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109.101\disk\(4) 介護指導班\01 班共通フォルダ\26 R2年新型コロナウィルス\31.サービス継続支援事業\R5\04_県実施要綱\20230825_プールダウン\"/>
    </mc:Choice>
  </mc:AlternateContent>
  <workbookProtection workbookAlgorithmName="SHA-512" workbookHashValue="rk21rf0TLl7nuK2k72pcICX8ZvMSXXE8uTFU+jRXiSNKdcEbXobSkhhemqIjZ45Vjayc3dbxaKPDf3ZaOyopcw==" workbookSaltValue="Ig+ML99FMy17OHFV+/I1DQ==" workbookSpinCount="100000" lockStructure="1"/>
  <bookViews>
    <workbookView xWindow="0" yWindow="0" windowWidth="20430" windowHeight="8400" tabRatio="854" firstSheet="1" activeTab="2"/>
  </bookViews>
  <sheets>
    <sheet name="記入要領" sheetId="28" state="hidden" r:id="rId1"/>
    <sheet name="様式１_交付申請書" sheetId="26" r:id="rId2"/>
    <sheet name="別紙１_個表" sheetId="19" r:id="rId3"/>
    <sheet name="別紙4-1_体制ﾁｪｯｸﾘｽﾄ(0507まで)" sheetId="39" r:id="rId4"/>
    <sheet name="別紙4-2_体制ﾁｪｯｸﾘｽﾄ(0508以降)" sheetId="40" r:id="rId5"/>
    <sheet name="別紙3-3_要件ﾁｪｯｸﾘｽﾄ(0508以降)" sheetId="41" r:id="rId6"/>
    <sheet name="別紙3-1_区分⑤所要額内訳" sheetId="42" r:id="rId7"/>
    <sheet name="別紙3-2_区分⑤所要額内訳計算表" sheetId="44" r:id="rId8"/>
    <sheet name="別紙6_誓約書" sheetId="38" r:id="rId9"/>
    <sheet name="別紙7_債権者登録申請書" sheetId="31" r:id="rId10"/>
    <sheet name="踏み台シート" sheetId="43" state="hidden" r:id="rId11"/>
    <sheet name="計算用" sheetId="21" state="hidden" r:id="rId12"/>
  </sheets>
  <externalReferences>
    <externalReference r:id="rId13"/>
    <externalReference r:id="rId14"/>
  </externalReferences>
  <definedNames>
    <definedName name="【緊急時の介護人材確保】①通所系サービスの代替サービス提供に伴う介護人材の確保">別紙１_個表!$AX$82:$AX$85</definedName>
    <definedName name="【職場環境の復旧・環境整備】②通所系サービスの代替サービス提供のための費用">別紙１_個表!$AY$82:$AY$86</definedName>
    <definedName name="①職員の感染等による人員不足に伴う介護人材の確保">別紙１_個表!$AX$30:$AX$35</definedName>
    <definedName name="②通所系サービスの代替サービス提供に伴う介護人材の確保">別紙１_個表!$AY$30:$AY$33</definedName>
    <definedName name="③介護サービス事業所・施設等の消毒及び清掃費用">別紙１_個表!$AZ$30</definedName>
    <definedName name="④感染性廃棄物の処理費用">別紙１_個表!$BA$30</definedName>
    <definedName name="⑤感染者又は接触者が発生して在庫の不足が見込まれる衛生用品の購入費用">別紙１_個表!$BB$30</definedName>
    <definedName name="⑥通所系サービスの代替サービス提供のための費用">別紙１_個表!$BC$30:$BC$34</definedName>
    <definedName name="_xlnm.Print_Area" localSheetId="2">別紙１_個表!$A$1:$AM$136</definedName>
    <definedName name="_xlnm.Print_Area" localSheetId="6">'別紙3-1_区分⑤所要額内訳'!$A$1:$K$118</definedName>
    <definedName name="_xlnm.Print_Area" localSheetId="7">'別紙3-2_区分⑤所要額内訳計算表'!$A$1:$BD$109</definedName>
    <definedName name="_xlnm.Print_Area" localSheetId="5">'別紙3-3_要件ﾁｪｯｸﾘｽﾄ(0508以降)'!$A$1:$C$22</definedName>
    <definedName name="_xlnm.Print_Area" localSheetId="3">'別紙4-1_体制ﾁｪｯｸﾘｽﾄ(0507まで)'!$A$1:$AJ$37</definedName>
    <definedName name="_xlnm.Print_Area" localSheetId="4">'別紙4-2_体制ﾁｪｯｸﾘｽﾄ(0508以降)'!$A$1:$AJ$29</definedName>
    <definedName name="_xlnm.Print_Area" localSheetId="8">別紙6_誓約書!$A$1:$AB$41</definedName>
    <definedName name="_xlnm.Print_Area" localSheetId="9">別紙7_債権者登録申請書!$A$1:$R$41</definedName>
    <definedName name="_xlnm.Print_Area" localSheetId="1">様式１_交付申請書!$A$1:$AL$45</definedName>
    <definedName name="_xlnm.Print_Titles" localSheetId="6">'別紙3-1_区分⑤所要額内訳'!$9:$10</definedName>
    <definedName name="_xlnm.Print_Titles" localSheetId="7">'別紙3-2_区分⑤所要額内訳計算表'!$7:$8</definedName>
    <definedName name="まるばつ">[1]リスト・集計用!$A$2:$A$3</definedName>
    <definedName name="個別協議" localSheetId="3">[2]別紙１_個表!$AX$14:$AY$14</definedName>
    <definedName name="個別協議" localSheetId="4">[2]別紙１_個表!$AX$14:$AY$14</definedName>
    <definedName name="個別協議">別紙１_個表!$AX$14:$AY$14</definedName>
    <definedName name="内訳" localSheetId="3">[2]別紙１_個表!$AX$29:$BC$29</definedName>
    <definedName name="内訳" localSheetId="4">[2]別紙１_個表!$AX$29:$BC$29</definedName>
    <definedName name="内訳">別紙１_個表!$AX$29:$BC$29</definedName>
    <definedName name="内訳②" localSheetId="3">[2]別紙１_個表!$AX$81:$AY$81</definedName>
    <definedName name="内訳②" localSheetId="4">[2]別紙１_個表!$AX$81:$AY$81</definedName>
    <definedName name="内訳②">別紙１_個表!$AX$81:$AY$81</definedName>
    <definedName name="無">別紙１_個表!$AX$15</definedName>
    <definedName name="有">別紙１_個表!$AY$15:$AY$16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7" i="43" l="1"/>
  <c r="H326" i="43"/>
  <c r="V19" i="26"/>
  <c r="AK16" i="19"/>
  <c r="AD97" i="19"/>
  <c r="D97" i="19"/>
  <c r="E77" i="19"/>
  <c r="AB77" i="19" s="1"/>
  <c r="AD15" i="19"/>
  <c r="C3" i="44" l="1"/>
  <c r="M3" i="44"/>
  <c r="M4" i="44"/>
  <c r="D8" i="44"/>
  <c r="B9" i="44"/>
  <c r="C9" i="44"/>
  <c r="B10" i="44"/>
  <c r="BB10" i="44" s="1"/>
  <c r="C10" i="44"/>
  <c r="BC10" i="44"/>
  <c r="B11" i="44"/>
  <c r="C11" i="44"/>
  <c r="BB11" i="44"/>
  <c r="BC11" i="44"/>
  <c r="B12" i="44"/>
  <c r="C12" i="44"/>
  <c r="BB12" i="44"/>
  <c r="BC12" i="44"/>
  <c r="B13" i="44"/>
  <c r="C13" i="44"/>
  <c r="BB13" i="44"/>
  <c r="BC13" i="44"/>
  <c r="B14" i="44"/>
  <c r="A14" i="44" s="1"/>
  <c r="C14" i="44"/>
  <c r="BB14" i="44"/>
  <c r="BC14" i="44"/>
  <c r="BD14" i="44"/>
  <c r="B15" i="44"/>
  <c r="A15" i="44" s="1"/>
  <c r="C15" i="44"/>
  <c r="BB15" i="44"/>
  <c r="BC15" i="44"/>
  <c r="BD15" i="44"/>
  <c r="B16" i="44"/>
  <c r="C16" i="44"/>
  <c r="B17" i="44"/>
  <c r="A17" i="44" s="1"/>
  <c r="C17" i="44"/>
  <c r="BB17" i="44"/>
  <c r="BC17" i="44"/>
  <c r="BD17" i="44"/>
  <c r="B18" i="44"/>
  <c r="A18" i="44" s="1"/>
  <c r="C18" i="44"/>
  <c r="BB18" i="44"/>
  <c r="BD18" i="44"/>
  <c r="B19" i="44"/>
  <c r="A19" i="44" s="1"/>
  <c r="C19" i="44"/>
  <c r="BC19" i="44"/>
  <c r="BD19" i="44"/>
  <c r="B20" i="44"/>
  <c r="C20" i="44"/>
  <c r="B21" i="44"/>
  <c r="A21" i="44" s="1"/>
  <c r="C21" i="44"/>
  <c r="BB21" i="44"/>
  <c r="BC21" i="44"/>
  <c r="BD21" i="44"/>
  <c r="B22" i="44"/>
  <c r="A22" i="44" s="1"/>
  <c r="C22" i="44"/>
  <c r="BB22" i="44"/>
  <c r="BD22" i="44"/>
  <c r="B23" i="44"/>
  <c r="A23" i="44" s="1"/>
  <c r="C23" i="44"/>
  <c r="BC23" i="44"/>
  <c r="BD23" i="44"/>
  <c r="B24" i="44"/>
  <c r="C24" i="44"/>
  <c r="B25" i="44"/>
  <c r="A25" i="44" s="1"/>
  <c r="C25" i="44"/>
  <c r="BB25" i="44"/>
  <c r="BC25" i="44"/>
  <c r="BD25" i="44"/>
  <c r="B26" i="44"/>
  <c r="A26" i="44" s="1"/>
  <c r="C26" i="44"/>
  <c r="BB26" i="44"/>
  <c r="BD26" i="44"/>
  <c r="B27" i="44"/>
  <c r="A27" i="44" s="1"/>
  <c r="C27" i="44"/>
  <c r="BC27" i="44"/>
  <c r="BD27" i="44"/>
  <c r="B28" i="44"/>
  <c r="C28" i="44"/>
  <c r="B29" i="44"/>
  <c r="A29" i="44" s="1"/>
  <c r="C29" i="44"/>
  <c r="BB29" i="44"/>
  <c r="BC29" i="44"/>
  <c r="BD29" i="44"/>
  <c r="B30" i="44"/>
  <c r="A30" i="44" s="1"/>
  <c r="C30" i="44"/>
  <c r="BB30" i="44"/>
  <c r="BD30" i="44"/>
  <c r="B31" i="44"/>
  <c r="A31" i="44" s="1"/>
  <c r="C31" i="44"/>
  <c r="BC31" i="44"/>
  <c r="BD31" i="44"/>
  <c r="B32" i="44"/>
  <c r="C32" i="44"/>
  <c r="B33" i="44"/>
  <c r="C33" i="44"/>
  <c r="B34" i="44"/>
  <c r="C34" i="44"/>
  <c r="B35" i="44"/>
  <c r="C35" i="44"/>
  <c r="B36" i="44"/>
  <c r="C36" i="44"/>
  <c r="B37" i="44"/>
  <c r="C37" i="44"/>
  <c r="B38" i="44"/>
  <c r="C38" i="44"/>
  <c r="B39" i="44"/>
  <c r="C39" i="44"/>
  <c r="B40" i="44"/>
  <c r="C40" i="44"/>
  <c r="B41" i="44"/>
  <c r="C41" i="44"/>
  <c r="B42" i="44"/>
  <c r="C42" i="44"/>
  <c r="B43" i="44"/>
  <c r="C43" i="44"/>
  <c r="B44" i="44"/>
  <c r="C44" i="44"/>
  <c r="B45" i="44"/>
  <c r="A45" i="44" s="1"/>
  <c r="C45" i="44"/>
  <c r="BC45" i="44"/>
  <c r="BD45" i="44"/>
  <c r="B46" i="44"/>
  <c r="A46" i="44" s="1"/>
  <c r="C46" i="44"/>
  <c r="BB46" i="44"/>
  <c r="BC46" i="44"/>
  <c r="BD46" i="44"/>
  <c r="B47" i="44"/>
  <c r="A47" i="44" s="1"/>
  <c r="C47" i="44"/>
  <c r="BB47" i="44"/>
  <c r="BC47" i="44"/>
  <c r="BD47" i="44"/>
  <c r="B48" i="44"/>
  <c r="BD48" i="44" s="1"/>
  <c r="C48" i="44"/>
  <c r="B49" i="44"/>
  <c r="A49" i="44" s="1"/>
  <c r="C49" i="44"/>
  <c r="BC49" i="44"/>
  <c r="BD49" i="44"/>
  <c r="B50" i="44"/>
  <c r="A50" i="44" s="1"/>
  <c r="C50" i="44"/>
  <c r="BB50" i="44"/>
  <c r="BC50" i="44"/>
  <c r="BD50" i="44"/>
  <c r="B51" i="44"/>
  <c r="A51" i="44" s="1"/>
  <c r="C51" i="44"/>
  <c r="BB51" i="44"/>
  <c r="BC51" i="44"/>
  <c r="BD51" i="44"/>
  <c r="B52" i="44"/>
  <c r="C52" i="44"/>
  <c r="BD52" i="44"/>
  <c r="B53" i="44"/>
  <c r="A53" i="44" s="1"/>
  <c r="C53" i="44"/>
  <c r="BC53" i="44"/>
  <c r="B54" i="44"/>
  <c r="A54" i="44" s="1"/>
  <c r="C54" i="44"/>
  <c r="BD54" i="44"/>
  <c r="B55" i="44"/>
  <c r="A55" i="44" s="1"/>
  <c r="C55" i="44"/>
  <c r="BD55" i="44"/>
  <c r="A56" i="44"/>
  <c r="B56" i="44"/>
  <c r="C56" i="44"/>
  <c r="BB56" i="44"/>
  <c r="BC56" i="44"/>
  <c r="BD56" i="44"/>
  <c r="B57" i="44"/>
  <c r="C57" i="44"/>
  <c r="A58" i="44"/>
  <c r="B58" i="44"/>
  <c r="C58" i="44"/>
  <c r="BB58" i="44"/>
  <c r="BC58" i="44"/>
  <c r="BD58" i="44"/>
  <c r="B59" i="44"/>
  <c r="BD59" i="44" s="1"/>
  <c r="C59" i="44"/>
  <c r="A60" i="44"/>
  <c r="B60" i="44"/>
  <c r="C60" i="44"/>
  <c r="BB60" i="44"/>
  <c r="BC60" i="44"/>
  <c r="BD60" i="44"/>
  <c r="B61" i="44"/>
  <c r="C61" i="44"/>
  <c r="BD61" i="44"/>
  <c r="A62" i="44"/>
  <c r="B62" i="44"/>
  <c r="C62" i="44"/>
  <c r="BB62" i="44"/>
  <c r="BC62" i="44"/>
  <c r="BD62" i="44"/>
  <c r="B63" i="44"/>
  <c r="C63" i="44"/>
  <c r="BD63" i="44"/>
  <c r="B64" i="44"/>
  <c r="A64" i="44" s="1"/>
  <c r="C64" i="44"/>
  <c r="BC64" i="44"/>
  <c r="BD64" i="44"/>
  <c r="B65" i="44"/>
  <c r="A65" i="44" s="1"/>
  <c r="C65" i="44"/>
  <c r="BB65" i="44"/>
  <c r="BC65" i="44"/>
  <c r="BD65" i="44"/>
  <c r="B66" i="44"/>
  <c r="A66" i="44" s="1"/>
  <c r="C66" i="44"/>
  <c r="BB66" i="44"/>
  <c r="BC66" i="44"/>
  <c r="BD66" i="44"/>
  <c r="B67" i="44"/>
  <c r="C67" i="44"/>
  <c r="B68" i="44"/>
  <c r="A68" i="44" s="1"/>
  <c r="C68" i="44"/>
  <c r="BC68" i="44"/>
  <c r="BD68" i="44"/>
  <c r="B69" i="44"/>
  <c r="A69" i="44" s="1"/>
  <c r="C69" i="44"/>
  <c r="A70" i="44"/>
  <c r="B70" i="44"/>
  <c r="BB70" i="44" s="1"/>
  <c r="C70" i="44"/>
  <c r="BC70" i="44"/>
  <c r="BD70" i="44"/>
  <c r="A71" i="44"/>
  <c r="B71" i="44"/>
  <c r="C71" i="44"/>
  <c r="BB71" i="44"/>
  <c r="BC71" i="44"/>
  <c r="BD71" i="44"/>
  <c r="A72" i="44"/>
  <c r="B72" i="44"/>
  <c r="BB72" i="44" s="1"/>
  <c r="C72" i="44"/>
  <c r="BC72" i="44"/>
  <c r="BD72" i="44"/>
  <c r="A73" i="44"/>
  <c r="B73" i="44"/>
  <c r="C73" i="44"/>
  <c r="BB73" i="44"/>
  <c r="BC73" i="44"/>
  <c r="BD73" i="44"/>
  <c r="A74" i="44"/>
  <c r="B74" i="44"/>
  <c r="BB74" i="44" s="1"/>
  <c r="C74" i="44"/>
  <c r="BC74" i="44"/>
  <c r="BD74" i="44"/>
  <c r="A75" i="44"/>
  <c r="B75" i="44"/>
  <c r="C75" i="44"/>
  <c r="BB75" i="44"/>
  <c r="BC75" i="44"/>
  <c r="BD75" i="44"/>
  <c r="B76" i="44"/>
  <c r="C76" i="44"/>
  <c r="BD76" i="44"/>
  <c r="B77" i="44"/>
  <c r="A77" i="44" s="1"/>
  <c r="C77" i="44"/>
  <c r="BC77" i="44"/>
  <c r="BD77" i="44"/>
  <c r="B78" i="44"/>
  <c r="A78" i="44" s="1"/>
  <c r="C78" i="44"/>
  <c r="BB78" i="44"/>
  <c r="BC78" i="44"/>
  <c r="BD78" i="44"/>
  <c r="B79" i="44"/>
  <c r="A79" i="44" s="1"/>
  <c r="C79" i="44"/>
  <c r="BB79" i="44"/>
  <c r="BC79" i="44"/>
  <c r="BD79" i="44"/>
  <c r="B80" i="44"/>
  <c r="C80" i="44"/>
  <c r="BD80" i="44"/>
  <c r="B81" i="44"/>
  <c r="A81" i="44" s="1"/>
  <c r="C81" i="44"/>
  <c r="BC81" i="44"/>
  <c r="BD81" i="44"/>
  <c r="B82" i="44"/>
  <c r="A82" i="44" s="1"/>
  <c r="C82" i="44"/>
  <c r="BB82" i="44"/>
  <c r="BC82" i="44"/>
  <c r="BD82" i="44"/>
  <c r="B83" i="44"/>
  <c r="A83" i="44" s="1"/>
  <c r="C83" i="44"/>
  <c r="BB83" i="44"/>
  <c r="BC83" i="44"/>
  <c r="BD83" i="44"/>
  <c r="B84" i="44"/>
  <c r="C84" i="44"/>
  <c r="B85" i="44"/>
  <c r="A85" i="44" s="1"/>
  <c r="C85" i="44"/>
  <c r="BC85" i="44"/>
  <c r="BD85" i="44"/>
  <c r="B86" i="44"/>
  <c r="A86" i="44" s="1"/>
  <c r="C86" i="44"/>
  <c r="BB86" i="44"/>
  <c r="BC86" i="44"/>
  <c r="BD86" i="44"/>
  <c r="B87" i="44"/>
  <c r="A87" i="44" s="1"/>
  <c r="C87" i="44"/>
  <c r="BB87" i="44"/>
  <c r="BC87" i="44"/>
  <c r="BD87" i="44"/>
  <c r="B88" i="44"/>
  <c r="BD88" i="44" s="1"/>
  <c r="C88" i="44"/>
  <c r="B89" i="44"/>
  <c r="A89" i="44" s="1"/>
  <c r="C89" i="44"/>
  <c r="BC89" i="44"/>
  <c r="BD89" i="44"/>
  <c r="B90" i="44"/>
  <c r="A90" i="44" s="1"/>
  <c r="C90" i="44"/>
  <c r="BB90" i="44"/>
  <c r="BC90" i="44"/>
  <c r="BD90" i="44"/>
  <c r="B91" i="44"/>
  <c r="A91" i="44" s="1"/>
  <c r="C91" i="44"/>
  <c r="BC91" i="44"/>
  <c r="BD91" i="44"/>
  <c r="B92" i="44"/>
  <c r="A92" i="44" s="1"/>
  <c r="C92" i="44"/>
  <c r="BB92" i="44"/>
  <c r="BC92" i="44"/>
  <c r="BD92" i="44"/>
  <c r="B93" i="44"/>
  <c r="C93" i="44"/>
  <c r="BD93" i="44"/>
  <c r="B94" i="44"/>
  <c r="A94" i="44" s="1"/>
  <c r="C94" i="44"/>
  <c r="BC94" i="44"/>
  <c r="BD94" i="44"/>
  <c r="B95" i="44"/>
  <c r="A95" i="44" s="1"/>
  <c r="C95" i="44"/>
  <c r="BB95" i="44"/>
  <c r="BC95" i="44"/>
  <c r="BD95" i="44"/>
  <c r="B96" i="44"/>
  <c r="A96" i="44" s="1"/>
  <c r="C96" i="44"/>
  <c r="BB96" i="44"/>
  <c r="BC96" i="44"/>
  <c r="BD96" i="44"/>
  <c r="B97" i="44"/>
  <c r="C97" i="44"/>
  <c r="B98" i="44"/>
  <c r="A98" i="44" s="1"/>
  <c r="C98" i="44"/>
  <c r="BC98" i="44"/>
  <c r="BD98" i="44"/>
  <c r="B99" i="44"/>
  <c r="A99" i="44" s="1"/>
  <c r="C99" i="44"/>
  <c r="BB99" i="44"/>
  <c r="BC99" i="44"/>
  <c r="BD99" i="44"/>
  <c r="B100" i="44"/>
  <c r="A100" i="44" s="1"/>
  <c r="C100" i="44"/>
  <c r="BB100" i="44"/>
  <c r="BC100" i="44"/>
  <c r="BD100" i="44"/>
  <c r="B101" i="44"/>
  <c r="C101" i="44"/>
  <c r="B102" i="44"/>
  <c r="A102" i="44" s="1"/>
  <c r="C102" i="44"/>
  <c r="BC102" i="44"/>
  <c r="BD102" i="44"/>
  <c r="B103" i="44"/>
  <c r="A103" i="44" s="1"/>
  <c r="C103" i="44"/>
  <c r="BB103" i="44"/>
  <c r="BC103" i="44"/>
  <c r="BD103" i="44"/>
  <c r="B104" i="44"/>
  <c r="A104" i="44" s="1"/>
  <c r="C104" i="44"/>
  <c r="BB104" i="44"/>
  <c r="BC104" i="44"/>
  <c r="BD104" i="44"/>
  <c r="B105" i="44"/>
  <c r="BD105" i="44" s="1"/>
  <c r="C105" i="44"/>
  <c r="B106" i="44"/>
  <c r="A106" i="44" s="1"/>
  <c r="C106" i="44"/>
  <c r="BC106" i="44"/>
  <c r="BD106" i="44"/>
  <c r="B107" i="44"/>
  <c r="A107" i="44" s="1"/>
  <c r="C107" i="44"/>
  <c r="BB107" i="44"/>
  <c r="BC107" i="44"/>
  <c r="BD107" i="44"/>
  <c r="B108" i="44"/>
  <c r="A108" i="44" s="1"/>
  <c r="C108" i="44"/>
  <c r="BB108" i="44"/>
  <c r="BC108" i="44"/>
  <c r="BD108" i="44"/>
  <c r="D4" i="43"/>
  <c r="D28" i="43" s="1"/>
  <c r="D135" i="43" s="1"/>
  <c r="D242" i="43" s="1"/>
  <c r="B5" i="43"/>
  <c r="A5" i="43" s="1"/>
  <c r="C5" i="43"/>
  <c r="C326" i="43" s="1"/>
  <c r="A6" i="43"/>
  <c r="A327" i="43" s="1"/>
  <c r="B6" i="43"/>
  <c r="C6" i="43"/>
  <c r="B7" i="43"/>
  <c r="A7" i="43" s="1"/>
  <c r="C7" i="43"/>
  <c r="B8" i="43"/>
  <c r="A8" i="43" s="1"/>
  <c r="A329" i="43" s="1"/>
  <c r="C8" i="43"/>
  <c r="B9" i="43"/>
  <c r="A9" i="43" s="1"/>
  <c r="A116" i="43" s="1"/>
  <c r="A223" i="43" s="1"/>
  <c r="C9" i="43"/>
  <c r="A10" i="43"/>
  <c r="A438" i="43" s="1"/>
  <c r="B10" i="43"/>
  <c r="C10" i="43"/>
  <c r="B11" i="43"/>
  <c r="A11" i="43" s="1"/>
  <c r="A439" i="43" s="1"/>
  <c r="C11" i="43"/>
  <c r="A12" i="43"/>
  <c r="A333" i="43" s="1"/>
  <c r="B12" i="43"/>
  <c r="C12" i="43"/>
  <c r="B13" i="43"/>
  <c r="A13" i="43" s="1"/>
  <c r="A334" i="43" s="1"/>
  <c r="C13" i="43"/>
  <c r="B14" i="43"/>
  <c r="A14" i="43" s="1"/>
  <c r="A121" i="43" s="1"/>
  <c r="A228" i="43" s="1"/>
  <c r="C14" i="43"/>
  <c r="A15" i="43"/>
  <c r="B15" i="43"/>
  <c r="C15" i="43"/>
  <c r="B16" i="43"/>
  <c r="A16" i="43" s="1"/>
  <c r="A123" i="43" s="1"/>
  <c r="A230" i="43" s="1"/>
  <c r="C16" i="43"/>
  <c r="B17" i="43"/>
  <c r="A17" i="43" s="1"/>
  <c r="A338" i="43" s="1"/>
  <c r="C17" i="43"/>
  <c r="A18" i="43"/>
  <c r="A339" i="43" s="1"/>
  <c r="B18" i="43"/>
  <c r="C18" i="43"/>
  <c r="B19" i="43"/>
  <c r="A19" i="43" s="1"/>
  <c r="A126" i="43" s="1"/>
  <c r="A233" i="43" s="1"/>
  <c r="C19" i="43"/>
  <c r="B20" i="43"/>
  <c r="A20" i="43" s="1"/>
  <c r="A341" i="43" s="1"/>
  <c r="C20" i="43"/>
  <c r="B21" i="43"/>
  <c r="A21" i="43" s="1"/>
  <c r="C21" i="43"/>
  <c r="A22" i="43"/>
  <c r="B22" i="43"/>
  <c r="C22" i="43"/>
  <c r="B23" i="43"/>
  <c r="A23" i="43" s="1"/>
  <c r="A344" i="43" s="1"/>
  <c r="C23" i="43"/>
  <c r="A24" i="43"/>
  <c r="A452" i="43" s="1"/>
  <c r="B24" i="43"/>
  <c r="C24" i="43"/>
  <c r="B25" i="43"/>
  <c r="A25" i="43" s="1"/>
  <c r="A346" i="43" s="1"/>
  <c r="C25" i="43"/>
  <c r="A26" i="43"/>
  <c r="A133" i="43" s="1"/>
  <c r="A240" i="43" s="1"/>
  <c r="B26" i="43"/>
  <c r="C26" i="43"/>
  <c r="B27" i="43"/>
  <c r="A27" i="43" s="1"/>
  <c r="C27" i="43"/>
  <c r="B28" i="43"/>
  <c r="A28" i="43" s="1"/>
  <c r="C28" i="43"/>
  <c r="B29" i="43"/>
  <c r="A29" i="43" s="1"/>
  <c r="C29" i="43"/>
  <c r="D29" i="43"/>
  <c r="D136" i="43" s="1"/>
  <c r="D243" i="43" s="1"/>
  <c r="A30" i="43"/>
  <c r="B30" i="43"/>
  <c r="C30" i="43"/>
  <c r="B31" i="43"/>
  <c r="A31" i="43" s="1"/>
  <c r="A138" i="43" s="1"/>
  <c r="A245" i="43" s="1"/>
  <c r="C31" i="43"/>
  <c r="A32" i="43"/>
  <c r="A353" i="43" s="1"/>
  <c r="B32" i="43"/>
  <c r="C32" i="43"/>
  <c r="B33" i="43"/>
  <c r="A33" i="43" s="1"/>
  <c r="A461" i="43" s="1"/>
  <c r="C33" i="43"/>
  <c r="B34" i="43"/>
  <c r="A34" i="43" s="1"/>
  <c r="A355" i="43" s="1"/>
  <c r="C34" i="43"/>
  <c r="B35" i="43"/>
  <c r="A35" i="43" s="1"/>
  <c r="C35" i="43"/>
  <c r="D35" i="43"/>
  <c r="D142" i="43" s="1"/>
  <c r="D249" i="43" s="1"/>
  <c r="A36" i="43"/>
  <c r="B36" i="43"/>
  <c r="C36" i="43"/>
  <c r="B37" i="43"/>
  <c r="A37" i="43" s="1"/>
  <c r="A358" i="43" s="1"/>
  <c r="C37" i="43"/>
  <c r="B38" i="43"/>
  <c r="A38" i="43" s="1"/>
  <c r="C38" i="43"/>
  <c r="A39" i="43"/>
  <c r="A360" i="43" s="1"/>
  <c r="B39" i="43"/>
  <c r="C39" i="43"/>
  <c r="B40" i="43"/>
  <c r="A40" i="43" s="1"/>
  <c r="C40" i="43"/>
  <c r="B41" i="43"/>
  <c r="A41" i="43" s="1"/>
  <c r="C41" i="43"/>
  <c r="D41" i="43"/>
  <c r="D148" i="43" s="1"/>
  <c r="D255" i="43" s="1"/>
  <c r="A42" i="43"/>
  <c r="B42" i="43"/>
  <c r="C42" i="43"/>
  <c r="B43" i="43"/>
  <c r="A43" i="43" s="1"/>
  <c r="A364" i="43" s="1"/>
  <c r="C43" i="43"/>
  <c r="A44" i="43"/>
  <c r="A151" i="43" s="1"/>
  <c r="A258" i="43" s="1"/>
  <c r="B44" i="43"/>
  <c r="C44" i="43"/>
  <c r="B45" i="43"/>
  <c r="A45" i="43" s="1"/>
  <c r="A473" i="43" s="1"/>
  <c r="C45" i="43"/>
  <c r="B46" i="43"/>
  <c r="A46" i="43" s="1"/>
  <c r="C46" i="43"/>
  <c r="A47" i="43"/>
  <c r="A475" i="43" s="1"/>
  <c r="B47" i="43"/>
  <c r="C47" i="43"/>
  <c r="B48" i="43"/>
  <c r="A48" i="43" s="1"/>
  <c r="C48" i="43"/>
  <c r="D48" i="43"/>
  <c r="D155" i="43" s="1"/>
  <c r="D262" i="43" s="1"/>
  <c r="B49" i="43"/>
  <c r="A49" i="43" s="1"/>
  <c r="A477" i="43" s="1"/>
  <c r="C49" i="43"/>
  <c r="A50" i="43"/>
  <c r="B50" i="43"/>
  <c r="C50" i="43"/>
  <c r="A51" i="43"/>
  <c r="B51" i="43"/>
  <c r="C51" i="43"/>
  <c r="B52" i="43"/>
  <c r="A52" i="43" s="1"/>
  <c r="C52" i="43"/>
  <c r="B53" i="43"/>
  <c r="A53" i="43" s="1"/>
  <c r="A374" i="43" s="1"/>
  <c r="C53" i="43"/>
  <c r="A54" i="43"/>
  <c r="B54" i="43"/>
  <c r="C54" i="43"/>
  <c r="A55" i="43"/>
  <c r="B55" i="43"/>
  <c r="C55" i="43"/>
  <c r="A56" i="43"/>
  <c r="B56" i="43"/>
  <c r="C56" i="43"/>
  <c r="B57" i="43"/>
  <c r="A57" i="43" s="1"/>
  <c r="C57" i="43"/>
  <c r="D57" i="43"/>
  <c r="D164" i="43" s="1"/>
  <c r="D271" i="43" s="1"/>
  <c r="B58" i="43"/>
  <c r="A58" i="43" s="1"/>
  <c r="C58" i="43"/>
  <c r="A59" i="43"/>
  <c r="A166" i="43" s="1"/>
  <c r="A273" i="43" s="1"/>
  <c r="B59" i="43"/>
  <c r="C59" i="43"/>
  <c r="A60" i="43"/>
  <c r="A167" i="43" s="1"/>
  <c r="A274" i="43" s="1"/>
  <c r="B60" i="43"/>
  <c r="C60" i="43"/>
  <c r="B61" i="43"/>
  <c r="A61" i="43" s="1"/>
  <c r="A489" i="43" s="1"/>
  <c r="C61" i="43"/>
  <c r="B62" i="43"/>
  <c r="A62" i="43" s="1"/>
  <c r="A169" i="43" s="1"/>
  <c r="A276" i="43" s="1"/>
  <c r="C62" i="43"/>
  <c r="B63" i="43"/>
  <c r="A63" i="43" s="1"/>
  <c r="C63" i="43"/>
  <c r="D63" i="43"/>
  <c r="D170" i="43" s="1"/>
  <c r="D277" i="43" s="1"/>
  <c r="B64" i="43"/>
  <c r="A64" i="43" s="1"/>
  <c r="C64" i="43"/>
  <c r="B65" i="43"/>
  <c r="A65" i="43" s="1"/>
  <c r="A493" i="43" s="1"/>
  <c r="C65" i="43"/>
  <c r="B66" i="43"/>
  <c r="A66" i="43" s="1"/>
  <c r="C66" i="43"/>
  <c r="B67" i="43"/>
  <c r="A67" i="43" s="1"/>
  <c r="C67" i="43"/>
  <c r="D67" i="43"/>
  <c r="D174" i="43" s="1"/>
  <c r="D281" i="43" s="1"/>
  <c r="B68" i="43"/>
  <c r="A68" i="43" s="1"/>
  <c r="A389" i="43" s="1"/>
  <c r="C68" i="43"/>
  <c r="B69" i="43"/>
  <c r="A69" i="43" s="1"/>
  <c r="A176" i="43" s="1"/>
  <c r="A283" i="43" s="1"/>
  <c r="C69" i="43"/>
  <c r="B70" i="43"/>
  <c r="A70" i="43" s="1"/>
  <c r="A177" i="43" s="1"/>
  <c r="A284" i="43" s="1"/>
  <c r="C70" i="43"/>
  <c r="B71" i="43"/>
  <c r="A71" i="43" s="1"/>
  <c r="C71" i="43"/>
  <c r="D71" i="43"/>
  <c r="D178" i="43" s="1"/>
  <c r="D285" i="43" s="1"/>
  <c r="B72" i="43"/>
  <c r="A72" i="43" s="1"/>
  <c r="A393" i="43" s="1"/>
  <c r="C72" i="43"/>
  <c r="B73" i="43"/>
  <c r="A73" i="43" s="1"/>
  <c r="A180" i="43" s="1"/>
  <c r="A287" i="43" s="1"/>
  <c r="C73" i="43"/>
  <c r="B74" i="43"/>
  <c r="A74" i="43" s="1"/>
  <c r="A181" i="43" s="1"/>
  <c r="A288" i="43" s="1"/>
  <c r="C74" i="43"/>
  <c r="B75" i="43"/>
  <c r="A75" i="43" s="1"/>
  <c r="C75" i="43"/>
  <c r="D75" i="43"/>
  <c r="D182" i="43" s="1"/>
  <c r="D289" i="43" s="1"/>
  <c r="B76" i="43"/>
  <c r="A76" i="43" s="1"/>
  <c r="A397" i="43" s="1"/>
  <c r="C76" i="43"/>
  <c r="B77" i="43"/>
  <c r="A77" i="43" s="1"/>
  <c r="A505" i="43" s="1"/>
  <c r="C77" i="43"/>
  <c r="B78" i="43"/>
  <c r="A78" i="43" s="1"/>
  <c r="A185" i="43" s="1"/>
  <c r="A292" i="43" s="1"/>
  <c r="C78" i="43"/>
  <c r="A79" i="43"/>
  <c r="B79" i="43"/>
  <c r="C79" i="43"/>
  <c r="B80" i="43"/>
  <c r="A80" i="43" s="1"/>
  <c r="C80" i="43"/>
  <c r="D80" i="43"/>
  <c r="D187" i="43" s="1"/>
  <c r="D294" i="43" s="1"/>
  <c r="B81" i="43"/>
  <c r="A81" i="43" s="1"/>
  <c r="C81" i="43"/>
  <c r="B82" i="43"/>
  <c r="A82" i="43" s="1"/>
  <c r="A403" i="43" s="1"/>
  <c r="C82" i="43"/>
  <c r="A83" i="43"/>
  <c r="A404" i="43" s="1"/>
  <c r="B83" i="43"/>
  <c r="C83" i="43"/>
  <c r="B84" i="43"/>
  <c r="A84" i="43" s="1"/>
  <c r="A405" i="43" s="1"/>
  <c r="C84" i="43"/>
  <c r="B85" i="43"/>
  <c r="A85" i="43" s="1"/>
  <c r="A192" i="43" s="1"/>
  <c r="A299" i="43" s="1"/>
  <c r="C85" i="43"/>
  <c r="D85" i="43"/>
  <c r="D192" i="43" s="1"/>
  <c r="D299" i="43" s="1"/>
  <c r="B86" i="43"/>
  <c r="A86" i="43" s="1"/>
  <c r="A193" i="43" s="1"/>
  <c r="A300" i="43" s="1"/>
  <c r="C86" i="43"/>
  <c r="B87" i="43"/>
  <c r="A87" i="43" s="1"/>
  <c r="A515" i="43" s="1"/>
  <c r="C87" i="43"/>
  <c r="A88" i="43"/>
  <c r="A409" i="43" s="1"/>
  <c r="B88" i="43"/>
  <c r="C88" i="43"/>
  <c r="B89" i="43"/>
  <c r="A89" i="43" s="1"/>
  <c r="A410" i="43" s="1"/>
  <c r="C89" i="43"/>
  <c r="B90" i="43"/>
  <c r="A90" i="43" s="1"/>
  <c r="C90" i="43"/>
  <c r="D90" i="43"/>
  <c r="B91" i="43"/>
  <c r="A91" i="43" s="1"/>
  <c r="C91" i="43"/>
  <c r="B92" i="43"/>
  <c r="A92" i="43" s="1"/>
  <c r="C92" i="43"/>
  <c r="B93" i="43"/>
  <c r="A93" i="43" s="1"/>
  <c r="A200" i="43" s="1"/>
  <c r="A307" i="43" s="1"/>
  <c r="C93" i="43"/>
  <c r="B94" i="43"/>
  <c r="A94" i="43" s="1"/>
  <c r="A201" i="43" s="1"/>
  <c r="A308" i="43" s="1"/>
  <c r="C94" i="43"/>
  <c r="D94" i="43"/>
  <c r="B95" i="43"/>
  <c r="A95" i="43" s="1"/>
  <c r="C95" i="43"/>
  <c r="A96" i="43"/>
  <c r="A417" i="43" s="1"/>
  <c r="B96" i="43"/>
  <c r="C96" i="43"/>
  <c r="B97" i="43"/>
  <c r="A97" i="43" s="1"/>
  <c r="A204" i="43" s="1"/>
  <c r="A311" i="43" s="1"/>
  <c r="C97" i="43"/>
  <c r="B98" i="43"/>
  <c r="A98" i="43" s="1"/>
  <c r="C98" i="43"/>
  <c r="B99" i="43"/>
  <c r="A99" i="43" s="1"/>
  <c r="C99" i="43"/>
  <c r="D99" i="43"/>
  <c r="D206" i="43" s="1"/>
  <c r="D313" i="43" s="1"/>
  <c r="B100" i="43"/>
  <c r="A100" i="43" s="1"/>
  <c r="C100" i="43"/>
  <c r="B101" i="43"/>
  <c r="A101" i="43" s="1"/>
  <c r="A208" i="43" s="1"/>
  <c r="A315" i="43" s="1"/>
  <c r="C101" i="43"/>
  <c r="A102" i="43"/>
  <c r="A209" i="43" s="1"/>
  <c r="A316" i="43" s="1"/>
  <c r="B102" i="43"/>
  <c r="C102" i="43"/>
  <c r="B103" i="43"/>
  <c r="A103" i="43" s="1"/>
  <c r="A531" i="43" s="1"/>
  <c r="C103" i="43"/>
  <c r="A104" i="43"/>
  <c r="A425" i="43" s="1"/>
  <c r="B104" i="43"/>
  <c r="C104" i="43"/>
  <c r="A112" i="43"/>
  <c r="A219" i="43" s="1"/>
  <c r="B112" i="43"/>
  <c r="B219" i="43" s="1"/>
  <c r="C112" i="43"/>
  <c r="C219" i="43" s="1"/>
  <c r="B113" i="43"/>
  <c r="C113" i="43"/>
  <c r="C220" i="43" s="1"/>
  <c r="A114" i="43"/>
  <c r="A221" i="43" s="1"/>
  <c r="B114" i="43"/>
  <c r="C114" i="43"/>
  <c r="B115" i="43"/>
  <c r="C115" i="43"/>
  <c r="B116" i="43"/>
  <c r="C116" i="43"/>
  <c r="A117" i="43"/>
  <c r="A224" i="43" s="1"/>
  <c r="B117" i="43"/>
  <c r="C117" i="43"/>
  <c r="B118" i="43"/>
  <c r="C118" i="43"/>
  <c r="B119" i="43"/>
  <c r="C119" i="43"/>
  <c r="B120" i="43"/>
  <c r="C120" i="43"/>
  <c r="B121" i="43"/>
  <c r="C121" i="43"/>
  <c r="B122" i="43"/>
  <c r="C122" i="43"/>
  <c r="B123" i="43"/>
  <c r="C123" i="43"/>
  <c r="B124" i="43"/>
  <c r="C124" i="43"/>
  <c r="B125" i="43"/>
  <c r="C125" i="43"/>
  <c r="B126" i="43"/>
  <c r="C126" i="43"/>
  <c r="B127" i="43"/>
  <c r="C127" i="43"/>
  <c r="B128" i="43"/>
  <c r="C128" i="43"/>
  <c r="B129" i="43"/>
  <c r="C129" i="43"/>
  <c r="B130" i="43"/>
  <c r="C130" i="43"/>
  <c r="A131" i="43"/>
  <c r="A238" i="43" s="1"/>
  <c r="B131" i="43"/>
  <c r="C131" i="43"/>
  <c r="B132" i="43"/>
  <c r="C132" i="43"/>
  <c r="B133" i="43"/>
  <c r="C133" i="43"/>
  <c r="B134" i="43"/>
  <c r="C134" i="43"/>
  <c r="B135" i="43"/>
  <c r="C135" i="43"/>
  <c r="A136" i="43"/>
  <c r="B136" i="43"/>
  <c r="C136" i="43"/>
  <c r="A137" i="43"/>
  <c r="B137" i="43"/>
  <c r="C137" i="43"/>
  <c r="B138" i="43"/>
  <c r="C138" i="43"/>
  <c r="A139" i="43"/>
  <c r="A246" i="43" s="1"/>
  <c r="B139" i="43"/>
  <c r="C139" i="43"/>
  <c r="B140" i="43"/>
  <c r="C140" i="43"/>
  <c r="B141" i="43"/>
  <c r="C141" i="43"/>
  <c r="A142" i="43"/>
  <c r="A249" i="43" s="1"/>
  <c r="B142" i="43"/>
  <c r="C142" i="43"/>
  <c r="A143" i="43"/>
  <c r="A250" i="43" s="1"/>
  <c r="B143" i="43"/>
  <c r="C143" i="43"/>
  <c r="B144" i="43"/>
  <c r="C144" i="43"/>
  <c r="A145" i="43"/>
  <c r="A252" i="43" s="1"/>
  <c r="B145" i="43"/>
  <c r="C145" i="43"/>
  <c r="B146" i="43"/>
  <c r="C146" i="43"/>
  <c r="B147" i="43"/>
  <c r="C147" i="43"/>
  <c r="A148" i="43"/>
  <c r="A255" i="43" s="1"/>
  <c r="B148" i="43"/>
  <c r="C148" i="43"/>
  <c r="A149" i="43"/>
  <c r="A256" i="43" s="1"/>
  <c r="B149" i="43"/>
  <c r="C149" i="43"/>
  <c r="B150" i="43"/>
  <c r="C150" i="43"/>
  <c r="B151" i="43"/>
  <c r="C151" i="43"/>
  <c r="A152" i="43"/>
  <c r="B152" i="43"/>
  <c r="C152" i="43"/>
  <c r="B153" i="43"/>
  <c r="C153" i="43"/>
  <c r="A154" i="43"/>
  <c r="A261" i="43" s="1"/>
  <c r="B154" i="43"/>
  <c r="C154" i="43"/>
  <c r="A155" i="43"/>
  <c r="B155" i="43"/>
  <c r="C155" i="43"/>
  <c r="A156" i="43"/>
  <c r="A263" i="43" s="1"/>
  <c r="B156" i="43"/>
  <c r="C156" i="43"/>
  <c r="B157" i="43"/>
  <c r="C157" i="43"/>
  <c r="B158" i="43"/>
  <c r="C158" i="43"/>
  <c r="B159" i="43"/>
  <c r="C159" i="43"/>
  <c r="B160" i="43"/>
  <c r="C160" i="43"/>
  <c r="A161" i="43"/>
  <c r="A268" i="43" s="1"/>
  <c r="B161" i="43"/>
  <c r="C161" i="43"/>
  <c r="B162" i="43"/>
  <c r="C162" i="43"/>
  <c r="B163" i="43"/>
  <c r="C163" i="43"/>
  <c r="A164" i="43"/>
  <c r="A271" i="43" s="1"/>
  <c r="B164" i="43"/>
  <c r="C164" i="43"/>
  <c r="B165" i="43"/>
  <c r="C165" i="43"/>
  <c r="B166" i="43"/>
  <c r="C166" i="43"/>
  <c r="B167" i="43"/>
  <c r="C167" i="43"/>
  <c r="A168" i="43"/>
  <c r="A275" i="43" s="1"/>
  <c r="B168" i="43"/>
  <c r="C168" i="43"/>
  <c r="B169" i="43"/>
  <c r="C169" i="43"/>
  <c r="B170" i="43"/>
  <c r="C170" i="43"/>
  <c r="B171" i="43"/>
  <c r="C171" i="43"/>
  <c r="B172" i="43"/>
  <c r="C172" i="43"/>
  <c r="B173" i="43"/>
  <c r="C173" i="43"/>
  <c r="B174" i="43"/>
  <c r="C174" i="43"/>
  <c r="B175" i="43"/>
  <c r="C175" i="43"/>
  <c r="B176" i="43"/>
  <c r="C176" i="43"/>
  <c r="B177" i="43"/>
  <c r="C177" i="43"/>
  <c r="B178" i="43"/>
  <c r="C178" i="43"/>
  <c r="B179" i="43"/>
  <c r="C179" i="43"/>
  <c r="B180" i="43"/>
  <c r="C180" i="43"/>
  <c r="B181" i="43"/>
  <c r="C181" i="43"/>
  <c r="B182" i="43"/>
  <c r="C182" i="43"/>
  <c r="B183" i="43"/>
  <c r="C183" i="43"/>
  <c r="A184" i="43"/>
  <c r="A291" i="43" s="1"/>
  <c r="B184" i="43"/>
  <c r="C184" i="43"/>
  <c r="B185" i="43"/>
  <c r="C185" i="43"/>
  <c r="B186" i="43"/>
  <c r="C186" i="43"/>
  <c r="A187" i="43"/>
  <c r="A294" i="43" s="1"/>
  <c r="B187" i="43"/>
  <c r="C187" i="43"/>
  <c r="B188" i="43"/>
  <c r="C188" i="43"/>
  <c r="B189" i="43"/>
  <c r="C189" i="43"/>
  <c r="B190" i="43"/>
  <c r="C190" i="43"/>
  <c r="B191" i="43"/>
  <c r="C191" i="43"/>
  <c r="B192" i="43"/>
  <c r="C192" i="43"/>
  <c r="B193" i="43"/>
  <c r="C193" i="43"/>
  <c r="B194" i="43"/>
  <c r="C194" i="43"/>
  <c r="B195" i="43"/>
  <c r="C195" i="43"/>
  <c r="B196" i="43"/>
  <c r="C196" i="43"/>
  <c r="B197" i="43"/>
  <c r="C197" i="43"/>
  <c r="D197" i="43"/>
  <c r="D304" i="43" s="1"/>
  <c r="A198" i="43"/>
  <c r="A305" i="43" s="1"/>
  <c r="B198" i="43"/>
  <c r="C198" i="43"/>
  <c r="B199" i="43"/>
  <c r="C199" i="43"/>
  <c r="B200" i="43"/>
  <c r="C200" i="43"/>
  <c r="B201" i="43"/>
  <c r="C201" i="43"/>
  <c r="D201" i="43"/>
  <c r="D308" i="43" s="1"/>
  <c r="B202" i="43"/>
  <c r="C202" i="43"/>
  <c r="B203" i="43"/>
  <c r="C203" i="43"/>
  <c r="B204" i="43"/>
  <c r="C204" i="43"/>
  <c r="B205" i="43"/>
  <c r="C205" i="43"/>
  <c r="A206" i="43"/>
  <c r="A313" i="43" s="1"/>
  <c r="B206" i="43"/>
  <c r="C206" i="43"/>
  <c r="B207" i="43"/>
  <c r="C207" i="43"/>
  <c r="B208" i="43"/>
  <c r="C208" i="43"/>
  <c r="B209" i="43"/>
  <c r="C209" i="43"/>
  <c r="B210" i="43"/>
  <c r="C210" i="43"/>
  <c r="B211" i="43"/>
  <c r="C211" i="43"/>
  <c r="B220" i="43"/>
  <c r="B221" i="43"/>
  <c r="C221" i="43"/>
  <c r="B222" i="43"/>
  <c r="C222" i="43"/>
  <c r="B223" i="43"/>
  <c r="C223" i="43"/>
  <c r="B224" i="43"/>
  <c r="C224" i="43"/>
  <c r="B225" i="43"/>
  <c r="C225" i="43"/>
  <c r="B226" i="43"/>
  <c r="C226" i="43"/>
  <c r="B227" i="43"/>
  <c r="C227" i="43"/>
  <c r="B228" i="43"/>
  <c r="C228" i="43"/>
  <c r="B229" i="43"/>
  <c r="C229" i="43"/>
  <c r="B230" i="43"/>
  <c r="C230" i="43"/>
  <c r="B231" i="43"/>
  <c r="C231" i="43"/>
  <c r="B232" i="43"/>
  <c r="C232" i="43"/>
  <c r="B233" i="43"/>
  <c r="C233" i="43"/>
  <c r="B234" i="43"/>
  <c r="C234" i="43"/>
  <c r="B235" i="43"/>
  <c r="C235" i="43"/>
  <c r="B236" i="43"/>
  <c r="C236" i="43"/>
  <c r="B237" i="43"/>
  <c r="C237" i="43"/>
  <c r="B238" i="43"/>
  <c r="C238" i="43"/>
  <c r="B239" i="43"/>
  <c r="C239" i="43"/>
  <c r="B240" i="43"/>
  <c r="C240" i="43"/>
  <c r="B241" i="43"/>
  <c r="C241" i="43"/>
  <c r="B242" i="43"/>
  <c r="C242" i="43"/>
  <c r="A243" i="43"/>
  <c r="B243" i="43"/>
  <c r="C243" i="43"/>
  <c r="A244" i="43"/>
  <c r="B244" i="43"/>
  <c r="C244" i="43"/>
  <c r="B245" i="43"/>
  <c r="C245" i="43"/>
  <c r="B246" i="43"/>
  <c r="C246" i="43"/>
  <c r="B247" i="43"/>
  <c r="C247" i="43"/>
  <c r="B248" i="43"/>
  <c r="C248" i="43"/>
  <c r="B249" i="43"/>
  <c r="C249" i="43"/>
  <c r="B250" i="43"/>
  <c r="C250" i="43"/>
  <c r="B251" i="43"/>
  <c r="C251" i="43"/>
  <c r="B252" i="43"/>
  <c r="C252" i="43"/>
  <c r="B253" i="43"/>
  <c r="C253" i="43"/>
  <c r="B254" i="43"/>
  <c r="C254" i="43"/>
  <c r="B255" i="43"/>
  <c r="C255" i="43"/>
  <c r="B256" i="43"/>
  <c r="C256" i="43"/>
  <c r="B257" i="43"/>
  <c r="C257" i="43"/>
  <c r="B258" i="43"/>
  <c r="C258" i="43"/>
  <c r="A259" i="43"/>
  <c r="B259" i="43"/>
  <c r="C259" i="43"/>
  <c r="B260" i="43"/>
  <c r="C260" i="43"/>
  <c r="B261" i="43"/>
  <c r="C261" i="43"/>
  <c r="A262" i="43"/>
  <c r="B262" i="43"/>
  <c r="C262" i="43"/>
  <c r="B263" i="43"/>
  <c r="C263" i="43"/>
  <c r="B264" i="43"/>
  <c r="C264" i="43"/>
  <c r="B265" i="43"/>
  <c r="C265" i="43"/>
  <c r="B266" i="43"/>
  <c r="C266" i="43"/>
  <c r="B267" i="43"/>
  <c r="C267" i="43"/>
  <c r="B268" i="43"/>
  <c r="C268" i="43"/>
  <c r="B269" i="43"/>
  <c r="C269" i="43"/>
  <c r="B270" i="43"/>
  <c r="C270" i="43"/>
  <c r="B271" i="43"/>
  <c r="C271" i="43"/>
  <c r="B272" i="43"/>
  <c r="C272" i="43"/>
  <c r="B273" i="43"/>
  <c r="C273" i="43"/>
  <c r="B274" i="43"/>
  <c r="C274" i="43"/>
  <c r="B275" i="43"/>
  <c r="C275" i="43"/>
  <c r="B276" i="43"/>
  <c r="C276" i="43"/>
  <c r="B277" i="43"/>
  <c r="C277" i="43"/>
  <c r="B278" i="43"/>
  <c r="C278" i="43"/>
  <c r="B279" i="43"/>
  <c r="C279" i="43"/>
  <c r="B280" i="43"/>
  <c r="C280" i="43"/>
  <c r="B281" i="43"/>
  <c r="C281" i="43"/>
  <c r="B282" i="43"/>
  <c r="C282" i="43"/>
  <c r="B283" i="43"/>
  <c r="C283" i="43"/>
  <c r="B284" i="43"/>
  <c r="C284" i="43"/>
  <c r="B285" i="43"/>
  <c r="C285" i="43"/>
  <c r="B286" i="43"/>
  <c r="C286" i="43"/>
  <c r="B287" i="43"/>
  <c r="C287" i="43"/>
  <c r="B288" i="43"/>
  <c r="C288" i="43"/>
  <c r="B289" i="43"/>
  <c r="C289" i="43"/>
  <c r="B290" i="43"/>
  <c r="C290" i="43"/>
  <c r="B291" i="43"/>
  <c r="C291" i="43"/>
  <c r="B292" i="43"/>
  <c r="C292" i="43"/>
  <c r="B293" i="43"/>
  <c r="C293" i="43"/>
  <c r="B294" i="43"/>
  <c r="C294" i="43"/>
  <c r="B295" i="43"/>
  <c r="C295" i="43"/>
  <c r="B296" i="43"/>
  <c r="C296" i="43"/>
  <c r="B297" i="43"/>
  <c r="C297" i="43"/>
  <c r="B298" i="43"/>
  <c r="C298" i="43"/>
  <c r="B299" i="43"/>
  <c r="C299" i="43"/>
  <c r="B300" i="43"/>
  <c r="C300" i="43"/>
  <c r="B301" i="43"/>
  <c r="C301" i="43"/>
  <c r="B302" i="43"/>
  <c r="C302" i="43"/>
  <c r="B303" i="43"/>
  <c r="C303" i="43"/>
  <c r="B304" i="43"/>
  <c r="C304" i="43"/>
  <c r="B305" i="43"/>
  <c r="C305" i="43"/>
  <c r="B306" i="43"/>
  <c r="C306" i="43"/>
  <c r="B307" i="43"/>
  <c r="C307" i="43"/>
  <c r="B308" i="43"/>
  <c r="C308" i="43"/>
  <c r="B309" i="43"/>
  <c r="C309" i="43"/>
  <c r="B310" i="43"/>
  <c r="C310" i="43"/>
  <c r="B311" i="43"/>
  <c r="C311" i="43"/>
  <c r="B312" i="43"/>
  <c r="C312" i="43"/>
  <c r="B313" i="43"/>
  <c r="C313" i="43"/>
  <c r="B314" i="43"/>
  <c r="C314" i="43"/>
  <c r="B315" i="43"/>
  <c r="C315" i="43"/>
  <c r="B316" i="43"/>
  <c r="C316" i="43"/>
  <c r="B317" i="43"/>
  <c r="C317" i="43"/>
  <c r="B318" i="43"/>
  <c r="C318" i="43"/>
  <c r="A326" i="43"/>
  <c r="B326" i="43"/>
  <c r="B327" i="43"/>
  <c r="C327" i="43"/>
  <c r="A328" i="43"/>
  <c r="B328" i="43"/>
  <c r="C328" i="43"/>
  <c r="B329" i="43"/>
  <c r="C329" i="43"/>
  <c r="B330" i="43"/>
  <c r="C330" i="43"/>
  <c r="B331" i="43"/>
  <c r="C331" i="43"/>
  <c r="B332" i="43"/>
  <c r="C332" i="43"/>
  <c r="B333" i="43"/>
  <c r="C333" i="43"/>
  <c r="B334" i="43"/>
  <c r="C334" i="43"/>
  <c r="B335" i="43"/>
  <c r="C335" i="43"/>
  <c r="B336" i="43"/>
  <c r="C336" i="43"/>
  <c r="B337" i="43"/>
  <c r="C337" i="43"/>
  <c r="B338" i="43"/>
  <c r="C338" i="43"/>
  <c r="B339" i="43"/>
  <c r="C339" i="43"/>
  <c r="B340" i="43"/>
  <c r="C340" i="43"/>
  <c r="B341" i="43"/>
  <c r="C341" i="43"/>
  <c r="B342" i="43"/>
  <c r="C342" i="43"/>
  <c r="B343" i="43"/>
  <c r="C343" i="43"/>
  <c r="B344" i="43"/>
  <c r="C344" i="43"/>
  <c r="B345" i="43"/>
  <c r="C345" i="43"/>
  <c r="B346" i="43"/>
  <c r="C346" i="43"/>
  <c r="B347" i="43"/>
  <c r="C347" i="43"/>
  <c r="B348" i="43"/>
  <c r="C348" i="43"/>
  <c r="B349" i="43"/>
  <c r="C349" i="43"/>
  <c r="A350" i="43"/>
  <c r="B350" i="43"/>
  <c r="C350" i="43"/>
  <c r="A351" i="43"/>
  <c r="B351" i="43"/>
  <c r="C351" i="43"/>
  <c r="B352" i="43"/>
  <c r="C352" i="43"/>
  <c r="B353" i="43"/>
  <c r="C353" i="43"/>
  <c r="B354" i="43"/>
  <c r="C354" i="43"/>
  <c r="B355" i="43"/>
  <c r="C355" i="43"/>
  <c r="A356" i="43"/>
  <c r="B356" i="43"/>
  <c r="C356" i="43"/>
  <c r="A357" i="43"/>
  <c r="B357" i="43"/>
  <c r="C357" i="43"/>
  <c r="B358" i="43"/>
  <c r="C358" i="43"/>
  <c r="A359" i="43"/>
  <c r="B359" i="43"/>
  <c r="C359" i="43"/>
  <c r="B360" i="43"/>
  <c r="C360" i="43"/>
  <c r="B361" i="43"/>
  <c r="C361" i="43"/>
  <c r="A362" i="43"/>
  <c r="B362" i="43"/>
  <c r="C362" i="43"/>
  <c r="A363" i="43"/>
  <c r="B363" i="43"/>
  <c r="C363" i="43"/>
  <c r="B364" i="43"/>
  <c r="C364" i="43"/>
  <c r="B365" i="43"/>
  <c r="C365" i="43"/>
  <c r="A366" i="43"/>
  <c r="B366" i="43"/>
  <c r="C366" i="43"/>
  <c r="B367" i="43"/>
  <c r="C367" i="43"/>
  <c r="B368" i="43"/>
  <c r="C368" i="43"/>
  <c r="A369" i="43"/>
  <c r="B369" i="43"/>
  <c r="C369" i="43"/>
  <c r="B370" i="43"/>
  <c r="C370" i="43"/>
  <c r="B371" i="43"/>
  <c r="C371" i="43"/>
  <c r="B372" i="43"/>
  <c r="C372" i="43"/>
  <c r="B373" i="43"/>
  <c r="C373" i="43"/>
  <c r="B374" i="43"/>
  <c r="C374" i="43"/>
  <c r="A375" i="43"/>
  <c r="B375" i="43"/>
  <c r="C375" i="43"/>
  <c r="B376" i="43"/>
  <c r="C376" i="43"/>
  <c r="B377" i="43"/>
  <c r="C377" i="43"/>
  <c r="A378" i="43"/>
  <c r="B378" i="43"/>
  <c r="C378" i="43"/>
  <c r="B379" i="43"/>
  <c r="C379" i="43"/>
  <c r="B380" i="43"/>
  <c r="C380" i="43"/>
  <c r="B381" i="43"/>
  <c r="C381" i="43"/>
  <c r="A382" i="43"/>
  <c r="B382" i="43"/>
  <c r="C382" i="43"/>
  <c r="B383" i="43"/>
  <c r="C383" i="43"/>
  <c r="B384" i="43"/>
  <c r="C384" i="43"/>
  <c r="B385" i="43"/>
  <c r="C385" i="43"/>
  <c r="B386" i="43"/>
  <c r="C386" i="43"/>
  <c r="B387" i="43"/>
  <c r="C387" i="43"/>
  <c r="B388" i="43"/>
  <c r="C388" i="43"/>
  <c r="B389" i="43"/>
  <c r="C389" i="43"/>
  <c r="B390" i="43"/>
  <c r="C390" i="43"/>
  <c r="B391" i="43"/>
  <c r="C391" i="43"/>
  <c r="B392" i="43"/>
  <c r="C392" i="43"/>
  <c r="B393" i="43"/>
  <c r="C393" i="43"/>
  <c r="B394" i="43"/>
  <c r="C394" i="43"/>
  <c r="B395" i="43"/>
  <c r="C395" i="43"/>
  <c r="B396" i="43"/>
  <c r="C396" i="43"/>
  <c r="B397" i="43"/>
  <c r="C397" i="43"/>
  <c r="A398" i="43"/>
  <c r="B398" i="43"/>
  <c r="C398" i="43"/>
  <c r="B399" i="43"/>
  <c r="C399" i="43"/>
  <c r="B400" i="43"/>
  <c r="C400" i="43"/>
  <c r="A401" i="43"/>
  <c r="B401" i="43"/>
  <c r="C401" i="43"/>
  <c r="B402" i="43"/>
  <c r="C402" i="43"/>
  <c r="B403" i="43"/>
  <c r="C403" i="43"/>
  <c r="B404" i="43"/>
  <c r="C404" i="43"/>
  <c r="B405" i="43"/>
  <c r="C405" i="43"/>
  <c r="B406" i="43"/>
  <c r="C406" i="43"/>
  <c r="B407" i="43"/>
  <c r="C407" i="43"/>
  <c r="B408" i="43"/>
  <c r="C408" i="43"/>
  <c r="B409" i="43"/>
  <c r="C409" i="43"/>
  <c r="B410" i="43"/>
  <c r="C410" i="43"/>
  <c r="B411" i="43"/>
  <c r="C411" i="43"/>
  <c r="A412" i="43"/>
  <c r="B412" i="43"/>
  <c r="C412" i="43"/>
  <c r="B413" i="43"/>
  <c r="C413" i="43"/>
  <c r="B414" i="43"/>
  <c r="C414" i="43"/>
  <c r="B415" i="43"/>
  <c r="C415" i="43"/>
  <c r="B416" i="43"/>
  <c r="C416" i="43"/>
  <c r="B417" i="43"/>
  <c r="C417" i="43"/>
  <c r="B418" i="43"/>
  <c r="C418" i="43"/>
  <c r="B419" i="43"/>
  <c r="C419" i="43"/>
  <c r="A420" i="43"/>
  <c r="B420" i="43"/>
  <c r="C420" i="43"/>
  <c r="B421" i="43"/>
  <c r="C421" i="43"/>
  <c r="B422" i="43"/>
  <c r="C422" i="43"/>
  <c r="B423" i="43"/>
  <c r="C423" i="43"/>
  <c r="B424" i="43"/>
  <c r="C424" i="43"/>
  <c r="B425" i="43"/>
  <c r="C425" i="43"/>
  <c r="A433" i="43"/>
  <c r="B433" i="43"/>
  <c r="B434" i="43"/>
  <c r="C434" i="43"/>
  <c r="A435" i="43"/>
  <c r="B435" i="43"/>
  <c r="C435" i="43"/>
  <c r="A436" i="43"/>
  <c r="B436" i="43"/>
  <c r="C436" i="43"/>
  <c r="B437" i="43"/>
  <c r="C437" i="43"/>
  <c r="B438" i="43"/>
  <c r="C438" i="43"/>
  <c r="B439" i="43"/>
  <c r="C439" i="43"/>
  <c r="A440" i="43"/>
  <c r="B440" i="43"/>
  <c r="C440" i="43"/>
  <c r="B441" i="43"/>
  <c r="C441" i="43"/>
  <c r="B442" i="43"/>
  <c r="C442" i="43"/>
  <c r="B443" i="43"/>
  <c r="C443" i="43"/>
  <c r="B444" i="43"/>
  <c r="C444" i="43"/>
  <c r="A445" i="43"/>
  <c r="B445" i="43"/>
  <c r="C445" i="43"/>
  <c r="B446" i="43"/>
  <c r="C446" i="43"/>
  <c r="B447" i="43"/>
  <c r="C447" i="43"/>
  <c r="B448" i="43"/>
  <c r="C448" i="43"/>
  <c r="B449" i="43"/>
  <c r="C449" i="43"/>
  <c r="B450" i="43"/>
  <c r="C450" i="43"/>
  <c r="B451" i="43"/>
  <c r="C451" i="43"/>
  <c r="B452" i="43"/>
  <c r="C452" i="43"/>
  <c r="B453" i="43"/>
  <c r="C453" i="43"/>
  <c r="B454" i="43"/>
  <c r="C454" i="43"/>
  <c r="B455" i="43"/>
  <c r="C455" i="43"/>
  <c r="B456" i="43"/>
  <c r="C456" i="43"/>
  <c r="A457" i="43"/>
  <c r="B457" i="43"/>
  <c r="C457" i="43"/>
  <c r="A458" i="43"/>
  <c r="B458" i="43"/>
  <c r="C458" i="43"/>
  <c r="A459" i="43"/>
  <c r="B459" i="43"/>
  <c r="C459" i="43"/>
  <c r="B460" i="43"/>
  <c r="C460" i="43"/>
  <c r="B461" i="43"/>
  <c r="C461" i="43"/>
  <c r="B462" i="43"/>
  <c r="C462" i="43"/>
  <c r="A463" i="43"/>
  <c r="B463" i="43"/>
  <c r="C463" i="43"/>
  <c r="A464" i="43"/>
  <c r="B464" i="43"/>
  <c r="C464" i="43"/>
  <c r="B465" i="43"/>
  <c r="C465" i="43"/>
  <c r="A466" i="43"/>
  <c r="B466" i="43"/>
  <c r="C466" i="43"/>
  <c r="B467" i="43"/>
  <c r="C467" i="43"/>
  <c r="B468" i="43"/>
  <c r="C468" i="43"/>
  <c r="A469" i="43"/>
  <c r="B469" i="43"/>
  <c r="C469" i="43"/>
  <c r="A470" i="43"/>
  <c r="B470" i="43"/>
  <c r="C470" i="43"/>
  <c r="B471" i="43"/>
  <c r="C471" i="43"/>
  <c r="B472" i="43"/>
  <c r="C472" i="43"/>
  <c r="B473" i="43"/>
  <c r="C473" i="43"/>
  <c r="B474" i="43"/>
  <c r="C474" i="43"/>
  <c r="B475" i="43"/>
  <c r="C475" i="43"/>
  <c r="A476" i="43"/>
  <c r="B476" i="43"/>
  <c r="C476" i="43"/>
  <c r="B477" i="43"/>
  <c r="C477" i="43"/>
  <c r="B478" i="43"/>
  <c r="C478" i="43"/>
  <c r="B479" i="43"/>
  <c r="C479" i="43"/>
  <c r="B480" i="43"/>
  <c r="C480" i="43"/>
  <c r="B481" i="43"/>
  <c r="C481" i="43"/>
  <c r="A482" i="43"/>
  <c r="B482" i="43"/>
  <c r="C482" i="43"/>
  <c r="B483" i="43"/>
  <c r="C483" i="43"/>
  <c r="B484" i="43"/>
  <c r="C484" i="43"/>
  <c r="A485" i="43"/>
  <c r="B485" i="43"/>
  <c r="C485" i="43"/>
  <c r="B486" i="43"/>
  <c r="C486" i="43"/>
  <c r="B487" i="43"/>
  <c r="C487" i="43"/>
  <c r="B488" i="43"/>
  <c r="C488" i="43"/>
  <c r="B489" i="43"/>
  <c r="C489" i="43"/>
  <c r="B490" i="43"/>
  <c r="C490" i="43"/>
  <c r="B491" i="43"/>
  <c r="C491" i="43"/>
  <c r="B492" i="43"/>
  <c r="C492" i="43"/>
  <c r="B493" i="43"/>
  <c r="C493" i="43"/>
  <c r="B494" i="43"/>
  <c r="C494" i="43"/>
  <c r="B495" i="43"/>
  <c r="C495" i="43"/>
  <c r="A496" i="43"/>
  <c r="B496" i="43"/>
  <c r="C496" i="43"/>
  <c r="B497" i="43"/>
  <c r="C497" i="43"/>
  <c r="B498" i="43"/>
  <c r="C498" i="43"/>
  <c r="A499" i="43"/>
  <c r="B499" i="43"/>
  <c r="C499" i="43"/>
  <c r="A500" i="43"/>
  <c r="B500" i="43"/>
  <c r="C500" i="43"/>
  <c r="A501" i="43"/>
  <c r="B501" i="43"/>
  <c r="C501" i="43"/>
  <c r="B502" i="43"/>
  <c r="C502" i="43"/>
  <c r="A503" i="43"/>
  <c r="B503" i="43"/>
  <c r="C503" i="43"/>
  <c r="A504" i="43"/>
  <c r="B504" i="43"/>
  <c r="C504" i="43"/>
  <c r="B505" i="43"/>
  <c r="C505" i="43"/>
  <c r="B506" i="43"/>
  <c r="C506" i="43"/>
  <c r="A507" i="43"/>
  <c r="B507" i="43"/>
  <c r="C507" i="43"/>
  <c r="A508" i="43"/>
  <c r="B508" i="43"/>
  <c r="C508" i="43"/>
  <c r="B509" i="43"/>
  <c r="C509" i="43"/>
  <c r="A510" i="43"/>
  <c r="B510" i="43"/>
  <c r="C510" i="43"/>
  <c r="B511" i="43"/>
  <c r="C511" i="43"/>
  <c r="B512" i="43"/>
  <c r="C512" i="43"/>
  <c r="B513" i="43"/>
  <c r="C513" i="43"/>
  <c r="B514" i="43"/>
  <c r="C514" i="43"/>
  <c r="B515" i="43"/>
  <c r="C515" i="43"/>
  <c r="B516" i="43"/>
  <c r="C516" i="43"/>
  <c r="B517" i="43"/>
  <c r="C517" i="43"/>
  <c r="B518" i="43"/>
  <c r="C518" i="43"/>
  <c r="A519" i="43"/>
  <c r="B519" i="43"/>
  <c r="C519" i="43"/>
  <c r="B520" i="43"/>
  <c r="C520" i="43"/>
  <c r="B521" i="43"/>
  <c r="C521" i="43"/>
  <c r="B522" i="43"/>
  <c r="C522" i="43"/>
  <c r="A523" i="43"/>
  <c r="B523" i="43"/>
  <c r="C523" i="43"/>
  <c r="A524" i="43"/>
  <c r="B524" i="43"/>
  <c r="C524" i="43"/>
  <c r="B525" i="43"/>
  <c r="C525" i="43"/>
  <c r="B526" i="43"/>
  <c r="C526" i="43"/>
  <c r="A527" i="43"/>
  <c r="B527" i="43"/>
  <c r="C527" i="43"/>
  <c r="B528" i="43"/>
  <c r="C528" i="43"/>
  <c r="B529" i="43"/>
  <c r="C529" i="43"/>
  <c r="B530" i="43"/>
  <c r="C530" i="43"/>
  <c r="B531" i="43"/>
  <c r="C531" i="43"/>
  <c r="A532" i="43"/>
  <c r="B532" i="43"/>
  <c r="C532" i="43"/>
  <c r="C6" i="42"/>
  <c r="U71" i="19" s="1"/>
  <c r="H12" i="42"/>
  <c r="J12" i="42" s="1"/>
  <c r="M12" i="42" s="1"/>
  <c r="I12" i="42"/>
  <c r="H13" i="42"/>
  <c r="J13" i="42" s="1"/>
  <c r="M13" i="42" s="1"/>
  <c r="I13" i="42"/>
  <c r="H14" i="42"/>
  <c r="J14" i="42" s="1"/>
  <c r="M14" i="42" s="1"/>
  <c r="I14" i="42"/>
  <c r="H15" i="42"/>
  <c r="J15" i="42" s="1"/>
  <c r="M15" i="42" s="1"/>
  <c r="I15" i="42"/>
  <c r="H16" i="42"/>
  <c r="J16" i="42" s="1"/>
  <c r="M16" i="42" s="1"/>
  <c r="I16" i="42"/>
  <c r="H17" i="42"/>
  <c r="J17" i="42" s="1"/>
  <c r="M17" i="42" s="1"/>
  <c r="I17" i="42"/>
  <c r="H18" i="42"/>
  <c r="J18" i="42" s="1"/>
  <c r="M18" i="42" s="1"/>
  <c r="I18" i="42"/>
  <c r="H19" i="42"/>
  <c r="J19" i="42" s="1"/>
  <c r="M19" i="42" s="1"/>
  <c r="I19" i="42"/>
  <c r="H20" i="42"/>
  <c r="J20" i="42" s="1"/>
  <c r="M20" i="42" s="1"/>
  <c r="I20" i="42"/>
  <c r="H21" i="42"/>
  <c r="J21" i="42" s="1"/>
  <c r="M21" i="42" s="1"/>
  <c r="I21" i="42"/>
  <c r="H22" i="42"/>
  <c r="J22" i="42" s="1"/>
  <c r="M22" i="42" s="1"/>
  <c r="I22" i="42"/>
  <c r="H23" i="42"/>
  <c r="J23" i="42" s="1"/>
  <c r="M23" i="42" s="1"/>
  <c r="I23" i="42"/>
  <c r="H24" i="42"/>
  <c r="J24" i="42" s="1"/>
  <c r="M24" i="42" s="1"/>
  <c r="I24" i="42"/>
  <c r="H25" i="42"/>
  <c r="J25" i="42" s="1"/>
  <c r="M25" i="42" s="1"/>
  <c r="I25" i="42"/>
  <c r="H26" i="42"/>
  <c r="J26" i="42" s="1"/>
  <c r="M26" i="42" s="1"/>
  <c r="I26" i="42"/>
  <c r="H27" i="42"/>
  <c r="J27" i="42" s="1"/>
  <c r="M27" i="42" s="1"/>
  <c r="I27" i="42"/>
  <c r="H28" i="42"/>
  <c r="J28" i="42" s="1"/>
  <c r="M28" i="42" s="1"/>
  <c r="I28" i="42"/>
  <c r="H29" i="42"/>
  <c r="J29" i="42" s="1"/>
  <c r="M29" i="42" s="1"/>
  <c r="I29" i="42"/>
  <c r="H30" i="42"/>
  <c r="J30" i="42" s="1"/>
  <c r="M30" i="42" s="1"/>
  <c r="I30" i="42"/>
  <c r="H31" i="42"/>
  <c r="J31" i="42" s="1"/>
  <c r="M31" i="42" s="1"/>
  <c r="I31" i="42"/>
  <c r="H32" i="42"/>
  <c r="J32" i="42" s="1"/>
  <c r="M32" i="42" s="1"/>
  <c r="I32" i="42"/>
  <c r="H33" i="42"/>
  <c r="J33" i="42" s="1"/>
  <c r="M33" i="42" s="1"/>
  <c r="I33" i="42"/>
  <c r="H34" i="42"/>
  <c r="J34" i="42" s="1"/>
  <c r="M34" i="42" s="1"/>
  <c r="I34" i="42"/>
  <c r="H35" i="42"/>
  <c r="J35" i="42" s="1"/>
  <c r="M35" i="42" s="1"/>
  <c r="I35" i="42"/>
  <c r="H36" i="42"/>
  <c r="J36" i="42" s="1"/>
  <c r="M36" i="42" s="1"/>
  <c r="I36" i="42"/>
  <c r="H37" i="42"/>
  <c r="J37" i="42" s="1"/>
  <c r="M37" i="42" s="1"/>
  <c r="I37" i="42"/>
  <c r="H38" i="42"/>
  <c r="J38" i="42" s="1"/>
  <c r="M38" i="42" s="1"/>
  <c r="I38" i="42"/>
  <c r="H39" i="42"/>
  <c r="J39" i="42" s="1"/>
  <c r="M39" i="42" s="1"/>
  <c r="I39" i="42"/>
  <c r="H40" i="42"/>
  <c r="J40" i="42" s="1"/>
  <c r="M40" i="42" s="1"/>
  <c r="I40" i="42"/>
  <c r="H41" i="42"/>
  <c r="J41" i="42" s="1"/>
  <c r="M41" i="42" s="1"/>
  <c r="I41" i="42"/>
  <c r="H42" i="42"/>
  <c r="J42" i="42" s="1"/>
  <c r="M42" i="42" s="1"/>
  <c r="I42" i="42"/>
  <c r="H43" i="42"/>
  <c r="J43" i="42" s="1"/>
  <c r="M43" i="42" s="1"/>
  <c r="I43" i="42"/>
  <c r="H44" i="42"/>
  <c r="J44" i="42" s="1"/>
  <c r="M44" i="42" s="1"/>
  <c r="I44" i="42"/>
  <c r="H45" i="42"/>
  <c r="J45" i="42" s="1"/>
  <c r="M45" i="42" s="1"/>
  <c r="I45" i="42"/>
  <c r="H46" i="42"/>
  <c r="J46" i="42" s="1"/>
  <c r="M46" i="42" s="1"/>
  <c r="I46" i="42"/>
  <c r="H47" i="42"/>
  <c r="J47" i="42" s="1"/>
  <c r="M47" i="42" s="1"/>
  <c r="I47" i="42"/>
  <c r="H48" i="42"/>
  <c r="J48" i="42" s="1"/>
  <c r="M48" i="42" s="1"/>
  <c r="I48" i="42"/>
  <c r="H49" i="42"/>
  <c r="J49" i="42" s="1"/>
  <c r="M49" i="42" s="1"/>
  <c r="I49" i="42"/>
  <c r="H50" i="42"/>
  <c r="J50" i="42" s="1"/>
  <c r="M50" i="42" s="1"/>
  <c r="I50" i="42"/>
  <c r="H51" i="42"/>
  <c r="J51" i="42" s="1"/>
  <c r="M51" i="42" s="1"/>
  <c r="I51" i="42"/>
  <c r="H52" i="42"/>
  <c r="J52" i="42" s="1"/>
  <c r="M52" i="42" s="1"/>
  <c r="I52" i="42"/>
  <c r="H53" i="42"/>
  <c r="J53" i="42" s="1"/>
  <c r="M53" i="42" s="1"/>
  <c r="I53" i="42"/>
  <c r="H54" i="42"/>
  <c r="J54" i="42" s="1"/>
  <c r="M54" i="42" s="1"/>
  <c r="I54" i="42"/>
  <c r="H55" i="42"/>
  <c r="J55" i="42" s="1"/>
  <c r="M55" i="42" s="1"/>
  <c r="I55" i="42"/>
  <c r="H56" i="42"/>
  <c r="J56" i="42" s="1"/>
  <c r="M56" i="42" s="1"/>
  <c r="I56" i="42"/>
  <c r="H57" i="42"/>
  <c r="J57" i="42" s="1"/>
  <c r="M57" i="42" s="1"/>
  <c r="I57" i="42"/>
  <c r="H58" i="42"/>
  <c r="J58" i="42" s="1"/>
  <c r="M58" i="42" s="1"/>
  <c r="I58" i="42"/>
  <c r="H59" i="42"/>
  <c r="J59" i="42" s="1"/>
  <c r="M59" i="42" s="1"/>
  <c r="I59" i="42"/>
  <c r="H60" i="42"/>
  <c r="J60" i="42" s="1"/>
  <c r="M60" i="42" s="1"/>
  <c r="I60" i="42"/>
  <c r="H61" i="42"/>
  <c r="J61" i="42" s="1"/>
  <c r="M61" i="42" s="1"/>
  <c r="I61" i="42"/>
  <c r="H62" i="42"/>
  <c r="J62" i="42" s="1"/>
  <c r="M62" i="42" s="1"/>
  <c r="I62" i="42"/>
  <c r="H63" i="42"/>
  <c r="J63" i="42" s="1"/>
  <c r="M63" i="42" s="1"/>
  <c r="I63" i="42"/>
  <c r="H64" i="42"/>
  <c r="J64" i="42" s="1"/>
  <c r="M64" i="42" s="1"/>
  <c r="I64" i="42"/>
  <c r="H65" i="42"/>
  <c r="J65" i="42" s="1"/>
  <c r="M65" i="42" s="1"/>
  <c r="I65" i="42"/>
  <c r="H66" i="42"/>
  <c r="J66" i="42" s="1"/>
  <c r="M66" i="42" s="1"/>
  <c r="I66" i="42"/>
  <c r="H67" i="42"/>
  <c r="J67" i="42" s="1"/>
  <c r="M67" i="42" s="1"/>
  <c r="I67" i="42"/>
  <c r="H68" i="42"/>
  <c r="J68" i="42" s="1"/>
  <c r="M68" i="42" s="1"/>
  <c r="I68" i="42"/>
  <c r="H69" i="42"/>
  <c r="J69" i="42" s="1"/>
  <c r="M69" i="42" s="1"/>
  <c r="I69" i="42"/>
  <c r="H70" i="42"/>
  <c r="J70" i="42" s="1"/>
  <c r="M70" i="42" s="1"/>
  <c r="I70" i="42"/>
  <c r="H71" i="42"/>
  <c r="J71" i="42" s="1"/>
  <c r="M71" i="42" s="1"/>
  <c r="I71" i="42"/>
  <c r="H72" i="42"/>
  <c r="J72" i="42" s="1"/>
  <c r="M72" i="42" s="1"/>
  <c r="I72" i="42"/>
  <c r="H73" i="42"/>
  <c r="J73" i="42" s="1"/>
  <c r="M73" i="42" s="1"/>
  <c r="I73" i="42"/>
  <c r="H74" i="42"/>
  <c r="J74" i="42" s="1"/>
  <c r="M74" i="42" s="1"/>
  <c r="I74" i="42"/>
  <c r="H75" i="42"/>
  <c r="J75" i="42" s="1"/>
  <c r="M75" i="42" s="1"/>
  <c r="I75" i="42"/>
  <c r="H76" i="42"/>
  <c r="J76" i="42" s="1"/>
  <c r="M76" i="42" s="1"/>
  <c r="I76" i="42"/>
  <c r="H77" i="42"/>
  <c r="J77" i="42" s="1"/>
  <c r="M77" i="42" s="1"/>
  <c r="I77" i="42"/>
  <c r="H78" i="42"/>
  <c r="J78" i="42" s="1"/>
  <c r="M78" i="42" s="1"/>
  <c r="I78" i="42"/>
  <c r="H79" i="42"/>
  <c r="J79" i="42" s="1"/>
  <c r="M79" i="42" s="1"/>
  <c r="I79" i="42"/>
  <c r="H80" i="42"/>
  <c r="J80" i="42" s="1"/>
  <c r="M80" i="42" s="1"/>
  <c r="I80" i="42"/>
  <c r="H81" i="42"/>
  <c r="J81" i="42" s="1"/>
  <c r="M81" i="42" s="1"/>
  <c r="I81" i="42"/>
  <c r="H82" i="42"/>
  <c r="J82" i="42" s="1"/>
  <c r="M82" i="42" s="1"/>
  <c r="I82" i="42"/>
  <c r="H83" i="42"/>
  <c r="J83" i="42" s="1"/>
  <c r="M83" i="42" s="1"/>
  <c r="I83" i="42"/>
  <c r="H84" i="42"/>
  <c r="J84" i="42" s="1"/>
  <c r="M84" i="42" s="1"/>
  <c r="I84" i="42"/>
  <c r="H85" i="42"/>
  <c r="J85" i="42" s="1"/>
  <c r="M85" i="42" s="1"/>
  <c r="I85" i="42"/>
  <c r="H86" i="42"/>
  <c r="J86" i="42" s="1"/>
  <c r="M86" i="42" s="1"/>
  <c r="I86" i="42"/>
  <c r="H87" i="42"/>
  <c r="J87" i="42" s="1"/>
  <c r="M87" i="42" s="1"/>
  <c r="I87" i="42"/>
  <c r="H88" i="42"/>
  <c r="J88" i="42" s="1"/>
  <c r="M88" i="42" s="1"/>
  <c r="I88" i="42"/>
  <c r="H89" i="42"/>
  <c r="J89" i="42" s="1"/>
  <c r="M89" i="42" s="1"/>
  <c r="I89" i="42"/>
  <c r="H90" i="42"/>
  <c r="J90" i="42" s="1"/>
  <c r="M90" i="42" s="1"/>
  <c r="I90" i="42"/>
  <c r="H91" i="42"/>
  <c r="J91" i="42" s="1"/>
  <c r="M91" i="42" s="1"/>
  <c r="I91" i="42"/>
  <c r="H92" i="42"/>
  <c r="J92" i="42" s="1"/>
  <c r="M92" i="42" s="1"/>
  <c r="I92" i="42"/>
  <c r="H93" i="42"/>
  <c r="J93" i="42" s="1"/>
  <c r="M93" i="42" s="1"/>
  <c r="I93" i="42"/>
  <c r="H94" i="42"/>
  <c r="J94" i="42" s="1"/>
  <c r="M94" i="42" s="1"/>
  <c r="I94" i="42"/>
  <c r="H95" i="42"/>
  <c r="J95" i="42" s="1"/>
  <c r="M95" i="42" s="1"/>
  <c r="I95" i="42"/>
  <c r="H96" i="42"/>
  <c r="J96" i="42" s="1"/>
  <c r="M96" i="42" s="1"/>
  <c r="I96" i="42"/>
  <c r="H97" i="42"/>
  <c r="J97" i="42" s="1"/>
  <c r="M97" i="42" s="1"/>
  <c r="I97" i="42"/>
  <c r="H98" i="42"/>
  <c r="J98" i="42" s="1"/>
  <c r="M98" i="42" s="1"/>
  <c r="I98" i="42"/>
  <c r="H99" i="42"/>
  <c r="J99" i="42" s="1"/>
  <c r="M99" i="42" s="1"/>
  <c r="I99" i="42"/>
  <c r="H100" i="42"/>
  <c r="J100" i="42" s="1"/>
  <c r="M100" i="42" s="1"/>
  <c r="I100" i="42"/>
  <c r="H101" i="42"/>
  <c r="J101" i="42" s="1"/>
  <c r="M101" i="42" s="1"/>
  <c r="I101" i="42"/>
  <c r="H102" i="42"/>
  <c r="J102" i="42" s="1"/>
  <c r="M102" i="42" s="1"/>
  <c r="I102" i="42"/>
  <c r="H103" i="42"/>
  <c r="J103" i="42" s="1"/>
  <c r="M103" i="42" s="1"/>
  <c r="I103" i="42"/>
  <c r="H104" i="42"/>
  <c r="J104" i="42" s="1"/>
  <c r="M104" i="42" s="1"/>
  <c r="I104" i="42"/>
  <c r="H105" i="42"/>
  <c r="J105" i="42" s="1"/>
  <c r="M105" i="42" s="1"/>
  <c r="I105" i="42"/>
  <c r="H106" i="42"/>
  <c r="J106" i="42" s="1"/>
  <c r="M106" i="42" s="1"/>
  <c r="I106" i="42"/>
  <c r="H107" i="42"/>
  <c r="J107" i="42" s="1"/>
  <c r="M107" i="42" s="1"/>
  <c r="I107" i="42"/>
  <c r="H108" i="42"/>
  <c r="J108" i="42" s="1"/>
  <c r="M108" i="42" s="1"/>
  <c r="I108" i="42"/>
  <c r="H109" i="42"/>
  <c r="J109" i="42" s="1"/>
  <c r="M109" i="42" s="1"/>
  <c r="I109" i="42"/>
  <c r="H110" i="42"/>
  <c r="J110" i="42" s="1"/>
  <c r="M110" i="42" s="1"/>
  <c r="I110" i="42"/>
  <c r="D5" i="41"/>
  <c r="D7" i="41"/>
  <c r="D10" i="41"/>
  <c r="D12" i="41"/>
  <c r="D14" i="41"/>
  <c r="D16" i="41"/>
  <c r="B20" i="41"/>
  <c r="C4" i="44" s="1"/>
  <c r="B21" i="41"/>
  <c r="B22" i="41"/>
  <c r="A23" i="41"/>
  <c r="C28" i="41"/>
  <c r="A525" i="43" l="1"/>
  <c r="A487" i="43"/>
  <c r="A471" i="43"/>
  <c r="A465" i="43"/>
  <c r="A390" i="43"/>
  <c r="A380" i="43"/>
  <c r="A189" i="43"/>
  <c r="A296" i="43" s="1"/>
  <c r="A150" i="43"/>
  <c r="A257" i="43" s="1"/>
  <c r="A115" i="43"/>
  <c r="A222" i="43" s="1"/>
  <c r="D100" i="43"/>
  <c r="D207" i="43" s="1"/>
  <c r="D314" i="43" s="1"/>
  <c r="D421" i="43" s="1"/>
  <c r="D96" i="43"/>
  <c r="D203" i="43" s="1"/>
  <c r="D310" i="43" s="1"/>
  <c r="D95" i="43"/>
  <c r="D202" i="43" s="1"/>
  <c r="D309" i="43" s="1"/>
  <c r="D91" i="43"/>
  <c r="D198" i="43" s="1"/>
  <c r="D305" i="43" s="1"/>
  <c r="D86" i="43"/>
  <c r="D193" i="43" s="1"/>
  <c r="D300" i="43" s="1"/>
  <c r="D407" i="43" s="1"/>
  <c r="D81" i="43"/>
  <c r="D188" i="43" s="1"/>
  <c r="D295" i="43" s="1"/>
  <c r="D76" i="43"/>
  <c r="D183" i="43" s="1"/>
  <c r="D290" i="43" s="1"/>
  <c r="D72" i="43"/>
  <c r="D179" i="43" s="1"/>
  <c r="D286" i="43" s="1"/>
  <c r="D68" i="43"/>
  <c r="D175" i="43" s="1"/>
  <c r="D282" i="43" s="1"/>
  <c r="D389" i="43" s="1"/>
  <c r="D64" i="43"/>
  <c r="D171" i="43" s="1"/>
  <c r="D278" i="43" s="1"/>
  <c r="D60" i="43"/>
  <c r="D167" i="43" s="1"/>
  <c r="D274" i="43" s="1"/>
  <c r="D59" i="43"/>
  <c r="D166" i="43" s="1"/>
  <c r="D273" i="43" s="1"/>
  <c r="D58" i="43"/>
  <c r="D165" i="43" s="1"/>
  <c r="D272" i="43" s="1"/>
  <c r="D379" i="43" s="1"/>
  <c r="D51" i="43"/>
  <c r="D158" i="43" s="1"/>
  <c r="D265" i="43" s="1"/>
  <c r="D50" i="43"/>
  <c r="D157" i="43" s="1"/>
  <c r="D264" i="43" s="1"/>
  <c r="D49" i="43"/>
  <c r="D156" i="43" s="1"/>
  <c r="D263" i="43" s="1"/>
  <c r="A418" i="43"/>
  <c r="A331" i="43"/>
  <c r="A144" i="43"/>
  <c r="A251" i="43" s="1"/>
  <c r="D111" i="43"/>
  <c r="D102" i="43"/>
  <c r="D209" i="43" s="1"/>
  <c r="D316" i="43" s="1"/>
  <c r="D423" i="43" s="1"/>
  <c r="D101" i="43"/>
  <c r="D208" i="43" s="1"/>
  <c r="D315" i="43" s="1"/>
  <c r="D97" i="43"/>
  <c r="D204" i="43" s="1"/>
  <c r="D92" i="43"/>
  <c r="D199" i="43" s="1"/>
  <c r="D306" i="43" s="1"/>
  <c r="D88" i="43"/>
  <c r="D195" i="43" s="1"/>
  <c r="D302" i="43" s="1"/>
  <c r="D409" i="43" s="1"/>
  <c r="D87" i="43"/>
  <c r="D194" i="43" s="1"/>
  <c r="D301" i="43" s="1"/>
  <c r="D83" i="43"/>
  <c r="D190" i="43" s="1"/>
  <c r="D297" i="43" s="1"/>
  <c r="D82" i="43"/>
  <c r="D189" i="43" s="1"/>
  <c r="D296" i="43" s="1"/>
  <c r="D77" i="43"/>
  <c r="D184" i="43" s="1"/>
  <c r="D291" i="43" s="1"/>
  <c r="D73" i="43"/>
  <c r="D180" i="43" s="1"/>
  <c r="D287" i="43" s="1"/>
  <c r="D69" i="43"/>
  <c r="D176" i="43" s="1"/>
  <c r="D283" i="43" s="1"/>
  <c r="D65" i="43"/>
  <c r="D172" i="43" s="1"/>
  <c r="D279" i="43" s="1"/>
  <c r="D61" i="43"/>
  <c r="D168" i="43" s="1"/>
  <c r="D275" i="43" s="1"/>
  <c r="D52" i="43"/>
  <c r="D159" i="43" s="1"/>
  <c r="D266" i="43" s="1"/>
  <c r="D46" i="43"/>
  <c r="D153" i="43" s="1"/>
  <c r="D260" i="43" s="1"/>
  <c r="D43" i="43"/>
  <c r="D150" i="43" s="1"/>
  <c r="D257" i="43" s="1"/>
  <c r="A497" i="43"/>
  <c r="A352" i="43"/>
  <c r="D325" i="43"/>
  <c r="A132" i="43"/>
  <c r="A239" i="43" s="1"/>
  <c r="A127" i="43"/>
  <c r="A234" i="43" s="1"/>
  <c r="D104" i="43"/>
  <c r="D211" i="43" s="1"/>
  <c r="D318" i="43" s="1"/>
  <c r="D103" i="43"/>
  <c r="D210" i="43" s="1"/>
  <c r="D317" i="43" s="1"/>
  <c r="D98" i="43"/>
  <c r="D205" i="43" s="1"/>
  <c r="D312" i="43" s="1"/>
  <c r="D93" i="43"/>
  <c r="D200" i="43" s="1"/>
  <c r="D307" i="43" s="1"/>
  <c r="D89" i="43"/>
  <c r="D196" i="43" s="1"/>
  <c r="D303" i="43" s="1"/>
  <c r="D84" i="43"/>
  <c r="D191" i="43" s="1"/>
  <c r="D298" i="43" s="1"/>
  <c r="D79" i="43"/>
  <c r="D186" i="43" s="1"/>
  <c r="D78" i="43"/>
  <c r="D185" i="43" s="1"/>
  <c r="D292" i="43" s="1"/>
  <c r="D399" i="43" s="1"/>
  <c r="D74" i="43"/>
  <c r="D181" i="43" s="1"/>
  <c r="D288" i="43" s="1"/>
  <c r="D70" i="43"/>
  <c r="D177" i="43" s="1"/>
  <c r="D284" i="43" s="1"/>
  <c r="D66" i="43"/>
  <c r="D173" i="43" s="1"/>
  <c r="D280" i="43" s="1"/>
  <c r="D62" i="43"/>
  <c r="D169" i="43" s="1"/>
  <c r="D276" i="43" s="1"/>
  <c r="D56" i="43"/>
  <c r="D163" i="43" s="1"/>
  <c r="D270" i="43" s="1"/>
  <c r="D55" i="43"/>
  <c r="D162" i="43" s="1"/>
  <c r="D269" i="43" s="1"/>
  <c r="D54" i="43"/>
  <c r="D161" i="43" s="1"/>
  <c r="D268" i="43" s="1"/>
  <c r="D53" i="43"/>
  <c r="D160" i="43" s="1"/>
  <c r="D267" i="43" s="1"/>
  <c r="D40" i="43"/>
  <c r="D147" i="43" s="1"/>
  <c r="D254" i="43" s="1"/>
  <c r="D34" i="43"/>
  <c r="D141" i="43" s="1"/>
  <c r="D248" i="43" s="1"/>
  <c r="A506" i="43"/>
  <c r="A502" i="43"/>
  <c r="A498" i="43"/>
  <c r="A481" i="43"/>
  <c r="A368" i="43"/>
  <c r="A196" i="43"/>
  <c r="A303" i="43" s="1"/>
  <c r="A516" i="43"/>
  <c r="A451" i="43"/>
  <c r="A444" i="43"/>
  <c r="A414" i="43"/>
  <c r="A337" i="43"/>
  <c r="A160" i="43"/>
  <c r="A267" i="43" s="1"/>
  <c r="A130" i="43"/>
  <c r="A237" i="43" s="1"/>
  <c r="A113" i="43"/>
  <c r="A220" i="43" s="1"/>
  <c r="A517" i="43"/>
  <c r="A511" i="43"/>
  <c r="A434" i="43"/>
  <c r="A190" i="43"/>
  <c r="A297" i="43" s="1"/>
  <c r="A512" i="43"/>
  <c r="A413" i="43"/>
  <c r="A199" i="43"/>
  <c r="A306" i="43" s="1"/>
  <c r="A520" i="43"/>
  <c r="A373" i="43"/>
  <c r="A159" i="43"/>
  <c r="A266" i="43" s="1"/>
  <c r="A480" i="43"/>
  <c r="A205" i="43"/>
  <c r="A312" i="43" s="1"/>
  <c r="A526" i="43"/>
  <c r="A419" i="43"/>
  <c r="A518" i="43"/>
  <c r="A411" i="43"/>
  <c r="A197" i="43"/>
  <c r="A304" i="43" s="1"/>
  <c r="A207" i="43"/>
  <c r="A314" i="43" s="1"/>
  <c r="A528" i="43"/>
  <c r="A421" i="43"/>
  <c r="A188" i="43"/>
  <c r="A295" i="43" s="1"/>
  <c r="A402" i="43"/>
  <c r="A509" i="43"/>
  <c r="A165" i="43"/>
  <c r="A272" i="43" s="1"/>
  <c r="A379" i="43"/>
  <c r="A486" i="43"/>
  <c r="A101" i="44"/>
  <c r="BB101" i="44"/>
  <c r="BC101" i="44"/>
  <c r="A84" i="44"/>
  <c r="BB84" i="44"/>
  <c r="BC84" i="44"/>
  <c r="A67" i="44"/>
  <c r="BB67" i="44"/>
  <c r="BC67" i="44"/>
  <c r="BB57" i="44"/>
  <c r="A57" i="44"/>
  <c r="BC57" i="44"/>
  <c r="A44" i="44"/>
  <c r="BB44" i="44"/>
  <c r="BC44" i="44"/>
  <c r="BD42" i="44"/>
  <c r="BB42" i="44"/>
  <c r="BC42" i="44"/>
  <c r="BD40" i="44"/>
  <c r="BB40" i="44"/>
  <c r="BC40" i="44"/>
  <c r="BD38" i="44"/>
  <c r="BB38" i="44"/>
  <c r="BC38" i="44"/>
  <c r="BD36" i="44"/>
  <c r="BB36" i="44"/>
  <c r="BC36" i="44"/>
  <c r="A34" i="44"/>
  <c r="BB34" i="44"/>
  <c r="BC34" i="44"/>
  <c r="A32" i="44"/>
  <c r="BC32" i="44"/>
  <c r="BD32" i="44"/>
  <c r="A28" i="44"/>
  <c r="BB28" i="44"/>
  <c r="BC28" i="44"/>
  <c r="A24" i="44"/>
  <c r="BB24" i="44"/>
  <c r="BC24" i="44"/>
  <c r="A20" i="44"/>
  <c r="BB20" i="44"/>
  <c r="BC20" i="44"/>
  <c r="A16" i="44"/>
  <c r="BB16" i="44"/>
  <c r="BC16" i="44"/>
  <c r="A97" i="44"/>
  <c r="BB97" i="44"/>
  <c r="BC97" i="44"/>
  <c r="A80" i="44"/>
  <c r="BB80" i="44"/>
  <c r="BC80" i="44"/>
  <c r="BB63" i="44"/>
  <c r="A63" i="44"/>
  <c r="BC63" i="44"/>
  <c r="E4" i="43"/>
  <c r="D15" i="43"/>
  <c r="D22" i="43"/>
  <c r="D30" i="43"/>
  <c r="D36" i="43"/>
  <c r="D37" i="43"/>
  <c r="D42" i="43"/>
  <c r="D47" i="43"/>
  <c r="D11" i="43"/>
  <c r="D13" i="43"/>
  <c r="D120" i="43" s="1"/>
  <c r="D227" i="43" s="1"/>
  <c r="D16" i="43"/>
  <c r="D17" i="43"/>
  <c r="D19" i="43"/>
  <c r="D126" i="43" s="1"/>
  <c r="D233" i="43" s="1"/>
  <c r="D340" i="43" s="1"/>
  <c r="D23" i="43"/>
  <c r="D25" i="43"/>
  <c r="D31" i="43"/>
  <c r="D38" i="43"/>
  <c r="D5" i="43"/>
  <c r="D112" i="43" s="1"/>
  <c r="D219" i="43" s="1"/>
  <c r="D326" i="43" s="1"/>
  <c r="D6" i="43"/>
  <c r="D113" i="43" s="1"/>
  <c r="D220" i="43" s="1"/>
  <c r="D327" i="43" s="1"/>
  <c r="D7" i="43"/>
  <c r="D114" i="43" s="1"/>
  <c r="D221" i="43" s="1"/>
  <c r="D328" i="43" s="1"/>
  <c r="D10" i="43"/>
  <c r="D117" i="43" s="1"/>
  <c r="D224" i="43" s="1"/>
  <c r="D331" i="43" s="1"/>
  <c r="D12" i="43"/>
  <c r="D119" i="43" s="1"/>
  <c r="D226" i="43" s="1"/>
  <c r="D333" i="43" s="1"/>
  <c r="D18" i="43"/>
  <c r="D125" i="43" s="1"/>
  <c r="D232" i="43" s="1"/>
  <c r="D339" i="43" s="1"/>
  <c r="D24" i="43"/>
  <c r="D131" i="43" s="1"/>
  <c r="D238" i="43" s="1"/>
  <c r="D345" i="43" s="1"/>
  <c r="D26" i="43"/>
  <c r="D27" i="43"/>
  <c r="D32" i="43"/>
  <c r="D33" i="43"/>
  <c r="D39" i="43"/>
  <c r="D44" i="43"/>
  <c r="D45" i="43"/>
  <c r="D152" i="43" s="1"/>
  <c r="D259" i="43" s="1"/>
  <c r="D366" i="43" s="1"/>
  <c r="BD101" i="44"/>
  <c r="A93" i="44"/>
  <c r="BB93" i="44"/>
  <c r="BC93" i="44"/>
  <c r="BD84" i="44"/>
  <c r="A76" i="44"/>
  <c r="BB76" i="44"/>
  <c r="BC76" i="44"/>
  <c r="BD67" i="44"/>
  <c r="BB61" i="44"/>
  <c r="A61" i="44"/>
  <c r="BC61" i="44"/>
  <c r="BD57" i="44"/>
  <c r="A52" i="44"/>
  <c r="BB52" i="44"/>
  <c r="BC52" i="44"/>
  <c r="BD44" i="44"/>
  <c r="BB43" i="44"/>
  <c r="BC43" i="44"/>
  <c r="BD41" i="44"/>
  <c r="BB41" i="44"/>
  <c r="BC41" i="44"/>
  <c r="BD39" i="44"/>
  <c r="BB39" i="44"/>
  <c r="BC39" i="44"/>
  <c r="BD37" i="44"/>
  <c r="BB37" i="44"/>
  <c r="BC37" i="44"/>
  <c r="BD35" i="44"/>
  <c r="BB35" i="44"/>
  <c r="BC35" i="44"/>
  <c r="A33" i="44"/>
  <c r="BB33" i="44"/>
  <c r="BC33" i="44"/>
  <c r="BD28" i="44"/>
  <c r="BD24" i="44"/>
  <c r="BD20" i="44"/>
  <c r="BD16" i="44"/>
  <c r="A105" i="44"/>
  <c r="BB105" i="44"/>
  <c r="BC105" i="44"/>
  <c r="BD97" i="44"/>
  <c r="A88" i="44"/>
  <c r="BB88" i="44"/>
  <c r="BC88" i="44"/>
  <c r="BB59" i="44"/>
  <c r="A59" i="44"/>
  <c r="BC59" i="44"/>
  <c r="A48" i="44"/>
  <c r="BB48" i="44"/>
  <c r="BC48" i="44"/>
  <c r="BB106" i="44"/>
  <c r="BB102" i="44"/>
  <c r="BB98" i="44"/>
  <c r="BB94" i="44"/>
  <c r="BB89" i="44"/>
  <c r="BB85" i="44"/>
  <c r="BB81" i="44"/>
  <c r="BB77" i="44"/>
  <c r="BB68" i="44"/>
  <c r="BB64" i="44"/>
  <c r="BC55" i="44"/>
  <c r="BC54" i="44"/>
  <c r="BB53" i="44"/>
  <c r="BB49" i="44"/>
  <c r="BB45" i="44"/>
  <c r="BB31" i="44"/>
  <c r="BC30" i="44"/>
  <c r="BB27" i="44"/>
  <c r="BC26" i="44"/>
  <c r="BB23" i="44"/>
  <c r="BC22" i="44"/>
  <c r="BB19" i="44"/>
  <c r="BC18" i="44"/>
  <c r="D293" i="43"/>
  <c r="D400" i="43" s="1"/>
  <c r="D311" i="43"/>
  <c r="D418" i="43" s="1"/>
  <c r="A529" i="43"/>
  <c r="A521" i="43"/>
  <c r="A513" i="43"/>
  <c r="A446" i="43"/>
  <c r="A437" i="43"/>
  <c r="A407" i="43"/>
  <c r="A345" i="43"/>
  <c r="A330" i="43"/>
  <c r="A125" i="43"/>
  <c r="A232" i="43" s="1"/>
  <c r="A120" i="43"/>
  <c r="A227" i="43" s="1"/>
  <c r="A119" i="43"/>
  <c r="A226" i="43" s="1"/>
  <c r="E10" i="43"/>
  <c r="E117" i="43" s="1"/>
  <c r="E224" i="43" s="1"/>
  <c r="E8" i="43"/>
  <c r="A530" i="43"/>
  <c r="A522" i="43"/>
  <c r="A514" i="43"/>
  <c r="A332" i="43"/>
  <c r="A124" i="43"/>
  <c r="A231" i="43" s="1"/>
  <c r="A118" i="43"/>
  <c r="A225" i="43" s="1"/>
  <c r="E9" i="43"/>
  <c r="A423" i="43"/>
  <c r="A370" i="43"/>
  <c r="D377" i="43"/>
  <c r="D376" i="43"/>
  <c r="D375" i="43"/>
  <c r="D369" i="43"/>
  <c r="D334" i="43"/>
  <c r="E14" i="43"/>
  <c r="D9" i="43"/>
  <c r="D8" i="43"/>
  <c r="D401" i="43"/>
  <c r="D381" i="43"/>
  <c r="D380" i="43"/>
  <c r="D374" i="43"/>
  <c r="D362" i="43"/>
  <c r="D356" i="43"/>
  <c r="E24" i="43"/>
  <c r="D21" i="43"/>
  <c r="D20" i="43"/>
  <c r="E19" i="43"/>
  <c r="E126" i="43" s="1"/>
  <c r="E233" i="43" s="1"/>
  <c r="E18" i="43"/>
  <c r="D14" i="43"/>
  <c r="E13" i="43"/>
  <c r="E120" i="43" s="1"/>
  <c r="E227" i="43" s="1"/>
  <c r="C433" i="43"/>
  <c r="A396" i="43"/>
  <c r="A182" i="43"/>
  <c r="A289" i="43" s="1"/>
  <c r="A392" i="43"/>
  <c r="A178" i="43"/>
  <c r="A285" i="43" s="1"/>
  <c r="A385" i="43"/>
  <c r="A492" i="43"/>
  <c r="A384" i="43"/>
  <c r="A170" i="43"/>
  <c r="A277" i="43" s="1"/>
  <c r="A491" i="43"/>
  <c r="A372" i="43"/>
  <c r="A158" i="43"/>
  <c r="A265" i="43" s="1"/>
  <c r="A479" i="43"/>
  <c r="A153" i="43"/>
  <c r="A260" i="43" s="1"/>
  <c r="A474" i="43"/>
  <c r="A361" i="43"/>
  <c r="A468" i="43"/>
  <c r="A141" i="43"/>
  <c r="A248" i="43" s="1"/>
  <c r="A462" i="43"/>
  <c r="A349" i="43"/>
  <c r="A456" i="43"/>
  <c r="A129" i="43"/>
  <c r="A236" i="43" s="1"/>
  <c r="A343" i="43"/>
  <c r="A450" i="43"/>
  <c r="A122" i="43"/>
  <c r="A229" i="43" s="1"/>
  <c r="A336" i="43"/>
  <c r="A443" i="43"/>
  <c r="A354" i="43"/>
  <c r="A211" i="43"/>
  <c r="A318" i="43" s="1"/>
  <c r="A183" i="43"/>
  <c r="A290" i="43" s="1"/>
  <c r="A175" i="43"/>
  <c r="A282" i="43" s="1"/>
  <c r="A147" i="43"/>
  <c r="A254" i="43" s="1"/>
  <c r="A376" i="43"/>
  <c r="A162" i="43"/>
  <c r="A269" i="43" s="1"/>
  <c r="A483" i="43"/>
  <c r="A365" i="43"/>
  <c r="A472" i="43"/>
  <c r="A424" i="43"/>
  <c r="A210" i="43"/>
  <c r="A317" i="43" s="1"/>
  <c r="A416" i="43"/>
  <c r="A202" i="43"/>
  <c r="A309" i="43" s="1"/>
  <c r="A408" i="43"/>
  <c r="A194" i="43"/>
  <c r="A301" i="43" s="1"/>
  <c r="A400" i="43"/>
  <c r="A186" i="43"/>
  <c r="A293" i="43" s="1"/>
  <c r="A388" i="43"/>
  <c r="A174" i="43"/>
  <c r="A281" i="43" s="1"/>
  <c r="A495" i="43"/>
  <c r="A173" i="43"/>
  <c r="A280" i="43" s="1"/>
  <c r="A494" i="43"/>
  <c r="A377" i="43"/>
  <c r="A484" i="43"/>
  <c r="A134" i="43"/>
  <c r="A241" i="43" s="1"/>
  <c r="A348" i="43"/>
  <c r="A455" i="43"/>
  <c r="A342" i="43"/>
  <c r="A449" i="43"/>
  <c r="A395" i="43"/>
  <c r="A387" i="43"/>
  <c r="A195" i="43"/>
  <c r="A302" i="43" s="1"/>
  <c r="A163" i="43"/>
  <c r="A270" i="43" s="1"/>
  <c r="A381" i="43"/>
  <c r="A488" i="43"/>
  <c r="A422" i="43"/>
  <c r="A406" i="43"/>
  <c r="A394" i="43"/>
  <c r="A386" i="43"/>
  <c r="A172" i="43"/>
  <c r="A279" i="43" s="1"/>
  <c r="A140" i="43"/>
  <c r="A247" i="43" s="1"/>
  <c r="A157" i="43"/>
  <c r="A264" i="43" s="1"/>
  <c r="A478" i="43"/>
  <c r="A490" i="43"/>
  <c r="A415" i="43"/>
  <c r="A399" i="43"/>
  <c r="A391" i="43"/>
  <c r="A383" i="43"/>
  <c r="A371" i="43"/>
  <c r="A367" i="43"/>
  <c r="A203" i="43"/>
  <c r="A310" i="43" s="1"/>
  <c r="A191" i="43"/>
  <c r="A298" i="43" s="1"/>
  <c r="A179" i="43"/>
  <c r="A286" i="43" s="1"/>
  <c r="A171" i="43"/>
  <c r="A278" i="43" s="1"/>
  <c r="A135" i="43"/>
  <c r="A242" i="43" s="1"/>
  <c r="A128" i="43"/>
  <c r="A235" i="43" s="1"/>
  <c r="A467" i="43"/>
  <c r="A460" i="43"/>
  <c r="A454" i="43"/>
  <c r="A453" i="43"/>
  <c r="A448" i="43"/>
  <c r="A447" i="43"/>
  <c r="A442" i="43"/>
  <c r="A441" i="43"/>
  <c r="A347" i="43"/>
  <c r="A340" i="43"/>
  <c r="A335" i="43"/>
  <c r="A146" i="43"/>
  <c r="A253" i="43" s="1"/>
  <c r="C4" i="42"/>
  <c r="F4" i="43"/>
  <c r="E5" i="43"/>
  <c r="E7" i="43"/>
  <c r="BB91" i="44"/>
  <c r="BD69" i="44"/>
  <c r="BC69" i="44"/>
  <c r="BB69" i="44"/>
  <c r="BB55" i="44"/>
  <c r="BB54" i="44"/>
  <c r="BD53" i="44"/>
  <c r="BD43" i="44"/>
  <c r="A43" i="44"/>
  <c r="A42" i="44"/>
  <c r="A41" i="44"/>
  <c r="A40" i="44"/>
  <c r="A39" i="44"/>
  <c r="A38" i="44"/>
  <c r="A37" i="44"/>
  <c r="A36" i="44"/>
  <c r="A35" i="44"/>
  <c r="BD34" i="44"/>
  <c r="BD33" i="44"/>
  <c r="BB32" i="44"/>
  <c r="E8" i="44"/>
  <c r="BD13" i="44"/>
  <c r="A13" i="44"/>
  <c r="BD12" i="44"/>
  <c r="A12" i="44"/>
  <c r="BD11" i="44"/>
  <c r="A11" i="44"/>
  <c r="BD10" i="44"/>
  <c r="A10" i="44"/>
  <c r="A9" i="44"/>
  <c r="E111" i="43" l="1"/>
  <c r="F111" i="43" s="1"/>
  <c r="G111" i="43" s="1"/>
  <c r="H111" i="43" s="1"/>
  <c r="I111" i="43" s="1"/>
  <c r="J111" i="43" s="1"/>
  <c r="K111" i="43" s="1"/>
  <c r="L111" i="43" s="1"/>
  <c r="M111" i="43" s="1"/>
  <c r="N111" i="43" s="1"/>
  <c r="O111" i="43" s="1"/>
  <c r="P111" i="43" s="1"/>
  <c r="Q111" i="43" s="1"/>
  <c r="R111" i="43" s="1"/>
  <c r="S111" i="43" s="1"/>
  <c r="T111" i="43" s="1"/>
  <c r="U111" i="43" s="1"/>
  <c r="V111" i="43" s="1"/>
  <c r="W111" i="43" s="1"/>
  <c r="X111" i="43" s="1"/>
  <c r="Y111" i="43" s="1"/>
  <c r="Z111" i="43" s="1"/>
  <c r="AA111" i="43" s="1"/>
  <c r="AB111" i="43" s="1"/>
  <c r="AC111" i="43" s="1"/>
  <c r="AD111" i="43" s="1"/>
  <c r="AE111" i="43" s="1"/>
  <c r="AF111" i="43" s="1"/>
  <c r="AG111" i="43" s="1"/>
  <c r="AH111" i="43" s="1"/>
  <c r="AI111" i="43" s="1"/>
  <c r="AJ111" i="43" s="1"/>
  <c r="AK111" i="43" s="1"/>
  <c r="AL111" i="43" s="1"/>
  <c r="AM111" i="43" s="1"/>
  <c r="AN111" i="43" s="1"/>
  <c r="AO111" i="43" s="1"/>
  <c r="AP111" i="43" s="1"/>
  <c r="AQ111" i="43" s="1"/>
  <c r="AR111" i="43" s="1"/>
  <c r="AS111" i="43" s="1"/>
  <c r="AT111" i="43" s="1"/>
  <c r="AU111" i="43" s="1"/>
  <c r="AV111" i="43" s="1"/>
  <c r="AW111" i="43" s="1"/>
  <c r="AX111" i="43" s="1"/>
  <c r="AY111" i="43" s="1"/>
  <c r="AZ111" i="43" s="1"/>
  <c r="BA111" i="43" s="1"/>
  <c r="D218" i="43"/>
  <c r="E218" i="43" s="1"/>
  <c r="F218" i="43" s="1"/>
  <c r="G218" i="43" s="1"/>
  <c r="H218" i="43" s="1"/>
  <c r="I218" i="43" s="1"/>
  <c r="J218" i="43" s="1"/>
  <c r="K218" i="43" s="1"/>
  <c r="L218" i="43" s="1"/>
  <c r="M218" i="43" s="1"/>
  <c r="N218" i="43" s="1"/>
  <c r="O218" i="43" s="1"/>
  <c r="P218" i="43" s="1"/>
  <c r="Q218" i="43" s="1"/>
  <c r="R218" i="43" s="1"/>
  <c r="S218" i="43" s="1"/>
  <c r="T218" i="43" s="1"/>
  <c r="U218" i="43" s="1"/>
  <c r="V218" i="43" s="1"/>
  <c r="W218" i="43" s="1"/>
  <c r="X218" i="43" s="1"/>
  <c r="Y218" i="43" s="1"/>
  <c r="Z218" i="43" s="1"/>
  <c r="AA218" i="43" s="1"/>
  <c r="AB218" i="43" s="1"/>
  <c r="AC218" i="43" s="1"/>
  <c r="AD218" i="43" s="1"/>
  <c r="AE218" i="43" s="1"/>
  <c r="AF218" i="43" s="1"/>
  <c r="AG218" i="43" s="1"/>
  <c r="AH218" i="43" s="1"/>
  <c r="AI218" i="43" s="1"/>
  <c r="AJ218" i="43" s="1"/>
  <c r="AK218" i="43" s="1"/>
  <c r="AL218" i="43" s="1"/>
  <c r="AM218" i="43" s="1"/>
  <c r="AN218" i="43" s="1"/>
  <c r="AO218" i="43" s="1"/>
  <c r="AP218" i="43" s="1"/>
  <c r="AQ218" i="43" s="1"/>
  <c r="AR218" i="43" s="1"/>
  <c r="AS218" i="43" s="1"/>
  <c r="AT218" i="43" s="1"/>
  <c r="AU218" i="43" s="1"/>
  <c r="AV218" i="43" s="1"/>
  <c r="AW218" i="43" s="1"/>
  <c r="AX218" i="43" s="1"/>
  <c r="AY218" i="43" s="1"/>
  <c r="AZ218" i="43" s="1"/>
  <c r="BA218" i="43" s="1"/>
  <c r="D432" i="43"/>
  <c r="E432" i="43" s="1"/>
  <c r="F432" i="43" s="1"/>
  <c r="G432" i="43" s="1"/>
  <c r="H432" i="43" s="1"/>
  <c r="I432" i="43" s="1"/>
  <c r="J432" i="43" s="1"/>
  <c r="K432" i="43" s="1"/>
  <c r="L432" i="43" s="1"/>
  <c r="M432" i="43" s="1"/>
  <c r="N432" i="43" s="1"/>
  <c r="O432" i="43" s="1"/>
  <c r="P432" i="43" s="1"/>
  <c r="Q432" i="43" s="1"/>
  <c r="R432" i="43" s="1"/>
  <c r="S432" i="43" s="1"/>
  <c r="T432" i="43" s="1"/>
  <c r="U432" i="43" s="1"/>
  <c r="V432" i="43" s="1"/>
  <c r="W432" i="43" s="1"/>
  <c r="X432" i="43" s="1"/>
  <c r="Y432" i="43" s="1"/>
  <c r="Z432" i="43" s="1"/>
  <c r="AA432" i="43" s="1"/>
  <c r="AB432" i="43" s="1"/>
  <c r="AC432" i="43" s="1"/>
  <c r="AD432" i="43" s="1"/>
  <c r="AE432" i="43" s="1"/>
  <c r="AF432" i="43" s="1"/>
  <c r="AG432" i="43" s="1"/>
  <c r="AH432" i="43" s="1"/>
  <c r="AI432" i="43" s="1"/>
  <c r="AJ432" i="43" s="1"/>
  <c r="AK432" i="43" s="1"/>
  <c r="AL432" i="43" s="1"/>
  <c r="AM432" i="43" s="1"/>
  <c r="AN432" i="43" s="1"/>
  <c r="AO432" i="43" s="1"/>
  <c r="AP432" i="43" s="1"/>
  <c r="AQ432" i="43" s="1"/>
  <c r="AR432" i="43" s="1"/>
  <c r="AS432" i="43" s="1"/>
  <c r="AT432" i="43" s="1"/>
  <c r="AU432" i="43" s="1"/>
  <c r="AV432" i="43" s="1"/>
  <c r="AW432" i="43" s="1"/>
  <c r="AX432" i="43" s="1"/>
  <c r="AY432" i="43" s="1"/>
  <c r="AZ432" i="43" s="1"/>
  <c r="BA432" i="43" s="1"/>
  <c r="D370" i="43"/>
  <c r="D393" i="43"/>
  <c r="D412" i="43"/>
  <c r="E131" i="43"/>
  <c r="E238" i="43" s="1"/>
  <c r="E325" i="43"/>
  <c r="E334" i="43" s="1"/>
  <c r="D349" i="43"/>
  <c r="D350" i="43"/>
  <c r="D364" i="43"/>
  <c r="D367" i="43"/>
  <c r="D384" i="43"/>
  <c r="D387" i="43"/>
  <c r="D396" i="43"/>
  <c r="D408" i="43"/>
  <c r="D411" i="43"/>
  <c r="D417" i="43"/>
  <c r="D391" i="43"/>
  <c r="D403" i="43"/>
  <c r="D424" i="43"/>
  <c r="D355" i="43"/>
  <c r="D383" i="43"/>
  <c r="D386" i="43"/>
  <c r="D395" i="43"/>
  <c r="D405" i="43"/>
  <c r="D410" i="43"/>
  <c r="D414" i="43"/>
  <c r="D361" i="43"/>
  <c r="D373" i="43"/>
  <c r="D382" i="43"/>
  <c r="D392" i="43"/>
  <c r="D398" i="43"/>
  <c r="D404" i="43"/>
  <c r="D413" i="43"/>
  <c r="D419" i="43"/>
  <c r="D420" i="43"/>
  <c r="D425" i="43"/>
  <c r="D378" i="43"/>
  <c r="D388" i="43"/>
  <c r="D390" i="43"/>
  <c r="D371" i="43"/>
  <c r="D397" i="43"/>
  <c r="D416" i="43"/>
  <c r="D415" i="43"/>
  <c r="D394" i="43"/>
  <c r="D422" i="43"/>
  <c r="D372" i="43"/>
  <c r="D385" i="43"/>
  <c r="D402" i="43"/>
  <c r="D406" i="43"/>
  <c r="E125" i="43"/>
  <c r="E232" i="43" s="1"/>
  <c r="E339" i="43" s="1"/>
  <c r="D139" i="43"/>
  <c r="D246" i="43" s="1"/>
  <c r="D353" i="43" s="1"/>
  <c r="D132" i="43"/>
  <c r="D239" i="43" s="1"/>
  <c r="D346" i="43" s="1"/>
  <c r="D123" i="43"/>
  <c r="D149" i="43"/>
  <c r="D129" i="43"/>
  <c r="D151" i="43"/>
  <c r="D258" i="43" s="1"/>
  <c r="D365" i="43" s="1"/>
  <c r="D134" i="43"/>
  <c r="D241" i="43" s="1"/>
  <c r="D348" i="43" s="1"/>
  <c r="D130" i="43"/>
  <c r="D144" i="43"/>
  <c r="D122" i="43"/>
  <c r="D229" i="43" s="1"/>
  <c r="D336" i="43" s="1"/>
  <c r="D146" i="43"/>
  <c r="D253" i="43" s="1"/>
  <c r="D360" i="43" s="1"/>
  <c r="D133" i="43"/>
  <c r="D240" i="43" s="1"/>
  <c r="D347" i="43" s="1"/>
  <c r="D145" i="43"/>
  <c r="D252" i="43" s="1"/>
  <c r="D359" i="43" s="1"/>
  <c r="D118" i="43"/>
  <c r="D143" i="43"/>
  <c r="E12" i="43"/>
  <c r="E119" i="43" s="1"/>
  <c r="E226" i="43" s="1"/>
  <c r="E333" i="43" s="1"/>
  <c r="E21" i="43"/>
  <c r="E28" i="43"/>
  <c r="E135" i="43" s="1"/>
  <c r="E242" i="43" s="1"/>
  <c r="E349" i="43" s="1"/>
  <c r="E29" i="43"/>
  <c r="E136" i="43" s="1"/>
  <c r="E243" i="43" s="1"/>
  <c r="E350" i="43" s="1"/>
  <c r="E34" i="43"/>
  <c r="E141" i="43" s="1"/>
  <c r="E248" i="43" s="1"/>
  <c r="E355" i="43" s="1"/>
  <c r="E35" i="43"/>
  <c r="E142" i="43" s="1"/>
  <c r="E249" i="43" s="1"/>
  <c r="E356" i="43" s="1"/>
  <c r="E40" i="43"/>
  <c r="E147" i="43" s="1"/>
  <c r="E254" i="43" s="1"/>
  <c r="E361" i="43" s="1"/>
  <c r="E41" i="43"/>
  <c r="E148" i="43" s="1"/>
  <c r="E255" i="43" s="1"/>
  <c r="E362" i="43" s="1"/>
  <c r="E46" i="43"/>
  <c r="E153" i="43" s="1"/>
  <c r="E260" i="43" s="1"/>
  <c r="E367" i="43" s="1"/>
  <c r="E15" i="43"/>
  <c r="E122" i="43" s="1"/>
  <c r="E20" i="43"/>
  <c r="E127" i="43" s="1"/>
  <c r="E22" i="43"/>
  <c r="E129" i="43" s="1"/>
  <c r="E30" i="43"/>
  <c r="E36" i="43"/>
  <c r="E143" i="43" s="1"/>
  <c r="E37" i="43"/>
  <c r="E144" i="43" s="1"/>
  <c r="E11" i="43"/>
  <c r="E118" i="43" s="1"/>
  <c r="E16" i="43"/>
  <c r="E123" i="43" s="1"/>
  <c r="E17" i="43"/>
  <c r="E124" i="43" s="1"/>
  <c r="E23" i="43"/>
  <c r="E130" i="43" s="1"/>
  <c r="E25" i="43"/>
  <c r="E132" i="43" s="1"/>
  <c r="E239" i="43" s="1"/>
  <c r="E346" i="43" s="1"/>
  <c r="E31" i="43"/>
  <c r="E38" i="43"/>
  <c r="E145" i="43" s="1"/>
  <c r="E252" i="43" s="1"/>
  <c r="E359" i="43" s="1"/>
  <c r="E43" i="43"/>
  <c r="E150" i="43" s="1"/>
  <c r="E257" i="43" s="1"/>
  <c r="E364" i="43" s="1"/>
  <c r="E48" i="43"/>
  <c r="E155" i="43" s="1"/>
  <c r="E262" i="43" s="1"/>
  <c r="E369" i="43" s="1"/>
  <c r="E33" i="43"/>
  <c r="E47" i="43"/>
  <c r="E154" i="43" s="1"/>
  <c r="E50" i="43"/>
  <c r="E157" i="43" s="1"/>
  <c r="E264" i="43" s="1"/>
  <c r="E371" i="43" s="1"/>
  <c r="E55" i="43"/>
  <c r="E162" i="43" s="1"/>
  <c r="E269" i="43" s="1"/>
  <c r="E376" i="43" s="1"/>
  <c r="E60" i="43"/>
  <c r="E167" i="43" s="1"/>
  <c r="E274" i="43" s="1"/>
  <c r="E381" i="43" s="1"/>
  <c r="E61" i="43"/>
  <c r="E168" i="43" s="1"/>
  <c r="E275" i="43" s="1"/>
  <c r="E382" i="43" s="1"/>
  <c r="E62" i="43"/>
  <c r="E169" i="43" s="1"/>
  <c r="E276" i="43" s="1"/>
  <c r="E383" i="43" s="1"/>
  <c r="E63" i="43"/>
  <c r="E170" i="43" s="1"/>
  <c r="E277" i="43" s="1"/>
  <c r="E384" i="43" s="1"/>
  <c r="E64" i="43"/>
  <c r="E171" i="43" s="1"/>
  <c r="E278" i="43" s="1"/>
  <c r="E385" i="43" s="1"/>
  <c r="E65" i="43"/>
  <c r="E172" i="43" s="1"/>
  <c r="E279" i="43" s="1"/>
  <c r="E386" i="43" s="1"/>
  <c r="E66" i="43"/>
  <c r="E173" i="43" s="1"/>
  <c r="E280" i="43" s="1"/>
  <c r="E387" i="43" s="1"/>
  <c r="E67" i="43"/>
  <c r="E174" i="43" s="1"/>
  <c r="E281" i="43" s="1"/>
  <c r="E388" i="43" s="1"/>
  <c r="E68" i="43"/>
  <c r="E175" i="43" s="1"/>
  <c r="E282" i="43" s="1"/>
  <c r="E389" i="43" s="1"/>
  <c r="E69" i="43"/>
  <c r="E176" i="43" s="1"/>
  <c r="E283" i="43" s="1"/>
  <c r="E390" i="43" s="1"/>
  <c r="E70" i="43"/>
  <c r="E177" i="43" s="1"/>
  <c r="E284" i="43" s="1"/>
  <c r="E391" i="43" s="1"/>
  <c r="E71" i="43"/>
  <c r="E178" i="43" s="1"/>
  <c r="E285" i="43" s="1"/>
  <c r="E392" i="43" s="1"/>
  <c r="E72" i="43"/>
  <c r="E179" i="43" s="1"/>
  <c r="E286" i="43" s="1"/>
  <c r="E393" i="43" s="1"/>
  <c r="E73" i="43"/>
  <c r="E180" i="43" s="1"/>
  <c r="E287" i="43" s="1"/>
  <c r="E394" i="43" s="1"/>
  <c r="E74" i="43"/>
  <c r="E181" i="43" s="1"/>
  <c r="E288" i="43" s="1"/>
  <c r="E395" i="43" s="1"/>
  <c r="E75" i="43"/>
  <c r="E182" i="43" s="1"/>
  <c r="E289" i="43" s="1"/>
  <c r="E396" i="43" s="1"/>
  <c r="E76" i="43"/>
  <c r="E183" i="43" s="1"/>
  <c r="E290" i="43" s="1"/>
  <c r="E397" i="43" s="1"/>
  <c r="E77" i="43"/>
  <c r="E184" i="43" s="1"/>
  <c r="E291" i="43" s="1"/>
  <c r="E398" i="43" s="1"/>
  <c r="E78" i="43"/>
  <c r="E185" i="43" s="1"/>
  <c r="E292" i="43" s="1"/>
  <c r="E399" i="43" s="1"/>
  <c r="E86" i="43"/>
  <c r="E193" i="43" s="1"/>
  <c r="E300" i="43" s="1"/>
  <c r="E407" i="43" s="1"/>
  <c r="E87" i="43"/>
  <c r="E194" i="43" s="1"/>
  <c r="E301" i="43" s="1"/>
  <c r="E408" i="43" s="1"/>
  <c r="E94" i="43"/>
  <c r="E201" i="43" s="1"/>
  <c r="E308" i="43" s="1"/>
  <c r="E415" i="43" s="1"/>
  <c r="E95" i="43"/>
  <c r="E202" i="43" s="1"/>
  <c r="E309" i="43" s="1"/>
  <c r="E416" i="43" s="1"/>
  <c r="E102" i="43"/>
  <c r="E209" i="43" s="1"/>
  <c r="E316" i="43" s="1"/>
  <c r="E423" i="43" s="1"/>
  <c r="E103" i="43"/>
  <c r="E210" i="43" s="1"/>
  <c r="E317" i="43" s="1"/>
  <c r="E424" i="43" s="1"/>
  <c r="E32" i="43"/>
  <c r="E139" i="43" s="1"/>
  <c r="E246" i="43" s="1"/>
  <c r="E353" i="43" s="1"/>
  <c r="E39" i="43"/>
  <c r="E146" i="43" s="1"/>
  <c r="E253" i="43" s="1"/>
  <c r="E360" i="43" s="1"/>
  <c r="E45" i="43"/>
  <c r="E152" i="43" s="1"/>
  <c r="E259" i="43" s="1"/>
  <c r="E366" i="43" s="1"/>
  <c r="E51" i="43"/>
  <c r="E158" i="43" s="1"/>
  <c r="E265" i="43" s="1"/>
  <c r="E372" i="43" s="1"/>
  <c r="E56" i="43"/>
  <c r="E163" i="43" s="1"/>
  <c r="E270" i="43" s="1"/>
  <c r="E377" i="43" s="1"/>
  <c r="E57" i="43"/>
  <c r="E164" i="43" s="1"/>
  <c r="E271" i="43" s="1"/>
  <c r="E378" i="43" s="1"/>
  <c r="E79" i="43"/>
  <c r="E186" i="43" s="1"/>
  <c r="E293" i="43" s="1"/>
  <c r="E400" i="43" s="1"/>
  <c r="E80" i="43"/>
  <c r="E187" i="43" s="1"/>
  <c r="E294" i="43" s="1"/>
  <c r="E401" i="43" s="1"/>
  <c r="E88" i="43"/>
  <c r="E195" i="43" s="1"/>
  <c r="E302" i="43" s="1"/>
  <c r="E409" i="43" s="1"/>
  <c r="E89" i="43"/>
  <c r="E196" i="43" s="1"/>
  <c r="E303" i="43" s="1"/>
  <c r="E410" i="43" s="1"/>
  <c r="E96" i="43"/>
  <c r="E203" i="43" s="1"/>
  <c r="E310" i="43" s="1"/>
  <c r="E417" i="43" s="1"/>
  <c r="E97" i="43"/>
  <c r="E204" i="43" s="1"/>
  <c r="E311" i="43" s="1"/>
  <c r="E418" i="43" s="1"/>
  <c r="E104" i="43"/>
  <c r="E211" i="43" s="1"/>
  <c r="E318" i="43" s="1"/>
  <c r="E425" i="43" s="1"/>
  <c r="E27" i="43"/>
  <c r="E134" i="43" s="1"/>
  <c r="E241" i="43" s="1"/>
  <c r="E348" i="43" s="1"/>
  <c r="E44" i="43"/>
  <c r="E151" i="43" s="1"/>
  <c r="E258" i="43" s="1"/>
  <c r="E365" i="43" s="1"/>
  <c r="E52" i="43"/>
  <c r="E159" i="43" s="1"/>
  <c r="E266" i="43" s="1"/>
  <c r="E373" i="43" s="1"/>
  <c r="E53" i="43"/>
  <c r="E160" i="43" s="1"/>
  <c r="E267" i="43" s="1"/>
  <c r="E374" i="43" s="1"/>
  <c r="E58" i="43"/>
  <c r="E165" i="43" s="1"/>
  <c r="E272" i="43" s="1"/>
  <c r="E379" i="43" s="1"/>
  <c r="E81" i="43"/>
  <c r="E188" i="43" s="1"/>
  <c r="E295" i="43" s="1"/>
  <c r="E402" i="43" s="1"/>
  <c r="E82" i="43"/>
  <c r="E189" i="43" s="1"/>
  <c r="E296" i="43" s="1"/>
  <c r="E403" i="43" s="1"/>
  <c r="E90" i="43"/>
  <c r="E197" i="43" s="1"/>
  <c r="E304" i="43" s="1"/>
  <c r="E411" i="43" s="1"/>
  <c r="E91" i="43"/>
  <c r="E198" i="43" s="1"/>
  <c r="E305" i="43" s="1"/>
  <c r="E412" i="43" s="1"/>
  <c r="E98" i="43"/>
  <c r="E205" i="43" s="1"/>
  <c r="E312" i="43" s="1"/>
  <c r="E419" i="43" s="1"/>
  <c r="E99" i="43"/>
  <c r="E206" i="43" s="1"/>
  <c r="E313" i="43" s="1"/>
  <c r="E420" i="43" s="1"/>
  <c r="E6" i="43"/>
  <c r="E113" i="43" s="1"/>
  <c r="E220" i="43" s="1"/>
  <c r="E327" i="43" s="1"/>
  <c r="E26" i="43"/>
  <c r="E133" i="43" s="1"/>
  <c r="E240" i="43" s="1"/>
  <c r="E347" i="43" s="1"/>
  <c r="E42" i="43"/>
  <c r="E149" i="43" s="1"/>
  <c r="E49" i="43"/>
  <c r="E156" i="43" s="1"/>
  <c r="E263" i="43" s="1"/>
  <c r="E370" i="43" s="1"/>
  <c r="E54" i="43"/>
  <c r="E161" i="43" s="1"/>
  <c r="E268" i="43" s="1"/>
  <c r="E375" i="43" s="1"/>
  <c r="E59" i="43"/>
  <c r="E166" i="43" s="1"/>
  <c r="E273" i="43" s="1"/>
  <c r="E380" i="43" s="1"/>
  <c r="E83" i="43"/>
  <c r="E190" i="43" s="1"/>
  <c r="E297" i="43" s="1"/>
  <c r="E404" i="43" s="1"/>
  <c r="E84" i="43"/>
  <c r="E191" i="43" s="1"/>
  <c r="E298" i="43" s="1"/>
  <c r="E405" i="43" s="1"/>
  <c r="E85" i="43"/>
  <c r="E192" i="43" s="1"/>
  <c r="E299" i="43" s="1"/>
  <c r="E406" i="43" s="1"/>
  <c r="E92" i="43"/>
  <c r="E199" i="43" s="1"/>
  <c r="E306" i="43" s="1"/>
  <c r="E413" i="43" s="1"/>
  <c r="E93" i="43"/>
  <c r="E200" i="43" s="1"/>
  <c r="E307" i="43" s="1"/>
  <c r="E414" i="43" s="1"/>
  <c r="E100" i="43"/>
  <c r="E207" i="43" s="1"/>
  <c r="E314" i="43" s="1"/>
  <c r="E421" i="43" s="1"/>
  <c r="E101" i="43"/>
  <c r="E208" i="43" s="1"/>
  <c r="E315" i="43" s="1"/>
  <c r="E422" i="43" s="1"/>
  <c r="E140" i="43"/>
  <c r="D140" i="43"/>
  <c r="D247" i="43" s="1"/>
  <c r="D354" i="43" s="1"/>
  <c r="D138" i="43"/>
  <c r="E138" i="43"/>
  <c r="D124" i="43"/>
  <c r="D154" i="43"/>
  <c r="D137" i="43"/>
  <c r="E137" i="43"/>
  <c r="D115" i="43"/>
  <c r="E115" i="43"/>
  <c r="D121" i="43"/>
  <c r="E121" i="43"/>
  <c r="D128" i="43"/>
  <c r="E128" i="43"/>
  <c r="D116" i="43"/>
  <c r="E116" i="43"/>
  <c r="D127" i="43"/>
  <c r="D105" i="43"/>
  <c r="E114" i="43"/>
  <c r="E112" i="43"/>
  <c r="G4" i="43"/>
  <c r="F5" i="43"/>
  <c r="F9" i="43"/>
  <c r="F6" i="43"/>
  <c r="F7" i="43"/>
  <c r="F10" i="43"/>
  <c r="F12" i="43"/>
  <c r="F14" i="43"/>
  <c r="F16" i="43"/>
  <c r="F18" i="43"/>
  <c r="F20" i="43"/>
  <c r="F22" i="43"/>
  <c r="F24" i="43"/>
  <c r="F26" i="43"/>
  <c r="F28" i="43"/>
  <c r="F30" i="43"/>
  <c r="F32" i="43"/>
  <c r="F34" i="43"/>
  <c r="F36" i="43"/>
  <c r="F38" i="43"/>
  <c r="F40" i="43"/>
  <c r="F42" i="43"/>
  <c r="F44" i="43"/>
  <c r="F46" i="43"/>
  <c r="F48" i="43"/>
  <c r="F50" i="43"/>
  <c r="F52" i="43"/>
  <c r="F54" i="43"/>
  <c r="F56" i="43"/>
  <c r="F58" i="43"/>
  <c r="F60" i="43"/>
  <c r="F8" i="43"/>
  <c r="F13" i="43"/>
  <c r="F21" i="43"/>
  <c r="F29" i="43"/>
  <c r="F37" i="43"/>
  <c r="F11" i="43"/>
  <c r="F19" i="43"/>
  <c r="F27" i="43"/>
  <c r="F35" i="43"/>
  <c r="F43" i="43"/>
  <c r="F17" i="43"/>
  <c r="F25" i="43"/>
  <c r="F33" i="43"/>
  <c r="F41" i="43"/>
  <c r="F15" i="43"/>
  <c r="F23" i="43"/>
  <c r="F31" i="43"/>
  <c r="F39" i="43"/>
  <c r="F47" i="43"/>
  <c r="F55" i="43"/>
  <c r="F45" i="43"/>
  <c r="F53" i="43"/>
  <c r="F62" i="43"/>
  <c r="F64" i="43"/>
  <c r="F66" i="43"/>
  <c r="F68" i="43"/>
  <c r="F70" i="43"/>
  <c r="F51" i="43"/>
  <c r="F59" i="43"/>
  <c r="F49" i="43"/>
  <c r="F61" i="43"/>
  <c r="F69" i="43"/>
  <c r="F74" i="43"/>
  <c r="F78" i="43"/>
  <c r="F83" i="43"/>
  <c r="F63" i="43"/>
  <c r="F71" i="43"/>
  <c r="F75" i="43"/>
  <c r="F76" i="43"/>
  <c r="F81" i="43"/>
  <c r="F84" i="43"/>
  <c r="F86" i="43"/>
  <c r="F88" i="43"/>
  <c r="F90" i="43"/>
  <c r="F92" i="43"/>
  <c r="F94" i="43"/>
  <c r="F96" i="43"/>
  <c r="F98" i="43"/>
  <c r="F100" i="43"/>
  <c r="F102" i="43"/>
  <c r="F104" i="43"/>
  <c r="F65" i="43"/>
  <c r="F72" i="43"/>
  <c r="F79" i="43"/>
  <c r="F82" i="43"/>
  <c r="F57" i="43"/>
  <c r="F67" i="43"/>
  <c r="F73" i="43"/>
  <c r="F77" i="43"/>
  <c r="F80" i="43"/>
  <c r="F85" i="43"/>
  <c r="F87" i="43"/>
  <c r="F89" i="43"/>
  <c r="F91" i="43"/>
  <c r="F93" i="43"/>
  <c r="F95" i="43"/>
  <c r="F97" i="43"/>
  <c r="F99" i="43"/>
  <c r="F101" i="43"/>
  <c r="F103" i="43"/>
  <c r="F8" i="44"/>
  <c r="E229" i="43" l="1"/>
  <c r="E336" i="43" s="1"/>
  <c r="E345" i="43"/>
  <c r="F325" i="43"/>
  <c r="G325" i="43" s="1"/>
  <c r="E331" i="43"/>
  <c r="E340" i="43"/>
  <c r="E247" i="43"/>
  <c r="E354" i="43" s="1"/>
  <c r="D261" i="43"/>
  <c r="D368" i="43" s="1"/>
  <c r="E261" i="43"/>
  <c r="E368" i="43" s="1"/>
  <c r="D225" i="43"/>
  <c r="D332" i="43" s="1"/>
  <c r="E225" i="43"/>
  <c r="E332" i="43" s="1"/>
  <c r="D245" i="43"/>
  <c r="D352" i="43" s="1"/>
  <c r="E245" i="43"/>
  <c r="E352" i="43" s="1"/>
  <c r="D237" i="43"/>
  <c r="D344" i="43" s="1"/>
  <c r="E237" i="43"/>
  <c r="E344" i="43" s="1"/>
  <c r="E256" i="43"/>
  <c r="E363" i="43" s="1"/>
  <c r="D256" i="43"/>
  <c r="D363" i="43" s="1"/>
  <c r="D250" i="43"/>
  <c r="D357" i="43" s="1"/>
  <c r="E250" i="43"/>
  <c r="E357" i="43" s="1"/>
  <c r="E236" i="43"/>
  <c r="E343" i="43" s="1"/>
  <c r="D236" i="43"/>
  <c r="D343" i="43" s="1"/>
  <c r="E105" i="43"/>
  <c r="E244" i="43"/>
  <c r="E351" i="43" s="1"/>
  <c r="D244" i="43"/>
  <c r="D351" i="43" s="1"/>
  <c r="D231" i="43"/>
  <c r="D338" i="43" s="1"/>
  <c r="E231" i="43"/>
  <c r="E338" i="43" s="1"/>
  <c r="D251" i="43"/>
  <c r="D358" i="43" s="1"/>
  <c r="E251" i="43"/>
  <c r="E358" i="43" s="1"/>
  <c r="D230" i="43"/>
  <c r="D337" i="43" s="1"/>
  <c r="E230" i="43"/>
  <c r="E337" i="43" s="1"/>
  <c r="D223" i="43"/>
  <c r="E223" i="43"/>
  <c r="E330" i="43" s="1"/>
  <c r="D228" i="43"/>
  <c r="E228" i="43"/>
  <c r="E335" i="43" s="1"/>
  <c r="D234" i="43"/>
  <c r="D341" i="43" s="1"/>
  <c r="E234" i="43"/>
  <c r="E341" i="43" s="1"/>
  <c r="D235" i="43"/>
  <c r="E235" i="43"/>
  <c r="E342" i="43" s="1"/>
  <c r="E222" i="43"/>
  <c r="E329" i="43" s="1"/>
  <c r="D212" i="43"/>
  <c r="D222" i="43"/>
  <c r="F196" i="43"/>
  <c r="F211" i="43"/>
  <c r="F190" i="43"/>
  <c r="F154" i="43"/>
  <c r="F128" i="43"/>
  <c r="F149" i="43"/>
  <c r="F105" i="43"/>
  <c r="F210" i="43"/>
  <c r="F185" i="43"/>
  <c r="H325" i="43"/>
  <c r="F114" i="43"/>
  <c r="G8" i="44"/>
  <c r="F184" i="43"/>
  <c r="F203" i="43"/>
  <c r="F183" i="43"/>
  <c r="F177" i="43"/>
  <c r="F122" i="43"/>
  <c r="F126" i="43"/>
  <c r="F157" i="43"/>
  <c r="F133" i="43"/>
  <c r="F125" i="43"/>
  <c r="F194" i="43"/>
  <c r="F186" i="43"/>
  <c r="F201" i="43"/>
  <c r="F193" i="43"/>
  <c r="F156" i="43"/>
  <c r="F160" i="43"/>
  <c r="F148" i="43"/>
  <c r="F118" i="43"/>
  <c r="F163" i="43"/>
  <c r="F155" i="43"/>
  <c r="F131" i="43"/>
  <c r="F208" i="43"/>
  <c r="F192" i="43"/>
  <c r="F179" i="43"/>
  <c r="F199" i="43"/>
  <c r="F178" i="43"/>
  <c r="F166" i="43"/>
  <c r="F152" i="43"/>
  <c r="F140" i="43"/>
  <c r="F144" i="43"/>
  <c r="F161" i="43"/>
  <c r="F153" i="43"/>
  <c r="F137" i="43"/>
  <c r="F129" i="43"/>
  <c r="F121" i="43"/>
  <c r="F113" i="43"/>
  <c r="E219" i="43"/>
  <c r="E326" i="43" s="1"/>
  <c r="E212" i="43"/>
  <c r="E221" i="43"/>
  <c r="E328" i="43" s="1"/>
  <c r="F221" i="43"/>
  <c r="F328" i="43" s="1"/>
  <c r="F204" i="43"/>
  <c r="F189" i="43"/>
  <c r="F195" i="43"/>
  <c r="F168" i="43"/>
  <c r="F169" i="43"/>
  <c r="F124" i="43"/>
  <c r="F165" i="43"/>
  <c r="F141" i="43"/>
  <c r="F117" i="43"/>
  <c r="F112" i="43"/>
  <c r="F219" i="43" s="1"/>
  <c r="F326" i="43" s="1"/>
  <c r="F202" i="43"/>
  <c r="F180" i="43"/>
  <c r="F209" i="43"/>
  <c r="F182" i="43"/>
  <c r="F175" i="43"/>
  <c r="F146" i="43"/>
  <c r="F150" i="43"/>
  <c r="F120" i="43"/>
  <c r="F147" i="43"/>
  <c r="F139" i="43"/>
  <c r="F123" i="43"/>
  <c r="G6" i="43"/>
  <c r="G8" i="43"/>
  <c r="G115" i="43" s="1"/>
  <c r="H4" i="43"/>
  <c r="G5" i="43"/>
  <c r="G7" i="43"/>
  <c r="G10" i="43"/>
  <c r="G15" i="43"/>
  <c r="G122" i="43" s="1"/>
  <c r="G18" i="43"/>
  <c r="G125" i="43" s="1"/>
  <c r="G23" i="43"/>
  <c r="G26" i="43"/>
  <c r="G31" i="43"/>
  <c r="G34" i="43"/>
  <c r="G39" i="43"/>
  <c r="G42" i="43"/>
  <c r="G13" i="43"/>
  <c r="G120" i="43" s="1"/>
  <c r="G16" i="43"/>
  <c r="G21" i="43"/>
  <c r="G24" i="43"/>
  <c r="G29" i="43"/>
  <c r="G32" i="43"/>
  <c r="G37" i="43"/>
  <c r="G40" i="43"/>
  <c r="G11" i="43"/>
  <c r="G118" i="43" s="1"/>
  <c r="G14" i="43"/>
  <c r="G19" i="43"/>
  <c r="G22" i="43"/>
  <c r="G27" i="43"/>
  <c r="G30" i="43"/>
  <c r="G35" i="43"/>
  <c r="G142" i="43" s="1"/>
  <c r="G38" i="43"/>
  <c r="G145" i="43" s="1"/>
  <c r="G43" i="43"/>
  <c r="G150" i="43" s="1"/>
  <c r="G9" i="43"/>
  <c r="G12" i="43"/>
  <c r="G17" i="43"/>
  <c r="G124" i="43" s="1"/>
  <c r="G20" i="43"/>
  <c r="G25" i="43"/>
  <c r="G132" i="43" s="1"/>
  <c r="G28" i="43"/>
  <c r="G33" i="43"/>
  <c r="G140" i="43" s="1"/>
  <c r="G36" i="43"/>
  <c r="G41" i="43"/>
  <c r="G44" i="43"/>
  <c r="G49" i="43"/>
  <c r="G52" i="43"/>
  <c r="G57" i="43"/>
  <c r="G164" i="43" s="1"/>
  <c r="G60" i="43"/>
  <c r="G61" i="43"/>
  <c r="G63" i="43"/>
  <c r="G65" i="43"/>
  <c r="G172" i="43" s="1"/>
  <c r="G67" i="43"/>
  <c r="G69" i="43"/>
  <c r="G176" i="43" s="1"/>
  <c r="G71" i="43"/>
  <c r="G73" i="43"/>
  <c r="G75" i="43"/>
  <c r="G182" i="43" s="1"/>
  <c r="G77" i="43"/>
  <c r="G79" i="43"/>
  <c r="G81" i="43"/>
  <c r="G188" i="43" s="1"/>
  <c r="G83" i="43"/>
  <c r="G85" i="43"/>
  <c r="G47" i="43"/>
  <c r="G154" i="43" s="1"/>
  <c r="G50" i="43"/>
  <c r="G55" i="43"/>
  <c r="G58" i="43"/>
  <c r="G165" i="43" s="1"/>
  <c r="G45" i="43"/>
  <c r="G48" i="43"/>
  <c r="G53" i="43"/>
  <c r="G56" i="43"/>
  <c r="G163" i="43" s="1"/>
  <c r="G62" i="43"/>
  <c r="G64" i="43"/>
  <c r="G171" i="43" s="1"/>
  <c r="G66" i="43"/>
  <c r="G68" i="43"/>
  <c r="G70" i="43"/>
  <c r="G72" i="43"/>
  <c r="G74" i="43"/>
  <c r="G59" i="43"/>
  <c r="G80" i="43"/>
  <c r="G87" i="43"/>
  <c r="G89" i="43"/>
  <c r="G91" i="43"/>
  <c r="G198" i="43" s="1"/>
  <c r="G93" i="43"/>
  <c r="G95" i="43"/>
  <c r="G97" i="43"/>
  <c r="G99" i="43"/>
  <c r="G206" i="43" s="1"/>
  <c r="G101" i="43"/>
  <c r="G103" i="43"/>
  <c r="G51" i="43"/>
  <c r="G158" i="43" s="1"/>
  <c r="G78" i="43"/>
  <c r="G185" i="43" s="1"/>
  <c r="G54" i="43"/>
  <c r="G76" i="43"/>
  <c r="G84" i="43"/>
  <c r="G86" i="43"/>
  <c r="G88" i="43"/>
  <c r="G195" i="43" s="1"/>
  <c r="G90" i="43"/>
  <c r="G92" i="43"/>
  <c r="G94" i="43"/>
  <c r="G96" i="43"/>
  <c r="G203" i="43" s="1"/>
  <c r="G98" i="43"/>
  <c r="G205" i="43" s="1"/>
  <c r="G100" i="43"/>
  <c r="G102" i="43"/>
  <c r="G104" i="43"/>
  <c r="G46" i="43"/>
  <c r="G82" i="43"/>
  <c r="F200" i="43"/>
  <c r="G200" i="43"/>
  <c r="F174" i="43"/>
  <c r="F207" i="43"/>
  <c r="F191" i="43"/>
  <c r="F181" i="43"/>
  <c r="F173" i="43"/>
  <c r="F138" i="43"/>
  <c r="G138" i="43"/>
  <c r="F142" i="43"/>
  <c r="F115" i="43"/>
  <c r="F145" i="43"/>
  <c r="F206" i="43"/>
  <c r="F198" i="43"/>
  <c r="G187" i="43"/>
  <c r="F187" i="43"/>
  <c r="F164" i="43"/>
  <c r="F172" i="43"/>
  <c r="F205" i="43"/>
  <c r="G197" i="43"/>
  <c r="F197" i="43"/>
  <c r="F188" i="43"/>
  <c r="F170" i="43"/>
  <c r="G170" i="43"/>
  <c r="F176" i="43"/>
  <c r="F158" i="43"/>
  <c r="F171" i="43"/>
  <c r="F162" i="43"/>
  <c r="F130" i="43"/>
  <c r="F132" i="43"/>
  <c r="F134" i="43"/>
  <c r="G134" i="43"/>
  <c r="F136" i="43"/>
  <c r="G136" i="43"/>
  <c r="F167" i="43"/>
  <c r="F159" i="43"/>
  <c r="G159" i="43"/>
  <c r="F151" i="43"/>
  <c r="F143" i="43"/>
  <c r="G143" i="43"/>
  <c r="F135" i="43"/>
  <c r="F127" i="43"/>
  <c r="G127" i="43"/>
  <c r="F119" i="43"/>
  <c r="G116" i="43"/>
  <c r="F116" i="43"/>
  <c r="AK98" i="19"/>
  <c r="E426" i="43" l="1"/>
  <c r="D329" i="43"/>
  <c r="D319" i="43"/>
  <c r="D342" i="43"/>
  <c r="D335" i="43"/>
  <c r="D330" i="43"/>
  <c r="F302" i="43"/>
  <c r="F409" i="43" s="1"/>
  <c r="G302" i="43"/>
  <c r="G409" i="43" s="1"/>
  <c r="F265" i="43"/>
  <c r="F372" i="43" s="1"/>
  <c r="G265" i="43"/>
  <c r="G372" i="43" s="1"/>
  <c r="F283" i="43"/>
  <c r="F390" i="43" s="1"/>
  <c r="G283" i="43"/>
  <c r="G390" i="43" s="1"/>
  <c r="F304" i="43"/>
  <c r="F411" i="43" s="1"/>
  <c r="G304" i="43"/>
  <c r="G411" i="43" s="1"/>
  <c r="F257" i="43"/>
  <c r="F364" i="43" s="1"/>
  <c r="G257" i="43"/>
  <c r="G364" i="43" s="1"/>
  <c r="F289" i="43"/>
  <c r="F396" i="43" s="1"/>
  <c r="G289" i="43"/>
  <c r="G396" i="43" s="1"/>
  <c r="F231" i="43"/>
  <c r="F338" i="43" s="1"/>
  <c r="G231" i="43"/>
  <c r="G338" i="43" s="1"/>
  <c r="F236" i="43"/>
  <c r="F343" i="43" s="1"/>
  <c r="F272" i="43"/>
  <c r="F379" i="43" s="1"/>
  <c r="G272" i="43"/>
  <c r="G379" i="43" s="1"/>
  <c r="F266" i="43"/>
  <c r="F373" i="43" s="1"/>
  <c r="G266" i="43"/>
  <c r="G373" i="43" s="1"/>
  <c r="F249" i="43"/>
  <c r="F356" i="43" s="1"/>
  <c r="G249" i="43"/>
  <c r="G356" i="43" s="1"/>
  <c r="G247" i="43"/>
  <c r="G354" i="43" s="1"/>
  <c r="F247" i="43"/>
  <c r="F354" i="43" s="1"/>
  <c r="F305" i="43"/>
  <c r="F412" i="43" s="1"/>
  <c r="G305" i="43"/>
  <c r="G412" i="43" s="1"/>
  <c r="G189" i="43"/>
  <c r="G207" i="43"/>
  <c r="G199" i="43"/>
  <c r="G191" i="43"/>
  <c r="G204" i="43"/>
  <c r="G311" i="43" s="1"/>
  <c r="G418" i="43" s="1"/>
  <c r="G196" i="43"/>
  <c r="G303" i="43" s="1"/>
  <c r="G410" i="43" s="1"/>
  <c r="G181" i="43"/>
  <c r="G173" i="43"/>
  <c r="G160" i="43"/>
  <c r="G267" i="43" s="1"/>
  <c r="G374" i="43" s="1"/>
  <c r="G162" i="43"/>
  <c r="G269" i="43" s="1"/>
  <c r="G376" i="43" s="1"/>
  <c r="G190" i="43"/>
  <c r="G174" i="43"/>
  <c r="G281" i="43" s="1"/>
  <c r="G388" i="43" s="1"/>
  <c r="G167" i="43"/>
  <c r="G151" i="43"/>
  <c r="G135" i="43"/>
  <c r="G119" i="43"/>
  <c r="G226" i="43" s="1"/>
  <c r="G333" i="43" s="1"/>
  <c r="G126" i="43"/>
  <c r="G233" i="43" s="1"/>
  <c r="G340" i="43" s="1"/>
  <c r="G144" i="43"/>
  <c r="G128" i="43"/>
  <c r="G146" i="43"/>
  <c r="G130" i="43"/>
  <c r="G114" i="43"/>
  <c r="G113" i="43"/>
  <c r="F270" i="43"/>
  <c r="F377" i="43" s="1"/>
  <c r="G270" i="43"/>
  <c r="G377" i="43" s="1"/>
  <c r="F274" i="43"/>
  <c r="F381" i="43" s="1"/>
  <c r="F243" i="43"/>
  <c r="F350" i="43" s="1"/>
  <c r="G243" i="43"/>
  <c r="G350" i="43" s="1"/>
  <c r="F237" i="43"/>
  <c r="F344" i="43" s="1"/>
  <c r="F277" i="43"/>
  <c r="F384" i="43" s="1"/>
  <c r="G277" i="43"/>
  <c r="G384" i="43" s="1"/>
  <c r="F312" i="43"/>
  <c r="F419" i="43" s="1"/>
  <c r="G312" i="43"/>
  <c r="G419" i="43" s="1"/>
  <c r="F279" i="43"/>
  <c r="F386" i="43" s="1"/>
  <c r="G279" i="43"/>
  <c r="G386" i="43" s="1"/>
  <c r="F313" i="43"/>
  <c r="F420" i="43" s="1"/>
  <c r="G313" i="43"/>
  <c r="G420" i="43" s="1"/>
  <c r="F298" i="43"/>
  <c r="F405" i="43" s="1"/>
  <c r="G105" i="43"/>
  <c r="G123" i="43"/>
  <c r="G230" i="43" s="1"/>
  <c r="G337" i="43" s="1"/>
  <c r="F230" i="43"/>
  <c r="F337" i="43" s="1"/>
  <c r="F316" i="43"/>
  <c r="F423" i="43" s="1"/>
  <c r="G209" i="43"/>
  <c r="G180" i="43"/>
  <c r="F287" i="43"/>
  <c r="F394" i="43" s="1"/>
  <c r="G287" i="43"/>
  <c r="G394" i="43" s="1"/>
  <c r="F212" i="43"/>
  <c r="F296" i="43"/>
  <c r="F403" i="43" s="1"/>
  <c r="G296" i="43"/>
  <c r="G403" i="43" s="1"/>
  <c r="F311" i="43"/>
  <c r="F418" i="43" s="1"/>
  <c r="G137" i="43"/>
  <c r="G244" i="43" s="1"/>
  <c r="G351" i="43" s="1"/>
  <c r="F244" i="43"/>
  <c r="F351" i="43" s="1"/>
  <c r="G152" i="43"/>
  <c r="G259" i="43" s="1"/>
  <c r="G366" i="43" s="1"/>
  <c r="F259" i="43"/>
  <c r="F366" i="43" s="1"/>
  <c r="F306" i="43"/>
  <c r="F413" i="43" s="1"/>
  <c r="G148" i="43"/>
  <c r="G255" i="43" s="1"/>
  <c r="G362" i="43" s="1"/>
  <c r="F255" i="43"/>
  <c r="F362" i="43" s="1"/>
  <c r="F300" i="43"/>
  <c r="F407" i="43" s="1"/>
  <c r="G193" i="43"/>
  <c r="G133" i="43"/>
  <c r="G240" i="43" s="1"/>
  <c r="G347" i="43" s="1"/>
  <c r="F240" i="43"/>
  <c r="F347" i="43" s="1"/>
  <c r="G177" i="43"/>
  <c r="G284" i="43" s="1"/>
  <c r="G391" i="43" s="1"/>
  <c r="F284" i="43"/>
  <c r="F391" i="43" s="1"/>
  <c r="H8" i="44"/>
  <c r="G210" i="43"/>
  <c r="G317" i="43" s="1"/>
  <c r="G424" i="43" s="1"/>
  <c r="F317" i="43"/>
  <c r="F424" i="43" s="1"/>
  <c r="F297" i="43"/>
  <c r="F404" i="43" s="1"/>
  <c r="G297" i="43"/>
  <c r="G404" i="43" s="1"/>
  <c r="F225" i="43"/>
  <c r="F332" i="43" s="1"/>
  <c r="G225" i="43"/>
  <c r="G332" i="43" s="1"/>
  <c r="G232" i="43"/>
  <c r="G339" i="43" s="1"/>
  <c r="F232" i="43"/>
  <c r="F339" i="43" s="1"/>
  <c r="F229" i="43"/>
  <c r="F336" i="43" s="1"/>
  <c r="G229" i="43"/>
  <c r="G336" i="43" s="1"/>
  <c r="I325" i="43"/>
  <c r="F292" i="43"/>
  <c r="F399" i="43" s="1"/>
  <c r="G292" i="43"/>
  <c r="G399" i="43" s="1"/>
  <c r="F261" i="43"/>
  <c r="F368" i="43" s="1"/>
  <c r="G261" i="43"/>
  <c r="G368" i="43" s="1"/>
  <c r="G242" i="43"/>
  <c r="G349" i="43" s="1"/>
  <c r="F242" i="43"/>
  <c r="F349" i="43" s="1"/>
  <c r="F223" i="43"/>
  <c r="F330" i="43" s="1"/>
  <c r="G223" i="43"/>
  <c r="G330" i="43" s="1"/>
  <c r="F250" i="43"/>
  <c r="F357" i="43" s="1"/>
  <c r="G250" i="43"/>
  <c r="G357" i="43" s="1"/>
  <c r="F241" i="43"/>
  <c r="F348" i="43" s="1"/>
  <c r="G241" i="43"/>
  <c r="G348" i="43" s="1"/>
  <c r="F269" i="43"/>
  <c r="F376" i="43" s="1"/>
  <c r="F271" i="43"/>
  <c r="F378" i="43" s="1"/>
  <c r="G271" i="43"/>
  <c r="G378" i="43" s="1"/>
  <c r="F245" i="43"/>
  <c r="F352" i="43" s="1"/>
  <c r="G245" i="43"/>
  <c r="G352" i="43" s="1"/>
  <c r="F314" i="43"/>
  <c r="F421" i="43" s="1"/>
  <c r="G314" i="43"/>
  <c r="G421" i="43" s="1"/>
  <c r="F281" i="43"/>
  <c r="F388" i="43" s="1"/>
  <c r="I4" i="43"/>
  <c r="H5" i="43"/>
  <c r="H112" i="43" s="1"/>
  <c r="H8" i="43"/>
  <c r="H6" i="43"/>
  <c r="H9" i="43"/>
  <c r="H11" i="43"/>
  <c r="H13" i="43"/>
  <c r="H15" i="43"/>
  <c r="H17" i="43"/>
  <c r="H19" i="43"/>
  <c r="H126" i="43" s="1"/>
  <c r="H21" i="43"/>
  <c r="H128" i="43" s="1"/>
  <c r="H23" i="43"/>
  <c r="H25" i="43"/>
  <c r="H27" i="43"/>
  <c r="H29" i="43"/>
  <c r="H31" i="43"/>
  <c r="H33" i="43"/>
  <c r="H35" i="43"/>
  <c r="H37" i="43"/>
  <c r="H39" i="43"/>
  <c r="H41" i="43"/>
  <c r="H43" i="43"/>
  <c r="H45" i="43"/>
  <c r="H47" i="43"/>
  <c r="H49" i="43"/>
  <c r="H156" i="43" s="1"/>
  <c r="H51" i="43"/>
  <c r="H53" i="43"/>
  <c r="H55" i="43"/>
  <c r="H57" i="43"/>
  <c r="H59" i="43"/>
  <c r="H166" i="43" s="1"/>
  <c r="H12" i="43"/>
  <c r="H20" i="43"/>
  <c r="H28" i="43"/>
  <c r="H36" i="43"/>
  <c r="H44" i="43"/>
  <c r="H10" i="43"/>
  <c r="H18" i="43"/>
  <c r="H26" i="43"/>
  <c r="H34" i="43"/>
  <c r="H42" i="43"/>
  <c r="H149" i="43" s="1"/>
  <c r="H16" i="43"/>
  <c r="H123" i="43" s="1"/>
  <c r="H24" i="43"/>
  <c r="H131" i="43" s="1"/>
  <c r="H32" i="43"/>
  <c r="H40" i="43"/>
  <c r="H7" i="43"/>
  <c r="H14" i="43"/>
  <c r="H121" i="43" s="1"/>
  <c r="H22" i="43"/>
  <c r="H30" i="43"/>
  <c r="H38" i="43"/>
  <c r="H46" i="43"/>
  <c r="H153" i="43" s="1"/>
  <c r="H54" i="43"/>
  <c r="H52" i="43"/>
  <c r="H60" i="43"/>
  <c r="H61" i="43"/>
  <c r="H63" i="43"/>
  <c r="H65" i="43"/>
  <c r="H67" i="43"/>
  <c r="H69" i="43"/>
  <c r="H71" i="43"/>
  <c r="H50" i="43"/>
  <c r="H58" i="43"/>
  <c r="H68" i="43"/>
  <c r="H175" i="43" s="1"/>
  <c r="H73" i="43"/>
  <c r="H77" i="43"/>
  <c r="H82" i="43"/>
  <c r="H85" i="43"/>
  <c r="H62" i="43"/>
  <c r="H70" i="43"/>
  <c r="H74" i="43"/>
  <c r="H181" i="43" s="1"/>
  <c r="H288" i="43" s="1"/>
  <c r="H395" i="43" s="1"/>
  <c r="H80" i="43"/>
  <c r="H83" i="43"/>
  <c r="H87" i="43"/>
  <c r="H89" i="43"/>
  <c r="H91" i="43"/>
  <c r="H93" i="43"/>
  <c r="H95" i="43"/>
  <c r="H97" i="43"/>
  <c r="H99" i="43"/>
  <c r="H101" i="43"/>
  <c r="H103" i="43"/>
  <c r="H56" i="43"/>
  <c r="H64" i="43"/>
  <c r="H75" i="43"/>
  <c r="H182" i="43" s="1"/>
  <c r="H78" i="43"/>
  <c r="H81" i="43"/>
  <c r="H48" i="43"/>
  <c r="H155" i="43" s="1"/>
  <c r="H66" i="43"/>
  <c r="H72" i="43"/>
  <c r="H76" i="43"/>
  <c r="H183" i="43" s="1"/>
  <c r="H79" i="43"/>
  <c r="H186" i="43" s="1"/>
  <c r="H84" i="43"/>
  <c r="H86" i="43"/>
  <c r="H88" i="43"/>
  <c r="H90" i="43"/>
  <c r="H92" i="43"/>
  <c r="H94" i="43"/>
  <c r="H96" i="43"/>
  <c r="H203" i="43" s="1"/>
  <c r="H310" i="43" s="1"/>
  <c r="H417" i="43" s="1"/>
  <c r="H98" i="43"/>
  <c r="H100" i="43"/>
  <c r="H102" i="43"/>
  <c r="H104" i="43"/>
  <c r="G139" i="43"/>
  <c r="F246" i="43"/>
  <c r="F353" i="43" s="1"/>
  <c r="F253" i="43"/>
  <c r="F360" i="43" s="1"/>
  <c r="G253" i="43"/>
  <c r="G360" i="43" s="1"/>
  <c r="G202" i="43"/>
  <c r="G309" i="43" s="1"/>
  <c r="G416" i="43" s="1"/>
  <c r="F309" i="43"/>
  <c r="F416" i="43" s="1"/>
  <c r="G117" i="43"/>
  <c r="F224" i="43"/>
  <c r="F331" i="43" s="1"/>
  <c r="G169" i="43"/>
  <c r="G276" i="43" s="1"/>
  <c r="G383" i="43" s="1"/>
  <c r="F276" i="43"/>
  <c r="F383" i="43" s="1"/>
  <c r="H169" i="43"/>
  <c r="G168" i="43"/>
  <c r="G275" i="43" s="1"/>
  <c r="G382" i="43" s="1"/>
  <c r="F275" i="43"/>
  <c r="F382" i="43" s="1"/>
  <c r="E319" i="43"/>
  <c r="G220" i="43"/>
  <c r="G327" i="43" s="1"/>
  <c r="F220" i="43"/>
  <c r="H129" i="43"/>
  <c r="G153" i="43"/>
  <c r="G260" i="43" s="1"/>
  <c r="G367" i="43" s="1"/>
  <c r="F260" i="43"/>
  <c r="F367" i="43" s="1"/>
  <c r="G179" i="43"/>
  <c r="G286" i="43" s="1"/>
  <c r="G393" i="43" s="1"/>
  <c r="F286" i="43"/>
  <c r="F393" i="43" s="1"/>
  <c r="H179" i="43"/>
  <c r="G192" i="43"/>
  <c r="G299" i="43" s="1"/>
  <c r="G406" i="43" s="1"/>
  <c r="F299" i="43"/>
  <c r="F406" i="43" s="1"/>
  <c r="G131" i="43"/>
  <c r="G238" i="43" s="1"/>
  <c r="G345" i="43" s="1"/>
  <c r="F238" i="43"/>
  <c r="F345" i="43" s="1"/>
  <c r="F267" i="43"/>
  <c r="F374" i="43" s="1"/>
  <c r="F308" i="43"/>
  <c r="F415" i="43" s="1"/>
  <c r="G201" i="43"/>
  <c r="G157" i="43"/>
  <c r="G264" i="43" s="1"/>
  <c r="G371" i="43" s="1"/>
  <c r="F264" i="43"/>
  <c r="F371" i="43" s="1"/>
  <c r="F290" i="43"/>
  <c r="F397" i="43" s="1"/>
  <c r="G183" i="43"/>
  <c r="G149" i="43"/>
  <c r="G256" i="43" s="1"/>
  <c r="G363" i="43" s="1"/>
  <c r="F256" i="43"/>
  <c r="F363" i="43" s="1"/>
  <c r="F235" i="43"/>
  <c r="F342" i="43" s="1"/>
  <c r="F318" i="43"/>
  <c r="F425" i="43" s="1"/>
  <c r="H211" i="43"/>
  <c r="G211" i="43"/>
  <c r="F303" i="43"/>
  <c r="F410" i="43" s="1"/>
  <c r="F226" i="43"/>
  <c r="F333" i="43" s="1"/>
  <c r="G234" i="43"/>
  <c r="G341" i="43" s="1"/>
  <c r="F234" i="43"/>
  <c r="F341" i="43" s="1"/>
  <c r="F258" i="43"/>
  <c r="F365" i="43" s="1"/>
  <c r="G258" i="43"/>
  <c r="G365" i="43" s="1"/>
  <c r="F239" i="43"/>
  <c r="F346" i="43" s="1"/>
  <c r="G239" i="43"/>
  <c r="G346" i="43" s="1"/>
  <c r="F278" i="43"/>
  <c r="F385" i="43" s="1"/>
  <c r="G278" i="43"/>
  <c r="G385" i="43" s="1"/>
  <c r="F295" i="43"/>
  <c r="F402" i="43" s="1"/>
  <c r="G295" i="43"/>
  <c r="G402" i="43" s="1"/>
  <c r="F294" i="43"/>
  <c r="F401" i="43" s="1"/>
  <c r="G294" i="43"/>
  <c r="G401" i="43" s="1"/>
  <c r="F252" i="43"/>
  <c r="F359" i="43" s="1"/>
  <c r="G252" i="43"/>
  <c r="G359" i="43" s="1"/>
  <c r="G222" i="43"/>
  <c r="G329" i="43" s="1"/>
  <c r="F222" i="43"/>
  <c r="F329" i="43" s="1"/>
  <c r="F280" i="43"/>
  <c r="F387" i="43" s="1"/>
  <c r="G280" i="43"/>
  <c r="G387" i="43" s="1"/>
  <c r="F288" i="43"/>
  <c r="F395" i="43" s="1"/>
  <c r="G288" i="43"/>
  <c r="G395" i="43" s="1"/>
  <c r="F307" i="43"/>
  <c r="F414" i="43" s="1"/>
  <c r="G307" i="43"/>
  <c r="G414" i="43" s="1"/>
  <c r="G147" i="43"/>
  <c r="G254" i="43" s="1"/>
  <c r="G361" i="43" s="1"/>
  <c r="F254" i="43"/>
  <c r="F361" i="43" s="1"/>
  <c r="F227" i="43"/>
  <c r="F334" i="43" s="1"/>
  <c r="G227" i="43"/>
  <c r="G334" i="43" s="1"/>
  <c r="G175" i="43"/>
  <c r="H282" i="43" s="1"/>
  <c r="H389" i="43" s="1"/>
  <c r="F282" i="43"/>
  <c r="F389" i="43" s="1"/>
  <c r="G141" i="43"/>
  <c r="G248" i="43" s="1"/>
  <c r="G355" i="43" s="1"/>
  <c r="F248" i="43"/>
  <c r="F355" i="43" s="1"/>
  <c r="G112" i="43"/>
  <c r="G121" i="43"/>
  <c r="F228" i="43"/>
  <c r="F335" i="43" s="1"/>
  <c r="G129" i="43"/>
  <c r="G236" i="43" s="1"/>
  <c r="G343" i="43" s="1"/>
  <c r="G161" i="43"/>
  <c r="G268" i="43" s="1"/>
  <c r="G375" i="43" s="1"/>
  <c r="F268" i="43"/>
  <c r="F375" i="43" s="1"/>
  <c r="F251" i="43"/>
  <c r="F358" i="43" s="1"/>
  <c r="G251" i="43"/>
  <c r="G358" i="43" s="1"/>
  <c r="G166" i="43"/>
  <c r="G273" i="43" s="1"/>
  <c r="G380" i="43" s="1"/>
  <c r="F273" i="43"/>
  <c r="F380" i="43" s="1"/>
  <c r="H178" i="43"/>
  <c r="G178" i="43"/>
  <c r="F285" i="43"/>
  <c r="F392" i="43" s="1"/>
  <c r="H208" i="43"/>
  <c r="G208" i="43"/>
  <c r="G315" i="43" s="1"/>
  <c r="G422" i="43" s="1"/>
  <c r="F315" i="43"/>
  <c r="F422" i="43" s="1"/>
  <c r="G155" i="43"/>
  <c r="G262" i="43" s="1"/>
  <c r="G369" i="43" s="1"/>
  <c r="F262" i="43"/>
  <c r="F369" i="43" s="1"/>
  <c r="G156" i="43"/>
  <c r="F263" i="43"/>
  <c r="F370" i="43" s="1"/>
  <c r="G186" i="43"/>
  <c r="G293" i="43" s="1"/>
  <c r="G400" i="43" s="1"/>
  <c r="F293" i="43"/>
  <c r="F400" i="43" s="1"/>
  <c r="G194" i="43"/>
  <c r="G301" i="43" s="1"/>
  <c r="G408" i="43" s="1"/>
  <c r="F301" i="43"/>
  <c r="F408" i="43" s="1"/>
  <c r="F233" i="43"/>
  <c r="F340" i="43" s="1"/>
  <c r="F310" i="43"/>
  <c r="F417" i="43" s="1"/>
  <c r="G310" i="43"/>
  <c r="G417" i="43" s="1"/>
  <c r="G184" i="43"/>
  <c r="G291" i="43" s="1"/>
  <c r="G398" i="43" s="1"/>
  <c r="F291" i="43"/>
  <c r="F398" i="43" s="1"/>
  <c r="G282" i="43" l="1"/>
  <c r="G389" i="43" s="1"/>
  <c r="H233" i="43"/>
  <c r="H340" i="43" s="1"/>
  <c r="H285" i="43"/>
  <c r="H392" i="43" s="1"/>
  <c r="H235" i="43"/>
  <c r="H342" i="43" s="1"/>
  <c r="H315" i="43"/>
  <c r="H422" i="43" s="1"/>
  <c r="H276" i="43"/>
  <c r="H383" i="43" s="1"/>
  <c r="D426" i="43"/>
  <c r="F319" i="43"/>
  <c r="F327" i="43"/>
  <c r="F426" i="43" s="1"/>
  <c r="E437" i="43"/>
  <c r="E13" i="44" s="1"/>
  <c r="E445" i="43"/>
  <c r="E21" i="44" s="1"/>
  <c r="E453" i="43"/>
  <c r="E29" i="44" s="1"/>
  <c r="E461" i="43"/>
  <c r="E37" i="44" s="1"/>
  <c r="E436" i="43"/>
  <c r="E12" i="44" s="1"/>
  <c r="E444" i="43"/>
  <c r="E20" i="44" s="1"/>
  <c r="E452" i="43"/>
  <c r="E28" i="44" s="1"/>
  <c r="E460" i="43"/>
  <c r="E36" i="44" s="1"/>
  <c r="E469" i="43"/>
  <c r="E45" i="44" s="1"/>
  <c r="E477" i="43"/>
  <c r="E53" i="44" s="1"/>
  <c r="E485" i="43"/>
  <c r="E61" i="44" s="1"/>
  <c r="E493" i="43"/>
  <c r="E69" i="44" s="1"/>
  <c r="E501" i="43"/>
  <c r="E77" i="44" s="1"/>
  <c r="E509" i="43"/>
  <c r="E85" i="44" s="1"/>
  <c r="E517" i="43"/>
  <c r="E93" i="44" s="1"/>
  <c r="E525" i="43"/>
  <c r="E101" i="44" s="1"/>
  <c r="E466" i="43"/>
  <c r="E42" i="44" s="1"/>
  <c r="E474" i="43"/>
  <c r="E50" i="44" s="1"/>
  <c r="E482" i="43"/>
  <c r="E58" i="44" s="1"/>
  <c r="E490" i="43"/>
  <c r="E66" i="44" s="1"/>
  <c r="E498" i="43"/>
  <c r="E74" i="44" s="1"/>
  <c r="E506" i="43"/>
  <c r="E82" i="44" s="1"/>
  <c r="E514" i="43"/>
  <c r="E90" i="44" s="1"/>
  <c r="E522" i="43"/>
  <c r="E98" i="44" s="1"/>
  <c r="E530" i="43"/>
  <c r="E106" i="44" s="1"/>
  <c r="E433" i="43"/>
  <c r="E9" i="44" s="1"/>
  <c r="E449" i="43"/>
  <c r="E25" i="44" s="1"/>
  <c r="E440" i="43"/>
  <c r="E16" i="44" s="1"/>
  <c r="E456" i="43"/>
  <c r="E32" i="44" s="1"/>
  <c r="E473" i="43"/>
  <c r="E49" i="44" s="1"/>
  <c r="E497" i="43"/>
  <c r="E73" i="44" s="1"/>
  <c r="E513" i="43"/>
  <c r="E89" i="44" s="1"/>
  <c r="E529" i="43"/>
  <c r="E105" i="44" s="1"/>
  <c r="E478" i="43"/>
  <c r="E54" i="44" s="1"/>
  <c r="E494" i="43"/>
  <c r="E70" i="44" s="1"/>
  <c r="E510" i="43"/>
  <c r="E86" i="44" s="1"/>
  <c r="E451" i="43"/>
  <c r="E27" i="44" s="1"/>
  <c r="E439" i="43"/>
  <c r="E15" i="44" s="1"/>
  <c r="E447" i="43"/>
  <c r="E23" i="44" s="1"/>
  <c r="E455" i="43"/>
  <c r="E31" i="44" s="1"/>
  <c r="E463" i="43"/>
  <c r="E39" i="44" s="1"/>
  <c r="E438" i="43"/>
  <c r="E14" i="44" s="1"/>
  <c r="E446" i="43"/>
  <c r="E22" i="44" s="1"/>
  <c r="E454" i="43"/>
  <c r="E30" i="44" s="1"/>
  <c r="E462" i="43"/>
  <c r="E38" i="44" s="1"/>
  <c r="E471" i="43"/>
  <c r="E47" i="44" s="1"/>
  <c r="E479" i="43"/>
  <c r="E55" i="44" s="1"/>
  <c r="E487" i="43"/>
  <c r="E63" i="44" s="1"/>
  <c r="E495" i="43"/>
  <c r="E71" i="44" s="1"/>
  <c r="E503" i="43"/>
  <c r="E79" i="44" s="1"/>
  <c r="E511" i="43"/>
  <c r="E87" i="44" s="1"/>
  <c r="E519" i="43"/>
  <c r="E95" i="44" s="1"/>
  <c r="E527" i="43"/>
  <c r="E103" i="44" s="1"/>
  <c r="E468" i="43"/>
  <c r="E44" i="44" s="1"/>
  <c r="E476" i="43"/>
  <c r="E52" i="44" s="1"/>
  <c r="E484" i="43"/>
  <c r="E60" i="44" s="1"/>
  <c r="E492" i="43"/>
  <c r="E68" i="44" s="1"/>
  <c r="E500" i="43"/>
  <c r="E76" i="44" s="1"/>
  <c r="E508" i="43"/>
  <c r="E84" i="44" s="1"/>
  <c r="E516" i="43"/>
  <c r="E92" i="44" s="1"/>
  <c r="E524" i="43"/>
  <c r="E100" i="44" s="1"/>
  <c r="E532" i="43"/>
  <c r="E108" i="44" s="1"/>
  <c r="E441" i="43"/>
  <c r="E17" i="44" s="1"/>
  <c r="E457" i="43"/>
  <c r="E33" i="44" s="1"/>
  <c r="E465" i="43"/>
  <c r="E41" i="44" s="1"/>
  <c r="E448" i="43"/>
  <c r="E24" i="44" s="1"/>
  <c r="E464" i="43"/>
  <c r="E40" i="44" s="1"/>
  <c r="E481" i="43"/>
  <c r="E57" i="44" s="1"/>
  <c r="E505" i="43"/>
  <c r="E81" i="44" s="1"/>
  <c r="E521" i="43"/>
  <c r="E97" i="44" s="1"/>
  <c r="E470" i="43"/>
  <c r="E46" i="44" s="1"/>
  <c r="E486" i="43"/>
  <c r="E62" i="44" s="1"/>
  <c r="E502" i="43"/>
  <c r="E78" i="44" s="1"/>
  <c r="E526" i="43"/>
  <c r="E102" i="44" s="1"/>
  <c r="E435" i="43"/>
  <c r="E11" i="44" s="1"/>
  <c r="E443" i="43"/>
  <c r="E19" i="44" s="1"/>
  <c r="E489" i="43"/>
  <c r="E65" i="44" s="1"/>
  <c r="E518" i="43"/>
  <c r="E94" i="44" s="1"/>
  <c r="E434" i="43"/>
  <c r="E10" i="44" s="1"/>
  <c r="E467" i="43"/>
  <c r="E43" i="44" s="1"/>
  <c r="E499" i="43"/>
  <c r="E75" i="44" s="1"/>
  <c r="E531" i="43"/>
  <c r="E107" i="44" s="1"/>
  <c r="E496" i="43"/>
  <c r="E72" i="44" s="1"/>
  <c r="E528" i="43"/>
  <c r="E104" i="44" s="1"/>
  <c r="E442" i="43"/>
  <c r="E18" i="44" s="1"/>
  <c r="E475" i="43"/>
  <c r="E51" i="44" s="1"/>
  <c r="E507" i="43"/>
  <c r="E83" i="44" s="1"/>
  <c r="E472" i="43"/>
  <c r="E48" i="44" s="1"/>
  <c r="E504" i="43"/>
  <c r="E80" i="44" s="1"/>
  <c r="E450" i="43"/>
  <c r="E26" i="44" s="1"/>
  <c r="E483" i="43"/>
  <c r="E59" i="44" s="1"/>
  <c r="E515" i="43"/>
  <c r="E91" i="44" s="1"/>
  <c r="E512" i="43"/>
  <c r="E88" i="44" s="1"/>
  <c r="E491" i="43"/>
  <c r="E67" i="44" s="1"/>
  <c r="E488" i="43"/>
  <c r="E64" i="44" s="1"/>
  <c r="E480" i="43"/>
  <c r="E56" i="44" s="1"/>
  <c r="E459" i="43"/>
  <c r="E35" i="44" s="1"/>
  <c r="E458" i="43"/>
  <c r="E34" i="44" s="1"/>
  <c r="E523" i="43"/>
  <c r="E99" i="44" s="1"/>
  <c r="E520" i="43"/>
  <c r="E96" i="44" s="1"/>
  <c r="H262" i="43"/>
  <c r="H369" i="43" s="1"/>
  <c r="H230" i="43"/>
  <c r="H337" i="43" s="1"/>
  <c r="G290" i="43"/>
  <c r="G397" i="43" s="1"/>
  <c r="H127" i="43"/>
  <c r="H138" i="43"/>
  <c r="J325" i="43"/>
  <c r="I8" i="44"/>
  <c r="G300" i="43"/>
  <c r="G407" i="43" s="1"/>
  <c r="G316" i="43"/>
  <c r="G423" i="43" s="1"/>
  <c r="H113" i="43"/>
  <c r="G221" i="43"/>
  <c r="G328" i="43" s="1"/>
  <c r="H146" i="43"/>
  <c r="H162" i="43"/>
  <c r="H172" i="43"/>
  <c r="H194" i="43"/>
  <c r="H293" i="43"/>
  <c r="H400" i="43" s="1"/>
  <c r="G263" i="43"/>
  <c r="H263" i="43"/>
  <c r="H370" i="43" s="1"/>
  <c r="H228" i="43"/>
  <c r="H335" i="43" s="1"/>
  <c r="G228" i="43"/>
  <c r="H256" i="43"/>
  <c r="H363" i="43" s="1"/>
  <c r="H157" i="43"/>
  <c r="H192" i="43"/>
  <c r="H286" i="43"/>
  <c r="H393" i="43" s="1"/>
  <c r="G224" i="43"/>
  <c r="H202" i="43"/>
  <c r="H200" i="43"/>
  <c r="H170" i="43"/>
  <c r="H136" i="43"/>
  <c r="H120" i="43"/>
  <c r="H115" i="43"/>
  <c r="H177" i="43"/>
  <c r="H114" i="43"/>
  <c r="H130" i="43"/>
  <c r="H119" i="43"/>
  <c r="H226" i="43" s="1"/>
  <c r="H333" i="43" s="1"/>
  <c r="H135" i="43"/>
  <c r="H151" i="43"/>
  <c r="H167" i="43"/>
  <c r="H274" i="43" s="1"/>
  <c r="H381" i="43" s="1"/>
  <c r="H173" i="43"/>
  <c r="H191" i="43"/>
  <c r="H298" i="43" s="1"/>
  <c r="H405" i="43" s="1"/>
  <c r="H199" i="43"/>
  <c r="H141" i="43"/>
  <c r="H147" i="43"/>
  <c r="H289" i="43"/>
  <c r="H396" i="43" s="1"/>
  <c r="H290" i="43"/>
  <c r="H397" i="43" s="1"/>
  <c r="H185" i="43"/>
  <c r="H159" i="43"/>
  <c r="H273" i="43"/>
  <c r="H380" i="43" s="1"/>
  <c r="G212" i="43"/>
  <c r="G219" i="43"/>
  <c r="G326" i="43" s="1"/>
  <c r="H219" i="43"/>
  <c r="H318" i="43"/>
  <c r="H425" i="43" s="1"/>
  <c r="G318" i="43"/>
  <c r="H201" i="43"/>
  <c r="H308" i="43" s="1"/>
  <c r="H415" i="43" s="1"/>
  <c r="G246" i="43"/>
  <c r="G353" i="43" s="1"/>
  <c r="H205" i="43"/>
  <c r="H197" i="43"/>
  <c r="H171" i="43"/>
  <c r="H206" i="43"/>
  <c r="H198" i="43"/>
  <c r="H187" i="43"/>
  <c r="H176" i="43"/>
  <c r="H143" i="43"/>
  <c r="H158" i="43"/>
  <c r="H150" i="43"/>
  <c r="H142" i="43"/>
  <c r="H134" i="43"/>
  <c r="H118" i="43"/>
  <c r="H105" i="43"/>
  <c r="H133" i="43"/>
  <c r="H137" i="43"/>
  <c r="H180" i="43"/>
  <c r="G298" i="43"/>
  <c r="G274" i="43"/>
  <c r="H161" i="43"/>
  <c r="H154" i="43"/>
  <c r="H122" i="43"/>
  <c r="H184" i="43"/>
  <c r="G285" i="43"/>
  <c r="G235" i="43"/>
  <c r="G342" i="43" s="1"/>
  <c r="G308" i="43"/>
  <c r="H238" i="43"/>
  <c r="H345" i="43" s="1"/>
  <c r="H260" i="43"/>
  <c r="H367" i="43" s="1"/>
  <c r="H168" i="43"/>
  <c r="H117" i="43"/>
  <c r="H195" i="43"/>
  <c r="H188" i="43"/>
  <c r="H163" i="43"/>
  <c r="H165" i="43"/>
  <c r="H145" i="43"/>
  <c r="H125" i="43"/>
  <c r="H164" i="43"/>
  <c r="H140" i="43"/>
  <c r="H132" i="43"/>
  <c r="H124" i="43"/>
  <c r="H116" i="43"/>
  <c r="J4" i="43"/>
  <c r="I5" i="43"/>
  <c r="I7" i="43"/>
  <c r="I9" i="43"/>
  <c r="I14" i="43"/>
  <c r="I17" i="43"/>
  <c r="I22" i="43"/>
  <c r="I25" i="43"/>
  <c r="I30" i="43"/>
  <c r="I33" i="43"/>
  <c r="I38" i="43"/>
  <c r="I41" i="43"/>
  <c r="I8" i="43"/>
  <c r="I115" i="43" s="1"/>
  <c r="I12" i="43"/>
  <c r="I15" i="43"/>
  <c r="I20" i="43"/>
  <c r="I23" i="43"/>
  <c r="I28" i="43"/>
  <c r="I31" i="43"/>
  <c r="I36" i="43"/>
  <c r="I39" i="43"/>
  <c r="I44" i="43"/>
  <c r="I10" i="43"/>
  <c r="I13" i="43"/>
  <c r="I18" i="43"/>
  <c r="I21" i="43"/>
  <c r="I26" i="43"/>
  <c r="I29" i="43"/>
  <c r="I34" i="43"/>
  <c r="I37" i="43"/>
  <c r="I42" i="43"/>
  <c r="I6" i="43"/>
  <c r="I11" i="43"/>
  <c r="I16" i="43"/>
  <c r="I19" i="43"/>
  <c r="I24" i="43"/>
  <c r="I27" i="43"/>
  <c r="I32" i="43"/>
  <c r="I35" i="43"/>
  <c r="I40" i="43"/>
  <c r="I43" i="43"/>
  <c r="I48" i="43"/>
  <c r="I51" i="43"/>
  <c r="I56" i="43"/>
  <c r="I59" i="43"/>
  <c r="I62" i="43"/>
  <c r="I64" i="43"/>
  <c r="I171" i="43" s="1"/>
  <c r="I66" i="43"/>
  <c r="I68" i="43"/>
  <c r="I70" i="43"/>
  <c r="I177" i="43" s="1"/>
  <c r="I72" i="43"/>
  <c r="I74" i="43"/>
  <c r="I76" i="43"/>
  <c r="I78" i="43"/>
  <c r="I80" i="43"/>
  <c r="I82" i="43"/>
  <c r="I84" i="43"/>
  <c r="I46" i="43"/>
  <c r="I49" i="43"/>
  <c r="I54" i="43"/>
  <c r="I57" i="43"/>
  <c r="I47" i="43"/>
  <c r="I52" i="43"/>
  <c r="I55" i="43"/>
  <c r="I60" i="43"/>
  <c r="I167" i="43" s="1"/>
  <c r="I61" i="43"/>
  <c r="I63" i="43"/>
  <c r="I65" i="43"/>
  <c r="I67" i="43"/>
  <c r="I69" i="43"/>
  <c r="I71" i="43"/>
  <c r="I73" i="43"/>
  <c r="I75" i="43"/>
  <c r="I53" i="43"/>
  <c r="I79" i="43"/>
  <c r="I86" i="43"/>
  <c r="I88" i="43"/>
  <c r="I90" i="43"/>
  <c r="I92" i="43"/>
  <c r="I94" i="43"/>
  <c r="I96" i="43"/>
  <c r="I98" i="43"/>
  <c r="I100" i="43"/>
  <c r="I102" i="43"/>
  <c r="I104" i="43"/>
  <c r="I45" i="43"/>
  <c r="I77" i="43"/>
  <c r="I85" i="43"/>
  <c r="I58" i="43"/>
  <c r="I83" i="43"/>
  <c r="I190" i="43" s="1"/>
  <c r="I87" i="43"/>
  <c r="I89" i="43"/>
  <c r="I91" i="43"/>
  <c r="I93" i="43"/>
  <c r="I95" i="43"/>
  <c r="I97" i="43"/>
  <c r="I99" i="43"/>
  <c r="I101" i="43"/>
  <c r="I103" i="43"/>
  <c r="I50" i="43"/>
  <c r="I81" i="43"/>
  <c r="H210" i="43"/>
  <c r="H193" i="43"/>
  <c r="H148" i="43"/>
  <c r="H306" i="43"/>
  <c r="H413" i="43" s="1"/>
  <c r="G306" i="43"/>
  <c r="H152" i="43"/>
  <c r="H209" i="43"/>
  <c r="G237" i="43"/>
  <c r="H144" i="43"/>
  <c r="H174" i="43"/>
  <c r="H190" i="43"/>
  <c r="H160" i="43"/>
  <c r="H196" i="43"/>
  <c r="I196" i="43"/>
  <c r="H204" i="43"/>
  <c r="I204" i="43"/>
  <c r="H207" i="43"/>
  <c r="H189" i="43"/>
  <c r="H139" i="43"/>
  <c r="H236" i="43"/>
  <c r="H343" i="43" s="1"/>
  <c r="H66" i="19"/>
  <c r="H91" i="19"/>
  <c r="L77" i="19" s="1"/>
  <c r="E109" i="44" l="1"/>
  <c r="G413" i="43"/>
  <c r="G415" i="43"/>
  <c r="G392" i="43"/>
  <c r="G335" i="43"/>
  <c r="F433" i="43"/>
  <c r="F9" i="44" s="1"/>
  <c r="F441" i="43"/>
  <c r="F17" i="44" s="1"/>
  <c r="F449" i="43"/>
  <c r="F25" i="44" s="1"/>
  <c r="F457" i="43"/>
  <c r="F33" i="44" s="1"/>
  <c r="F465" i="43"/>
  <c r="F41" i="44" s="1"/>
  <c r="F440" i="43"/>
  <c r="F16" i="44" s="1"/>
  <c r="F448" i="43"/>
  <c r="F24" i="44" s="1"/>
  <c r="F456" i="43"/>
  <c r="F32" i="44" s="1"/>
  <c r="F467" i="43"/>
  <c r="F43" i="44" s="1"/>
  <c r="F475" i="43"/>
  <c r="F51" i="44" s="1"/>
  <c r="F483" i="43"/>
  <c r="F59" i="44" s="1"/>
  <c r="F491" i="43"/>
  <c r="F67" i="44" s="1"/>
  <c r="F499" i="43"/>
  <c r="F75" i="44" s="1"/>
  <c r="F507" i="43"/>
  <c r="F83" i="44" s="1"/>
  <c r="F515" i="43"/>
  <c r="F91" i="44" s="1"/>
  <c r="F523" i="43"/>
  <c r="F99" i="44" s="1"/>
  <c r="F531" i="43"/>
  <c r="F107" i="44" s="1"/>
  <c r="F470" i="43"/>
  <c r="F46" i="44" s="1"/>
  <c r="F478" i="43"/>
  <c r="F54" i="44" s="1"/>
  <c r="F486" i="43"/>
  <c r="F62" i="44" s="1"/>
  <c r="F494" i="43"/>
  <c r="F70" i="44" s="1"/>
  <c r="F502" i="43"/>
  <c r="F78" i="44" s="1"/>
  <c r="F510" i="43"/>
  <c r="F86" i="44" s="1"/>
  <c r="F435" i="43"/>
  <c r="F11" i="44" s="1"/>
  <c r="F443" i="43"/>
  <c r="F19" i="44" s="1"/>
  <c r="F451" i="43"/>
  <c r="F27" i="44" s="1"/>
  <c r="F459" i="43"/>
  <c r="F35" i="44" s="1"/>
  <c r="F434" i="43"/>
  <c r="F10" i="44" s="1"/>
  <c r="F442" i="43"/>
  <c r="F18" i="44" s="1"/>
  <c r="F450" i="43"/>
  <c r="F26" i="44" s="1"/>
  <c r="F458" i="43"/>
  <c r="F34" i="44" s="1"/>
  <c r="F469" i="43"/>
  <c r="F45" i="44" s="1"/>
  <c r="F477" i="43"/>
  <c r="F53" i="44" s="1"/>
  <c r="F485" i="43"/>
  <c r="F61" i="44" s="1"/>
  <c r="F493" i="43"/>
  <c r="F69" i="44" s="1"/>
  <c r="F501" i="43"/>
  <c r="F77" i="44" s="1"/>
  <c r="F509" i="43"/>
  <c r="F85" i="44" s="1"/>
  <c r="F517" i="43"/>
  <c r="F93" i="44" s="1"/>
  <c r="F525" i="43"/>
  <c r="F101" i="44" s="1"/>
  <c r="F464" i="43"/>
  <c r="F40" i="44" s="1"/>
  <c r="F472" i="43"/>
  <c r="F48" i="44" s="1"/>
  <c r="F480" i="43"/>
  <c r="F56" i="44" s="1"/>
  <c r="F488" i="43"/>
  <c r="F64" i="44" s="1"/>
  <c r="F496" i="43"/>
  <c r="F72" i="44" s="1"/>
  <c r="F437" i="43"/>
  <c r="F13" i="44" s="1"/>
  <c r="F453" i="43"/>
  <c r="F29" i="44" s="1"/>
  <c r="F436" i="43"/>
  <c r="F12" i="44" s="1"/>
  <c r="F452" i="43"/>
  <c r="F28" i="44" s="1"/>
  <c r="F471" i="43"/>
  <c r="F47" i="44" s="1"/>
  <c r="F487" i="43"/>
  <c r="F63" i="44" s="1"/>
  <c r="F503" i="43"/>
  <c r="F79" i="44" s="1"/>
  <c r="F519" i="43"/>
  <c r="F95" i="44" s="1"/>
  <c r="F466" i="43"/>
  <c r="F42" i="44" s="1"/>
  <c r="F482" i="43"/>
  <c r="F58" i="44" s="1"/>
  <c r="F498" i="43"/>
  <c r="F74" i="44" s="1"/>
  <c r="F508" i="43"/>
  <c r="F84" i="44" s="1"/>
  <c r="F518" i="43"/>
  <c r="F94" i="44" s="1"/>
  <c r="F526" i="43"/>
  <c r="F102" i="44" s="1"/>
  <c r="F505" i="43"/>
  <c r="F81" i="44" s="1"/>
  <c r="F468" i="43"/>
  <c r="F44" i="44" s="1"/>
  <c r="F484" i="43"/>
  <c r="F60" i="44" s="1"/>
  <c r="F512" i="43"/>
  <c r="F88" i="44" s="1"/>
  <c r="F520" i="43"/>
  <c r="F96" i="44" s="1"/>
  <c r="F447" i="43"/>
  <c r="F23" i="44" s="1"/>
  <c r="F481" i="43"/>
  <c r="F57" i="44" s="1"/>
  <c r="F529" i="43"/>
  <c r="F105" i="44" s="1"/>
  <c r="F516" i="43"/>
  <c r="F92" i="44" s="1"/>
  <c r="F532" i="43"/>
  <c r="F108" i="44" s="1"/>
  <c r="F439" i="43"/>
  <c r="F15" i="44" s="1"/>
  <c r="F455" i="43"/>
  <c r="F31" i="44" s="1"/>
  <c r="F438" i="43"/>
  <c r="F14" i="44" s="1"/>
  <c r="F454" i="43"/>
  <c r="F30" i="44" s="1"/>
  <c r="F473" i="43"/>
  <c r="F49" i="44" s="1"/>
  <c r="F489" i="43"/>
  <c r="F65" i="44" s="1"/>
  <c r="F521" i="43"/>
  <c r="F97" i="44" s="1"/>
  <c r="F500" i="43"/>
  <c r="F76" i="44" s="1"/>
  <c r="F528" i="43"/>
  <c r="F104" i="44" s="1"/>
  <c r="F497" i="43"/>
  <c r="F73" i="44" s="1"/>
  <c r="F506" i="43"/>
  <c r="F82" i="44" s="1"/>
  <c r="F445" i="43"/>
  <c r="F21" i="44" s="1"/>
  <c r="F461" i="43"/>
  <c r="F37" i="44" s="1"/>
  <c r="F444" i="43"/>
  <c r="F20" i="44" s="1"/>
  <c r="F460" i="43"/>
  <c r="F36" i="44" s="1"/>
  <c r="F479" i="43"/>
  <c r="F55" i="44" s="1"/>
  <c r="F495" i="43"/>
  <c r="F71" i="44" s="1"/>
  <c r="F511" i="43"/>
  <c r="F87" i="44" s="1"/>
  <c r="F527" i="43"/>
  <c r="F103" i="44" s="1"/>
  <c r="F474" i="43"/>
  <c r="F50" i="44" s="1"/>
  <c r="F490" i="43"/>
  <c r="F66" i="44" s="1"/>
  <c r="F504" i="43"/>
  <c r="F80" i="44" s="1"/>
  <c r="F514" i="43"/>
  <c r="F90" i="44" s="1"/>
  <c r="F522" i="43"/>
  <c r="F98" i="44" s="1"/>
  <c r="F530" i="43"/>
  <c r="F106" i="44" s="1"/>
  <c r="F463" i="43"/>
  <c r="F39" i="44" s="1"/>
  <c r="F462" i="43"/>
  <c r="F38" i="44" s="1"/>
  <c r="F513" i="43"/>
  <c r="F89" i="44" s="1"/>
  <c r="F492" i="43"/>
  <c r="F68" i="44" s="1"/>
  <c r="F524" i="43"/>
  <c r="F100" i="44" s="1"/>
  <c r="F446" i="43"/>
  <c r="F22" i="44" s="1"/>
  <c r="F476" i="43"/>
  <c r="F52" i="44" s="1"/>
  <c r="G344" i="43"/>
  <c r="G381" i="43"/>
  <c r="G405" i="43"/>
  <c r="G331" i="43"/>
  <c r="G370" i="43"/>
  <c r="G425" i="43"/>
  <c r="D443" i="43"/>
  <c r="D19" i="44" s="1"/>
  <c r="D463" i="43"/>
  <c r="D39" i="44" s="1"/>
  <c r="D473" i="43"/>
  <c r="D49" i="44" s="1"/>
  <c r="D482" i="43"/>
  <c r="D58" i="44" s="1"/>
  <c r="D452" i="43"/>
  <c r="D28" i="44" s="1"/>
  <c r="D483" i="43"/>
  <c r="D59" i="44" s="1"/>
  <c r="D454" i="43"/>
  <c r="D30" i="44" s="1"/>
  <c r="D488" i="43"/>
  <c r="D64" i="44" s="1"/>
  <c r="D459" i="43"/>
  <c r="D35" i="44" s="1"/>
  <c r="D435" i="43"/>
  <c r="D11" i="44" s="1"/>
  <c r="D439" i="43"/>
  <c r="D15" i="44" s="1"/>
  <c r="D460" i="43"/>
  <c r="D36" i="44" s="1"/>
  <c r="D471" i="43"/>
  <c r="D47" i="44" s="1"/>
  <c r="D486" i="43"/>
  <c r="D62" i="44" s="1"/>
  <c r="D496" i="43"/>
  <c r="D72" i="44" s="1"/>
  <c r="D500" i="43"/>
  <c r="D76" i="44" s="1"/>
  <c r="D504" i="43"/>
  <c r="D80" i="44" s="1"/>
  <c r="D508" i="43"/>
  <c r="D84" i="44" s="1"/>
  <c r="D512" i="43"/>
  <c r="D88" i="44" s="1"/>
  <c r="D516" i="43"/>
  <c r="D92" i="44" s="1"/>
  <c r="D520" i="43"/>
  <c r="D96" i="44" s="1"/>
  <c r="D524" i="43"/>
  <c r="D100" i="44" s="1"/>
  <c r="D528" i="43"/>
  <c r="D104" i="44" s="1"/>
  <c r="D532" i="43"/>
  <c r="D108" i="44" s="1"/>
  <c r="D490" i="43"/>
  <c r="D66" i="44" s="1"/>
  <c r="D462" i="43"/>
  <c r="D38" i="44" s="1"/>
  <c r="D466" i="43"/>
  <c r="D42" i="44" s="1"/>
  <c r="D481" i="43"/>
  <c r="D57" i="44" s="1"/>
  <c r="D446" i="43"/>
  <c r="D22" i="44" s="1"/>
  <c r="D475" i="43"/>
  <c r="D51" i="44" s="1"/>
  <c r="D448" i="43"/>
  <c r="D24" i="44" s="1"/>
  <c r="D478" i="43"/>
  <c r="D54" i="44" s="1"/>
  <c r="D456" i="43"/>
  <c r="D32" i="44" s="1"/>
  <c r="D434" i="43"/>
  <c r="D10" i="44" s="1"/>
  <c r="D438" i="43"/>
  <c r="D14" i="44" s="1"/>
  <c r="D470" i="43"/>
  <c r="D46" i="44" s="1"/>
  <c r="D485" i="43"/>
  <c r="D61" i="44" s="1"/>
  <c r="D495" i="43"/>
  <c r="D71" i="44" s="1"/>
  <c r="D499" i="43"/>
  <c r="D75" i="44" s="1"/>
  <c r="D503" i="43"/>
  <c r="D79" i="44" s="1"/>
  <c r="D507" i="43"/>
  <c r="D83" i="44" s="1"/>
  <c r="D511" i="43"/>
  <c r="D87" i="44" s="1"/>
  <c r="D519" i="43"/>
  <c r="D95" i="44" s="1"/>
  <c r="D523" i="43"/>
  <c r="D99" i="44" s="1"/>
  <c r="D474" i="43"/>
  <c r="D50" i="44" s="1"/>
  <c r="D449" i="43"/>
  <c r="D25" i="44" s="1"/>
  <c r="D464" i="43"/>
  <c r="D40" i="44" s="1"/>
  <c r="D479" i="43"/>
  <c r="D55" i="44" s="1"/>
  <c r="D489" i="43"/>
  <c r="D65" i="44" s="1"/>
  <c r="D458" i="43"/>
  <c r="D34" i="44" s="1"/>
  <c r="D494" i="43"/>
  <c r="D70" i="44" s="1"/>
  <c r="D461" i="43"/>
  <c r="D37" i="44" s="1"/>
  <c r="D492" i="43"/>
  <c r="D68" i="44" s="1"/>
  <c r="D476" i="43"/>
  <c r="D52" i="44" s="1"/>
  <c r="D436" i="43"/>
  <c r="D12" i="44" s="1"/>
  <c r="D440" i="43"/>
  <c r="D16" i="44" s="1"/>
  <c r="D468" i="43"/>
  <c r="D44" i="44" s="1"/>
  <c r="D477" i="43"/>
  <c r="D53" i="44" s="1"/>
  <c r="D487" i="43"/>
  <c r="D63" i="44" s="1"/>
  <c r="D497" i="43"/>
  <c r="D73" i="44" s="1"/>
  <c r="D501" i="43"/>
  <c r="D77" i="44" s="1"/>
  <c r="D505" i="43"/>
  <c r="D81" i="44" s="1"/>
  <c r="D509" i="43"/>
  <c r="D85" i="44" s="1"/>
  <c r="D513" i="43"/>
  <c r="D89" i="44" s="1"/>
  <c r="D517" i="43"/>
  <c r="D93" i="44" s="1"/>
  <c r="D521" i="43"/>
  <c r="D97" i="44" s="1"/>
  <c r="D525" i="43"/>
  <c r="D101" i="44" s="1"/>
  <c r="D529" i="43"/>
  <c r="D105" i="44" s="1"/>
  <c r="D450" i="43"/>
  <c r="D26" i="44" s="1"/>
  <c r="D442" i="43"/>
  <c r="D18" i="44" s="1"/>
  <c r="D453" i="43"/>
  <c r="D29" i="44" s="1"/>
  <c r="D515" i="43"/>
  <c r="D91" i="44" s="1"/>
  <c r="D527" i="43"/>
  <c r="D103" i="44" s="1"/>
  <c r="D444" i="43"/>
  <c r="D20" i="44" s="1"/>
  <c r="D455" i="43"/>
  <c r="D31" i="44" s="1"/>
  <c r="D465" i="43"/>
  <c r="D41" i="44" s="1"/>
  <c r="D480" i="43"/>
  <c r="D56" i="44" s="1"/>
  <c r="D493" i="43"/>
  <c r="D69" i="44" s="1"/>
  <c r="D467" i="43"/>
  <c r="D43" i="44" s="1"/>
  <c r="D441" i="43"/>
  <c r="D17" i="44" s="1"/>
  <c r="D472" i="43"/>
  <c r="D48" i="44" s="1"/>
  <c r="D451" i="43"/>
  <c r="D27" i="44" s="1"/>
  <c r="D433" i="43"/>
  <c r="D9" i="44" s="1"/>
  <c r="D437" i="43"/>
  <c r="D13" i="44" s="1"/>
  <c r="D447" i="43"/>
  <c r="D23" i="44" s="1"/>
  <c r="D469" i="43"/>
  <c r="D45" i="44" s="1"/>
  <c r="D484" i="43"/>
  <c r="D60" i="44" s="1"/>
  <c r="D491" i="43"/>
  <c r="D67" i="44" s="1"/>
  <c r="D498" i="43"/>
  <c r="D74" i="44" s="1"/>
  <c r="D502" i="43"/>
  <c r="D78" i="44" s="1"/>
  <c r="D506" i="43"/>
  <c r="D82" i="44" s="1"/>
  <c r="D510" i="43"/>
  <c r="D86" i="44" s="1"/>
  <c r="D514" i="43"/>
  <c r="D90" i="44" s="1"/>
  <c r="D518" i="43"/>
  <c r="D94" i="44" s="1"/>
  <c r="D522" i="43"/>
  <c r="D98" i="44" s="1"/>
  <c r="D526" i="43"/>
  <c r="D102" i="44" s="1"/>
  <c r="D530" i="43"/>
  <c r="D106" i="44" s="1"/>
  <c r="D457" i="43"/>
  <c r="D33" i="44" s="1"/>
  <c r="D445" i="43"/>
  <c r="D21" i="44" s="1"/>
  <c r="D531" i="43"/>
  <c r="D107" i="44" s="1"/>
  <c r="H314" i="43"/>
  <c r="H421" i="43" s="1"/>
  <c r="H246" i="43"/>
  <c r="H353" i="43" s="1"/>
  <c r="H296" i="43"/>
  <c r="H403" i="43" s="1"/>
  <c r="H267" i="43"/>
  <c r="H374" i="43" s="1"/>
  <c r="I157" i="43"/>
  <c r="I264" i="43" s="1"/>
  <c r="I371" i="43" s="1"/>
  <c r="I192" i="43"/>
  <c r="I299" i="43" s="1"/>
  <c r="I406" i="43" s="1"/>
  <c r="I161" i="43"/>
  <c r="I268" i="43" s="1"/>
  <c r="I375" i="43" s="1"/>
  <c r="I189" i="43"/>
  <c r="I147" i="43"/>
  <c r="I254" i="43" s="1"/>
  <c r="I361" i="43" s="1"/>
  <c r="H223" i="43"/>
  <c r="H330" i="43" s="1"/>
  <c r="H231" i="43"/>
  <c r="H338" i="43" s="1"/>
  <c r="I132" i="43"/>
  <c r="H271" i="43"/>
  <c r="H378" i="43" s="1"/>
  <c r="I125" i="43"/>
  <c r="H252" i="43"/>
  <c r="H359" i="43" s="1"/>
  <c r="I165" i="43"/>
  <c r="H268" i="43"/>
  <c r="H375" i="43" s="1"/>
  <c r="I121" i="43"/>
  <c r="I274" i="43"/>
  <c r="I381" i="43" s="1"/>
  <c r="I209" i="43"/>
  <c r="H225" i="43"/>
  <c r="H332" i="43" s="1"/>
  <c r="I134" i="43"/>
  <c r="I150" i="43"/>
  <c r="I143" i="43"/>
  <c r="I250" i="43" s="1"/>
  <c r="I357" i="43" s="1"/>
  <c r="I176" i="43"/>
  <c r="I283" i="43" s="1"/>
  <c r="I390" i="43" s="1"/>
  <c r="H283" i="43"/>
  <c r="H390" i="43" s="1"/>
  <c r="I187" i="43"/>
  <c r="H242" i="43"/>
  <c r="H349" i="43" s="1"/>
  <c r="I120" i="43"/>
  <c r="I227" i="43" s="1"/>
  <c r="I334" i="43" s="1"/>
  <c r="I153" i="43"/>
  <c r="I172" i="43"/>
  <c r="I279" i="43" s="1"/>
  <c r="I386" i="43" s="1"/>
  <c r="H221" i="43"/>
  <c r="H328" i="43" s="1"/>
  <c r="K325" i="43"/>
  <c r="I138" i="43"/>
  <c r="H234" i="43"/>
  <c r="H341" i="43" s="1"/>
  <c r="I127" i="43"/>
  <c r="I148" i="43"/>
  <c r="I255" i="43" s="1"/>
  <c r="I362" i="43" s="1"/>
  <c r="H259" i="43"/>
  <c r="H366" i="43" s="1"/>
  <c r="I202" i="43"/>
  <c r="I207" i="43"/>
  <c r="I178" i="43"/>
  <c r="I156" i="43"/>
  <c r="I129" i="43"/>
  <c r="I116" i="43"/>
  <c r="H247" i="43"/>
  <c r="H354" i="43" s="1"/>
  <c r="I164" i="43"/>
  <c r="I145" i="43"/>
  <c r="I163" i="43"/>
  <c r="I270" i="43" s="1"/>
  <c r="I377" i="43" s="1"/>
  <c r="I188" i="43"/>
  <c r="I295" i="43" s="1"/>
  <c r="I402" i="43" s="1"/>
  <c r="H302" i="43"/>
  <c r="H409" i="43" s="1"/>
  <c r="I149" i="43"/>
  <c r="I173" i="43"/>
  <c r="I280" i="43" s="1"/>
  <c r="I387" i="43" s="1"/>
  <c r="I210" i="43"/>
  <c r="I317" i="43" s="1"/>
  <c r="I424" i="43" s="1"/>
  <c r="H249" i="43"/>
  <c r="H356" i="43" s="1"/>
  <c r="H304" i="43"/>
  <c r="H411" i="43" s="1"/>
  <c r="H266" i="43"/>
  <c r="H373" i="43" s="1"/>
  <c r="H275" i="43"/>
  <c r="H382" i="43" s="1"/>
  <c r="I208" i="43"/>
  <c r="H254" i="43"/>
  <c r="H361" i="43" s="1"/>
  <c r="I128" i="43"/>
  <c r="I137" i="43"/>
  <c r="I244" i="43" s="1"/>
  <c r="I351" i="43" s="1"/>
  <c r="I133" i="43"/>
  <c r="I240" i="43" s="1"/>
  <c r="I347" i="43" s="1"/>
  <c r="H277" i="43"/>
  <c r="H384" i="43" s="1"/>
  <c r="I200" i="43"/>
  <c r="I307" i="43" s="1"/>
  <c r="I414" i="43" s="1"/>
  <c r="H309" i="43"/>
  <c r="H416" i="43" s="1"/>
  <c r="I309" i="43"/>
  <c r="I416" i="43" s="1"/>
  <c r="H224" i="43"/>
  <c r="H331" i="43" s="1"/>
  <c r="I201" i="43"/>
  <c r="I186" i="43"/>
  <c r="H269" i="43"/>
  <c r="H376" i="43" s="1"/>
  <c r="H220" i="43"/>
  <c r="J8" i="44"/>
  <c r="I130" i="43"/>
  <c r="H311" i="43"/>
  <c r="H418" i="43" s="1"/>
  <c r="I311" i="43"/>
  <c r="I418" i="43" s="1"/>
  <c r="H317" i="43"/>
  <c r="H424" i="43" s="1"/>
  <c r="I160" i="43"/>
  <c r="I168" i="43"/>
  <c r="I275" i="43" s="1"/>
  <c r="I382" i="43" s="1"/>
  <c r="I169" i="43"/>
  <c r="I155" i="43"/>
  <c r="I139" i="43"/>
  <c r="I144" i="43"/>
  <c r="I251" i="43" s="1"/>
  <c r="I358" i="43" s="1"/>
  <c r="I135" i="43"/>
  <c r="I105" i="43"/>
  <c r="I112" i="43"/>
  <c r="I140" i="43"/>
  <c r="H270" i="43"/>
  <c r="H377" i="43" s="1"/>
  <c r="H295" i="43"/>
  <c r="H402" i="43" s="1"/>
  <c r="H291" i="43"/>
  <c r="H398" i="43" s="1"/>
  <c r="H261" i="43"/>
  <c r="H368" i="43" s="1"/>
  <c r="I199" i="43"/>
  <c r="I151" i="43"/>
  <c r="I258" i="43" s="1"/>
  <c r="I365" i="43" s="1"/>
  <c r="H244" i="43"/>
  <c r="H351" i="43" s="1"/>
  <c r="I193" i="43"/>
  <c r="I300" i="43" s="1"/>
  <c r="I407" i="43" s="1"/>
  <c r="I118" i="43"/>
  <c r="I142" i="43"/>
  <c r="I158" i="43"/>
  <c r="H305" i="43"/>
  <c r="H412" i="43" s="1"/>
  <c r="I206" i="43"/>
  <c r="I313" i="43" s="1"/>
  <c r="I420" i="43" s="1"/>
  <c r="H278" i="43"/>
  <c r="H385" i="43" s="1"/>
  <c r="I278" i="43"/>
  <c r="I385" i="43" s="1"/>
  <c r="I197" i="43"/>
  <c r="H312" i="43"/>
  <c r="H419" i="43" s="1"/>
  <c r="I117" i="43"/>
  <c r="I185" i="43"/>
  <c r="H248" i="43"/>
  <c r="H355" i="43" s="1"/>
  <c r="I181" i="43"/>
  <c r="H280" i="43"/>
  <c r="H387" i="43" s="1"/>
  <c r="H258" i="43"/>
  <c r="H365" i="43" s="1"/>
  <c r="I126" i="43"/>
  <c r="I146" i="43"/>
  <c r="I123" i="43"/>
  <c r="I180" i="43"/>
  <c r="I287" i="43" s="1"/>
  <c r="I394" i="43" s="1"/>
  <c r="H284" i="43"/>
  <c r="H391" i="43" s="1"/>
  <c r="I284" i="43"/>
  <c r="I391" i="43" s="1"/>
  <c r="H243" i="43"/>
  <c r="H350" i="43" s="1"/>
  <c r="I170" i="43"/>
  <c r="I277" i="43" s="1"/>
  <c r="I384" i="43" s="1"/>
  <c r="H307" i="43"/>
  <c r="H414" i="43" s="1"/>
  <c r="H299" i="43"/>
  <c r="H406" i="43" s="1"/>
  <c r="I131" i="43"/>
  <c r="I184" i="43"/>
  <c r="H253" i="43"/>
  <c r="H360" i="43" s="1"/>
  <c r="I253" i="43"/>
  <c r="I360" i="43" s="1"/>
  <c r="I316" i="43"/>
  <c r="I423" i="43" s="1"/>
  <c r="I194" i="43"/>
  <c r="H303" i="43"/>
  <c r="H410" i="43" s="1"/>
  <c r="I303" i="43"/>
  <c r="I410" i="43" s="1"/>
  <c r="H297" i="43"/>
  <c r="H404" i="43" s="1"/>
  <c r="I297" i="43"/>
  <c r="I404" i="43" s="1"/>
  <c r="H281" i="43"/>
  <c r="H388" i="43" s="1"/>
  <c r="H251" i="43"/>
  <c r="H358" i="43" s="1"/>
  <c r="H255" i="43"/>
  <c r="H362" i="43" s="1"/>
  <c r="I211" i="43"/>
  <c r="I203" i="43"/>
  <c r="I182" i="43"/>
  <c r="I174" i="43"/>
  <c r="I183" i="43"/>
  <c r="I175" i="43"/>
  <c r="I166" i="43"/>
  <c r="I141" i="43"/>
  <c r="K4" i="43"/>
  <c r="J5" i="43"/>
  <c r="J112" i="43" s="1"/>
  <c r="J6" i="43"/>
  <c r="J7" i="43"/>
  <c r="J9" i="43"/>
  <c r="J116" i="43" s="1"/>
  <c r="J8" i="43"/>
  <c r="J10" i="43"/>
  <c r="J12" i="43"/>
  <c r="J14" i="43"/>
  <c r="J121" i="43" s="1"/>
  <c r="J16" i="43"/>
  <c r="J18" i="43"/>
  <c r="J20" i="43"/>
  <c r="J22" i="43"/>
  <c r="J24" i="43"/>
  <c r="J26" i="43"/>
  <c r="J28" i="43"/>
  <c r="J135" i="43" s="1"/>
  <c r="J30" i="43"/>
  <c r="J32" i="43"/>
  <c r="J34" i="43"/>
  <c r="J36" i="43"/>
  <c r="J38" i="43"/>
  <c r="J40" i="43"/>
  <c r="J42" i="43"/>
  <c r="J44" i="43"/>
  <c r="J46" i="43"/>
  <c r="J48" i="43"/>
  <c r="J50" i="43"/>
  <c r="J52" i="43"/>
  <c r="J54" i="43"/>
  <c r="J56" i="43"/>
  <c r="J58" i="43"/>
  <c r="J60" i="43"/>
  <c r="J11" i="43"/>
  <c r="J19" i="43"/>
  <c r="J27" i="43"/>
  <c r="J35" i="43"/>
  <c r="J142" i="43" s="1"/>
  <c r="J43" i="43"/>
  <c r="J17" i="43"/>
  <c r="J25" i="43"/>
  <c r="J33" i="43"/>
  <c r="J41" i="43"/>
  <c r="J15" i="43"/>
  <c r="J122" i="43" s="1"/>
  <c r="J23" i="43"/>
  <c r="J31" i="43"/>
  <c r="J39" i="43"/>
  <c r="J13" i="43"/>
  <c r="J21" i="43"/>
  <c r="J29" i="43"/>
  <c r="J37" i="43"/>
  <c r="J144" i="43" s="1"/>
  <c r="J45" i="43"/>
  <c r="J53" i="43"/>
  <c r="J51" i="43"/>
  <c r="J59" i="43"/>
  <c r="J166" i="43" s="1"/>
  <c r="J62" i="43"/>
  <c r="J64" i="43"/>
  <c r="J66" i="43"/>
  <c r="J68" i="43"/>
  <c r="J175" i="43" s="1"/>
  <c r="J70" i="43"/>
  <c r="J49" i="43"/>
  <c r="J57" i="43"/>
  <c r="J55" i="43"/>
  <c r="J67" i="43"/>
  <c r="J72" i="43"/>
  <c r="J76" i="43"/>
  <c r="J81" i="43"/>
  <c r="J188" i="43" s="1"/>
  <c r="J84" i="43"/>
  <c r="J191" i="43" s="1"/>
  <c r="J47" i="43"/>
  <c r="J61" i="43"/>
  <c r="J69" i="43"/>
  <c r="J73" i="43"/>
  <c r="J180" i="43" s="1"/>
  <c r="J79" i="43"/>
  <c r="J82" i="43"/>
  <c r="J86" i="43"/>
  <c r="J88" i="43"/>
  <c r="J90" i="43"/>
  <c r="J92" i="43"/>
  <c r="J94" i="43"/>
  <c r="J96" i="43"/>
  <c r="J98" i="43"/>
  <c r="J205" i="43" s="1"/>
  <c r="J100" i="43"/>
  <c r="J102" i="43"/>
  <c r="J104" i="43"/>
  <c r="J63" i="43"/>
  <c r="J71" i="43"/>
  <c r="J74" i="43"/>
  <c r="J77" i="43"/>
  <c r="J80" i="43"/>
  <c r="J85" i="43"/>
  <c r="J65" i="43"/>
  <c r="J75" i="43"/>
  <c r="J78" i="43"/>
  <c r="J185" i="43" s="1"/>
  <c r="J292" i="43" s="1"/>
  <c r="J399" i="43" s="1"/>
  <c r="J83" i="43"/>
  <c r="J190" i="43" s="1"/>
  <c r="J87" i="43"/>
  <c r="J89" i="43"/>
  <c r="J91" i="43"/>
  <c r="J93" i="43"/>
  <c r="J95" i="43"/>
  <c r="J97" i="43"/>
  <c r="J99" i="43"/>
  <c r="J206" i="43" s="1"/>
  <c r="J101" i="43"/>
  <c r="J103" i="43"/>
  <c r="I124" i="43"/>
  <c r="I239" i="43"/>
  <c r="I346" i="43" s="1"/>
  <c r="H239" i="43"/>
  <c r="H346" i="43" s="1"/>
  <c r="H232" i="43"/>
  <c r="H339" i="43" s="1"/>
  <c r="I232" i="43"/>
  <c r="I339" i="43" s="1"/>
  <c r="J167" i="43"/>
  <c r="J274" i="43" s="1"/>
  <c r="J381" i="43" s="1"/>
  <c r="H272" i="43"/>
  <c r="H379" i="43" s="1"/>
  <c r="I272" i="43"/>
  <c r="I379" i="43" s="1"/>
  <c r="I195" i="43"/>
  <c r="I179" i="43"/>
  <c r="I122" i="43"/>
  <c r="I229" i="43" s="1"/>
  <c r="I336" i="43" s="1"/>
  <c r="H229" i="43"/>
  <c r="H336" i="43" s="1"/>
  <c r="I154" i="43"/>
  <c r="H212" i="43"/>
  <c r="I191" i="43"/>
  <c r="H287" i="43"/>
  <c r="H394" i="43" s="1"/>
  <c r="I152" i="43"/>
  <c r="H240" i="43"/>
  <c r="H347" i="43" s="1"/>
  <c r="I241" i="43"/>
  <c r="I348" i="43" s="1"/>
  <c r="H241" i="43"/>
  <c r="H348" i="43" s="1"/>
  <c r="H257" i="43"/>
  <c r="H364" i="43" s="1"/>
  <c r="I257" i="43"/>
  <c r="I364" i="43" s="1"/>
  <c r="H265" i="43"/>
  <c r="H372" i="43" s="1"/>
  <c r="I265" i="43"/>
  <c r="I372" i="43" s="1"/>
  <c r="H250" i="43"/>
  <c r="H357" i="43" s="1"/>
  <c r="H294" i="43"/>
  <c r="H401" i="43" s="1"/>
  <c r="I294" i="43"/>
  <c r="I401" i="43" s="1"/>
  <c r="I198" i="43"/>
  <c r="H313" i="43"/>
  <c r="H420" i="43" s="1"/>
  <c r="I205" i="43"/>
  <c r="G319" i="43"/>
  <c r="I159" i="43"/>
  <c r="H292" i="43"/>
  <c r="H399" i="43" s="1"/>
  <c r="I292" i="43"/>
  <c r="I399" i="43" s="1"/>
  <c r="I162" i="43"/>
  <c r="I119" i="43"/>
  <c r="J146" i="43"/>
  <c r="I237" i="43"/>
  <c r="I344" i="43" s="1"/>
  <c r="H237" i="43"/>
  <c r="I114" i="43"/>
  <c r="J204" i="43"/>
  <c r="H222" i="43"/>
  <c r="H329" i="43" s="1"/>
  <c r="I222" i="43"/>
  <c r="I329" i="43" s="1"/>
  <c r="H227" i="43"/>
  <c r="H334" i="43" s="1"/>
  <c r="I136" i="43"/>
  <c r="H264" i="43"/>
  <c r="H371" i="43" s="1"/>
  <c r="H301" i="43"/>
  <c r="H408" i="43" s="1"/>
  <c r="I301" i="43"/>
  <c r="I408" i="43" s="1"/>
  <c r="H279" i="43"/>
  <c r="H386" i="43" s="1"/>
  <c r="I113" i="43"/>
  <c r="H316" i="43"/>
  <c r="H300" i="43"/>
  <c r="H245" i="43"/>
  <c r="H352" i="43" s="1"/>
  <c r="I245" i="43"/>
  <c r="I352" i="43" s="1"/>
  <c r="J97" i="19"/>
  <c r="F109" i="44" l="1"/>
  <c r="G426" i="43"/>
  <c r="G440" i="43" s="1"/>
  <c r="G16" i="44" s="1"/>
  <c r="J298" i="43"/>
  <c r="J405" i="43" s="1"/>
  <c r="J229" i="43"/>
  <c r="J336" i="43" s="1"/>
  <c r="G461" i="43"/>
  <c r="G37" i="44" s="1"/>
  <c r="G526" i="43"/>
  <c r="G102" i="44" s="1"/>
  <c r="G491" i="43"/>
  <c r="G67" i="44" s="1"/>
  <c r="G507" i="43"/>
  <c r="G83" i="44" s="1"/>
  <c r="G450" i="43"/>
  <c r="G26" i="44" s="1"/>
  <c r="G466" i="43"/>
  <c r="G42" i="44" s="1"/>
  <c r="G439" i="43"/>
  <c r="G15" i="44" s="1"/>
  <c r="G472" i="43"/>
  <c r="G48" i="44" s="1"/>
  <c r="G480" i="43"/>
  <c r="G56" i="44" s="1"/>
  <c r="G504" i="43"/>
  <c r="G80" i="44" s="1"/>
  <c r="G528" i="43"/>
  <c r="G104" i="44" s="1"/>
  <c r="G477" i="43"/>
  <c r="G53" i="44" s="1"/>
  <c r="G493" i="43"/>
  <c r="G69" i="44" s="1"/>
  <c r="G517" i="43"/>
  <c r="G93" i="44" s="1"/>
  <c r="G525" i="43"/>
  <c r="G101" i="44" s="1"/>
  <c r="G436" i="43"/>
  <c r="G12" i="44" s="1"/>
  <c r="G452" i="43"/>
  <c r="G28" i="44" s="1"/>
  <c r="G460" i="43"/>
  <c r="G36" i="44" s="1"/>
  <c r="G433" i="43"/>
  <c r="G9" i="44" s="1"/>
  <c r="G449" i="43"/>
  <c r="G25" i="44" s="1"/>
  <c r="G457" i="43"/>
  <c r="G33" i="44" s="1"/>
  <c r="G465" i="43"/>
  <c r="G41" i="44" s="1"/>
  <c r="G482" i="43"/>
  <c r="G58" i="44" s="1"/>
  <c r="G490" i="43"/>
  <c r="G66" i="44" s="1"/>
  <c r="G498" i="43"/>
  <c r="G74" i="44" s="1"/>
  <c r="G514" i="43"/>
  <c r="G90" i="44" s="1"/>
  <c r="G522" i="43"/>
  <c r="G98" i="44" s="1"/>
  <c r="G530" i="43"/>
  <c r="G106" i="44" s="1"/>
  <c r="G479" i="43"/>
  <c r="G55" i="44" s="1"/>
  <c r="G487" i="43"/>
  <c r="G63" i="44" s="1"/>
  <c r="G495" i="43"/>
  <c r="G71" i="44" s="1"/>
  <c r="G511" i="43"/>
  <c r="G87" i="44" s="1"/>
  <c r="G519" i="43"/>
  <c r="G95" i="44" s="1"/>
  <c r="G527" i="43"/>
  <c r="G103" i="44" s="1"/>
  <c r="G446" i="43"/>
  <c r="G22" i="44" s="1"/>
  <c r="G454" i="43"/>
  <c r="G30" i="44" s="1"/>
  <c r="G462" i="43"/>
  <c r="G38" i="44" s="1"/>
  <c r="G443" i="43"/>
  <c r="G19" i="44" s="1"/>
  <c r="G451" i="43"/>
  <c r="G27" i="44" s="1"/>
  <c r="G459" i="43"/>
  <c r="G35" i="44" s="1"/>
  <c r="G476" i="43"/>
  <c r="G52" i="44" s="1"/>
  <c r="G484" i="43"/>
  <c r="G60" i="44" s="1"/>
  <c r="G492" i="43"/>
  <c r="G68" i="44" s="1"/>
  <c r="G508" i="43"/>
  <c r="G84" i="44" s="1"/>
  <c r="G516" i="43"/>
  <c r="G92" i="44" s="1"/>
  <c r="G524" i="43"/>
  <c r="G100" i="44" s="1"/>
  <c r="G532" i="43"/>
  <c r="G108" i="44" s="1"/>
  <c r="G473" i="43"/>
  <c r="G49" i="44" s="1"/>
  <c r="G481" i="43"/>
  <c r="G57" i="44" s="1"/>
  <c r="G489" i="43"/>
  <c r="G65" i="44" s="1"/>
  <c r="G497" i="43"/>
  <c r="G73" i="44" s="1"/>
  <c r="G505" i="43"/>
  <c r="G81" i="44" s="1"/>
  <c r="G513" i="43"/>
  <c r="G89" i="44" s="1"/>
  <c r="G521" i="43"/>
  <c r="G97" i="44" s="1"/>
  <c r="G529" i="43"/>
  <c r="G105" i="44" s="1"/>
  <c r="D109" i="44"/>
  <c r="H423" i="43"/>
  <c r="H407" i="43"/>
  <c r="H344" i="43"/>
  <c r="J313" i="43"/>
  <c r="J420" i="43" s="1"/>
  <c r="I298" i="43"/>
  <c r="I405" i="43" s="1"/>
  <c r="J196" i="43"/>
  <c r="J182" i="43"/>
  <c r="J139" i="43"/>
  <c r="J105" i="43"/>
  <c r="I273" i="43"/>
  <c r="I380" i="43" s="1"/>
  <c r="J273" i="43"/>
  <c r="J380" i="43" s="1"/>
  <c r="I290" i="43"/>
  <c r="I397" i="43" s="1"/>
  <c r="I310" i="43"/>
  <c r="I417" i="43" s="1"/>
  <c r="J210" i="43"/>
  <c r="J317" i="43" s="1"/>
  <c r="J424" i="43" s="1"/>
  <c r="J136" i="43"/>
  <c r="J113" i="43"/>
  <c r="J220" i="43" s="1"/>
  <c r="J327" i="43" s="1"/>
  <c r="J174" i="43"/>
  <c r="J209" i="43"/>
  <c r="J189" i="43"/>
  <c r="J164" i="43"/>
  <c r="J271" i="43" s="1"/>
  <c r="J378" i="43" s="1"/>
  <c r="J124" i="43"/>
  <c r="J231" i="43" s="1"/>
  <c r="J338" i="43" s="1"/>
  <c r="I262" i="43"/>
  <c r="I369" i="43" s="1"/>
  <c r="J155" i="43"/>
  <c r="I276" i="43"/>
  <c r="I383" i="43" s="1"/>
  <c r="J153" i="43"/>
  <c r="J260" i="43" s="1"/>
  <c r="J367" i="43" s="1"/>
  <c r="J183" i="43"/>
  <c r="I269" i="43"/>
  <c r="I376" i="43" s="1"/>
  <c r="J130" i="43"/>
  <c r="J237" i="43" s="1"/>
  <c r="J344" i="43" s="1"/>
  <c r="I304" i="43"/>
  <c r="I411" i="43" s="1"/>
  <c r="J150" i="43"/>
  <c r="J249" i="43"/>
  <c r="J356" i="43" s="1"/>
  <c r="J117" i="43"/>
  <c r="J184" i="43"/>
  <c r="J291" i="43" s="1"/>
  <c r="J398" i="43" s="1"/>
  <c r="I236" i="43"/>
  <c r="I343" i="43" s="1"/>
  <c r="J126" i="43"/>
  <c r="I263" i="43"/>
  <c r="I370" i="43" s="1"/>
  <c r="J186" i="43"/>
  <c r="I259" i="43"/>
  <c r="I366" i="43" s="1"/>
  <c r="I224" i="43"/>
  <c r="I331" i="43" s="1"/>
  <c r="J211" i="43"/>
  <c r="J318" i="43" s="1"/>
  <c r="J425" i="43" s="1"/>
  <c r="I242" i="43"/>
  <c r="I349" i="43" s="1"/>
  <c r="J207" i="43"/>
  <c r="J177" i="43"/>
  <c r="J159" i="43"/>
  <c r="J266" i="43" s="1"/>
  <c r="J373" i="43" s="1"/>
  <c r="J143" i="43"/>
  <c r="J168" i="43"/>
  <c r="J275" i="43" s="1"/>
  <c r="J382" i="43" s="1"/>
  <c r="J228" i="43"/>
  <c r="J335" i="43" s="1"/>
  <c r="I228" i="43"/>
  <c r="I335" i="43" s="1"/>
  <c r="J163" i="43"/>
  <c r="J161" i="43"/>
  <c r="I267" i="43"/>
  <c r="I374" i="43" s="1"/>
  <c r="J246" i="43"/>
  <c r="J353" i="43" s="1"/>
  <c r="I286" i="43"/>
  <c r="I393" i="43" s="1"/>
  <c r="J202" i="43"/>
  <c r="J181" i="43"/>
  <c r="K6" i="43"/>
  <c r="K8" i="43"/>
  <c r="K115" i="43" s="1"/>
  <c r="L4" i="43"/>
  <c r="K5" i="43"/>
  <c r="K112" i="43" s="1"/>
  <c r="K219" i="43" s="1"/>
  <c r="K326" i="43" s="1"/>
  <c r="K7" i="43"/>
  <c r="K114" i="43" s="1"/>
  <c r="K13" i="43"/>
  <c r="K16" i="43"/>
  <c r="K21" i="43"/>
  <c r="K128" i="43" s="1"/>
  <c r="K24" i="43"/>
  <c r="K131" i="43" s="1"/>
  <c r="K29" i="43"/>
  <c r="K32" i="43"/>
  <c r="K37" i="43"/>
  <c r="K40" i="43"/>
  <c r="K9" i="43"/>
  <c r="K11" i="43"/>
  <c r="K14" i="43"/>
  <c r="K19" i="43"/>
  <c r="K22" i="43"/>
  <c r="K27" i="43"/>
  <c r="K30" i="43"/>
  <c r="K35" i="43"/>
  <c r="K38" i="43"/>
  <c r="K145" i="43" s="1"/>
  <c r="K43" i="43"/>
  <c r="K150" i="43" s="1"/>
  <c r="K12" i="43"/>
  <c r="K119" i="43" s="1"/>
  <c r="K17" i="43"/>
  <c r="K20" i="43"/>
  <c r="K25" i="43"/>
  <c r="K132" i="43" s="1"/>
  <c r="K28" i="43"/>
  <c r="K33" i="43"/>
  <c r="K140" i="43" s="1"/>
  <c r="K36" i="43"/>
  <c r="K41" i="43"/>
  <c r="K148" i="43" s="1"/>
  <c r="K10" i="43"/>
  <c r="K117" i="43" s="1"/>
  <c r="K15" i="43"/>
  <c r="K122" i="43" s="1"/>
  <c r="K18" i="43"/>
  <c r="K23" i="43"/>
  <c r="K26" i="43"/>
  <c r="K31" i="43"/>
  <c r="K138" i="43" s="1"/>
  <c r="K34" i="43"/>
  <c r="K39" i="43"/>
  <c r="K42" i="43"/>
  <c r="K44" i="43"/>
  <c r="K151" i="43" s="1"/>
  <c r="K47" i="43"/>
  <c r="K154" i="43" s="1"/>
  <c r="K50" i="43"/>
  <c r="K157" i="43" s="1"/>
  <c r="K55" i="43"/>
  <c r="K58" i="43"/>
  <c r="K165" i="43" s="1"/>
  <c r="K61" i="43"/>
  <c r="K168" i="43" s="1"/>
  <c r="K63" i="43"/>
  <c r="K65" i="43"/>
  <c r="K67" i="43"/>
  <c r="K69" i="43"/>
  <c r="K71" i="43"/>
  <c r="K73" i="43"/>
  <c r="K75" i="43"/>
  <c r="K77" i="43"/>
  <c r="K79" i="43"/>
  <c r="K186" i="43" s="1"/>
  <c r="K81" i="43"/>
  <c r="K83" i="43"/>
  <c r="K85" i="43"/>
  <c r="K45" i="43"/>
  <c r="K48" i="43"/>
  <c r="K53" i="43"/>
  <c r="K56" i="43"/>
  <c r="K46" i="43"/>
  <c r="K51" i="43"/>
  <c r="K54" i="43"/>
  <c r="K161" i="43" s="1"/>
  <c r="K59" i="43"/>
  <c r="K62" i="43"/>
  <c r="K64" i="43"/>
  <c r="K66" i="43"/>
  <c r="K173" i="43" s="1"/>
  <c r="K68" i="43"/>
  <c r="K70" i="43"/>
  <c r="K72" i="43"/>
  <c r="K179" i="43" s="1"/>
  <c r="K74" i="43"/>
  <c r="K181" i="43" s="1"/>
  <c r="K57" i="43"/>
  <c r="K78" i="43"/>
  <c r="K87" i="43"/>
  <c r="K89" i="43"/>
  <c r="K91" i="43"/>
  <c r="K198" i="43" s="1"/>
  <c r="K93" i="43"/>
  <c r="K95" i="43"/>
  <c r="K202" i="43" s="1"/>
  <c r="K97" i="43"/>
  <c r="K99" i="43"/>
  <c r="K101" i="43"/>
  <c r="K208" i="43" s="1"/>
  <c r="K103" i="43"/>
  <c r="K49" i="43"/>
  <c r="K76" i="43"/>
  <c r="K84" i="43"/>
  <c r="K191" i="43" s="1"/>
  <c r="K60" i="43"/>
  <c r="K82" i="43"/>
  <c r="K189" i="43" s="1"/>
  <c r="K296" i="43" s="1"/>
  <c r="K403" i="43" s="1"/>
  <c r="K86" i="43"/>
  <c r="K88" i="43"/>
  <c r="K90" i="43"/>
  <c r="K92" i="43"/>
  <c r="K199" i="43" s="1"/>
  <c r="K94" i="43"/>
  <c r="K96" i="43"/>
  <c r="K203" i="43" s="1"/>
  <c r="K98" i="43"/>
  <c r="K205" i="43" s="1"/>
  <c r="K100" i="43"/>
  <c r="K207" i="43" s="1"/>
  <c r="K102" i="43"/>
  <c r="K104" i="43"/>
  <c r="K211" i="43" s="1"/>
  <c r="K52" i="43"/>
  <c r="K80" i="43"/>
  <c r="K125" i="43"/>
  <c r="J118" i="43"/>
  <c r="J225" i="43" s="1"/>
  <c r="J332" i="43" s="1"/>
  <c r="J282" i="43"/>
  <c r="J389" i="43" s="1"/>
  <c r="I282" i="43"/>
  <c r="I389" i="43" s="1"/>
  <c r="I281" i="43"/>
  <c r="I388" i="43" s="1"/>
  <c r="J253" i="43"/>
  <c r="J360" i="43" s="1"/>
  <c r="J172" i="43"/>
  <c r="J243" i="43"/>
  <c r="J350" i="43" s="1"/>
  <c r="I243" i="43"/>
  <c r="I350" i="43" s="1"/>
  <c r="J160" i="43"/>
  <c r="J267" i="43" s="1"/>
  <c r="J374" i="43" s="1"/>
  <c r="I288" i="43"/>
  <c r="I395" i="43" s="1"/>
  <c r="J288" i="43"/>
  <c r="J395" i="43" s="1"/>
  <c r="J154" i="43"/>
  <c r="J261" i="43" s="1"/>
  <c r="J368" i="43" s="1"/>
  <c r="J147" i="43"/>
  <c r="J187" i="43"/>
  <c r="K143" i="43"/>
  <c r="I291" i="43"/>
  <c r="I398" i="43" s="1"/>
  <c r="J311" i="43"/>
  <c r="J418" i="43" s="1"/>
  <c r="J137" i="43"/>
  <c r="I220" i="43"/>
  <c r="I327" i="43" s="1"/>
  <c r="J193" i="43"/>
  <c r="K172" i="43"/>
  <c r="I308" i="43"/>
  <c r="I415" i="43" s="1"/>
  <c r="I266" i="43"/>
  <c r="I373" i="43" s="1"/>
  <c r="K197" i="43"/>
  <c r="J171" i="43"/>
  <c r="J198" i="43"/>
  <c r="J133" i="43"/>
  <c r="I249" i="43"/>
  <c r="I356" i="43" s="1"/>
  <c r="J128" i="43"/>
  <c r="J235" i="43" s="1"/>
  <c r="J342" i="43" s="1"/>
  <c r="J129" i="43"/>
  <c r="I256" i="43"/>
  <c r="I363" i="43" s="1"/>
  <c r="I302" i="43"/>
  <c r="I409" i="43" s="1"/>
  <c r="J148" i="43"/>
  <c r="J255" i="43" s="1"/>
  <c r="J362" i="43" s="1"/>
  <c r="J158" i="43"/>
  <c r="J156" i="43"/>
  <c r="L325" i="43"/>
  <c r="I221" i="43"/>
  <c r="I328" i="43" s="1"/>
  <c r="J152" i="43"/>
  <c r="H319" i="43"/>
  <c r="J197" i="43"/>
  <c r="I271" i="43"/>
  <c r="I378" i="43" s="1"/>
  <c r="J223" i="43"/>
  <c r="J330" i="43" s="1"/>
  <c r="I296" i="43"/>
  <c r="I403" i="43" s="1"/>
  <c r="J296" i="43"/>
  <c r="J403" i="43" s="1"/>
  <c r="K176" i="43"/>
  <c r="J192" i="43"/>
  <c r="J199" i="43"/>
  <c r="J173" i="43"/>
  <c r="J151" i="43"/>
  <c r="J114" i="43"/>
  <c r="J221" i="43" s="1"/>
  <c r="J328" i="43" s="1"/>
  <c r="J125" i="43"/>
  <c r="J141" i="43"/>
  <c r="J289" i="43"/>
  <c r="J396" i="43" s="1"/>
  <c r="I289" i="43"/>
  <c r="I396" i="43" s="1"/>
  <c r="J195" i="43"/>
  <c r="J302" i="43" s="1"/>
  <c r="J409" i="43" s="1"/>
  <c r="I318" i="43"/>
  <c r="I425" i="43" s="1"/>
  <c r="J251" i="43"/>
  <c r="J358" i="43" s="1"/>
  <c r="J281" i="43"/>
  <c r="J388" i="43" s="1"/>
  <c r="J297" i="43"/>
  <c r="J404" i="43" s="1"/>
  <c r="J157" i="43"/>
  <c r="I238" i="43"/>
  <c r="I345" i="43" s="1"/>
  <c r="J201" i="43"/>
  <c r="J287" i="43"/>
  <c r="J394" i="43" s="1"/>
  <c r="I312" i="43"/>
  <c r="I419" i="43" s="1"/>
  <c r="J305" i="43"/>
  <c r="J412" i="43" s="1"/>
  <c r="J176" i="43"/>
  <c r="J119" i="43"/>
  <c r="I306" i="43"/>
  <c r="I413" i="43" s="1"/>
  <c r="J169" i="43"/>
  <c r="K8" i="44"/>
  <c r="K201" i="43"/>
  <c r="K308" i="43" s="1"/>
  <c r="K415" i="43" s="1"/>
  <c r="I315" i="43"/>
  <c r="I422" i="43" s="1"/>
  <c r="K160" i="43"/>
  <c r="I247" i="43"/>
  <c r="I354" i="43" s="1"/>
  <c r="K116" i="43"/>
  <c r="K223" i="43" s="1"/>
  <c r="K330" i="43" s="1"/>
  <c r="I234" i="43"/>
  <c r="I341" i="43" s="1"/>
  <c r="J138" i="43"/>
  <c r="J170" i="43"/>
  <c r="J242" i="43"/>
  <c r="J349" i="43" s="1"/>
  <c r="J162" i="43"/>
  <c r="J140" i="43"/>
  <c r="I231" i="43"/>
  <c r="I338" i="43" s="1"/>
  <c r="I223" i="43"/>
  <c r="I330" i="43" s="1"/>
  <c r="J120" i="43"/>
  <c r="J131" i="43"/>
  <c r="K163" i="43"/>
  <c r="I246" i="43"/>
  <c r="I353" i="43" s="1"/>
  <c r="I314" i="43"/>
  <c r="I421" i="43" s="1"/>
  <c r="I226" i="43"/>
  <c r="I333" i="43" s="1"/>
  <c r="J259" i="43"/>
  <c r="J366" i="43" s="1"/>
  <c r="J149" i="43"/>
  <c r="J115" i="43"/>
  <c r="K175" i="43"/>
  <c r="J203" i="43"/>
  <c r="J165" i="43"/>
  <c r="J127" i="43"/>
  <c r="J234" i="43" s="1"/>
  <c r="J341" i="43" s="1"/>
  <c r="I230" i="43"/>
  <c r="I337" i="43" s="1"/>
  <c r="I233" i="43"/>
  <c r="I340" i="43" s="1"/>
  <c r="J233" i="43"/>
  <c r="J340" i="43" s="1"/>
  <c r="I248" i="43"/>
  <c r="J312" i="43"/>
  <c r="J419" i="43" s="1"/>
  <c r="I305" i="43"/>
  <c r="I261" i="43"/>
  <c r="J295" i="43"/>
  <c r="J402" i="43" s="1"/>
  <c r="I212" i="43"/>
  <c r="J219" i="43"/>
  <c r="J326" i="43" s="1"/>
  <c r="I219" i="43"/>
  <c r="I326" i="43" s="1"/>
  <c r="J208" i="43"/>
  <c r="I293" i="43"/>
  <c r="I400" i="43" s="1"/>
  <c r="K183" i="43"/>
  <c r="I235" i="43"/>
  <c r="I342" i="43" s="1"/>
  <c r="J226" i="43"/>
  <c r="J333" i="43" s="1"/>
  <c r="K159" i="43"/>
  <c r="J134" i="43"/>
  <c r="J132" i="43"/>
  <c r="K156" i="43"/>
  <c r="I285" i="43"/>
  <c r="I392" i="43" s="1"/>
  <c r="J178" i="43"/>
  <c r="K193" i="43"/>
  <c r="I260" i="43"/>
  <c r="I367" i="43" s="1"/>
  <c r="J200" i="43"/>
  <c r="J145" i="43"/>
  <c r="J252" i="43" s="1"/>
  <c r="J359" i="43" s="1"/>
  <c r="J194" i="43"/>
  <c r="I225" i="43"/>
  <c r="J179" i="43"/>
  <c r="I252" i="43"/>
  <c r="I359" i="43" s="1"/>
  <c r="J123" i="43"/>
  <c r="K120" i="43"/>
  <c r="K129" i="43"/>
  <c r="H67" i="19"/>
  <c r="H109" i="19"/>
  <c r="P97" i="19" s="1"/>
  <c r="AK100" i="19" s="1"/>
  <c r="H40" i="19"/>
  <c r="G494" i="43" l="1"/>
  <c r="G70" i="44" s="1"/>
  <c r="G445" i="43"/>
  <c r="G21" i="44" s="1"/>
  <c r="G501" i="43"/>
  <c r="G77" i="44" s="1"/>
  <c r="G512" i="43"/>
  <c r="G88" i="44" s="1"/>
  <c r="G463" i="43"/>
  <c r="G39" i="44" s="1"/>
  <c r="G523" i="43"/>
  <c r="G99" i="44" s="1"/>
  <c r="G510" i="43"/>
  <c r="G86" i="44" s="1"/>
  <c r="G464" i="43"/>
  <c r="G40" i="44" s="1"/>
  <c r="G500" i="43"/>
  <c r="G76" i="44" s="1"/>
  <c r="G468" i="43"/>
  <c r="G44" i="44" s="1"/>
  <c r="G435" i="43"/>
  <c r="G11" i="44" s="1"/>
  <c r="G438" i="43"/>
  <c r="G14" i="44" s="1"/>
  <c r="G503" i="43"/>
  <c r="G79" i="44" s="1"/>
  <c r="G471" i="43"/>
  <c r="G47" i="44" s="1"/>
  <c r="G506" i="43"/>
  <c r="G82" i="44" s="1"/>
  <c r="G474" i="43"/>
  <c r="G50" i="44" s="1"/>
  <c r="G441" i="43"/>
  <c r="G17" i="44" s="1"/>
  <c r="G444" i="43"/>
  <c r="G20" i="44" s="1"/>
  <c r="G509" i="43"/>
  <c r="G85" i="44" s="1"/>
  <c r="G469" i="43"/>
  <c r="G45" i="44" s="1"/>
  <c r="G496" i="43"/>
  <c r="G72" i="44" s="1"/>
  <c r="G447" i="43"/>
  <c r="G23" i="44" s="1"/>
  <c r="G434" i="43"/>
  <c r="G10" i="44" s="1"/>
  <c r="G475" i="43"/>
  <c r="G51" i="44" s="1"/>
  <c r="G478" i="43"/>
  <c r="G54" i="44" s="1"/>
  <c r="G448" i="43"/>
  <c r="G24" i="44" s="1"/>
  <c r="G442" i="43"/>
  <c r="G18" i="44" s="1"/>
  <c r="G515" i="43"/>
  <c r="G91" i="44" s="1"/>
  <c r="G483" i="43"/>
  <c r="G59" i="44" s="1"/>
  <c r="G518" i="43"/>
  <c r="G94" i="44" s="1"/>
  <c r="G486" i="43"/>
  <c r="G62" i="44" s="1"/>
  <c r="G453" i="43"/>
  <c r="G29" i="44" s="1"/>
  <c r="G456" i="43"/>
  <c r="G32" i="44" s="1"/>
  <c r="G485" i="43"/>
  <c r="G61" i="44" s="1"/>
  <c r="G520" i="43"/>
  <c r="G96" i="44" s="1"/>
  <c r="G488" i="43"/>
  <c r="G64" i="44" s="1"/>
  <c r="G455" i="43"/>
  <c r="G31" i="44" s="1"/>
  <c r="G458" i="43"/>
  <c r="G34" i="44" s="1"/>
  <c r="G531" i="43"/>
  <c r="G107" i="44" s="1"/>
  <c r="G499" i="43"/>
  <c r="G75" i="44" s="1"/>
  <c r="G467" i="43"/>
  <c r="G43" i="44" s="1"/>
  <c r="G502" i="43"/>
  <c r="G78" i="44" s="1"/>
  <c r="G470" i="43"/>
  <c r="G46" i="44" s="1"/>
  <c r="G437" i="43"/>
  <c r="G13" i="44" s="1"/>
  <c r="K318" i="43"/>
  <c r="K425" i="43" s="1"/>
  <c r="H426" i="43"/>
  <c r="H442" i="43" s="1"/>
  <c r="H18" i="44" s="1"/>
  <c r="K235" i="43"/>
  <c r="K342" i="43" s="1"/>
  <c r="K306" i="43"/>
  <c r="K413" i="43" s="1"/>
  <c r="K304" i="43"/>
  <c r="K411" i="43" s="1"/>
  <c r="K314" i="43"/>
  <c r="K421" i="43" s="1"/>
  <c r="J306" i="43"/>
  <c r="J413" i="43" s="1"/>
  <c r="K293" i="43"/>
  <c r="K400" i="43" s="1"/>
  <c r="K309" i="43"/>
  <c r="K416" i="43" s="1"/>
  <c r="I368" i="43"/>
  <c r="J293" i="43"/>
  <c r="J400" i="43" s="1"/>
  <c r="I332" i="43"/>
  <c r="I355" i="43"/>
  <c r="J314" i="43"/>
  <c r="J421" i="43" s="1"/>
  <c r="I412" i="43"/>
  <c r="K305" i="43"/>
  <c r="K412" i="43" s="1"/>
  <c r="K229" i="43"/>
  <c r="K336" i="43" s="1"/>
  <c r="J239" i="43"/>
  <c r="J346" i="43" s="1"/>
  <c r="K239" i="43"/>
  <c r="K346" i="43" s="1"/>
  <c r="I319" i="43"/>
  <c r="J245" i="43"/>
  <c r="J352" i="43" s="1"/>
  <c r="K245" i="43"/>
  <c r="K352" i="43" s="1"/>
  <c r="L8" i="44"/>
  <c r="K280" i="43"/>
  <c r="K387" i="43" s="1"/>
  <c r="J280" i="43"/>
  <c r="J387" i="43" s="1"/>
  <c r="J299" i="43"/>
  <c r="J406" i="43" s="1"/>
  <c r="K224" i="43"/>
  <c r="K331" i="43" s="1"/>
  <c r="J248" i="43"/>
  <c r="J355" i="43" s="1"/>
  <c r="J240" i="43"/>
  <c r="J347" i="43" s="1"/>
  <c r="K279" i="43"/>
  <c r="K386" i="43" s="1"/>
  <c r="J279" i="43"/>
  <c r="J386" i="43" s="1"/>
  <c r="K282" i="43"/>
  <c r="K389" i="43" s="1"/>
  <c r="K167" i="43"/>
  <c r="K210" i="43"/>
  <c r="K194" i="43"/>
  <c r="K301" i="43" s="1"/>
  <c r="K408" i="43" s="1"/>
  <c r="K158" i="43"/>
  <c r="K180" i="43"/>
  <c r="K162" i="43"/>
  <c r="K137" i="43"/>
  <c r="K121" i="43"/>
  <c r="K144" i="43"/>
  <c r="K105" i="43"/>
  <c r="K286" i="43"/>
  <c r="K393" i="43" s="1"/>
  <c r="K267" i="43"/>
  <c r="K374" i="43" s="1"/>
  <c r="J264" i="43"/>
  <c r="J371" i="43" s="1"/>
  <c r="K270" i="43"/>
  <c r="K377" i="43" s="1"/>
  <c r="J270" i="43"/>
  <c r="J377" i="43" s="1"/>
  <c r="K155" i="43"/>
  <c r="K142" i="43"/>
  <c r="J236" i="43"/>
  <c r="J343" i="43" s="1"/>
  <c r="J300" i="43"/>
  <c r="J407" i="43" s="1"/>
  <c r="K262" i="43"/>
  <c r="K369" i="43" s="1"/>
  <c r="J316" i="43"/>
  <c r="J423" i="43" s="1"/>
  <c r="J310" i="43"/>
  <c r="J417" i="43" s="1"/>
  <c r="K310" i="43"/>
  <c r="K417" i="43" s="1"/>
  <c r="K290" i="43"/>
  <c r="K397" i="43" s="1"/>
  <c r="K126" i="43"/>
  <c r="K190" i="43"/>
  <c r="J307" i="43"/>
  <c r="J414" i="43" s="1"/>
  <c r="J301" i="43"/>
  <c r="J408" i="43" s="1"/>
  <c r="J241" i="43"/>
  <c r="J348" i="43" s="1"/>
  <c r="K222" i="43"/>
  <c r="K329" i="43" s="1"/>
  <c r="J222" i="43"/>
  <c r="J329" i="43" s="1"/>
  <c r="K252" i="43"/>
  <c r="K359" i="43" s="1"/>
  <c r="K247" i="43"/>
  <c r="K354" i="43" s="1"/>
  <c r="J315" i="43"/>
  <c r="J422" i="43" s="1"/>
  <c r="J277" i="43"/>
  <c r="J384" i="43" s="1"/>
  <c r="K238" i="43"/>
  <c r="K345" i="43" s="1"/>
  <c r="J238" i="43"/>
  <c r="J345" i="43" s="1"/>
  <c r="K255" i="43"/>
  <c r="K362" i="43" s="1"/>
  <c r="J256" i="43"/>
  <c r="J363" i="43" s="1"/>
  <c r="J308" i="43"/>
  <c r="J415" i="43" s="1"/>
  <c r="K275" i="43"/>
  <c r="K382" i="43" s="1"/>
  <c r="K300" i="43"/>
  <c r="K407" i="43" s="1"/>
  <c r="K166" i="43"/>
  <c r="K185" i="43"/>
  <c r="K177" i="43"/>
  <c r="K284" i="43" s="1"/>
  <c r="K391" i="43" s="1"/>
  <c r="K152" i="43"/>
  <c r="K170" i="43"/>
  <c r="K146" i="43"/>
  <c r="K118" i="43"/>
  <c r="K139" i="43"/>
  <c r="K123" i="43"/>
  <c r="K230" i="43" s="1"/>
  <c r="K337" i="43" s="1"/>
  <c r="M4" i="43"/>
  <c r="L5" i="43"/>
  <c r="L6" i="43"/>
  <c r="L7" i="43"/>
  <c r="L9" i="43"/>
  <c r="L11" i="43"/>
  <c r="L13" i="43"/>
  <c r="L15" i="43"/>
  <c r="L17" i="43"/>
  <c r="L19" i="43"/>
  <c r="L21" i="43"/>
  <c r="L23" i="43"/>
  <c r="L25" i="43"/>
  <c r="L132" i="43" s="1"/>
  <c r="L27" i="43"/>
  <c r="L29" i="43"/>
  <c r="L31" i="43"/>
  <c r="L33" i="43"/>
  <c r="L35" i="43"/>
  <c r="L37" i="43"/>
  <c r="L39" i="43"/>
  <c r="L41" i="43"/>
  <c r="L43" i="43"/>
  <c r="L150" i="43" s="1"/>
  <c r="L45" i="43"/>
  <c r="L47" i="43"/>
  <c r="L49" i="43"/>
  <c r="L51" i="43"/>
  <c r="L53" i="43"/>
  <c r="L55" i="43"/>
  <c r="L57" i="43"/>
  <c r="L59" i="43"/>
  <c r="L10" i="43"/>
  <c r="L18" i="43"/>
  <c r="L26" i="43"/>
  <c r="L133" i="43" s="1"/>
  <c r="L34" i="43"/>
  <c r="L141" i="43" s="1"/>
  <c r="L42" i="43"/>
  <c r="L16" i="43"/>
  <c r="L24" i="43"/>
  <c r="L32" i="43"/>
  <c r="L40" i="43"/>
  <c r="L8" i="43"/>
  <c r="L14" i="43"/>
  <c r="L121" i="43" s="1"/>
  <c r="L22" i="43"/>
  <c r="L30" i="43"/>
  <c r="L137" i="43" s="1"/>
  <c r="L244" i="43" s="1"/>
  <c r="L351" i="43" s="1"/>
  <c r="L38" i="43"/>
  <c r="L12" i="43"/>
  <c r="L20" i="43"/>
  <c r="L127" i="43" s="1"/>
  <c r="L28" i="43"/>
  <c r="L36" i="43"/>
  <c r="L44" i="43"/>
  <c r="L52" i="43"/>
  <c r="L159" i="43" s="1"/>
  <c r="L60" i="43"/>
  <c r="L50" i="43"/>
  <c r="L58" i="43"/>
  <c r="L61" i="43"/>
  <c r="L168" i="43" s="1"/>
  <c r="L63" i="43"/>
  <c r="L65" i="43"/>
  <c r="L67" i="43"/>
  <c r="L69" i="43"/>
  <c r="L71" i="43"/>
  <c r="L48" i="43"/>
  <c r="L56" i="43"/>
  <c r="L46" i="43"/>
  <c r="L66" i="43"/>
  <c r="L75" i="43"/>
  <c r="L80" i="43"/>
  <c r="L83" i="43"/>
  <c r="L68" i="43"/>
  <c r="L72" i="43"/>
  <c r="L78" i="43"/>
  <c r="L81" i="43"/>
  <c r="L87" i="43"/>
  <c r="L89" i="43"/>
  <c r="L196" i="43" s="1"/>
  <c r="L91" i="43"/>
  <c r="L93" i="43"/>
  <c r="L95" i="43"/>
  <c r="L97" i="43"/>
  <c r="L99" i="43"/>
  <c r="L101" i="43"/>
  <c r="L103" i="43"/>
  <c r="L62" i="43"/>
  <c r="L70" i="43"/>
  <c r="L73" i="43"/>
  <c r="L76" i="43"/>
  <c r="L79" i="43"/>
  <c r="L84" i="43"/>
  <c r="L54" i="43"/>
  <c r="L64" i="43"/>
  <c r="L74" i="43"/>
  <c r="L77" i="43"/>
  <c r="L82" i="43"/>
  <c r="L85" i="43"/>
  <c r="L192" i="43" s="1"/>
  <c r="L86" i="43"/>
  <c r="L88" i="43"/>
  <c r="L90" i="43"/>
  <c r="L197" i="43" s="1"/>
  <c r="L92" i="43"/>
  <c r="L94" i="43"/>
  <c r="L201" i="43" s="1"/>
  <c r="L96" i="43"/>
  <c r="L203" i="43" s="1"/>
  <c r="L98" i="43"/>
  <c r="L100" i="43"/>
  <c r="L102" i="43"/>
  <c r="L104" i="43"/>
  <c r="L211" i="43" s="1"/>
  <c r="K153" i="43"/>
  <c r="K268" i="43"/>
  <c r="K375" i="43" s="1"/>
  <c r="J268" i="43"/>
  <c r="J375" i="43" s="1"/>
  <c r="K250" i="43"/>
  <c r="K357" i="43" s="1"/>
  <c r="J250" i="43"/>
  <c r="J357" i="43" s="1"/>
  <c r="K184" i="43"/>
  <c r="K130" i="43"/>
  <c r="K237" i="43" s="1"/>
  <c r="K344" i="43" s="1"/>
  <c r="K178" i="43"/>
  <c r="K236" i="43"/>
  <c r="K343" i="43" s="1"/>
  <c r="J224" i="43"/>
  <c r="J331" i="43" s="1"/>
  <c r="K226" i="43"/>
  <c r="K333" i="43" s="1"/>
  <c r="K200" i="43"/>
  <c r="J276" i="43"/>
  <c r="J383" i="43" s="1"/>
  <c r="J262" i="43"/>
  <c r="J369" i="43" s="1"/>
  <c r="L140" i="43"/>
  <c r="L247" i="43" s="1"/>
  <c r="L354" i="43" s="1"/>
  <c r="K261" i="43"/>
  <c r="K368" i="43" s="1"/>
  <c r="J290" i="43"/>
  <c r="J397" i="43" s="1"/>
  <c r="K169" i="43"/>
  <c r="J285" i="43"/>
  <c r="K266" i="43"/>
  <c r="K373" i="43" s="1"/>
  <c r="J212" i="43"/>
  <c r="K227" i="43"/>
  <c r="K334" i="43" s="1"/>
  <c r="J227" i="43"/>
  <c r="J334" i="43" s="1"/>
  <c r="K315" i="43"/>
  <c r="K422" i="43" s="1"/>
  <c r="J269" i="43"/>
  <c r="J376" i="43" s="1"/>
  <c r="J232" i="43"/>
  <c r="J339" i="43" s="1"/>
  <c r="K232" i="43"/>
  <c r="K339" i="43" s="1"/>
  <c r="K258" i="43"/>
  <c r="K365" i="43" s="1"/>
  <c r="J258" i="43"/>
  <c r="J365" i="43" s="1"/>
  <c r="M325" i="43"/>
  <c r="J278" i="43"/>
  <c r="J385" i="43" s="1"/>
  <c r="K244" i="43"/>
  <c r="K351" i="43" s="1"/>
  <c r="J244" i="43"/>
  <c r="J351" i="43" s="1"/>
  <c r="K288" i="43"/>
  <c r="K395" i="43" s="1"/>
  <c r="K206" i="43"/>
  <c r="L198" i="43"/>
  <c r="L305" i="43" s="1"/>
  <c r="L412" i="43" s="1"/>
  <c r="K164" i="43"/>
  <c r="K192" i="43"/>
  <c r="K299" i="43" s="1"/>
  <c r="K406" i="43" s="1"/>
  <c r="L184" i="43"/>
  <c r="K127" i="43"/>
  <c r="L144" i="43"/>
  <c r="J309" i="43"/>
  <c r="J416" i="43" s="1"/>
  <c r="J286" i="43"/>
  <c r="J393" i="43" s="1"/>
  <c r="K264" i="43"/>
  <c r="K371" i="43" s="1"/>
  <c r="K196" i="43"/>
  <c r="K303" i="43" s="1"/>
  <c r="K410" i="43" s="1"/>
  <c r="K188" i="43"/>
  <c r="J284" i="43"/>
  <c r="J391" i="43" s="1"/>
  <c r="K263" i="43"/>
  <c r="K370" i="43" s="1"/>
  <c r="J247" i="43"/>
  <c r="K257" i="43"/>
  <c r="K364" i="43" s="1"/>
  <c r="J257" i="43"/>
  <c r="J364" i="43" s="1"/>
  <c r="K171" i="43"/>
  <c r="J303" i="43"/>
  <c r="J410" i="43" s="1"/>
  <c r="J230" i="43"/>
  <c r="K272" i="43"/>
  <c r="K379" i="43" s="1"/>
  <c r="J272" i="43"/>
  <c r="J379" i="43" s="1"/>
  <c r="K283" i="43"/>
  <c r="K390" i="43" s="1"/>
  <c r="J283" i="43"/>
  <c r="J390" i="43" s="1"/>
  <c r="K298" i="43"/>
  <c r="K405" i="43" s="1"/>
  <c r="K265" i="43"/>
  <c r="K372" i="43" s="1"/>
  <c r="J265" i="43"/>
  <c r="J372" i="43" s="1"/>
  <c r="J304" i="43"/>
  <c r="J411" i="43" s="1"/>
  <c r="K221" i="43"/>
  <c r="K328" i="43" s="1"/>
  <c r="J294" i="43"/>
  <c r="J401" i="43" s="1"/>
  <c r="J254" i="43"/>
  <c r="J361" i="43" s="1"/>
  <c r="K187" i="43"/>
  <c r="K204" i="43"/>
  <c r="K182" i="43"/>
  <c r="K174" i="43"/>
  <c r="K281" i="43" s="1"/>
  <c r="K388" i="43" s="1"/>
  <c r="K147" i="43"/>
  <c r="L131" i="43"/>
  <c r="L238" i="43" s="1"/>
  <c r="L345" i="43" s="1"/>
  <c r="K113" i="43"/>
  <c r="K133" i="43"/>
  <c r="K240" i="43" s="1"/>
  <c r="K347" i="43" s="1"/>
  <c r="K135" i="43"/>
  <c r="K209" i="43"/>
  <c r="J263" i="43"/>
  <c r="J370" i="43" s="1"/>
  <c r="K136" i="43"/>
  <c r="L119" i="43"/>
  <c r="K124" i="43"/>
  <c r="K149" i="43"/>
  <c r="K134" i="43"/>
  <c r="K312" i="43"/>
  <c r="K419" i="43" s="1"/>
  <c r="K141" i="43"/>
  <c r="L174" i="43"/>
  <c r="K195" i="43"/>
  <c r="AK97" i="19"/>
  <c r="Z23" i="26" s="1"/>
  <c r="AJ77" i="19"/>
  <c r="D15" i="19"/>
  <c r="I426" i="43" l="1"/>
  <c r="H448" i="43"/>
  <c r="H24" i="44" s="1"/>
  <c r="H514" i="43"/>
  <c r="H90" i="44" s="1"/>
  <c r="H513" i="43"/>
  <c r="H89" i="44" s="1"/>
  <c r="H482" i="43"/>
  <c r="H58" i="44" s="1"/>
  <c r="H475" i="43"/>
  <c r="H51" i="44" s="1"/>
  <c r="H507" i="43"/>
  <c r="H83" i="44" s="1"/>
  <c r="H447" i="43"/>
  <c r="H23" i="44" s="1"/>
  <c r="G109" i="44"/>
  <c r="H520" i="43"/>
  <c r="H96" i="44" s="1"/>
  <c r="H453" i="43"/>
  <c r="H29" i="44" s="1"/>
  <c r="H454" i="43"/>
  <c r="H30" i="44" s="1"/>
  <c r="H487" i="43"/>
  <c r="H63" i="44" s="1"/>
  <c r="H494" i="43"/>
  <c r="H70" i="44" s="1"/>
  <c r="H525" i="43"/>
  <c r="H101" i="44" s="1"/>
  <c r="H531" i="43"/>
  <c r="H107" i="44" s="1"/>
  <c r="H499" i="43"/>
  <c r="H75" i="44" s="1"/>
  <c r="H467" i="43"/>
  <c r="H43" i="44" s="1"/>
  <c r="H506" i="43"/>
  <c r="H82" i="44" s="1"/>
  <c r="H474" i="43"/>
  <c r="H50" i="44" s="1"/>
  <c r="H439" i="43"/>
  <c r="H15" i="44" s="1"/>
  <c r="H440" i="43"/>
  <c r="H16" i="44" s="1"/>
  <c r="H505" i="43"/>
  <c r="H81" i="44" s="1"/>
  <c r="H473" i="43"/>
  <c r="H49" i="44" s="1"/>
  <c r="H512" i="43"/>
  <c r="H88" i="44" s="1"/>
  <c r="H480" i="43"/>
  <c r="H56" i="44" s="1"/>
  <c r="H445" i="43"/>
  <c r="H21" i="44" s="1"/>
  <c r="H446" i="43"/>
  <c r="H22" i="44" s="1"/>
  <c r="H511" i="43"/>
  <c r="H87" i="44" s="1"/>
  <c r="H479" i="43"/>
  <c r="H55" i="44" s="1"/>
  <c r="H518" i="43"/>
  <c r="H94" i="44" s="1"/>
  <c r="H486" i="43"/>
  <c r="H62" i="44" s="1"/>
  <c r="H451" i="43"/>
  <c r="H27" i="44" s="1"/>
  <c r="H452" i="43"/>
  <c r="H28" i="44" s="1"/>
  <c r="H517" i="43"/>
  <c r="H93" i="44" s="1"/>
  <c r="H485" i="43"/>
  <c r="H61" i="44" s="1"/>
  <c r="H524" i="43"/>
  <c r="H100" i="44" s="1"/>
  <c r="H492" i="43"/>
  <c r="H68" i="44" s="1"/>
  <c r="H457" i="43"/>
  <c r="H33" i="44" s="1"/>
  <c r="H458" i="43"/>
  <c r="H34" i="44" s="1"/>
  <c r="H481" i="43"/>
  <c r="H57" i="44" s="1"/>
  <c r="H488" i="43"/>
  <c r="H64" i="44" s="1"/>
  <c r="H519" i="43"/>
  <c r="H95" i="44" s="1"/>
  <c r="H526" i="43"/>
  <c r="H102" i="44" s="1"/>
  <c r="H459" i="43"/>
  <c r="H35" i="44" s="1"/>
  <c r="H460" i="43"/>
  <c r="H36" i="44" s="1"/>
  <c r="H493" i="43"/>
  <c r="H69" i="44" s="1"/>
  <c r="H532" i="43"/>
  <c r="H108" i="44" s="1"/>
  <c r="H500" i="43"/>
  <c r="H76" i="44" s="1"/>
  <c r="H468" i="43"/>
  <c r="H44" i="44" s="1"/>
  <c r="H433" i="43"/>
  <c r="H9" i="44" s="1"/>
  <c r="H434" i="43"/>
  <c r="H10" i="44" s="1"/>
  <c r="H523" i="43"/>
  <c r="H99" i="44" s="1"/>
  <c r="H491" i="43"/>
  <c r="H67" i="44" s="1"/>
  <c r="H530" i="43"/>
  <c r="H106" i="44" s="1"/>
  <c r="H498" i="43"/>
  <c r="H74" i="44" s="1"/>
  <c r="H466" i="43"/>
  <c r="H42" i="44" s="1"/>
  <c r="H464" i="43"/>
  <c r="H40" i="44" s="1"/>
  <c r="H529" i="43"/>
  <c r="H105" i="44" s="1"/>
  <c r="H497" i="43"/>
  <c r="H73" i="44" s="1"/>
  <c r="H465" i="43"/>
  <c r="H41" i="44" s="1"/>
  <c r="H504" i="43"/>
  <c r="H80" i="44" s="1"/>
  <c r="H472" i="43"/>
  <c r="H48" i="44" s="1"/>
  <c r="H437" i="43"/>
  <c r="H13" i="44" s="1"/>
  <c r="H438" i="43"/>
  <c r="H14" i="44" s="1"/>
  <c r="H503" i="43"/>
  <c r="H79" i="44" s="1"/>
  <c r="H471" i="43"/>
  <c r="H47" i="44" s="1"/>
  <c r="H510" i="43"/>
  <c r="H86" i="44" s="1"/>
  <c r="H478" i="43"/>
  <c r="H54" i="44" s="1"/>
  <c r="H443" i="43"/>
  <c r="H19" i="44" s="1"/>
  <c r="H444" i="43"/>
  <c r="H20" i="44" s="1"/>
  <c r="H509" i="43"/>
  <c r="H85" i="44" s="1"/>
  <c r="H477" i="43"/>
  <c r="H53" i="44" s="1"/>
  <c r="H516" i="43"/>
  <c r="H92" i="44" s="1"/>
  <c r="H484" i="43"/>
  <c r="H60" i="44" s="1"/>
  <c r="H449" i="43"/>
  <c r="H25" i="44" s="1"/>
  <c r="H450" i="43"/>
  <c r="H26" i="44" s="1"/>
  <c r="H515" i="43"/>
  <c r="H91" i="44" s="1"/>
  <c r="H483" i="43"/>
  <c r="H59" i="44" s="1"/>
  <c r="H522" i="43"/>
  <c r="H98" i="44" s="1"/>
  <c r="H490" i="43"/>
  <c r="H66" i="44" s="1"/>
  <c r="H455" i="43"/>
  <c r="H31" i="44" s="1"/>
  <c r="H456" i="43"/>
  <c r="H32" i="44" s="1"/>
  <c r="H521" i="43"/>
  <c r="H97" i="44" s="1"/>
  <c r="H489" i="43"/>
  <c r="H65" i="44" s="1"/>
  <c r="H528" i="43"/>
  <c r="H104" i="44" s="1"/>
  <c r="H496" i="43"/>
  <c r="H72" i="44" s="1"/>
  <c r="H461" i="43"/>
  <c r="H37" i="44" s="1"/>
  <c r="H462" i="43"/>
  <c r="H38" i="44" s="1"/>
  <c r="H527" i="43"/>
  <c r="H103" i="44" s="1"/>
  <c r="H495" i="43"/>
  <c r="H71" i="44" s="1"/>
  <c r="H463" i="43"/>
  <c r="H39" i="44" s="1"/>
  <c r="H502" i="43"/>
  <c r="H78" i="44" s="1"/>
  <c r="H470" i="43"/>
  <c r="H46" i="44" s="1"/>
  <c r="H435" i="43"/>
  <c r="H11" i="44" s="1"/>
  <c r="H436" i="43"/>
  <c r="H12" i="44" s="1"/>
  <c r="H501" i="43"/>
  <c r="H77" i="44" s="1"/>
  <c r="H469" i="43"/>
  <c r="H45" i="44" s="1"/>
  <c r="H508" i="43"/>
  <c r="H84" i="44" s="1"/>
  <c r="H476" i="43"/>
  <c r="H52" i="44" s="1"/>
  <c r="H441" i="43"/>
  <c r="H17" i="44" s="1"/>
  <c r="L248" i="43"/>
  <c r="L355" i="43" s="1"/>
  <c r="I433" i="43"/>
  <c r="I9" i="44" s="1"/>
  <c r="I441" i="43"/>
  <c r="I17" i="44" s="1"/>
  <c r="I449" i="43"/>
  <c r="I25" i="44" s="1"/>
  <c r="I457" i="43"/>
  <c r="I33" i="44" s="1"/>
  <c r="I465" i="43"/>
  <c r="I41" i="44" s="1"/>
  <c r="I440" i="43"/>
  <c r="I16" i="44" s="1"/>
  <c r="I448" i="43"/>
  <c r="I24" i="44" s="1"/>
  <c r="I456" i="43"/>
  <c r="I32" i="44" s="1"/>
  <c r="I464" i="43"/>
  <c r="I40" i="44" s="1"/>
  <c r="I473" i="43"/>
  <c r="I49" i="44" s="1"/>
  <c r="I481" i="43"/>
  <c r="I57" i="44" s="1"/>
  <c r="I489" i="43"/>
  <c r="I65" i="44" s="1"/>
  <c r="I497" i="43"/>
  <c r="I73" i="44" s="1"/>
  <c r="I505" i="43"/>
  <c r="I81" i="44" s="1"/>
  <c r="I513" i="43"/>
  <c r="I89" i="44" s="1"/>
  <c r="I521" i="43"/>
  <c r="I97" i="44" s="1"/>
  <c r="I529" i="43"/>
  <c r="I105" i="44" s="1"/>
  <c r="I470" i="43"/>
  <c r="I46" i="44" s="1"/>
  <c r="I478" i="43"/>
  <c r="I54" i="44" s="1"/>
  <c r="I486" i="43"/>
  <c r="I62" i="44" s="1"/>
  <c r="I494" i="43"/>
  <c r="I70" i="44" s="1"/>
  <c r="I502" i="43"/>
  <c r="I78" i="44" s="1"/>
  <c r="I510" i="43"/>
  <c r="I86" i="44" s="1"/>
  <c r="I518" i="43"/>
  <c r="I94" i="44" s="1"/>
  <c r="I526" i="43"/>
  <c r="I102" i="44" s="1"/>
  <c r="I453" i="43"/>
  <c r="I29" i="44" s="1"/>
  <c r="I436" i="43"/>
  <c r="I12" i="44" s="1"/>
  <c r="I460" i="43"/>
  <c r="I36" i="44" s="1"/>
  <c r="I477" i="43"/>
  <c r="I53" i="44" s="1"/>
  <c r="I501" i="43"/>
  <c r="I77" i="44" s="1"/>
  <c r="I525" i="43"/>
  <c r="I101" i="44" s="1"/>
  <c r="I474" i="43"/>
  <c r="I50" i="44" s="1"/>
  <c r="I498" i="43"/>
  <c r="I74" i="44" s="1"/>
  <c r="I514" i="43"/>
  <c r="I90" i="44" s="1"/>
  <c r="I439" i="43"/>
  <c r="I15" i="44" s="1"/>
  <c r="I455" i="43"/>
  <c r="I31" i="44" s="1"/>
  <c r="I446" i="43"/>
  <c r="I22" i="44" s="1"/>
  <c r="I462" i="43"/>
  <c r="I38" i="44" s="1"/>
  <c r="I487" i="43"/>
  <c r="I63" i="44" s="1"/>
  <c r="I511" i="43"/>
  <c r="I87" i="44" s="1"/>
  <c r="I468" i="43"/>
  <c r="I44" i="44" s="1"/>
  <c r="I484" i="43"/>
  <c r="I60" i="44" s="1"/>
  <c r="I508" i="43"/>
  <c r="I84" i="44" s="1"/>
  <c r="I524" i="43"/>
  <c r="I100" i="44" s="1"/>
  <c r="I435" i="43"/>
  <c r="I11" i="44" s="1"/>
  <c r="I443" i="43"/>
  <c r="I19" i="44" s="1"/>
  <c r="I451" i="43"/>
  <c r="I27" i="44" s="1"/>
  <c r="I459" i="43"/>
  <c r="I35" i="44" s="1"/>
  <c r="I434" i="43"/>
  <c r="I10" i="44" s="1"/>
  <c r="I442" i="43"/>
  <c r="I18" i="44" s="1"/>
  <c r="I450" i="43"/>
  <c r="I26" i="44" s="1"/>
  <c r="I458" i="43"/>
  <c r="I34" i="44" s="1"/>
  <c r="I467" i="43"/>
  <c r="I43" i="44" s="1"/>
  <c r="I475" i="43"/>
  <c r="I51" i="44" s="1"/>
  <c r="I483" i="43"/>
  <c r="I59" i="44" s="1"/>
  <c r="I491" i="43"/>
  <c r="I67" i="44" s="1"/>
  <c r="I499" i="43"/>
  <c r="I75" i="44" s="1"/>
  <c r="I507" i="43"/>
  <c r="I83" i="44" s="1"/>
  <c r="I515" i="43"/>
  <c r="I91" i="44" s="1"/>
  <c r="I523" i="43"/>
  <c r="I99" i="44" s="1"/>
  <c r="I531" i="43"/>
  <c r="I107" i="44" s="1"/>
  <c r="I472" i="43"/>
  <c r="I48" i="44" s="1"/>
  <c r="I480" i="43"/>
  <c r="I56" i="44" s="1"/>
  <c r="I488" i="43"/>
  <c r="I64" i="44" s="1"/>
  <c r="I496" i="43"/>
  <c r="I72" i="44" s="1"/>
  <c r="I504" i="43"/>
  <c r="I80" i="44" s="1"/>
  <c r="I512" i="43"/>
  <c r="I88" i="44" s="1"/>
  <c r="I520" i="43"/>
  <c r="I96" i="44" s="1"/>
  <c r="I528" i="43"/>
  <c r="I104" i="44" s="1"/>
  <c r="I437" i="43"/>
  <c r="I13" i="44" s="1"/>
  <c r="I461" i="43"/>
  <c r="I37" i="44" s="1"/>
  <c r="I444" i="43"/>
  <c r="I20" i="44" s="1"/>
  <c r="I469" i="43"/>
  <c r="I45" i="44" s="1"/>
  <c r="I493" i="43"/>
  <c r="I69" i="44" s="1"/>
  <c r="I509" i="43"/>
  <c r="I85" i="44" s="1"/>
  <c r="I466" i="43"/>
  <c r="I42" i="44" s="1"/>
  <c r="I482" i="43"/>
  <c r="I58" i="44" s="1"/>
  <c r="I506" i="43"/>
  <c r="I82" i="44" s="1"/>
  <c r="I522" i="43"/>
  <c r="I98" i="44" s="1"/>
  <c r="I463" i="43"/>
  <c r="I39" i="44" s="1"/>
  <c r="I454" i="43"/>
  <c r="I30" i="44" s="1"/>
  <c r="I479" i="43"/>
  <c r="I55" i="44" s="1"/>
  <c r="I503" i="43"/>
  <c r="I79" i="44" s="1"/>
  <c r="I519" i="43"/>
  <c r="I95" i="44" s="1"/>
  <c r="I476" i="43"/>
  <c r="I52" i="44" s="1"/>
  <c r="I492" i="43"/>
  <c r="I68" i="44" s="1"/>
  <c r="I516" i="43"/>
  <c r="I92" i="44" s="1"/>
  <c r="I445" i="43"/>
  <c r="I21" i="44" s="1"/>
  <c r="I452" i="43"/>
  <c r="I28" i="44" s="1"/>
  <c r="I485" i="43"/>
  <c r="I61" i="44" s="1"/>
  <c r="I517" i="43"/>
  <c r="I93" i="44" s="1"/>
  <c r="I490" i="43"/>
  <c r="I66" i="44" s="1"/>
  <c r="I530" i="43"/>
  <c r="I106" i="44" s="1"/>
  <c r="I447" i="43"/>
  <c r="I23" i="44" s="1"/>
  <c r="I438" i="43"/>
  <c r="I14" i="44" s="1"/>
  <c r="I471" i="43"/>
  <c r="I47" i="44" s="1"/>
  <c r="I495" i="43"/>
  <c r="I71" i="44" s="1"/>
  <c r="I527" i="43"/>
  <c r="I103" i="44" s="1"/>
  <c r="I500" i="43"/>
  <c r="I76" i="44" s="1"/>
  <c r="I532" i="43"/>
  <c r="I108" i="44" s="1"/>
  <c r="K212" i="43"/>
  <c r="J337" i="43"/>
  <c r="J354" i="43"/>
  <c r="J392" i="43"/>
  <c r="L318" i="43"/>
  <c r="L425" i="43" s="1"/>
  <c r="L308" i="43"/>
  <c r="L415" i="43" s="1"/>
  <c r="L209" i="43"/>
  <c r="L316" i="43" s="1"/>
  <c r="L423" i="43" s="1"/>
  <c r="L186" i="43"/>
  <c r="L179" i="43"/>
  <c r="L155" i="43"/>
  <c r="L145" i="43"/>
  <c r="L146" i="43"/>
  <c r="L253" i="43" s="1"/>
  <c r="L360" i="43" s="1"/>
  <c r="L114" i="43"/>
  <c r="K253" i="43"/>
  <c r="K360" i="43" s="1"/>
  <c r="L304" i="43"/>
  <c r="L411" i="43" s="1"/>
  <c r="K249" i="43"/>
  <c r="K356" i="43" s="1"/>
  <c r="L251" i="43"/>
  <c r="L358" i="43" s="1"/>
  <c r="K251" i="43"/>
  <c r="K358" i="43" s="1"/>
  <c r="L181" i="43"/>
  <c r="L157" i="43"/>
  <c r="L125" i="43"/>
  <c r="L130" i="43"/>
  <c r="L237" i="43" s="1"/>
  <c r="L344" i="43" s="1"/>
  <c r="K243" i="43"/>
  <c r="K350" i="43" s="1"/>
  <c r="K220" i="43"/>
  <c r="K327" i="43" s="1"/>
  <c r="L303" i="43"/>
  <c r="L410" i="43" s="1"/>
  <c r="L257" i="43"/>
  <c r="L364" i="43" s="1"/>
  <c r="L207" i="43"/>
  <c r="L199" i="43"/>
  <c r="L183" i="43"/>
  <c r="L210" i="43"/>
  <c r="L202" i="43"/>
  <c r="L194" i="43"/>
  <c r="L175" i="43"/>
  <c r="L173" i="43"/>
  <c r="L178" i="43"/>
  <c r="L167" i="43"/>
  <c r="L147" i="43"/>
  <c r="L254" i="43" s="1"/>
  <c r="L361" i="43" s="1"/>
  <c r="L149" i="43"/>
  <c r="L256" i="43" s="1"/>
  <c r="L363" i="43" s="1"/>
  <c r="L117" i="43"/>
  <c r="L160" i="43"/>
  <c r="L152" i="43"/>
  <c r="L136" i="43"/>
  <c r="L128" i="43"/>
  <c r="L120" i="43"/>
  <c r="L113" i="43"/>
  <c r="K225" i="43"/>
  <c r="K332" i="43" s="1"/>
  <c r="L170" i="43"/>
  <c r="L226" i="43"/>
  <c r="L333" i="43" s="1"/>
  <c r="K241" i="43"/>
  <c r="K348" i="43" s="1"/>
  <c r="K269" i="43"/>
  <c r="K376" i="43" s="1"/>
  <c r="K274" i="43"/>
  <c r="K381" i="43" s="1"/>
  <c r="L274" i="43"/>
  <c r="L381" i="43" s="1"/>
  <c r="L169" i="43"/>
  <c r="L182" i="43"/>
  <c r="L289" i="43" s="1"/>
  <c r="L396" i="43" s="1"/>
  <c r="L143" i="43"/>
  <c r="L123" i="43"/>
  <c r="L154" i="43"/>
  <c r="L122" i="43"/>
  <c r="L275" i="43"/>
  <c r="L382" i="43" s="1"/>
  <c r="K294" i="43"/>
  <c r="K401" i="43" s="1"/>
  <c r="K295" i="43"/>
  <c r="K402" i="43" s="1"/>
  <c r="L266" i="43"/>
  <c r="L373" i="43" s="1"/>
  <c r="K316" i="43"/>
  <c r="K423" i="43" s="1"/>
  <c r="K311" i="43"/>
  <c r="K418" i="43" s="1"/>
  <c r="K276" i="43"/>
  <c r="K383" i="43" s="1"/>
  <c r="K278" i="43"/>
  <c r="K385" i="43" s="1"/>
  <c r="L234" i="43"/>
  <c r="L341" i="43" s="1"/>
  <c r="L172" i="43"/>
  <c r="K285" i="43"/>
  <c r="K392" i="43" s="1"/>
  <c r="L285" i="43"/>
  <c r="L392" i="43" s="1"/>
  <c r="L205" i="43"/>
  <c r="L189" i="43"/>
  <c r="L161" i="43"/>
  <c r="L180" i="43"/>
  <c r="L287" i="43" s="1"/>
  <c r="L394" i="43" s="1"/>
  <c r="L208" i="43"/>
  <c r="L188" i="43"/>
  <c r="L190" i="43"/>
  <c r="L297" i="43" s="1"/>
  <c r="L404" i="43" s="1"/>
  <c r="L153" i="43"/>
  <c r="L260" i="43" s="1"/>
  <c r="L367" i="43" s="1"/>
  <c r="L176" i="43"/>
  <c r="L129" i="43"/>
  <c r="L139" i="43"/>
  <c r="L166" i="43"/>
  <c r="L273" i="43" s="1"/>
  <c r="L380" i="43" s="1"/>
  <c r="L158" i="43"/>
  <c r="L142" i="43"/>
  <c r="L126" i="43"/>
  <c r="L233" i="43" s="1"/>
  <c r="L340" i="43" s="1"/>
  <c r="L118" i="43"/>
  <c r="L105" i="43"/>
  <c r="L112" i="43"/>
  <c r="L246" i="43"/>
  <c r="L353" i="43" s="1"/>
  <c r="K246" i="43"/>
  <c r="K353" i="43" s="1"/>
  <c r="K277" i="43"/>
  <c r="K384" i="43" s="1"/>
  <c r="K307" i="43"/>
  <c r="K414" i="43" s="1"/>
  <c r="K317" i="43"/>
  <c r="K424" i="43" s="1"/>
  <c r="K256" i="43"/>
  <c r="K363" i="43" s="1"/>
  <c r="J319" i="43"/>
  <c r="L200" i="43"/>
  <c r="L307" i="43" s="1"/>
  <c r="L414" i="43" s="1"/>
  <c r="K231" i="43"/>
  <c r="K338" i="43" s="1"/>
  <c r="L204" i="43"/>
  <c r="L115" i="43"/>
  <c r="L138" i="43"/>
  <c r="K302" i="43"/>
  <c r="K409" i="43" s="1"/>
  <c r="K242" i="43"/>
  <c r="K349" i="43" s="1"/>
  <c r="L162" i="43"/>
  <c r="L281" i="43"/>
  <c r="L388" i="43" s="1"/>
  <c r="K289" i="43"/>
  <c r="K396" i="43" s="1"/>
  <c r="K248" i="43"/>
  <c r="K355" i="43" s="1"/>
  <c r="K254" i="43"/>
  <c r="K361" i="43" s="1"/>
  <c r="L310" i="43"/>
  <c r="L417" i="43" s="1"/>
  <c r="L299" i="43"/>
  <c r="L406" i="43" s="1"/>
  <c r="K271" i="43"/>
  <c r="K378" i="43" s="1"/>
  <c r="K313" i="43"/>
  <c r="K420" i="43" s="1"/>
  <c r="L193" i="43"/>
  <c r="N325" i="43"/>
  <c r="K291" i="43"/>
  <c r="K398" i="43" s="1"/>
  <c r="L291" i="43"/>
  <c r="L398" i="43" s="1"/>
  <c r="K260" i="43"/>
  <c r="K367" i="43" s="1"/>
  <c r="L195" i="43"/>
  <c r="L191" i="43"/>
  <c r="L177" i="43"/>
  <c r="L206" i="43"/>
  <c r="L185" i="43"/>
  <c r="L292" i="43" s="1"/>
  <c r="L399" i="43" s="1"/>
  <c r="L187" i="43"/>
  <c r="L163" i="43"/>
  <c r="L165" i="43"/>
  <c r="L151" i="43"/>
  <c r="L164" i="43"/>
  <c r="L156" i="43"/>
  <c r="L124" i="43"/>
  <c r="L116" i="43"/>
  <c r="N4" i="43"/>
  <c r="M5" i="43"/>
  <c r="M7" i="43"/>
  <c r="M114" i="43" s="1"/>
  <c r="M221" i="43" s="1"/>
  <c r="M328" i="43" s="1"/>
  <c r="M8" i="43"/>
  <c r="M6" i="43"/>
  <c r="M113" i="43" s="1"/>
  <c r="M12" i="43"/>
  <c r="M119" i="43" s="1"/>
  <c r="M15" i="43"/>
  <c r="M20" i="43"/>
  <c r="M23" i="43"/>
  <c r="M130" i="43" s="1"/>
  <c r="M28" i="43"/>
  <c r="M31" i="43"/>
  <c r="M138" i="43" s="1"/>
  <c r="M36" i="43"/>
  <c r="M39" i="43"/>
  <c r="M146" i="43" s="1"/>
  <c r="M44" i="43"/>
  <c r="M10" i="43"/>
  <c r="M13" i="43"/>
  <c r="M18" i="43"/>
  <c r="M21" i="43"/>
  <c r="M128" i="43" s="1"/>
  <c r="M26" i="43"/>
  <c r="M133" i="43" s="1"/>
  <c r="M29" i="43"/>
  <c r="M34" i="43"/>
  <c r="M37" i="43"/>
  <c r="M144" i="43" s="1"/>
  <c r="M42" i="43"/>
  <c r="M9" i="43"/>
  <c r="M116" i="43" s="1"/>
  <c r="M11" i="43"/>
  <c r="M16" i="43"/>
  <c r="M123" i="43" s="1"/>
  <c r="M230" i="43" s="1"/>
  <c r="M337" i="43" s="1"/>
  <c r="M19" i="43"/>
  <c r="M126" i="43" s="1"/>
  <c r="M233" i="43" s="1"/>
  <c r="M340" i="43" s="1"/>
  <c r="M24" i="43"/>
  <c r="M27" i="43"/>
  <c r="M32" i="43"/>
  <c r="M35" i="43"/>
  <c r="M142" i="43" s="1"/>
  <c r="M40" i="43"/>
  <c r="M43" i="43"/>
  <c r="M14" i="43"/>
  <c r="M17" i="43"/>
  <c r="M124" i="43" s="1"/>
  <c r="M22" i="43"/>
  <c r="M25" i="43"/>
  <c r="M30" i="43"/>
  <c r="M33" i="43"/>
  <c r="M140" i="43" s="1"/>
  <c r="M38" i="43"/>
  <c r="M41" i="43"/>
  <c r="M46" i="43"/>
  <c r="M49" i="43"/>
  <c r="M156" i="43" s="1"/>
  <c r="M54" i="43"/>
  <c r="M57" i="43"/>
  <c r="M164" i="43" s="1"/>
  <c r="M62" i="43"/>
  <c r="M169" i="43" s="1"/>
  <c r="M64" i="43"/>
  <c r="M66" i="43"/>
  <c r="M68" i="43"/>
  <c r="M70" i="43"/>
  <c r="M177" i="43" s="1"/>
  <c r="M72" i="43"/>
  <c r="M179" i="43" s="1"/>
  <c r="M74" i="43"/>
  <c r="M181" i="43" s="1"/>
  <c r="M76" i="43"/>
  <c r="M78" i="43"/>
  <c r="M80" i="43"/>
  <c r="M82" i="43"/>
  <c r="M84" i="43"/>
  <c r="M191" i="43" s="1"/>
  <c r="M47" i="43"/>
  <c r="M52" i="43"/>
  <c r="M55" i="43"/>
  <c r="M162" i="43" s="1"/>
  <c r="M60" i="43"/>
  <c r="M167" i="43" s="1"/>
  <c r="M274" i="43" s="1"/>
  <c r="M381" i="43" s="1"/>
  <c r="M45" i="43"/>
  <c r="M152" i="43" s="1"/>
  <c r="M50" i="43"/>
  <c r="M157" i="43" s="1"/>
  <c r="M53" i="43"/>
  <c r="M160" i="43" s="1"/>
  <c r="M58" i="43"/>
  <c r="M61" i="43"/>
  <c r="M63" i="43"/>
  <c r="M65" i="43"/>
  <c r="M172" i="43" s="1"/>
  <c r="M67" i="43"/>
  <c r="M69" i="43"/>
  <c r="M71" i="43"/>
  <c r="M178" i="43" s="1"/>
  <c r="M73" i="43"/>
  <c r="M180" i="43" s="1"/>
  <c r="M75" i="43"/>
  <c r="M182" i="43" s="1"/>
  <c r="M48" i="43"/>
  <c r="M155" i="43" s="1"/>
  <c r="M77" i="43"/>
  <c r="M85" i="43"/>
  <c r="M86" i="43"/>
  <c r="M193" i="43" s="1"/>
  <c r="M88" i="43"/>
  <c r="M195" i="43" s="1"/>
  <c r="M90" i="43"/>
  <c r="M92" i="43"/>
  <c r="M199" i="43" s="1"/>
  <c r="M94" i="43"/>
  <c r="M201" i="43" s="1"/>
  <c r="M96" i="43"/>
  <c r="M98" i="43"/>
  <c r="M205" i="43" s="1"/>
  <c r="M100" i="43"/>
  <c r="M207" i="43" s="1"/>
  <c r="M102" i="43"/>
  <c r="M209" i="43" s="1"/>
  <c r="M104" i="43"/>
  <c r="M59" i="43"/>
  <c r="M166" i="43" s="1"/>
  <c r="M83" i="43"/>
  <c r="M190" i="43" s="1"/>
  <c r="M297" i="43" s="1"/>
  <c r="M404" i="43" s="1"/>
  <c r="M51" i="43"/>
  <c r="M81" i="43"/>
  <c r="M87" i="43"/>
  <c r="M89" i="43"/>
  <c r="M196" i="43" s="1"/>
  <c r="M91" i="43"/>
  <c r="M93" i="43"/>
  <c r="M95" i="43"/>
  <c r="M97" i="43"/>
  <c r="M204" i="43" s="1"/>
  <c r="M99" i="43"/>
  <c r="M101" i="43"/>
  <c r="M103" i="43"/>
  <c r="M56" i="43"/>
  <c r="M163" i="43" s="1"/>
  <c r="M79" i="43"/>
  <c r="M186" i="43" s="1"/>
  <c r="L134" i="43"/>
  <c r="L148" i="43"/>
  <c r="K292" i="43"/>
  <c r="K399" i="43" s="1"/>
  <c r="K273" i="43"/>
  <c r="K380" i="43" s="1"/>
  <c r="K234" i="43"/>
  <c r="K341" i="43" s="1"/>
  <c r="K297" i="43"/>
  <c r="K404" i="43" s="1"/>
  <c r="K233" i="43"/>
  <c r="K340" i="43" s="1"/>
  <c r="K259" i="43"/>
  <c r="K366" i="43" s="1"/>
  <c r="L228" i="43"/>
  <c r="L335" i="43" s="1"/>
  <c r="K228" i="43"/>
  <c r="K335" i="43" s="1"/>
  <c r="L135" i="43"/>
  <c r="K287" i="43"/>
  <c r="K394" i="43" s="1"/>
  <c r="L171" i="43"/>
  <c r="L240" i="43"/>
  <c r="L347" i="43" s="1"/>
  <c r="M8" i="44"/>
  <c r="L239" i="43"/>
  <c r="L346" i="43" s="1"/>
  <c r="Z22" i="26"/>
  <c r="H109" i="44" l="1"/>
  <c r="J426" i="43"/>
  <c r="J441" i="43" s="1"/>
  <c r="J17" i="44" s="1"/>
  <c r="I109" i="44"/>
  <c r="J433" i="43"/>
  <c r="J9" i="44" s="1"/>
  <c r="J457" i="43"/>
  <c r="J33" i="44" s="1"/>
  <c r="J465" i="43"/>
  <c r="J41" i="44" s="1"/>
  <c r="J448" i="43"/>
  <c r="J24" i="44" s="1"/>
  <c r="J467" i="43"/>
  <c r="J43" i="44" s="1"/>
  <c r="J483" i="43"/>
  <c r="J59" i="44" s="1"/>
  <c r="J491" i="43"/>
  <c r="J67" i="44" s="1"/>
  <c r="J515" i="43"/>
  <c r="J91" i="44" s="1"/>
  <c r="J523" i="43"/>
  <c r="J99" i="44" s="1"/>
  <c r="J531" i="43"/>
  <c r="J107" i="44" s="1"/>
  <c r="J486" i="43"/>
  <c r="J62" i="44" s="1"/>
  <c r="J494" i="43"/>
  <c r="J70" i="44" s="1"/>
  <c r="J502" i="43"/>
  <c r="J78" i="44" s="1"/>
  <c r="J510" i="43"/>
  <c r="J86" i="44" s="1"/>
  <c r="J518" i="43"/>
  <c r="J94" i="44" s="1"/>
  <c r="J526" i="43"/>
  <c r="J102" i="44" s="1"/>
  <c r="J435" i="43"/>
  <c r="J11" i="44" s="1"/>
  <c r="J443" i="43"/>
  <c r="J19" i="44" s="1"/>
  <c r="J451" i="43"/>
  <c r="J27" i="44" s="1"/>
  <c r="J459" i="43"/>
  <c r="J35" i="44" s="1"/>
  <c r="J434" i="43"/>
  <c r="J10" i="44" s="1"/>
  <c r="J442" i="43"/>
  <c r="J18" i="44" s="1"/>
  <c r="J450" i="43"/>
  <c r="J26" i="44" s="1"/>
  <c r="J458" i="43"/>
  <c r="J34" i="44" s="1"/>
  <c r="J469" i="43"/>
  <c r="J45" i="44" s="1"/>
  <c r="J477" i="43"/>
  <c r="J53" i="44" s="1"/>
  <c r="J485" i="43"/>
  <c r="J61" i="44" s="1"/>
  <c r="J493" i="43"/>
  <c r="J69" i="44" s="1"/>
  <c r="J501" i="43"/>
  <c r="J77" i="44" s="1"/>
  <c r="J509" i="43"/>
  <c r="J85" i="44" s="1"/>
  <c r="J517" i="43"/>
  <c r="J93" i="44" s="1"/>
  <c r="J525" i="43"/>
  <c r="J101" i="44" s="1"/>
  <c r="J466" i="43"/>
  <c r="J42" i="44" s="1"/>
  <c r="J472" i="43"/>
  <c r="J48" i="44" s="1"/>
  <c r="J480" i="43"/>
  <c r="J56" i="44" s="1"/>
  <c r="J488" i="43"/>
  <c r="J64" i="44" s="1"/>
  <c r="J496" i="43"/>
  <c r="J72" i="44" s="1"/>
  <c r="J504" i="43"/>
  <c r="J80" i="44" s="1"/>
  <c r="J512" i="43"/>
  <c r="J88" i="44" s="1"/>
  <c r="J520" i="43"/>
  <c r="J96" i="44" s="1"/>
  <c r="J528" i="43"/>
  <c r="J104" i="44" s="1"/>
  <c r="J437" i="43"/>
  <c r="J13" i="44" s="1"/>
  <c r="J445" i="43"/>
  <c r="J21" i="44" s="1"/>
  <c r="J453" i="43"/>
  <c r="J29" i="44" s="1"/>
  <c r="J461" i="43"/>
  <c r="J37" i="44" s="1"/>
  <c r="J436" i="43"/>
  <c r="J12" i="44" s="1"/>
  <c r="J444" i="43"/>
  <c r="J20" i="44" s="1"/>
  <c r="J452" i="43"/>
  <c r="J28" i="44" s="1"/>
  <c r="J460" i="43"/>
  <c r="J36" i="44" s="1"/>
  <c r="J471" i="43"/>
  <c r="J47" i="44" s="1"/>
  <c r="J479" i="43"/>
  <c r="J55" i="44" s="1"/>
  <c r="J487" i="43"/>
  <c r="J63" i="44" s="1"/>
  <c r="J495" i="43"/>
  <c r="J71" i="44" s="1"/>
  <c r="J503" i="43"/>
  <c r="J79" i="44" s="1"/>
  <c r="J511" i="43"/>
  <c r="J87" i="44" s="1"/>
  <c r="J519" i="43"/>
  <c r="J95" i="44" s="1"/>
  <c r="J527" i="43"/>
  <c r="J103" i="44" s="1"/>
  <c r="J464" i="43"/>
  <c r="J40" i="44" s="1"/>
  <c r="J474" i="43"/>
  <c r="J50" i="44" s="1"/>
  <c r="J482" i="43"/>
  <c r="J58" i="44" s="1"/>
  <c r="J490" i="43"/>
  <c r="J66" i="44" s="1"/>
  <c r="J498" i="43"/>
  <c r="J74" i="44" s="1"/>
  <c r="J506" i="43"/>
  <c r="J82" i="44" s="1"/>
  <c r="J514" i="43"/>
  <c r="J90" i="44" s="1"/>
  <c r="J522" i="43"/>
  <c r="J98" i="44" s="1"/>
  <c r="J530" i="43"/>
  <c r="J106" i="44" s="1"/>
  <c r="J439" i="43"/>
  <c r="J15" i="44" s="1"/>
  <c r="J447" i="43"/>
  <c r="J23" i="44" s="1"/>
  <c r="J455" i="43"/>
  <c r="J31" i="44" s="1"/>
  <c r="J463" i="43"/>
  <c r="J39" i="44" s="1"/>
  <c r="J438" i="43"/>
  <c r="J14" i="44" s="1"/>
  <c r="J446" i="43"/>
  <c r="J22" i="44" s="1"/>
  <c r="J454" i="43"/>
  <c r="J30" i="44" s="1"/>
  <c r="J462" i="43"/>
  <c r="J38" i="44" s="1"/>
  <c r="J473" i="43"/>
  <c r="J49" i="44" s="1"/>
  <c r="J481" i="43"/>
  <c r="J57" i="44" s="1"/>
  <c r="J489" i="43"/>
  <c r="J65" i="44" s="1"/>
  <c r="J497" i="43"/>
  <c r="J73" i="44" s="1"/>
  <c r="J505" i="43"/>
  <c r="J81" i="44" s="1"/>
  <c r="J513" i="43"/>
  <c r="J89" i="44" s="1"/>
  <c r="J521" i="43"/>
  <c r="J97" i="44" s="1"/>
  <c r="J529" i="43"/>
  <c r="J105" i="44" s="1"/>
  <c r="J468" i="43"/>
  <c r="J44" i="44" s="1"/>
  <c r="J476" i="43"/>
  <c r="J52" i="44" s="1"/>
  <c r="J484" i="43"/>
  <c r="J60" i="44" s="1"/>
  <c r="J492" i="43"/>
  <c r="J68" i="44" s="1"/>
  <c r="J500" i="43"/>
  <c r="J76" i="44" s="1"/>
  <c r="J508" i="43"/>
  <c r="J84" i="44" s="1"/>
  <c r="J516" i="43"/>
  <c r="J92" i="44" s="1"/>
  <c r="J524" i="43"/>
  <c r="J100" i="44" s="1"/>
  <c r="J532" i="43"/>
  <c r="J108" i="44" s="1"/>
  <c r="K426" i="43"/>
  <c r="M302" i="43"/>
  <c r="M409" i="43" s="1"/>
  <c r="M316" i="43"/>
  <c r="M423" i="43" s="1"/>
  <c r="M271" i="43"/>
  <c r="M378" i="43" s="1"/>
  <c r="M237" i="43"/>
  <c r="M344" i="43" s="1"/>
  <c r="M287" i="43"/>
  <c r="M394" i="43" s="1"/>
  <c r="M285" i="43"/>
  <c r="M392" i="43" s="1"/>
  <c r="M247" i="43"/>
  <c r="M354" i="43" s="1"/>
  <c r="M273" i="43"/>
  <c r="M380" i="43" s="1"/>
  <c r="M259" i="43"/>
  <c r="M366" i="43" s="1"/>
  <c r="M251" i="43"/>
  <c r="M358" i="43" s="1"/>
  <c r="N8" i="44"/>
  <c r="M208" i="43"/>
  <c r="M315" i="43" s="1"/>
  <c r="M422" i="43" s="1"/>
  <c r="M211" i="43"/>
  <c r="M176" i="43"/>
  <c r="M154" i="43"/>
  <c r="N261" i="43" s="1"/>
  <c r="N368" i="43" s="1"/>
  <c r="M153" i="43"/>
  <c r="M137" i="43"/>
  <c r="M121" i="43"/>
  <c r="M139" i="43"/>
  <c r="M151" i="43"/>
  <c r="M258" i="43" s="1"/>
  <c r="M365" i="43" s="1"/>
  <c r="M105" i="43"/>
  <c r="M112" i="43"/>
  <c r="M219" i="43" s="1"/>
  <c r="M326" i="43" s="1"/>
  <c r="M148" i="43"/>
  <c r="L302" i="43"/>
  <c r="L409" i="43" s="1"/>
  <c r="L278" i="43"/>
  <c r="L385" i="43" s="1"/>
  <c r="M226" i="43"/>
  <c r="M333" i="43" s="1"/>
  <c r="L212" i="43"/>
  <c r="L219" i="43"/>
  <c r="L326" i="43" s="1"/>
  <c r="L265" i="43"/>
  <c r="L372" i="43" s="1"/>
  <c r="M141" i="43"/>
  <c r="M312" i="43"/>
  <c r="M419" i="43" s="1"/>
  <c r="L312" i="43"/>
  <c r="L419" i="43" s="1"/>
  <c r="M308" i="43"/>
  <c r="M415" i="43" s="1"/>
  <c r="L311" i="43"/>
  <c r="L418" i="43" s="1"/>
  <c r="L295" i="43"/>
  <c r="L402" i="43" s="1"/>
  <c r="L241" i="43"/>
  <c r="L348" i="43" s="1"/>
  <c r="L277" i="43"/>
  <c r="L384" i="43" s="1"/>
  <c r="L224" i="43"/>
  <c r="L331" i="43" s="1"/>
  <c r="L280" i="43"/>
  <c r="L387" i="43" s="1"/>
  <c r="L282" i="43"/>
  <c r="L389" i="43" s="1"/>
  <c r="L276" i="43"/>
  <c r="L383" i="43" s="1"/>
  <c r="L288" i="43"/>
  <c r="L395" i="43" s="1"/>
  <c r="M288" i="43"/>
  <c r="M395" i="43" s="1"/>
  <c r="L252" i="43"/>
  <c r="L359" i="43" s="1"/>
  <c r="L262" i="43"/>
  <c r="L369" i="43" s="1"/>
  <c r="M262" i="43"/>
  <c r="M369" i="43" s="1"/>
  <c r="M276" i="43"/>
  <c r="M383" i="43" s="1"/>
  <c r="M125" i="43"/>
  <c r="M232" i="43" s="1"/>
  <c r="M339" i="43" s="1"/>
  <c r="L223" i="43"/>
  <c r="L330" i="43" s="1"/>
  <c r="M223" i="43"/>
  <c r="M330" i="43" s="1"/>
  <c r="M263" i="43"/>
  <c r="M370" i="43" s="1"/>
  <c r="L263" i="43"/>
  <c r="L370" i="43" s="1"/>
  <c r="L272" i="43"/>
  <c r="L379" i="43" s="1"/>
  <c r="O325" i="43"/>
  <c r="L294" i="43"/>
  <c r="L401" i="43" s="1"/>
  <c r="L242" i="43"/>
  <c r="L349" i="43" s="1"/>
  <c r="M245" i="43"/>
  <c r="M352" i="43" s="1"/>
  <c r="L245" i="43"/>
  <c r="L352" i="43" s="1"/>
  <c r="M231" i="43"/>
  <c r="M338" i="43" s="1"/>
  <c r="M200" i="43"/>
  <c r="L225" i="43"/>
  <c r="L332" i="43" s="1"/>
  <c r="M150" i="43"/>
  <c r="M168" i="43"/>
  <c r="L283" i="43"/>
  <c r="L390" i="43" s="1"/>
  <c r="M283" i="43"/>
  <c r="M390" i="43" s="1"/>
  <c r="M311" i="43"/>
  <c r="M418" i="43" s="1"/>
  <c r="L250" i="43"/>
  <c r="L357" i="43" s="1"/>
  <c r="M240" i="43"/>
  <c r="M347" i="43" s="1"/>
  <c r="L227" i="43"/>
  <c r="L334" i="43" s="1"/>
  <c r="L317" i="43"/>
  <c r="L232" i="43"/>
  <c r="L339" i="43" s="1"/>
  <c r="M253" i="43"/>
  <c r="M360" i="43" s="1"/>
  <c r="L221" i="43"/>
  <c r="L328" i="43" s="1"/>
  <c r="M303" i="43"/>
  <c r="M410" i="43" s="1"/>
  <c r="M175" i="43"/>
  <c r="O4" i="43"/>
  <c r="N5" i="43"/>
  <c r="N9" i="43"/>
  <c r="N10" i="43"/>
  <c r="N117" i="43" s="1"/>
  <c r="N12" i="43"/>
  <c r="N119" i="43" s="1"/>
  <c r="N14" i="43"/>
  <c r="N121" i="43" s="1"/>
  <c r="N16" i="43"/>
  <c r="N123" i="43" s="1"/>
  <c r="N230" i="43" s="1"/>
  <c r="N337" i="43" s="1"/>
  <c r="N18" i="43"/>
  <c r="N125" i="43" s="1"/>
  <c r="N20" i="43"/>
  <c r="N127" i="43" s="1"/>
  <c r="N22" i="43"/>
  <c r="N129" i="43" s="1"/>
  <c r="N24" i="43"/>
  <c r="N131" i="43" s="1"/>
  <c r="N26" i="43"/>
  <c r="N133" i="43" s="1"/>
  <c r="N28" i="43"/>
  <c r="N135" i="43" s="1"/>
  <c r="N30" i="43"/>
  <c r="N137" i="43" s="1"/>
  <c r="N32" i="43"/>
  <c r="N139" i="43" s="1"/>
  <c r="N34" i="43"/>
  <c r="N141" i="43" s="1"/>
  <c r="N248" i="43" s="1"/>
  <c r="N355" i="43" s="1"/>
  <c r="N36" i="43"/>
  <c r="N143" i="43" s="1"/>
  <c r="N38" i="43"/>
  <c r="N145" i="43" s="1"/>
  <c r="N40" i="43"/>
  <c r="N147" i="43" s="1"/>
  <c r="N42" i="43"/>
  <c r="N149" i="43" s="1"/>
  <c r="N44" i="43"/>
  <c r="N151" i="43" s="1"/>
  <c r="N46" i="43"/>
  <c r="N153" i="43" s="1"/>
  <c r="N48" i="43"/>
  <c r="N155" i="43" s="1"/>
  <c r="N262" i="43" s="1"/>
  <c r="N369" i="43" s="1"/>
  <c r="N50" i="43"/>
  <c r="N157" i="43" s="1"/>
  <c r="N264" i="43" s="1"/>
  <c r="N371" i="43" s="1"/>
  <c r="N52" i="43"/>
  <c r="N159" i="43" s="1"/>
  <c r="N54" i="43"/>
  <c r="N161" i="43" s="1"/>
  <c r="N56" i="43"/>
  <c r="N163" i="43" s="1"/>
  <c r="N58" i="43"/>
  <c r="N165" i="43" s="1"/>
  <c r="N60" i="43"/>
  <c r="N167" i="43" s="1"/>
  <c r="N274" i="43" s="1"/>
  <c r="N381" i="43" s="1"/>
  <c r="N6" i="43"/>
  <c r="N113" i="43" s="1"/>
  <c r="N220" i="43" s="1"/>
  <c r="N327" i="43" s="1"/>
  <c r="N7" i="43"/>
  <c r="N114" i="43" s="1"/>
  <c r="N221" i="43" s="1"/>
  <c r="N328" i="43" s="1"/>
  <c r="N17" i="43"/>
  <c r="N124" i="43" s="1"/>
  <c r="N231" i="43" s="1"/>
  <c r="N338" i="43" s="1"/>
  <c r="N25" i="43"/>
  <c r="N132" i="43" s="1"/>
  <c r="N33" i="43"/>
  <c r="N140" i="43" s="1"/>
  <c r="N247" i="43" s="1"/>
  <c r="N354" i="43" s="1"/>
  <c r="N41" i="43"/>
  <c r="N148" i="43" s="1"/>
  <c r="N15" i="43"/>
  <c r="N122" i="43" s="1"/>
  <c r="N23" i="43"/>
  <c r="N130" i="43" s="1"/>
  <c r="N31" i="43"/>
  <c r="N138" i="43" s="1"/>
  <c r="N39" i="43"/>
  <c r="N146" i="43" s="1"/>
  <c r="N13" i="43"/>
  <c r="N120" i="43" s="1"/>
  <c r="N21" i="43"/>
  <c r="N128" i="43" s="1"/>
  <c r="N235" i="43" s="1"/>
  <c r="N342" i="43" s="1"/>
  <c r="N29" i="43"/>
  <c r="N136" i="43" s="1"/>
  <c r="N37" i="43"/>
  <c r="N144" i="43" s="1"/>
  <c r="N251" i="43" s="1"/>
  <c r="N358" i="43" s="1"/>
  <c r="N8" i="43"/>
  <c r="N115" i="43" s="1"/>
  <c r="N11" i="43"/>
  <c r="N118" i="43" s="1"/>
  <c r="N19" i="43"/>
  <c r="N126" i="43" s="1"/>
  <c r="N27" i="43"/>
  <c r="N134" i="43" s="1"/>
  <c r="N35" i="43"/>
  <c r="N142" i="43" s="1"/>
  <c r="N249" i="43" s="1"/>
  <c r="N356" i="43" s="1"/>
  <c r="N43" i="43"/>
  <c r="N150" i="43" s="1"/>
  <c r="N51" i="43"/>
  <c r="N158" i="43" s="1"/>
  <c r="N59" i="43"/>
  <c r="N166" i="43" s="1"/>
  <c r="N49" i="43"/>
  <c r="N156" i="43" s="1"/>
  <c r="N57" i="43"/>
  <c r="N164" i="43" s="1"/>
  <c r="N271" i="43" s="1"/>
  <c r="N378" i="43" s="1"/>
  <c r="N62" i="43"/>
  <c r="N169" i="43" s="1"/>
  <c r="N64" i="43"/>
  <c r="N171" i="43" s="1"/>
  <c r="N66" i="43"/>
  <c r="N173" i="43" s="1"/>
  <c r="N68" i="43"/>
  <c r="N175" i="43" s="1"/>
  <c r="N70" i="43"/>
  <c r="N177" i="43" s="1"/>
  <c r="N284" i="43" s="1"/>
  <c r="N391" i="43" s="1"/>
  <c r="N47" i="43"/>
  <c r="N154" i="43" s="1"/>
  <c r="N55" i="43"/>
  <c r="N162" i="43" s="1"/>
  <c r="N269" i="43" s="1"/>
  <c r="N376" i="43" s="1"/>
  <c r="N65" i="43"/>
  <c r="N172" i="43" s="1"/>
  <c r="N279" i="43" s="1"/>
  <c r="N386" i="43" s="1"/>
  <c r="N74" i="43"/>
  <c r="N181" i="43" s="1"/>
  <c r="N79" i="43"/>
  <c r="N186" i="43" s="1"/>
  <c r="N82" i="43"/>
  <c r="N189" i="43" s="1"/>
  <c r="N53" i="43"/>
  <c r="N160" i="43" s="1"/>
  <c r="N267" i="43" s="1"/>
  <c r="N374" i="43" s="1"/>
  <c r="N67" i="43"/>
  <c r="N174" i="43" s="1"/>
  <c r="N75" i="43"/>
  <c r="N182" i="43" s="1"/>
  <c r="N77" i="43"/>
  <c r="N184" i="43" s="1"/>
  <c r="N80" i="43"/>
  <c r="N187" i="43" s="1"/>
  <c r="N85" i="43"/>
  <c r="N192" i="43" s="1"/>
  <c r="N86" i="43"/>
  <c r="N193" i="43" s="1"/>
  <c r="N88" i="43"/>
  <c r="N195" i="43" s="1"/>
  <c r="N302" i="43" s="1"/>
  <c r="N409" i="43" s="1"/>
  <c r="N90" i="43"/>
  <c r="N197" i="43" s="1"/>
  <c r="N92" i="43"/>
  <c r="N199" i="43" s="1"/>
  <c r="N306" i="43" s="1"/>
  <c r="N413" i="43" s="1"/>
  <c r="N94" i="43"/>
  <c r="N201" i="43" s="1"/>
  <c r="N308" i="43" s="1"/>
  <c r="N415" i="43" s="1"/>
  <c r="N96" i="43"/>
  <c r="N203" i="43" s="1"/>
  <c r="N98" i="43"/>
  <c r="N205" i="43" s="1"/>
  <c r="N312" i="43" s="1"/>
  <c r="N419" i="43" s="1"/>
  <c r="N100" i="43"/>
  <c r="N207" i="43" s="1"/>
  <c r="N314" i="43" s="1"/>
  <c r="N421" i="43" s="1"/>
  <c r="N102" i="43"/>
  <c r="N209" i="43" s="1"/>
  <c r="N316" i="43" s="1"/>
  <c r="N423" i="43" s="1"/>
  <c r="N104" i="43"/>
  <c r="N211" i="43" s="1"/>
  <c r="N45" i="43"/>
  <c r="N152" i="43" s="1"/>
  <c r="N259" i="43" s="1"/>
  <c r="N366" i="43" s="1"/>
  <c r="N61" i="43"/>
  <c r="N168" i="43" s="1"/>
  <c r="N275" i="43" s="1"/>
  <c r="N382" i="43" s="1"/>
  <c r="N69" i="43"/>
  <c r="N176" i="43" s="1"/>
  <c r="N72" i="43"/>
  <c r="N179" i="43" s="1"/>
  <c r="N286" i="43" s="1"/>
  <c r="N393" i="43" s="1"/>
  <c r="N78" i="43"/>
  <c r="N185" i="43" s="1"/>
  <c r="N83" i="43"/>
  <c r="N190" i="43" s="1"/>
  <c r="N63" i="43"/>
  <c r="N170" i="43" s="1"/>
  <c r="N71" i="43"/>
  <c r="N178" i="43" s="1"/>
  <c r="N73" i="43"/>
  <c r="N180" i="43" s="1"/>
  <c r="N287" i="43" s="1"/>
  <c r="N394" i="43" s="1"/>
  <c r="N76" i="43"/>
  <c r="N183" i="43" s="1"/>
  <c r="N81" i="43"/>
  <c r="N188" i="43" s="1"/>
  <c r="N84" i="43"/>
  <c r="N191" i="43" s="1"/>
  <c r="N298" i="43" s="1"/>
  <c r="N405" i="43" s="1"/>
  <c r="N87" i="43"/>
  <c r="N194" i="43" s="1"/>
  <c r="N89" i="43"/>
  <c r="N196" i="43" s="1"/>
  <c r="N303" i="43" s="1"/>
  <c r="N410" i="43" s="1"/>
  <c r="N91" i="43"/>
  <c r="N198" i="43" s="1"/>
  <c r="N93" i="43"/>
  <c r="N200" i="43" s="1"/>
  <c r="N95" i="43"/>
  <c r="N202" i="43" s="1"/>
  <c r="N97" i="43"/>
  <c r="N204" i="43" s="1"/>
  <c r="N311" i="43" s="1"/>
  <c r="N418" i="43" s="1"/>
  <c r="N99" i="43"/>
  <c r="N206" i="43" s="1"/>
  <c r="N101" i="43"/>
  <c r="N208" i="43" s="1"/>
  <c r="N103" i="43"/>
  <c r="N210" i="43" s="1"/>
  <c r="M255" i="43"/>
  <c r="M362" i="43" s="1"/>
  <c r="L255" i="43"/>
  <c r="L362" i="43" s="1"/>
  <c r="M189" i="43"/>
  <c r="M296" i="43" s="1"/>
  <c r="M403" i="43" s="1"/>
  <c r="M173" i="43"/>
  <c r="M161" i="43"/>
  <c r="M268" i="43" s="1"/>
  <c r="M375" i="43" s="1"/>
  <c r="M129" i="43"/>
  <c r="M147" i="43"/>
  <c r="M131" i="43"/>
  <c r="N116" i="43"/>
  <c r="M120" i="43"/>
  <c r="M127" i="43"/>
  <c r="M115" i="43"/>
  <c r="M222" i="43" s="1"/>
  <c r="M329" i="43" s="1"/>
  <c r="L258" i="43"/>
  <c r="L365" i="43" s="1"/>
  <c r="N270" i="43"/>
  <c r="N377" i="43" s="1"/>
  <c r="L270" i="43"/>
  <c r="L377" i="43" s="1"/>
  <c r="M270" i="43"/>
  <c r="M377" i="43" s="1"/>
  <c r="M206" i="43"/>
  <c r="M313" i="43" s="1"/>
  <c r="M420" i="43" s="1"/>
  <c r="L284" i="43"/>
  <c r="L391" i="43" s="1"/>
  <c r="M284" i="43"/>
  <c r="M391" i="43" s="1"/>
  <c r="M298" i="43"/>
  <c r="M405" i="43" s="1"/>
  <c r="L298" i="43"/>
  <c r="L405" i="43" s="1"/>
  <c r="M203" i="43"/>
  <c r="L313" i="43"/>
  <c r="L271" i="43"/>
  <c r="M289" i="43"/>
  <c r="M396" i="43" s="1"/>
  <c r="L231" i="43"/>
  <c r="M118" i="43"/>
  <c r="M225" i="43" s="1"/>
  <c r="M332" i="43" s="1"/>
  <c r="M158" i="43"/>
  <c r="L259" i="43"/>
  <c r="M267" i="43"/>
  <c r="M374" i="43" s="1"/>
  <c r="L267" i="43"/>
  <c r="L374" i="43" s="1"/>
  <c r="M135" i="43"/>
  <c r="M242" i="43" s="1"/>
  <c r="M349" i="43" s="1"/>
  <c r="L301" i="43"/>
  <c r="L408" i="43" s="1"/>
  <c r="L290" i="43"/>
  <c r="L397" i="43" s="1"/>
  <c r="L306" i="43"/>
  <c r="L413" i="43" s="1"/>
  <c r="M306" i="43"/>
  <c r="M413" i="43" s="1"/>
  <c r="L220" i="43"/>
  <c r="L264" i="43"/>
  <c r="L371" i="43" s="1"/>
  <c r="M264" i="43"/>
  <c r="M371" i="43" s="1"/>
  <c r="M145" i="43"/>
  <c r="N293" i="43"/>
  <c r="N400" i="43" s="1"/>
  <c r="M293" i="43"/>
  <c r="M400" i="43" s="1"/>
  <c r="L293" i="43"/>
  <c r="L400" i="43" s="1"/>
  <c r="M198" i="43"/>
  <c r="M174" i="43"/>
  <c r="M210" i="43"/>
  <c r="M317" i="43" s="1"/>
  <c r="M424" i="43" s="1"/>
  <c r="M202" i="43"/>
  <c r="M194" i="43"/>
  <c r="M170" i="43"/>
  <c r="M159" i="43"/>
  <c r="M187" i="43"/>
  <c r="M171" i="43"/>
  <c r="M149" i="43"/>
  <c r="M256" i="43" s="1"/>
  <c r="M363" i="43" s="1"/>
  <c r="M122" i="43"/>
  <c r="M229" i="43" s="1"/>
  <c r="M336" i="43" s="1"/>
  <c r="M132" i="43"/>
  <c r="M165" i="43"/>
  <c r="M185" i="43"/>
  <c r="M184" i="43"/>
  <c r="N300" i="43"/>
  <c r="N407" i="43" s="1"/>
  <c r="L300" i="43"/>
  <c r="L407" i="43" s="1"/>
  <c r="M300" i="43"/>
  <c r="M407" i="43" s="1"/>
  <c r="N289" i="43"/>
  <c r="N396" i="43" s="1"/>
  <c r="L269" i="43"/>
  <c r="L376" i="43" s="1"/>
  <c r="M269" i="43"/>
  <c r="M376" i="43" s="1"/>
  <c r="L222" i="43"/>
  <c r="L329" i="43" s="1"/>
  <c r="M197" i="43"/>
  <c r="M134" i="43"/>
  <c r="M236" i="43"/>
  <c r="M343" i="43" s="1"/>
  <c r="L236" i="43"/>
  <c r="N236" i="43"/>
  <c r="N343" i="43" s="1"/>
  <c r="M188" i="43"/>
  <c r="N295" i="43" s="1"/>
  <c r="N402" i="43" s="1"/>
  <c r="L315" i="43"/>
  <c r="L422" i="43" s="1"/>
  <c r="N315" i="43"/>
  <c r="N422" i="43" s="1"/>
  <c r="N268" i="43"/>
  <c r="N375" i="43" s="1"/>
  <c r="L268" i="43"/>
  <c r="L375" i="43" s="1"/>
  <c r="L296" i="43"/>
  <c r="L403" i="43" s="1"/>
  <c r="L279" i="43"/>
  <c r="L386" i="43" s="1"/>
  <c r="M279" i="43"/>
  <c r="M386" i="43" s="1"/>
  <c r="L229" i="43"/>
  <c r="L336" i="43" s="1"/>
  <c r="L261" i="43"/>
  <c r="L368" i="43" s="1"/>
  <c r="M261" i="43"/>
  <c r="M368" i="43" s="1"/>
  <c r="M143" i="43"/>
  <c r="L230" i="43"/>
  <c r="L337" i="43" s="1"/>
  <c r="L235" i="43"/>
  <c r="L342" i="43" s="1"/>
  <c r="M235" i="43"/>
  <c r="M342" i="43" s="1"/>
  <c r="M136" i="43"/>
  <c r="M243" i="43" s="1"/>
  <c r="M350" i="43" s="1"/>
  <c r="M117" i="43"/>
  <c r="M309" i="43"/>
  <c r="M416" i="43" s="1"/>
  <c r="L309" i="43"/>
  <c r="L416" i="43" s="1"/>
  <c r="M183" i="43"/>
  <c r="M290" i="43" s="1"/>
  <c r="M397" i="43" s="1"/>
  <c r="M192" i="43"/>
  <c r="M314" i="43"/>
  <c r="M421" i="43" s="1"/>
  <c r="L314" i="43"/>
  <c r="L421" i="43" s="1"/>
  <c r="M220" i="43"/>
  <c r="M327" i="43" s="1"/>
  <c r="K319" i="43"/>
  <c r="L243" i="43"/>
  <c r="L249" i="43"/>
  <c r="M249" i="43"/>
  <c r="M356" i="43" s="1"/>
  <c r="N253" i="43"/>
  <c r="N360" i="43" s="1"/>
  <c r="L286" i="43"/>
  <c r="L393" i="43" s="1"/>
  <c r="M286" i="43"/>
  <c r="M393" i="43" s="1"/>
  <c r="AO97" i="19"/>
  <c r="J478" i="43" l="1"/>
  <c r="J54" i="44" s="1"/>
  <c r="J499" i="43"/>
  <c r="J75" i="44" s="1"/>
  <c r="J456" i="43"/>
  <c r="J32" i="44" s="1"/>
  <c r="J449" i="43"/>
  <c r="J25" i="44" s="1"/>
  <c r="N294" i="43"/>
  <c r="N401" i="43" s="1"/>
  <c r="N255" i="43"/>
  <c r="N362" i="43" s="1"/>
  <c r="N246" i="43"/>
  <c r="N353" i="43" s="1"/>
  <c r="N309" i="43"/>
  <c r="N416" i="43" s="1"/>
  <c r="N258" i="43"/>
  <c r="N365" i="43" s="1"/>
  <c r="N229" i="43"/>
  <c r="N336" i="43" s="1"/>
  <c r="J470" i="43"/>
  <c r="J46" i="44" s="1"/>
  <c r="J507" i="43"/>
  <c r="J83" i="44" s="1"/>
  <c r="J475" i="43"/>
  <c r="J51" i="44" s="1"/>
  <c r="J440" i="43"/>
  <c r="J16" i="44" s="1"/>
  <c r="N296" i="43"/>
  <c r="N403" i="43" s="1"/>
  <c r="N222" i="43"/>
  <c r="N329" i="43" s="1"/>
  <c r="N225" i="43"/>
  <c r="N332" i="43" s="1"/>
  <c r="N260" i="43"/>
  <c r="N367" i="43" s="1"/>
  <c r="L343" i="43"/>
  <c r="L338" i="43"/>
  <c r="L378" i="43"/>
  <c r="N277" i="43"/>
  <c r="N384" i="43" s="1"/>
  <c r="N278" i="43"/>
  <c r="N385" i="43" s="1"/>
  <c r="N241" i="43"/>
  <c r="N348" i="43" s="1"/>
  <c r="L420" i="43"/>
  <c r="N243" i="43"/>
  <c r="N350" i="43" s="1"/>
  <c r="N252" i="43"/>
  <c r="N359" i="43" s="1"/>
  <c r="L350" i="43"/>
  <c r="L356" i="43"/>
  <c r="L327" i="43"/>
  <c r="N317" i="43"/>
  <c r="N424" i="43" s="1"/>
  <c r="L366" i="43"/>
  <c r="L424" i="43"/>
  <c r="K434" i="43"/>
  <c r="K10" i="44" s="1"/>
  <c r="K442" i="43"/>
  <c r="K18" i="44" s="1"/>
  <c r="K450" i="43"/>
  <c r="K26" i="44" s="1"/>
  <c r="K458" i="43"/>
  <c r="K34" i="44" s="1"/>
  <c r="K466" i="43"/>
  <c r="K42" i="44" s="1"/>
  <c r="K439" i="43"/>
  <c r="K15" i="44" s="1"/>
  <c r="K447" i="43"/>
  <c r="K23" i="44" s="1"/>
  <c r="K455" i="43"/>
  <c r="K31" i="44" s="1"/>
  <c r="K463" i="43"/>
  <c r="K39" i="44" s="1"/>
  <c r="K472" i="43"/>
  <c r="K48" i="44" s="1"/>
  <c r="K480" i="43"/>
  <c r="K56" i="44" s="1"/>
  <c r="K488" i="43"/>
  <c r="K64" i="44" s="1"/>
  <c r="K496" i="43"/>
  <c r="K72" i="44" s="1"/>
  <c r="K504" i="43"/>
  <c r="K80" i="44" s="1"/>
  <c r="K512" i="43"/>
  <c r="K88" i="44" s="1"/>
  <c r="K520" i="43"/>
  <c r="K96" i="44" s="1"/>
  <c r="K528" i="43"/>
  <c r="K104" i="44" s="1"/>
  <c r="K469" i="43"/>
  <c r="K45" i="44" s="1"/>
  <c r="K477" i="43"/>
  <c r="K53" i="44" s="1"/>
  <c r="K485" i="43"/>
  <c r="K61" i="44" s="1"/>
  <c r="K493" i="43"/>
  <c r="K69" i="44" s="1"/>
  <c r="K501" i="43"/>
  <c r="K77" i="44" s="1"/>
  <c r="K509" i="43"/>
  <c r="K85" i="44" s="1"/>
  <c r="K517" i="43"/>
  <c r="K93" i="44" s="1"/>
  <c r="K525" i="43"/>
  <c r="K101" i="44" s="1"/>
  <c r="K436" i="43"/>
  <c r="K12" i="44" s="1"/>
  <c r="K444" i="43"/>
  <c r="K20" i="44" s="1"/>
  <c r="K452" i="43"/>
  <c r="K28" i="44" s="1"/>
  <c r="K460" i="43"/>
  <c r="K36" i="44" s="1"/>
  <c r="K433" i="43"/>
  <c r="K9" i="44" s="1"/>
  <c r="K441" i="43"/>
  <c r="K17" i="44" s="1"/>
  <c r="K449" i="43"/>
  <c r="K25" i="44" s="1"/>
  <c r="K457" i="43"/>
  <c r="K33" i="44" s="1"/>
  <c r="K465" i="43"/>
  <c r="K41" i="44" s="1"/>
  <c r="K474" i="43"/>
  <c r="K50" i="44" s="1"/>
  <c r="K482" i="43"/>
  <c r="K58" i="44" s="1"/>
  <c r="K490" i="43"/>
  <c r="K66" i="44" s="1"/>
  <c r="K498" i="43"/>
  <c r="K74" i="44" s="1"/>
  <c r="K506" i="43"/>
  <c r="K82" i="44" s="1"/>
  <c r="K514" i="43"/>
  <c r="K90" i="44" s="1"/>
  <c r="K522" i="43"/>
  <c r="K98" i="44" s="1"/>
  <c r="K530" i="43"/>
  <c r="K106" i="44" s="1"/>
  <c r="K471" i="43"/>
  <c r="K47" i="44" s="1"/>
  <c r="K479" i="43"/>
  <c r="K55" i="44" s="1"/>
  <c r="K487" i="43"/>
  <c r="K63" i="44" s="1"/>
  <c r="K495" i="43"/>
  <c r="K71" i="44" s="1"/>
  <c r="K503" i="43"/>
  <c r="K79" i="44" s="1"/>
  <c r="K511" i="43"/>
  <c r="K87" i="44" s="1"/>
  <c r="K519" i="43"/>
  <c r="K95" i="44" s="1"/>
  <c r="K527" i="43"/>
  <c r="K103" i="44" s="1"/>
  <c r="K438" i="43"/>
  <c r="K14" i="44" s="1"/>
  <c r="K446" i="43"/>
  <c r="K22" i="44" s="1"/>
  <c r="K454" i="43"/>
  <c r="K30" i="44" s="1"/>
  <c r="K462" i="43"/>
  <c r="K38" i="44" s="1"/>
  <c r="K435" i="43"/>
  <c r="K11" i="44" s="1"/>
  <c r="K443" i="43"/>
  <c r="K19" i="44" s="1"/>
  <c r="K451" i="43"/>
  <c r="K27" i="44" s="1"/>
  <c r="K459" i="43"/>
  <c r="K35" i="44" s="1"/>
  <c r="K468" i="43"/>
  <c r="K44" i="44" s="1"/>
  <c r="K476" i="43"/>
  <c r="K52" i="44" s="1"/>
  <c r="K484" i="43"/>
  <c r="K60" i="44" s="1"/>
  <c r="K492" i="43"/>
  <c r="K68" i="44" s="1"/>
  <c r="K500" i="43"/>
  <c r="K76" i="44" s="1"/>
  <c r="K508" i="43"/>
  <c r="K84" i="44" s="1"/>
  <c r="K516" i="43"/>
  <c r="K92" i="44" s="1"/>
  <c r="K524" i="43"/>
  <c r="K100" i="44" s="1"/>
  <c r="K532" i="43"/>
  <c r="K108" i="44" s="1"/>
  <c r="K473" i="43"/>
  <c r="K49" i="44" s="1"/>
  <c r="K481" i="43"/>
  <c r="K57" i="44" s="1"/>
  <c r="K489" i="43"/>
  <c r="K65" i="44" s="1"/>
  <c r="K497" i="43"/>
  <c r="K73" i="44" s="1"/>
  <c r="K505" i="43"/>
  <c r="K81" i="44" s="1"/>
  <c r="K513" i="43"/>
  <c r="K89" i="44" s="1"/>
  <c r="K521" i="43"/>
  <c r="K97" i="44" s="1"/>
  <c r="K529" i="43"/>
  <c r="K105" i="44" s="1"/>
  <c r="K440" i="43"/>
  <c r="K16" i="44" s="1"/>
  <c r="K448" i="43"/>
  <c r="K24" i="44" s="1"/>
  <c r="K456" i="43"/>
  <c r="K32" i="44" s="1"/>
  <c r="K464" i="43"/>
  <c r="K40" i="44" s="1"/>
  <c r="K437" i="43"/>
  <c r="K13" i="44" s="1"/>
  <c r="K445" i="43"/>
  <c r="K21" i="44" s="1"/>
  <c r="K453" i="43"/>
  <c r="K29" i="44" s="1"/>
  <c r="K461" i="43"/>
  <c r="K37" i="44" s="1"/>
  <c r="K470" i="43"/>
  <c r="K46" i="44" s="1"/>
  <c r="K478" i="43"/>
  <c r="K54" i="44" s="1"/>
  <c r="K486" i="43"/>
  <c r="K62" i="44" s="1"/>
  <c r="K494" i="43"/>
  <c r="K70" i="44" s="1"/>
  <c r="K502" i="43"/>
  <c r="K78" i="44" s="1"/>
  <c r="K510" i="43"/>
  <c r="K86" i="44" s="1"/>
  <c r="K518" i="43"/>
  <c r="K94" i="44" s="1"/>
  <c r="K526" i="43"/>
  <c r="K102" i="44" s="1"/>
  <c r="K467" i="43"/>
  <c r="K43" i="44" s="1"/>
  <c r="K475" i="43"/>
  <c r="K51" i="44" s="1"/>
  <c r="K483" i="43"/>
  <c r="K59" i="44" s="1"/>
  <c r="K491" i="43"/>
  <c r="K67" i="44" s="1"/>
  <c r="K499" i="43"/>
  <c r="K75" i="44" s="1"/>
  <c r="K507" i="43"/>
  <c r="K83" i="44" s="1"/>
  <c r="K515" i="43"/>
  <c r="K91" i="44" s="1"/>
  <c r="K523" i="43"/>
  <c r="K99" i="44" s="1"/>
  <c r="K531" i="43"/>
  <c r="K107" i="44" s="1"/>
  <c r="M299" i="43"/>
  <c r="M406" i="43" s="1"/>
  <c r="N299" i="43"/>
  <c r="N406" i="43" s="1"/>
  <c r="M292" i="43"/>
  <c r="M399" i="43" s="1"/>
  <c r="N292" i="43"/>
  <c r="N399" i="43" s="1"/>
  <c r="M266" i="43"/>
  <c r="M373" i="43" s="1"/>
  <c r="M277" i="43"/>
  <c r="M384" i="43" s="1"/>
  <c r="N290" i="43"/>
  <c r="N397" i="43" s="1"/>
  <c r="M278" i="43"/>
  <c r="M385" i="43" s="1"/>
  <c r="N238" i="43"/>
  <c r="N345" i="43" s="1"/>
  <c r="N232" i="43"/>
  <c r="N339" i="43" s="1"/>
  <c r="M227" i="43"/>
  <c r="M334" i="43" s="1"/>
  <c r="N272" i="43"/>
  <c r="N379" i="43" s="1"/>
  <c r="M252" i="43"/>
  <c r="M359" i="43" s="1"/>
  <c r="N288" i="43"/>
  <c r="N395" i="43" s="1"/>
  <c r="M248" i="43"/>
  <c r="M355" i="43" s="1"/>
  <c r="M265" i="43"/>
  <c r="M372" i="43" s="1"/>
  <c r="O8" i="44"/>
  <c r="M241" i="43"/>
  <c r="M348" i="43" s="1"/>
  <c r="M304" i="43"/>
  <c r="M411" i="43" s="1"/>
  <c r="M301" i="43"/>
  <c r="M408" i="43" s="1"/>
  <c r="N242" i="43"/>
  <c r="N349" i="43" s="1"/>
  <c r="M234" i="43"/>
  <c r="M341" i="43" s="1"/>
  <c r="N297" i="43"/>
  <c r="N404" i="43" s="1"/>
  <c r="N233" i="43"/>
  <c r="N340" i="43" s="1"/>
  <c r="N105" i="43"/>
  <c r="N112" i="43"/>
  <c r="N250" i="43"/>
  <c r="N357" i="43" s="1"/>
  <c r="M272" i="43"/>
  <c r="M379" i="43" s="1"/>
  <c r="M224" i="43"/>
  <c r="M331" i="43" s="1"/>
  <c r="N276" i="43"/>
  <c r="N383" i="43" s="1"/>
  <c r="M295" i="43"/>
  <c r="M402" i="43" s="1"/>
  <c r="N265" i="43"/>
  <c r="N372" i="43" s="1"/>
  <c r="M212" i="43"/>
  <c r="N244" i="43"/>
  <c r="N351" i="43" s="1"/>
  <c r="M244" i="43"/>
  <c r="M351" i="43" s="1"/>
  <c r="M318" i="43"/>
  <c r="M425" i="43" s="1"/>
  <c r="N318" i="43"/>
  <c r="N425" i="43" s="1"/>
  <c r="N285" i="43"/>
  <c r="N392" i="43" s="1"/>
  <c r="N239" i="43"/>
  <c r="N346" i="43" s="1"/>
  <c r="M239" i="43"/>
  <c r="M346" i="43" s="1"/>
  <c r="M305" i="43"/>
  <c r="M412" i="43" s="1"/>
  <c r="N305" i="43"/>
  <c r="N412" i="43" s="1"/>
  <c r="N301" i="43"/>
  <c r="N408" i="43" s="1"/>
  <c r="N304" i="43"/>
  <c r="N411" i="43" s="1"/>
  <c r="N266" i="43"/>
  <c r="N373" i="43" s="1"/>
  <c r="N234" i="43"/>
  <c r="N341" i="43" s="1"/>
  <c r="N226" i="43"/>
  <c r="N333" i="43" s="1"/>
  <c r="O6" i="43"/>
  <c r="O113" i="43" s="1"/>
  <c r="O220" i="43" s="1"/>
  <c r="O8" i="43"/>
  <c r="O115" i="43" s="1"/>
  <c r="P4" i="43"/>
  <c r="O7" i="43"/>
  <c r="O114" i="43" s="1"/>
  <c r="O221" i="43" s="1"/>
  <c r="O5" i="43"/>
  <c r="O11" i="43"/>
  <c r="O118" i="43" s="1"/>
  <c r="O225" i="43" s="1"/>
  <c r="O332" i="43" s="1"/>
  <c r="O14" i="43"/>
  <c r="O121" i="43" s="1"/>
  <c r="O228" i="43" s="1"/>
  <c r="O19" i="43"/>
  <c r="O126" i="43" s="1"/>
  <c r="O22" i="43"/>
  <c r="O129" i="43" s="1"/>
  <c r="O236" i="43" s="1"/>
  <c r="O343" i="43" s="1"/>
  <c r="O27" i="43"/>
  <c r="O134" i="43" s="1"/>
  <c r="O241" i="43" s="1"/>
  <c r="O30" i="43"/>
  <c r="O137" i="43" s="1"/>
  <c r="O35" i="43"/>
  <c r="O142" i="43" s="1"/>
  <c r="O249" i="43" s="1"/>
  <c r="O38" i="43"/>
  <c r="O145" i="43" s="1"/>
  <c r="O252" i="43" s="1"/>
  <c r="O359" i="43" s="1"/>
  <c r="O43" i="43"/>
  <c r="O150" i="43" s="1"/>
  <c r="O12" i="43"/>
  <c r="O119" i="43" s="1"/>
  <c r="O226" i="43" s="1"/>
  <c r="O17" i="43"/>
  <c r="O124" i="43" s="1"/>
  <c r="O231" i="43" s="1"/>
  <c r="O20" i="43"/>
  <c r="O127" i="43" s="1"/>
  <c r="O234" i="43" s="1"/>
  <c r="O341" i="43" s="1"/>
  <c r="O25" i="43"/>
  <c r="O132" i="43" s="1"/>
  <c r="O28" i="43"/>
  <c r="O135" i="43" s="1"/>
  <c r="O242" i="43" s="1"/>
  <c r="O33" i="43"/>
  <c r="O140" i="43" s="1"/>
  <c r="O247" i="43" s="1"/>
  <c r="O36" i="43"/>
  <c r="O143" i="43" s="1"/>
  <c r="O250" i="43" s="1"/>
  <c r="O41" i="43"/>
  <c r="O148" i="43" s="1"/>
  <c r="O44" i="43"/>
  <c r="O151" i="43" s="1"/>
  <c r="O10" i="43"/>
  <c r="O117" i="43" s="1"/>
  <c r="O224" i="43" s="1"/>
  <c r="O15" i="43"/>
  <c r="O122" i="43" s="1"/>
  <c r="O18" i="43"/>
  <c r="O125" i="43" s="1"/>
  <c r="O232" i="43" s="1"/>
  <c r="O23" i="43"/>
  <c r="O130" i="43" s="1"/>
  <c r="O26" i="43"/>
  <c r="O133" i="43" s="1"/>
  <c r="O240" i="43" s="1"/>
  <c r="O31" i="43"/>
  <c r="O138" i="43" s="1"/>
  <c r="O245" i="43" s="1"/>
  <c r="O352" i="43" s="1"/>
  <c r="O34" i="43"/>
  <c r="O141" i="43" s="1"/>
  <c r="O248" i="43" s="1"/>
  <c r="O355" i="43" s="1"/>
  <c r="O39" i="43"/>
  <c r="O146" i="43" s="1"/>
  <c r="O253" i="43" s="1"/>
  <c r="O42" i="43"/>
  <c r="O149" i="43" s="1"/>
  <c r="O256" i="43" s="1"/>
  <c r="O9" i="43"/>
  <c r="O116" i="43" s="1"/>
  <c r="O223" i="43" s="1"/>
  <c r="O13" i="43"/>
  <c r="O120" i="43" s="1"/>
  <c r="O16" i="43"/>
  <c r="O123" i="43" s="1"/>
  <c r="O230" i="43" s="1"/>
  <c r="O21" i="43"/>
  <c r="O128" i="43" s="1"/>
  <c r="O24" i="43"/>
  <c r="O131" i="43" s="1"/>
  <c r="O238" i="43" s="1"/>
  <c r="O29" i="43"/>
  <c r="O136" i="43" s="1"/>
  <c r="O243" i="43" s="1"/>
  <c r="O350" i="43" s="1"/>
  <c r="O32" i="43"/>
  <c r="O139" i="43" s="1"/>
  <c r="O246" i="43" s="1"/>
  <c r="O37" i="43"/>
  <c r="O144" i="43" s="1"/>
  <c r="O251" i="43" s="1"/>
  <c r="O40" i="43"/>
  <c r="O147" i="43" s="1"/>
  <c r="O254" i="43" s="1"/>
  <c r="O361" i="43" s="1"/>
  <c r="O45" i="43"/>
  <c r="O152" i="43" s="1"/>
  <c r="O259" i="43" s="1"/>
  <c r="O366" i="43" s="1"/>
  <c r="O48" i="43"/>
  <c r="O155" i="43" s="1"/>
  <c r="O262" i="43" s="1"/>
  <c r="O53" i="43"/>
  <c r="O160" i="43" s="1"/>
  <c r="O56" i="43"/>
  <c r="O163" i="43" s="1"/>
  <c r="O61" i="43"/>
  <c r="O168" i="43" s="1"/>
  <c r="O275" i="43" s="1"/>
  <c r="O63" i="43"/>
  <c r="O170" i="43" s="1"/>
  <c r="O277" i="43" s="1"/>
  <c r="O65" i="43"/>
  <c r="O172" i="43" s="1"/>
  <c r="O67" i="43"/>
  <c r="O174" i="43" s="1"/>
  <c r="O281" i="43" s="1"/>
  <c r="O388" i="43" s="1"/>
  <c r="O69" i="43"/>
  <c r="O176" i="43" s="1"/>
  <c r="O283" i="43" s="1"/>
  <c r="O390" i="43" s="1"/>
  <c r="O71" i="43"/>
  <c r="O178" i="43" s="1"/>
  <c r="O73" i="43"/>
  <c r="O180" i="43" s="1"/>
  <c r="O287" i="43" s="1"/>
  <c r="O75" i="43"/>
  <c r="O182" i="43" s="1"/>
  <c r="O289" i="43" s="1"/>
  <c r="O396" i="43" s="1"/>
  <c r="O77" i="43"/>
  <c r="O184" i="43" s="1"/>
  <c r="O291" i="43" s="1"/>
  <c r="O398" i="43" s="1"/>
  <c r="O79" i="43"/>
  <c r="O186" i="43" s="1"/>
  <c r="O81" i="43"/>
  <c r="O188" i="43" s="1"/>
  <c r="O295" i="43" s="1"/>
  <c r="O83" i="43"/>
  <c r="O190" i="43" s="1"/>
  <c r="O297" i="43" s="1"/>
  <c r="O85" i="43"/>
  <c r="O192" i="43" s="1"/>
  <c r="O299" i="43" s="1"/>
  <c r="O406" i="43" s="1"/>
  <c r="O46" i="43"/>
  <c r="O153" i="43" s="1"/>
  <c r="O51" i="43"/>
  <c r="O158" i="43" s="1"/>
  <c r="O54" i="43"/>
  <c r="O161" i="43" s="1"/>
  <c r="O59" i="43"/>
  <c r="O166" i="43" s="1"/>
  <c r="O273" i="43" s="1"/>
  <c r="O380" i="43" s="1"/>
  <c r="O49" i="43"/>
  <c r="O156" i="43" s="1"/>
  <c r="O263" i="43" s="1"/>
  <c r="O52" i="43"/>
  <c r="O159" i="43" s="1"/>
  <c r="O266" i="43" s="1"/>
  <c r="O57" i="43"/>
  <c r="O164" i="43" s="1"/>
  <c r="O271" i="43" s="1"/>
  <c r="O60" i="43"/>
  <c r="O167" i="43" s="1"/>
  <c r="O274" i="43" s="1"/>
  <c r="O381" i="43" s="1"/>
  <c r="O62" i="43"/>
  <c r="O169" i="43" s="1"/>
  <c r="O276" i="43" s="1"/>
  <c r="O64" i="43"/>
  <c r="O171" i="43" s="1"/>
  <c r="O278" i="43" s="1"/>
  <c r="O385" i="43" s="1"/>
  <c r="O66" i="43"/>
  <c r="O173" i="43" s="1"/>
  <c r="O280" i="43" s="1"/>
  <c r="O387" i="43" s="1"/>
  <c r="O68" i="43"/>
  <c r="O175" i="43" s="1"/>
  <c r="O282" i="43" s="1"/>
  <c r="O389" i="43" s="1"/>
  <c r="O70" i="43"/>
  <c r="O177" i="43" s="1"/>
  <c r="O72" i="43"/>
  <c r="O179" i="43" s="1"/>
  <c r="O286" i="43" s="1"/>
  <c r="O74" i="43"/>
  <c r="O181" i="43" s="1"/>
  <c r="O288" i="43" s="1"/>
  <c r="O50" i="43"/>
  <c r="O157" i="43" s="1"/>
  <c r="O76" i="43"/>
  <c r="O183" i="43" s="1"/>
  <c r="O290" i="43" s="1"/>
  <c r="O84" i="43"/>
  <c r="O191" i="43" s="1"/>
  <c r="O87" i="43"/>
  <c r="O194" i="43" s="1"/>
  <c r="O301" i="43" s="1"/>
  <c r="O408" i="43" s="1"/>
  <c r="O89" i="43"/>
  <c r="O196" i="43" s="1"/>
  <c r="O303" i="43" s="1"/>
  <c r="O410" i="43" s="1"/>
  <c r="O91" i="43"/>
  <c r="O198" i="43" s="1"/>
  <c r="O305" i="43" s="1"/>
  <c r="O93" i="43"/>
  <c r="O200" i="43" s="1"/>
  <c r="O307" i="43" s="1"/>
  <c r="O95" i="43"/>
  <c r="O202" i="43" s="1"/>
  <c r="O97" i="43"/>
  <c r="O204" i="43" s="1"/>
  <c r="O311" i="43" s="1"/>
  <c r="O418" i="43" s="1"/>
  <c r="O99" i="43"/>
  <c r="O206" i="43" s="1"/>
  <c r="O313" i="43" s="1"/>
  <c r="O101" i="43"/>
  <c r="O208" i="43" s="1"/>
  <c r="O103" i="43"/>
  <c r="O210" i="43" s="1"/>
  <c r="O317" i="43" s="1"/>
  <c r="O55" i="43"/>
  <c r="O162" i="43" s="1"/>
  <c r="O269" i="43" s="1"/>
  <c r="O376" i="43" s="1"/>
  <c r="O82" i="43"/>
  <c r="O189" i="43" s="1"/>
  <c r="O47" i="43"/>
  <c r="O154" i="43" s="1"/>
  <c r="O80" i="43"/>
  <c r="O187" i="43" s="1"/>
  <c r="O294" i="43" s="1"/>
  <c r="O401" i="43" s="1"/>
  <c r="O86" i="43"/>
  <c r="O193" i="43" s="1"/>
  <c r="O300" i="43" s="1"/>
  <c r="O407" i="43" s="1"/>
  <c r="O88" i="43"/>
  <c r="O195" i="43" s="1"/>
  <c r="O302" i="43" s="1"/>
  <c r="O90" i="43"/>
  <c r="O197" i="43" s="1"/>
  <c r="O304" i="43" s="1"/>
  <c r="O92" i="43"/>
  <c r="O199" i="43" s="1"/>
  <c r="O94" i="43"/>
  <c r="O201" i="43" s="1"/>
  <c r="O308" i="43" s="1"/>
  <c r="O415" i="43" s="1"/>
  <c r="O96" i="43"/>
  <c r="O203" i="43" s="1"/>
  <c r="O310" i="43" s="1"/>
  <c r="O417" i="43" s="1"/>
  <c r="O98" i="43"/>
  <c r="O205" i="43" s="1"/>
  <c r="O312" i="43" s="1"/>
  <c r="O100" i="43"/>
  <c r="O207" i="43" s="1"/>
  <c r="O102" i="43"/>
  <c r="O209" i="43" s="1"/>
  <c r="O316" i="43" s="1"/>
  <c r="O423" i="43" s="1"/>
  <c r="O104" i="43"/>
  <c r="O211" i="43" s="1"/>
  <c r="O58" i="43"/>
  <c r="O165" i="43" s="1"/>
  <c r="O272" i="43" s="1"/>
  <c r="O78" i="43"/>
  <c r="O185" i="43" s="1"/>
  <c r="O227" i="43"/>
  <c r="O334" i="43" s="1"/>
  <c r="N227" i="43"/>
  <c r="N334" i="43" s="1"/>
  <c r="M250" i="43"/>
  <c r="M357" i="43" s="1"/>
  <c r="M275" i="43"/>
  <c r="M382" i="43" s="1"/>
  <c r="N245" i="43"/>
  <c r="N352" i="43" s="1"/>
  <c r="N223" i="43"/>
  <c r="N330" i="43" s="1"/>
  <c r="N282" i="43"/>
  <c r="N389" i="43" s="1"/>
  <c r="M282" i="43"/>
  <c r="M389" i="43" s="1"/>
  <c r="N280" i="43"/>
  <c r="N387" i="43" s="1"/>
  <c r="M294" i="43"/>
  <c r="M401" i="43" s="1"/>
  <c r="O265" i="43"/>
  <c r="N228" i="43"/>
  <c r="N335" i="43" s="1"/>
  <c r="M228" i="43"/>
  <c r="M335" i="43" s="1"/>
  <c r="N273" i="43"/>
  <c r="N380" i="43" s="1"/>
  <c r="N237" i="43"/>
  <c r="N344" i="43" s="1"/>
  <c r="M291" i="43"/>
  <c r="M398" i="43" s="1"/>
  <c r="N291" i="43"/>
  <c r="N398" i="43" s="1"/>
  <c r="M281" i="43"/>
  <c r="N281" i="43"/>
  <c r="N388" i="43" s="1"/>
  <c r="M310" i="43"/>
  <c r="N310" i="43"/>
  <c r="N417" i="43" s="1"/>
  <c r="N313" i="43"/>
  <c r="N420" i="43" s="1"/>
  <c r="M238" i="43"/>
  <c r="M345" i="43" s="1"/>
  <c r="M254" i="43"/>
  <c r="M361" i="43" s="1"/>
  <c r="N254" i="43"/>
  <c r="N361" i="43" s="1"/>
  <c r="N256" i="43"/>
  <c r="N363" i="43" s="1"/>
  <c r="N240" i="43"/>
  <c r="N347" i="43" s="1"/>
  <c r="N224" i="43"/>
  <c r="N331" i="43" s="1"/>
  <c r="N283" i="43"/>
  <c r="N390" i="43" s="1"/>
  <c r="M257" i="43"/>
  <c r="M364" i="43" s="1"/>
  <c r="N257" i="43"/>
  <c r="N364" i="43" s="1"/>
  <c r="O257" i="43"/>
  <c r="O364" i="43" s="1"/>
  <c r="M307" i="43"/>
  <c r="N307" i="43"/>
  <c r="N414" i="43" s="1"/>
  <c r="O327" i="43"/>
  <c r="O331" i="43"/>
  <c r="O333" i="43"/>
  <c r="O335" i="43"/>
  <c r="O337" i="43"/>
  <c r="O339" i="43"/>
  <c r="O345" i="43"/>
  <c r="O347" i="43"/>
  <c r="O349" i="43"/>
  <c r="O353" i="43"/>
  <c r="O328" i="43"/>
  <c r="O330" i="43"/>
  <c r="O338" i="43"/>
  <c r="O348" i="43"/>
  <c r="P325" i="43"/>
  <c r="O357" i="43"/>
  <c r="O363" i="43"/>
  <c r="O369" i="43"/>
  <c r="O373" i="43"/>
  <c r="O379" i="43"/>
  <c r="O383" i="43"/>
  <c r="O393" i="43"/>
  <c r="O395" i="43"/>
  <c r="O397" i="43"/>
  <c r="O409" i="43"/>
  <c r="O411" i="43"/>
  <c r="O419" i="43"/>
  <c r="O354" i="43"/>
  <c r="O356" i="43"/>
  <c r="O358" i="43"/>
  <c r="O360" i="43"/>
  <c r="O370" i="43"/>
  <c r="O372" i="43"/>
  <c r="O378" i="43"/>
  <c r="O382" i="43"/>
  <c r="O384" i="43"/>
  <c r="O394" i="43"/>
  <c r="O402" i="43"/>
  <c r="O404" i="43"/>
  <c r="O412" i="43"/>
  <c r="O414" i="43"/>
  <c r="O420" i="43"/>
  <c r="O424" i="43"/>
  <c r="N263" i="43"/>
  <c r="N370" i="43" s="1"/>
  <c r="O237" i="43"/>
  <c r="O344" i="43" s="1"/>
  <c r="M280" i="43"/>
  <c r="L319" i="43"/>
  <c r="M246" i="43"/>
  <c r="M260" i="43"/>
  <c r="M367" i="43" s="1"/>
  <c r="O260" i="43"/>
  <c r="O367" i="43" s="1"/>
  <c r="AO77" i="19"/>
  <c r="J109" i="44" l="1"/>
  <c r="L426" i="43"/>
  <c r="L448" i="43" s="1"/>
  <c r="L24" i="44" s="1"/>
  <c r="K109" i="44"/>
  <c r="L440" i="43"/>
  <c r="L16" i="44" s="1"/>
  <c r="L456" i="43"/>
  <c r="L32" i="44" s="1"/>
  <c r="L464" i="43"/>
  <c r="L40" i="44" s="1"/>
  <c r="L439" i="43"/>
  <c r="L15" i="44" s="1"/>
  <c r="L455" i="43"/>
  <c r="L31" i="44" s="1"/>
  <c r="L465" i="43"/>
  <c r="L41" i="44" s="1"/>
  <c r="L474" i="43"/>
  <c r="L50" i="44" s="1"/>
  <c r="L490" i="43"/>
  <c r="L66" i="44" s="1"/>
  <c r="L498" i="43"/>
  <c r="L74" i="44" s="1"/>
  <c r="L506" i="43"/>
  <c r="L82" i="44" s="1"/>
  <c r="L514" i="43"/>
  <c r="L90" i="44" s="1"/>
  <c r="L522" i="43"/>
  <c r="L98" i="44" s="1"/>
  <c r="L530" i="43"/>
  <c r="L106" i="44" s="1"/>
  <c r="L467" i="43"/>
  <c r="L43" i="44" s="1"/>
  <c r="L475" i="43"/>
  <c r="L51" i="44" s="1"/>
  <c r="L483" i="43"/>
  <c r="L59" i="44" s="1"/>
  <c r="L491" i="43"/>
  <c r="L67" i="44" s="1"/>
  <c r="L499" i="43"/>
  <c r="L75" i="44" s="1"/>
  <c r="L507" i="43"/>
  <c r="L83" i="44" s="1"/>
  <c r="L515" i="43"/>
  <c r="L91" i="44" s="1"/>
  <c r="L523" i="43"/>
  <c r="L99" i="44" s="1"/>
  <c r="L531" i="43"/>
  <c r="L107" i="44" s="1"/>
  <c r="L434" i="43"/>
  <c r="L10" i="44" s="1"/>
  <c r="L442" i="43"/>
  <c r="L18" i="44" s="1"/>
  <c r="L450" i="43"/>
  <c r="L26" i="44" s="1"/>
  <c r="L458" i="43"/>
  <c r="L34" i="44" s="1"/>
  <c r="L433" i="43"/>
  <c r="L9" i="44" s="1"/>
  <c r="L441" i="43"/>
  <c r="L17" i="44" s="1"/>
  <c r="L449" i="43"/>
  <c r="L25" i="44" s="1"/>
  <c r="L457" i="43"/>
  <c r="L33" i="44" s="1"/>
  <c r="L468" i="43"/>
  <c r="L44" i="44" s="1"/>
  <c r="L476" i="43"/>
  <c r="L52" i="44" s="1"/>
  <c r="L484" i="43"/>
  <c r="L60" i="44" s="1"/>
  <c r="L492" i="43"/>
  <c r="L68" i="44" s="1"/>
  <c r="L500" i="43"/>
  <c r="L76" i="44" s="1"/>
  <c r="L508" i="43"/>
  <c r="L84" i="44" s="1"/>
  <c r="L516" i="43"/>
  <c r="L92" i="44" s="1"/>
  <c r="L524" i="43"/>
  <c r="L100" i="44" s="1"/>
  <c r="L532" i="43"/>
  <c r="L108" i="44" s="1"/>
  <c r="L469" i="43"/>
  <c r="L45" i="44" s="1"/>
  <c r="L477" i="43"/>
  <c r="L53" i="44" s="1"/>
  <c r="L485" i="43"/>
  <c r="L61" i="44" s="1"/>
  <c r="L493" i="43"/>
  <c r="L69" i="44" s="1"/>
  <c r="L501" i="43"/>
  <c r="L77" i="44" s="1"/>
  <c r="L509" i="43"/>
  <c r="L85" i="44" s="1"/>
  <c r="L517" i="43"/>
  <c r="L93" i="44" s="1"/>
  <c r="L525" i="43"/>
  <c r="L101" i="44" s="1"/>
  <c r="L436" i="43"/>
  <c r="L12" i="44" s="1"/>
  <c r="L444" i="43"/>
  <c r="L20" i="44" s="1"/>
  <c r="L452" i="43"/>
  <c r="L28" i="44" s="1"/>
  <c r="L460" i="43"/>
  <c r="L36" i="44" s="1"/>
  <c r="L435" i="43"/>
  <c r="L11" i="44" s="1"/>
  <c r="L443" i="43"/>
  <c r="L19" i="44" s="1"/>
  <c r="L451" i="43"/>
  <c r="L27" i="44" s="1"/>
  <c r="L459" i="43"/>
  <c r="L35" i="44" s="1"/>
  <c r="L470" i="43"/>
  <c r="L46" i="44" s="1"/>
  <c r="L478" i="43"/>
  <c r="L54" i="44" s="1"/>
  <c r="L486" i="43"/>
  <c r="L62" i="44" s="1"/>
  <c r="L494" i="43"/>
  <c r="L70" i="44" s="1"/>
  <c r="L502" i="43"/>
  <c r="L78" i="44" s="1"/>
  <c r="L510" i="43"/>
  <c r="L86" i="44" s="1"/>
  <c r="L518" i="43"/>
  <c r="L94" i="44" s="1"/>
  <c r="L526" i="43"/>
  <c r="L102" i="44" s="1"/>
  <c r="L463" i="43"/>
  <c r="L39" i="44" s="1"/>
  <c r="L471" i="43"/>
  <c r="L47" i="44" s="1"/>
  <c r="L479" i="43"/>
  <c r="L55" i="44" s="1"/>
  <c r="L487" i="43"/>
  <c r="L63" i="44" s="1"/>
  <c r="L495" i="43"/>
  <c r="L71" i="44" s="1"/>
  <c r="L503" i="43"/>
  <c r="L79" i="44" s="1"/>
  <c r="L511" i="43"/>
  <c r="L87" i="44" s="1"/>
  <c r="L519" i="43"/>
  <c r="L95" i="44" s="1"/>
  <c r="L527" i="43"/>
  <c r="L103" i="44" s="1"/>
  <c r="L438" i="43"/>
  <c r="L14" i="44" s="1"/>
  <c r="L446" i="43"/>
  <c r="L22" i="44" s="1"/>
  <c r="L454" i="43"/>
  <c r="L30" i="44" s="1"/>
  <c r="L462" i="43"/>
  <c r="L38" i="44" s="1"/>
  <c r="L437" i="43"/>
  <c r="L13" i="44" s="1"/>
  <c r="L445" i="43"/>
  <c r="L21" i="44" s="1"/>
  <c r="L453" i="43"/>
  <c r="L29" i="44" s="1"/>
  <c r="L461" i="43"/>
  <c r="L37" i="44" s="1"/>
  <c r="L472" i="43"/>
  <c r="L48" i="44" s="1"/>
  <c r="L480" i="43"/>
  <c r="L56" i="44" s="1"/>
  <c r="L488" i="43"/>
  <c r="L64" i="44" s="1"/>
  <c r="L496" i="43"/>
  <c r="L72" i="44" s="1"/>
  <c r="L504" i="43"/>
  <c r="L80" i="44" s="1"/>
  <c r="L512" i="43"/>
  <c r="L88" i="44" s="1"/>
  <c r="L520" i="43"/>
  <c r="L96" i="44" s="1"/>
  <c r="L528" i="43"/>
  <c r="L104" i="44" s="1"/>
  <c r="L466" i="43"/>
  <c r="L42" i="44" s="1"/>
  <c r="L473" i="43"/>
  <c r="L49" i="44" s="1"/>
  <c r="L481" i="43"/>
  <c r="L57" i="44" s="1"/>
  <c r="L489" i="43"/>
  <c r="L65" i="44" s="1"/>
  <c r="L497" i="43"/>
  <c r="L73" i="44" s="1"/>
  <c r="L505" i="43"/>
  <c r="L81" i="44" s="1"/>
  <c r="L513" i="43"/>
  <c r="L89" i="44" s="1"/>
  <c r="L521" i="43"/>
  <c r="L97" i="44" s="1"/>
  <c r="L529" i="43"/>
  <c r="L105" i="44" s="1"/>
  <c r="M387" i="43"/>
  <c r="M388" i="43"/>
  <c r="M417" i="43"/>
  <c r="M353" i="43"/>
  <c r="M414" i="43"/>
  <c r="Q325" i="43"/>
  <c r="O264" i="43"/>
  <c r="O371" i="43" s="1"/>
  <c r="O255" i="43"/>
  <c r="O362" i="43" s="1"/>
  <c r="O222" i="43"/>
  <c r="O329" i="43" s="1"/>
  <c r="O314" i="43"/>
  <c r="O421" i="43" s="1"/>
  <c r="O306" i="43"/>
  <c r="O413" i="43" s="1"/>
  <c r="O309" i="43"/>
  <c r="O416" i="43" s="1"/>
  <c r="O268" i="43"/>
  <c r="O375" i="43" s="1"/>
  <c r="O270" i="43"/>
  <c r="O377" i="43" s="1"/>
  <c r="O229" i="43"/>
  <c r="O336" i="43" s="1"/>
  <c r="O105" i="43"/>
  <c r="O112" i="43"/>
  <c r="O239" i="43"/>
  <c r="O346" i="43" s="1"/>
  <c r="N212" i="43"/>
  <c r="N219" i="43"/>
  <c r="N326" i="43" s="1"/>
  <c r="N426" i="43" s="1"/>
  <c r="N437" i="43" s="1"/>
  <c r="N13" i="44" s="1"/>
  <c r="O233" i="43"/>
  <c r="O340" i="43" s="1"/>
  <c r="P8" i="44"/>
  <c r="O261" i="43"/>
  <c r="O368" i="43" s="1"/>
  <c r="O315" i="43"/>
  <c r="O422" i="43" s="1"/>
  <c r="O298" i="43"/>
  <c r="O405" i="43" s="1"/>
  <c r="O279" i="43"/>
  <c r="O386" i="43" s="1"/>
  <c r="O267" i="43"/>
  <c r="O374" i="43" s="1"/>
  <c r="O235" i="43"/>
  <c r="O342" i="43" s="1"/>
  <c r="M319" i="43"/>
  <c r="O292" i="43"/>
  <c r="O399" i="43" s="1"/>
  <c r="O296" i="43"/>
  <c r="O403" i="43" s="1"/>
  <c r="O284" i="43"/>
  <c r="O391" i="43" s="1"/>
  <c r="O293" i="43"/>
  <c r="O400" i="43" s="1"/>
  <c r="O285" i="43"/>
  <c r="O392" i="43" s="1"/>
  <c r="O258" i="43"/>
  <c r="O365" i="43" s="1"/>
  <c r="Q4" i="43"/>
  <c r="P5" i="43"/>
  <c r="P6" i="43"/>
  <c r="P113" i="43" s="1"/>
  <c r="P220" i="43" s="1"/>
  <c r="P327" i="43" s="1"/>
  <c r="P7" i="43"/>
  <c r="P114" i="43" s="1"/>
  <c r="P221" i="43" s="1"/>
  <c r="P328" i="43" s="1"/>
  <c r="P8" i="43"/>
  <c r="P115" i="43" s="1"/>
  <c r="P222" i="43" s="1"/>
  <c r="P329" i="43" s="1"/>
  <c r="P9" i="43"/>
  <c r="P116" i="43" s="1"/>
  <c r="P223" i="43" s="1"/>
  <c r="P330" i="43" s="1"/>
  <c r="P11" i="43"/>
  <c r="P118" i="43" s="1"/>
  <c r="P225" i="43" s="1"/>
  <c r="P332" i="43" s="1"/>
  <c r="P13" i="43"/>
  <c r="P120" i="43" s="1"/>
  <c r="P227" i="43" s="1"/>
  <c r="P334" i="43" s="1"/>
  <c r="P15" i="43"/>
  <c r="P122" i="43" s="1"/>
  <c r="P229" i="43" s="1"/>
  <c r="P336" i="43" s="1"/>
  <c r="P17" i="43"/>
  <c r="P124" i="43" s="1"/>
  <c r="P231" i="43" s="1"/>
  <c r="P338" i="43" s="1"/>
  <c r="P19" i="43"/>
  <c r="P126" i="43" s="1"/>
  <c r="P233" i="43" s="1"/>
  <c r="P340" i="43" s="1"/>
  <c r="P21" i="43"/>
  <c r="P128" i="43" s="1"/>
  <c r="P23" i="43"/>
  <c r="P130" i="43" s="1"/>
  <c r="P237" i="43" s="1"/>
  <c r="P344" i="43" s="1"/>
  <c r="P25" i="43"/>
  <c r="P132" i="43" s="1"/>
  <c r="P239" i="43" s="1"/>
  <c r="P346" i="43" s="1"/>
  <c r="P27" i="43"/>
  <c r="P134" i="43" s="1"/>
  <c r="P241" i="43" s="1"/>
  <c r="P348" i="43" s="1"/>
  <c r="P29" i="43"/>
  <c r="P136" i="43" s="1"/>
  <c r="P243" i="43" s="1"/>
  <c r="P350" i="43" s="1"/>
  <c r="P31" i="43"/>
  <c r="P138" i="43" s="1"/>
  <c r="P245" i="43" s="1"/>
  <c r="P352" i="43" s="1"/>
  <c r="P33" i="43"/>
  <c r="P140" i="43" s="1"/>
  <c r="P247" i="43" s="1"/>
  <c r="P354" i="43" s="1"/>
  <c r="P35" i="43"/>
  <c r="P142" i="43" s="1"/>
  <c r="P249" i="43" s="1"/>
  <c r="P356" i="43" s="1"/>
  <c r="P37" i="43"/>
  <c r="P144" i="43" s="1"/>
  <c r="P251" i="43" s="1"/>
  <c r="P358" i="43" s="1"/>
  <c r="P39" i="43"/>
  <c r="P146" i="43" s="1"/>
  <c r="P253" i="43" s="1"/>
  <c r="P360" i="43" s="1"/>
  <c r="P41" i="43"/>
  <c r="P148" i="43" s="1"/>
  <c r="P255" i="43" s="1"/>
  <c r="P362" i="43" s="1"/>
  <c r="P43" i="43"/>
  <c r="P150" i="43" s="1"/>
  <c r="P45" i="43"/>
  <c r="P152" i="43" s="1"/>
  <c r="P259" i="43" s="1"/>
  <c r="P366" i="43" s="1"/>
  <c r="P47" i="43"/>
  <c r="P154" i="43" s="1"/>
  <c r="P261" i="43" s="1"/>
  <c r="P368" i="43" s="1"/>
  <c r="P49" i="43"/>
  <c r="P156" i="43" s="1"/>
  <c r="P263" i="43" s="1"/>
  <c r="P370" i="43" s="1"/>
  <c r="P51" i="43"/>
  <c r="P158" i="43" s="1"/>
  <c r="P265" i="43" s="1"/>
  <c r="P372" i="43" s="1"/>
  <c r="P53" i="43"/>
  <c r="P160" i="43" s="1"/>
  <c r="P267" i="43" s="1"/>
  <c r="P374" i="43" s="1"/>
  <c r="P55" i="43"/>
  <c r="P162" i="43" s="1"/>
  <c r="P269" i="43" s="1"/>
  <c r="P376" i="43" s="1"/>
  <c r="P57" i="43"/>
  <c r="P164" i="43" s="1"/>
  <c r="P271" i="43" s="1"/>
  <c r="P378" i="43" s="1"/>
  <c r="P59" i="43"/>
  <c r="P166" i="43" s="1"/>
  <c r="P273" i="43" s="1"/>
  <c r="P380" i="43" s="1"/>
  <c r="P16" i="43"/>
  <c r="P123" i="43" s="1"/>
  <c r="P230" i="43" s="1"/>
  <c r="P337" i="43" s="1"/>
  <c r="P24" i="43"/>
  <c r="P131" i="43" s="1"/>
  <c r="P238" i="43" s="1"/>
  <c r="P345" i="43" s="1"/>
  <c r="P32" i="43"/>
  <c r="P139" i="43" s="1"/>
  <c r="P246" i="43" s="1"/>
  <c r="P353" i="43" s="1"/>
  <c r="P40" i="43"/>
  <c r="P147" i="43" s="1"/>
  <c r="P254" i="43" s="1"/>
  <c r="P361" i="43" s="1"/>
  <c r="P14" i="43"/>
  <c r="P121" i="43" s="1"/>
  <c r="P22" i="43"/>
  <c r="P129" i="43" s="1"/>
  <c r="P236" i="43" s="1"/>
  <c r="P343" i="43" s="1"/>
  <c r="P30" i="43"/>
  <c r="P137" i="43" s="1"/>
  <c r="P244" i="43" s="1"/>
  <c r="P351" i="43" s="1"/>
  <c r="P38" i="43"/>
  <c r="P145" i="43" s="1"/>
  <c r="P252" i="43" s="1"/>
  <c r="P359" i="43" s="1"/>
  <c r="P12" i="43"/>
  <c r="P119" i="43" s="1"/>
  <c r="P226" i="43" s="1"/>
  <c r="P333" i="43" s="1"/>
  <c r="P20" i="43"/>
  <c r="P127" i="43" s="1"/>
  <c r="P234" i="43" s="1"/>
  <c r="P341" i="43" s="1"/>
  <c r="P28" i="43"/>
  <c r="P135" i="43" s="1"/>
  <c r="P242" i="43" s="1"/>
  <c r="P349" i="43" s="1"/>
  <c r="P36" i="43"/>
  <c r="P143" i="43" s="1"/>
  <c r="P250" i="43" s="1"/>
  <c r="P357" i="43" s="1"/>
  <c r="P10" i="43"/>
  <c r="P117" i="43" s="1"/>
  <c r="P224" i="43" s="1"/>
  <c r="P331" i="43" s="1"/>
  <c r="P18" i="43"/>
  <c r="P125" i="43" s="1"/>
  <c r="P232" i="43" s="1"/>
  <c r="P339" i="43" s="1"/>
  <c r="P26" i="43"/>
  <c r="P133" i="43" s="1"/>
  <c r="P240" i="43" s="1"/>
  <c r="P347" i="43" s="1"/>
  <c r="P34" i="43"/>
  <c r="P141" i="43" s="1"/>
  <c r="P248" i="43" s="1"/>
  <c r="P355" i="43" s="1"/>
  <c r="P42" i="43"/>
  <c r="P149" i="43" s="1"/>
  <c r="P256" i="43" s="1"/>
  <c r="P363" i="43" s="1"/>
  <c r="P50" i="43"/>
  <c r="P157" i="43" s="1"/>
  <c r="P264" i="43" s="1"/>
  <c r="P371" i="43" s="1"/>
  <c r="P58" i="43"/>
  <c r="P165" i="43" s="1"/>
  <c r="P272" i="43" s="1"/>
  <c r="P379" i="43" s="1"/>
  <c r="P44" i="43"/>
  <c r="P151" i="43" s="1"/>
  <c r="P258" i="43" s="1"/>
  <c r="P365" i="43" s="1"/>
  <c r="P48" i="43"/>
  <c r="P155" i="43" s="1"/>
  <c r="P262" i="43" s="1"/>
  <c r="P369" i="43" s="1"/>
  <c r="P56" i="43"/>
  <c r="P163" i="43" s="1"/>
  <c r="P270" i="43" s="1"/>
  <c r="P377" i="43" s="1"/>
  <c r="P61" i="43"/>
  <c r="P168" i="43" s="1"/>
  <c r="P63" i="43"/>
  <c r="P170" i="43" s="1"/>
  <c r="P277" i="43" s="1"/>
  <c r="P384" i="43" s="1"/>
  <c r="P65" i="43"/>
  <c r="P172" i="43" s="1"/>
  <c r="P279" i="43" s="1"/>
  <c r="P386" i="43" s="1"/>
  <c r="P67" i="43"/>
  <c r="P174" i="43" s="1"/>
  <c r="P281" i="43" s="1"/>
  <c r="P388" i="43" s="1"/>
  <c r="P69" i="43"/>
  <c r="P176" i="43" s="1"/>
  <c r="P283" i="43" s="1"/>
  <c r="P390" i="43" s="1"/>
  <c r="P71" i="43"/>
  <c r="P178" i="43" s="1"/>
  <c r="P285" i="43" s="1"/>
  <c r="P392" i="43" s="1"/>
  <c r="P46" i="43"/>
  <c r="P153" i="43" s="1"/>
  <c r="P54" i="43"/>
  <c r="P161" i="43" s="1"/>
  <c r="P268" i="43" s="1"/>
  <c r="P375" i="43" s="1"/>
  <c r="P52" i="43"/>
  <c r="P159" i="43" s="1"/>
  <c r="P266" i="43" s="1"/>
  <c r="P373" i="43" s="1"/>
  <c r="P64" i="43"/>
  <c r="P171" i="43" s="1"/>
  <c r="P278" i="43" s="1"/>
  <c r="P385" i="43" s="1"/>
  <c r="P73" i="43"/>
  <c r="P180" i="43" s="1"/>
  <c r="P287" i="43" s="1"/>
  <c r="P394" i="43" s="1"/>
  <c r="P78" i="43"/>
  <c r="P185" i="43" s="1"/>
  <c r="P292" i="43" s="1"/>
  <c r="P399" i="43" s="1"/>
  <c r="P81" i="43"/>
  <c r="P188" i="43" s="1"/>
  <c r="P295" i="43" s="1"/>
  <c r="P402" i="43" s="1"/>
  <c r="P66" i="43"/>
  <c r="P173" i="43" s="1"/>
  <c r="P280" i="43" s="1"/>
  <c r="P387" i="43" s="1"/>
  <c r="P74" i="43"/>
  <c r="P181" i="43" s="1"/>
  <c r="P288" i="43" s="1"/>
  <c r="P395" i="43" s="1"/>
  <c r="P76" i="43"/>
  <c r="P183" i="43" s="1"/>
  <c r="P290" i="43" s="1"/>
  <c r="P397" i="43" s="1"/>
  <c r="P79" i="43"/>
  <c r="P186" i="43" s="1"/>
  <c r="P293" i="43" s="1"/>
  <c r="P400" i="43" s="1"/>
  <c r="P84" i="43"/>
  <c r="P191" i="43" s="1"/>
  <c r="P298" i="43" s="1"/>
  <c r="P405" i="43" s="1"/>
  <c r="P87" i="43"/>
  <c r="P194" i="43" s="1"/>
  <c r="P301" i="43" s="1"/>
  <c r="P408" i="43" s="1"/>
  <c r="P89" i="43"/>
  <c r="P196" i="43" s="1"/>
  <c r="P303" i="43" s="1"/>
  <c r="P410" i="43" s="1"/>
  <c r="P91" i="43"/>
  <c r="P198" i="43" s="1"/>
  <c r="P305" i="43" s="1"/>
  <c r="P412" i="43" s="1"/>
  <c r="P93" i="43"/>
  <c r="P200" i="43" s="1"/>
  <c r="P307" i="43" s="1"/>
  <c r="P414" i="43" s="1"/>
  <c r="P95" i="43"/>
  <c r="P202" i="43" s="1"/>
  <c r="P309" i="43" s="1"/>
  <c r="P416" i="43" s="1"/>
  <c r="P97" i="43"/>
  <c r="P204" i="43" s="1"/>
  <c r="P311" i="43" s="1"/>
  <c r="P418" i="43" s="1"/>
  <c r="P99" i="43"/>
  <c r="P206" i="43" s="1"/>
  <c r="P313" i="43" s="1"/>
  <c r="P420" i="43" s="1"/>
  <c r="P101" i="43"/>
  <c r="P208" i="43" s="1"/>
  <c r="P315" i="43" s="1"/>
  <c r="P422" i="43" s="1"/>
  <c r="P103" i="43"/>
  <c r="P210" i="43" s="1"/>
  <c r="P317" i="43" s="1"/>
  <c r="P424" i="43" s="1"/>
  <c r="P68" i="43"/>
  <c r="P175" i="43" s="1"/>
  <c r="P282" i="43" s="1"/>
  <c r="P389" i="43" s="1"/>
  <c r="P75" i="43"/>
  <c r="P182" i="43" s="1"/>
  <c r="P289" i="43" s="1"/>
  <c r="P396" i="43" s="1"/>
  <c r="P77" i="43"/>
  <c r="P184" i="43" s="1"/>
  <c r="P291" i="43" s="1"/>
  <c r="P398" i="43" s="1"/>
  <c r="P82" i="43"/>
  <c r="P189" i="43" s="1"/>
  <c r="P296" i="43" s="1"/>
  <c r="P403" i="43" s="1"/>
  <c r="P85" i="43"/>
  <c r="P192" i="43" s="1"/>
  <c r="P299" i="43" s="1"/>
  <c r="P406" i="43" s="1"/>
  <c r="P60" i="43"/>
  <c r="P167" i="43" s="1"/>
  <c r="P274" i="43" s="1"/>
  <c r="P381" i="43" s="1"/>
  <c r="P62" i="43"/>
  <c r="P169" i="43" s="1"/>
  <c r="P276" i="43" s="1"/>
  <c r="P383" i="43" s="1"/>
  <c r="P70" i="43"/>
  <c r="P177" i="43" s="1"/>
  <c r="P284" i="43" s="1"/>
  <c r="P391" i="43" s="1"/>
  <c r="P72" i="43"/>
  <c r="P179" i="43" s="1"/>
  <c r="P286" i="43" s="1"/>
  <c r="P393" i="43" s="1"/>
  <c r="P80" i="43"/>
  <c r="P187" i="43" s="1"/>
  <c r="P294" i="43" s="1"/>
  <c r="P401" i="43" s="1"/>
  <c r="P83" i="43"/>
  <c r="P190" i="43" s="1"/>
  <c r="P297" i="43" s="1"/>
  <c r="P404" i="43" s="1"/>
  <c r="P86" i="43"/>
  <c r="P193" i="43" s="1"/>
  <c r="P300" i="43" s="1"/>
  <c r="P407" i="43" s="1"/>
  <c r="P88" i="43"/>
  <c r="P195" i="43" s="1"/>
  <c r="P302" i="43" s="1"/>
  <c r="P409" i="43" s="1"/>
  <c r="P90" i="43"/>
  <c r="P197" i="43" s="1"/>
  <c r="P304" i="43" s="1"/>
  <c r="P411" i="43" s="1"/>
  <c r="P92" i="43"/>
  <c r="P199" i="43" s="1"/>
  <c r="P306" i="43" s="1"/>
  <c r="P413" i="43" s="1"/>
  <c r="P94" i="43"/>
  <c r="P201" i="43" s="1"/>
  <c r="P308" i="43" s="1"/>
  <c r="P415" i="43" s="1"/>
  <c r="P96" i="43"/>
  <c r="P203" i="43" s="1"/>
  <c r="P98" i="43"/>
  <c r="P205" i="43" s="1"/>
  <c r="P312" i="43" s="1"/>
  <c r="P419" i="43" s="1"/>
  <c r="P100" i="43"/>
  <c r="P207" i="43" s="1"/>
  <c r="P314" i="43" s="1"/>
  <c r="P421" i="43" s="1"/>
  <c r="P102" i="43"/>
  <c r="P209" i="43" s="1"/>
  <c r="P316" i="43" s="1"/>
  <c r="P423" i="43" s="1"/>
  <c r="P104" i="43"/>
  <c r="P211" i="43" s="1"/>
  <c r="P318" i="43" s="1"/>
  <c r="P425" i="43" s="1"/>
  <c r="O318" i="43"/>
  <c r="O425" i="43" s="1"/>
  <c r="O244" i="43"/>
  <c r="O351" i="43" s="1"/>
  <c r="L482" i="43" l="1"/>
  <c r="L58" i="44" s="1"/>
  <c r="L447" i="43"/>
  <c r="L23" i="44" s="1"/>
  <c r="M426" i="43"/>
  <c r="M459" i="43" s="1"/>
  <c r="M35" i="44" s="1"/>
  <c r="L109" i="44"/>
  <c r="M481" i="43"/>
  <c r="M57" i="44" s="1"/>
  <c r="M513" i="43"/>
  <c r="M89" i="44" s="1"/>
  <c r="M445" i="43"/>
  <c r="M21" i="44" s="1"/>
  <c r="M436" i="43"/>
  <c r="M12" i="44" s="1"/>
  <c r="M507" i="43"/>
  <c r="M83" i="44" s="1"/>
  <c r="M474" i="43"/>
  <c r="M50" i="44" s="1"/>
  <c r="M463" i="43"/>
  <c r="M39" i="44" s="1"/>
  <c r="M469" i="43"/>
  <c r="M45" i="44" s="1"/>
  <c r="M492" i="43"/>
  <c r="M68" i="44" s="1"/>
  <c r="M500" i="43"/>
  <c r="M76" i="44" s="1"/>
  <c r="M456" i="43"/>
  <c r="M32" i="44" s="1"/>
  <c r="M479" i="43"/>
  <c r="M55" i="44" s="1"/>
  <c r="M486" i="43"/>
  <c r="M62" i="44" s="1"/>
  <c r="N528" i="43"/>
  <c r="N104" i="44" s="1"/>
  <c r="N520" i="43"/>
  <c r="N96" i="44" s="1"/>
  <c r="N512" i="43"/>
  <c r="N88" i="44" s="1"/>
  <c r="N504" i="43"/>
  <c r="N80" i="44" s="1"/>
  <c r="N496" i="43"/>
  <c r="N72" i="44" s="1"/>
  <c r="N488" i="43"/>
  <c r="N64" i="44" s="1"/>
  <c r="N480" i="43"/>
  <c r="N56" i="44" s="1"/>
  <c r="N472" i="43"/>
  <c r="N48" i="44" s="1"/>
  <c r="N529" i="43"/>
  <c r="N105" i="44" s="1"/>
  <c r="N521" i="43"/>
  <c r="N97" i="44" s="1"/>
  <c r="N513" i="43"/>
  <c r="N89" i="44" s="1"/>
  <c r="N505" i="43"/>
  <c r="N81" i="44" s="1"/>
  <c r="N497" i="43"/>
  <c r="N73" i="44" s="1"/>
  <c r="N489" i="43"/>
  <c r="N65" i="44" s="1"/>
  <c r="N481" i="43"/>
  <c r="N57" i="44" s="1"/>
  <c r="N473" i="43"/>
  <c r="N49" i="44" s="1"/>
  <c r="N466" i="43"/>
  <c r="N42" i="44" s="1"/>
  <c r="N458" i="43"/>
  <c r="N34" i="44" s="1"/>
  <c r="N450" i="43"/>
  <c r="N26" i="44" s="1"/>
  <c r="N442" i="43"/>
  <c r="N18" i="44" s="1"/>
  <c r="N434" i="43"/>
  <c r="N10" i="44" s="1"/>
  <c r="N459" i="43"/>
  <c r="N35" i="44" s="1"/>
  <c r="N451" i="43"/>
  <c r="N27" i="44" s="1"/>
  <c r="N443" i="43"/>
  <c r="N19" i="44" s="1"/>
  <c r="N435" i="43"/>
  <c r="N11" i="44" s="1"/>
  <c r="N526" i="43"/>
  <c r="N102" i="44" s="1"/>
  <c r="N518" i="43"/>
  <c r="N94" i="44" s="1"/>
  <c r="N510" i="43"/>
  <c r="N86" i="44" s="1"/>
  <c r="N502" i="43"/>
  <c r="N78" i="44" s="1"/>
  <c r="N494" i="43"/>
  <c r="N70" i="44" s="1"/>
  <c r="N486" i="43"/>
  <c r="N62" i="44" s="1"/>
  <c r="N478" i="43"/>
  <c r="N54" i="44" s="1"/>
  <c r="N470" i="43"/>
  <c r="N46" i="44" s="1"/>
  <c r="N527" i="43"/>
  <c r="N103" i="44" s="1"/>
  <c r="N519" i="43"/>
  <c r="N95" i="44" s="1"/>
  <c r="N511" i="43"/>
  <c r="N87" i="44" s="1"/>
  <c r="N503" i="43"/>
  <c r="N79" i="44" s="1"/>
  <c r="N495" i="43"/>
  <c r="N71" i="44" s="1"/>
  <c r="N487" i="43"/>
  <c r="N63" i="44" s="1"/>
  <c r="N479" i="43"/>
  <c r="N55" i="44" s="1"/>
  <c r="N471" i="43"/>
  <c r="N47" i="44" s="1"/>
  <c r="N464" i="43"/>
  <c r="N40" i="44" s="1"/>
  <c r="N456" i="43"/>
  <c r="N32" i="44" s="1"/>
  <c r="N448" i="43"/>
  <c r="N24" i="44" s="1"/>
  <c r="N440" i="43"/>
  <c r="N16" i="44" s="1"/>
  <c r="N465" i="43"/>
  <c r="N41" i="44" s="1"/>
  <c r="N457" i="43"/>
  <c r="N33" i="44" s="1"/>
  <c r="N449" i="43"/>
  <c r="N25" i="44" s="1"/>
  <c r="N441" i="43"/>
  <c r="N17" i="44" s="1"/>
  <c r="N433" i="43"/>
  <c r="N9" i="44" s="1"/>
  <c r="N532" i="43"/>
  <c r="N108" i="44" s="1"/>
  <c r="N524" i="43"/>
  <c r="N100" i="44" s="1"/>
  <c r="N516" i="43"/>
  <c r="N92" i="44" s="1"/>
  <c r="N508" i="43"/>
  <c r="N84" i="44" s="1"/>
  <c r="N500" i="43"/>
  <c r="N76" i="44" s="1"/>
  <c r="N492" i="43"/>
  <c r="N68" i="44" s="1"/>
  <c r="N484" i="43"/>
  <c r="N60" i="44" s="1"/>
  <c r="N476" i="43"/>
  <c r="N52" i="44" s="1"/>
  <c r="N468" i="43"/>
  <c r="N44" i="44" s="1"/>
  <c r="N525" i="43"/>
  <c r="N101" i="44" s="1"/>
  <c r="N517" i="43"/>
  <c r="N93" i="44" s="1"/>
  <c r="N509" i="43"/>
  <c r="N85" i="44" s="1"/>
  <c r="N501" i="43"/>
  <c r="N77" i="44" s="1"/>
  <c r="N493" i="43"/>
  <c r="N69" i="44" s="1"/>
  <c r="N485" i="43"/>
  <c r="N61" i="44" s="1"/>
  <c r="N477" i="43"/>
  <c r="N53" i="44" s="1"/>
  <c r="N469" i="43"/>
  <c r="N45" i="44" s="1"/>
  <c r="N462" i="43"/>
  <c r="N38" i="44" s="1"/>
  <c r="N454" i="43"/>
  <c r="N30" i="44" s="1"/>
  <c r="N446" i="43"/>
  <c r="N22" i="44" s="1"/>
  <c r="N438" i="43"/>
  <c r="N14" i="44" s="1"/>
  <c r="N463" i="43"/>
  <c r="N39" i="44" s="1"/>
  <c r="N455" i="43"/>
  <c r="N31" i="44" s="1"/>
  <c r="N447" i="43"/>
  <c r="N23" i="44" s="1"/>
  <c r="N439" i="43"/>
  <c r="N15" i="44" s="1"/>
  <c r="N530" i="43"/>
  <c r="N106" i="44" s="1"/>
  <c r="N522" i="43"/>
  <c r="N98" i="44" s="1"/>
  <c r="N514" i="43"/>
  <c r="N90" i="44" s="1"/>
  <c r="N506" i="43"/>
  <c r="N82" i="44" s="1"/>
  <c r="N498" i="43"/>
  <c r="N74" i="44" s="1"/>
  <c r="N490" i="43"/>
  <c r="N66" i="44" s="1"/>
  <c r="N482" i="43"/>
  <c r="N58" i="44" s="1"/>
  <c r="N474" i="43"/>
  <c r="N50" i="44" s="1"/>
  <c r="N531" i="43"/>
  <c r="N107" i="44" s="1"/>
  <c r="N523" i="43"/>
  <c r="N99" i="44" s="1"/>
  <c r="N515" i="43"/>
  <c r="N91" i="44" s="1"/>
  <c r="N507" i="43"/>
  <c r="N83" i="44" s="1"/>
  <c r="N499" i="43"/>
  <c r="N75" i="44" s="1"/>
  <c r="N491" i="43"/>
  <c r="N67" i="44" s="1"/>
  <c r="N483" i="43"/>
  <c r="N59" i="44" s="1"/>
  <c r="N475" i="43"/>
  <c r="N51" i="44" s="1"/>
  <c r="N467" i="43"/>
  <c r="N43" i="44" s="1"/>
  <c r="N460" i="43"/>
  <c r="N36" i="44" s="1"/>
  <c r="N452" i="43"/>
  <c r="N28" i="44" s="1"/>
  <c r="N444" i="43"/>
  <c r="N20" i="44" s="1"/>
  <c r="N436" i="43"/>
  <c r="N12" i="44" s="1"/>
  <c r="N461" i="43"/>
  <c r="N37" i="44" s="1"/>
  <c r="N453" i="43"/>
  <c r="N29" i="44" s="1"/>
  <c r="N445" i="43"/>
  <c r="N21" i="44" s="1"/>
  <c r="P275" i="43"/>
  <c r="P382" i="43" s="1"/>
  <c r="P105" i="43"/>
  <c r="P112" i="43"/>
  <c r="Q8" i="44"/>
  <c r="N319" i="43"/>
  <c r="P310" i="43"/>
  <c r="P417" i="43" s="1"/>
  <c r="R4" i="43"/>
  <c r="Q5" i="43"/>
  <c r="Q7" i="43"/>
  <c r="Q114" i="43" s="1"/>
  <c r="Q221" i="43" s="1"/>
  <c r="Q328" i="43" s="1"/>
  <c r="Q6" i="43"/>
  <c r="Q113" i="43" s="1"/>
  <c r="Q220" i="43" s="1"/>
  <c r="Q8" i="43"/>
  <c r="Q115" i="43" s="1"/>
  <c r="Q222" i="43" s="1"/>
  <c r="Q9" i="43"/>
  <c r="Q116" i="43" s="1"/>
  <c r="Q223" i="43" s="1"/>
  <c r="Q10" i="43"/>
  <c r="Q117" i="43" s="1"/>
  <c r="Q224" i="43" s="1"/>
  <c r="Q331" i="43" s="1"/>
  <c r="Q13" i="43"/>
  <c r="Q120" i="43" s="1"/>
  <c r="Q227" i="43" s="1"/>
  <c r="Q18" i="43"/>
  <c r="Q125" i="43" s="1"/>
  <c r="Q232" i="43" s="1"/>
  <c r="Q21" i="43"/>
  <c r="Q128" i="43" s="1"/>
  <c r="Q235" i="43" s="1"/>
  <c r="Q26" i="43"/>
  <c r="Q133" i="43" s="1"/>
  <c r="Q240" i="43" s="1"/>
  <c r="Q347" i="43" s="1"/>
  <c r="Q29" i="43"/>
  <c r="Q136" i="43" s="1"/>
  <c r="Q243" i="43" s="1"/>
  <c r="Q34" i="43"/>
  <c r="Q141" i="43" s="1"/>
  <c r="Q248" i="43" s="1"/>
  <c r="Q37" i="43"/>
  <c r="Q144" i="43" s="1"/>
  <c r="Q251" i="43" s="1"/>
  <c r="Q42" i="43"/>
  <c r="Q149" i="43" s="1"/>
  <c r="Q256" i="43" s="1"/>
  <c r="Q363" i="43" s="1"/>
  <c r="Q11" i="43"/>
  <c r="Q118" i="43" s="1"/>
  <c r="Q225" i="43" s="1"/>
  <c r="Q16" i="43"/>
  <c r="Q123" i="43" s="1"/>
  <c r="Q230" i="43" s="1"/>
  <c r="Q19" i="43"/>
  <c r="Q126" i="43" s="1"/>
  <c r="Q233" i="43" s="1"/>
  <c r="Q24" i="43"/>
  <c r="Q131" i="43" s="1"/>
  <c r="Q238" i="43" s="1"/>
  <c r="Q27" i="43"/>
  <c r="Q134" i="43" s="1"/>
  <c r="Q241" i="43" s="1"/>
  <c r="Q32" i="43"/>
  <c r="Q139" i="43" s="1"/>
  <c r="Q246" i="43" s="1"/>
  <c r="Q35" i="43"/>
  <c r="Q142" i="43" s="1"/>
  <c r="Q249" i="43" s="1"/>
  <c r="Q40" i="43"/>
  <c r="Q147" i="43" s="1"/>
  <c r="Q254" i="43" s="1"/>
  <c r="Q43" i="43"/>
  <c r="Q150" i="43" s="1"/>
  <c r="Q257" i="43" s="1"/>
  <c r="Q14" i="43"/>
  <c r="Q121" i="43" s="1"/>
  <c r="Q228" i="43" s="1"/>
  <c r="Q17" i="43"/>
  <c r="Q124" i="43" s="1"/>
  <c r="Q231" i="43" s="1"/>
  <c r="Q22" i="43"/>
  <c r="Q129" i="43" s="1"/>
  <c r="Q236" i="43" s="1"/>
  <c r="Q25" i="43"/>
  <c r="Q132" i="43" s="1"/>
  <c r="Q239" i="43" s="1"/>
  <c r="Q30" i="43"/>
  <c r="Q137" i="43" s="1"/>
  <c r="Q244" i="43" s="1"/>
  <c r="Q33" i="43"/>
  <c r="Q140" i="43" s="1"/>
  <c r="Q247" i="43" s="1"/>
  <c r="Q38" i="43"/>
  <c r="Q145" i="43" s="1"/>
  <c r="Q252" i="43" s="1"/>
  <c r="Q41" i="43"/>
  <c r="Q148" i="43" s="1"/>
  <c r="Q255" i="43" s="1"/>
  <c r="Q12" i="43"/>
  <c r="Q119" i="43" s="1"/>
  <c r="Q226" i="43" s="1"/>
  <c r="Q15" i="43"/>
  <c r="Q122" i="43" s="1"/>
  <c r="Q229" i="43" s="1"/>
  <c r="Q20" i="43"/>
  <c r="Q127" i="43" s="1"/>
  <c r="Q234" i="43" s="1"/>
  <c r="Q341" i="43" s="1"/>
  <c r="Q23" i="43"/>
  <c r="Q130" i="43" s="1"/>
  <c r="Q237" i="43" s="1"/>
  <c r="Q28" i="43"/>
  <c r="Q135" i="43" s="1"/>
  <c r="Q242" i="43" s="1"/>
  <c r="Q31" i="43"/>
  <c r="Q138" i="43" s="1"/>
  <c r="Q245" i="43" s="1"/>
  <c r="Q36" i="43"/>
  <c r="Q143" i="43" s="1"/>
  <c r="Q250" i="43" s="1"/>
  <c r="Q357" i="43" s="1"/>
  <c r="Q39" i="43"/>
  <c r="Q146" i="43" s="1"/>
  <c r="Q253" i="43" s="1"/>
  <c r="Q44" i="43"/>
  <c r="Q151" i="43" s="1"/>
  <c r="Q258" i="43" s="1"/>
  <c r="Q47" i="43"/>
  <c r="Q154" i="43" s="1"/>
  <c r="Q261" i="43" s="1"/>
  <c r="Q52" i="43"/>
  <c r="Q159" i="43" s="1"/>
  <c r="Q266" i="43" s="1"/>
  <c r="Q373" i="43" s="1"/>
  <c r="Q55" i="43"/>
  <c r="Q162" i="43" s="1"/>
  <c r="Q269" i="43" s="1"/>
  <c r="Q60" i="43"/>
  <c r="Q167" i="43" s="1"/>
  <c r="Q274" i="43" s="1"/>
  <c r="Q62" i="43"/>
  <c r="Q169" i="43" s="1"/>
  <c r="Q276" i="43" s="1"/>
  <c r="Q64" i="43"/>
  <c r="Q171" i="43" s="1"/>
  <c r="Q278" i="43" s="1"/>
  <c r="Q66" i="43"/>
  <c r="Q173" i="43" s="1"/>
  <c r="Q280" i="43" s="1"/>
  <c r="Q68" i="43"/>
  <c r="Q175" i="43" s="1"/>
  <c r="Q282" i="43" s="1"/>
  <c r="Q70" i="43"/>
  <c r="Q177" i="43" s="1"/>
  <c r="Q284" i="43" s="1"/>
  <c r="Q72" i="43"/>
  <c r="Q179" i="43" s="1"/>
  <c r="Q286" i="43" s="1"/>
  <c r="Q74" i="43"/>
  <c r="Q181" i="43" s="1"/>
  <c r="Q288" i="43" s="1"/>
  <c r="Q76" i="43"/>
  <c r="Q183" i="43" s="1"/>
  <c r="Q290" i="43" s="1"/>
  <c r="Q78" i="43"/>
  <c r="Q185" i="43" s="1"/>
  <c r="Q292" i="43" s="1"/>
  <c r="Q80" i="43"/>
  <c r="Q187" i="43" s="1"/>
  <c r="Q294" i="43" s="1"/>
  <c r="Q82" i="43"/>
  <c r="Q189" i="43" s="1"/>
  <c r="Q296" i="43" s="1"/>
  <c r="Q84" i="43"/>
  <c r="Q191" i="43" s="1"/>
  <c r="Q298" i="43" s="1"/>
  <c r="Q45" i="43"/>
  <c r="Q152" i="43" s="1"/>
  <c r="Q259" i="43" s="1"/>
  <c r="Q50" i="43"/>
  <c r="Q157" i="43" s="1"/>
  <c r="Q264" i="43" s="1"/>
  <c r="Q371" i="43" s="1"/>
  <c r="Q53" i="43"/>
  <c r="Q160" i="43" s="1"/>
  <c r="Q267" i="43" s="1"/>
  <c r="Q374" i="43" s="1"/>
  <c r="Q58" i="43"/>
  <c r="Q165" i="43" s="1"/>
  <c r="Q272" i="43" s="1"/>
  <c r="Q48" i="43"/>
  <c r="Q155" i="43" s="1"/>
  <c r="Q262" i="43" s="1"/>
  <c r="Q51" i="43"/>
  <c r="Q158" i="43" s="1"/>
  <c r="Q265" i="43" s="1"/>
  <c r="Q372" i="43" s="1"/>
  <c r="Q56" i="43"/>
  <c r="Q163" i="43" s="1"/>
  <c r="Q270" i="43" s="1"/>
  <c r="Q59" i="43"/>
  <c r="Q166" i="43" s="1"/>
  <c r="Q273" i="43" s="1"/>
  <c r="Q61" i="43"/>
  <c r="Q168" i="43" s="1"/>
  <c r="Q275" i="43" s="1"/>
  <c r="Q63" i="43"/>
  <c r="Q170" i="43" s="1"/>
  <c r="Q277" i="43" s="1"/>
  <c r="Q65" i="43"/>
  <c r="Q172" i="43" s="1"/>
  <c r="Q279" i="43" s="1"/>
  <c r="Q67" i="43"/>
  <c r="Q174" i="43" s="1"/>
  <c r="Q281" i="43" s="1"/>
  <c r="Q69" i="43"/>
  <c r="Q176" i="43" s="1"/>
  <c r="Q283" i="43" s="1"/>
  <c r="Q71" i="43"/>
  <c r="Q178" i="43" s="1"/>
  <c r="Q285" i="43" s="1"/>
  <c r="Q73" i="43"/>
  <c r="Q180" i="43" s="1"/>
  <c r="Q287" i="43" s="1"/>
  <c r="Q75" i="43"/>
  <c r="Q182" i="43" s="1"/>
  <c r="Q289" i="43" s="1"/>
  <c r="Q54" i="43"/>
  <c r="Q161" i="43" s="1"/>
  <c r="Q268" i="43" s="1"/>
  <c r="Q83" i="43"/>
  <c r="Q190" i="43" s="1"/>
  <c r="Q297" i="43" s="1"/>
  <c r="Q404" i="43" s="1"/>
  <c r="Q86" i="43"/>
  <c r="Q193" i="43" s="1"/>
  <c r="Q300" i="43" s="1"/>
  <c r="Q88" i="43"/>
  <c r="Q195" i="43" s="1"/>
  <c r="Q302" i="43" s="1"/>
  <c r="Q90" i="43"/>
  <c r="Q197" i="43" s="1"/>
  <c r="Q304" i="43" s="1"/>
  <c r="Q92" i="43"/>
  <c r="Q199" i="43" s="1"/>
  <c r="Q306" i="43" s="1"/>
  <c r="Q413" i="43" s="1"/>
  <c r="Q94" i="43"/>
  <c r="Q201" i="43" s="1"/>
  <c r="Q308" i="43" s="1"/>
  <c r="Q96" i="43"/>
  <c r="Q203" i="43" s="1"/>
  <c r="Q310" i="43" s="1"/>
  <c r="Q98" i="43"/>
  <c r="Q205" i="43" s="1"/>
  <c r="Q312" i="43" s="1"/>
  <c r="Q100" i="43"/>
  <c r="Q207" i="43" s="1"/>
  <c r="Q314" i="43" s="1"/>
  <c r="Q421" i="43" s="1"/>
  <c r="Q102" i="43"/>
  <c r="Q209" i="43" s="1"/>
  <c r="Q316" i="43" s="1"/>
  <c r="Q104" i="43"/>
  <c r="Q211" i="43" s="1"/>
  <c r="Q318" i="43" s="1"/>
  <c r="Q46" i="43"/>
  <c r="Q153" i="43" s="1"/>
  <c r="Q260" i="43" s="1"/>
  <c r="Q57" i="43"/>
  <c r="Q164" i="43" s="1"/>
  <c r="Q271" i="43" s="1"/>
  <c r="Q378" i="43" s="1"/>
  <c r="Q81" i="43"/>
  <c r="Q188" i="43" s="1"/>
  <c r="Q295" i="43" s="1"/>
  <c r="Q49" i="43"/>
  <c r="Q156" i="43" s="1"/>
  <c r="Q263" i="43" s="1"/>
  <c r="Q79" i="43"/>
  <c r="Q186" i="43" s="1"/>
  <c r="Q293" i="43" s="1"/>
  <c r="Q87" i="43"/>
  <c r="Q194" i="43" s="1"/>
  <c r="Q301" i="43" s="1"/>
  <c r="Q89" i="43"/>
  <c r="Q196" i="43" s="1"/>
  <c r="Q303" i="43" s="1"/>
  <c r="Q91" i="43"/>
  <c r="Q198" i="43" s="1"/>
  <c r="Q305" i="43" s="1"/>
  <c r="Q93" i="43"/>
  <c r="Q200" i="43" s="1"/>
  <c r="Q307" i="43" s="1"/>
  <c r="Q95" i="43"/>
  <c r="Q202" i="43" s="1"/>
  <c r="Q309" i="43" s="1"/>
  <c r="Q97" i="43"/>
  <c r="Q204" i="43" s="1"/>
  <c r="Q311" i="43" s="1"/>
  <c r="Q99" i="43"/>
  <c r="Q206" i="43" s="1"/>
  <c r="Q313" i="43" s="1"/>
  <c r="Q101" i="43"/>
  <c r="Q208" i="43" s="1"/>
  <c r="Q315" i="43" s="1"/>
  <c r="Q103" i="43"/>
  <c r="Q210" i="43" s="1"/>
  <c r="Q317" i="43" s="1"/>
  <c r="Q77" i="43"/>
  <c r="Q184" i="43" s="1"/>
  <c r="Q291" i="43" s="1"/>
  <c r="Q398" i="43" s="1"/>
  <c r="Q85" i="43"/>
  <c r="Q192" i="43" s="1"/>
  <c r="Q299" i="43" s="1"/>
  <c r="P260" i="43"/>
  <c r="P367" i="43" s="1"/>
  <c r="P228" i="43"/>
  <c r="P335" i="43" s="1"/>
  <c r="P235" i="43"/>
  <c r="P342" i="43" s="1"/>
  <c r="Q330" i="43"/>
  <c r="Q332" i="43"/>
  <c r="Q334" i="43"/>
  <c r="Q336" i="43"/>
  <c r="Q338" i="43"/>
  <c r="Q340" i="43"/>
  <c r="Q342" i="43"/>
  <c r="Q344" i="43"/>
  <c r="Q346" i="43"/>
  <c r="Q348" i="43"/>
  <c r="Q350" i="43"/>
  <c r="Q352" i="43"/>
  <c r="R325" i="43"/>
  <c r="Q327" i="43"/>
  <c r="Q329" i="43"/>
  <c r="Q333" i="43"/>
  <c r="Q335" i="43"/>
  <c r="Q337" i="43"/>
  <c r="Q339" i="43"/>
  <c r="Q343" i="43"/>
  <c r="Q345" i="43"/>
  <c r="Q349" i="43"/>
  <c r="Q351" i="43"/>
  <c r="Q354" i="43"/>
  <c r="Q356" i="43"/>
  <c r="Q358" i="43"/>
  <c r="Q360" i="43"/>
  <c r="Q362" i="43"/>
  <c r="Q364" i="43"/>
  <c r="Q366" i="43"/>
  <c r="Q368" i="43"/>
  <c r="Q370" i="43"/>
  <c r="Q376" i="43"/>
  <c r="Q380" i="43"/>
  <c r="Q382" i="43"/>
  <c r="Q384" i="43"/>
  <c r="Q386" i="43"/>
  <c r="Q388" i="43"/>
  <c r="Q390" i="43"/>
  <c r="Q392" i="43"/>
  <c r="Q394" i="43"/>
  <c r="Q396" i="43"/>
  <c r="Q400" i="43"/>
  <c r="Q402" i="43"/>
  <c r="Q406" i="43"/>
  <c r="Q408" i="43"/>
  <c r="Q410" i="43"/>
  <c r="Q412" i="43"/>
  <c r="Q414" i="43"/>
  <c r="Q416" i="43"/>
  <c r="Q418" i="43"/>
  <c r="Q420" i="43"/>
  <c r="Q422" i="43"/>
  <c r="Q424" i="43"/>
  <c r="Q353" i="43"/>
  <c r="Q355" i="43"/>
  <c r="Q359" i="43"/>
  <c r="Q361" i="43"/>
  <c r="Q365" i="43"/>
  <c r="Q367" i="43"/>
  <c r="Q369" i="43"/>
  <c r="Q375" i="43"/>
  <c r="Q377" i="43"/>
  <c r="Q379" i="43"/>
  <c r="Q381" i="43"/>
  <c r="Q383" i="43"/>
  <c r="Q385" i="43"/>
  <c r="Q387" i="43"/>
  <c r="Q389" i="43"/>
  <c r="Q391" i="43"/>
  <c r="Q393" i="43"/>
  <c r="Q395" i="43"/>
  <c r="Q397" i="43"/>
  <c r="Q399" i="43"/>
  <c r="Q401" i="43"/>
  <c r="Q403" i="43"/>
  <c r="Q405" i="43"/>
  <c r="Q407" i="43"/>
  <c r="Q409" i="43"/>
  <c r="Q411" i="43"/>
  <c r="Q415" i="43"/>
  <c r="Q417" i="43"/>
  <c r="Q419" i="43"/>
  <c r="Q423" i="43"/>
  <c r="Q425" i="43"/>
  <c r="P257" i="43"/>
  <c r="P364" i="43" s="1"/>
  <c r="O212" i="43"/>
  <c r="O219" i="43"/>
  <c r="O326" i="43" s="1"/>
  <c r="O426" i="43" s="1"/>
  <c r="O438" i="43" s="1"/>
  <c r="O14" i="44" s="1"/>
  <c r="M478" i="43" l="1"/>
  <c r="M54" i="44" s="1"/>
  <c r="M457" i="43"/>
  <c r="M33" i="44" s="1"/>
  <c r="M501" i="43"/>
  <c r="M77" i="44" s="1"/>
  <c r="M439" i="43"/>
  <c r="M15" i="44" s="1"/>
  <c r="M499" i="43"/>
  <c r="M75" i="44" s="1"/>
  <c r="M504" i="43"/>
  <c r="M80" i="44" s="1"/>
  <c r="M450" i="43"/>
  <c r="M26" i="44" s="1"/>
  <c r="M519" i="43"/>
  <c r="M95" i="44" s="1"/>
  <c r="M532" i="43"/>
  <c r="M108" i="44" s="1"/>
  <c r="M493" i="43"/>
  <c r="M69" i="44" s="1"/>
  <c r="M506" i="43"/>
  <c r="M82" i="44" s="1"/>
  <c r="M444" i="43"/>
  <c r="M20" i="44" s="1"/>
  <c r="M480" i="43"/>
  <c r="M56" i="44" s="1"/>
  <c r="M442" i="43"/>
  <c r="M18" i="44" s="1"/>
  <c r="M518" i="43"/>
  <c r="M94" i="44" s="1"/>
  <c r="M487" i="43"/>
  <c r="M63" i="44" s="1"/>
  <c r="M449" i="43"/>
  <c r="M25" i="44" s="1"/>
  <c r="M468" i="43"/>
  <c r="M44" i="44" s="1"/>
  <c r="M438" i="43"/>
  <c r="M14" i="44" s="1"/>
  <c r="M498" i="43"/>
  <c r="M74" i="44" s="1"/>
  <c r="M475" i="43"/>
  <c r="M51" i="44" s="1"/>
  <c r="M512" i="43"/>
  <c r="M88" i="44" s="1"/>
  <c r="M505" i="43"/>
  <c r="M81" i="44" s="1"/>
  <c r="M451" i="43"/>
  <c r="M27" i="44" s="1"/>
  <c r="M510" i="43"/>
  <c r="M86" i="44" s="1"/>
  <c r="M511" i="43"/>
  <c r="M87" i="44" s="1"/>
  <c r="M448" i="43"/>
  <c r="M24" i="44" s="1"/>
  <c r="M524" i="43"/>
  <c r="M100" i="44" s="1"/>
  <c r="M525" i="43"/>
  <c r="M101" i="44" s="1"/>
  <c r="M462" i="43"/>
  <c r="M38" i="44" s="1"/>
  <c r="M530" i="43"/>
  <c r="M106" i="44" s="1"/>
  <c r="M531" i="43"/>
  <c r="M107" i="44" s="1"/>
  <c r="M467" i="43"/>
  <c r="M43" i="44" s="1"/>
  <c r="M437" i="43"/>
  <c r="M13" i="44" s="1"/>
  <c r="M472" i="43"/>
  <c r="M48" i="44" s="1"/>
  <c r="M473" i="43"/>
  <c r="M49" i="44" s="1"/>
  <c r="M443" i="43"/>
  <c r="M19" i="44" s="1"/>
  <c r="M502" i="43"/>
  <c r="M78" i="44" s="1"/>
  <c r="M470" i="43"/>
  <c r="M46" i="44" s="1"/>
  <c r="M503" i="43"/>
  <c r="M79" i="44" s="1"/>
  <c r="M471" i="43"/>
  <c r="M47" i="44" s="1"/>
  <c r="M440" i="43"/>
  <c r="M16" i="44" s="1"/>
  <c r="M441" i="43"/>
  <c r="M17" i="44" s="1"/>
  <c r="M516" i="43"/>
  <c r="M92" i="44" s="1"/>
  <c r="M484" i="43"/>
  <c r="M60" i="44" s="1"/>
  <c r="M517" i="43"/>
  <c r="M93" i="44" s="1"/>
  <c r="M485" i="43"/>
  <c r="M61" i="44" s="1"/>
  <c r="M454" i="43"/>
  <c r="M30" i="44" s="1"/>
  <c r="M455" i="43"/>
  <c r="M31" i="44" s="1"/>
  <c r="M522" i="43"/>
  <c r="M98" i="44" s="1"/>
  <c r="M490" i="43"/>
  <c r="M66" i="44" s="1"/>
  <c r="M523" i="43"/>
  <c r="M99" i="44" s="1"/>
  <c r="M491" i="43"/>
  <c r="M67" i="44" s="1"/>
  <c r="M460" i="43"/>
  <c r="M36" i="44" s="1"/>
  <c r="M461" i="43"/>
  <c r="M37" i="44" s="1"/>
  <c r="M528" i="43"/>
  <c r="M104" i="44" s="1"/>
  <c r="M496" i="43"/>
  <c r="M72" i="44" s="1"/>
  <c r="M529" i="43"/>
  <c r="M105" i="44" s="1"/>
  <c r="M497" i="43"/>
  <c r="M73" i="44" s="1"/>
  <c r="M466" i="43"/>
  <c r="M42" i="44" s="1"/>
  <c r="M434" i="43"/>
  <c r="M10" i="44" s="1"/>
  <c r="M435" i="43"/>
  <c r="M11" i="44" s="1"/>
  <c r="M526" i="43"/>
  <c r="M102" i="44" s="1"/>
  <c r="M494" i="43"/>
  <c r="M70" i="44" s="1"/>
  <c r="M527" i="43"/>
  <c r="M103" i="44" s="1"/>
  <c r="M495" i="43"/>
  <c r="M71" i="44" s="1"/>
  <c r="M464" i="43"/>
  <c r="M40" i="44" s="1"/>
  <c r="M465" i="43"/>
  <c r="M41" i="44" s="1"/>
  <c r="M433" i="43"/>
  <c r="M9" i="44" s="1"/>
  <c r="M508" i="43"/>
  <c r="M84" i="44" s="1"/>
  <c r="M476" i="43"/>
  <c r="M52" i="44" s="1"/>
  <c r="M509" i="43"/>
  <c r="M85" i="44" s="1"/>
  <c r="M477" i="43"/>
  <c r="M53" i="44" s="1"/>
  <c r="M446" i="43"/>
  <c r="M22" i="44" s="1"/>
  <c r="M447" i="43"/>
  <c r="M23" i="44" s="1"/>
  <c r="M514" i="43"/>
  <c r="M90" i="44" s="1"/>
  <c r="M482" i="43"/>
  <c r="M58" i="44" s="1"/>
  <c r="M515" i="43"/>
  <c r="M91" i="44" s="1"/>
  <c r="M483" i="43"/>
  <c r="M59" i="44" s="1"/>
  <c r="M452" i="43"/>
  <c r="M28" i="44" s="1"/>
  <c r="M453" i="43"/>
  <c r="M29" i="44" s="1"/>
  <c r="M520" i="43"/>
  <c r="M96" i="44" s="1"/>
  <c r="M488" i="43"/>
  <c r="M64" i="44" s="1"/>
  <c r="M521" i="43"/>
  <c r="M97" i="44" s="1"/>
  <c r="M489" i="43"/>
  <c r="M65" i="44" s="1"/>
  <c r="M458" i="43"/>
  <c r="M34" i="44" s="1"/>
  <c r="N109" i="44"/>
  <c r="O507" i="43"/>
  <c r="O83" i="44" s="1"/>
  <c r="O483" i="43"/>
  <c r="O59" i="44" s="1"/>
  <c r="O467" i="43"/>
  <c r="O43" i="44" s="1"/>
  <c r="O510" i="43"/>
  <c r="O86" i="44" s="1"/>
  <c r="O486" i="43"/>
  <c r="O62" i="44" s="1"/>
  <c r="O461" i="43"/>
  <c r="O37" i="44" s="1"/>
  <c r="O445" i="43"/>
  <c r="O21" i="44" s="1"/>
  <c r="O448" i="43"/>
  <c r="O24" i="44" s="1"/>
  <c r="O529" i="43"/>
  <c r="O105" i="44" s="1"/>
  <c r="O513" i="43"/>
  <c r="O89" i="44" s="1"/>
  <c r="O489" i="43"/>
  <c r="O65" i="44" s="1"/>
  <c r="O473" i="43"/>
  <c r="O49" i="44" s="1"/>
  <c r="O524" i="43"/>
  <c r="O100" i="44" s="1"/>
  <c r="O500" i="43"/>
  <c r="O76" i="44" s="1"/>
  <c r="O492" i="43"/>
  <c r="O68" i="44" s="1"/>
  <c r="O468" i="43"/>
  <c r="O44" i="44" s="1"/>
  <c r="O459" i="43"/>
  <c r="O35" i="44" s="1"/>
  <c r="O443" i="43"/>
  <c r="O19" i="44" s="1"/>
  <c r="O462" i="43"/>
  <c r="O38" i="44" s="1"/>
  <c r="O446" i="43"/>
  <c r="O22" i="44" s="1"/>
  <c r="O527" i="43"/>
  <c r="O103" i="44" s="1"/>
  <c r="O519" i="43"/>
  <c r="O95" i="44" s="1"/>
  <c r="O511" i="43"/>
  <c r="O87" i="44" s="1"/>
  <c r="O503" i="43"/>
  <c r="O79" i="44" s="1"/>
  <c r="O495" i="43"/>
  <c r="O71" i="44" s="1"/>
  <c r="O487" i="43"/>
  <c r="O63" i="44" s="1"/>
  <c r="O479" i="43"/>
  <c r="O55" i="44" s="1"/>
  <c r="O471" i="43"/>
  <c r="O47" i="44" s="1"/>
  <c r="O530" i="43"/>
  <c r="O106" i="44" s="1"/>
  <c r="O522" i="43"/>
  <c r="O98" i="44" s="1"/>
  <c r="O514" i="43"/>
  <c r="O90" i="44" s="1"/>
  <c r="O506" i="43"/>
  <c r="O82" i="44" s="1"/>
  <c r="O498" i="43"/>
  <c r="O74" i="44" s="1"/>
  <c r="O490" i="43"/>
  <c r="O66" i="44" s="1"/>
  <c r="O482" i="43"/>
  <c r="O58" i="44" s="1"/>
  <c r="O474" i="43"/>
  <c r="O50" i="44" s="1"/>
  <c r="O465" i="43"/>
  <c r="O41" i="44" s="1"/>
  <c r="O457" i="43"/>
  <c r="O33" i="44" s="1"/>
  <c r="O449" i="43"/>
  <c r="O25" i="44" s="1"/>
  <c r="O441" i="43"/>
  <c r="O17" i="44" s="1"/>
  <c r="O433" i="43"/>
  <c r="O9" i="44" s="1"/>
  <c r="O460" i="43"/>
  <c r="O36" i="44" s="1"/>
  <c r="O452" i="43"/>
  <c r="O28" i="44" s="1"/>
  <c r="O444" i="43"/>
  <c r="O20" i="44" s="1"/>
  <c r="O436" i="43"/>
  <c r="O12" i="44" s="1"/>
  <c r="O521" i="43"/>
  <c r="O97" i="44" s="1"/>
  <c r="O505" i="43"/>
  <c r="O81" i="44" s="1"/>
  <c r="O481" i="43"/>
  <c r="O57" i="44" s="1"/>
  <c r="O532" i="43"/>
  <c r="O108" i="44" s="1"/>
  <c r="O508" i="43"/>
  <c r="O84" i="44" s="1"/>
  <c r="O484" i="43"/>
  <c r="O60" i="44" s="1"/>
  <c r="O525" i="43"/>
  <c r="O101" i="44" s="1"/>
  <c r="O517" i="43"/>
  <c r="O93" i="44" s="1"/>
  <c r="O509" i="43"/>
  <c r="O85" i="44" s="1"/>
  <c r="O501" i="43"/>
  <c r="O77" i="44" s="1"/>
  <c r="O493" i="43"/>
  <c r="O69" i="44" s="1"/>
  <c r="O485" i="43"/>
  <c r="O61" i="44" s="1"/>
  <c r="O477" i="43"/>
  <c r="O53" i="44" s="1"/>
  <c r="O469" i="43"/>
  <c r="O45" i="44" s="1"/>
  <c r="O528" i="43"/>
  <c r="O104" i="44" s="1"/>
  <c r="O520" i="43"/>
  <c r="O96" i="44" s="1"/>
  <c r="O512" i="43"/>
  <c r="O88" i="44" s="1"/>
  <c r="O504" i="43"/>
  <c r="O80" i="44" s="1"/>
  <c r="O496" i="43"/>
  <c r="O72" i="44" s="1"/>
  <c r="O488" i="43"/>
  <c r="O64" i="44" s="1"/>
  <c r="O480" i="43"/>
  <c r="O56" i="44" s="1"/>
  <c r="O472" i="43"/>
  <c r="O48" i="44" s="1"/>
  <c r="O463" i="43"/>
  <c r="O39" i="44" s="1"/>
  <c r="O455" i="43"/>
  <c r="O31" i="44" s="1"/>
  <c r="O447" i="43"/>
  <c r="O23" i="44" s="1"/>
  <c r="O439" i="43"/>
  <c r="O15" i="44" s="1"/>
  <c r="O466" i="43"/>
  <c r="O42" i="44" s="1"/>
  <c r="O458" i="43"/>
  <c r="O34" i="44" s="1"/>
  <c r="O450" i="43"/>
  <c r="O26" i="44" s="1"/>
  <c r="O442" i="43"/>
  <c r="O18" i="44" s="1"/>
  <c r="O434" i="43"/>
  <c r="O10" i="44" s="1"/>
  <c r="O531" i="43"/>
  <c r="O107" i="44" s="1"/>
  <c r="O515" i="43"/>
  <c r="O91" i="44" s="1"/>
  <c r="O491" i="43"/>
  <c r="O67" i="44" s="1"/>
  <c r="O526" i="43"/>
  <c r="O102" i="44" s="1"/>
  <c r="O502" i="43"/>
  <c r="O78" i="44" s="1"/>
  <c r="O478" i="43"/>
  <c r="O54" i="44" s="1"/>
  <c r="O453" i="43"/>
  <c r="O29" i="44" s="1"/>
  <c r="O437" i="43"/>
  <c r="O13" i="44" s="1"/>
  <c r="O456" i="43"/>
  <c r="O32" i="44" s="1"/>
  <c r="O440" i="43"/>
  <c r="O16" i="44" s="1"/>
  <c r="O523" i="43"/>
  <c r="O99" i="44" s="1"/>
  <c r="O499" i="43"/>
  <c r="O75" i="44" s="1"/>
  <c r="O475" i="43"/>
  <c r="O51" i="44" s="1"/>
  <c r="O518" i="43"/>
  <c r="O94" i="44" s="1"/>
  <c r="O494" i="43"/>
  <c r="O70" i="44" s="1"/>
  <c r="O470" i="43"/>
  <c r="O46" i="44" s="1"/>
  <c r="O464" i="43"/>
  <c r="O40" i="44" s="1"/>
  <c r="O497" i="43"/>
  <c r="O73" i="44" s="1"/>
  <c r="O516" i="43"/>
  <c r="O92" i="44" s="1"/>
  <c r="O476" i="43"/>
  <c r="O52" i="44" s="1"/>
  <c r="O451" i="43"/>
  <c r="O27" i="44" s="1"/>
  <c r="O435" i="43"/>
  <c r="O11" i="44" s="1"/>
  <c r="O454" i="43"/>
  <c r="O30" i="44" s="1"/>
  <c r="S4" i="43"/>
  <c r="R5" i="43"/>
  <c r="R8" i="43"/>
  <c r="R115" i="43" s="1"/>
  <c r="R222" i="43" s="1"/>
  <c r="R329" i="43" s="1"/>
  <c r="R9" i="43"/>
  <c r="R116" i="43" s="1"/>
  <c r="R223" i="43" s="1"/>
  <c r="R6" i="43"/>
  <c r="R113" i="43" s="1"/>
  <c r="R220" i="43" s="1"/>
  <c r="R7" i="43"/>
  <c r="R114" i="43" s="1"/>
  <c r="R221" i="43" s="1"/>
  <c r="R10" i="43"/>
  <c r="R117" i="43" s="1"/>
  <c r="R224" i="43" s="1"/>
  <c r="R331" i="43" s="1"/>
  <c r="R12" i="43"/>
  <c r="R119" i="43" s="1"/>
  <c r="R226" i="43" s="1"/>
  <c r="R14" i="43"/>
  <c r="R121" i="43" s="1"/>
  <c r="R228" i="43" s="1"/>
  <c r="R16" i="43"/>
  <c r="R123" i="43" s="1"/>
  <c r="R230" i="43" s="1"/>
  <c r="R18" i="43"/>
  <c r="R125" i="43" s="1"/>
  <c r="R232" i="43" s="1"/>
  <c r="R339" i="43" s="1"/>
  <c r="R20" i="43"/>
  <c r="R127" i="43" s="1"/>
  <c r="R234" i="43" s="1"/>
  <c r="R22" i="43"/>
  <c r="R129" i="43" s="1"/>
  <c r="R236" i="43" s="1"/>
  <c r="R24" i="43"/>
  <c r="R131" i="43" s="1"/>
  <c r="R238" i="43" s="1"/>
  <c r="R26" i="43"/>
  <c r="R133" i="43" s="1"/>
  <c r="R240" i="43" s="1"/>
  <c r="R347" i="43" s="1"/>
  <c r="R28" i="43"/>
  <c r="R135" i="43" s="1"/>
  <c r="R242" i="43" s="1"/>
  <c r="R30" i="43"/>
  <c r="R137" i="43" s="1"/>
  <c r="R244" i="43" s="1"/>
  <c r="R32" i="43"/>
  <c r="R139" i="43" s="1"/>
  <c r="R246" i="43" s="1"/>
  <c r="R34" i="43"/>
  <c r="R141" i="43" s="1"/>
  <c r="R248" i="43" s="1"/>
  <c r="R355" i="43" s="1"/>
  <c r="R36" i="43"/>
  <c r="R143" i="43" s="1"/>
  <c r="R250" i="43" s="1"/>
  <c r="R38" i="43"/>
  <c r="R145" i="43" s="1"/>
  <c r="R252" i="43" s="1"/>
  <c r="R40" i="43"/>
  <c r="R147" i="43" s="1"/>
  <c r="R254" i="43" s="1"/>
  <c r="R42" i="43"/>
  <c r="R149" i="43" s="1"/>
  <c r="R256" i="43" s="1"/>
  <c r="R363" i="43" s="1"/>
  <c r="R44" i="43"/>
  <c r="R151" i="43" s="1"/>
  <c r="R258" i="43" s="1"/>
  <c r="R46" i="43"/>
  <c r="R153" i="43" s="1"/>
  <c r="R260" i="43" s="1"/>
  <c r="R48" i="43"/>
  <c r="R155" i="43" s="1"/>
  <c r="R262" i="43" s="1"/>
  <c r="R50" i="43"/>
  <c r="R157" i="43" s="1"/>
  <c r="R264" i="43" s="1"/>
  <c r="R371" i="43" s="1"/>
  <c r="R52" i="43"/>
  <c r="R159" i="43" s="1"/>
  <c r="R266" i="43" s="1"/>
  <c r="R54" i="43"/>
  <c r="R161" i="43" s="1"/>
  <c r="R268" i="43" s="1"/>
  <c r="R56" i="43"/>
  <c r="R163" i="43" s="1"/>
  <c r="R270" i="43" s="1"/>
  <c r="R58" i="43"/>
  <c r="R165" i="43" s="1"/>
  <c r="R272" i="43" s="1"/>
  <c r="R379" i="43" s="1"/>
  <c r="R60" i="43"/>
  <c r="R167" i="43" s="1"/>
  <c r="R274" i="43" s="1"/>
  <c r="R15" i="43"/>
  <c r="R122" i="43" s="1"/>
  <c r="R229" i="43" s="1"/>
  <c r="R23" i="43"/>
  <c r="R130" i="43" s="1"/>
  <c r="R237" i="43" s="1"/>
  <c r="R31" i="43"/>
  <c r="R138" i="43" s="1"/>
  <c r="R245" i="43" s="1"/>
  <c r="R39" i="43"/>
  <c r="R146" i="43" s="1"/>
  <c r="R253" i="43" s="1"/>
  <c r="R13" i="43"/>
  <c r="R120" i="43" s="1"/>
  <c r="R227" i="43" s="1"/>
  <c r="R21" i="43"/>
  <c r="R128" i="43" s="1"/>
  <c r="R235" i="43" s="1"/>
  <c r="R29" i="43"/>
  <c r="R136" i="43" s="1"/>
  <c r="R243" i="43" s="1"/>
  <c r="R350" i="43" s="1"/>
  <c r="R37" i="43"/>
  <c r="R144" i="43" s="1"/>
  <c r="R251" i="43" s="1"/>
  <c r="R11" i="43"/>
  <c r="R118" i="43" s="1"/>
  <c r="R225" i="43" s="1"/>
  <c r="R19" i="43"/>
  <c r="R126" i="43" s="1"/>
  <c r="R233" i="43" s="1"/>
  <c r="R27" i="43"/>
  <c r="R134" i="43" s="1"/>
  <c r="R241" i="43" s="1"/>
  <c r="R348" i="43" s="1"/>
  <c r="R35" i="43"/>
  <c r="R142" i="43" s="1"/>
  <c r="R249" i="43" s="1"/>
  <c r="R17" i="43"/>
  <c r="R124" i="43" s="1"/>
  <c r="R231" i="43" s="1"/>
  <c r="R25" i="43"/>
  <c r="R132" i="43" s="1"/>
  <c r="R239" i="43" s="1"/>
  <c r="R33" i="43"/>
  <c r="R140" i="43" s="1"/>
  <c r="R247" i="43" s="1"/>
  <c r="R354" i="43" s="1"/>
  <c r="R41" i="43"/>
  <c r="R148" i="43" s="1"/>
  <c r="R255" i="43" s="1"/>
  <c r="R43" i="43"/>
  <c r="R150" i="43" s="1"/>
  <c r="R257" i="43" s="1"/>
  <c r="R49" i="43"/>
  <c r="R156" i="43" s="1"/>
  <c r="R263" i="43" s="1"/>
  <c r="R57" i="43"/>
  <c r="R164" i="43" s="1"/>
  <c r="R271" i="43" s="1"/>
  <c r="R378" i="43" s="1"/>
  <c r="R47" i="43"/>
  <c r="R154" i="43" s="1"/>
  <c r="R261" i="43" s="1"/>
  <c r="R55" i="43"/>
  <c r="R162" i="43" s="1"/>
  <c r="R269" i="43" s="1"/>
  <c r="R62" i="43"/>
  <c r="R169" i="43" s="1"/>
  <c r="R276" i="43" s="1"/>
  <c r="R64" i="43"/>
  <c r="R171" i="43" s="1"/>
  <c r="R278" i="43" s="1"/>
  <c r="R385" i="43" s="1"/>
  <c r="R66" i="43"/>
  <c r="R173" i="43" s="1"/>
  <c r="R280" i="43" s="1"/>
  <c r="R68" i="43"/>
  <c r="R175" i="43" s="1"/>
  <c r="R282" i="43" s="1"/>
  <c r="R70" i="43"/>
  <c r="R177" i="43" s="1"/>
  <c r="R284" i="43" s="1"/>
  <c r="R45" i="43"/>
  <c r="R152" i="43" s="1"/>
  <c r="R259" i="43" s="1"/>
  <c r="R366" i="43" s="1"/>
  <c r="R53" i="43"/>
  <c r="R160" i="43" s="1"/>
  <c r="R267" i="43" s="1"/>
  <c r="R63" i="43"/>
  <c r="R170" i="43" s="1"/>
  <c r="R277" i="43" s="1"/>
  <c r="R71" i="43"/>
  <c r="R178" i="43" s="1"/>
  <c r="R285" i="43" s="1"/>
  <c r="R72" i="43"/>
  <c r="R179" i="43" s="1"/>
  <c r="R286" i="43" s="1"/>
  <c r="R393" i="43" s="1"/>
  <c r="R77" i="43"/>
  <c r="R184" i="43" s="1"/>
  <c r="R291" i="43" s="1"/>
  <c r="R80" i="43"/>
  <c r="R187" i="43" s="1"/>
  <c r="R294" i="43" s="1"/>
  <c r="R85" i="43"/>
  <c r="R192" i="43" s="1"/>
  <c r="R299" i="43" s="1"/>
  <c r="R65" i="43"/>
  <c r="R172" i="43" s="1"/>
  <c r="R279" i="43" s="1"/>
  <c r="R386" i="43" s="1"/>
  <c r="R73" i="43"/>
  <c r="R180" i="43" s="1"/>
  <c r="R287" i="43" s="1"/>
  <c r="R78" i="43"/>
  <c r="R185" i="43" s="1"/>
  <c r="R292" i="43" s="1"/>
  <c r="R83" i="43"/>
  <c r="R190" i="43" s="1"/>
  <c r="R297" i="43" s="1"/>
  <c r="R86" i="43"/>
  <c r="R193" i="43" s="1"/>
  <c r="R300" i="43" s="1"/>
  <c r="R407" i="43" s="1"/>
  <c r="R88" i="43"/>
  <c r="R195" i="43" s="1"/>
  <c r="R302" i="43" s="1"/>
  <c r="R90" i="43"/>
  <c r="R197" i="43" s="1"/>
  <c r="R304" i="43" s="1"/>
  <c r="R92" i="43"/>
  <c r="R199" i="43" s="1"/>
  <c r="R306" i="43" s="1"/>
  <c r="R94" i="43"/>
  <c r="R201" i="43" s="1"/>
  <c r="R308" i="43" s="1"/>
  <c r="R415" i="43" s="1"/>
  <c r="R96" i="43"/>
  <c r="R203" i="43" s="1"/>
  <c r="R310" i="43" s="1"/>
  <c r="R98" i="43"/>
  <c r="R205" i="43" s="1"/>
  <c r="R312" i="43" s="1"/>
  <c r="R100" i="43"/>
  <c r="R207" i="43" s="1"/>
  <c r="R314" i="43" s="1"/>
  <c r="R102" i="43"/>
  <c r="R209" i="43" s="1"/>
  <c r="R316" i="43" s="1"/>
  <c r="R423" i="43" s="1"/>
  <c r="R104" i="43"/>
  <c r="R211" i="43" s="1"/>
  <c r="R318" i="43" s="1"/>
  <c r="R59" i="43"/>
  <c r="R166" i="43" s="1"/>
  <c r="R273" i="43" s="1"/>
  <c r="R67" i="43"/>
  <c r="R174" i="43" s="1"/>
  <c r="R281" i="43" s="1"/>
  <c r="R388" i="43" s="1"/>
  <c r="R74" i="43"/>
  <c r="R181" i="43" s="1"/>
  <c r="R288" i="43" s="1"/>
  <c r="R395" i="43" s="1"/>
  <c r="R76" i="43"/>
  <c r="R183" i="43" s="1"/>
  <c r="R290" i="43" s="1"/>
  <c r="R81" i="43"/>
  <c r="R188" i="43" s="1"/>
  <c r="R295" i="43" s="1"/>
  <c r="R84" i="43"/>
  <c r="R191" i="43" s="1"/>
  <c r="R298" i="43" s="1"/>
  <c r="R51" i="43"/>
  <c r="R158" i="43" s="1"/>
  <c r="R265" i="43" s="1"/>
  <c r="R372" i="43" s="1"/>
  <c r="R61" i="43"/>
  <c r="R168" i="43" s="1"/>
  <c r="R275" i="43" s="1"/>
  <c r="R69" i="43"/>
  <c r="R176" i="43" s="1"/>
  <c r="R283" i="43" s="1"/>
  <c r="R75" i="43"/>
  <c r="R182" i="43" s="1"/>
  <c r="R289" i="43" s="1"/>
  <c r="R396" i="43" s="1"/>
  <c r="R79" i="43"/>
  <c r="R186" i="43" s="1"/>
  <c r="R293" i="43" s="1"/>
  <c r="R82" i="43"/>
  <c r="R189" i="43" s="1"/>
  <c r="R296" i="43" s="1"/>
  <c r="R87" i="43"/>
  <c r="R194" i="43" s="1"/>
  <c r="R301" i="43" s="1"/>
  <c r="R89" i="43"/>
  <c r="R196" i="43" s="1"/>
  <c r="R303" i="43" s="1"/>
  <c r="R410" i="43" s="1"/>
  <c r="R91" i="43"/>
  <c r="R198" i="43" s="1"/>
  <c r="R305" i="43" s="1"/>
  <c r="R412" i="43" s="1"/>
  <c r="R93" i="43"/>
  <c r="R200" i="43" s="1"/>
  <c r="R307" i="43" s="1"/>
  <c r="R95" i="43"/>
  <c r="R202" i="43" s="1"/>
  <c r="R309" i="43" s="1"/>
  <c r="R97" i="43"/>
  <c r="R204" i="43" s="1"/>
  <c r="R311" i="43" s="1"/>
  <c r="R418" i="43" s="1"/>
  <c r="R99" i="43"/>
  <c r="R206" i="43" s="1"/>
  <c r="R313" i="43" s="1"/>
  <c r="R420" i="43" s="1"/>
  <c r="R101" i="43"/>
  <c r="R208" i="43" s="1"/>
  <c r="R315" i="43" s="1"/>
  <c r="R103" i="43"/>
  <c r="R210" i="43" s="1"/>
  <c r="R317" i="43" s="1"/>
  <c r="R328" i="43"/>
  <c r="R330" i="43"/>
  <c r="R332" i="43"/>
  <c r="R334" i="43"/>
  <c r="R336" i="43"/>
  <c r="R338" i="43"/>
  <c r="R340" i="43"/>
  <c r="R342" i="43"/>
  <c r="R344" i="43"/>
  <c r="R346" i="43"/>
  <c r="S325" i="43"/>
  <c r="R327" i="43"/>
  <c r="R333" i="43"/>
  <c r="R335" i="43"/>
  <c r="R337" i="43"/>
  <c r="R341" i="43"/>
  <c r="R343" i="43"/>
  <c r="R345" i="43"/>
  <c r="R349" i="43"/>
  <c r="R352" i="43"/>
  <c r="R356" i="43"/>
  <c r="R358" i="43"/>
  <c r="R360" i="43"/>
  <c r="R362" i="43"/>
  <c r="R364" i="43"/>
  <c r="R368" i="43"/>
  <c r="R370" i="43"/>
  <c r="R374" i="43"/>
  <c r="R376" i="43"/>
  <c r="R380" i="43"/>
  <c r="R382" i="43"/>
  <c r="R384" i="43"/>
  <c r="R390" i="43"/>
  <c r="R392" i="43"/>
  <c r="R394" i="43"/>
  <c r="R398" i="43"/>
  <c r="R400" i="43"/>
  <c r="R402" i="43"/>
  <c r="R404" i="43"/>
  <c r="R406" i="43"/>
  <c r="R408" i="43"/>
  <c r="R414" i="43"/>
  <c r="R416" i="43"/>
  <c r="R422" i="43"/>
  <c r="R424" i="43"/>
  <c r="R351" i="43"/>
  <c r="R353" i="43"/>
  <c r="R357" i="43"/>
  <c r="R359" i="43"/>
  <c r="R361" i="43"/>
  <c r="R365" i="43"/>
  <c r="R367" i="43"/>
  <c r="R369" i="43"/>
  <c r="R373" i="43"/>
  <c r="R375" i="43"/>
  <c r="R377" i="43"/>
  <c r="R381" i="43"/>
  <c r="R383" i="43"/>
  <c r="R387" i="43"/>
  <c r="R389" i="43"/>
  <c r="R391" i="43"/>
  <c r="R397" i="43"/>
  <c r="R399" i="43"/>
  <c r="R401" i="43"/>
  <c r="R403" i="43"/>
  <c r="R405" i="43"/>
  <c r="R409" i="43"/>
  <c r="R411" i="43"/>
  <c r="R413" i="43"/>
  <c r="R417" i="43"/>
  <c r="R419" i="43"/>
  <c r="R421" i="43"/>
  <c r="R425" i="43"/>
  <c r="R8" i="44"/>
  <c r="O319" i="43"/>
  <c r="P212" i="43"/>
  <c r="P219" i="43"/>
  <c r="P326" i="43" s="1"/>
  <c r="P426" i="43" s="1"/>
  <c r="P440" i="43" s="1"/>
  <c r="P16" i="44" s="1"/>
  <c r="Q105" i="43"/>
  <c r="Q112" i="43"/>
  <c r="M109" i="44" l="1"/>
  <c r="O109" i="44"/>
  <c r="P513" i="43"/>
  <c r="P89" i="44" s="1"/>
  <c r="P505" i="43"/>
  <c r="P81" i="44" s="1"/>
  <c r="P497" i="43"/>
  <c r="P73" i="44" s="1"/>
  <c r="P489" i="43"/>
  <c r="P65" i="44" s="1"/>
  <c r="P481" i="43"/>
  <c r="P57" i="44" s="1"/>
  <c r="P473" i="43"/>
  <c r="P49" i="44" s="1"/>
  <c r="P466" i="43"/>
  <c r="P42" i="44" s="1"/>
  <c r="P526" i="43"/>
  <c r="P102" i="44" s="1"/>
  <c r="P518" i="43"/>
  <c r="P94" i="44" s="1"/>
  <c r="P510" i="43"/>
  <c r="P86" i="44" s="1"/>
  <c r="P502" i="43"/>
  <c r="P78" i="44" s="1"/>
  <c r="P494" i="43"/>
  <c r="P70" i="44" s="1"/>
  <c r="P486" i="43"/>
  <c r="P62" i="44" s="1"/>
  <c r="P478" i="43"/>
  <c r="P54" i="44" s="1"/>
  <c r="P470" i="43"/>
  <c r="P46" i="44" s="1"/>
  <c r="P461" i="43"/>
  <c r="P37" i="44" s="1"/>
  <c r="P453" i="43"/>
  <c r="P29" i="44" s="1"/>
  <c r="P445" i="43"/>
  <c r="P21" i="44" s="1"/>
  <c r="P437" i="43"/>
  <c r="P13" i="44" s="1"/>
  <c r="P462" i="43"/>
  <c r="P38" i="44" s="1"/>
  <c r="P454" i="43"/>
  <c r="P30" i="44" s="1"/>
  <c r="P446" i="43"/>
  <c r="P22" i="44" s="1"/>
  <c r="P438" i="43"/>
  <c r="P14" i="44" s="1"/>
  <c r="P521" i="43"/>
  <c r="P97" i="44" s="1"/>
  <c r="P527" i="43"/>
  <c r="P103" i="44" s="1"/>
  <c r="P503" i="43"/>
  <c r="P79" i="44" s="1"/>
  <c r="P479" i="43"/>
  <c r="P55" i="44" s="1"/>
  <c r="P532" i="43"/>
  <c r="P108" i="44" s="1"/>
  <c r="P516" i="43"/>
  <c r="P92" i="44" s="1"/>
  <c r="P508" i="43"/>
  <c r="P84" i="44" s="1"/>
  <c r="P492" i="43"/>
  <c r="P68" i="44" s="1"/>
  <c r="P484" i="43"/>
  <c r="P60" i="44" s="1"/>
  <c r="P476" i="43"/>
  <c r="P52" i="44" s="1"/>
  <c r="P468" i="43"/>
  <c r="P44" i="44" s="1"/>
  <c r="P459" i="43"/>
  <c r="P35" i="44" s="1"/>
  <c r="P451" i="43"/>
  <c r="P27" i="44" s="1"/>
  <c r="P443" i="43"/>
  <c r="P19" i="44" s="1"/>
  <c r="P435" i="43"/>
  <c r="P11" i="44" s="1"/>
  <c r="P460" i="43"/>
  <c r="P36" i="44" s="1"/>
  <c r="P452" i="43"/>
  <c r="P28" i="44" s="1"/>
  <c r="P444" i="43"/>
  <c r="P20" i="44" s="1"/>
  <c r="P436" i="43"/>
  <c r="P12" i="44" s="1"/>
  <c r="P529" i="43"/>
  <c r="P105" i="44" s="1"/>
  <c r="P519" i="43"/>
  <c r="P95" i="44" s="1"/>
  <c r="P487" i="43"/>
  <c r="P63" i="44" s="1"/>
  <c r="P524" i="43"/>
  <c r="P100" i="44" s="1"/>
  <c r="P525" i="43"/>
  <c r="P101" i="44" s="1"/>
  <c r="P517" i="43"/>
  <c r="P93" i="44" s="1"/>
  <c r="P509" i="43"/>
  <c r="P85" i="44" s="1"/>
  <c r="P501" i="43"/>
  <c r="P77" i="44" s="1"/>
  <c r="P493" i="43"/>
  <c r="P69" i="44" s="1"/>
  <c r="P485" i="43"/>
  <c r="P61" i="44" s="1"/>
  <c r="P477" i="43"/>
  <c r="P53" i="44" s="1"/>
  <c r="P469" i="43"/>
  <c r="P45" i="44" s="1"/>
  <c r="P530" i="43"/>
  <c r="P106" i="44" s="1"/>
  <c r="P522" i="43"/>
  <c r="P98" i="44" s="1"/>
  <c r="P514" i="43"/>
  <c r="P90" i="44" s="1"/>
  <c r="P506" i="43"/>
  <c r="P82" i="44" s="1"/>
  <c r="P498" i="43"/>
  <c r="P74" i="44" s="1"/>
  <c r="P490" i="43"/>
  <c r="P66" i="44" s="1"/>
  <c r="P482" i="43"/>
  <c r="P58" i="44" s="1"/>
  <c r="P474" i="43"/>
  <c r="P50" i="44" s="1"/>
  <c r="P465" i="43"/>
  <c r="P41" i="44" s="1"/>
  <c r="P457" i="43"/>
  <c r="P33" i="44" s="1"/>
  <c r="P449" i="43"/>
  <c r="P25" i="44" s="1"/>
  <c r="P441" i="43"/>
  <c r="P17" i="44" s="1"/>
  <c r="P433" i="43"/>
  <c r="P9" i="44" s="1"/>
  <c r="P458" i="43"/>
  <c r="P34" i="44" s="1"/>
  <c r="P450" i="43"/>
  <c r="P26" i="44" s="1"/>
  <c r="P442" i="43"/>
  <c r="P18" i="44" s="1"/>
  <c r="P434" i="43"/>
  <c r="P10" i="44" s="1"/>
  <c r="P511" i="43"/>
  <c r="P87" i="44" s="1"/>
  <c r="P495" i="43"/>
  <c r="P71" i="44" s="1"/>
  <c r="P471" i="43"/>
  <c r="P47" i="44" s="1"/>
  <c r="P500" i="43"/>
  <c r="P76" i="44" s="1"/>
  <c r="P531" i="43"/>
  <c r="P107" i="44" s="1"/>
  <c r="P523" i="43"/>
  <c r="P99" i="44" s="1"/>
  <c r="P515" i="43"/>
  <c r="P91" i="44" s="1"/>
  <c r="P507" i="43"/>
  <c r="P83" i="44" s="1"/>
  <c r="P499" i="43"/>
  <c r="P75" i="44" s="1"/>
  <c r="P491" i="43"/>
  <c r="P67" i="44" s="1"/>
  <c r="P483" i="43"/>
  <c r="P59" i="44" s="1"/>
  <c r="P475" i="43"/>
  <c r="P51" i="44" s="1"/>
  <c r="P467" i="43"/>
  <c r="P43" i="44" s="1"/>
  <c r="P528" i="43"/>
  <c r="P104" i="44" s="1"/>
  <c r="P520" i="43"/>
  <c r="P96" i="44" s="1"/>
  <c r="P512" i="43"/>
  <c r="P88" i="44" s="1"/>
  <c r="P504" i="43"/>
  <c r="P80" i="44" s="1"/>
  <c r="P496" i="43"/>
  <c r="P72" i="44" s="1"/>
  <c r="P488" i="43"/>
  <c r="P64" i="44" s="1"/>
  <c r="P480" i="43"/>
  <c r="P56" i="44" s="1"/>
  <c r="P472" i="43"/>
  <c r="P48" i="44" s="1"/>
  <c r="P463" i="43"/>
  <c r="P39" i="44" s="1"/>
  <c r="P455" i="43"/>
  <c r="P31" i="44" s="1"/>
  <c r="P447" i="43"/>
  <c r="P23" i="44" s="1"/>
  <c r="P439" i="43"/>
  <c r="P15" i="44" s="1"/>
  <c r="P464" i="43"/>
  <c r="P40" i="44" s="1"/>
  <c r="P456" i="43"/>
  <c r="P32" i="44" s="1"/>
  <c r="P448" i="43"/>
  <c r="P24" i="44" s="1"/>
  <c r="P319" i="43"/>
  <c r="R105" i="43"/>
  <c r="R112" i="43"/>
  <c r="S6" i="43"/>
  <c r="S113" i="43" s="1"/>
  <c r="S220" i="43" s="1"/>
  <c r="S8" i="43"/>
  <c r="S115" i="43" s="1"/>
  <c r="S222" i="43" s="1"/>
  <c r="T4" i="43"/>
  <c r="S5" i="43"/>
  <c r="S12" i="43"/>
  <c r="S119" i="43" s="1"/>
  <c r="S226" i="43" s="1"/>
  <c r="S17" i="43"/>
  <c r="S124" i="43" s="1"/>
  <c r="S231" i="43" s="1"/>
  <c r="S20" i="43"/>
  <c r="S127" i="43" s="1"/>
  <c r="S234" i="43" s="1"/>
  <c r="S25" i="43"/>
  <c r="S132" i="43" s="1"/>
  <c r="S239" i="43" s="1"/>
  <c r="S28" i="43"/>
  <c r="S135" i="43" s="1"/>
  <c r="S242" i="43" s="1"/>
  <c r="S33" i="43"/>
  <c r="S140" i="43" s="1"/>
  <c r="S247" i="43" s="1"/>
  <c r="S36" i="43"/>
  <c r="S143" i="43" s="1"/>
  <c r="S250" i="43" s="1"/>
  <c r="S41" i="43"/>
  <c r="S148" i="43" s="1"/>
  <c r="S255" i="43" s="1"/>
  <c r="S362" i="43" s="1"/>
  <c r="S44" i="43"/>
  <c r="S151" i="43" s="1"/>
  <c r="S258" i="43" s="1"/>
  <c r="S7" i="43"/>
  <c r="S114" i="43" s="1"/>
  <c r="S221" i="43" s="1"/>
  <c r="S9" i="43"/>
  <c r="S116" i="43" s="1"/>
  <c r="S223" i="43" s="1"/>
  <c r="S10" i="43"/>
  <c r="S117" i="43" s="1"/>
  <c r="S224" i="43" s="1"/>
  <c r="S331" i="43" s="1"/>
  <c r="S15" i="43"/>
  <c r="S122" i="43" s="1"/>
  <c r="S229" i="43" s="1"/>
  <c r="S18" i="43"/>
  <c r="S125" i="43" s="1"/>
  <c r="S232" i="43" s="1"/>
  <c r="S23" i="43"/>
  <c r="S130" i="43" s="1"/>
  <c r="S237" i="43" s="1"/>
  <c r="S26" i="43"/>
  <c r="S133" i="43" s="1"/>
  <c r="S240" i="43" s="1"/>
  <c r="S347" i="43" s="1"/>
  <c r="S31" i="43"/>
  <c r="S138" i="43" s="1"/>
  <c r="S245" i="43" s="1"/>
  <c r="S34" i="43"/>
  <c r="S141" i="43" s="1"/>
  <c r="S248" i="43" s="1"/>
  <c r="S39" i="43"/>
  <c r="S146" i="43" s="1"/>
  <c r="S253" i="43" s="1"/>
  <c r="S42" i="43"/>
  <c r="S149" i="43" s="1"/>
  <c r="S256" i="43" s="1"/>
  <c r="S13" i="43"/>
  <c r="S120" i="43" s="1"/>
  <c r="S227" i="43" s="1"/>
  <c r="S16" i="43"/>
  <c r="S123" i="43" s="1"/>
  <c r="S230" i="43" s="1"/>
  <c r="S21" i="43"/>
  <c r="S128" i="43" s="1"/>
  <c r="S235" i="43" s="1"/>
  <c r="S24" i="43"/>
  <c r="S131" i="43" s="1"/>
  <c r="S238" i="43" s="1"/>
  <c r="S345" i="43" s="1"/>
  <c r="S29" i="43"/>
  <c r="S136" i="43" s="1"/>
  <c r="S243" i="43" s="1"/>
  <c r="S32" i="43"/>
  <c r="S139" i="43" s="1"/>
  <c r="S246" i="43" s="1"/>
  <c r="S37" i="43"/>
  <c r="S144" i="43" s="1"/>
  <c r="S251" i="43" s="1"/>
  <c r="S40" i="43"/>
  <c r="S147" i="43" s="1"/>
  <c r="S254" i="43" s="1"/>
  <c r="S361" i="43" s="1"/>
  <c r="S11" i="43"/>
  <c r="S118" i="43" s="1"/>
  <c r="S225" i="43" s="1"/>
  <c r="S14" i="43"/>
  <c r="S121" i="43" s="1"/>
  <c r="S228" i="43" s="1"/>
  <c r="S19" i="43"/>
  <c r="S126" i="43" s="1"/>
  <c r="S233" i="43" s="1"/>
  <c r="S22" i="43"/>
  <c r="S129" i="43" s="1"/>
  <c r="S236" i="43" s="1"/>
  <c r="S343" i="43" s="1"/>
  <c r="S27" i="43"/>
  <c r="S134" i="43" s="1"/>
  <c r="S241" i="43" s="1"/>
  <c r="S30" i="43"/>
  <c r="S137" i="43" s="1"/>
  <c r="S244" i="43" s="1"/>
  <c r="S35" i="43"/>
  <c r="S142" i="43" s="1"/>
  <c r="S249" i="43" s="1"/>
  <c r="S38" i="43"/>
  <c r="S145" i="43" s="1"/>
  <c r="S252" i="43" s="1"/>
  <c r="S359" i="43" s="1"/>
  <c r="S43" i="43"/>
  <c r="S150" i="43" s="1"/>
  <c r="S257" i="43" s="1"/>
  <c r="S46" i="43"/>
  <c r="S153" i="43" s="1"/>
  <c r="S260" i="43" s="1"/>
  <c r="S51" i="43"/>
  <c r="S158" i="43" s="1"/>
  <c r="S265" i="43" s="1"/>
  <c r="S54" i="43"/>
  <c r="S161" i="43" s="1"/>
  <c r="S268" i="43" s="1"/>
  <c r="S375" i="43" s="1"/>
  <c r="S59" i="43"/>
  <c r="S166" i="43" s="1"/>
  <c r="S273" i="43" s="1"/>
  <c r="S61" i="43"/>
  <c r="S168" i="43" s="1"/>
  <c r="S275" i="43" s="1"/>
  <c r="S63" i="43"/>
  <c r="S170" i="43" s="1"/>
  <c r="S277" i="43" s="1"/>
  <c r="S65" i="43"/>
  <c r="S172" i="43" s="1"/>
  <c r="S279" i="43" s="1"/>
  <c r="S386" i="43" s="1"/>
  <c r="S67" i="43"/>
  <c r="S174" i="43" s="1"/>
  <c r="S281" i="43" s="1"/>
  <c r="S69" i="43"/>
  <c r="S176" i="43" s="1"/>
  <c r="S283" i="43" s="1"/>
  <c r="S71" i="43"/>
  <c r="S178" i="43" s="1"/>
  <c r="S285" i="43" s="1"/>
  <c r="S73" i="43"/>
  <c r="S180" i="43" s="1"/>
  <c r="S287" i="43" s="1"/>
  <c r="S394" i="43" s="1"/>
  <c r="S75" i="43"/>
  <c r="S182" i="43" s="1"/>
  <c r="S289" i="43" s="1"/>
  <c r="S77" i="43"/>
  <c r="S184" i="43" s="1"/>
  <c r="S291" i="43" s="1"/>
  <c r="S79" i="43"/>
  <c r="S186" i="43" s="1"/>
  <c r="S293" i="43" s="1"/>
  <c r="S81" i="43"/>
  <c r="S188" i="43" s="1"/>
  <c r="S295" i="43" s="1"/>
  <c r="S402" i="43" s="1"/>
  <c r="S83" i="43"/>
  <c r="S190" i="43" s="1"/>
  <c r="S297" i="43" s="1"/>
  <c r="S85" i="43"/>
  <c r="S192" i="43" s="1"/>
  <c r="S299" i="43" s="1"/>
  <c r="S49" i="43"/>
  <c r="S156" i="43" s="1"/>
  <c r="S263" i="43" s="1"/>
  <c r="S52" i="43"/>
  <c r="S159" i="43" s="1"/>
  <c r="S266" i="43" s="1"/>
  <c r="S373" i="43" s="1"/>
  <c r="S57" i="43"/>
  <c r="S164" i="43" s="1"/>
  <c r="S271" i="43" s="1"/>
  <c r="S60" i="43"/>
  <c r="S167" i="43" s="1"/>
  <c r="S274" i="43" s="1"/>
  <c r="S47" i="43"/>
  <c r="S154" i="43" s="1"/>
  <c r="S261" i="43" s="1"/>
  <c r="S50" i="43"/>
  <c r="S157" i="43" s="1"/>
  <c r="S264" i="43" s="1"/>
  <c r="S55" i="43"/>
  <c r="S162" i="43" s="1"/>
  <c r="S269" i="43" s="1"/>
  <c r="S58" i="43"/>
  <c r="S165" i="43" s="1"/>
  <c r="S272" i="43" s="1"/>
  <c r="S62" i="43"/>
  <c r="S169" i="43" s="1"/>
  <c r="S276" i="43" s="1"/>
  <c r="S64" i="43"/>
  <c r="S171" i="43" s="1"/>
  <c r="S278" i="43" s="1"/>
  <c r="S385" i="43" s="1"/>
  <c r="S66" i="43"/>
  <c r="S173" i="43" s="1"/>
  <c r="S280" i="43" s="1"/>
  <c r="S68" i="43"/>
  <c r="S175" i="43" s="1"/>
  <c r="S282" i="43" s="1"/>
  <c r="S70" i="43"/>
  <c r="S177" i="43" s="1"/>
  <c r="S284" i="43" s="1"/>
  <c r="S72" i="43"/>
  <c r="S179" i="43" s="1"/>
  <c r="S286" i="43" s="1"/>
  <c r="S393" i="43" s="1"/>
  <c r="S74" i="43"/>
  <c r="S181" i="43" s="1"/>
  <c r="S288" i="43" s="1"/>
  <c r="S56" i="43"/>
  <c r="S163" i="43" s="1"/>
  <c r="S270" i="43" s="1"/>
  <c r="S82" i="43"/>
  <c r="S189" i="43" s="1"/>
  <c r="S296" i="43" s="1"/>
  <c r="S87" i="43"/>
  <c r="S194" i="43" s="1"/>
  <c r="S301" i="43" s="1"/>
  <c r="S89" i="43"/>
  <c r="S196" i="43" s="1"/>
  <c r="S303" i="43" s="1"/>
  <c r="S91" i="43"/>
  <c r="S198" i="43" s="1"/>
  <c r="S305" i="43" s="1"/>
  <c r="S93" i="43"/>
  <c r="S200" i="43" s="1"/>
  <c r="S307" i="43" s="1"/>
  <c r="S95" i="43"/>
  <c r="S202" i="43" s="1"/>
  <c r="S309" i="43" s="1"/>
  <c r="S97" i="43"/>
  <c r="S204" i="43" s="1"/>
  <c r="S311" i="43" s="1"/>
  <c r="S99" i="43"/>
  <c r="S206" i="43" s="1"/>
  <c r="S313" i="43" s="1"/>
  <c r="S101" i="43"/>
  <c r="S208" i="43" s="1"/>
  <c r="S315" i="43" s="1"/>
  <c r="S103" i="43"/>
  <c r="S210" i="43" s="1"/>
  <c r="S317" i="43" s="1"/>
  <c r="S48" i="43"/>
  <c r="S155" i="43" s="1"/>
  <c r="S262" i="43" s="1"/>
  <c r="S80" i="43"/>
  <c r="S187" i="43" s="1"/>
  <c r="S294" i="43" s="1"/>
  <c r="S53" i="43"/>
  <c r="S160" i="43" s="1"/>
  <c r="S267" i="43" s="1"/>
  <c r="S78" i="43"/>
  <c r="S185" i="43" s="1"/>
  <c r="S292" i="43" s="1"/>
  <c r="S399" i="43" s="1"/>
  <c r="S86" i="43"/>
  <c r="S193" i="43" s="1"/>
  <c r="S300" i="43" s="1"/>
  <c r="S88" i="43"/>
  <c r="S195" i="43" s="1"/>
  <c r="S302" i="43" s="1"/>
  <c r="S90" i="43"/>
  <c r="S197" i="43" s="1"/>
  <c r="S304" i="43" s="1"/>
  <c r="S92" i="43"/>
  <c r="S199" i="43" s="1"/>
  <c r="S306" i="43" s="1"/>
  <c r="S413" i="43" s="1"/>
  <c r="S94" i="43"/>
  <c r="S201" i="43" s="1"/>
  <c r="S308" i="43" s="1"/>
  <c r="S96" i="43"/>
  <c r="S203" i="43" s="1"/>
  <c r="S310" i="43" s="1"/>
  <c r="S98" i="43"/>
  <c r="S205" i="43" s="1"/>
  <c r="S312" i="43" s="1"/>
  <c r="S100" i="43"/>
  <c r="S207" i="43" s="1"/>
  <c r="S314" i="43" s="1"/>
  <c r="S421" i="43" s="1"/>
  <c r="S102" i="43"/>
  <c r="S209" i="43" s="1"/>
  <c r="S316" i="43" s="1"/>
  <c r="S104" i="43"/>
  <c r="S211" i="43" s="1"/>
  <c r="S318" i="43" s="1"/>
  <c r="S45" i="43"/>
  <c r="S152" i="43" s="1"/>
  <c r="S259" i="43" s="1"/>
  <c r="S76" i="43"/>
  <c r="S183" i="43" s="1"/>
  <c r="S290" i="43" s="1"/>
  <c r="S397" i="43" s="1"/>
  <c r="S84" i="43"/>
  <c r="S191" i="43" s="1"/>
  <c r="S298" i="43" s="1"/>
  <c r="S8" i="44"/>
  <c r="Q212" i="43"/>
  <c r="Q219" i="43"/>
  <c r="Q326" i="43" s="1"/>
  <c r="Q426" i="43" s="1"/>
  <c r="Q435" i="43" s="1"/>
  <c r="Q11" i="44" s="1"/>
  <c r="S327" i="43"/>
  <c r="S329" i="43"/>
  <c r="S333" i="43"/>
  <c r="S335" i="43"/>
  <c r="S337" i="43"/>
  <c r="S339" i="43"/>
  <c r="S341" i="43"/>
  <c r="S349" i="43"/>
  <c r="S351" i="43"/>
  <c r="S353" i="43"/>
  <c r="S328" i="43"/>
  <c r="S330" i="43"/>
  <c r="S332" i="43"/>
  <c r="S334" i="43"/>
  <c r="S336" i="43"/>
  <c r="S338" i="43"/>
  <c r="S340" i="43"/>
  <c r="S342" i="43"/>
  <c r="S344" i="43"/>
  <c r="S346" i="43"/>
  <c r="S348" i="43"/>
  <c r="S350" i="43"/>
  <c r="T325" i="43"/>
  <c r="S355" i="43"/>
  <c r="S357" i="43"/>
  <c r="S363" i="43"/>
  <c r="S365" i="43"/>
  <c r="S367" i="43"/>
  <c r="S369" i="43"/>
  <c r="S371" i="43"/>
  <c r="S377" i="43"/>
  <c r="S379" i="43"/>
  <c r="S381" i="43"/>
  <c r="S383" i="43"/>
  <c r="S387" i="43"/>
  <c r="S389" i="43"/>
  <c r="S391" i="43"/>
  <c r="S395" i="43"/>
  <c r="S401" i="43"/>
  <c r="S403" i="43"/>
  <c r="S405" i="43"/>
  <c r="S407" i="43"/>
  <c r="S409" i="43"/>
  <c r="S411" i="43"/>
  <c r="S415" i="43"/>
  <c r="S417" i="43"/>
  <c r="S419" i="43"/>
  <c r="S423" i="43"/>
  <c r="S425" i="43"/>
  <c r="S352" i="43"/>
  <c r="S354" i="43"/>
  <c r="S356" i="43"/>
  <c r="S358" i="43"/>
  <c r="S360" i="43"/>
  <c r="S364" i="43"/>
  <c r="S366" i="43"/>
  <c r="S368" i="43"/>
  <c r="S370" i="43"/>
  <c r="S372" i="43"/>
  <c r="S374" i="43"/>
  <c r="S376" i="43"/>
  <c r="S378" i="43"/>
  <c r="S380" i="43"/>
  <c r="S382" i="43"/>
  <c r="S384" i="43"/>
  <c r="S388" i="43"/>
  <c r="S390" i="43"/>
  <c r="S392" i="43"/>
  <c r="S396" i="43"/>
  <c r="S398" i="43"/>
  <c r="S400" i="43"/>
  <c r="S404" i="43"/>
  <c r="S406" i="43"/>
  <c r="S408" i="43"/>
  <c r="S410" i="43"/>
  <c r="S412" i="43"/>
  <c r="S414" i="43"/>
  <c r="S416" i="43"/>
  <c r="S418" i="43"/>
  <c r="S420" i="43"/>
  <c r="S422" i="43"/>
  <c r="S424" i="43"/>
  <c r="Q528" i="43" l="1"/>
  <c r="Q104" i="44" s="1"/>
  <c r="Q520" i="43"/>
  <c r="Q96" i="44" s="1"/>
  <c r="Q512" i="43"/>
  <c r="Q88" i="44" s="1"/>
  <c r="Q504" i="43"/>
  <c r="Q80" i="44" s="1"/>
  <c r="Q496" i="43"/>
  <c r="Q72" i="44" s="1"/>
  <c r="Q488" i="43"/>
  <c r="Q64" i="44" s="1"/>
  <c r="Q480" i="43"/>
  <c r="Q56" i="44" s="1"/>
  <c r="Q472" i="43"/>
  <c r="Q48" i="44" s="1"/>
  <c r="Q529" i="43"/>
  <c r="Q105" i="44" s="1"/>
  <c r="Q521" i="43"/>
  <c r="Q97" i="44" s="1"/>
  <c r="Q513" i="43"/>
  <c r="Q89" i="44" s="1"/>
  <c r="Q505" i="43"/>
  <c r="Q81" i="44" s="1"/>
  <c r="Q497" i="43"/>
  <c r="Q73" i="44" s="1"/>
  <c r="Q489" i="43"/>
  <c r="Q65" i="44" s="1"/>
  <c r="Q481" i="43"/>
  <c r="Q57" i="44" s="1"/>
  <c r="Q473" i="43"/>
  <c r="Q49" i="44" s="1"/>
  <c r="Q464" i="43"/>
  <c r="Q40" i="44" s="1"/>
  <c r="Q456" i="43"/>
  <c r="Q32" i="44" s="1"/>
  <c r="Q448" i="43"/>
  <c r="Q24" i="44" s="1"/>
  <c r="Q440" i="43"/>
  <c r="Q16" i="44" s="1"/>
  <c r="Q465" i="43"/>
  <c r="Q41" i="44" s="1"/>
  <c r="Q457" i="43"/>
  <c r="Q33" i="44" s="1"/>
  <c r="Q449" i="43"/>
  <c r="Q25" i="44" s="1"/>
  <c r="Q441" i="43"/>
  <c r="Q17" i="44" s="1"/>
  <c r="Q433" i="43"/>
  <c r="Q466" i="43"/>
  <c r="Q42" i="44" s="1"/>
  <c r="Q526" i="43"/>
  <c r="Q102" i="44" s="1"/>
  <c r="Q518" i="43"/>
  <c r="Q94" i="44" s="1"/>
  <c r="Q510" i="43"/>
  <c r="Q86" i="44" s="1"/>
  <c r="Q502" i="43"/>
  <c r="Q78" i="44" s="1"/>
  <c r="Q494" i="43"/>
  <c r="Q70" i="44" s="1"/>
  <c r="Q486" i="43"/>
  <c r="Q62" i="44" s="1"/>
  <c r="Q478" i="43"/>
  <c r="Q54" i="44" s="1"/>
  <c r="Q470" i="43"/>
  <c r="Q46" i="44" s="1"/>
  <c r="Q527" i="43"/>
  <c r="Q103" i="44" s="1"/>
  <c r="Q519" i="43"/>
  <c r="Q95" i="44" s="1"/>
  <c r="Q511" i="43"/>
  <c r="Q87" i="44" s="1"/>
  <c r="Q503" i="43"/>
  <c r="Q79" i="44" s="1"/>
  <c r="Q495" i="43"/>
  <c r="Q71" i="44" s="1"/>
  <c r="Q487" i="43"/>
  <c r="Q63" i="44" s="1"/>
  <c r="Q479" i="43"/>
  <c r="Q55" i="44" s="1"/>
  <c r="Q471" i="43"/>
  <c r="Q47" i="44" s="1"/>
  <c r="Q462" i="43"/>
  <c r="Q38" i="44" s="1"/>
  <c r="Q454" i="43"/>
  <c r="Q30" i="44" s="1"/>
  <c r="Q446" i="43"/>
  <c r="Q22" i="44" s="1"/>
  <c r="Q438" i="43"/>
  <c r="Q14" i="44" s="1"/>
  <c r="Q463" i="43"/>
  <c r="Q39" i="44" s="1"/>
  <c r="Q455" i="43"/>
  <c r="Q31" i="44" s="1"/>
  <c r="Q447" i="43"/>
  <c r="Q23" i="44" s="1"/>
  <c r="Q439" i="43"/>
  <c r="Q15" i="44" s="1"/>
  <c r="Q532" i="43"/>
  <c r="Q108" i="44" s="1"/>
  <c r="Q524" i="43"/>
  <c r="Q100" i="44" s="1"/>
  <c r="Q516" i="43"/>
  <c r="Q92" i="44" s="1"/>
  <c r="Q508" i="43"/>
  <c r="Q84" i="44" s="1"/>
  <c r="Q500" i="43"/>
  <c r="Q76" i="44" s="1"/>
  <c r="Q492" i="43"/>
  <c r="Q68" i="44" s="1"/>
  <c r="Q484" i="43"/>
  <c r="Q60" i="44" s="1"/>
  <c r="Q476" i="43"/>
  <c r="Q52" i="44" s="1"/>
  <c r="Q468" i="43"/>
  <c r="Q44" i="44" s="1"/>
  <c r="Q525" i="43"/>
  <c r="Q101" i="44" s="1"/>
  <c r="Q517" i="43"/>
  <c r="Q93" i="44" s="1"/>
  <c r="Q509" i="43"/>
  <c r="Q85" i="44" s="1"/>
  <c r="Q501" i="43"/>
  <c r="Q77" i="44" s="1"/>
  <c r="Q493" i="43"/>
  <c r="Q69" i="44" s="1"/>
  <c r="Q485" i="43"/>
  <c r="Q61" i="44" s="1"/>
  <c r="Q477" i="43"/>
  <c r="Q53" i="44" s="1"/>
  <c r="Q469" i="43"/>
  <c r="Q45" i="44" s="1"/>
  <c r="Q460" i="43"/>
  <c r="Q36" i="44" s="1"/>
  <c r="Q452" i="43"/>
  <c r="Q28" i="44" s="1"/>
  <c r="Q444" i="43"/>
  <c r="Q20" i="44" s="1"/>
  <c r="Q436" i="43"/>
  <c r="Q12" i="44" s="1"/>
  <c r="Q461" i="43"/>
  <c r="Q37" i="44" s="1"/>
  <c r="Q453" i="43"/>
  <c r="Q29" i="44" s="1"/>
  <c r="Q445" i="43"/>
  <c r="Q21" i="44" s="1"/>
  <c r="Q437" i="43"/>
  <c r="Q13" i="44" s="1"/>
  <c r="Q530" i="43"/>
  <c r="Q106" i="44" s="1"/>
  <c r="Q522" i="43"/>
  <c r="Q98" i="44" s="1"/>
  <c r="Q514" i="43"/>
  <c r="Q90" i="44" s="1"/>
  <c r="Q506" i="43"/>
  <c r="Q82" i="44" s="1"/>
  <c r="Q498" i="43"/>
  <c r="Q74" i="44" s="1"/>
  <c r="Q490" i="43"/>
  <c r="Q66" i="44" s="1"/>
  <c r="Q482" i="43"/>
  <c r="Q58" i="44" s="1"/>
  <c r="Q474" i="43"/>
  <c r="Q50" i="44" s="1"/>
  <c r="Q531" i="43"/>
  <c r="Q107" i="44" s="1"/>
  <c r="Q523" i="43"/>
  <c r="Q99" i="44" s="1"/>
  <c r="Q515" i="43"/>
  <c r="Q91" i="44" s="1"/>
  <c r="Q507" i="43"/>
  <c r="Q83" i="44" s="1"/>
  <c r="Q499" i="43"/>
  <c r="Q75" i="44" s="1"/>
  <c r="Q491" i="43"/>
  <c r="Q67" i="44" s="1"/>
  <c r="Q483" i="43"/>
  <c r="Q59" i="44" s="1"/>
  <c r="Q475" i="43"/>
  <c r="Q51" i="44" s="1"/>
  <c r="Q467" i="43"/>
  <c r="Q43" i="44" s="1"/>
  <c r="Q458" i="43"/>
  <c r="Q34" i="44" s="1"/>
  <c r="Q450" i="43"/>
  <c r="Q26" i="44" s="1"/>
  <c r="Q442" i="43"/>
  <c r="Q18" i="44" s="1"/>
  <c r="Q434" i="43"/>
  <c r="Q10" i="44" s="1"/>
  <c r="Q459" i="43"/>
  <c r="Q35" i="44" s="1"/>
  <c r="Q451" i="43"/>
  <c r="Q27" i="44" s="1"/>
  <c r="Q443" i="43"/>
  <c r="Q19" i="44" s="1"/>
  <c r="P109" i="44"/>
  <c r="U325" i="43"/>
  <c r="S105" i="43"/>
  <c r="S112" i="43"/>
  <c r="R212" i="43"/>
  <c r="R219" i="43"/>
  <c r="R326" i="43" s="1"/>
  <c r="R426" i="43" s="1"/>
  <c r="R433" i="43" s="1"/>
  <c r="U4" i="43"/>
  <c r="T7" i="43"/>
  <c r="T114" i="43" s="1"/>
  <c r="T221" i="43" s="1"/>
  <c r="T328" i="43" s="1"/>
  <c r="T5" i="43"/>
  <c r="T9" i="43"/>
  <c r="T116" i="43" s="1"/>
  <c r="T223" i="43" s="1"/>
  <c r="T330" i="43" s="1"/>
  <c r="T11" i="43"/>
  <c r="T118" i="43" s="1"/>
  <c r="T225" i="43" s="1"/>
  <c r="T332" i="43" s="1"/>
  <c r="T13" i="43"/>
  <c r="T120" i="43" s="1"/>
  <c r="T227" i="43" s="1"/>
  <c r="T334" i="43" s="1"/>
  <c r="T15" i="43"/>
  <c r="T122" i="43" s="1"/>
  <c r="T229" i="43" s="1"/>
  <c r="T336" i="43" s="1"/>
  <c r="T17" i="43"/>
  <c r="T124" i="43" s="1"/>
  <c r="T231" i="43" s="1"/>
  <c r="T338" i="43" s="1"/>
  <c r="T19" i="43"/>
  <c r="T126" i="43" s="1"/>
  <c r="T233" i="43" s="1"/>
  <c r="T340" i="43" s="1"/>
  <c r="T21" i="43"/>
  <c r="T128" i="43" s="1"/>
  <c r="T235" i="43" s="1"/>
  <c r="T342" i="43" s="1"/>
  <c r="T23" i="43"/>
  <c r="T130" i="43" s="1"/>
  <c r="T237" i="43" s="1"/>
  <c r="T344" i="43" s="1"/>
  <c r="T25" i="43"/>
  <c r="T132" i="43" s="1"/>
  <c r="T239" i="43" s="1"/>
  <c r="T346" i="43" s="1"/>
  <c r="T27" i="43"/>
  <c r="T134" i="43" s="1"/>
  <c r="T241" i="43" s="1"/>
  <c r="T348" i="43" s="1"/>
  <c r="T29" i="43"/>
  <c r="T136" i="43" s="1"/>
  <c r="T243" i="43" s="1"/>
  <c r="T350" i="43" s="1"/>
  <c r="T31" i="43"/>
  <c r="T138" i="43" s="1"/>
  <c r="T245" i="43" s="1"/>
  <c r="T352" i="43" s="1"/>
  <c r="T33" i="43"/>
  <c r="T140" i="43" s="1"/>
  <c r="T247" i="43" s="1"/>
  <c r="T354" i="43" s="1"/>
  <c r="T35" i="43"/>
  <c r="T142" i="43" s="1"/>
  <c r="T249" i="43" s="1"/>
  <c r="T356" i="43" s="1"/>
  <c r="T37" i="43"/>
  <c r="T144" i="43" s="1"/>
  <c r="T251" i="43" s="1"/>
  <c r="T358" i="43" s="1"/>
  <c r="T39" i="43"/>
  <c r="T146" i="43" s="1"/>
  <c r="T253" i="43" s="1"/>
  <c r="T360" i="43" s="1"/>
  <c r="T41" i="43"/>
  <c r="T148" i="43" s="1"/>
  <c r="T255" i="43" s="1"/>
  <c r="T362" i="43" s="1"/>
  <c r="T43" i="43"/>
  <c r="T150" i="43" s="1"/>
  <c r="T257" i="43" s="1"/>
  <c r="T364" i="43" s="1"/>
  <c r="T45" i="43"/>
  <c r="T152" i="43" s="1"/>
  <c r="T259" i="43" s="1"/>
  <c r="T366" i="43" s="1"/>
  <c r="T47" i="43"/>
  <c r="T154" i="43" s="1"/>
  <c r="T261" i="43" s="1"/>
  <c r="T368" i="43" s="1"/>
  <c r="T49" i="43"/>
  <c r="T156" i="43" s="1"/>
  <c r="T263" i="43" s="1"/>
  <c r="T370" i="43" s="1"/>
  <c r="T51" i="43"/>
  <c r="T158" i="43" s="1"/>
  <c r="T265" i="43" s="1"/>
  <c r="T372" i="43" s="1"/>
  <c r="T53" i="43"/>
  <c r="T160" i="43" s="1"/>
  <c r="T267" i="43" s="1"/>
  <c r="T374" i="43" s="1"/>
  <c r="T55" i="43"/>
  <c r="T162" i="43" s="1"/>
  <c r="T269" i="43" s="1"/>
  <c r="T376" i="43" s="1"/>
  <c r="T57" i="43"/>
  <c r="T164" i="43" s="1"/>
  <c r="T271" i="43" s="1"/>
  <c r="T378" i="43" s="1"/>
  <c r="T59" i="43"/>
  <c r="T166" i="43" s="1"/>
  <c r="T273" i="43" s="1"/>
  <c r="T380" i="43" s="1"/>
  <c r="T14" i="43"/>
  <c r="T121" i="43" s="1"/>
  <c r="T228" i="43" s="1"/>
  <c r="T335" i="43" s="1"/>
  <c r="T22" i="43"/>
  <c r="T129" i="43" s="1"/>
  <c r="T236" i="43" s="1"/>
  <c r="T343" i="43" s="1"/>
  <c r="T30" i="43"/>
  <c r="T137" i="43" s="1"/>
  <c r="T244" i="43" s="1"/>
  <c r="T351" i="43" s="1"/>
  <c r="T38" i="43"/>
  <c r="T145" i="43" s="1"/>
  <c r="T252" i="43" s="1"/>
  <c r="T359" i="43" s="1"/>
  <c r="T6" i="43"/>
  <c r="T113" i="43" s="1"/>
  <c r="T220" i="43" s="1"/>
  <c r="T327" i="43" s="1"/>
  <c r="T8" i="43"/>
  <c r="T115" i="43" s="1"/>
  <c r="T222" i="43" s="1"/>
  <c r="T329" i="43" s="1"/>
  <c r="T12" i="43"/>
  <c r="T119" i="43" s="1"/>
  <c r="T226" i="43" s="1"/>
  <c r="T333" i="43" s="1"/>
  <c r="T20" i="43"/>
  <c r="T127" i="43" s="1"/>
  <c r="T234" i="43" s="1"/>
  <c r="T341" i="43" s="1"/>
  <c r="T28" i="43"/>
  <c r="T135" i="43" s="1"/>
  <c r="T242" i="43" s="1"/>
  <c r="T349" i="43" s="1"/>
  <c r="T36" i="43"/>
  <c r="T143" i="43" s="1"/>
  <c r="T250" i="43" s="1"/>
  <c r="T357" i="43" s="1"/>
  <c r="T44" i="43"/>
  <c r="T151" i="43" s="1"/>
  <c r="T258" i="43" s="1"/>
  <c r="T365" i="43" s="1"/>
  <c r="T10" i="43"/>
  <c r="T117" i="43" s="1"/>
  <c r="T224" i="43" s="1"/>
  <c r="T331" i="43" s="1"/>
  <c r="T18" i="43"/>
  <c r="T125" i="43" s="1"/>
  <c r="T232" i="43" s="1"/>
  <c r="T339" i="43" s="1"/>
  <c r="T26" i="43"/>
  <c r="T133" i="43" s="1"/>
  <c r="T240" i="43" s="1"/>
  <c r="T347" i="43" s="1"/>
  <c r="T34" i="43"/>
  <c r="T141" i="43" s="1"/>
  <c r="T248" i="43" s="1"/>
  <c r="T355" i="43" s="1"/>
  <c r="T42" i="43"/>
  <c r="T149" i="43" s="1"/>
  <c r="T256" i="43" s="1"/>
  <c r="T363" i="43" s="1"/>
  <c r="T16" i="43"/>
  <c r="T123" i="43" s="1"/>
  <c r="T230" i="43" s="1"/>
  <c r="T337" i="43" s="1"/>
  <c r="T24" i="43"/>
  <c r="T131" i="43" s="1"/>
  <c r="T238" i="43" s="1"/>
  <c r="T345" i="43" s="1"/>
  <c r="T32" i="43"/>
  <c r="T139" i="43" s="1"/>
  <c r="T246" i="43" s="1"/>
  <c r="T353" i="43" s="1"/>
  <c r="T40" i="43"/>
  <c r="T147" i="43" s="1"/>
  <c r="T254" i="43" s="1"/>
  <c r="T361" i="43" s="1"/>
  <c r="T48" i="43"/>
  <c r="T155" i="43" s="1"/>
  <c r="T262" i="43" s="1"/>
  <c r="T369" i="43" s="1"/>
  <c r="T56" i="43"/>
  <c r="T163" i="43" s="1"/>
  <c r="T270" i="43" s="1"/>
  <c r="T377" i="43" s="1"/>
  <c r="T46" i="43"/>
  <c r="T153" i="43" s="1"/>
  <c r="T260" i="43" s="1"/>
  <c r="T367" i="43" s="1"/>
  <c r="T54" i="43"/>
  <c r="T161" i="43" s="1"/>
  <c r="T268" i="43" s="1"/>
  <c r="T375" i="43" s="1"/>
  <c r="T61" i="43"/>
  <c r="T168" i="43" s="1"/>
  <c r="T275" i="43" s="1"/>
  <c r="T382" i="43" s="1"/>
  <c r="T63" i="43"/>
  <c r="T170" i="43" s="1"/>
  <c r="T277" i="43" s="1"/>
  <c r="T384" i="43" s="1"/>
  <c r="T65" i="43"/>
  <c r="T172" i="43" s="1"/>
  <c r="T279" i="43" s="1"/>
  <c r="T386" i="43" s="1"/>
  <c r="T67" i="43"/>
  <c r="T174" i="43" s="1"/>
  <c r="T281" i="43" s="1"/>
  <c r="T388" i="43" s="1"/>
  <c r="T69" i="43"/>
  <c r="T176" i="43" s="1"/>
  <c r="T283" i="43" s="1"/>
  <c r="T390" i="43" s="1"/>
  <c r="T71" i="43"/>
  <c r="T178" i="43" s="1"/>
  <c r="T285" i="43" s="1"/>
  <c r="T392" i="43" s="1"/>
  <c r="T52" i="43"/>
  <c r="T159" i="43" s="1"/>
  <c r="T266" i="43" s="1"/>
  <c r="T373" i="43" s="1"/>
  <c r="T60" i="43"/>
  <c r="T167" i="43" s="1"/>
  <c r="T274" i="43" s="1"/>
  <c r="T381" i="43" s="1"/>
  <c r="T58" i="43"/>
  <c r="T165" i="43" s="1"/>
  <c r="T272" i="43" s="1"/>
  <c r="T379" i="43" s="1"/>
  <c r="T62" i="43"/>
  <c r="T169" i="43" s="1"/>
  <c r="T276" i="43" s="1"/>
  <c r="T383" i="43" s="1"/>
  <c r="T70" i="43"/>
  <c r="T177" i="43" s="1"/>
  <c r="T284" i="43" s="1"/>
  <c r="T391" i="43" s="1"/>
  <c r="T75" i="43"/>
  <c r="T182" i="43" s="1"/>
  <c r="T289" i="43" s="1"/>
  <c r="T396" i="43" s="1"/>
  <c r="T76" i="43"/>
  <c r="T183" i="43" s="1"/>
  <c r="T290" i="43" s="1"/>
  <c r="T397" i="43" s="1"/>
  <c r="T79" i="43"/>
  <c r="T186" i="43" s="1"/>
  <c r="T293" i="43" s="1"/>
  <c r="T400" i="43" s="1"/>
  <c r="T84" i="43"/>
  <c r="T191" i="43" s="1"/>
  <c r="T298" i="43" s="1"/>
  <c r="T405" i="43" s="1"/>
  <c r="T50" i="43"/>
  <c r="T157" i="43" s="1"/>
  <c r="T264" i="43" s="1"/>
  <c r="T371" i="43" s="1"/>
  <c r="T64" i="43"/>
  <c r="T171" i="43" s="1"/>
  <c r="T278" i="43" s="1"/>
  <c r="T385" i="43" s="1"/>
  <c r="T72" i="43"/>
  <c r="T179" i="43" s="1"/>
  <c r="T286" i="43" s="1"/>
  <c r="T393" i="43" s="1"/>
  <c r="T77" i="43"/>
  <c r="T184" i="43" s="1"/>
  <c r="T291" i="43" s="1"/>
  <c r="T398" i="43" s="1"/>
  <c r="T82" i="43"/>
  <c r="T189" i="43" s="1"/>
  <c r="T296" i="43" s="1"/>
  <c r="T403" i="43" s="1"/>
  <c r="T85" i="43"/>
  <c r="T192" i="43" s="1"/>
  <c r="T299" i="43" s="1"/>
  <c r="T406" i="43" s="1"/>
  <c r="T87" i="43"/>
  <c r="T194" i="43" s="1"/>
  <c r="T301" i="43" s="1"/>
  <c r="T408" i="43" s="1"/>
  <c r="T89" i="43"/>
  <c r="T196" i="43" s="1"/>
  <c r="T303" i="43" s="1"/>
  <c r="T410" i="43" s="1"/>
  <c r="T91" i="43"/>
  <c r="T198" i="43" s="1"/>
  <c r="T305" i="43" s="1"/>
  <c r="T412" i="43" s="1"/>
  <c r="T93" i="43"/>
  <c r="T200" i="43" s="1"/>
  <c r="T307" i="43" s="1"/>
  <c r="T414" i="43" s="1"/>
  <c r="T95" i="43"/>
  <c r="T202" i="43" s="1"/>
  <c r="T309" i="43" s="1"/>
  <c r="T416" i="43" s="1"/>
  <c r="T97" i="43"/>
  <c r="T204" i="43" s="1"/>
  <c r="T311" i="43" s="1"/>
  <c r="T418" i="43" s="1"/>
  <c r="T99" i="43"/>
  <c r="T206" i="43" s="1"/>
  <c r="T313" i="43" s="1"/>
  <c r="T420" i="43" s="1"/>
  <c r="T101" i="43"/>
  <c r="T208" i="43" s="1"/>
  <c r="T315" i="43" s="1"/>
  <c r="T422" i="43" s="1"/>
  <c r="T103" i="43"/>
  <c r="T210" i="43" s="1"/>
  <c r="T317" i="43" s="1"/>
  <c r="T424" i="43" s="1"/>
  <c r="T66" i="43"/>
  <c r="T173" i="43" s="1"/>
  <c r="T280" i="43" s="1"/>
  <c r="T387" i="43" s="1"/>
  <c r="T73" i="43"/>
  <c r="T180" i="43" s="1"/>
  <c r="T287" i="43" s="1"/>
  <c r="T394" i="43" s="1"/>
  <c r="T80" i="43"/>
  <c r="T187" i="43" s="1"/>
  <c r="T294" i="43" s="1"/>
  <c r="T401" i="43" s="1"/>
  <c r="T83" i="43"/>
  <c r="T190" i="43" s="1"/>
  <c r="T297" i="43" s="1"/>
  <c r="T404" i="43" s="1"/>
  <c r="T68" i="43"/>
  <c r="T175" i="43" s="1"/>
  <c r="T282" i="43" s="1"/>
  <c r="T389" i="43" s="1"/>
  <c r="T74" i="43"/>
  <c r="T181" i="43" s="1"/>
  <c r="T288" i="43" s="1"/>
  <c r="T395" i="43" s="1"/>
  <c r="T78" i="43"/>
  <c r="T185" i="43" s="1"/>
  <c r="T292" i="43" s="1"/>
  <c r="T399" i="43" s="1"/>
  <c r="T81" i="43"/>
  <c r="T188" i="43" s="1"/>
  <c r="T295" i="43" s="1"/>
  <c r="T402" i="43" s="1"/>
  <c r="T86" i="43"/>
  <c r="T193" i="43" s="1"/>
  <c r="T300" i="43" s="1"/>
  <c r="T407" i="43" s="1"/>
  <c r="T88" i="43"/>
  <c r="T195" i="43" s="1"/>
  <c r="T302" i="43" s="1"/>
  <c r="T409" i="43" s="1"/>
  <c r="T90" i="43"/>
  <c r="T197" i="43" s="1"/>
  <c r="T304" i="43" s="1"/>
  <c r="T411" i="43" s="1"/>
  <c r="T92" i="43"/>
  <c r="T199" i="43" s="1"/>
  <c r="T306" i="43" s="1"/>
  <c r="T413" i="43" s="1"/>
  <c r="T94" i="43"/>
  <c r="T201" i="43" s="1"/>
  <c r="T308" i="43" s="1"/>
  <c r="T415" i="43" s="1"/>
  <c r="T96" i="43"/>
  <c r="T203" i="43" s="1"/>
  <c r="T310" i="43" s="1"/>
  <c r="T417" i="43" s="1"/>
  <c r="T98" i="43"/>
  <c r="T205" i="43" s="1"/>
  <c r="T312" i="43" s="1"/>
  <c r="T419" i="43" s="1"/>
  <c r="T100" i="43"/>
  <c r="T207" i="43" s="1"/>
  <c r="T314" i="43" s="1"/>
  <c r="T421" i="43" s="1"/>
  <c r="T102" i="43"/>
  <c r="T209" i="43" s="1"/>
  <c r="T316" i="43" s="1"/>
  <c r="T423" i="43" s="1"/>
  <c r="T104" i="43"/>
  <c r="T211" i="43" s="1"/>
  <c r="T318" i="43" s="1"/>
  <c r="T425" i="43" s="1"/>
  <c r="T8" i="44"/>
  <c r="Q319" i="43"/>
  <c r="Q9" i="44"/>
  <c r="R532" i="43" l="1"/>
  <c r="R108" i="44" s="1"/>
  <c r="R528" i="43"/>
  <c r="R104" i="44" s="1"/>
  <c r="R525" i="43"/>
  <c r="R101" i="44" s="1"/>
  <c r="R517" i="43"/>
  <c r="R93" i="44" s="1"/>
  <c r="R500" i="43"/>
  <c r="R76" i="44" s="1"/>
  <c r="R462" i="43"/>
  <c r="R38" i="44" s="1"/>
  <c r="R496" i="43"/>
  <c r="R72" i="44" s="1"/>
  <c r="R454" i="43"/>
  <c r="R30" i="44" s="1"/>
  <c r="R484" i="43"/>
  <c r="R60" i="44" s="1"/>
  <c r="R493" i="43"/>
  <c r="R69" i="44" s="1"/>
  <c r="R463" i="43"/>
  <c r="R39" i="44" s="1"/>
  <c r="R516" i="43"/>
  <c r="R92" i="44" s="1"/>
  <c r="R512" i="43"/>
  <c r="R88" i="44" s="1"/>
  <c r="R480" i="43"/>
  <c r="R56" i="44" s="1"/>
  <c r="R485" i="43"/>
  <c r="R61" i="44" s="1"/>
  <c r="R455" i="43"/>
  <c r="R31" i="44" s="1"/>
  <c r="R508" i="43"/>
  <c r="R84" i="44" s="1"/>
  <c r="R476" i="43"/>
  <c r="R52" i="44" s="1"/>
  <c r="R477" i="43"/>
  <c r="R53" i="44" s="1"/>
  <c r="R446" i="43"/>
  <c r="R22" i="44" s="1"/>
  <c r="R524" i="43"/>
  <c r="R100" i="44" s="1"/>
  <c r="R492" i="43"/>
  <c r="R68" i="44" s="1"/>
  <c r="R509" i="43"/>
  <c r="R85" i="44" s="1"/>
  <c r="R447" i="43"/>
  <c r="R23" i="44" s="1"/>
  <c r="R520" i="43"/>
  <c r="R96" i="44" s="1"/>
  <c r="R504" i="43"/>
  <c r="R80" i="44" s="1"/>
  <c r="R488" i="43"/>
  <c r="R64" i="44" s="1"/>
  <c r="R468" i="43"/>
  <c r="R44" i="44" s="1"/>
  <c r="R501" i="43"/>
  <c r="R77" i="44" s="1"/>
  <c r="R469" i="43"/>
  <c r="R45" i="44" s="1"/>
  <c r="R438" i="43"/>
  <c r="R14" i="44" s="1"/>
  <c r="R439" i="43"/>
  <c r="R15" i="44" s="1"/>
  <c r="Q109" i="44"/>
  <c r="R530" i="43"/>
  <c r="R106" i="44" s="1"/>
  <c r="R522" i="43"/>
  <c r="R98" i="44" s="1"/>
  <c r="R514" i="43"/>
  <c r="R90" i="44" s="1"/>
  <c r="R506" i="43"/>
  <c r="R82" i="44" s="1"/>
  <c r="R498" i="43"/>
  <c r="R74" i="44" s="1"/>
  <c r="R490" i="43"/>
  <c r="R66" i="44" s="1"/>
  <c r="R482" i="43"/>
  <c r="R58" i="44" s="1"/>
  <c r="R474" i="43"/>
  <c r="R50" i="44" s="1"/>
  <c r="R531" i="43"/>
  <c r="R107" i="44" s="1"/>
  <c r="R523" i="43"/>
  <c r="R99" i="44" s="1"/>
  <c r="R515" i="43"/>
  <c r="R91" i="44" s="1"/>
  <c r="R507" i="43"/>
  <c r="R83" i="44" s="1"/>
  <c r="R499" i="43"/>
  <c r="R75" i="44" s="1"/>
  <c r="R491" i="43"/>
  <c r="R67" i="44" s="1"/>
  <c r="R483" i="43"/>
  <c r="R59" i="44" s="1"/>
  <c r="R475" i="43"/>
  <c r="R51" i="44" s="1"/>
  <c r="R467" i="43"/>
  <c r="R43" i="44" s="1"/>
  <c r="R460" i="43"/>
  <c r="R36" i="44" s="1"/>
  <c r="R452" i="43"/>
  <c r="R28" i="44" s="1"/>
  <c r="R444" i="43"/>
  <c r="R20" i="44" s="1"/>
  <c r="R436" i="43"/>
  <c r="R12" i="44" s="1"/>
  <c r="R461" i="43"/>
  <c r="R37" i="44" s="1"/>
  <c r="R453" i="43"/>
  <c r="R29" i="44" s="1"/>
  <c r="R445" i="43"/>
  <c r="R21" i="44" s="1"/>
  <c r="R437" i="43"/>
  <c r="R13" i="44" s="1"/>
  <c r="R472" i="43"/>
  <c r="R48" i="44" s="1"/>
  <c r="R529" i="43"/>
  <c r="R105" i="44" s="1"/>
  <c r="R521" i="43"/>
  <c r="R97" i="44" s="1"/>
  <c r="R513" i="43"/>
  <c r="R89" i="44" s="1"/>
  <c r="R505" i="43"/>
  <c r="R81" i="44" s="1"/>
  <c r="R497" i="43"/>
  <c r="R73" i="44" s="1"/>
  <c r="R489" i="43"/>
  <c r="R65" i="44" s="1"/>
  <c r="R481" i="43"/>
  <c r="R57" i="44" s="1"/>
  <c r="R473" i="43"/>
  <c r="R49" i="44" s="1"/>
  <c r="R464" i="43"/>
  <c r="R40" i="44" s="1"/>
  <c r="R458" i="43"/>
  <c r="R34" i="44" s="1"/>
  <c r="R450" i="43"/>
  <c r="R26" i="44" s="1"/>
  <c r="R442" i="43"/>
  <c r="R18" i="44" s="1"/>
  <c r="R434" i="43"/>
  <c r="R10" i="44" s="1"/>
  <c r="R459" i="43"/>
  <c r="R35" i="44" s="1"/>
  <c r="R451" i="43"/>
  <c r="R27" i="44" s="1"/>
  <c r="R443" i="43"/>
  <c r="R19" i="44" s="1"/>
  <c r="R435" i="43"/>
  <c r="R11" i="44" s="1"/>
  <c r="R526" i="43"/>
  <c r="R102" i="44" s="1"/>
  <c r="R518" i="43"/>
  <c r="R94" i="44" s="1"/>
  <c r="R510" i="43"/>
  <c r="R86" i="44" s="1"/>
  <c r="R502" i="43"/>
  <c r="R78" i="44" s="1"/>
  <c r="R494" i="43"/>
  <c r="R70" i="44" s="1"/>
  <c r="R486" i="43"/>
  <c r="R62" i="44" s="1"/>
  <c r="R478" i="43"/>
  <c r="R54" i="44" s="1"/>
  <c r="R470" i="43"/>
  <c r="R46" i="44" s="1"/>
  <c r="R527" i="43"/>
  <c r="R103" i="44" s="1"/>
  <c r="R519" i="43"/>
  <c r="R95" i="44" s="1"/>
  <c r="R511" i="43"/>
  <c r="R87" i="44" s="1"/>
  <c r="R503" i="43"/>
  <c r="R79" i="44" s="1"/>
  <c r="R495" i="43"/>
  <c r="R71" i="44" s="1"/>
  <c r="R487" i="43"/>
  <c r="R63" i="44" s="1"/>
  <c r="R479" i="43"/>
  <c r="R55" i="44" s="1"/>
  <c r="R471" i="43"/>
  <c r="R47" i="44" s="1"/>
  <c r="R466" i="43"/>
  <c r="R42" i="44" s="1"/>
  <c r="R456" i="43"/>
  <c r="R32" i="44" s="1"/>
  <c r="R448" i="43"/>
  <c r="R24" i="44" s="1"/>
  <c r="R440" i="43"/>
  <c r="R16" i="44" s="1"/>
  <c r="R465" i="43"/>
  <c r="R41" i="44" s="1"/>
  <c r="R457" i="43"/>
  <c r="R33" i="44" s="1"/>
  <c r="R449" i="43"/>
  <c r="R25" i="44" s="1"/>
  <c r="R441" i="43"/>
  <c r="R17" i="44" s="1"/>
  <c r="U8" i="44"/>
  <c r="T105" i="43"/>
  <c r="T112" i="43"/>
  <c r="S212" i="43"/>
  <c r="S219" i="43"/>
  <c r="S326" i="43" s="1"/>
  <c r="S426" i="43" s="1"/>
  <c r="S436" i="43" s="1"/>
  <c r="S12" i="44" s="1"/>
  <c r="V4" i="43"/>
  <c r="U5" i="43"/>
  <c r="U7" i="43"/>
  <c r="U114" i="43" s="1"/>
  <c r="U221" i="43" s="1"/>
  <c r="U6" i="43"/>
  <c r="U113" i="43" s="1"/>
  <c r="U220" i="43" s="1"/>
  <c r="U8" i="43"/>
  <c r="U115" i="43" s="1"/>
  <c r="U222" i="43" s="1"/>
  <c r="U11" i="43"/>
  <c r="U118" i="43" s="1"/>
  <c r="U225" i="43" s="1"/>
  <c r="U16" i="43"/>
  <c r="U123" i="43" s="1"/>
  <c r="U230" i="43" s="1"/>
  <c r="U19" i="43"/>
  <c r="U126" i="43" s="1"/>
  <c r="U233" i="43" s="1"/>
  <c r="U24" i="43"/>
  <c r="U131" i="43" s="1"/>
  <c r="U238" i="43" s="1"/>
  <c r="U27" i="43"/>
  <c r="U134" i="43" s="1"/>
  <c r="U241" i="43" s="1"/>
  <c r="U32" i="43"/>
  <c r="U139" i="43" s="1"/>
  <c r="U246" i="43" s="1"/>
  <c r="U35" i="43"/>
  <c r="U142" i="43" s="1"/>
  <c r="U249" i="43" s="1"/>
  <c r="U40" i="43"/>
  <c r="U147" i="43" s="1"/>
  <c r="U254" i="43" s="1"/>
  <c r="U43" i="43"/>
  <c r="U150" i="43" s="1"/>
  <c r="U257" i="43" s="1"/>
  <c r="U14" i="43"/>
  <c r="U121" i="43" s="1"/>
  <c r="U228" i="43" s="1"/>
  <c r="U17" i="43"/>
  <c r="U124" i="43" s="1"/>
  <c r="U231" i="43" s="1"/>
  <c r="U22" i="43"/>
  <c r="U129" i="43" s="1"/>
  <c r="U236" i="43" s="1"/>
  <c r="U25" i="43"/>
  <c r="U132" i="43" s="1"/>
  <c r="U239" i="43" s="1"/>
  <c r="U30" i="43"/>
  <c r="U137" i="43" s="1"/>
  <c r="U244" i="43" s="1"/>
  <c r="U33" i="43"/>
  <c r="U140" i="43" s="1"/>
  <c r="U247" i="43" s="1"/>
  <c r="U38" i="43"/>
  <c r="U145" i="43" s="1"/>
  <c r="U252" i="43" s="1"/>
  <c r="U41" i="43"/>
  <c r="U148" i="43" s="1"/>
  <c r="U255" i="43" s="1"/>
  <c r="U9" i="43"/>
  <c r="U116" i="43" s="1"/>
  <c r="U223" i="43" s="1"/>
  <c r="U12" i="43"/>
  <c r="U119" i="43" s="1"/>
  <c r="U226" i="43" s="1"/>
  <c r="U15" i="43"/>
  <c r="U122" i="43" s="1"/>
  <c r="U229" i="43" s="1"/>
  <c r="U20" i="43"/>
  <c r="U127" i="43" s="1"/>
  <c r="U234" i="43" s="1"/>
  <c r="U23" i="43"/>
  <c r="U130" i="43" s="1"/>
  <c r="U237" i="43" s="1"/>
  <c r="U28" i="43"/>
  <c r="U135" i="43" s="1"/>
  <c r="U242" i="43" s="1"/>
  <c r="U31" i="43"/>
  <c r="U138" i="43" s="1"/>
  <c r="U245" i="43" s="1"/>
  <c r="U36" i="43"/>
  <c r="U143" i="43" s="1"/>
  <c r="U250" i="43" s="1"/>
  <c r="U39" i="43"/>
  <c r="U146" i="43" s="1"/>
  <c r="U253" i="43" s="1"/>
  <c r="U10" i="43"/>
  <c r="U117" i="43" s="1"/>
  <c r="U224" i="43" s="1"/>
  <c r="U13" i="43"/>
  <c r="U120" i="43" s="1"/>
  <c r="U227" i="43" s="1"/>
  <c r="U18" i="43"/>
  <c r="U125" i="43" s="1"/>
  <c r="U232" i="43" s="1"/>
  <c r="U21" i="43"/>
  <c r="U128" i="43" s="1"/>
  <c r="U235" i="43" s="1"/>
  <c r="U26" i="43"/>
  <c r="U133" i="43" s="1"/>
  <c r="U240" i="43" s="1"/>
  <c r="U29" i="43"/>
  <c r="U136" i="43" s="1"/>
  <c r="U243" i="43" s="1"/>
  <c r="U34" i="43"/>
  <c r="U141" i="43" s="1"/>
  <c r="U248" i="43" s="1"/>
  <c r="U37" i="43"/>
  <c r="U144" i="43" s="1"/>
  <c r="U251" i="43" s="1"/>
  <c r="U42" i="43"/>
  <c r="U149" i="43" s="1"/>
  <c r="U256" i="43" s="1"/>
  <c r="U45" i="43"/>
  <c r="U152" i="43" s="1"/>
  <c r="U259" i="43" s="1"/>
  <c r="U50" i="43"/>
  <c r="U157" i="43" s="1"/>
  <c r="U264" i="43" s="1"/>
  <c r="U53" i="43"/>
  <c r="U160" i="43" s="1"/>
  <c r="U267" i="43" s="1"/>
  <c r="U58" i="43"/>
  <c r="U165" i="43" s="1"/>
  <c r="U272" i="43" s="1"/>
  <c r="U62" i="43"/>
  <c r="U169" i="43" s="1"/>
  <c r="U276" i="43" s="1"/>
  <c r="U64" i="43"/>
  <c r="U171" i="43" s="1"/>
  <c r="U278" i="43" s="1"/>
  <c r="U66" i="43"/>
  <c r="U173" i="43" s="1"/>
  <c r="U280" i="43" s="1"/>
  <c r="U68" i="43"/>
  <c r="U175" i="43" s="1"/>
  <c r="U282" i="43" s="1"/>
  <c r="U70" i="43"/>
  <c r="U177" i="43" s="1"/>
  <c r="U284" i="43" s="1"/>
  <c r="U72" i="43"/>
  <c r="U179" i="43" s="1"/>
  <c r="U286" i="43" s="1"/>
  <c r="U74" i="43"/>
  <c r="U181" i="43" s="1"/>
  <c r="U288" i="43" s="1"/>
  <c r="U76" i="43"/>
  <c r="U183" i="43" s="1"/>
  <c r="U290" i="43" s="1"/>
  <c r="U78" i="43"/>
  <c r="U185" i="43" s="1"/>
  <c r="U292" i="43" s="1"/>
  <c r="U80" i="43"/>
  <c r="U187" i="43" s="1"/>
  <c r="U294" i="43" s="1"/>
  <c r="U82" i="43"/>
  <c r="U189" i="43" s="1"/>
  <c r="U296" i="43" s="1"/>
  <c r="U84" i="43"/>
  <c r="U191" i="43" s="1"/>
  <c r="U298" i="43" s="1"/>
  <c r="U48" i="43"/>
  <c r="U155" i="43" s="1"/>
  <c r="U262" i="43" s="1"/>
  <c r="U51" i="43"/>
  <c r="U158" i="43" s="1"/>
  <c r="U265" i="43" s="1"/>
  <c r="U56" i="43"/>
  <c r="U163" i="43" s="1"/>
  <c r="U270" i="43" s="1"/>
  <c r="U59" i="43"/>
  <c r="U166" i="43" s="1"/>
  <c r="U273" i="43" s="1"/>
  <c r="U44" i="43"/>
  <c r="U151" i="43" s="1"/>
  <c r="U258" i="43" s="1"/>
  <c r="U46" i="43"/>
  <c r="U153" i="43" s="1"/>
  <c r="U260" i="43" s="1"/>
  <c r="U49" i="43"/>
  <c r="U156" i="43" s="1"/>
  <c r="U263" i="43" s="1"/>
  <c r="U54" i="43"/>
  <c r="U161" i="43" s="1"/>
  <c r="U268" i="43" s="1"/>
  <c r="U57" i="43"/>
  <c r="U164" i="43" s="1"/>
  <c r="U271" i="43" s="1"/>
  <c r="U61" i="43"/>
  <c r="U168" i="43" s="1"/>
  <c r="U275" i="43" s="1"/>
  <c r="U63" i="43"/>
  <c r="U170" i="43" s="1"/>
  <c r="U277" i="43" s="1"/>
  <c r="U65" i="43"/>
  <c r="U172" i="43" s="1"/>
  <c r="U279" i="43" s="1"/>
  <c r="U67" i="43"/>
  <c r="U174" i="43" s="1"/>
  <c r="U281" i="43" s="1"/>
  <c r="U69" i="43"/>
  <c r="U176" i="43" s="1"/>
  <c r="U283" i="43" s="1"/>
  <c r="U71" i="43"/>
  <c r="U178" i="43" s="1"/>
  <c r="U285" i="43" s="1"/>
  <c r="U73" i="43"/>
  <c r="U180" i="43" s="1"/>
  <c r="U287" i="43" s="1"/>
  <c r="U75" i="43"/>
  <c r="U182" i="43" s="1"/>
  <c r="U289" i="43" s="1"/>
  <c r="U60" i="43"/>
  <c r="U167" i="43" s="1"/>
  <c r="U274" i="43" s="1"/>
  <c r="U81" i="43"/>
  <c r="U188" i="43" s="1"/>
  <c r="U295" i="43" s="1"/>
  <c r="U86" i="43"/>
  <c r="U193" i="43" s="1"/>
  <c r="U300" i="43" s="1"/>
  <c r="U88" i="43"/>
  <c r="U195" i="43" s="1"/>
  <c r="U302" i="43" s="1"/>
  <c r="U90" i="43"/>
  <c r="U197" i="43" s="1"/>
  <c r="U304" i="43" s="1"/>
  <c r="U92" i="43"/>
  <c r="U199" i="43" s="1"/>
  <c r="U306" i="43" s="1"/>
  <c r="U94" i="43"/>
  <c r="U201" i="43" s="1"/>
  <c r="U308" i="43" s="1"/>
  <c r="U96" i="43"/>
  <c r="U203" i="43" s="1"/>
  <c r="U310" i="43" s="1"/>
  <c r="U98" i="43"/>
  <c r="U205" i="43" s="1"/>
  <c r="U312" i="43" s="1"/>
  <c r="U100" i="43"/>
  <c r="U207" i="43" s="1"/>
  <c r="U314" i="43" s="1"/>
  <c r="U102" i="43"/>
  <c r="U209" i="43" s="1"/>
  <c r="U316" i="43" s="1"/>
  <c r="U104" i="43"/>
  <c r="U211" i="43" s="1"/>
  <c r="U318" i="43" s="1"/>
  <c r="U52" i="43"/>
  <c r="U159" i="43" s="1"/>
  <c r="U266" i="43" s="1"/>
  <c r="U79" i="43"/>
  <c r="U186" i="43" s="1"/>
  <c r="U293" i="43" s="1"/>
  <c r="U55" i="43"/>
  <c r="U162" i="43" s="1"/>
  <c r="U269" i="43" s="1"/>
  <c r="U77" i="43"/>
  <c r="U184" i="43" s="1"/>
  <c r="U291" i="43" s="1"/>
  <c r="U85" i="43"/>
  <c r="U192" i="43" s="1"/>
  <c r="U299" i="43" s="1"/>
  <c r="U87" i="43"/>
  <c r="U194" i="43" s="1"/>
  <c r="U301" i="43" s="1"/>
  <c r="U89" i="43"/>
  <c r="U196" i="43" s="1"/>
  <c r="U303" i="43" s="1"/>
  <c r="U410" i="43" s="1"/>
  <c r="U91" i="43"/>
  <c r="U198" i="43" s="1"/>
  <c r="U305" i="43" s="1"/>
  <c r="U93" i="43"/>
  <c r="U200" i="43" s="1"/>
  <c r="U307" i="43" s="1"/>
  <c r="U95" i="43"/>
  <c r="U202" i="43" s="1"/>
  <c r="U309" i="43" s="1"/>
  <c r="U97" i="43"/>
  <c r="U204" i="43" s="1"/>
  <c r="U311" i="43" s="1"/>
  <c r="U418" i="43" s="1"/>
  <c r="U99" i="43"/>
  <c r="U206" i="43" s="1"/>
  <c r="U313" i="43" s="1"/>
  <c r="U101" i="43"/>
  <c r="U208" i="43" s="1"/>
  <c r="U315" i="43" s="1"/>
  <c r="U103" i="43"/>
  <c r="U210" i="43" s="1"/>
  <c r="U317" i="43" s="1"/>
  <c r="U47" i="43"/>
  <c r="U154" i="43" s="1"/>
  <c r="U261" i="43" s="1"/>
  <c r="U368" i="43" s="1"/>
  <c r="U83" i="43"/>
  <c r="U190" i="43" s="1"/>
  <c r="U297" i="43" s="1"/>
  <c r="R319" i="43"/>
  <c r="R9" i="44"/>
  <c r="U328" i="43"/>
  <c r="U330" i="43"/>
  <c r="U332" i="43"/>
  <c r="U334" i="43"/>
  <c r="U336" i="43"/>
  <c r="U338" i="43"/>
  <c r="U340" i="43"/>
  <c r="U342" i="43"/>
  <c r="U344" i="43"/>
  <c r="U346" i="43"/>
  <c r="U348" i="43"/>
  <c r="U350" i="43"/>
  <c r="U352" i="43"/>
  <c r="V325" i="43"/>
  <c r="U327" i="43"/>
  <c r="U329" i="43"/>
  <c r="U331" i="43"/>
  <c r="U333" i="43"/>
  <c r="U335" i="43"/>
  <c r="U337" i="43"/>
  <c r="U339" i="43"/>
  <c r="U341" i="43"/>
  <c r="U343" i="43"/>
  <c r="U345" i="43"/>
  <c r="U347" i="43"/>
  <c r="U349" i="43"/>
  <c r="U354" i="43"/>
  <c r="U356" i="43"/>
  <c r="U358" i="43"/>
  <c r="U360" i="43"/>
  <c r="U362" i="43"/>
  <c r="U364" i="43"/>
  <c r="U366" i="43"/>
  <c r="U370" i="43"/>
  <c r="U372" i="43"/>
  <c r="U374" i="43"/>
  <c r="U376" i="43"/>
  <c r="U378" i="43"/>
  <c r="U380" i="43"/>
  <c r="U382" i="43"/>
  <c r="U384" i="43"/>
  <c r="U386" i="43"/>
  <c r="U388" i="43"/>
  <c r="U390" i="43"/>
  <c r="U392" i="43"/>
  <c r="U394" i="43"/>
  <c r="U396" i="43"/>
  <c r="U398" i="43"/>
  <c r="U400" i="43"/>
  <c r="U402" i="43"/>
  <c r="U404" i="43"/>
  <c r="U406" i="43"/>
  <c r="U408" i="43"/>
  <c r="U412" i="43"/>
  <c r="U414" i="43"/>
  <c r="U416" i="43"/>
  <c r="U420" i="43"/>
  <c r="U422" i="43"/>
  <c r="U424" i="43"/>
  <c r="U353" i="43"/>
  <c r="U355" i="43"/>
  <c r="U357" i="43"/>
  <c r="U359" i="43"/>
  <c r="U361" i="43"/>
  <c r="U363" i="43"/>
  <c r="U365" i="43"/>
  <c r="U367" i="43"/>
  <c r="U369" i="43"/>
  <c r="U371" i="43"/>
  <c r="U373" i="43"/>
  <c r="U375" i="43"/>
  <c r="U377" i="43"/>
  <c r="U379" i="43"/>
  <c r="U381" i="43"/>
  <c r="U383" i="43"/>
  <c r="U385" i="43"/>
  <c r="U387" i="43"/>
  <c r="U389" i="43"/>
  <c r="U391" i="43"/>
  <c r="U393" i="43"/>
  <c r="U395" i="43"/>
  <c r="U397" i="43"/>
  <c r="U399" i="43"/>
  <c r="U401" i="43"/>
  <c r="U403" i="43"/>
  <c r="U405" i="43"/>
  <c r="U407" i="43"/>
  <c r="U409" i="43"/>
  <c r="U411" i="43"/>
  <c r="U413" i="43"/>
  <c r="U415" i="43"/>
  <c r="U417" i="43"/>
  <c r="U419" i="43"/>
  <c r="U421" i="43"/>
  <c r="U423" i="43"/>
  <c r="U425" i="43"/>
  <c r="U351" i="43"/>
  <c r="R109" i="44" l="1"/>
  <c r="S525" i="43"/>
  <c r="S101" i="44" s="1"/>
  <c r="S517" i="43"/>
  <c r="S93" i="44" s="1"/>
  <c r="S509" i="43"/>
  <c r="S85" i="44" s="1"/>
  <c r="S501" i="43"/>
  <c r="S77" i="44" s="1"/>
  <c r="S493" i="43"/>
  <c r="S69" i="44" s="1"/>
  <c r="S485" i="43"/>
  <c r="S61" i="44" s="1"/>
  <c r="S477" i="43"/>
  <c r="S53" i="44" s="1"/>
  <c r="S469" i="43"/>
  <c r="S45" i="44" s="1"/>
  <c r="S528" i="43"/>
  <c r="S104" i="44" s="1"/>
  <c r="S520" i="43"/>
  <c r="S96" i="44" s="1"/>
  <c r="S512" i="43"/>
  <c r="S88" i="44" s="1"/>
  <c r="S504" i="43"/>
  <c r="S80" i="44" s="1"/>
  <c r="S496" i="43"/>
  <c r="S72" i="44" s="1"/>
  <c r="S488" i="43"/>
  <c r="S64" i="44" s="1"/>
  <c r="S480" i="43"/>
  <c r="S56" i="44" s="1"/>
  <c r="S472" i="43"/>
  <c r="S48" i="44" s="1"/>
  <c r="S463" i="43"/>
  <c r="S39" i="44" s="1"/>
  <c r="S455" i="43"/>
  <c r="S31" i="44" s="1"/>
  <c r="S447" i="43"/>
  <c r="S23" i="44" s="1"/>
  <c r="S439" i="43"/>
  <c r="S15" i="44" s="1"/>
  <c r="S466" i="43"/>
  <c r="S42" i="44" s="1"/>
  <c r="S458" i="43"/>
  <c r="S34" i="44" s="1"/>
  <c r="S450" i="43"/>
  <c r="S26" i="44" s="1"/>
  <c r="S442" i="43"/>
  <c r="S18" i="44" s="1"/>
  <c r="S434" i="43"/>
  <c r="S10" i="44" s="1"/>
  <c r="S531" i="43"/>
  <c r="S107" i="44" s="1"/>
  <c r="S523" i="43"/>
  <c r="S99" i="44" s="1"/>
  <c r="S515" i="43"/>
  <c r="S91" i="44" s="1"/>
  <c r="S507" i="43"/>
  <c r="S83" i="44" s="1"/>
  <c r="S499" i="43"/>
  <c r="S75" i="44" s="1"/>
  <c r="S491" i="43"/>
  <c r="S67" i="44" s="1"/>
  <c r="S483" i="43"/>
  <c r="S59" i="44" s="1"/>
  <c r="S475" i="43"/>
  <c r="S51" i="44" s="1"/>
  <c r="S467" i="43"/>
  <c r="S43" i="44" s="1"/>
  <c r="S526" i="43"/>
  <c r="S102" i="44" s="1"/>
  <c r="S518" i="43"/>
  <c r="S94" i="44" s="1"/>
  <c r="S510" i="43"/>
  <c r="S86" i="44" s="1"/>
  <c r="S502" i="43"/>
  <c r="S78" i="44" s="1"/>
  <c r="S494" i="43"/>
  <c r="S70" i="44" s="1"/>
  <c r="S486" i="43"/>
  <c r="S62" i="44" s="1"/>
  <c r="S478" i="43"/>
  <c r="S54" i="44" s="1"/>
  <c r="S470" i="43"/>
  <c r="S46" i="44" s="1"/>
  <c r="S461" i="43"/>
  <c r="S37" i="44" s="1"/>
  <c r="S453" i="43"/>
  <c r="S29" i="44" s="1"/>
  <c r="S445" i="43"/>
  <c r="S21" i="44" s="1"/>
  <c r="S437" i="43"/>
  <c r="S13" i="44" s="1"/>
  <c r="S464" i="43"/>
  <c r="S40" i="44" s="1"/>
  <c r="S456" i="43"/>
  <c r="S32" i="44" s="1"/>
  <c r="S448" i="43"/>
  <c r="S24" i="44" s="1"/>
  <c r="S440" i="43"/>
  <c r="S16" i="44" s="1"/>
  <c r="S529" i="43"/>
  <c r="S105" i="44" s="1"/>
  <c r="S521" i="43"/>
  <c r="S97" i="44" s="1"/>
  <c r="S513" i="43"/>
  <c r="S89" i="44" s="1"/>
  <c r="S505" i="43"/>
  <c r="S81" i="44" s="1"/>
  <c r="S497" i="43"/>
  <c r="S73" i="44" s="1"/>
  <c r="S489" i="43"/>
  <c r="S65" i="44" s="1"/>
  <c r="S481" i="43"/>
  <c r="S57" i="44" s="1"/>
  <c r="S473" i="43"/>
  <c r="S49" i="44" s="1"/>
  <c r="S532" i="43"/>
  <c r="S108" i="44" s="1"/>
  <c r="S524" i="43"/>
  <c r="S100" i="44" s="1"/>
  <c r="S516" i="43"/>
  <c r="S92" i="44" s="1"/>
  <c r="S508" i="43"/>
  <c r="S84" i="44" s="1"/>
  <c r="S500" i="43"/>
  <c r="S76" i="44" s="1"/>
  <c r="S492" i="43"/>
  <c r="S68" i="44" s="1"/>
  <c r="S484" i="43"/>
  <c r="S60" i="44" s="1"/>
  <c r="S476" i="43"/>
  <c r="S52" i="44" s="1"/>
  <c r="S468" i="43"/>
  <c r="S44" i="44" s="1"/>
  <c r="S459" i="43"/>
  <c r="S35" i="44" s="1"/>
  <c r="S451" i="43"/>
  <c r="S27" i="44" s="1"/>
  <c r="S443" i="43"/>
  <c r="S19" i="44" s="1"/>
  <c r="S435" i="43"/>
  <c r="S11" i="44" s="1"/>
  <c r="S462" i="43"/>
  <c r="S38" i="44" s="1"/>
  <c r="S454" i="43"/>
  <c r="S30" i="44" s="1"/>
  <c r="S446" i="43"/>
  <c r="S22" i="44" s="1"/>
  <c r="S438" i="43"/>
  <c r="S14" i="44" s="1"/>
  <c r="S527" i="43"/>
  <c r="S103" i="44" s="1"/>
  <c r="S519" i="43"/>
  <c r="S95" i="44" s="1"/>
  <c r="S511" i="43"/>
  <c r="S87" i="44" s="1"/>
  <c r="S503" i="43"/>
  <c r="S79" i="44" s="1"/>
  <c r="S495" i="43"/>
  <c r="S71" i="44" s="1"/>
  <c r="S487" i="43"/>
  <c r="S63" i="44" s="1"/>
  <c r="S479" i="43"/>
  <c r="S55" i="44" s="1"/>
  <c r="S471" i="43"/>
  <c r="S47" i="44" s="1"/>
  <c r="S530" i="43"/>
  <c r="S106" i="44" s="1"/>
  <c r="S522" i="43"/>
  <c r="S98" i="44" s="1"/>
  <c r="S514" i="43"/>
  <c r="S90" i="44" s="1"/>
  <c r="S506" i="43"/>
  <c r="S82" i="44" s="1"/>
  <c r="S498" i="43"/>
  <c r="S74" i="44" s="1"/>
  <c r="S490" i="43"/>
  <c r="S66" i="44" s="1"/>
  <c r="S482" i="43"/>
  <c r="S58" i="44" s="1"/>
  <c r="S474" i="43"/>
  <c r="S50" i="44" s="1"/>
  <c r="S465" i="43"/>
  <c r="S41" i="44" s="1"/>
  <c r="S457" i="43"/>
  <c r="S33" i="44" s="1"/>
  <c r="S449" i="43"/>
  <c r="S25" i="44" s="1"/>
  <c r="S441" i="43"/>
  <c r="S17" i="44" s="1"/>
  <c r="S433" i="43"/>
  <c r="S9" i="44" s="1"/>
  <c r="S460" i="43"/>
  <c r="S36" i="44" s="1"/>
  <c r="S452" i="43"/>
  <c r="S28" i="44" s="1"/>
  <c r="S444" i="43"/>
  <c r="S20" i="44" s="1"/>
  <c r="W325" i="43"/>
  <c r="U105" i="43"/>
  <c r="U112" i="43"/>
  <c r="T212" i="43"/>
  <c r="T219" i="43"/>
  <c r="T326" i="43" s="1"/>
  <c r="T426" i="43" s="1"/>
  <c r="T440" i="43" s="1"/>
  <c r="T16" i="44" s="1"/>
  <c r="W4" i="43"/>
  <c r="V5" i="43"/>
  <c r="V9" i="43"/>
  <c r="V116" i="43" s="1"/>
  <c r="V223" i="43" s="1"/>
  <c r="V330" i="43" s="1"/>
  <c r="V6" i="43"/>
  <c r="V113" i="43" s="1"/>
  <c r="V220" i="43" s="1"/>
  <c r="V327" i="43" s="1"/>
  <c r="V7" i="43"/>
  <c r="V114" i="43" s="1"/>
  <c r="V221" i="43" s="1"/>
  <c r="V328" i="43" s="1"/>
  <c r="V10" i="43"/>
  <c r="V117" i="43" s="1"/>
  <c r="V224" i="43" s="1"/>
  <c r="V331" i="43" s="1"/>
  <c r="V12" i="43"/>
  <c r="V119" i="43" s="1"/>
  <c r="V226" i="43" s="1"/>
  <c r="V333" i="43" s="1"/>
  <c r="V14" i="43"/>
  <c r="V121" i="43" s="1"/>
  <c r="V228" i="43" s="1"/>
  <c r="V335" i="43" s="1"/>
  <c r="V16" i="43"/>
  <c r="V123" i="43" s="1"/>
  <c r="V230" i="43" s="1"/>
  <c r="V337" i="43" s="1"/>
  <c r="V18" i="43"/>
  <c r="V125" i="43" s="1"/>
  <c r="V232" i="43" s="1"/>
  <c r="V339" i="43" s="1"/>
  <c r="V20" i="43"/>
  <c r="V127" i="43" s="1"/>
  <c r="V234" i="43" s="1"/>
  <c r="V341" i="43" s="1"/>
  <c r="V22" i="43"/>
  <c r="V129" i="43" s="1"/>
  <c r="V236" i="43" s="1"/>
  <c r="V343" i="43" s="1"/>
  <c r="V24" i="43"/>
  <c r="V131" i="43" s="1"/>
  <c r="V238" i="43" s="1"/>
  <c r="V345" i="43" s="1"/>
  <c r="V26" i="43"/>
  <c r="V133" i="43" s="1"/>
  <c r="V240" i="43" s="1"/>
  <c r="V347" i="43" s="1"/>
  <c r="V28" i="43"/>
  <c r="V135" i="43" s="1"/>
  <c r="V242" i="43" s="1"/>
  <c r="V349" i="43" s="1"/>
  <c r="V30" i="43"/>
  <c r="V137" i="43" s="1"/>
  <c r="V244" i="43" s="1"/>
  <c r="V351" i="43" s="1"/>
  <c r="V32" i="43"/>
  <c r="V139" i="43" s="1"/>
  <c r="V246" i="43" s="1"/>
  <c r="V353" i="43" s="1"/>
  <c r="V34" i="43"/>
  <c r="V141" i="43" s="1"/>
  <c r="V248" i="43" s="1"/>
  <c r="V355" i="43" s="1"/>
  <c r="V36" i="43"/>
  <c r="V143" i="43" s="1"/>
  <c r="V250" i="43" s="1"/>
  <c r="V357" i="43" s="1"/>
  <c r="V38" i="43"/>
  <c r="V145" i="43" s="1"/>
  <c r="V252" i="43" s="1"/>
  <c r="V359" i="43" s="1"/>
  <c r="V40" i="43"/>
  <c r="V147" i="43" s="1"/>
  <c r="V254" i="43" s="1"/>
  <c r="V361" i="43" s="1"/>
  <c r="V42" i="43"/>
  <c r="V149" i="43" s="1"/>
  <c r="V256" i="43" s="1"/>
  <c r="V363" i="43" s="1"/>
  <c r="V44" i="43"/>
  <c r="V151" i="43" s="1"/>
  <c r="V258" i="43" s="1"/>
  <c r="V365" i="43" s="1"/>
  <c r="V46" i="43"/>
  <c r="V153" i="43" s="1"/>
  <c r="V260" i="43" s="1"/>
  <c r="V367" i="43" s="1"/>
  <c r="V48" i="43"/>
  <c r="V155" i="43" s="1"/>
  <c r="V262" i="43" s="1"/>
  <c r="V369" i="43" s="1"/>
  <c r="V50" i="43"/>
  <c r="V157" i="43" s="1"/>
  <c r="V264" i="43" s="1"/>
  <c r="V371" i="43" s="1"/>
  <c r="V52" i="43"/>
  <c r="V159" i="43" s="1"/>
  <c r="V266" i="43" s="1"/>
  <c r="V373" i="43" s="1"/>
  <c r="V54" i="43"/>
  <c r="V161" i="43" s="1"/>
  <c r="V268" i="43" s="1"/>
  <c r="V375" i="43" s="1"/>
  <c r="V56" i="43"/>
  <c r="V163" i="43" s="1"/>
  <c r="V270" i="43" s="1"/>
  <c r="V377" i="43" s="1"/>
  <c r="V58" i="43"/>
  <c r="V165" i="43" s="1"/>
  <c r="V272" i="43" s="1"/>
  <c r="V379" i="43" s="1"/>
  <c r="V60" i="43"/>
  <c r="V167" i="43" s="1"/>
  <c r="V274" i="43" s="1"/>
  <c r="V381" i="43" s="1"/>
  <c r="V13" i="43"/>
  <c r="V120" i="43" s="1"/>
  <c r="V227" i="43" s="1"/>
  <c r="V334" i="43" s="1"/>
  <c r="V21" i="43"/>
  <c r="V128" i="43" s="1"/>
  <c r="V235" i="43" s="1"/>
  <c r="V342" i="43" s="1"/>
  <c r="V29" i="43"/>
  <c r="V136" i="43" s="1"/>
  <c r="V243" i="43" s="1"/>
  <c r="V350" i="43" s="1"/>
  <c r="V37" i="43"/>
  <c r="V144" i="43" s="1"/>
  <c r="V251" i="43" s="1"/>
  <c r="V358" i="43" s="1"/>
  <c r="V11" i="43"/>
  <c r="V118" i="43" s="1"/>
  <c r="V225" i="43" s="1"/>
  <c r="V332" i="43" s="1"/>
  <c r="V19" i="43"/>
  <c r="V126" i="43" s="1"/>
  <c r="V233" i="43" s="1"/>
  <c r="V340" i="43" s="1"/>
  <c r="V27" i="43"/>
  <c r="V134" i="43" s="1"/>
  <c r="V241" i="43" s="1"/>
  <c r="V348" i="43" s="1"/>
  <c r="V35" i="43"/>
  <c r="V142" i="43" s="1"/>
  <c r="V249" i="43" s="1"/>
  <c r="V356" i="43" s="1"/>
  <c r="V43" i="43"/>
  <c r="V150" i="43" s="1"/>
  <c r="V257" i="43" s="1"/>
  <c r="V364" i="43" s="1"/>
  <c r="V8" i="43"/>
  <c r="V115" i="43" s="1"/>
  <c r="V222" i="43" s="1"/>
  <c r="V329" i="43" s="1"/>
  <c r="V17" i="43"/>
  <c r="V124" i="43" s="1"/>
  <c r="V231" i="43" s="1"/>
  <c r="V338" i="43" s="1"/>
  <c r="V25" i="43"/>
  <c r="V132" i="43" s="1"/>
  <c r="V239" i="43" s="1"/>
  <c r="V346" i="43" s="1"/>
  <c r="V33" i="43"/>
  <c r="V140" i="43" s="1"/>
  <c r="V247" i="43" s="1"/>
  <c r="V354" i="43" s="1"/>
  <c r="V41" i="43"/>
  <c r="V148" i="43" s="1"/>
  <c r="V255" i="43" s="1"/>
  <c r="V362" i="43" s="1"/>
  <c r="V15" i="43"/>
  <c r="V122" i="43" s="1"/>
  <c r="V229" i="43" s="1"/>
  <c r="V336" i="43" s="1"/>
  <c r="V23" i="43"/>
  <c r="V130" i="43" s="1"/>
  <c r="V237" i="43" s="1"/>
  <c r="V344" i="43" s="1"/>
  <c r="V31" i="43"/>
  <c r="V138" i="43" s="1"/>
  <c r="V245" i="43" s="1"/>
  <c r="V352" i="43" s="1"/>
  <c r="V39" i="43"/>
  <c r="V146" i="43" s="1"/>
  <c r="V253" i="43" s="1"/>
  <c r="V360" i="43" s="1"/>
  <c r="V47" i="43"/>
  <c r="V154" i="43" s="1"/>
  <c r="V261" i="43" s="1"/>
  <c r="V368" i="43" s="1"/>
  <c r="V55" i="43"/>
  <c r="V162" i="43" s="1"/>
  <c r="V269" i="43" s="1"/>
  <c r="V376" i="43" s="1"/>
  <c r="V45" i="43"/>
  <c r="V152" i="43" s="1"/>
  <c r="V259" i="43" s="1"/>
  <c r="V366" i="43" s="1"/>
  <c r="V53" i="43"/>
  <c r="V160" i="43" s="1"/>
  <c r="V267" i="43" s="1"/>
  <c r="V374" i="43" s="1"/>
  <c r="V62" i="43"/>
  <c r="V169" i="43" s="1"/>
  <c r="V276" i="43" s="1"/>
  <c r="V383" i="43" s="1"/>
  <c r="V64" i="43"/>
  <c r="V171" i="43" s="1"/>
  <c r="V278" i="43" s="1"/>
  <c r="V385" i="43" s="1"/>
  <c r="V66" i="43"/>
  <c r="V173" i="43" s="1"/>
  <c r="V280" i="43" s="1"/>
  <c r="V387" i="43" s="1"/>
  <c r="V68" i="43"/>
  <c r="V175" i="43" s="1"/>
  <c r="V282" i="43" s="1"/>
  <c r="V389" i="43" s="1"/>
  <c r="V70" i="43"/>
  <c r="V177" i="43" s="1"/>
  <c r="V284" i="43" s="1"/>
  <c r="V391" i="43" s="1"/>
  <c r="V51" i="43"/>
  <c r="V158" i="43" s="1"/>
  <c r="V265" i="43" s="1"/>
  <c r="V372" i="43" s="1"/>
  <c r="V59" i="43"/>
  <c r="V166" i="43" s="1"/>
  <c r="V273" i="43" s="1"/>
  <c r="V380" i="43" s="1"/>
  <c r="V61" i="43"/>
  <c r="V168" i="43" s="1"/>
  <c r="V275" i="43" s="1"/>
  <c r="V382" i="43" s="1"/>
  <c r="V69" i="43"/>
  <c r="V176" i="43" s="1"/>
  <c r="V283" i="43" s="1"/>
  <c r="V390" i="43" s="1"/>
  <c r="V74" i="43"/>
  <c r="V181" i="43" s="1"/>
  <c r="V288" i="43" s="1"/>
  <c r="V395" i="43" s="1"/>
  <c r="V78" i="43"/>
  <c r="V185" i="43" s="1"/>
  <c r="V292" i="43" s="1"/>
  <c r="V399" i="43" s="1"/>
  <c r="V83" i="43"/>
  <c r="V190" i="43" s="1"/>
  <c r="V297" i="43" s="1"/>
  <c r="V404" i="43" s="1"/>
  <c r="V63" i="43"/>
  <c r="V170" i="43" s="1"/>
  <c r="V277" i="43" s="1"/>
  <c r="V384" i="43" s="1"/>
  <c r="V71" i="43"/>
  <c r="V178" i="43" s="1"/>
  <c r="V285" i="43" s="1"/>
  <c r="V392" i="43" s="1"/>
  <c r="V75" i="43"/>
  <c r="V182" i="43" s="1"/>
  <c r="V289" i="43" s="1"/>
  <c r="V396" i="43" s="1"/>
  <c r="V76" i="43"/>
  <c r="V183" i="43" s="1"/>
  <c r="V290" i="43" s="1"/>
  <c r="V397" i="43" s="1"/>
  <c r="V81" i="43"/>
  <c r="V188" i="43" s="1"/>
  <c r="V295" i="43" s="1"/>
  <c r="V402" i="43" s="1"/>
  <c r="V84" i="43"/>
  <c r="V191" i="43" s="1"/>
  <c r="V298" i="43" s="1"/>
  <c r="V405" i="43" s="1"/>
  <c r="V86" i="43"/>
  <c r="V193" i="43" s="1"/>
  <c r="V300" i="43" s="1"/>
  <c r="V407" i="43" s="1"/>
  <c r="V88" i="43"/>
  <c r="V195" i="43" s="1"/>
  <c r="V302" i="43" s="1"/>
  <c r="V409" i="43" s="1"/>
  <c r="V90" i="43"/>
  <c r="V197" i="43" s="1"/>
  <c r="V304" i="43" s="1"/>
  <c r="V411" i="43" s="1"/>
  <c r="V92" i="43"/>
  <c r="V199" i="43" s="1"/>
  <c r="V306" i="43" s="1"/>
  <c r="V413" i="43" s="1"/>
  <c r="V94" i="43"/>
  <c r="V201" i="43" s="1"/>
  <c r="V308" i="43" s="1"/>
  <c r="V415" i="43" s="1"/>
  <c r="V96" i="43"/>
  <c r="V203" i="43" s="1"/>
  <c r="V310" i="43" s="1"/>
  <c r="V417" i="43" s="1"/>
  <c r="V98" i="43"/>
  <c r="V205" i="43" s="1"/>
  <c r="V312" i="43" s="1"/>
  <c r="V419" i="43" s="1"/>
  <c r="V100" i="43"/>
  <c r="V207" i="43" s="1"/>
  <c r="V314" i="43" s="1"/>
  <c r="V421" i="43" s="1"/>
  <c r="V102" i="43"/>
  <c r="V209" i="43" s="1"/>
  <c r="V316" i="43" s="1"/>
  <c r="V423" i="43" s="1"/>
  <c r="V104" i="43"/>
  <c r="V211" i="43" s="1"/>
  <c r="V318" i="43" s="1"/>
  <c r="V425" i="43" s="1"/>
  <c r="V57" i="43"/>
  <c r="V164" i="43" s="1"/>
  <c r="V271" i="43" s="1"/>
  <c r="V378" i="43" s="1"/>
  <c r="V65" i="43"/>
  <c r="V172" i="43" s="1"/>
  <c r="V279" i="43" s="1"/>
  <c r="V386" i="43" s="1"/>
  <c r="V72" i="43"/>
  <c r="V179" i="43" s="1"/>
  <c r="V286" i="43" s="1"/>
  <c r="V393" i="43" s="1"/>
  <c r="V79" i="43"/>
  <c r="V186" i="43" s="1"/>
  <c r="V293" i="43" s="1"/>
  <c r="V400" i="43" s="1"/>
  <c r="V82" i="43"/>
  <c r="V189" i="43" s="1"/>
  <c r="V296" i="43" s="1"/>
  <c r="V403" i="43" s="1"/>
  <c r="V49" i="43"/>
  <c r="V156" i="43" s="1"/>
  <c r="V263" i="43" s="1"/>
  <c r="V370" i="43" s="1"/>
  <c r="V67" i="43"/>
  <c r="V174" i="43" s="1"/>
  <c r="V281" i="43" s="1"/>
  <c r="V388" i="43" s="1"/>
  <c r="V73" i="43"/>
  <c r="V180" i="43" s="1"/>
  <c r="V287" i="43" s="1"/>
  <c r="V394" i="43" s="1"/>
  <c r="V77" i="43"/>
  <c r="V184" i="43" s="1"/>
  <c r="V291" i="43" s="1"/>
  <c r="V398" i="43" s="1"/>
  <c r="V80" i="43"/>
  <c r="V187" i="43" s="1"/>
  <c r="V294" i="43" s="1"/>
  <c r="V401" i="43" s="1"/>
  <c r="V85" i="43"/>
  <c r="V192" i="43" s="1"/>
  <c r="V299" i="43" s="1"/>
  <c r="V406" i="43" s="1"/>
  <c r="V87" i="43"/>
  <c r="V194" i="43" s="1"/>
  <c r="V301" i="43" s="1"/>
  <c r="V408" i="43" s="1"/>
  <c r="V89" i="43"/>
  <c r="V196" i="43" s="1"/>
  <c r="V303" i="43" s="1"/>
  <c r="V410" i="43" s="1"/>
  <c r="V91" i="43"/>
  <c r="V198" i="43" s="1"/>
  <c r="V305" i="43" s="1"/>
  <c r="V412" i="43" s="1"/>
  <c r="V93" i="43"/>
  <c r="V200" i="43" s="1"/>
  <c r="V307" i="43" s="1"/>
  <c r="V414" i="43" s="1"/>
  <c r="V95" i="43"/>
  <c r="V202" i="43" s="1"/>
  <c r="V309" i="43" s="1"/>
  <c r="V416" i="43" s="1"/>
  <c r="V97" i="43"/>
  <c r="V204" i="43" s="1"/>
  <c r="V311" i="43" s="1"/>
  <c r="V418" i="43" s="1"/>
  <c r="V99" i="43"/>
  <c r="V206" i="43" s="1"/>
  <c r="V313" i="43" s="1"/>
  <c r="V420" i="43" s="1"/>
  <c r="V101" i="43"/>
  <c r="V208" i="43" s="1"/>
  <c r="V315" i="43" s="1"/>
  <c r="V422" i="43" s="1"/>
  <c r="V103" i="43"/>
  <c r="V210" i="43" s="1"/>
  <c r="V317" i="43" s="1"/>
  <c r="V424" i="43" s="1"/>
  <c r="S319" i="43"/>
  <c r="V8" i="44"/>
  <c r="S109" i="44" l="1"/>
  <c r="T511" i="43"/>
  <c r="T87" i="44" s="1"/>
  <c r="T516" i="43"/>
  <c r="T92" i="44" s="1"/>
  <c r="T451" i="43"/>
  <c r="T27" i="44" s="1"/>
  <c r="T468" i="43"/>
  <c r="T44" i="44" s="1"/>
  <c r="T495" i="43"/>
  <c r="T71" i="44" s="1"/>
  <c r="T500" i="43"/>
  <c r="T76" i="44" s="1"/>
  <c r="T435" i="43"/>
  <c r="T11" i="44" s="1"/>
  <c r="T527" i="43"/>
  <c r="T103" i="44" s="1"/>
  <c r="T532" i="43"/>
  <c r="T108" i="44" s="1"/>
  <c r="T436" i="43"/>
  <c r="T12" i="44" s="1"/>
  <c r="T479" i="43"/>
  <c r="T55" i="44" s="1"/>
  <c r="T484" i="43"/>
  <c r="T60" i="44" s="1"/>
  <c r="T452" i="43"/>
  <c r="T28" i="44" s="1"/>
  <c r="T521" i="43"/>
  <c r="T97" i="44" s="1"/>
  <c r="T505" i="43"/>
  <c r="T81" i="44" s="1"/>
  <c r="T489" i="43"/>
  <c r="T65" i="44" s="1"/>
  <c r="T473" i="43"/>
  <c r="T49" i="44" s="1"/>
  <c r="T526" i="43"/>
  <c r="T102" i="44" s="1"/>
  <c r="T510" i="43"/>
  <c r="T86" i="44" s="1"/>
  <c r="T494" i="43"/>
  <c r="T70" i="44" s="1"/>
  <c r="T478" i="43"/>
  <c r="T54" i="44" s="1"/>
  <c r="T461" i="43"/>
  <c r="T37" i="44" s="1"/>
  <c r="T445" i="43"/>
  <c r="T21" i="44" s="1"/>
  <c r="T462" i="43"/>
  <c r="T38" i="44" s="1"/>
  <c r="T446" i="43"/>
  <c r="T22" i="44" s="1"/>
  <c r="T519" i="43"/>
  <c r="T95" i="44" s="1"/>
  <c r="T503" i="43"/>
  <c r="T79" i="44" s="1"/>
  <c r="T487" i="43"/>
  <c r="T63" i="44" s="1"/>
  <c r="T471" i="43"/>
  <c r="T47" i="44" s="1"/>
  <c r="T524" i="43"/>
  <c r="T100" i="44" s="1"/>
  <c r="T508" i="43"/>
  <c r="T84" i="44" s="1"/>
  <c r="T492" i="43"/>
  <c r="T68" i="44" s="1"/>
  <c r="T476" i="43"/>
  <c r="T52" i="44" s="1"/>
  <c r="T459" i="43"/>
  <c r="T35" i="44" s="1"/>
  <c r="T443" i="43"/>
  <c r="T19" i="44" s="1"/>
  <c r="T460" i="43"/>
  <c r="T36" i="44" s="1"/>
  <c r="T444" i="43"/>
  <c r="T20" i="44" s="1"/>
  <c r="T529" i="43"/>
  <c r="T105" i="44" s="1"/>
  <c r="T513" i="43"/>
  <c r="T89" i="44" s="1"/>
  <c r="T497" i="43"/>
  <c r="T73" i="44" s="1"/>
  <c r="T481" i="43"/>
  <c r="T57" i="44" s="1"/>
  <c r="T465" i="43"/>
  <c r="T41" i="44" s="1"/>
  <c r="T518" i="43"/>
  <c r="T94" i="44" s="1"/>
  <c r="T502" i="43"/>
  <c r="T78" i="44" s="1"/>
  <c r="T486" i="43"/>
  <c r="T62" i="44" s="1"/>
  <c r="T470" i="43"/>
  <c r="T46" i="44" s="1"/>
  <c r="T453" i="43"/>
  <c r="T29" i="44" s="1"/>
  <c r="T437" i="43"/>
  <c r="T13" i="44" s="1"/>
  <c r="T454" i="43"/>
  <c r="T30" i="44" s="1"/>
  <c r="T438" i="43"/>
  <c r="T14" i="44" s="1"/>
  <c r="T525" i="43"/>
  <c r="T101" i="44" s="1"/>
  <c r="T517" i="43"/>
  <c r="T93" i="44" s="1"/>
  <c r="T509" i="43"/>
  <c r="T85" i="44" s="1"/>
  <c r="T501" i="43"/>
  <c r="T77" i="44" s="1"/>
  <c r="T493" i="43"/>
  <c r="T69" i="44" s="1"/>
  <c r="T485" i="43"/>
  <c r="T61" i="44" s="1"/>
  <c r="T477" i="43"/>
  <c r="T53" i="44" s="1"/>
  <c r="T469" i="43"/>
  <c r="T45" i="44" s="1"/>
  <c r="T530" i="43"/>
  <c r="T106" i="44" s="1"/>
  <c r="T522" i="43"/>
  <c r="T98" i="44" s="1"/>
  <c r="T514" i="43"/>
  <c r="T90" i="44" s="1"/>
  <c r="T506" i="43"/>
  <c r="T82" i="44" s="1"/>
  <c r="T498" i="43"/>
  <c r="T74" i="44" s="1"/>
  <c r="T490" i="43"/>
  <c r="T66" i="44" s="1"/>
  <c r="T482" i="43"/>
  <c r="T58" i="44" s="1"/>
  <c r="T474" i="43"/>
  <c r="T50" i="44" s="1"/>
  <c r="T466" i="43"/>
  <c r="T42" i="44" s="1"/>
  <c r="T457" i="43"/>
  <c r="T33" i="44" s="1"/>
  <c r="T449" i="43"/>
  <c r="T25" i="44" s="1"/>
  <c r="T441" i="43"/>
  <c r="T17" i="44" s="1"/>
  <c r="T433" i="43"/>
  <c r="T9" i="44" s="1"/>
  <c r="T458" i="43"/>
  <c r="T34" i="44" s="1"/>
  <c r="T450" i="43"/>
  <c r="T26" i="44" s="1"/>
  <c r="T442" i="43"/>
  <c r="T18" i="44" s="1"/>
  <c r="T434" i="43"/>
  <c r="T10" i="44" s="1"/>
  <c r="T531" i="43"/>
  <c r="T107" i="44" s="1"/>
  <c r="T523" i="43"/>
  <c r="T99" i="44" s="1"/>
  <c r="T515" i="43"/>
  <c r="T91" i="44" s="1"/>
  <c r="T507" i="43"/>
  <c r="T83" i="44" s="1"/>
  <c r="T499" i="43"/>
  <c r="T75" i="44" s="1"/>
  <c r="T491" i="43"/>
  <c r="T67" i="44" s="1"/>
  <c r="T483" i="43"/>
  <c r="T59" i="44" s="1"/>
  <c r="T475" i="43"/>
  <c r="T51" i="44" s="1"/>
  <c r="T467" i="43"/>
  <c r="T43" i="44" s="1"/>
  <c r="T528" i="43"/>
  <c r="T104" i="44" s="1"/>
  <c r="T520" i="43"/>
  <c r="T96" i="44" s="1"/>
  <c r="T512" i="43"/>
  <c r="T88" i="44" s="1"/>
  <c r="T504" i="43"/>
  <c r="T80" i="44" s="1"/>
  <c r="T496" i="43"/>
  <c r="T72" i="44" s="1"/>
  <c r="T488" i="43"/>
  <c r="T64" i="44" s="1"/>
  <c r="T480" i="43"/>
  <c r="T56" i="44" s="1"/>
  <c r="T472" i="43"/>
  <c r="T48" i="44" s="1"/>
  <c r="T463" i="43"/>
  <c r="T39" i="44" s="1"/>
  <c r="T455" i="43"/>
  <c r="T31" i="44" s="1"/>
  <c r="T447" i="43"/>
  <c r="T23" i="44" s="1"/>
  <c r="T439" i="43"/>
  <c r="T15" i="44" s="1"/>
  <c r="T464" i="43"/>
  <c r="T40" i="44" s="1"/>
  <c r="T456" i="43"/>
  <c r="T32" i="44" s="1"/>
  <c r="T448" i="43"/>
  <c r="T24" i="44" s="1"/>
  <c r="U212" i="43"/>
  <c r="U219" i="43"/>
  <c r="U326" i="43" s="1"/>
  <c r="U426" i="43" s="1"/>
  <c r="U439" i="43" s="1"/>
  <c r="U15" i="44" s="1"/>
  <c r="V105" i="43"/>
  <c r="V112" i="43"/>
  <c r="W6" i="43"/>
  <c r="W113" i="43" s="1"/>
  <c r="W220" i="43" s="1"/>
  <c r="W8" i="43"/>
  <c r="W115" i="43" s="1"/>
  <c r="W222" i="43" s="1"/>
  <c r="X4" i="43"/>
  <c r="W5" i="43"/>
  <c r="W7" i="43"/>
  <c r="W114" i="43" s="1"/>
  <c r="W221" i="43" s="1"/>
  <c r="W10" i="43"/>
  <c r="W117" i="43" s="1"/>
  <c r="W224" i="43" s="1"/>
  <c r="W15" i="43"/>
  <c r="W122" i="43" s="1"/>
  <c r="W229" i="43" s="1"/>
  <c r="W18" i="43"/>
  <c r="W125" i="43" s="1"/>
  <c r="W232" i="43" s="1"/>
  <c r="W23" i="43"/>
  <c r="W130" i="43" s="1"/>
  <c r="W237" i="43" s="1"/>
  <c r="W26" i="43"/>
  <c r="W133" i="43" s="1"/>
  <c r="W240" i="43" s="1"/>
  <c r="W31" i="43"/>
  <c r="W138" i="43" s="1"/>
  <c r="W245" i="43" s="1"/>
  <c r="W34" i="43"/>
  <c r="W141" i="43" s="1"/>
  <c r="W248" i="43" s="1"/>
  <c r="W39" i="43"/>
  <c r="W146" i="43" s="1"/>
  <c r="W253" i="43" s="1"/>
  <c r="W42" i="43"/>
  <c r="W149" i="43" s="1"/>
  <c r="W256" i="43" s="1"/>
  <c r="W13" i="43"/>
  <c r="W120" i="43" s="1"/>
  <c r="W227" i="43" s="1"/>
  <c r="W16" i="43"/>
  <c r="W123" i="43" s="1"/>
  <c r="W230" i="43" s="1"/>
  <c r="W21" i="43"/>
  <c r="W128" i="43" s="1"/>
  <c r="W235" i="43" s="1"/>
  <c r="W24" i="43"/>
  <c r="W131" i="43" s="1"/>
  <c r="W238" i="43" s="1"/>
  <c r="W29" i="43"/>
  <c r="W136" i="43" s="1"/>
  <c r="W243" i="43" s="1"/>
  <c r="W32" i="43"/>
  <c r="W139" i="43" s="1"/>
  <c r="W246" i="43" s="1"/>
  <c r="W37" i="43"/>
  <c r="W144" i="43" s="1"/>
  <c r="W251" i="43" s="1"/>
  <c r="W40" i="43"/>
  <c r="W147" i="43" s="1"/>
  <c r="W254" i="43" s="1"/>
  <c r="W11" i="43"/>
  <c r="W118" i="43" s="1"/>
  <c r="W225" i="43" s="1"/>
  <c r="W14" i="43"/>
  <c r="W121" i="43" s="1"/>
  <c r="W228" i="43" s="1"/>
  <c r="W19" i="43"/>
  <c r="W126" i="43" s="1"/>
  <c r="W233" i="43" s="1"/>
  <c r="W22" i="43"/>
  <c r="W129" i="43" s="1"/>
  <c r="W236" i="43" s="1"/>
  <c r="W27" i="43"/>
  <c r="W134" i="43" s="1"/>
  <c r="W241" i="43" s="1"/>
  <c r="W30" i="43"/>
  <c r="W137" i="43" s="1"/>
  <c r="W244" i="43" s="1"/>
  <c r="W35" i="43"/>
  <c r="W142" i="43" s="1"/>
  <c r="W249" i="43" s="1"/>
  <c r="W38" i="43"/>
  <c r="W145" i="43" s="1"/>
  <c r="W252" i="43" s="1"/>
  <c r="W9" i="43"/>
  <c r="W116" i="43" s="1"/>
  <c r="W223" i="43" s="1"/>
  <c r="W12" i="43"/>
  <c r="W119" i="43" s="1"/>
  <c r="W226" i="43" s="1"/>
  <c r="W17" i="43"/>
  <c r="W124" i="43" s="1"/>
  <c r="W231" i="43" s="1"/>
  <c r="W20" i="43"/>
  <c r="W127" i="43" s="1"/>
  <c r="W234" i="43" s="1"/>
  <c r="W25" i="43"/>
  <c r="W132" i="43" s="1"/>
  <c r="W239" i="43" s="1"/>
  <c r="W28" i="43"/>
  <c r="W135" i="43" s="1"/>
  <c r="W242" i="43" s="1"/>
  <c r="W33" i="43"/>
  <c r="W140" i="43" s="1"/>
  <c r="W247" i="43" s="1"/>
  <c r="W36" i="43"/>
  <c r="W143" i="43" s="1"/>
  <c r="W250" i="43" s="1"/>
  <c r="W41" i="43"/>
  <c r="W148" i="43" s="1"/>
  <c r="W255" i="43" s="1"/>
  <c r="W44" i="43"/>
  <c r="W151" i="43" s="1"/>
  <c r="W258" i="43" s="1"/>
  <c r="W49" i="43"/>
  <c r="W156" i="43" s="1"/>
  <c r="W263" i="43" s="1"/>
  <c r="W52" i="43"/>
  <c r="W159" i="43" s="1"/>
  <c r="W266" i="43" s="1"/>
  <c r="W57" i="43"/>
  <c r="W164" i="43" s="1"/>
  <c r="W271" i="43" s="1"/>
  <c r="W60" i="43"/>
  <c r="W167" i="43" s="1"/>
  <c r="W274" i="43" s="1"/>
  <c r="W61" i="43"/>
  <c r="W168" i="43" s="1"/>
  <c r="W275" i="43" s="1"/>
  <c r="W63" i="43"/>
  <c r="W170" i="43" s="1"/>
  <c r="W277" i="43" s="1"/>
  <c r="W65" i="43"/>
  <c r="W172" i="43" s="1"/>
  <c r="W279" i="43" s="1"/>
  <c r="W67" i="43"/>
  <c r="W174" i="43" s="1"/>
  <c r="W281" i="43" s="1"/>
  <c r="W69" i="43"/>
  <c r="W176" i="43" s="1"/>
  <c r="W283" i="43" s="1"/>
  <c r="W71" i="43"/>
  <c r="W178" i="43" s="1"/>
  <c r="W285" i="43" s="1"/>
  <c r="W73" i="43"/>
  <c r="W180" i="43" s="1"/>
  <c r="W287" i="43" s="1"/>
  <c r="W75" i="43"/>
  <c r="W182" i="43" s="1"/>
  <c r="W289" i="43" s="1"/>
  <c r="W77" i="43"/>
  <c r="W184" i="43" s="1"/>
  <c r="W291" i="43" s="1"/>
  <c r="W79" i="43"/>
  <c r="W186" i="43" s="1"/>
  <c r="W293" i="43" s="1"/>
  <c r="W81" i="43"/>
  <c r="W188" i="43" s="1"/>
  <c r="W295" i="43" s="1"/>
  <c r="W83" i="43"/>
  <c r="W190" i="43" s="1"/>
  <c r="W297" i="43" s="1"/>
  <c r="W85" i="43"/>
  <c r="W192" i="43" s="1"/>
  <c r="W299" i="43" s="1"/>
  <c r="W43" i="43"/>
  <c r="W150" i="43" s="1"/>
  <c r="W257" i="43" s="1"/>
  <c r="W47" i="43"/>
  <c r="W154" i="43" s="1"/>
  <c r="W261" i="43" s="1"/>
  <c r="W50" i="43"/>
  <c r="W157" i="43" s="1"/>
  <c r="W264" i="43" s="1"/>
  <c r="W55" i="43"/>
  <c r="W162" i="43" s="1"/>
  <c r="W269" i="43" s="1"/>
  <c r="W58" i="43"/>
  <c r="W165" i="43" s="1"/>
  <c r="W272" i="43" s="1"/>
  <c r="W45" i="43"/>
  <c r="W152" i="43" s="1"/>
  <c r="W259" i="43" s="1"/>
  <c r="W366" i="43" s="1"/>
  <c r="W48" i="43"/>
  <c r="W155" i="43" s="1"/>
  <c r="W262" i="43" s="1"/>
  <c r="W53" i="43"/>
  <c r="W160" i="43" s="1"/>
  <c r="W267" i="43" s="1"/>
  <c r="W56" i="43"/>
  <c r="W163" i="43" s="1"/>
  <c r="W270" i="43" s="1"/>
  <c r="W62" i="43"/>
  <c r="W169" i="43" s="1"/>
  <c r="W276" i="43" s="1"/>
  <c r="W64" i="43"/>
  <c r="W171" i="43" s="1"/>
  <c r="W278" i="43" s="1"/>
  <c r="W66" i="43"/>
  <c r="W173" i="43" s="1"/>
  <c r="W280" i="43" s="1"/>
  <c r="W68" i="43"/>
  <c r="W175" i="43" s="1"/>
  <c r="W282" i="43" s="1"/>
  <c r="W70" i="43"/>
  <c r="W177" i="43" s="1"/>
  <c r="W284" i="43" s="1"/>
  <c r="W72" i="43"/>
  <c r="W179" i="43" s="1"/>
  <c r="W286" i="43" s="1"/>
  <c r="W74" i="43"/>
  <c r="W181" i="43" s="1"/>
  <c r="W288" i="43" s="1"/>
  <c r="W51" i="43"/>
  <c r="W158" i="43" s="1"/>
  <c r="W265" i="43" s="1"/>
  <c r="W80" i="43"/>
  <c r="W187" i="43" s="1"/>
  <c r="W294" i="43" s="1"/>
  <c r="W401" i="43" s="1"/>
  <c r="W87" i="43"/>
  <c r="W194" i="43" s="1"/>
  <c r="W301" i="43" s="1"/>
  <c r="W89" i="43"/>
  <c r="W196" i="43" s="1"/>
  <c r="W303" i="43" s="1"/>
  <c r="W91" i="43"/>
  <c r="W198" i="43" s="1"/>
  <c r="W305" i="43" s="1"/>
  <c r="W93" i="43"/>
  <c r="W200" i="43" s="1"/>
  <c r="W307" i="43" s="1"/>
  <c r="W414" i="43" s="1"/>
  <c r="W95" i="43"/>
  <c r="W202" i="43" s="1"/>
  <c r="W309" i="43" s="1"/>
  <c r="W97" i="43"/>
  <c r="W204" i="43" s="1"/>
  <c r="W311" i="43" s="1"/>
  <c r="W99" i="43"/>
  <c r="W206" i="43" s="1"/>
  <c r="W313" i="43" s="1"/>
  <c r="W101" i="43"/>
  <c r="W208" i="43" s="1"/>
  <c r="W315" i="43" s="1"/>
  <c r="W422" i="43" s="1"/>
  <c r="W103" i="43"/>
  <c r="W210" i="43" s="1"/>
  <c r="W317" i="43" s="1"/>
  <c r="W54" i="43"/>
  <c r="W161" i="43" s="1"/>
  <c r="W268" i="43" s="1"/>
  <c r="W78" i="43"/>
  <c r="W185" i="43" s="1"/>
  <c r="W292" i="43" s="1"/>
  <c r="W46" i="43"/>
  <c r="W153" i="43" s="1"/>
  <c r="W260" i="43" s="1"/>
  <c r="W76" i="43"/>
  <c r="W183" i="43" s="1"/>
  <c r="W290" i="43" s="1"/>
  <c r="W397" i="43" s="1"/>
  <c r="W84" i="43"/>
  <c r="W191" i="43" s="1"/>
  <c r="W298" i="43" s="1"/>
  <c r="W86" i="43"/>
  <c r="W193" i="43" s="1"/>
  <c r="W300" i="43" s="1"/>
  <c r="W88" i="43"/>
  <c r="W195" i="43" s="1"/>
  <c r="W302" i="43" s="1"/>
  <c r="W409" i="43" s="1"/>
  <c r="W90" i="43"/>
  <c r="W197" i="43" s="1"/>
  <c r="W304" i="43" s="1"/>
  <c r="W92" i="43"/>
  <c r="W199" i="43" s="1"/>
  <c r="W306" i="43" s="1"/>
  <c r="W413" i="43" s="1"/>
  <c r="W94" i="43"/>
  <c r="W201" i="43" s="1"/>
  <c r="W308" i="43" s="1"/>
  <c r="W96" i="43"/>
  <c r="W203" i="43" s="1"/>
  <c r="W310" i="43" s="1"/>
  <c r="W417" i="43" s="1"/>
  <c r="W98" i="43"/>
  <c r="W205" i="43" s="1"/>
  <c r="W312" i="43" s="1"/>
  <c r="W419" i="43" s="1"/>
  <c r="W100" i="43"/>
  <c r="W207" i="43" s="1"/>
  <c r="W314" i="43" s="1"/>
  <c r="W421" i="43" s="1"/>
  <c r="W102" i="43"/>
  <c r="W209" i="43" s="1"/>
  <c r="W316" i="43" s="1"/>
  <c r="W104" i="43"/>
  <c r="W211" i="43" s="1"/>
  <c r="W318" i="43" s="1"/>
  <c r="W425" i="43" s="1"/>
  <c r="W59" i="43"/>
  <c r="W166" i="43" s="1"/>
  <c r="W273" i="43" s="1"/>
  <c r="W380" i="43" s="1"/>
  <c r="W82" i="43"/>
  <c r="W189" i="43" s="1"/>
  <c r="W296" i="43" s="1"/>
  <c r="T319" i="43"/>
  <c r="W327" i="43"/>
  <c r="W329" i="43"/>
  <c r="W331" i="43"/>
  <c r="W333" i="43"/>
  <c r="W335" i="43"/>
  <c r="W337" i="43"/>
  <c r="W339" i="43"/>
  <c r="W341" i="43"/>
  <c r="W343" i="43"/>
  <c r="W345" i="43"/>
  <c r="W347" i="43"/>
  <c r="W349" i="43"/>
  <c r="W351" i="43"/>
  <c r="W353" i="43"/>
  <c r="W328" i="43"/>
  <c r="W330" i="43"/>
  <c r="W332" i="43"/>
  <c r="W334" i="43"/>
  <c r="W336" i="43"/>
  <c r="W338" i="43"/>
  <c r="W340" i="43"/>
  <c r="W342" i="43"/>
  <c r="W344" i="43"/>
  <c r="W346" i="43"/>
  <c r="W348" i="43"/>
  <c r="W350" i="43"/>
  <c r="X325" i="43"/>
  <c r="W355" i="43"/>
  <c r="W357" i="43"/>
  <c r="W359" i="43"/>
  <c r="W361" i="43"/>
  <c r="W363" i="43"/>
  <c r="W365" i="43"/>
  <c r="W367" i="43"/>
  <c r="W369" i="43"/>
  <c r="W371" i="43"/>
  <c r="W373" i="43"/>
  <c r="W375" i="43"/>
  <c r="W377" i="43"/>
  <c r="W379" i="43"/>
  <c r="W381" i="43"/>
  <c r="W383" i="43"/>
  <c r="W385" i="43"/>
  <c r="W387" i="43"/>
  <c r="W389" i="43"/>
  <c r="W391" i="43"/>
  <c r="W393" i="43"/>
  <c r="W395" i="43"/>
  <c r="W399" i="43"/>
  <c r="W403" i="43"/>
  <c r="W405" i="43"/>
  <c r="W407" i="43"/>
  <c r="W411" i="43"/>
  <c r="W415" i="43"/>
  <c r="W423" i="43"/>
  <c r="W352" i="43"/>
  <c r="W354" i="43"/>
  <c r="W356" i="43"/>
  <c r="W358" i="43"/>
  <c r="W360" i="43"/>
  <c r="W362" i="43"/>
  <c r="W364" i="43"/>
  <c r="W368" i="43"/>
  <c r="W370" i="43"/>
  <c r="W372" i="43"/>
  <c r="W374" i="43"/>
  <c r="W376" i="43"/>
  <c r="W378" i="43"/>
  <c r="W382" i="43"/>
  <c r="W384" i="43"/>
  <c r="W386" i="43"/>
  <c r="W388" i="43"/>
  <c r="W390" i="43"/>
  <c r="W392" i="43"/>
  <c r="W394" i="43"/>
  <c r="W396" i="43"/>
  <c r="W398" i="43"/>
  <c r="W400" i="43"/>
  <c r="W402" i="43"/>
  <c r="W404" i="43"/>
  <c r="W406" i="43"/>
  <c r="W408" i="43"/>
  <c r="W410" i="43"/>
  <c r="W412" i="43"/>
  <c r="W416" i="43"/>
  <c r="W418" i="43"/>
  <c r="W420" i="43"/>
  <c r="W424" i="43"/>
  <c r="W8" i="44"/>
  <c r="U528" i="43" l="1"/>
  <c r="U104" i="44" s="1"/>
  <c r="U520" i="43"/>
  <c r="U96" i="44" s="1"/>
  <c r="U512" i="43"/>
  <c r="U88" i="44" s="1"/>
  <c r="U504" i="43"/>
  <c r="U80" i="44" s="1"/>
  <c r="U496" i="43"/>
  <c r="U72" i="44" s="1"/>
  <c r="U488" i="43"/>
  <c r="U64" i="44" s="1"/>
  <c r="U480" i="43"/>
  <c r="U56" i="44" s="1"/>
  <c r="U472" i="43"/>
  <c r="U48" i="44" s="1"/>
  <c r="U531" i="43"/>
  <c r="U107" i="44" s="1"/>
  <c r="U523" i="43"/>
  <c r="U99" i="44" s="1"/>
  <c r="U515" i="43"/>
  <c r="U91" i="44" s="1"/>
  <c r="U507" i="43"/>
  <c r="U83" i="44" s="1"/>
  <c r="U499" i="43"/>
  <c r="U75" i="44" s="1"/>
  <c r="U491" i="43"/>
  <c r="U67" i="44" s="1"/>
  <c r="U483" i="43"/>
  <c r="U59" i="44" s="1"/>
  <c r="U475" i="43"/>
  <c r="U51" i="44" s="1"/>
  <c r="U467" i="43"/>
  <c r="U43" i="44" s="1"/>
  <c r="U458" i="43"/>
  <c r="U34" i="44" s="1"/>
  <c r="U450" i="43"/>
  <c r="U26" i="44" s="1"/>
  <c r="U442" i="43"/>
  <c r="U18" i="44" s="1"/>
  <c r="U434" i="43"/>
  <c r="U10" i="44" s="1"/>
  <c r="U459" i="43"/>
  <c r="U35" i="44" s="1"/>
  <c r="U451" i="43"/>
  <c r="U27" i="44" s="1"/>
  <c r="U443" i="43"/>
  <c r="U19" i="44" s="1"/>
  <c r="U435" i="43"/>
  <c r="U11" i="44" s="1"/>
  <c r="U522" i="43"/>
  <c r="U98" i="44" s="1"/>
  <c r="U506" i="43"/>
  <c r="U82" i="44" s="1"/>
  <c r="U490" i="43"/>
  <c r="U66" i="44" s="1"/>
  <c r="U474" i="43"/>
  <c r="U50" i="44" s="1"/>
  <c r="U525" i="43"/>
  <c r="U101" i="44" s="1"/>
  <c r="U509" i="43"/>
  <c r="U85" i="44" s="1"/>
  <c r="U493" i="43"/>
  <c r="U69" i="44" s="1"/>
  <c r="U477" i="43"/>
  <c r="U53" i="44" s="1"/>
  <c r="U460" i="43"/>
  <c r="U36" i="44" s="1"/>
  <c r="U444" i="43"/>
  <c r="U20" i="44" s="1"/>
  <c r="U436" i="43"/>
  <c r="U12" i="44" s="1"/>
  <c r="U461" i="43"/>
  <c r="U37" i="44" s="1"/>
  <c r="U453" i="43"/>
  <c r="U29" i="44" s="1"/>
  <c r="U437" i="43"/>
  <c r="U13" i="44" s="1"/>
  <c r="U526" i="43"/>
  <c r="U102" i="44" s="1"/>
  <c r="U510" i="43"/>
  <c r="U86" i="44" s="1"/>
  <c r="U494" i="43"/>
  <c r="U70" i="44" s="1"/>
  <c r="U470" i="43"/>
  <c r="U46" i="44" s="1"/>
  <c r="U521" i="43"/>
  <c r="U97" i="44" s="1"/>
  <c r="U497" i="43"/>
  <c r="U73" i="44" s="1"/>
  <c r="U481" i="43"/>
  <c r="U57" i="44" s="1"/>
  <c r="U464" i="43"/>
  <c r="U40" i="44" s="1"/>
  <c r="U448" i="43"/>
  <c r="U24" i="44" s="1"/>
  <c r="U465" i="43"/>
  <c r="U41" i="44" s="1"/>
  <c r="U449" i="43"/>
  <c r="U25" i="44" s="1"/>
  <c r="U433" i="43"/>
  <c r="U530" i="43"/>
  <c r="U106" i="44" s="1"/>
  <c r="U514" i="43"/>
  <c r="U90" i="44" s="1"/>
  <c r="U498" i="43"/>
  <c r="U74" i="44" s="1"/>
  <c r="U482" i="43"/>
  <c r="U58" i="44" s="1"/>
  <c r="U466" i="43"/>
  <c r="U42" i="44" s="1"/>
  <c r="U517" i="43"/>
  <c r="U93" i="44" s="1"/>
  <c r="U501" i="43"/>
  <c r="U77" i="44" s="1"/>
  <c r="U485" i="43"/>
  <c r="U61" i="44" s="1"/>
  <c r="U469" i="43"/>
  <c r="U45" i="44" s="1"/>
  <c r="U452" i="43"/>
  <c r="U28" i="44" s="1"/>
  <c r="U445" i="43"/>
  <c r="U21" i="44" s="1"/>
  <c r="U518" i="43"/>
  <c r="U94" i="44" s="1"/>
  <c r="U502" i="43"/>
  <c r="U78" i="44" s="1"/>
  <c r="U486" i="43"/>
  <c r="U62" i="44" s="1"/>
  <c r="U478" i="43"/>
  <c r="U54" i="44" s="1"/>
  <c r="U529" i="43"/>
  <c r="U105" i="44" s="1"/>
  <c r="U513" i="43"/>
  <c r="U89" i="44" s="1"/>
  <c r="U505" i="43"/>
  <c r="U81" i="44" s="1"/>
  <c r="U489" i="43"/>
  <c r="U65" i="44" s="1"/>
  <c r="U473" i="43"/>
  <c r="U49" i="44" s="1"/>
  <c r="U456" i="43"/>
  <c r="U32" i="44" s="1"/>
  <c r="U440" i="43"/>
  <c r="U16" i="44" s="1"/>
  <c r="U457" i="43"/>
  <c r="U33" i="44" s="1"/>
  <c r="U441" i="43"/>
  <c r="U17" i="44" s="1"/>
  <c r="U532" i="43"/>
  <c r="U108" i="44" s="1"/>
  <c r="U524" i="43"/>
  <c r="U100" i="44" s="1"/>
  <c r="U516" i="43"/>
  <c r="U92" i="44" s="1"/>
  <c r="U508" i="43"/>
  <c r="U84" i="44" s="1"/>
  <c r="U500" i="43"/>
  <c r="U76" i="44" s="1"/>
  <c r="U492" i="43"/>
  <c r="U68" i="44" s="1"/>
  <c r="U484" i="43"/>
  <c r="U60" i="44" s="1"/>
  <c r="U476" i="43"/>
  <c r="U52" i="44" s="1"/>
  <c r="U468" i="43"/>
  <c r="U44" i="44" s="1"/>
  <c r="U527" i="43"/>
  <c r="U103" i="44" s="1"/>
  <c r="U519" i="43"/>
  <c r="U95" i="44" s="1"/>
  <c r="U511" i="43"/>
  <c r="U87" i="44" s="1"/>
  <c r="U503" i="43"/>
  <c r="U79" i="44" s="1"/>
  <c r="U495" i="43"/>
  <c r="U71" i="44" s="1"/>
  <c r="U487" i="43"/>
  <c r="U63" i="44" s="1"/>
  <c r="U479" i="43"/>
  <c r="U55" i="44" s="1"/>
  <c r="U471" i="43"/>
  <c r="U47" i="44" s="1"/>
  <c r="U462" i="43"/>
  <c r="U38" i="44" s="1"/>
  <c r="U454" i="43"/>
  <c r="U30" i="44" s="1"/>
  <c r="U446" i="43"/>
  <c r="U22" i="44" s="1"/>
  <c r="U438" i="43"/>
  <c r="U14" i="44" s="1"/>
  <c r="U463" i="43"/>
  <c r="U39" i="44" s="1"/>
  <c r="U455" i="43"/>
  <c r="U31" i="44" s="1"/>
  <c r="U447" i="43"/>
  <c r="U23" i="44" s="1"/>
  <c r="T109" i="44"/>
  <c r="W105" i="43"/>
  <c r="W112" i="43"/>
  <c r="V212" i="43"/>
  <c r="V219" i="43"/>
  <c r="V326" i="43" s="1"/>
  <c r="V426" i="43" s="1"/>
  <c r="V439" i="43" s="1"/>
  <c r="V15" i="44" s="1"/>
  <c r="Y325" i="43"/>
  <c r="X334" i="43"/>
  <c r="Y4" i="43"/>
  <c r="X5" i="43"/>
  <c r="X8" i="43"/>
  <c r="X115" i="43" s="1"/>
  <c r="X222" i="43" s="1"/>
  <c r="X329" i="43" s="1"/>
  <c r="X6" i="43"/>
  <c r="X113" i="43" s="1"/>
  <c r="X220" i="43" s="1"/>
  <c r="X327" i="43" s="1"/>
  <c r="X9" i="43"/>
  <c r="X116" i="43" s="1"/>
  <c r="X223" i="43" s="1"/>
  <c r="X330" i="43" s="1"/>
  <c r="X11" i="43"/>
  <c r="X118" i="43" s="1"/>
  <c r="X225" i="43" s="1"/>
  <c r="X332" i="43" s="1"/>
  <c r="X13" i="43"/>
  <c r="X120" i="43" s="1"/>
  <c r="X227" i="43" s="1"/>
  <c r="X15" i="43"/>
  <c r="X122" i="43" s="1"/>
  <c r="X229" i="43" s="1"/>
  <c r="X336" i="43" s="1"/>
  <c r="X17" i="43"/>
  <c r="X124" i="43" s="1"/>
  <c r="X231" i="43" s="1"/>
  <c r="X338" i="43" s="1"/>
  <c r="X19" i="43"/>
  <c r="X126" i="43" s="1"/>
  <c r="X233" i="43" s="1"/>
  <c r="X340" i="43" s="1"/>
  <c r="X21" i="43"/>
  <c r="X128" i="43" s="1"/>
  <c r="X235" i="43" s="1"/>
  <c r="X342" i="43" s="1"/>
  <c r="X23" i="43"/>
  <c r="X130" i="43" s="1"/>
  <c r="X237" i="43" s="1"/>
  <c r="X344" i="43" s="1"/>
  <c r="X25" i="43"/>
  <c r="X132" i="43" s="1"/>
  <c r="X239" i="43" s="1"/>
  <c r="X346" i="43" s="1"/>
  <c r="X27" i="43"/>
  <c r="X134" i="43" s="1"/>
  <c r="X241" i="43" s="1"/>
  <c r="X348" i="43" s="1"/>
  <c r="X29" i="43"/>
  <c r="X136" i="43" s="1"/>
  <c r="X243" i="43" s="1"/>
  <c r="X350" i="43" s="1"/>
  <c r="X31" i="43"/>
  <c r="X138" i="43" s="1"/>
  <c r="X245" i="43" s="1"/>
  <c r="X352" i="43" s="1"/>
  <c r="X33" i="43"/>
  <c r="X140" i="43" s="1"/>
  <c r="X247" i="43" s="1"/>
  <c r="X354" i="43" s="1"/>
  <c r="X35" i="43"/>
  <c r="X142" i="43" s="1"/>
  <c r="X249" i="43" s="1"/>
  <c r="X356" i="43" s="1"/>
  <c r="X37" i="43"/>
  <c r="X144" i="43" s="1"/>
  <c r="X251" i="43" s="1"/>
  <c r="X358" i="43" s="1"/>
  <c r="X39" i="43"/>
  <c r="X146" i="43" s="1"/>
  <c r="X253" i="43" s="1"/>
  <c r="X360" i="43" s="1"/>
  <c r="X41" i="43"/>
  <c r="X148" i="43" s="1"/>
  <c r="X255" i="43" s="1"/>
  <c r="X362" i="43" s="1"/>
  <c r="X43" i="43"/>
  <c r="X150" i="43" s="1"/>
  <c r="X257" i="43" s="1"/>
  <c r="X364" i="43" s="1"/>
  <c r="X45" i="43"/>
  <c r="X152" i="43" s="1"/>
  <c r="X259" i="43" s="1"/>
  <c r="X366" i="43" s="1"/>
  <c r="X47" i="43"/>
  <c r="X154" i="43" s="1"/>
  <c r="X261" i="43" s="1"/>
  <c r="X368" i="43" s="1"/>
  <c r="X49" i="43"/>
  <c r="X156" i="43" s="1"/>
  <c r="X263" i="43" s="1"/>
  <c r="X370" i="43" s="1"/>
  <c r="X51" i="43"/>
  <c r="X158" i="43" s="1"/>
  <c r="X265" i="43" s="1"/>
  <c r="X372" i="43" s="1"/>
  <c r="X53" i="43"/>
  <c r="X160" i="43" s="1"/>
  <c r="X267" i="43" s="1"/>
  <c r="X374" i="43" s="1"/>
  <c r="X55" i="43"/>
  <c r="X162" i="43" s="1"/>
  <c r="X269" i="43" s="1"/>
  <c r="X376" i="43" s="1"/>
  <c r="X57" i="43"/>
  <c r="X164" i="43" s="1"/>
  <c r="X271" i="43" s="1"/>
  <c r="X378" i="43" s="1"/>
  <c r="X59" i="43"/>
  <c r="X166" i="43" s="1"/>
  <c r="X273" i="43" s="1"/>
  <c r="X380" i="43" s="1"/>
  <c r="X12" i="43"/>
  <c r="X119" i="43" s="1"/>
  <c r="X226" i="43" s="1"/>
  <c r="X333" i="43" s="1"/>
  <c r="X20" i="43"/>
  <c r="X127" i="43" s="1"/>
  <c r="X234" i="43" s="1"/>
  <c r="X341" i="43" s="1"/>
  <c r="X28" i="43"/>
  <c r="X135" i="43" s="1"/>
  <c r="X242" i="43" s="1"/>
  <c r="X349" i="43" s="1"/>
  <c r="X36" i="43"/>
  <c r="X143" i="43" s="1"/>
  <c r="X250" i="43" s="1"/>
  <c r="X357" i="43" s="1"/>
  <c r="X44" i="43"/>
  <c r="X151" i="43" s="1"/>
  <c r="X258" i="43" s="1"/>
  <c r="X365" i="43" s="1"/>
  <c r="X10" i="43"/>
  <c r="X117" i="43" s="1"/>
  <c r="X224" i="43" s="1"/>
  <c r="X331" i="43" s="1"/>
  <c r="X18" i="43"/>
  <c r="X125" i="43" s="1"/>
  <c r="X232" i="43" s="1"/>
  <c r="X339" i="43" s="1"/>
  <c r="X26" i="43"/>
  <c r="X133" i="43" s="1"/>
  <c r="X240" i="43" s="1"/>
  <c r="X347" i="43" s="1"/>
  <c r="X34" i="43"/>
  <c r="X141" i="43" s="1"/>
  <c r="X248" i="43" s="1"/>
  <c r="X355" i="43" s="1"/>
  <c r="X42" i="43"/>
  <c r="X149" i="43" s="1"/>
  <c r="X256" i="43" s="1"/>
  <c r="X363" i="43" s="1"/>
  <c r="X7" i="43"/>
  <c r="X114" i="43" s="1"/>
  <c r="X221" i="43" s="1"/>
  <c r="X328" i="43" s="1"/>
  <c r="X16" i="43"/>
  <c r="X123" i="43" s="1"/>
  <c r="X230" i="43" s="1"/>
  <c r="X337" i="43" s="1"/>
  <c r="X24" i="43"/>
  <c r="X131" i="43" s="1"/>
  <c r="X238" i="43" s="1"/>
  <c r="X345" i="43" s="1"/>
  <c r="X32" i="43"/>
  <c r="X139" i="43" s="1"/>
  <c r="X246" i="43" s="1"/>
  <c r="X353" i="43" s="1"/>
  <c r="X40" i="43"/>
  <c r="X147" i="43" s="1"/>
  <c r="X254" i="43" s="1"/>
  <c r="X361" i="43" s="1"/>
  <c r="X14" i="43"/>
  <c r="X121" i="43" s="1"/>
  <c r="X228" i="43" s="1"/>
  <c r="X335" i="43" s="1"/>
  <c r="X22" i="43"/>
  <c r="X129" i="43" s="1"/>
  <c r="X236" i="43" s="1"/>
  <c r="X343" i="43" s="1"/>
  <c r="X30" i="43"/>
  <c r="X137" i="43" s="1"/>
  <c r="X244" i="43" s="1"/>
  <c r="X351" i="43" s="1"/>
  <c r="X38" i="43"/>
  <c r="X145" i="43" s="1"/>
  <c r="X252" i="43" s="1"/>
  <c r="X359" i="43" s="1"/>
  <c r="X46" i="43"/>
  <c r="X153" i="43" s="1"/>
  <c r="X260" i="43" s="1"/>
  <c r="X367" i="43" s="1"/>
  <c r="X54" i="43"/>
  <c r="X161" i="43" s="1"/>
  <c r="X268" i="43" s="1"/>
  <c r="X375" i="43" s="1"/>
  <c r="X52" i="43"/>
  <c r="X159" i="43" s="1"/>
  <c r="X266" i="43" s="1"/>
  <c r="X373" i="43" s="1"/>
  <c r="X60" i="43"/>
  <c r="X167" i="43" s="1"/>
  <c r="X274" i="43" s="1"/>
  <c r="X381" i="43" s="1"/>
  <c r="X61" i="43"/>
  <c r="X168" i="43" s="1"/>
  <c r="X275" i="43" s="1"/>
  <c r="X382" i="43" s="1"/>
  <c r="X63" i="43"/>
  <c r="X170" i="43" s="1"/>
  <c r="X277" i="43" s="1"/>
  <c r="X384" i="43" s="1"/>
  <c r="X65" i="43"/>
  <c r="X172" i="43" s="1"/>
  <c r="X279" i="43" s="1"/>
  <c r="X386" i="43" s="1"/>
  <c r="X67" i="43"/>
  <c r="X174" i="43" s="1"/>
  <c r="X281" i="43" s="1"/>
  <c r="X388" i="43" s="1"/>
  <c r="X69" i="43"/>
  <c r="X176" i="43" s="1"/>
  <c r="X283" i="43" s="1"/>
  <c r="X390" i="43" s="1"/>
  <c r="X71" i="43"/>
  <c r="X178" i="43" s="1"/>
  <c r="X285" i="43" s="1"/>
  <c r="X392" i="43" s="1"/>
  <c r="X50" i="43"/>
  <c r="X157" i="43" s="1"/>
  <c r="X264" i="43" s="1"/>
  <c r="X371" i="43" s="1"/>
  <c r="X58" i="43"/>
  <c r="X165" i="43" s="1"/>
  <c r="X272" i="43" s="1"/>
  <c r="X379" i="43" s="1"/>
  <c r="X68" i="43"/>
  <c r="X175" i="43" s="1"/>
  <c r="X282" i="43" s="1"/>
  <c r="X389" i="43" s="1"/>
  <c r="X73" i="43"/>
  <c r="X180" i="43" s="1"/>
  <c r="X287" i="43" s="1"/>
  <c r="X394" i="43" s="1"/>
  <c r="X77" i="43"/>
  <c r="X184" i="43" s="1"/>
  <c r="X291" i="43" s="1"/>
  <c r="X398" i="43" s="1"/>
  <c r="X82" i="43"/>
  <c r="X189" i="43" s="1"/>
  <c r="X296" i="43" s="1"/>
  <c r="X403" i="43" s="1"/>
  <c r="X85" i="43"/>
  <c r="X192" i="43" s="1"/>
  <c r="X299" i="43" s="1"/>
  <c r="X406" i="43" s="1"/>
  <c r="X56" i="43"/>
  <c r="X163" i="43" s="1"/>
  <c r="X270" i="43" s="1"/>
  <c r="X377" i="43" s="1"/>
  <c r="X62" i="43"/>
  <c r="X169" i="43" s="1"/>
  <c r="X276" i="43" s="1"/>
  <c r="X383" i="43" s="1"/>
  <c r="X70" i="43"/>
  <c r="X177" i="43" s="1"/>
  <c r="X284" i="43" s="1"/>
  <c r="X391" i="43" s="1"/>
  <c r="X74" i="43"/>
  <c r="X181" i="43" s="1"/>
  <c r="X288" i="43" s="1"/>
  <c r="X395" i="43" s="1"/>
  <c r="X80" i="43"/>
  <c r="X187" i="43" s="1"/>
  <c r="X294" i="43" s="1"/>
  <c r="X401" i="43" s="1"/>
  <c r="X83" i="43"/>
  <c r="X190" i="43" s="1"/>
  <c r="X297" i="43" s="1"/>
  <c r="X404" i="43" s="1"/>
  <c r="X87" i="43"/>
  <c r="X194" i="43" s="1"/>
  <c r="X301" i="43" s="1"/>
  <c r="X408" i="43" s="1"/>
  <c r="X89" i="43"/>
  <c r="X196" i="43" s="1"/>
  <c r="X303" i="43" s="1"/>
  <c r="X410" i="43" s="1"/>
  <c r="X91" i="43"/>
  <c r="X198" i="43" s="1"/>
  <c r="X305" i="43" s="1"/>
  <c r="X412" i="43" s="1"/>
  <c r="X93" i="43"/>
  <c r="X200" i="43" s="1"/>
  <c r="X307" i="43" s="1"/>
  <c r="X414" i="43" s="1"/>
  <c r="X95" i="43"/>
  <c r="X202" i="43" s="1"/>
  <c r="X309" i="43" s="1"/>
  <c r="X416" i="43" s="1"/>
  <c r="X97" i="43"/>
  <c r="X204" i="43" s="1"/>
  <c r="X311" i="43" s="1"/>
  <c r="X418" i="43" s="1"/>
  <c r="X99" i="43"/>
  <c r="X206" i="43" s="1"/>
  <c r="X313" i="43" s="1"/>
  <c r="X420" i="43" s="1"/>
  <c r="X101" i="43"/>
  <c r="X208" i="43" s="1"/>
  <c r="X315" i="43" s="1"/>
  <c r="X422" i="43" s="1"/>
  <c r="X103" i="43"/>
  <c r="X210" i="43" s="1"/>
  <c r="X317" i="43" s="1"/>
  <c r="X424" i="43" s="1"/>
  <c r="X48" i="43"/>
  <c r="X155" i="43" s="1"/>
  <c r="X262" i="43" s="1"/>
  <c r="X369" i="43" s="1"/>
  <c r="X64" i="43"/>
  <c r="X171" i="43" s="1"/>
  <c r="X278" i="43" s="1"/>
  <c r="X385" i="43" s="1"/>
  <c r="X75" i="43"/>
  <c r="X182" i="43" s="1"/>
  <c r="X289" i="43" s="1"/>
  <c r="X396" i="43" s="1"/>
  <c r="X78" i="43"/>
  <c r="X185" i="43" s="1"/>
  <c r="X292" i="43" s="1"/>
  <c r="X399" i="43" s="1"/>
  <c r="X81" i="43"/>
  <c r="X188" i="43" s="1"/>
  <c r="X295" i="43" s="1"/>
  <c r="X402" i="43" s="1"/>
  <c r="X66" i="43"/>
  <c r="X173" i="43" s="1"/>
  <c r="X280" i="43" s="1"/>
  <c r="X387" i="43" s="1"/>
  <c r="X72" i="43"/>
  <c r="X179" i="43" s="1"/>
  <c r="X286" i="43" s="1"/>
  <c r="X393" i="43" s="1"/>
  <c r="X76" i="43"/>
  <c r="X183" i="43" s="1"/>
  <c r="X290" i="43" s="1"/>
  <c r="X397" i="43" s="1"/>
  <c r="X79" i="43"/>
  <c r="X186" i="43" s="1"/>
  <c r="X293" i="43" s="1"/>
  <c r="X400" i="43" s="1"/>
  <c r="X84" i="43"/>
  <c r="X191" i="43" s="1"/>
  <c r="X298" i="43" s="1"/>
  <c r="X405" i="43" s="1"/>
  <c r="X86" i="43"/>
  <c r="X193" i="43" s="1"/>
  <c r="X300" i="43" s="1"/>
  <c r="X407" i="43" s="1"/>
  <c r="X88" i="43"/>
  <c r="X195" i="43" s="1"/>
  <c r="X302" i="43" s="1"/>
  <c r="X409" i="43" s="1"/>
  <c r="X90" i="43"/>
  <c r="X197" i="43" s="1"/>
  <c r="X304" i="43" s="1"/>
  <c r="X411" i="43" s="1"/>
  <c r="X92" i="43"/>
  <c r="X199" i="43" s="1"/>
  <c r="X306" i="43" s="1"/>
  <c r="X413" i="43" s="1"/>
  <c r="X94" i="43"/>
  <c r="X201" i="43" s="1"/>
  <c r="X308" i="43" s="1"/>
  <c r="X415" i="43" s="1"/>
  <c r="X96" i="43"/>
  <c r="X203" i="43" s="1"/>
  <c r="X310" i="43" s="1"/>
  <c r="X417" i="43" s="1"/>
  <c r="X98" i="43"/>
  <c r="X205" i="43" s="1"/>
  <c r="X312" i="43" s="1"/>
  <c r="X419" i="43" s="1"/>
  <c r="X100" i="43"/>
  <c r="X207" i="43" s="1"/>
  <c r="X314" i="43" s="1"/>
  <c r="X421" i="43" s="1"/>
  <c r="X102" i="43"/>
  <c r="X209" i="43" s="1"/>
  <c r="X316" i="43" s="1"/>
  <c r="X423" i="43" s="1"/>
  <c r="X104" i="43"/>
  <c r="X211" i="43" s="1"/>
  <c r="X318" i="43" s="1"/>
  <c r="X425" i="43" s="1"/>
  <c r="X8" i="44"/>
  <c r="U319" i="43"/>
  <c r="U9" i="44"/>
  <c r="V522" i="43" l="1"/>
  <c r="V98" i="44" s="1"/>
  <c r="V506" i="43"/>
  <c r="V82" i="44" s="1"/>
  <c r="V498" i="43"/>
  <c r="V74" i="44" s="1"/>
  <c r="V482" i="43"/>
  <c r="V58" i="44" s="1"/>
  <c r="V466" i="43"/>
  <c r="V42" i="44" s="1"/>
  <c r="V527" i="43"/>
  <c r="V103" i="44" s="1"/>
  <c r="V511" i="43"/>
  <c r="V87" i="44" s="1"/>
  <c r="V495" i="43"/>
  <c r="V71" i="44" s="1"/>
  <c r="V487" i="43"/>
  <c r="V63" i="44" s="1"/>
  <c r="V471" i="43"/>
  <c r="V47" i="44" s="1"/>
  <c r="V452" i="43"/>
  <c r="V28" i="44" s="1"/>
  <c r="V436" i="43"/>
  <c r="V12" i="44" s="1"/>
  <c r="V453" i="43"/>
  <c r="V29" i="44" s="1"/>
  <c r="V445" i="43"/>
  <c r="V21" i="44" s="1"/>
  <c r="U109" i="44"/>
  <c r="V528" i="43"/>
  <c r="V104" i="44" s="1"/>
  <c r="V520" i="43"/>
  <c r="V96" i="44" s="1"/>
  <c r="V512" i="43"/>
  <c r="V88" i="44" s="1"/>
  <c r="V504" i="43"/>
  <c r="V80" i="44" s="1"/>
  <c r="V496" i="43"/>
  <c r="V72" i="44" s="1"/>
  <c r="V488" i="43"/>
  <c r="V64" i="44" s="1"/>
  <c r="V480" i="43"/>
  <c r="V56" i="44" s="1"/>
  <c r="V472" i="43"/>
  <c r="V48" i="44" s="1"/>
  <c r="V464" i="43"/>
  <c r="V40" i="44" s="1"/>
  <c r="V525" i="43"/>
  <c r="V101" i="44" s="1"/>
  <c r="V517" i="43"/>
  <c r="V93" i="44" s="1"/>
  <c r="V509" i="43"/>
  <c r="V85" i="44" s="1"/>
  <c r="V501" i="43"/>
  <c r="V77" i="44" s="1"/>
  <c r="V493" i="43"/>
  <c r="V69" i="44" s="1"/>
  <c r="V485" i="43"/>
  <c r="V61" i="44" s="1"/>
  <c r="V477" i="43"/>
  <c r="V53" i="44" s="1"/>
  <c r="V469" i="43"/>
  <c r="V45" i="44" s="1"/>
  <c r="V458" i="43"/>
  <c r="V34" i="44" s="1"/>
  <c r="V450" i="43"/>
  <c r="V26" i="44" s="1"/>
  <c r="V442" i="43"/>
  <c r="V18" i="44" s="1"/>
  <c r="V434" i="43"/>
  <c r="V10" i="44" s="1"/>
  <c r="V459" i="43"/>
  <c r="V35" i="44" s="1"/>
  <c r="V451" i="43"/>
  <c r="V27" i="44" s="1"/>
  <c r="V443" i="43"/>
  <c r="V19" i="44" s="1"/>
  <c r="V435" i="43"/>
  <c r="V11" i="44" s="1"/>
  <c r="V526" i="43"/>
  <c r="V102" i="44" s="1"/>
  <c r="V518" i="43"/>
  <c r="V94" i="44" s="1"/>
  <c r="V510" i="43"/>
  <c r="V86" i="44" s="1"/>
  <c r="V502" i="43"/>
  <c r="V78" i="44" s="1"/>
  <c r="V494" i="43"/>
  <c r="V70" i="44" s="1"/>
  <c r="V486" i="43"/>
  <c r="V62" i="44" s="1"/>
  <c r="V478" i="43"/>
  <c r="V54" i="44" s="1"/>
  <c r="V470" i="43"/>
  <c r="V46" i="44" s="1"/>
  <c r="V531" i="43"/>
  <c r="V107" i="44" s="1"/>
  <c r="V523" i="43"/>
  <c r="V99" i="44" s="1"/>
  <c r="V515" i="43"/>
  <c r="V91" i="44" s="1"/>
  <c r="V507" i="43"/>
  <c r="V83" i="44" s="1"/>
  <c r="V499" i="43"/>
  <c r="V75" i="44" s="1"/>
  <c r="V491" i="43"/>
  <c r="V67" i="44" s="1"/>
  <c r="V483" i="43"/>
  <c r="V59" i="44" s="1"/>
  <c r="V475" i="43"/>
  <c r="V51" i="44" s="1"/>
  <c r="V467" i="43"/>
  <c r="V43" i="44" s="1"/>
  <c r="V456" i="43"/>
  <c r="V32" i="44" s="1"/>
  <c r="V448" i="43"/>
  <c r="V24" i="44" s="1"/>
  <c r="V440" i="43"/>
  <c r="V16" i="44" s="1"/>
  <c r="V465" i="43"/>
  <c r="V41" i="44" s="1"/>
  <c r="V457" i="43"/>
  <c r="V33" i="44" s="1"/>
  <c r="V449" i="43"/>
  <c r="V25" i="44" s="1"/>
  <c r="V441" i="43"/>
  <c r="V17" i="44" s="1"/>
  <c r="V433" i="43"/>
  <c r="V530" i="43"/>
  <c r="V106" i="44" s="1"/>
  <c r="V514" i="43"/>
  <c r="V90" i="44" s="1"/>
  <c r="V490" i="43"/>
  <c r="V66" i="44" s="1"/>
  <c r="V474" i="43"/>
  <c r="V50" i="44" s="1"/>
  <c r="V519" i="43"/>
  <c r="V95" i="44" s="1"/>
  <c r="V503" i="43"/>
  <c r="V79" i="44" s="1"/>
  <c r="V479" i="43"/>
  <c r="V55" i="44" s="1"/>
  <c r="V460" i="43"/>
  <c r="V36" i="44" s="1"/>
  <c r="V444" i="43"/>
  <c r="V20" i="44" s="1"/>
  <c r="V461" i="43"/>
  <c r="V37" i="44" s="1"/>
  <c r="V437" i="43"/>
  <c r="V13" i="44" s="1"/>
  <c r="V532" i="43"/>
  <c r="V108" i="44" s="1"/>
  <c r="V524" i="43"/>
  <c r="V100" i="44" s="1"/>
  <c r="V516" i="43"/>
  <c r="V92" i="44" s="1"/>
  <c r="V508" i="43"/>
  <c r="V84" i="44" s="1"/>
  <c r="V500" i="43"/>
  <c r="V76" i="44" s="1"/>
  <c r="V492" i="43"/>
  <c r="V68" i="44" s="1"/>
  <c r="V484" i="43"/>
  <c r="V60" i="44" s="1"/>
  <c r="V476" i="43"/>
  <c r="V52" i="44" s="1"/>
  <c r="V468" i="43"/>
  <c r="V44" i="44" s="1"/>
  <c r="V529" i="43"/>
  <c r="V105" i="44" s="1"/>
  <c r="V521" i="43"/>
  <c r="V97" i="44" s="1"/>
  <c r="V513" i="43"/>
  <c r="V89" i="44" s="1"/>
  <c r="V505" i="43"/>
  <c r="V81" i="44" s="1"/>
  <c r="V497" i="43"/>
  <c r="V73" i="44" s="1"/>
  <c r="V489" i="43"/>
  <c r="V65" i="44" s="1"/>
  <c r="V481" i="43"/>
  <c r="V57" i="44" s="1"/>
  <c r="V473" i="43"/>
  <c r="V49" i="44" s="1"/>
  <c r="V462" i="43"/>
  <c r="V38" i="44" s="1"/>
  <c r="V454" i="43"/>
  <c r="V30" i="44" s="1"/>
  <c r="V446" i="43"/>
  <c r="V22" i="44" s="1"/>
  <c r="V438" i="43"/>
  <c r="V14" i="44" s="1"/>
  <c r="V463" i="43"/>
  <c r="V39" i="44" s="1"/>
  <c r="V455" i="43"/>
  <c r="V31" i="44" s="1"/>
  <c r="V447" i="43"/>
  <c r="V23" i="44" s="1"/>
  <c r="Y8" i="44"/>
  <c r="X105" i="43"/>
  <c r="X112" i="43"/>
  <c r="Z4" i="43"/>
  <c r="Y5" i="43"/>
  <c r="Y7" i="43"/>
  <c r="Y114" i="43" s="1"/>
  <c r="Y221" i="43" s="1"/>
  <c r="Y9" i="43"/>
  <c r="Y116" i="43" s="1"/>
  <c r="Y223" i="43" s="1"/>
  <c r="Y14" i="43"/>
  <c r="Y121" i="43" s="1"/>
  <c r="Y228" i="43" s="1"/>
  <c r="Y17" i="43"/>
  <c r="Y124" i="43" s="1"/>
  <c r="Y231" i="43" s="1"/>
  <c r="Y22" i="43"/>
  <c r="Y129" i="43" s="1"/>
  <c r="Y236" i="43" s="1"/>
  <c r="Y25" i="43"/>
  <c r="Y132" i="43" s="1"/>
  <c r="Y239" i="43" s="1"/>
  <c r="Y30" i="43"/>
  <c r="Y137" i="43" s="1"/>
  <c r="Y244" i="43" s="1"/>
  <c r="Y33" i="43"/>
  <c r="Y140" i="43" s="1"/>
  <c r="Y247" i="43" s="1"/>
  <c r="Y38" i="43"/>
  <c r="Y145" i="43" s="1"/>
  <c r="Y252" i="43" s="1"/>
  <c r="Y41" i="43"/>
  <c r="Y148" i="43" s="1"/>
  <c r="Y255" i="43" s="1"/>
  <c r="Y12" i="43"/>
  <c r="Y119" i="43" s="1"/>
  <c r="Y226" i="43" s="1"/>
  <c r="Y15" i="43"/>
  <c r="Y122" i="43" s="1"/>
  <c r="Y229" i="43" s="1"/>
  <c r="Y20" i="43"/>
  <c r="Y127" i="43" s="1"/>
  <c r="Y234" i="43" s="1"/>
  <c r="Y23" i="43"/>
  <c r="Y130" i="43" s="1"/>
  <c r="Y237" i="43" s="1"/>
  <c r="Y28" i="43"/>
  <c r="Y135" i="43" s="1"/>
  <c r="Y242" i="43" s="1"/>
  <c r="Y31" i="43"/>
  <c r="Y138" i="43" s="1"/>
  <c r="Y245" i="43" s="1"/>
  <c r="Y36" i="43"/>
  <c r="Y143" i="43" s="1"/>
  <c r="Y250" i="43" s="1"/>
  <c r="Y39" i="43"/>
  <c r="Y146" i="43" s="1"/>
  <c r="Y253" i="43" s="1"/>
  <c r="Y44" i="43"/>
  <c r="Y151" i="43" s="1"/>
  <c r="Y258" i="43" s="1"/>
  <c r="Y6" i="43"/>
  <c r="Y113" i="43" s="1"/>
  <c r="Y220" i="43" s="1"/>
  <c r="Y10" i="43"/>
  <c r="Y117" i="43" s="1"/>
  <c r="Y224" i="43" s="1"/>
  <c r="Y13" i="43"/>
  <c r="Y120" i="43" s="1"/>
  <c r="Y227" i="43" s="1"/>
  <c r="Y18" i="43"/>
  <c r="Y125" i="43" s="1"/>
  <c r="Y232" i="43" s="1"/>
  <c r="Y21" i="43"/>
  <c r="Y128" i="43" s="1"/>
  <c r="Y235" i="43" s="1"/>
  <c r="Y26" i="43"/>
  <c r="Y133" i="43" s="1"/>
  <c r="Y240" i="43" s="1"/>
  <c r="Y29" i="43"/>
  <c r="Y136" i="43" s="1"/>
  <c r="Y243" i="43" s="1"/>
  <c r="Y34" i="43"/>
  <c r="Y141" i="43" s="1"/>
  <c r="Y248" i="43" s="1"/>
  <c r="Y37" i="43"/>
  <c r="Y144" i="43" s="1"/>
  <c r="Y251" i="43" s="1"/>
  <c r="Y42" i="43"/>
  <c r="Y149" i="43" s="1"/>
  <c r="Y256" i="43" s="1"/>
  <c r="Y8" i="43"/>
  <c r="Y115" i="43" s="1"/>
  <c r="Y222" i="43" s="1"/>
  <c r="Y11" i="43"/>
  <c r="Y118" i="43" s="1"/>
  <c r="Y225" i="43" s="1"/>
  <c r="Y16" i="43"/>
  <c r="Y123" i="43" s="1"/>
  <c r="Y230" i="43" s="1"/>
  <c r="Y19" i="43"/>
  <c r="Y126" i="43" s="1"/>
  <c r="Y233" i="43" s="1"/>
  <c r="Y24" i="43"/>
  <c r="Y131" i="43" s="1"/>
  <c r="Y238" i="43" s="1"/>
  <c r="Y27" i="43"/>
  <c r="Y134" i="43" s="1"/>
  <c r="Y241" i="43" s="1"/>
  <c r="Y32" i="43"/>
  <c r="Y139" i="43" s="1"/>
  <c r="Y246" i="43" s="1"/>
  <c r="Y35" i="43"/>
  <c r="Y142" i="43" s="1"/>
  <c r="Y249" i="43" s="1"/>
  <c r="Y40" i="43"/>
  <c r="Y147" i="43" s="1"/>
  <c r="Y254" i="43" s="1"/>
  <c r="Y43" i="43"/>
  <c r="Y150" i="43" s="1"/>
  <c r="Y257" i="43" s="1"/>
  <c r="Y48" i="43"/>
  <c r="Y155" i="43" s="1"/>
  <c r="Y262" i="43" s="1"/>
  <c r="Y51" i="43"/>
  <c r="Y158" i="43" s="1"/>
  <c r="Y265" i="43" s="1"/>
  <c r="Y56" i="43"/>
  <c r="Y163" i="43" s="1"/>
  <c r="Y270" i="43" s="1"/>
  <c r="Y59" i="43"/>
  <c r="Y166" i="43" s="1"/>
  <c r="Y273" i="43" s="1"/>
  <c r="Y62" i="43"/>
  <c r="Y169" i="43" s="1"/>
  <c r="Y276" i="43" s="1"/>
  <c r="Y64" i="43"/>
  <c r="Y171" i="43" s="1"/>
  <c r="Y278" i="43" s="1"/>
  <c r="Y66" i="43"/>
  <c r="Y173" i="43" s="1"/>
  <c r="Y280" i="43" s="1"/>
  <c r="Y68" i="43"/>
  <c r="Y175" i="43" s="1"/>
  <c r="Y282" i="43" s="1"/>
  <c r="Y70" i="43"/>
  <c r="Y177" i="43" s="1"/>
  <c r="Y284" i="43" s="1"/>
  <c r="Y72" i="43"/>
  <c r="Y179" i="43" s="1"/>
  <c r="Y286" i="43" s="1"/>
  <c r="Y74" i="43"/>
  <c r="Y181" i="43" s="1"/>
  <c r="Y288" i="43" s="1"/>
  <c r="Y76" i="43"/>
  <c r="Y183" i="43" s="1"/>
  <c r="Y290" i="43" s="1"/>
  <c r="Y78" i="43"/>
  <c r="Y185" i="43" s="1"/>
  <c r="Y292" i="43" s="1"/>
  <c r="Y80" i="43"/>
  <c r="Y187" i="43" s="1"/>
  <c r="Y294" i="43" s="1"/>
  <c r="Y82" i="43"/>
  <c r="Y189" i="43" s="1"/>
  <c r="Y296" i="43" s="1"/>
  <c r="Y84" i="43"/>
  <c r="Y191" i="43" s="1"/>
  <c r="Y298" i="43" s="1"/>
  <c r="Y46" i="43"/>
  <c r="Y153" i="43" s="1"/>
  <c r="Y260" i="43" s="1"/>
  <c r="Y49" i="43"/>
  <c r="Y156" i="43" s="1"/>
  <c r="Y263" i="43" s="1"/>
  <c r="Y54" i="43"/>
  <c r="Y161" i="43" s="1"/>
  <c r="Y268" i="43" s="1"/>
  <c r="Y57" i="43"/>
  <c r="Y164" i="43" s="1"/>
  <c r="Y271" i="43" s="1"/>
  <c r="Y47" i="43"/>
  <c r="Y154" i="43" s="1"/>
  <c r="Y261" i="43" s="1"/>
  <c r="Y52" i="43"/>
  <c r="Y159" i="43" s="1"/>
  <c r="Y266" i="43" s="1"/>
  <c r="Y55" i="43"/>
  <c r="Y162" i="43" s="1"/>
  <c r="Y269" i="43" s="1"/>
  <c r="Y60" i="43"/>
  <c r="Y167" i="43" s="1"/>
  <c r="Y274" i="43" s="1"/>
  <c r="Y61" i="43"/>
  <c r="Y168" i="43" s="1"/>
  <c r="Y275" i="43" s="1"/>
  <c r="Y63" i="43"/>
  <c r="Y170" i="43" s="1"/>
  <c r="Y277" i="43" s="1"/>
  <c r="Y65" i="43"/>
  <c r="Y172" i="43" s="1"/>
  <c r="Y279" i="43" s="1"/>
  <c r="Y67" i="43"/>
  <c r="Y174" i="43" s="1"/>
  <c r="Y281" i="43" s="1"/>
  <c r="Y69" i="43"/>
  <c r="Y176" i="43" s="1"/>
  <c r="Y283" i="43" s="1"/>
  <c r="Y71" i="43"/>
  <c r="Y178" i="43" s="1"/>
  <c r="Y285" i="43" s="1"/>
  <c r="Y73" i="43"/>
  <c r="Y180" i="43" s="1"/>
  <c r="Y287" i="43" s="1"/>
  <c r="Y75" i="43"/>
  <c r="Y182" i="43" s="1"/>
  <c r="Y289" i="43" s="1"/>
  <c r="Y45" i="43"/>
  <c r="Y152" i="43" s="1"/>
  <c r="Y259" i="43" s="1"/>
  <c r="Y79" i="43"/>
  <c r="Y186" i="43" s="1"/>
  <c r="Y293" i="43" s="1"/>
  <c r="Y86" i="43"/>
  <c r="Y193" i="43" s="1"/>
  <c r="Y300" i="43" s="1"/>
  <c r="Y88" i="43"/>
  <c r="Y195" i="43" s="1"/>
  <c r="Y302" i="43" s="1"/>
  <c r="Y90" i="43"/>
  <c r="Y197" i="43" s="1"/>
  <c r="Y304" i="43" s="1"/>
  <c r="Y92" i="43"/>
  <c r="Y199" i="43" s="1"/>
  <c r="Y306" i="43" s="1"/>
  <c r="Y94" i="43"/>
  <c r="Y201" i="43" s="1"/>
  <c r="Y308" i="43" s="1"/>
  <c r="Y96" i="43"/>
  <c r="Y203" i="43" s="1"/>
  <c r="Y310" i="43" s="1"/>
  <c r="Y98" i="43"/>
  <c r="Y205" i="43" s="1"/>
  <c r="Y312" i="43" s="1"/>
  <c r="Y100" i="43"/>
  <c r="Y207" i="43" s="1"/>
  <c r="Y314" i="43" s="1"/>
  <c r="Y102" i="43"/>
  <c r="Y209" i="43" s="1"/>
  <c r="Y316" i="43" s="1"/>
  <c r="Y104" i="43"/>
  <c r="Y211" i="43" s="1"/>
  <c r="Y318" i="43" s="1"/>
  <c r="Y58" i="43"/>
  <c r="Y165" i="43" s="1"/>
  <c r="Y272" i="43" s="1"/>
  <c r="Y77" i="43"/>
  <c r="Y184" i="43" s="1"/>
  <c r="Y291" i="43" s="1"/>
  <c r="Y398" i="43" s="1"/>
  <c r="Y85" i="43"/>
  <c r="Y192" i="43" s="1"/>
  <c r="Y299" i="43" s="1"/>
  <c r="Y406" i="43" s="1"/>
  <c r="Y50" i="43"/>
  <c r="Y157" i="43" s="1"/>
  <c r="Y264" i="43" s="1"/>
  <c r="Y83" i="43"/>
  <c r="Y190" i="43" s="1"/>
  <c r="Y297" i="43" s="1"/>
  <c r="Y87" i="43"/>
  <c r="Y194" i="43" s="1"/>
  <c r="Y301" i="43" s="1"/>
  <c r="Y408" i="43" s="1"/>
  <c r="Y89" i="43"/>
  <c r="Y196" i="43" s="1"/>
  <c r="Y303" i="43" s="1"/>
  <c r="Y91" i="43"/>
  <c r="Y198" i="43" s="1"/>
  <c r="Y305" i="43" s="1"/>
  <c r="Y93" i="43"/>
  <c r="Y200" i="43" s="1"/>
  <c r="Y307" i="43" s="1"/>
  <c r="Y95" i="43"/>
  <c r="Y202" i="43" s="1"/>
  <c r="Y309" i="43" s="1"/>
  <c r="Y416" i="43" s="1"/>
  <c r="Y97" i="43"/>
  <c r="Y204" i="43" s="1"/>
  <c r="Y311" i="43" s="1"/>
  <c r="Y99" i="43"/>
  <c r="Y206" i="43" s="1"/>
  <c r="Y313" i="43" s="1"/>
  <c r="Y101" i="43"/>
  <c r="Y208" i="43" s="1"/>
  <c r="Y315" i="43" s="1"/>
  <c r="Y103" i="43"/>
  <c r="Y210" i="43" s="1"/>
  <c r="Y317" i="43" s="1"/>
  <c r="Y424" i="43" s="1"/>
  <c r="Y53" i="43"/>
  <c r="Y160" i="43" s="1"/>
  <c r="Y267" i="43" s="1"/>
  <c r="Y374" i="43" s="1"/>
  <c r="Y81" i="43"/>
  <c r="Y188" i="43" s="1"/>
  <c r="Y295" i="43" s="1"/>
  <c r="W212" i="43"/>
  <c r="W219" i="43"/>
  <c r="W326" i="43" s="1"/>
  <c r="W426" i="43" s="1"/>
  <c r="W438" i="43" s="1"/>
  <c r="W14" i="44" s="1"/>
  <c r="Y328" i="43"/>
  <c r="Y330" i="43"/>
  <c r="Y332" i="43"/>
  <c r="Y334" i="43"/>
  <c r="Y336" i="43"/>
  <c r="Y338" i="43"/>
  <c r="Y340" i="43"/>
  <c r="Y342" i="43"/>
  <c r="Y344" i="43"/>
  <c r="Y346" i="43"/>
  <c r="Y348" i="43"/>
  <c r="Y350" i="43"/>
  <c r="Y352" i="43"/>
  <c r="Z325" i="43"/>
  <c r="Y327" i="43"/>
  <c r="Y329" i="43"/>
  <c r="Y331" i="43"/>
  <c r="Y333" i="43"/>
  <c r="Y335" i="43"/>
  <c r="Y337" i="43"/>
  <c r="Y339" i="43"/>
  <c r="Y341" i="43"/>
  <c r="Y343" i="43"/>
  <c r="Y345" i="43"/>
  <c r="Y347" i="43"/>
  <c r="Y349" i="43"/>
  <c r="Y353" i="43"/>
  <c r="Y354" i="43"/>
  <c r="Y356" i="43"/>
  <c r="Y358" i="43"/>
  <c r="Y360" i="43"/>
  <c r="Y362" i="43"/>
  <c r="Y364" i="43"/>
  <c r="Y366" i="43"/>
  <c r="Y368" i="43"/>
  <c r="Y370" i="43"/>
  <c r="Y372" i="43"/>
  <c r="Y376" i="43"/>
  <c r="Y378" i="43"/>
  <c r="Y380" i="43"/>
  <c r="Y382" i="43"/>
  <c r="Y384" i="43"/>
  <c r="Y386" i="43"/>
  <c r="Y388" i="43"/>
  <c r="Y390" i="43"/>
  <c r="Y392" i="43"/>
  <c r="Y394" i="43"/>
  <c r="Y396" i="43"/>
  <c r="Y400" i="43"/>
  <c r="Y402" i="43"/>
  <c r="Y404" i="43"/>
  <c r="Y410" i="43"/>
  <c r="Y412" i="43"/>
  <c r="Y414" i="43"/>
  <c r="Y418" i="43"/>
  <c r="Y420" i="43"/>
  <c r="Y422" i="43"/>
  <c r="Y351" i="43"/>
  <c r="Y355" i="43"/>
  <c r="Y357" i="43"/>
  <c r="Y359" i="43"/>
  <c r="Y361" i="43"/>
  <c r="Y363" i="43"/>
  <c r="Y365" i="43"/>
  <c r="Y367" i="43"/>
  <c r="Y369" i="43"/>
  <c r="Y371" i="43"/>
  <c r="Y373" i="43"/>
  <c r="Y375" i="43"/>
  <c r="Y377" i="43"/>
  <c r="Y379" i="43"/>
  <c r="Y381" i="43"/>
  <c r="Y383" i="43"/>
  <c r="Y385" i="43"/>
  <c r="Y387" i="43"/>
  <c r="Y389" i="43"/>
  <c r="Y391" i="43"/>
  <c r="Y393" i="43"/>
  <c r="Y395" i="43"/>
  <c r="Y397" i="43"/>
  <c r="Y399" i="43"/>
  <c r="Y401" i="43"/>
  <c r="Y403" i="43"/>
  <c r="Y405" i="43"/>
  <c r="Y407" i="43"/>
  <c r="Y409" i="43"/>
  <c r="Y411" i="43"/>
  <c r="Y413" i="43"/>
  <c r="Y415" i="43"/>
  <c r="Y417" i="43"/>
  <c r="Y419" i="43"/>
  <c r="Y421" i="43"/>
  <c r="Y423" i="43"/>
  <c r="Y425" i="43"/>
  <c r="V319" i="43"/>
  <c r="V9" i="44"/>
  <c r="W510" i="43"/>
  <c r="W86" i="44" s="1"/>
  <c r="W457" i="43" l="1"/>
  <c r="W33" i="44" s="1"/>
  <c r="W495" i="43"/>
  <c r="W71" i="44" s="1"/>
  <c r="W467" i="43"/>
  <c r="W43" i="44" s="1"/>
  <c r="W435" i="43"/>
  <c r="W11" i="44" s="1"/>
  <c r="W517" i="43"/>
  <c r="W93" i="44" s="1"/>
  <c r="W482" i="43"/>
  <c r="W58" i="44" s="1"/>
  <c r="W511" i="43"/>
  <c r="W87" i="44" s="1"/>
  <c r="W526" i="43"/>
  <c r="W102" i="44" s="1"/>
  <c r="W478" i="43"/>
  <c r="W54" i="44" s="1"/>
  <c r="W452" i="43"/>
  <c r="W28" i="44" s="1"/>
  <c r="V109" i="44"/>
  <c r="W485" i="43"/>
  <c r="W61" i="44" s="1"/>
  <c r="W504" i="43"/>
  <c r="W80" i="44" s="1"/>
  <c r="W451" i="43"/>
  <c r="W27" i="44" s="1"/>
  <c r="W523" i="43"/>
  <c r="W99" i="44" s="1"/>
  <c r="W499" i="43"/>
  <c r="W75" i="44" s="1"/>
  <c r="W475" i="43"/>
  <c r="W51" i="44" s="1"/>
  <c r="W512" i="43"/>
  <c r="W88" i="44" s="1"/>
  <c r="W490" i="43"/>
  <c r="W66" i="44" s="1"/>
  <c r="W466" i="43"/>
  <c r="W42" i="44" s="1"/>
  <c r="W439" i="43"/>
  <c r="W15" i="44" s="1"/>
  <c r="W529" i="43"/>
  <c r="W105" i="44" s="1"/>
  <c r="W501" i="43"/>
  <c r="W77" i="44" s="1"/>
  <c r="W479" i="43"/>
  <c r="W55" i="44" s="1"/>
  <c r="W522" i="43"/>
  <c r="W98" i="44" s="1"/>
  <c r="W494" i="43"/>
  <c r="W70" i="44" s="1"/>
  <c r="W470" i="43"/>
  <c r="W46" i="44" s="1"/>
  <c r="W449" i="43"/>
  <c r="W25" i="44" s="1"/>
  <c r="W448" i="43"/>
  <c r="W24" i="44" s="1"/>
  <c r="W460" i="43"/>
  <c r="W36" i="44" s="1"/>
  <c r="W442" i="43"/>
  <c r="W18" i="44" s="1"/>
  <c r="W527" i="43"/>
  <c r="W103" i="44" s="1"/>
  <c r="W509" i="43"/>
  <c r="W85" i="44" s="1"/>
  <c r="W487" i="43"/>
  <c r="W63" i="44" s="1"/>
  <c r="W469" i="43"/>
  <c r="W45" i="44" s="1"/>
  <c r="W520" i="43"/>
  <c r="W96" i="44" s="1"/>
  <c r="W498" i="43"/>
  <c r="W74" i="44" s="1"/>
  <c r="W480" i="43"/>
  <c r="W56" i="44" s="1"/>
  <c r="W463" i="43"/>
  <c r="W39" i="44" s="1"/>
  <c r="W441" i="43"/>
  <c r="W17" i="44" s="1"/>
  <c r="W458" i="43"/>
  <c r="W34" i="44" s="1"/>
  <c r="W440" i="43"/>
  <c r="W16" i="44" s="1"/>
  <c r="W531" i="43"/>
  <c r="W107" i="44" s="1"/>
  <c r="W519" i="43"/>
  <c r="W95" i="44" s="1"/>
  <c r="W507" i="43"/>
  <c r="W83" i="44" s="1"/>
  <c r="W491" i="43"/>
  <c r="W67" i="44" s="1"/>
  <c r="W477" i="43"/>
  <c r="W53" i="44" s="1"/>
  <c r="W530" i="43"/>
  <c r="W106" i="44" s="1"/>
  <c r="W514" i="43"/>
  <c r="W90" i="44" s="1"/>
  <c r="W502" i="43"/>
  <c r="W78" i="44" s="1"/>
  <c r="W488" i="43"/>
  <c r="W64" i="44" s="1"/>
  <c r="W472" i="43"/>
  <c r="W48" i="44" s="1"/>
  <c r="W459" i="43"/>
  <c r="W35" i="44" s="1"/>
  <c r="W447" i="43"/>
  <c r="W23" i="44" s="1"/>
  <c r="W464" i="43"/>
  <c r="W40" i="44" s="1"/>
  <c r="W450" i="43"/>
  <c r="W26" i="44" s="1"/>
  <c r="W436" i="43"/>
  <c r="W12" i="44" s="1"/>
  <c r="W525" i="43"/>
  <c r="W101" i="44" s="1"/>
  <c r="W515" i="43"/>
  <c r="W91" i="44" s="1"/>
  <c r="W503" i="43"/>
  <c r="W79" i="44" s="1"/>
  <c r="W493" i="43"/>
  <c r="W69" i="44" s="1"/>
  <c r="W483" i="43"/>
  <c r="W59" i="44" s="1"/>
  <c r="W471" i="43"/>
  <c r="W47" i="44" s="1"/>
  <c r="W528" i="43"/>
  <c r="W104" i="44" s="1"/>
  <c r="W518" i="43"/>
  <c r="W94" i="44" s="1"/>
  <c r="W506" i="43"/>
  <c r="W82" i="44" s="1"/>
  <c r="W496" i="43"/>
  <c r="W72" i="44" s="1"/>
  <c r="W486" i="43"/>
  <c r="W62" i="44" s="1"/>
  <c r="W474" i="43"/>
  <c r="W50" i="44" s="1"/>
  <c r="W465" i="43"/>
  <c r="W41" i="44" s="1"/>
  <c r="W455" i="43"/>
  <c r="W31" i="44" s="1"/>
  <c r="W443" i="43"/>
  <c r="W19" i="44" s="1"/>
  <c r="W433" i="43"/>
  <c r="W9" i="44" s="1"/>
  <c r="W456" i="43"/>
  <c r="W32" i="44" s="1"/>
  <c r="W444" i="43"/>
  <c r="W20" i="44" s="1"/>
  <c r="W434" i="43"/>
  <c r="W10" i="44" s="1"/>
  <c r="W521" i="43"/>
  <c r="W97" i="44" s="1"/>
  <c r="W513" i="43"/>
  <c r="W89" i="44" s="1"/>
  <c r="W505" i="43"/>
  <c r="W81" i="44" s="1"/>
  <c r="W497" i="43"/>
  <c r="W73" i="44" s="1"/>
  <c r="W489" i="43"/>
  <c r="W65" i="44" s="1"/>
  <c r="W481" i="43"/>
  <c r="W57" i="44" s="1"/>
  <c r="W473" i="43"/>
  <c r="W49" i="44" s="1"/>
  <c r="W532" i="43"/>
  <c r="W108" i="44" s="1"/>
  <c r="W524" i="43"/>
  <c r="W100" i="44" s="1"/>
  <c r="W516" i="43"/>
  <c r="W92" i="44" s="1"/>
  <c r="W508" i="43"/>
  <c r="W84" i="44" s="1"/>
  <c r="W500" i="43"/>
  <c r="W76" i="44" s="1"/>
  <c r="W492" i="43"/>
  <c r="W68" i="44" s="1"/>
  <c r="W484" i="43"/>
  <c r="W60" i="44" s="1"/>
  <c r="W476" i="43"/>
  <c r="W52" i="44" s="1"/>
  <c r="W468" i="43"/>
  <c r="W44" i="44" s="1"/>
  <c r="W461" i="43"/>
  <c r="W37" i="44" s="1"/>
  <c r="W453" i="43"/>
  <c r="W29" i="44" s="1"/>
  <c r="W445" i="43"/>
  <c r="W21" i="44" s="1"/>
  <c r="W437" i="43"/>
  <c r="W13" i="44" s="1"/>
  <c r="W462" i="43"/>
  <c r="W38" i="44" s="1"/>
  <c r="W454" i="43"/>
  <c r="W30" i="44" s="1"/>
  <c r="W446" i="43"/>
  <c r="W22" i="44" s="1"/>
  <c r="AA4" i="43"/>
  <c r="Z5" i="43"/>
  <c r="Z6" i="43"/>
  <c r="Z113" i="43" s="1"/>
  <c r="Z220" i="43" s="1"/>
  <c r="Z7" i="43"/>
  <c r="Z114" i="43" s="1"/>
  <c r="Z221" i="43" s="1"/>
  <c r="Z9" i="43"/>
  <c r="Z116" i="43" s="1"/>
  <c r="Z223" i="43" s="1"/>
  <c r="Z8" i="43"/>
  <c r="Z115" i="43" s="1"/>
  <c r="Z222" i="43" s="1"/>
  <c r="Z10" i="43"/>
  <c r="Z117" i="43" s="1"/>
  <c r="Z224" i="43" s="1"/>
  <c r="Z12" i="43"/>
  <c r="Z119" i="43" s="1"/>
  <c r="Z226" i="43" s="1"/>
  <c r="Z14" i="43"/>
  <c r="Z121" i="43" s="1"/>
  <c r="Z228" i="43" s="1"/>
  <c r="Z16" i="43"/>
  <c r="Z123" i="43" s="1"/>
  <c r="Z230" i="43" s="1"/>
  <c r="Z18" i="43"/>
  <c r="Z125" i="43" s="1"/>
  <c r="Z232" i="43" s="1"/>
  <c r="Z20" i="43"/>
  <c r="Z127" i="43" s="1"/>
  <c r="Z234" i="43" s="1"/>
  <c r="Z22" i="43"/>
  <c r="Z129" i="43" s="1"/>
  <c r="Z236" i="43" s="1"/>
  <c r="Z24" i="43"/>
  <c r="Z131" i="43" s="1"/>
  <c r="Z238" i="43" s="1"/>
  <c r="Z26" i="43"/>
  <c r="Z133" i="43" s="1"/>
  <c r="Z240" i="43" s="1"/>
  <c r="Z28" i="43"/>
  <c r="Z135" i="43" s="1"/>
  <c r="Z242" i="43" s="1"/>
  <c r="Z30" i="43"/>
  <c r="Z137" i="43" s="1"/>
  <c r="Z244" i="43" s="1"/>
  <c r="Z32" i="43"/>
  <c r="Z139" i="43" s="1"/>
  <c r="Z246" i="43" s="1"/>
  <c r="Z34" i="43"/>
  <c r="Z141" i="43" s="1"/>
  <c r="Z248" i="43" s="1"/>
  <c r="Z36" i="43"/>
  <c r="Z143" i="43" s="1"/>
  <c r="Z250" i="43" s="1"/>
  <c r="Z38" i="43"/>
  <c r="Z145" i="43" s="1"/>
  <c r="Z252" i="43" s="1"/>
  <c r="Z40" i="43"/>
  <c r="Z147" i="43" s="1"/>
  <c r="Z254" i="43" s="1"/>
  <c r="Z42" i="43"/>
  <c r="Z149" i="43" s="1"/>
  <c r="Z256" i="43" s="1"/>
  <c r="Z44" i="43"/>
  <c r="Z151" i="43" s="1"/>
  <c r="Z258" i="43" s="1"/>
  <c r="Z46" i="43"/>
  <c r="Z153" i="43" s="1"/>
  <c r="Z260" i="43" s="1"/>
  <c r="Z48" i="43"/>
  <c r="Z155" i="43" s="1"/>
  <c r="Z262" i="43" s="1"/>
  <c r="Z50" i="43"/>
  <c r="Z157" i="43" s="1"/>
  <c r="Z264" i="43" s="1"/>
  <c r="Z52" i="43"/>
  <c r="Z159" i="43" s="1"/>
  <c r="Z266" i="43" s="1"/>
  <c r="Z54" i="43"/>
  <c r="Z161" i="43" s="1"/>
  <c r="Z268" i="43" s="1"/>
  <c r="Z56" i="43"/>
  <c r="Z163" i="43" s="1"/>
  <c r="Z270" i="43" s="1"/>
  <c r="Z58" i="43"/>
  <c r="Z165" i="43" s="1"/>
  <c r="Z272" i="43" s="1"/>
  <c r="Z60" i="43"/>
  <c r="Z167" i="43" s="1"/>
  <c r="Z274" i="43" s="1"/>
  <c r="Z11" i="43"/>
  <c r="Z118" i="43" s="1"/>
  <c r="Z225" i="43" s="1"/>
  <c r="Z19" i="43"/>
  <c r="Z126" i="43" s="1"/>
  <c r="Z233" i="43" s="1"/>
  <c r="Z27" i="43"/>
  <c r="Z134" i="43" s="1"/>
  <c r="Z241" i="43" s="1"/>
  <c r="Z35" i="43"/>
  <c r="Z142" i="43" s="1"/>
  <c r="Z249" i="43" s="1"/>
  <c r="Z43" i="43"/>
  <c r="Z150" i="43" s="1"/>
  <c r="Z257" i="43" s="1"/>
  <c r="Z17" i="43"/>
  <c r="Z124" i="43" s="1"/>
  <c r="Z231" i="43" s="1"/>
  <c r="Z25" i="43"/>
  <c r="Z132" i="43" s="1"/>
  <c r="Z239" i="43" s="1"/>
  <c r="Z33" i="43"/>
  <c r="Z140" i="43" s="1"/>
  <c r="Z247" i="43" s="1"/>
  <c r="Z41" i="43"/>
  <c r="Z148" i="43" s="1"/>
  <c r="Z255" i="43" s="1"/>
  <c r="Z15" i="43"/>
  <c r="Z122" i="43" s="1"/>
  <c r="Z229" i="43" s="1"/>
  <c r="Z23" i="43"/>
  <c r="Z130" i="43" s="1"/>
  <c r="Z237" i="43" s="1"/>
  <c r="Z31" i="43"/>
  <c r="Z138" i="43" s="1"/>
  <c r="Z245" i="43" s="1"/>
  <c r="Z39" i="43"/>
  <c r="Z146" i="43" s="1"/>
  <c r="Z253" i="43" s="1"/>
  <c r="Z13" i="43"/>
  <c r="Z120" i="43" s="1"/>
  <c r="Z227" i="43" s="1"/>
  <c r="Z21" i="43"/>
  <c r="Z128" i="43" s="1"/>
  <c r="Z235" i="43" s="1"/>
  <c r="Z29" i="43"/>
  <c r="Z136" i="43" s="1"/>
  <c r="Z243" i="43" s="1"/>
  <c r="Z37" i="43"/>
  <c r="Z144" i="43" s="1"/>
  <c r="Z251" i="43" s="1"/>
  <c r="Z45" i="43"/>
  <c r="Z152" i="43" s="1"/>
  <c r="Z259" i="43" s="1"/>
  <c r="Z53" i="43"/>
  <c r="Z160" i="43" s="1"/>
  <c r="Z267" i="43" s="1"/>
  <c r="Z51" i="43"/>
  <c r="Z158" i="43" s="1"/>
  <c r="Z265" i="43" s="1"/>
  <c r="Z59" i="43"/>
  <c r="Z166" i="43" s="1"/>
  <c r="Z273" i="43" s="1"/>
  <c r="Z62" i="43"/>
  <c r="Z169" i="43" s="1"/>
  <c r="Z276" i="43" s="1"/>
  <c r="Z64" i="43"/>
  <c r="Z171" i="43" s="1"/>
  <c r="Z278" i="43" s="1"/>
  <c r="Z66" i="43"/>
  <c r="Z173" i="43" s="1"/>
  <c r="Z280" i="43" s="1"/>
  <c r="Z68" i="43"/>
  <c r="Z175" i="43" s="1"/>
  <c r="Z282" i="43" s="1"/>
  <c r="Z70" i="43"/>
  <c r="Z177" i="43" s="1"/>
  <c r="Z284" i="43" s="1"/>
  <c r="Z49" i="43"/>
  <c r="Z156" i="43" s="1"/>
  <c r="Z263" i="43" s="1"/>
  <c r="Z57" i="43"/>
  <c r="Z164" i="43" s="1"/>
  <c r="Z271" i="43" s="1"/>
  <c r="Z47" i="43"/>
  <c r="Z154" i="43" s="1"/>
  <c r="Z261" i="43" s="1"/>
  <c r="Z67" i="43"/>
  <c r="Z174" i="43" s="1"/>
  <c r="Z281" i="43" s="1"/>
  <c r="Z72" i="43"/>
  <c r="Z179" i="43" s="1"/>
  <c r="Z286" i="43" s="1"/>
  <c r="Z76" i="43"/>
  <c r="Z183" i="43" s="1"/>
  <c r="Z290" i="43" s="1"/>
  <c r="Z81" i="43"/>
  <c r="Z188" i="43" s="1"/>
  <c r="Z295" i="43" s="1"/>
  <c r="Z84" i="43"/>
  <c r="Z191" i="43" s="1"/>
  <c r="Z298" i="43" s="1"/>
  <c r="Z61" i="43"/>
  <c r="Z168" i="43" s="1"/>
  <c r="Z275" i="43" s="1"/>
  <c r="Z69" i="43"/>
  <c r="Z176" i="43" s="1"/>
  <c r="Z283" i="43" s="1"/>
  <c r="Z73" i="43"/>
  <c r="Z180" i="43" s="1"/>
  <c r="Z287" i="43" s="1"/>
  <c r="Z79" i="43"/>
  <c r="Z186" i="43" s="1"/>
  <c r="Z293" i="43" s="1"/>
  <c r="Z82" i="43"/>
  <c r="Z189" i="43" s="1"/>
  <c r="Z296" i="43" s="1"/>
  <c r="Z86" i="43"/>
  <c r="Z193" i="43" s="1"/>
  <c r="Z300" i="43" s="1"/>
  <c r="Z88" i="43"/>
  <c r="Z195" i="43" s="1"/>
  <c r="Z302" i="43" s="1"/>
  <c r="Z90" i="43"/>
  <c r="Z197" i="43" s="1"/>
  <c r="Z304" i="43" s="1"/>
  <c r="Z92" i="43"/>
  <c r="Z199" i="43" s="1"/>
  <c r="Z306" i="43" s="1"/>
  <c r="Z94" i="43"/>
  <c r="Z201" i="43" s="1"/>
  <c r="Z308" i="43" s="1"/>
  <c r="Z96" i="43"/>
  <c r="Z203" i="43" s="1"/>
  <c r="Z310" i="43" s="1"/>
  <c r="Z98" i="43"/>
  <c r="Z205" i="43" s="1"/>
  <c r="Z312" i="43" s="1"/>
  <c r="Z100" i="43"/>
  <c r="Z207" i="43" s="1"/>
  <c r="Z314" i="43" s="1"/>
  <c r="Z102" i="43"/>
  <c r="Z209" i="43" s="1"/>
  <c r="Z316" i="43" s="1"/>
  <c r="Z104" i="43"/>
  <c r="Z211" i="43" s="1"/>
  <c r="Z318" i="43" s="1"/>
  <c r="Z63" i="43"/>
  <c r="Z170" i="43" s="1"/>
  <c r="Z277" i="43" s="1"/>
  <c r="Z71" i="43"/>
  <c r="Z178" i="43" s="1"/>
  <c r="Z285" i="43" s="1"/>
  <c r="Z74" i="43"/>
  <c r="Z181" i="43" s="1"/>
  <c r="Z288" i="43" s="1"/>
  <c r="Z77" i="43"/>
  <c r="Z184" i="43" s="1"/>
  <c r="Z291" i="43" s="1"/>
  <c r="Z80" i="43"/>
  <c r="Z187" i="43" s="1"/>
  <c r="Z294" i="43" s="1"/>
  <c r="Z85" i="43"/>
  <c r="Z192" i="43" s="1"/>
  <c r="Z299" i="43" s="1"/>
  <c r="Z55" i="43"/>
  <c r="Z162" i="43" s="1"/>
  <c r="Z269" i="43" s="1"/>
  <c r="Z65" i="43"/>
  <c r="Z172" i="43" s="1"/>
  <c r="Z279" i="43" s="1"/>
  <c r="Z75" i="43"/>
  <c r="Z182" i="43" s="1"/>
  <c r="Z289" i="43" s="1"/>
  <c r="Z78" i="43"/>
  <c r="Z185" i="43" s="1"/>
  <c r="Z292" i="43" s="1"/>
  <c r="Z83" i="43"/>
  <c r="Z190" i="43" s="1"/>
  <c r="Z297" i="43" s="1"/>
  <c r="Z87" i="43"/>
  <c r="Z194" i="43" s="1"/>
  <c r="Z301" i="43" s="1"/>
  <c r="Z89" i="43"/>
  <c r="Z196" i="43" s="1"/>
  <c r="Z303" i="43" s="1"/>
  <c r="Z91" i="43"/>
  <c r="Z198" i="43" s="1"/>
  <c r="Z305" i="43" s="1"/>
  <c r="Z93" i="43"/>
  <c r="Z200" i="43" s="1"/>
  <c r="Z307" i="43" s="1"/>
  <c r="Z95" i="43"/>
  <c r="Z202" i="43" s="1"/>
  <c r="Z309" i="43" s="1"/>
  <c r="Z97" i="43"/>
  <c r="Z204" i="43" s="1"/>
  <c r="Z311" i="43" s="1"/>
  <c r="Z99" i="43"/>
  <c r="Z206" i="43" s="1"/>
  <c r="Z313" i="43" s="1"/>
  <c r="Z101" i="43"/>
  <c r="Z208" i="43" s="1"/>
  <c r="Z315" i="43" s="1"/>
  <c r="Z103" i="43"/>
  <c r="Z210" i="43" s="1"/>
  <c r="Z317" i="43" s="1"/>
  <c r="W319" i="43"/>
  <c r="X212" i="43"/>
  <c r="X219" i="43"/>
  <c r="X326" i="43" s="1"/>
  <c r="X426" i="43" s="1"/>
  <c r="X436" i="43" s="1"/>
  <c r="X12" i="44" s="1"/>
  <c r="Z328" i="43"/>
  <c r="Z330" i="43"/>
  <c r="Z332" i="43"/>
  <c r="Z334" i="43"/>
  <c r="Z336" i="43"/>
  <c r="Z338" i="43"/>
  <c r="Z340" i="43"/>
  <c r="Z342" i="43"/>
  <c r="Z344" i="43"/>
  <c r="Z346" i="43"/>
  <c r="Z348" i="43"/>
  <c r="Z350" i="43"/>
  <c r="AA325" i="43"/>
  <c r="Z327" i="43"/>
  <c r="Z329" i="43"/>
  <c r="Z331" i="43"/>
  <c r="Z333" i="43"/>
  <c r="Z335" i="43"/>
  <c r="Z337" i="43"/>
  <c r="Z339" i="43"/>
  <c r="Z341" i="43"/>
  <c r="Z343" i="43"/>
  <c r="Z345" i="43"/>
  <c r="Z347" i="43"/>
  <c r="Z349" i="43"/>
  <c r="Z353" i="43"/>
  <c r="Z354" i="43"/>
  <c r="Z356" i="43"/>
  <c r="Z358" i="43"/>
  <c r="Z360" i="43"/>
  <c r="Z362" i="43"/>
  <c r="Z364" i="43"/>
  <c r="Z366" i="43"/>
  <c r="Z368" i="43"/>
  <c r="Z370" i="43"/>
  <c r="Z372" i="43"/>
  <c r="Z374" i="43"/>
  <c r="Z376" i="43"/>
  <c r="Z378" i="43"/>
  <c r="Z380" i="43"/>
  <c r="Z382" i="43"/>
  <c r="Z384" i="43"/>
  <c r="Z386" i="43"/>
  <c r="Z388" i="43"/>
  <c r="Z390" i="43"/>
  <c r="Z392" i="43"/>
  <c r="Z394" i="43"/>
  <c r="Z396" i="43"/>
  <c r="Z398" i="43"/>
  <c r="Z400" i="43"/>
  <c r="Z402" i="43"/>
  <c r="Z404" i="43"/>
  <c r="Z406" i="43"/>
  <c r="Z408" i="43"/>
  <c r="Z410" i="43"/>
  <c r="Z412" i="43"/>
  <c r="Z414" i="43"/>
  <c r="Z416" i="43"/>
  <c r="Z418" i="43"/>
  <c r="Z420" i="43"/>
  <c r="Z422" i="43"/>
  <c r="Z424" i="43"/>
  <c r="Z351" i="43"/>
  <c r="Z352" i="43"/>
  <c r="Z355" i="43"/>
  <c r="Z357" i="43"/>
  <c r="Z359" i="43"/>
  <c r="Z361" i="43"/>
  <c r="Z363" i="43"/>
  <c r="Z365" i="43"/>
  <c r="Z367" i="43"/>
  <c r="Z369" i="43"/>
  <c r="Z371" i="43"/>
  <c r="Z373" i="43"/>
  <c r="Z375" i="43"/>
  <c r="Z377" i="43"/>
  <c r="Z379" i="43"/>
  <c r="Z381" i="43"/>
  <c r="Z383" i="43"/>
  <c r="Z385" i="43"/>
  <c r="Z387" i="43"/>
  <c r="Z389" i="43"/>
  <c r="Z391" i="43"/>
  <c r="Z393" i="43"/>
  <c r="Z395" i="43"/>
  <c r="Z397" i="43"/>
  <c r="Z399" i="43"/>
  <c r="Z401" i="43"/>
  <c r="Z403" i="43"/>
  <c r="Z405" i="43"/>
  <c r="Z407" i="43"/>
  <c r="Z409" i="43"/>
  <c r="Z411" i="43"/>
  <c r="Z413" i="43"/>
  <c r="Z415" i="43"/>
  <c r="Z417" i="43"/>
  <c r="Z419" i="43"/>
  <c r="Z421" i="43"/>
  <c r="Z423" i="43"/>
  <c r="Z425" i="43"/>
  <c r="Y105" i="43"/>
  <c r="Y112" i="43"/>
  <c r="Z8" i="44"/>
  <c r="X529" i="43" l="1"/>
  <c r="X105" i="44" s="1"/>
  <c r="X513" i="43"/>
  <c r="X89" i="44" s="1"/>
  <c r="X518" i="43"/>
  <c r="X94" i="44" s="1"/>
  <c r="X466" i="43"/>
  <c r="X42" i="44" s="1"/>
  <c r="X521" i="43"/>
  <c r="X97" i="44" s="1"/>
  <c r="X505" i="43"/>
  <c r="X81" i="44" s="1"/>
  <c r="X489" i="43"/>
  <c r="X65" i="44" s="1"/>
  <c r="X473" i="43"/>
  <c r="X49" i="44" s="1"/>
  <c r="X528" i="43"/>
  <c r="X104" i="44" s="1"/>
  <c r="X508" i="43"/>
  <c r="X84" i="44" s="1"/>
  <c r="X482" i="43"/>
  <c r="X58" i="44" s="1"/>
  <c r="X447" i="43"/>
  <c r="X23" i="44" s="1"/>
  <c r="X448" i="43"/>
  <c r="X24" i="44" s="1"/>
  <c r="X497" i="43"/>
  <c r="X73" i="44" s="1"/>
  <c r="X465" i="43"/>
  <c r="X41" i="44" s="1"/>
  <c r="X464" i="43"/>
  <c r="X40" i="44" s="1"/>
  <c r="X519" i="43"/>
  <c r="X95" i="44" s="1"/>
  <c r="X503" i="43"/>
  <c r="X79" i="44" s="1"/>
  <c r="X487" i="43"/>
  <c r="X63" i="44" s="1"/>
  <c r="X471" i="43"/>
  <c r="X47" i="44" s="1"/>
  <c r="X526" i="43"/>
  <c r="X102" i="44" s="1"/>
  <c r="X506" i="43"/>
  <c r="X82" i="44" s="1"/>
  <c r="X476" i="43"/>
  <c r="X52" i="44" s="1"/>
  <c r="X441" i="43"/>
  <c r="X17" i="44" s="1"/>
  <c r="X442" i="43"/>
  <c r="X18" i="44" s="1"/>
  <c r="X481" i="43"/>
  <c r="X57" i="44" s="1"/>
  <c r="X498" i="43"/>
  <c r="X74" i="44" s="1"/>
  <c r="X527" i="43"/>
  <c r="X103" i="44" s="1"/>
  <c r="X511" i="43"/>
  <c r="X87" i="44" s="1"/>
  <c r="X495" i="43"/>
  <c r="X71" i="44" s="1"/>
  <c r="X479" i="43"/>
  <c r="X55" i="44" s="1"/>
  <c r="X463" i="43"/>
  <c r="X39" i="44" s="1"/>
  <c r="X516" i="43"/>
  <c r="X92" i="44" s="1"/>
  <c r="X492" i="43"/>
  <c r="X68" i="44" s="1"/>
  <c r="X457" i="43"/>
  <c r="X33" i="44" s="1"/>
  <c r="X458" i="43"/>
  <c r="X34" i="44" s="1"/>
  <c r="X525" i="43"/>
  <c r="X101" i="44" s="1"/>
  <c r="X517" i="43"/>
  <c r="X93" i="44" s="1"/>
  <c r="X501" i="43"/>
  <c r="X77" i="44" s="1"/>
  <c r="X485" i="43"/>
  <c r="X61" i="44" s="1"/>
  <c r="X469" i="43"/>
  <c r="X45" i="44" s="1"/>
  <c r="X532" i="43"/>
  <c r="X108" i="44" s="1"/>
  <c r="X524" i="43"/>
  <c r="X100" i="44" s="1"/>
  <c r="X514" i="43"/>
  <c r="X90" i="44" s="1"/>
  <c r="X502" i="43"/>
  <c r="X78" i="44" s="1"/>
  <c r="X490" i="43"/>
  <c r="X66" i="44" s="1"/>
  <c r="X474" i="43"/>
  <c r="X50" i="44" s="1"/>
  <c r="X455" i="43"/>
  <c r="X31" i="44" s="1"/>
  <c r="X439" i="43"/>
  <c r="X15" i="44" s="1"/>
  <c r="X456" i="43"/>
  <c r="X32" i="44" s="1"/>
  <c r="X440" i="43"/>
  <c r="X16" i="44" s="1"/>
  <c r="W109" i="44"/>
  <c r="X509" i="43"/>
  <c r="X85" i="44" s="1"/>
  <c r="X493" i="43"/>
  <c r="X69" i="44" s="1"/>
  <c r="X477" i="43"/>
  <c r="X53" i="44" s="1"/>
  <c r="X531" i="43"/>
  <c r="X107" i="44" s="1"/>
  <c r="X523" i="43"/>
  <c r="X99" i="44" s="1"/>
  <c r="X515" i="43"/>
  <c r="X91" i="44" s="1"/>
  <c r="X507" i="43"/>
  <c r="X83" i="44" s="1"/>
  <c r="X499" i="43"/>
  <c r="X75" i="44" s="1"/>
  <c r="X491" i="43"/>
  <c r="X67" i="44" s="1"/>
  <c r="X483" i="43"/>
  <c r="X59" i="44" s="1"/>
  <c r="X475" i="43"/>
  <c r="X51" i="44" s="1"/>
  <c r="X467" i="43"/>
  <c r="X43" i="44" s="1"/>
  <c r="X530" i="43"/>
  <c r="X106" i="44" s="1"/>
  <c r="X522" i="43"/>
  <c r="X98" i="44" s="1"/>
  <c r="X510" i="43"/>
  <c r="X86" i="44" s="1"/>
  <c r="X500" i="43"/>
  <c r="X76" i="44" s="1"/>
  <c r="X484" i="43"/>
  <c r="X60" i="44" s="1"/>
  <c r="X468" i="43"/>
  <c r="X44" i="44" s="1"/>
  <c r="X449" i="43"/>
  <c r="X25" i="44" s="1"/>
  <c r="X433" i="43"/>
  <c r="X450" i="43"/>
  <c r="X26" i="44" s="1"/>
  <c r="X434" i="43"/>
  <c r="X10" i="44" s="1"/>
  <c r="X520" i="43"/>
  <c r="X96" i="44" s="1"/>
  <c r="X512" i="43"/>
  <c r="X88" i="44" s="1"/>
  <c r="X504" i="43"/>
  <c r="X80" i="44" s="1"/>
  <c r="X496" i="43"/>
  <c r="X72" i="44" s="1"/>
  <c r="X488" i="43"/>
  <c r="X64" i="44" s="1"/>
  <c r="X480" i="43"/>
  <c r="X56" i="44" s="1"/>
  <c r="X472" i="43"/>
  <c r="X48" i="44" s="1"/>
  <c r="X461" i="43"/>
  <c r="X37" i="44" s="1"/>
  <c r="X453" i="43"/>
  <c r="X29" i="44" s="1"/>
  <c r="X445" i="43"/>
  <c r="X21" i="44" s="1"/>
  <c r="X437" i="43"/>
  <c r="X13" i="44" s="1"/>
  <c r="X462" i="43"/>
  <c r="X38" i="44" s="1"/>
  <c r="X454" i="43"/>
  <c r="X30" i="44" s="1"/>
  <c r="X446" i="43"/>
  <c r="X22" i="44" s="1"/>
  <c r="X438" i="43"/>
  <c r="X14" i="44" s="1"/>
  <c r="X494" i="43"/>
  <c r="X70" i="44" s="1"/>
  <c r="X486" i="43"/>
  <c r="X62" i="44" s="1"/>
  <c r="X478" i="43"/>
  <c r="X54" i="44" s="1"/>
  <c r="X470" i="43"/>
  <c r="X46" i="44" s="1"/>
  <c r="X459" i="43"/>
  <c r="X35" i="44" s="1"/>
  <c r="X451" i="43"/>
  <c r="X27" i="44" s="1"/>
  <c r="X443" i="43"/>
  <c r="X19" i="44" s="1"/>
  <c r="X435" i="43"/>
  <c r="X11" i="44" s="1"/>
  <c r="X460" i="43"/>
  <c r="X36" i="44" s="1"/>
  <c r="X452" i="43"/>
  <c r="X28" i="44" s="1"/>
  <c r="X444" i="43"/>
  <c r="X20" i="44" s="1"/>
  <c r="AB325" i="43"/>
  <c r="AA8" i="44"/>
  <c r="Z105" i="43"/>
  <c r="Z112" i="43"/>
  <c r="Y212" i="43"/>
  <c r="Y219" i="43"/>
  <c r="Y326" i="43" s="1"/>
  <c r="Y426" i="43" s="1"/>
  <c r="Y435" i="43" s="1"/>
  <c r="Y11" i="44" s="1"/>
  <c r="X319" i="43"/>
  <c r="X9" i="44"/>
  <c r="AA6" i="43"/>
  <c r="AA113" i="43" s="1"/>
  <c r="AA220" i="43" s="1"/>
  <c r="AA327" i="43" s="1"/>
  <c r="AA8" i="43"/>
  <c r="AA115" i="43" s="1"/>
  <c r="AA222" i="43" s="1"/>
  <c r="AA329" i="43" s="1"/>
  <c r="AB4" i="43"/>
  <c r="AA5" i="43"/>
  <c r="AA7" i="43"/>
  <c r="AA114" i="43" s="1"/>
  <c r="AA221" i="43" s="1"/>
  <c r="AA328" i="43" s="1"/>
  <c r="AA13" i="43"/>
  <c r="AA120" i="43" s="1"/>
  <c r="AA227" i="43" s="1"/>
  <c r="AA334" i="43" s="1"/>
  <c r="AA16" i="43"/>
  <c r="AA123" i="43" s="1"/>
  <c r="AA230" i="43" s="1"/>
  <c r="AA337" i="43" s="1"/>
  <c r="AA21" i="43"/>
  <c r="AA128" i="43" s="1"/>
  <c r="AA235" i="43" s="1"/>
  <c r="AA342" i="43" s="1"/>
  <c r="AA24" i="43"/>
  <c r="AA131" i="43" s="1"/>
  <c r="AA238" i="43" s="1"/>
  <c r="AA345" i="43" s="1"/>
  <c r="AA29" i="43"/>
  <c r="AA136" i="43" s="1"/>
  <c r="AA243" i="43" s="1"/>
  <c r="AA350" i="43" s="1"/>
  <c r="AA32" i="43"/>
  <c r="AA139" i="43" s="1"/>
  <c r="AA246" i="43" s="1"/>
  <c r="AA353" i="43" s="1"/>
  <c r="AA37" i="43"/>
  <c r="AA144" i="43" s="1"/>
  <c r="AA251" i="43" s="1"/>
  <c r="AA358" i="43" s="1"/>
  <c r="AA40" i="43"/>
  <c r="AA147" i="43" s="1"/>
  <c r="AA254" i="43" s="1"/>
  <c r="AA361" i="43" s="1"/>
  <c r="AA9" i="43"/>
  <c r="AA116" i="43" s="1"/>
  <c r="AA223" i="43" s="1"/>
  <c r="AA330" i="43" s="1"/>
  <c r="AA11" i="43"/>
  <c r="AA118" i="43" s="1"/>
  <c r="AA225" i="43" s="1"/>
  <c r="AA332" i="43" s="1"/>
  <c r="AA14" i="43"/>
  <c r="AA121" i="43" s="1"/>
  <c r="AA228" i="43" s="1"/>
  <c r="AA335" i="43" s="1"/>
  <c r="AA19" i="43"/>
  <c r="AA126" i="43" s="1"/>
  <c r="AA233" i="43" s="1"/>
  <c r="AA340" i="43" s="1"/>
  <c r="AA22" i="43"/>
  <c r="AA129" i="43" s="1"/>
  <c r="AA236" i="43" s="1"/>
  <c r="AA343" i="43" s="1"/>
  <c r="AA27" i="43"/>
  <c r="AA134" i="43" s="1"/>
  <c r="AA241" i="43" s="1"/>
  <c r="AA348" i="43" s="1"/>
  <c r="AA30" i="43"/>
  <c r="AA137" i="43" s="1"/>
  <c r="AA244" i="43" s="1"/>
  <c r="AA351" i="43" s="1"/>
  <c r="AA35" i="43"/>
  <c r="AA142" i="43" s="1"/>
  <c r="AA249" i="43" s="1"/>
  <c r="AA356" i="43" s="1"/>
  <c r="AA38" i="43"/>
  <c r="AA145" i="43" s="1"/>
  <c r="AA252" i="43" s="1"/>
  <c r="AA359" i="43" s="1"/>
  <c r="AA43" i="43"/>
  <c r="AA150" i="43" s="1"/>
  <c r="AA257" i="43" s="1"/>
  <c r="AA364" i="43" s="1"/>
  <c r="AA12" i="43"/>
  <c r="AA119" i="43" s="1"/>
  <c r="AA226" i="43" s="1"/>
  <c r="AA333" i="43" s="1"/>
  <c r="AA17" i="43"/>
  <c r="AA124" i="43" s="1"/>
  <c r="AA231" i="43" s="1"/>
  <c r="AA338" i="43" s="1"/>
  <c r="AA20" i="43"/>
  <c r="AA127" i="43" s="1"/>
  <c r="AA234" i="43" s="1"/>
  <c r="AA341" i="43" s="1"/>
  <c r="AA25" i="43"/>
  <c r="AA132" i="43" s="1"/>
  <c r="AA239" i="43" s="1"/>
  <c r="AA346" i="43" s="1"/>
  <c r="AA28" i="43"/>
  <c r="AA135" i="43" s="1"/>
  <c r="AA242" i="43" s="1"/>
  <c r="AA349" i="43" s="1"/>
  <c r="AA33" i="43"/>
  <c r="AA140" i="43" s="1"/>
  <c r="AA247" i="43" s="1"/>
  <c r="AA354" i="43" s="1"/>
  <c r="AA36" i="43"/>
  <c r="AA143" i="43" s="1"/>
  <c r="AA250" i="43" s="1"/>
  <c r="AA357" i="43" s="1"/>
  <c r="AA41" i="43"/>
  <c r="AA148" i="43" s="1"/>
  <c r="AA255" i="43" s="1"/>
  <c r="AA362" i="43" s="1"/>
  <c r="AA10" i="43"/>
  <c r="AA117" i="43" s="1"/>
  <c r="AA224" i="43" s="1"/>
  <c r="AA331" i="43" s="1"/>
  <c r="AA15" i="43"/>
  <c r="AA122" i="43" s="1"/>
  <c r="AA229" i="43" s="1"/>
  <c r="AA336" i="43" s="1"/>
  <c r="AA18" i="43"/>
  <c r="AA125" i="43" s="1"/>
  <c r="AA232" i="43" s="1"/>
  <c r="AA339" i="43" s="1"/>
  <c r="AA23" i="43"/>
  <c r="AA130" i="43" s="1"/>
  <c r="AA237" i="43" s="1"/>
  <c r="AA344" i="43" s="1"/>
  <c r="AA26" i="43"/>
  <c r="AA133" i="43" s="1"/>
  <c r="AA240" i="43" s="1"/>
  <c r="AA347" i="43" s="1"/>
  <c r="AA31" i="43"/>
  <c r="AA138" i="43" s="1"/>
  <c r="AA245" i="43" s="1"/>
  <c r="AA352" i="43" s="1"/>
  <c r="AA34" i="43"/>
  <c r="AA141" i="43" s="1"/>
  <c r="AA248" i="43" s="1"/>
  <c r="AA355" i="43" s="1"/>
  <c r="AA39" i="43"/>
  <c r="AA146" i="43" s="1"/>
  <c r="AA253" i="43" s="1"/>
  <c r="AA360" i="43" s="1"/>
  <c r="AA42" i="43"/>
  <c r="AA149" i="43" s="1"/>
  <c r="AA256" i="43" s="1"/>
  <c r="AA363" i="43" s="1"/>
  <c r="AA47" i="43"/>
  <c r="AA154" i="43" s="1"/>
  <c r="AA261" i="43" s="1"/>
  <c r="AA368" i="43" s="1"/>
  <c r="AA50" i="43"/>
  <c r="AA157" i="43" s="1"/>
  <c r="AA264" i="43" s="1"/>
  <c r="AA371" i="43" s="1"/>
  <c r="AA55" i="43"/>
  <c r="AA162" i="43" s="1"/>
  <c r="AA269" i="43" s="1"/>
  <c r="AA376" i="43" s="1"/>
  <c r="AA58" i="43"/>
  <c r="AA165" i="43" s="1"/>
  <c r="AA272" i="43" s="1"/>
  <c r="AA379" i="43" s="1"/>
  <c r="AA61" i="43"/>
  <c r="AA168" i="43" s="1"/>
  <c r="AA275" i="43" s="1"/>
  <c r="AA382" i="43" s="1"/>
  <c r="AA63" i="43"/>
  <c r="AA170" i="43" s="1"/>
  <c r="AA277" i="43" s="1"/>
  <c r="AA384" i="43" s="1"/>
  <c r="AA65" i="43"/>
  <c r="AA172" i="43" s="1"/>
  <c r="AA279" i="43" s="1"/>
  <c r="AA386" i="43" s="1"/>
  <c r="AA67" i="43"/>
  <c r="AA174" i="43" s="1"/>
  <c r="AA281" i="43" s="1"/>
  <c r="AA388" i="43" s="1"/>
  <c r="AA69" i="43"/>
  <c r="AA176" i="43" s="1"/>
  <c r="AA283" i="43" s="1"/>
  <c r="AA390" i="43" s="1"/>
  <c r="AA71" i="43"/>
  <c r="AA178" i="43" s="1"/>
  <c r="AA285" i="43" s="1"/>
  <c r="AA392" i="43" s="1"/>
  <c r="AA73" i="43"/>
  <c r="AA180" i="43" s="1"/>
  <c r="AA287" i="43" s="1"/>
  <c r="AA394" i="43" s="1"/>
  <c r="AA75" i="43"/>
  <c r="AA182" i="43" s="1"/>
  <c r="AA289" i="43" s="1"/>
  <c r="AA396" i="43" s="1"/>
  <c r="AA77" i="43"/>
  <c r="AA184" i="43" s="1"/>
  <c r="AA291" i="43" s="1"/>
  <c r="AA398" i="43" s="1"/>
  <c r="AA79" i="43"/>
  <c r="AA186" i="43" s="1"/>
  <c r="AA293" i="43" s="1"/>
  <c r="AA400" i="43" s="1"/>
  <c r="AA81" i="43"/>
  <c r="AA188" i="43" s="1"/>
  <c r="AA295" i="43" s="1"/>
  <c r="AA402" i="43" s="1"/>
  <c r="AA83" i="43"/>
  <c r="AA190" i="43" s="1"/>
  <c r="AA297" i="43" s="1"/>
  <c r="AA404" i="43" s="1"/>
  <c r="AA85" i="43"/>
  <c r="AA192" i="43" s="1"/>
  <c r="AA299" i="43" s="1"/>
  <c r="AA406" i="43" s="1"/>
  <c r="AA45" i="43"/>
  <c r="AA152" i="43" s="1"/>
  <c r="AA259" i="43" s="1"/>
  <c r="AA366" i="43" s="1"/>
  <c r="AA48" i="43"/>
  <c r="AA155" i="43" s="1"/>
  <c r="AA262" i="43" s="1"/>
  <c r="AA369" i="43" s="1"/>
  <c r="AA53" i="43"/>
  <c r="AA160" i="43" s="1"/>
  <c r="AA267" i="43" s="1"/>
  <c r="AA374" i="43" s="1"/>
  <c r="AA56" i="43"/>
  <c r="AA163" i="43" s="1"/>
  <c r="AA270" i="43" s="1"/>
  <c r="AA377" i="43" s="1"/>
  <c r="AA46" i="43"/>
  <c r="AA153" i="43" s="1"/>
  <c r="AA260" i="43" s="1"/>
  <c r="AA367" i="43" s="1"/>
  <c r="AA51" i="43"/>
  <c r="AA158" i="43" s="1"/>
  <c r="AA265" i="43" s="1"/>
  <c r="AA372" i="43" s="1"/>
  <c r="AA54" i="43"/>
  <c r="AA161" i="43" s="1"/>
  <c r="AA268" i="43" s="1"/>
  <c r="AA375" i="43" s="1"/>
  <c r="AA59" i="43"/>
  <c r="AA166" i="43" s="1"/>
  <c r="AA273" i="43" s="1"/>
  <c r="AA380" i="43" s="1"/>
  <c r="AA62" i="43"/>
  <c r="AA169" i="43" s="1"/>
  <c r="AA276" i="43" s="1"/>
  <c r="AA383" i="43" s="1"/>
  <c r="AA64" i="43"/>
  <c r="AA171" i="43" s="1"/>
  <c r="AA278" i="43" s="1"/>
  <c r="AA385" i="43" s="1"/>
  <c r="AA66" i="43"/>
  <c r="AA173" i="43" s="1"/>
  <c r="AA280" i="43" s="1"/>
  <c r="AA387" i="43" s="1"/>
  <c r="AA68" i="43"/>
  <c r="AA175" i="43" s="1"/>
  <c r="AA282" i="43" s="1"/>
  <c r="AA389" i="43" s="1"/>
  <c r="AA70" i="43"/>
  <c r="AA177" i="43" s="1"/>
  <c r="AA284" i="43" s="1"/>
  <c r="AA391" i="43" s="1"/>
  <c r="AA72" i="43"/>
  <c r="AA179" i="43" s="1"/>
  <c r="AA286" i="43" s="1"/>
  <c r="AA393" i="43" s="1"/>
  <c r="AA74" i="43"/>
  <c r="AA181" i="43" s="1"/>
  <c r="AA288" i="43" s="1"/>
  <c r="AA395" i="43" s="1"/>
  <c r="AA49" i="43"/>
  <c r="AA156" i="43" s="1"/>
  <c r="AA263" i="43" s="1"/>
  <c r="AA370" i="43" s="1"/>
  <c r="AA78" i="43"/>
  <c r="AA185" i="43" s="1"/>
  <c r="AA292" i="43" s="1"/>
  <c r="AA399" i="43" s="1"/>
  <c r="AA87" i="43"/>
  <c r="AA194" i="43" s="1"/>
  <c r="AA301" i="43" s="1"/>
  <c r="AA408" i="43" s="1"/>
  <c r="AA89" i="43"/>
  <c r="AA196" i="43" s="1"/>
  <c r="AA303" i="43" s="1"/>
  <c r="AA410" i="43" s="1"/>
  <c r="AA91" i="43"/>
  <c r="AA198" i="43" s="1"/>
  <c r="AA305" i="43" s="1"/>
  <c r="AA412" i="43" s="1"/>
  <c r="AA93" i="43"/>
  <c r="AA200" i="43" s="1"/>
  <c r="AA307" i="43" s="1"/>
  <c r="AA414" i="43" s="1"/>
  <c r="AA95" i="43"/>
  <c r="AA202" i="43" s="1"/>
  <c r="AA309" i="43" s="1"/>
  <c r="AA416" i="43" s="1"/>
  <c r="AA97" i="43"/>
  <c r="AA204" i="43" s="1"/>
  <c r="AA311" i="43" s="1"/>
  <c r="AA418" i="43" s="1"/>
  <c r="AA99" i="43"/>
  <c r="AA206" i="43" s="1"/>
  <c r="AA313" i="43" s="1"/>
  <c r="AA420" i="43" s="1"/>
  <c r="AA101" i="43"/>
  <c r="AA208" i="43" s="1"/>
  <c r="AA315" i="43" s="1"/>
  <c r="AA422" i="43" s="1"/>
  <c r="AA103" i="43"/>
  <c r="AA210" i="43" s="1"/>
  <c r="AA317" i="43" s="1"/>
  <c r="AA424" i="43" s="1"/>
  <c r="AA60" i="43"/>
  <c r="AA167" i="43" s="1"/>
  <c r="AA274" i="43" s="1"/>
  <c r="AA381" i="43" s="1"/>
  <c r="AA76" i="43"/>
  <c r="AA183" i="43" s="1"/>
  <c r="AA290" i="43" s="1"/>
  <c r="AA397" i="43" s="1"/>
  <c r="AA84" i="43"/>
  <c r="AA191" i="43" s="1"/>
  <c r="AA298" i="43" s="1"/>
  <c r="AA405" i="43" s="1"/>
  <c r="AA44" i="43"/>
  <c r="AA151" i="43" s="1"/>
  <c r="AA258" i="43" s="1"/>
  <c r="AA365" i="43" s="1"/>
  <c r="AA52" i="43"/>
  <c r="AA159" i="43" s="1"/>
  <c r="AA266" i="43" s="1"/>
  <c r="AA373" i="43" s="1"/>
  <c r="AA82" i="43"/>
  <c r="AA189" i="43" s="1"/>
  <c r="AA296" i="43" s="1"/>
  <c r="AA403" i="43" s="1"/>
  <c r="AA86" i="43"/>
  <c r="AA193" i="43" s="1"/>
  <c r="AA300" i="43" s="1"/>
  <c r="AA407" i="43" s="1"/>
  <c r="AA88" i="43"/>
  <c r="AA195" i="43" s="1"/>
  <c r="AA302" i="43" s="1"/>
  <c r="AA409" i="43" s="1"/>
  <c r="AA90" i="43"/>
  <c r="AA197" i="43" s="1"/>
  <c r="AA304" i="43" s="1"/>
  <c r="AA411" i="43" s="1"/>
  <c r="AA92" i="43"/>
  <c r="AA199" i="43" s="1"/>
  <c r="AA306" i="43" s="1"/>
  <c r="AA413" i="43" s="1"/>
  <c r="AA94" i="43"/>
  <c r="AA201" i="43" s="1"/>
  <c r="AA308" i="43" s="1"/>
  <c r="AA415" i="43" s="1"/>
  <c r="AA96" i="43"/>
  <c r="AA203" i="43" s="1"/>
  <c r="AA310" i="43" s="1"/>
  <c r="AA417" i="43" s="1"/>
  <c r="AA98" i="43"/>
  <c r="AA205" i="43" s="1"/>
  <c r="AA312" i="43" s="1"/>
  <c r="AA419" i="43" s="1"/>
  <c r="AA100" i="43"/>
  <c r="AA207" i="43" s="1"/>
  <c r="AA314" i="43" s="1"/>
  <c r="AA421" i="43" s="1"/>
  <c r="AA102" i="43"/>
  <c r="AA209" i="43" s="1"/>
  <c r="AA316" i="43" s="1"/>
  <c r="AA423" i="43" s="1"/>
  <c r="AA104" i="43"/>
  <c r="AA211" i="43" s="1"/>
  <c r="AA318" i="43" s="1"/>
  <c r="AA425" i="43" s="1"/>
  <c r="AA57" i="43"/>
  <c r="AA164" i="43" s="1"/>
  <c r="AA271" i="43" s="1"/>
  <c r="AA378" i="43" s="1"/>
  <c r="AA80" i="43"/>
  <c r="AA187" i="43" s="1"/>
  <c r="AA294" i="43" s="1"/>
  <c r="AA401" i="43" s="1"/>
  <c r="X109" i="44" l="1"/>
  <c r="Y526" i="43"/>
  <c r="Y102" i="44" s="1"/>
  <c r="Y518" i="43"/>
  <c r="Y94" i="44" s="1"/>
  <c r="Y510" i="43"/>
  <c r="Y86" i="44" s="1"/>
  <c r="Y502" i="43"/>
  <c r="Y78" i="44" s="1"/>
  <c r="Y494" i="43"/>
  <c r="Y70" i="44" s="1"/>
  <c r="Y486" i="43"/>
  <c r="Y62" i="44" s="1"/>
  <c r="Y478" i="43"/>
  <c r="Y54" i="44" s="1"/>
  <c r="Y470" i="43"/>
  <c r="Y46" i="44" s="1"/>
  <c r="Y529" i="43"/>
  <c r="Y105" i="44" s="1"/>
  <c r="Y521" i="43"/>
  <c r="Y97" i="44" s="1"/>
  <c r="Y513" i="43"/>
  <c r="Y89" i="44" s="1"/>
  <c r="Y505" i="43"/>
  <c r="Y81" i="44" s="1"/>
  <c r="Y497" i="43"/>
  <c r="Y73" i="44" s="1"/>
  <c r="Y489" i="43"/>
  <c r="Y65" i="44" s="1"/>
  <c r="Y481" i="43"/>
  <c r="Y57" i="44" s="1"/>
  <c r="Y473" i="43"/>
  <c r="Y49" i="44" s="1"/>
  <c r="Y464" i="43"/>
  <c r="Y40" i="44" s="1"/>
  <c r="Y456" i="43"/>
  <c r="Y32" i="44" s="1"/>
  <c r="Y448" i="43"/>
  <c r="Y24" i="44" s="1"/>
  <c r="Y440" i="43"/>
  <c r="Y16" i="44" s="1"/>
  <c r="Y465" i="43"/>
  <c r="Y41" i="44" s="1"/>
  <c r="Y457" i="43"/>
  <c r="Y33" i="44" s="1"/>
  <c r="Y449" i="43"/>
  <c r="Y25" i="44" s="1"/>
  <c r="Y441" i="43"/>
  <c r="Y17" i="44" s="1"/>
  <c r="Y433" i="43"/>
  <c r="Y532" i="43"/>
  <c r="Y108" i="44" s="1"/>
  <c r="Y524" i="43"/>
  <c r="Y100" i="44" s="1"/>
  <c r="Y516" i="43"/>
  <c r="Y92" i="44" s="1"/>
  <c r="Y508" i="43"/>
  <c r="Y84" i="44" s="1"/>
  <c r="Y500" i="43"/>
  <c r="Y76" i="44" s="1"/>
  <c r="Y492" i="43"/>
  <c r="Y68" i="44" s="1"/>
  <c r="Y484" i="43"/>
  <c r="Y60" i="44" s="1"/>
  <c r="Y476" i="43"/>
  <c r="Y52" i="44" s="1"/>
  <c r="Y468" i="43"/>
  <c r="Y44" i="44" s="1"/>
  <c r="Y527" i="43"/>
  <c r="Y103" i="44" s="1"/>
  <c r="Y519" i="43"/>
  <c r="Y95" i="44" s="1"/>
  <c r="Y511" i="43"/>
  <c r="Y87" i="44" s="1"/>
  <c r="Y503" i="43"/>
  <c r="Y79" i="44" s="1"/>
  <c r="Y495" i="43"/>
  <c r="Y71" i="44" s="1"/>
  <c r="Y487" i="43"/>
  <c r="Y63" i="44" s="1"/>
  <c r="Y479" i="43"/>
  <c r="Y55" i="44" s="1"/>
  <c r="Y471" i="43"/>
  <c r="Y47" i="44" s="1"/>
  <c r="Y462" i="43"/>
  <c r="Y38" i="44" s="1"/>
  <c r="Y454" i="43"/>
  <c r="Y30" i="44" s="1"/>
  <c r="Y446" i="43"/>
  <c r="Y22" i="44" s="1"/>
  <c r="Y438" i="43"/>
  <c r="Y14" i="44" s="1"/>
  <c r="Y463" i="43"/>
  <c r="Y39" i="44" s="1"/>
  <c r="Y455" i="43"/>
  <c r="Y31" i="44" s="1"/>
  <c r="Y447" i="43"/>
  <c r="Y23" i="44" s="1"/>
  <c r="Y439" i="43"/>
  <c r="Y15" i="44" s="1"/>
  <c r="Y530" i="43"/>
  <c r="Y106" i="44" s="1"/>
  <c r="Y522" i="43"/>
  <c r="Y98" i="44" s="1"/>
  <c r="Y514" i="43"/>
  <c r="Y90" i="44" s="1"/>
  <c r="Y506" i="43"/>
  <c r="Y82" i="44" s="1"/>
  <c r="Y498" i="43"/>
  <c r="Y74" i="44" s="1"/>
  <c r="Y490" i="43"/>
  <c r="Y66" i="44" s="1"/>
  <c r="Y482" i="43"/>
  <c r="Y58" i="44" s="1"/>
  <c r="Y474" i="43"/>
  <c r="Y50" i="44" s="1"/>
  <c r="Y466" i="43"/>
  <c r="Y42" i="44" s="1"/>
  <c r="Y525" i="43"/>
  <c r="Y101" i="44" s="1"/>
  <c r="Y517" i="43"/>
  <c r="Y93" i="44" s="1"/>
  <c r="Y509" i="43"/>
  <c r="Y85" i="44" s="1"/>
  <c r="Y501" i="43"/>
  <c r="Y77" i="44" s="1"/>
  <c r="Y493" i="43"/>
  <c r="Y69" i="44" s="1"/>
  <c r="Y485" i="43"/>
  <c r="Y61" i="44" s="1"/>
  <c r="Y477" i="43"/>
  <c r="Y53" i="44" s="1"/>
  <c r="Y469" i="43"/>
  <c r="Y45" i="44" s="1"/>
  <c r="Y460" i="43"/>
  <c r="Y36" i="44" s="1"/>
  <c r="Y452" i="43"/>
  <c r="Y28" i="44" s="1"/>
  <c r="Y444" i="43"/>
  <c r="Y20" i="44" s="1"/>
  <c r="Y436" i="43"/>
  <c r="Y12" i="44" s="1"/>
  <c r="Y461" i="43"/>
  <c r="Y37" i="44" s="1"/>
  <c r="Y453" i="43"/>
  <c r="Y29" i="44" s="1"/>
  <c r="Y445" i="43"/>
  <c r="Y21" i="44" s="1"/>
  <c r="Y437" i="43"/>
  <c r="Y13" i="44" s="1"/>
  <c r="Y528" i="43"/>
  <c r="Y104" i="44" s="1"/>
  <c r="Y520" i="43"/>
  <c r="Y96" i="44" s="1"/>
  <c r="Y512" i="43"/>
  <c r="Y88" i="44" s="1"/>
  <c r="Y504" i="43"/>
  <c r="Y80" i="44" s="1"/>
  <c r="Y496" i="43"/>
  <c r="Y72" i="44" s="1"/>
  <c r="Y488" i="43"/>
  <c r="Y64" i="44" s="1"/>
  <c r="Y480" i="43"/>
  <c r="Y56" i="44" s="1"/>
  <c r="Y472" i="43"/>
  <c r="Y48" i="44" s="1"/>
  <c r="Y531" i="43"/>
  <c r="Y107" i="44" s="1"/>
  <c r="Y523" i="43"/>
  <c r="Y99" i="44" s="1"/>
  <c r="Y515" i="43"/>
  <c r="Y91" i="44" s="1"/>
  <c r="Y507" i="43"/>
  <c r="Y83" i="44" s="1"/>
  <c r="Y499" i="43"/>
  <c r="Y75" i="44" s="1"/>
  <c r="Y491" i="43"/>
  <c r="Y67" i="44" s="1"/>
  <c r="Y483" i="43"/>
  <c r="Y59" i="44" s="1"/>
  <c r="Y475" i="43"/>
  <c r="Y51" i="44" s="1"/>
  <c r="Y467" i="43"/>
  <c r="Y43" i="44" s="1"/>
  <c r="Y458" i="43"/>
  <c r="Y34" i="44" s="1"/>
  <c r="Y450" i="43"/>
  <c r="Y26" i="44" s="1"/>
  <c r="Y442" i="43"/>
  <c r="Y18" i="44" s="1"/>
  <c r="Y434" i="43"/>
  <c r="Y10" i="44" s="1"/>
  <c r="Y459" i="43"/>
  <c r="Y35" i="44" s="1"/>
  <c r="Y451" i="43"/>
  <c r="Y27" i="44" s="1"/>
  <c r="Y443" i="43"/>
  <c r="Y19" i="44" s="1"/>
  <c r="AC4" i="43"/>
  <c r="AB5" i="43"/>
  <c r="AB6" i="43"/>
  <c r="AB113" i="43" s="1"/>
  <c r="AB220" i="43" s="1"/>
  <c r="AB7" i="43"/>
  <c r="AB114" i="43" s="1"/>
  <c r="AB221" i="43" s="1"/>
  <c r="AB9" i="43"/>
  <c r="AB116" i="43" s="1"/>
  <c r="AB223" i="43" s="1"/>
  <c r="AB11" i="43"/>
  <c r="AB118" i="43" s="1"/>
  <c r="AB225" i="43" s="1"/>
  <c r="AB13" i="43"/>
  <c r="AB120" i="43" s="1"/>
  <c r="AB227" i="43" s="1"/>
  <c r="AB15" i="43"/>
  <c r="AB122" i="43" s="1"/>
  <c r="AB229" i="43" s="1"/>
  <c r="AB17" i="43"/>
  <c r="AB124" i="43" s="1"/>
  <c r="AB231" i="43" s="1"/>
  <c r="AB19" i="43"/>
  <c r="AB126" i="43" s="1"/>
  <c r="AB233" i="43" s="1"/>
  <c r="AB21" i="43"/>
  <c r="AB128" i="43" s="1"/>
  <c r="AB235" i="43" s="1"/>
  <c r="AB23" i="43"/>
  <c r="AB130" i="43" s="1"/>
  <c r="AB237" i="43" s="1"/>
  <c r="AB25" i="43"/>
  <c r="AB132" i="43" s="1"/>
  <c r="AB239" i="43" s="1"/>
  <c r="AB27" i="43"/>
  <c r="AB134" i="43" s="1"/>
  <c r="AB241" i="43" s="1"/>
  <c r="AB29" i="43"/>
  <c r="AB136" i="43" s="1"/>
  <c r="AB243" i="43" s="1"/>
  <c r="AB31" i="43"/>
  <c r="AB138" i="43" s="1"/>
  <c r="AB245" i="43" s="1"/>
  <c r="AB33" i="43"/>
  <c r="AB140" i="43" s="1"/>
  <c r="AB247" i="43" s="1"/>
  <c r="AB35" i="43"/>
  <c r="AB142" i="43" s="1"/>
  <c r="AB249" i="43" s="1"/>
  <c r="AB37" i="43"/>
  <c r="AB144" i="43" s="1"/>
  <c r="AB251" i="43" s="1"/>
  <c r="AB39" i="43"/>
  <c r="AB146" i="43" s="1"/>
  <c r="AB253" i="43" s="1"/>
  <c r="AB41" i="43"/>
  <c r="AB148" i="43" s="1"/>
  <c r="AB255" i="43" s="1"/>
  <c r="AB43" i="43"/>
  <c r="AB150" i="43" s="1"/>
  <c r="AB257" i="43" s="1"/>
  <c r="AB45" i="43"/>
  <c r="AB152" i="43" s="1"/>
  <c r="AB259" i="43" s="1"/>
  <c r="AB47" i="43"/>
  <c r="AB154" i="43" s="1"/>
  <c r="AB261" i="43" s="1"/>
  <c r="AB49" i="43"/>
  <c r="AB156" i="43" s="1"/>
  <c r="AB263" i="43" s="1"/>
  <c r="AB51" i="43"/>
  <c r="AB158" i="43" s="1"/>
  <c r="AB265" i="43" s="1"/>
  <c r="AB53" i="43"/>
  <c r="AB160" i="43" s="1"/>
  <c r="AB267" i="43" s="1"/>
  <c r="AB55" i="43"/>
  <c r="AB162" i="43" s="1"/>
  <c r="AB269" i="43" s="1"/>
  <c r="AB57" i="43"/>
  <c r="AB164" i="43" s="1"/>
  <c r="AB271" i="43" s="1"/>
  <c r="AB59" i="43"/>
  <c r="AB166" i="43" s="1"/>
  <c r="AB273" i="43" s="1"/>
  <c r="AB8" i="43"/>
  <c r="AB115" i="43" s="1"/>
  <c r="AB222" i="43" s="1"/>
  <c r="AB10" i="43"/>
  <c r="AB117" i="43" s="1"/>
  <c r="AB224" i="43" s="1"/>
  <c r="AB18" i="43"/>
  <c r="AB125" i="43" s="1"/>
  <c r="AB232" i="43" s="1"/>
  <c r="AB26" i="43"/>
  <c r="AB133" i="43" s="1"/>
  <c r="AB240" i="43" s="1"/>
  <c r="AB34" i="43"/>
  <c r="AB141" i="43" s="1"/>
  <c r="AB248" i="43" s="1"/>
  <c r="AB42" i="43"/>
  <c r="AB149" i="43" s="1"/>
  <c r="AB256" i="43" s="1"/>
  <c r="AB16" i="43"/>
  <c r="AB123" i="43" s="1"/>
  <c r="AB230" i="43" s="1"/>
  <c r="AB24" i="43"/>
  <c r="AB131" i="43" s="1"/>
  <c r="AB238" i="43" s="1"/>
  <c r="AB32" i="43"/>
  <c r="AB139" i="43" s="1"/>
  <c r="AB246" i="43" s="1"/>
  <c r="AB40" i="43"/>
  <c r="AB147" i="43" s="1"/>
  <c r="AB254" i="43" s="1"/>
  <c r="AB14" i="43"/>
  <c r="AB121" i="43" s="1"/>
  <c r="AB228" i="43" s="1"/>
  <c r="AB22" i="43"/>
  <c r="AB129" i="43" s="1"/>
  <c r="AB236" i="43" s="1"/>
  <c r="AB30" i="43"/>
  <c r="AB137" i="43" s="1"/>
  <c r="AB244" i="43" s="1"/>
  <c r="AB38" i="43"/>
  <c r="AB145" i="43" s="1"/>
  <c r="AB252" i="43" s="1"/>
  <c r="AB12" i="43"/>
  <c r="AB119" i="43" s="1"/>
  <c r="AB226" i="43" s="1"/>
  <c r="AB20" i="43"/>
  <c r="AB127" i="43" s="1"/>
  <c r="AB234" i="43" s="1"/>
  <c r="AB28" i="43"/>
  <c r="AB135" i="43" s="1"/>
  <c r="AB242" i="43" s="1"/>
  <c r="AB36" i="43"/>
  <c r="AB143" i="43" s="1"/>
  <c r="AB250" i="43" s="1"/>
  <c r="AB44" i="43"/>
  <c r="AB151" i="43" s="1"/>
  <c r="AB258" i="43" s="1"/>
  <c r="AB52" i="43"/>
  <c r="AB159" i="43" s="1"/>
  <c r="AB266" i="43" s="1"/>
  <c r="AB60" i="43"/>
  <c r="AB167" i="43" s="1"/>
  <c r="AB274" i="43" s="1"/>
  <c r="AB50" i="43"/>
  <c r="AB157" i="43" s="1"/>
  <c r="AB264" i="43" s="1"/>
  <c r="AB58" i="43"/>
  <c r="AB165" i="43" s="1"/>
  <c r="AB272" i="43" s="1"/>
  <c r="AB61" i="43"/>
  <c r="AB168" i="43" s="1"/>
  <c r="AB275" i="43" s="1"/>
  <c r="AB63" i="43"/>
  <c r="AB170" i="43" s="1"/>
  <c r="AB277" i="43" s="1"/>
  <c r="AB65" i="43"/>
  <c r="AB172" i="43" s="1"/>
  <c r="AB279" i="43" s="1"/>
  <c r="AB67" i="43"/>
  <c r="AB174" i="43" s="1"/>
  <c r="AB281" i="43" s="1"/>
  <c r="AB69" i="43"/>
  <c r="AB176" i="43" s="1"/>
  <c r="AB283" i="43" s="1"/>
  <c r="AB71" i="43"/>
  <c r="AB178" i="43" s="1"/>
  <c r="AB285" i="43" s="1"/>
  <c r="AB48" i="43"/>
  <c r="AB155" i="43" s="1"/>
  <c r="AB262" i="43" s="1"/>
  <c r="AB56" i="43"/>
  <c r="AB163" i="43" s="1"/>
  <c r="AB270" i="43" s="1"/>
  <c r="AB66" i="43"/>
  <c r="AB173" i="43" s="1"/>
  <c r="AB280" i="43" s="1"/>
  <c r="AB75" i="43"/>
  <c r="AB182" i="43" s="1"/>
  <c r="AB289" i="43" s="1"/>
  <c r="AB80" i="43"/>
  <c r="AB187" i="43" s="1"/>
  <c r="AB294" i="43" s="1"/>
  <c r="AB83" i="43"/>
  <c r="AB190" i="43" s="1"/>
  <c r="AB297" i="43" s="1"/>
  <c r="AB68" i="43"/>
  <c r="AB175" i="43" s="1"/>
  <c r="AB282" i="43" s="1"/>
  <c r="AB72" i="43"/>
  <c r="AB179" i="43" s="1"/>
  <c r="AB286" i="43" s="1"/>
  <c r="AB78" i="43"/>
  <c r="AB185" i="43" s="1"/>
  <c r="AB292" i="43" s="1"/>
  <c r="AB81" i="43"/>
  <c r="AB188" i="43" s="1"/>
  <c r="AB295" i="43" s="1"/>
  <c r="AB87" i="43"/>
  <c r="AB194" i="43" s="1"/>
  <c r="AB301" i="43" s="1"/>
  <c r="AB89" i="43"/>
  <c r="AB196" i="43" s="1"/>
  <c r="AB303" i="43" s="1"/>
  <c r="AB91" i="43"/>
  <c r="AB198" i="43" s="1"/>
  <c r="AB305" i="43" s="1"/>
  <c r="AB93" i="43"/>
  <c r="AB200" i="43" s="1"/>
  <c r="AB307" i="43" s="1"/>
  <c r="AB95" i="43"/>
  <c r="AB202" i="43" s="1"/>
  <c r="AB309" i="43" s="1"/>
  <c r="AB97" i="43"/>
  <c r="AB204" i="43" s="1"/>
  <c r="AB311" i="43" s="1"/>
  <c r="AB99" i="43"/>
  <c r="AB206" i="43" s="1"/>
  <c r="AB313" i="43" s="1"/>
  <c r="AB101" i="43"/>
  <c r="AB208" i="43" s="1"/>
  <c r="AB315" i="43" s="1"/>
  <c r="AB103" i="43"/>
  <c r="AB210" i="43" s="1"/>
  <c r="AB317" i="43" s="1"/>
  <c r="AB54" i="43"/>
  <c r="AB161" i="43" s="1"/>
  <c r="AB268" i="43" s="1"/>
  <c r="AB62" i="43"/>
  <c r="AB169" i="43" s="1"/>
  <c r="AB276" i="43" s="1"/>
  <c r="AB383" i="43" s="1"/>
  <c r="AB70" i="43"/>
  <c r="AB177" i="43" s="1"/>
  <c r="AB284" i="43" s="1"/>
  <c r="AB73" i="43"/>
  <c r="AB180" i="43" s="1"/>
  <c r="AB287" i="43" s="1"/>
  <c r="AB76" i="43"/>
  <c r="AB183" i="43" s="1"/>
  <c r="AB290" i="43" s="1"/>
  <c r="AB79" i="43"/>
  <c r="AB186" i="43" s="1"/>
  <c r="AB293" i="43" s="1"/>
  <c r="AB400" i="43" s="1"/>
  <c r="AB84" i="43"/>
  <c r="AB191" i="43" s="1"/>
  <c r="AB298" i="43" s="1"/>
  <c r="AB46" i="43"/>
  <c r="AB153" i="43" s="1"/>
  <c r="AB260" i="43" s="1"/>
  <c r="AB64" i="43"/>
  <c r="AB171" i="43" s="1"/>
  <c r="AB278" i="43" s="1"/>
  <c r="AB74" i="43"/>
  <c r="AB181" i="43" s="1"/>
  <c r="AB288" i="43" s="1"/>
  <c r="AB77" i="43"/>
  <c r="AB184" i="43" s="1"/>
  <c r="AB291" i="43" s="1"/>
  <c r="AB82" i="43"/>
  <c r="AB189" i="43" s="1"/>
  <c r="AB296" i="43" s="1"/>
  <c r="AB85" i="43"/>
  <c r="AB192" i="43" s="1"/>
  <c r="AB299" i="43" s="1"/>
  <c r="AB86" i="43"/>
  <c r="AB193" i="43" s="1"/>
  <c r="AB300" i="43" s="1"/>
  <c r="AB407" i="43" s="1"/>
  <c r="AB88" i="43"/>
  <c r="AB195" i="43" s="1"/>
  <c r="AB302" i="43" s="1"/>
  <c r="AB90" i="43"/>
  <c r="AB197" i="43" s="1"/>
  <c r="AB304" i="43" s="1"/>
  <c r="AB92" i="43"/>
  <c r="AB199" i="43" s="1"/>
  <c r="AB306" i="43" s="1"/>
  <c r="AB94" i="43"/>
  <c r="AB201" i="43" s="1"/>
  <c r="AB308" i="43" s="1"/>
  <c r="AB415" i="43" s="1"/>
  <c r="AB96" i="43"/>
  <c r="AB203" i="43" s="1"/>
  <c r="AB310" i="43" s="1"/>
  <c r="AB417" i="43" s="1"/>
  <c r="AB98" i="43"/>
  <c r="AB205" i="43" s="1"/>
  <c r="AB312" i="43" s="1"/>
  <c r="AB100" i="43"/>
  <c r="AB207" i="43" s="1"/>
  <c r="AB314" i="43" s="1"/>
  <c r="AB102" i="43"/>
  <c r="AB209" i="43" s="1"/>
  <c r="AB316" i="43" s="1"/>
  <c r="AB423" i="43" s="1"/>
  <c r="AB104" i="43"/>
  <c r="AB211" i="43" s="1"/>
  <c r="AB318" i="43" s="1"/>
  <c r="AB425" i="43" s="1"/>
  <c r="AC325" i="43"/>
  <c r="AB327" i="43"/>
  <c r="AB329" i="43"/>
  <c r="AB331" i="43"/>
  <c r="AB333" i="43"/>
  <c r="AB335" i="43"/>
  <c r="AB337" i="43"/>
  <c r="AB339" i="43"/>
  <c r="AB341" i="43"/>
  <c r="AB343" i="43"/>
  <c r="AB345" i="43"/>
  <c r="AB347" i="43"/>
  <c r="AB349" i="43"/>
  <c r="AB328" i="43"/>
  <c r="AB330" i="43"/>
  <c r="AB332" i="43"/>
  <c r="AB334" i="43"/>
  <c r="AB336" i="43"/>
  <c r="AB338" i="43"/>
  <c r="AB340" i="43"/>
  <c r="AB342" i="43"/>
  <c r="AB344" i="43"/>
  <c r="AB346" i="43"/>
  <c r="AB348" i="43"/>
  <c r="AB350" i="43"/>
  <c r="AB352" i="43"/>
  <c r="AB355" i="43"/>
  <c r="AB357" i="43"/>
  <c r="AB359" i="43"/>
  <c r="AB361" i="43"/>
  <c r="AB363" i="43"/>
  <c r="AB365" i="43"/>
  <c r="AB367" i="43"/>
  <c r="AB369" i="43"/>
  <c r="AB371" i="43"/>
  <c r="AB373" i="43"/>
  <c r="AB375" i="43"/>
  <c r="AB377" i="43"/>
  <c r="AB379" i="43"/>
  <c r="AB381" i="43"/>
  <c r="AB385" i="43"/>
  <c r="AB387" i="43"/>
  <c r="AB389" i="43"/>
  <c r="AB391" i="43"/>
  <c r="AB393" i="43"/>
  <c r="AB395" i="43"/>
  <c r="AB397" i="43"/>
  <c r="AB399" i="43"/>
  <c r="AB401" i="43"/>
  <c r="AB403" i="43"/>
  <c r="AB405" i="43"/>
  <c r="AB409" i="43"/>
  <c r="AB411" i="43"/>
  <c r="AB413" i="43"/>
  <c r="AB419" i="43"/>
  <c r="AB421" i="43"/>
  <c r="AB353" i="43"/>
  <c r="AB351" i="43"/>
  <c r="AB354" i="43"/>
  <c r="AB356" i="43"/>
  <c r="AB358" i="43"/>
  <c r="AB360" i="43"/>
  <c r="AB362" i="43"/>
  <c r="AB364" i="43"/>
  <c r="AB366" i="43"/>
  <c r="AB368" i="43"/>
  <c r="AB370" i="43"/>
  <c r="AB372" i="43"/>
  <c r="AB374" i="43"/>
  <c r="AB376" i="43"/>
  <c r="AB378" i="43"/>
  <c r="AB380" i="43"/>
  <c r="AB382" i="43"/>
  <c r="AB384" i="43"/>
  <c r="AB386" i="43"/>
  <c r="AB388" i="43"/>
  <c r="AB390" i="43"/>
  <c r="AB392" i="43"/>
  <c r="AB394" i="43"/>
  <c r="AB396" i="43"/>
  <c r="AB398" i="43"/>
  <c r="AB402" i="43"/>
  <c r="AB404" i="43"/>
  <c r="AB406" i="43"/>
  <c r="AB408" i="43"/>
  <c r="AB410" i="43"/>
  <c r="AB412" i="43"/>
  <c r="AB414" i="43"/>
  <c r="AB416" i="43"/>
  <c r="AB418" i="43"/>
  <c r="AB420" i="43"/>
  <c r="AB422" i="43"/>
  <c r="AB424" i="43"/>
  <c r="Y319" i="43"/>
  <c r="Y9" i="44"/>
  <c r="AB8" i="44"/>
  <c r="AA105" i="43"/>
  <c r="AA112" i="43"/>
  <c r="Z212" i="43"/>
  <c r="Z219" i="43"/>
  <c r="Z326" i="43" s="1"/>
  <c r="Z426" i="43" s="1"/>
  <c r="Z447" i="43" s="1"/>
  <c r="Z23" i="44" s="1"/>
  <c r="Z524" i="43" l="1"/>
  <c r="Z100" i="44" s="1"/>
  <c r="Z492" i="43"/>
  <c r="Z68" i="44" s="1"/>
  <c r="Z516" i="43"/>
  <c r="Z92" i="44" s="1"/>
  <c r="Z484" i="43"/>
  <c r="Z60" i="44" s="1"/>
  <c r="Z508" i="43"/>
  <c r="Z84" i="44" s="1"/>
  <c r="Z532" i="43"/>
  <c r="Z108" i="44" s="1"/>
  <c r="Z500" i="43"/>
  <c r="Z76" i="44" s="1"/>
  <c r="Y109" i="44"/>
  <c r="Z468" i="43"/>
  <c r="Z44" i="44" s="1"/>
  <c r="Z521" i="43"/>
  <c r="Z97" i="44" s="1"/>
  <c r="Z505" i="43"/>
  <c r="Z81" i="44" s="1"/>
  <c r="Z481" i="43"/>
  <c r="Z57" i="44" s="1"/>
  <c r="Z462" i="43"/>
  <c r="Z38" i="44" s="1"/>
  <c r="Z446" i="43"/>
  <c r="Z22" i="44" s="1"/>
  <c r="Z463" i="43"/>
  <c r="Z39" i="44" s="1"/>
  <c r="Z439" i="43"/>
  <c r="Z15" i="44" s="1"/>
  <c r="Z530" i="43"/>
  <c r="Z106" i="44" s="1"/>
  <c r="Z514" i="43"/>
  <c r="Z90" i="44" s="1"/>
  <c r="Z498" i="43"/>
  <c r="Z74" i="44" s="1"/>
  <c r="Z474" i="43"/>
  <c r="Z50" i="44" s="1"/>
  <c r="Z519" i="43"/>
  <c r="Z95" i="44" s="1"/>
  <c r="Z495" i="43"/>
  <c r="Z71" i="44" s="1"/>
  <c r="Z471" i="43"/>
  <c r="Z47" i="44" s="1"/>
  <c r="Z444" i="43"/>
  <c r="Z20" i="44" s="1"/>
  <c r="Z453" i="43"/>
  <c r="Z29" i="44" s="1"/>
  <c r="Z437" i="43"/>
  <c r="Z13" i="44" s="1"/>
  <c r="Z497" i="43"/>
  <c r="Z73" i="44" s="1"/>
  <c r="Z522" i="43"/>
  <c r="Z98" i="44" s="1"/>
  <c r="Z506" i="43"/>
  <c r="Z82" i="44" s="1"/>
  <c r="Z490" i="43"/>
  <c r="Z66" i="44" s="1"/>
  <c r="Z482" i="43"/>
  <c r="Z58" i="44" s="1"/>
  <c r="Z466" i="43"/>
  <c r="Z42" i="44" s="1"/>
  <c r="Z527" i="43"/>
  <c r="Z103" i="44" s="1"/>
  <c r="Z511" i="43"/>
  <c r="Z87" i="44" s="1"/>
  <c r="Z503" i="43"/>
  <c r="Z79" i="44" s="1"/>
  <c r="Z487" i="43"/>
  <c r="Z63" i="44" s="1"/>
  <c r="Z479" i="43"/>
  <c r="Z55" i="44" s="1"/>
  <c r="Z460" i="43"/>
  <c r="Z36" i="44" s="1"/>
  <c r="Z452" i="43"/>
  <c r="Z28" i="44" s="1"/>
  <c r="Z436" i="43"/>
  <c r="Z12" i="44" s="1"/>
  <c r="Z461" i="43"/>
  <c r="Z37" i="44" s="1"/>
  <c r="Z445" i="43"/>
  <c r="Z21" i="44" s="1"/>
  <c r="Z528" i="43"/>
  <c r="Z104" i="44" s="1"/>
  <c r="Z512" i="43"/>
  <c r="Z88" i="44" s="1"/>
  <c r="Z496" i="43"/>
  <c r="Z72" i="44" s="1"/>
  <c r="Z488" i="43"/>
  <c r="Z64" i="44" s="1"/>
  <c r="Z480" i="43"/>
  <c r="Z56" i="44" s="1"/>
  <c r="Z472" i="43"/>
  <c r="Z48" i="44" s="1"/>
  <c r="Z464" i="43"/>
  <c r="Z40" i="44" s="1"/>
  <c r="Z525" i="43"/>
  <c r="Z101" i="44" s="1"/>
  <c r="Z517" i="43"/>
  <c r="Z93" i="44" s="1"/>
  <c r="Z509" i="43"/>
  <c r="Z85" i="44" s="1"/>
  <c r="Z501" i="43"/>
  <c r="Z77" i="44" s="1"/>
  <c r="Z493" i="43"/>
  <c r="Z69" i="44" s="1"/>
  <c r="Z485" i="43"/>
  <c r="Z61" i="44" s="1"/>
  <c r="Z477" i="43"/>
  <c r="Z53" i="44" s="1"/>
  <c r="Z469" i="43"/>
  <c r="Z45" i="44" s="1"/>
  <c r="Z458" i="43"/>
  <c r="Z34" i="44" s="1"/>
  <c r="Z450" i="43"/>
  <c r="Z26" i="44" s="1"/>
  <c r="Z442" i="43"/>
  <c r="Z18" i="44" s="1"/>
  <c r="Z434" i="43"/>
  <c r="Z10" i="44" s="1"/>
  <c r="Z459" i="43"/>
  <c r="Z35" i="44" s="1"/>
  <c r="Z451" i="43"/>
  <c r="Z27" i="44" s="1"/>
  <c r="Z443" i="43"/>
  <c r="Z19" i="44" s="1"/>
  <c r="Z435" i="43"/>
  <c r="Z11" i="44" s="1"/>
  <c r="Z520" i="43"/>
  <c r="Z96" i="44" s="1"/>
  <c r="Z504" i="43"/>
  <c r="Z80" i="44" s="1"/>
  <c r="Z526" i="43"/>
  <c r="Z102" i="44" s="1"/>
  <c r="Z518" i="43"/>
  <c r="Z94" i="44" s="1"/>
  <c r="Z510" i="43"/>
  <c r="Z86" i="44" s="1"/>
  <c r="Z502" i="43"/>
  <c r="Z78" i="44" s="1"/>
  <c r="Z494" i="43"/>
  <c r="Z70" i="44" s="1"/>
  <c r="Z486" i="43"/>
  <c r="Z62" i="44" s="1"/>
  <c r="Z478" i="43"/>
  <c r="Z54" i="44" s="1"/>
  <c r="Z470" i="43"/>
  <c r="Z46" i="44" s="1"/>
  <c r="Z531" i="43"/>
  <c r="Z107" i="44" s="1"/>
  <c r="Z523" i="43"/>
  <c r="Z99" i="44" s="1"/>
  <c r="Z515" i="43"/>
  <c r="Z91" i="44" s="1"/>
  <c r="Z507" i="43"/>
  <c r="Z83" i="44" s="1"/>
  <c r="Z499" i="43"/>
  <c r="Z75" i="44" s="1"/>
  <c r="Z491" i="43"/>
  <c r="Z67" i="44" s="1"/>
  <c r="Z483" i="43"/>
  <c r="Z59" i="44" s="1"/>
  <c r="Z475" i="43"/>
  <c r="Z51" i="44" s="1"/>
  <c r="Z467" i="43"/>
  <c r="Z43" i="44" s="1"/>
  <c r="Z456" i="43"/>
  <c r="Z32" i="44" s="1"/>
  <c r="Z448" i="43"/>
  <c r="Z24" i="44" s="1"/>
  <c r="Z440" i="43"/>
  <c r="Z16" i="44" s="1"/>
  <c r="Z465" i="43"/>
  <c r="Z41" i="44" s="1"/>
  <c r="Z457" i="43"/>
  <c r="Z33" i="44" s="1"/>
  <c r="Z449" i="43"/>
  <c r="Z25" i="44" s="1"/>
  <c r="Z441" i="43"/>
  <c r="Z17" i="44" s="1"/>
  <c r="Z433" i="43"/>
  <c r="Z9" i="44" s="1"/>
  <c r="Z476" i="43"/>
  <c r="Z52" i="44" s="1"/>
  <c r="Z529" i="43"/>
  <c r="Z105" i="44" s="1"/>
  <c r="Z513" i="43"/>
  <c r="Z89" i="44" s="1"/>
  <c r="Z489" i="43"/>
  <c r="Z65" i="44" s="1"/>
  <c r="Z473" i="43"/>
  <c r="Z49" i="44" s="1"/>
  <c r="Z454" i="43"/>
  <c r="Z30" i="44" s="1"/>
  <c r="Z438" i="43"/>
  <c r="Z14" i="44" s="1"/>
  <c r="Z455" i="43"/>
  <c r="Z31" i="44" s="1"/>
  <c r="AA212" i="43"/>
  <c r="AA219" i="43"/>
  <c r="AA326" i="43" s="1"/>
  <c r="AA426" i="43" s="1"/>
  <c r="AA436" i="43" s="1"/>
  <c r="AA12" i="44" s="1"/>
  <c r="AD325" i="43"/>
  <c r="AB105" i="43"/>
  <c r="AB112" i="43"/>
  <c r="Z319" i="43"/>
  <c r="AC8" i="44"/>
  <c r="AD4" i="43"/>
  <c r="AC5" i="43"/>
  <c r="AC7" i="43"/>
  <c r="AC114" i="43" s="1"/>
  <c r="AC221" i="43" s="1"/>
  <c r="AC328" i="43" s="1"/>
  <c r="AC8" i="43"/>
  <c r="AC115" i="43" s="1"/>
  <c r="AC222" i="43" s="1"/>
  <c r="AC329" i="43" s="1"/>
  <c r="AC6" i="43"/>
  <c r="AC113" i="43" s="1"/>
  <c r="AC220" i="43" s="1"/>
  <c r="AC327" i="43" s="1"/>
  <c r="AC12" i="43"/>
  <c r="AC119" i="43" s="1"/>
  <c r="AC226" i="43" s="1"/>
  <c r="AC333" i="43" s="1"/>
  <c r="AC15" i="43"/>
  <c r="AC122" i="43" s="1"/>
  <c r="AC229" i="43" s="1"/>
  <c r="AC336" i="43" s="1"/>
  <c r="AC20" i="43"/>
  <c r="AC127" i="43" s="1"/>
  <c r="AC234" i="43" s="1"/>
  <c r="AC341" i="43" s="1"/>
  <c r="AC23" i="43"/>
  <c r="AC130" i="43" s="1"/>
  <c r="AC237" i="43" s="1"/>
  <c r="AC344" i="43" s="1"/>
  <c r="AC28" i="43"/>
  <c r="AC135" i="43" s="1"/>
  <c r="AC242" i="43" s="1"/>
  <c r="AC349" i="43" s="1"/>
  <c r="AC31" i="43"/>
  <c r="AC138" i="43" s="1"/>
  <c r="AC245" i="43" s="1"/>
  <c r="AC352" i="43" s="1"/>
  <c r="AC36" i="43"/>
  <c r="AC143" i="43" s="1"/>
  <c r="AC250" i="43" s="1"/>
  <c r="AC357" i="43" s="1"/>
  <c r="AC39" i="43"/>
  <c r="AC146" i="43" s="1"/>
  <c r="AC253" i="43" s="1"/>
  <c r="AC360" i="43" s="1"/>
  <c r="AC44" i="43"/>
  <c r="AC151" i="43" s="1"/>
  <c r="AC258" i="43" s="1"/>
  <c r="AC365" i="43" s="1"/>
  <c r="AC10" i="43"/>
  <c r="AC117" i="43" s="1"/>
  <c r="AC224" i="43" s="1"/>
  <c r="AC331" i="43" s="1"/>
  <c r="AC13" i="43"/>
  <c r="AC120" i="43" s="1"/>
  <c r="AC227" i="43" s="1"/>
  <c r="AC334" i="43" s="1"/>
  <c r="AC18" i="43"/>
  <c r="AC125" i="43" s="1"/>
  <c r="AC232" i="43" s="1"/>
  <c r="AC339" i="43" s="1"/>
  <c r="AC21" i="43"/>
  <c r="AC128" i="43" s="1"/>
  <c r="AC235" i="43" s="1"/>
  <c r="AC342" i="43" s="1"/>
  <c r="AC26" i="43"/>
  <c r="AC133" i="43" s="1"/>
  <c r="AC240" i="43" s="1"/>
  <c r="AC347" i="43" s="1"/>
  <c r="AC29" i="43"/>
  <c r="AC136" i="43" s="1"/>
  <c r="AC243" i="43" s="1"/>
  <c r="AC350" i="43" s="1"/>
  <c r="AC34" i="43"/>
  <c r="AC141" i="43" s="1"/>
  <c r="AC248" i="43" s="1"/>
  <c r="AC355" i="43" s="1"/>
  <c r="AC37" i="43"/>
  <c r="AC144" i="43" s="1"/>
  <c r="AC251" i="43" s="1"/>
  <c r="AC358" i="43" s="1"/>
  <c r="AC42" i="43"/>
  <c r="AC149" i="43" s="1"/>
  <c r="AC256" i="43" s="1"/>
  <c r="AC363" i="43" s="1"/>
  <c r="AC9" i="43"/>
  <c r="AC116" i="43" s="1"/>
  <c r="AC223" i="43" s="1"/>
  <c r="AC330" i="43" s="1"/>
  <c r="AC11" i="43"/>
  <c r="AC118" i="43" s="1"/>
  <c r="AC225" i="43" s="1"/>
  <c r="AC332" i="43" s="1"/>
  <c r="AC16" i="43"/>
  <c r="AC123" i="43" s="1"/>
  <c r="AC230" i="43" s="1"/>
  <c r="AC337" i="43" s="1"/>
  <c r="AC19" i="43"/>
  <c r="AC126" i="43" s="1"/>
  <c r="AC233" i="43" s="1"/>
  <c r="AC340" i="43" s="1"/>
  <c r="AC24" i="43"/>
  <c r="AC131" i="43" s="1"/>
  <c r="AC238" i="43" s="1"/>
  <c r="AC345" i="43" s="1"/>
  <c r="AC27" i="43"/>
  <c r="AC134" i="43" s="1"/>
  <c r="AC241" i="43" s="1"/>
  <c r="AC348" i="43" s="1"/>
  <c r="AC32" i="43"/>
  <c r="AC139" i="43" s="1"/>
  <c r="AC246" i="43" s="1"/>
  <c r="AC353" i="43" s="1"/>
  <c r="AC35" i="43"/>
  <c r="AC142" i="43" s="1"/>
  <c r="AC249" i="43" s="1"/>
  <c r="AC356" i="43" s="1"/>
  <c r="AC40" i="43"/>
  <c r="AC147" i="43" s="1"/>
  <c r="AC254" i="43" s="1"/>
  <c r="AC361" i="43" s="1"/>
  <c r="AC14" i="43"/>
  <c r="AC121" i="43" s="1"/>
  <c r="AC228" i="43" s="1"/>
  <c r="AC335" i="43" s="1"/>
  <c r="AC17" i="43"/>
  <c r="AC124" i="43" s="1"/>
  <c r="AC231" i="43" s="1"/>
  <c r="AC338" i="43" s="1"/>
  <c r="AC22" i="43"/>
  <c r="AC129" i="43" s="1"/>
  <c r="AC236" i="43" s="1"/>
  <c r="AC343" i="43" s="1"/>
  <c r="AC25" i="43"/>
  <c r="AC132" i="43" s="1"/>
  <c r="AC239" i="43" s="1"/>
  <c r="AC346" i="43" s="1"/>
  <c r="AC30" i="43"/>
  <c r="AC137" i="43" s="1"/>
  <c r="AC244" i="43" s="1"/>
  <c r="AC351" i="43" s="1"/>
  <c r="AC33" i="43"/>
  <c r="AC140" i="43" s="1"/>
  <c r="AC247" i="43" s="1"/>
  <c r="AC354" i="43" s="1"/>
  <c r="AC38" i="43"/>
  <c r="AC145" i="43" s="1"/>
  <c r="AC252" i="43" s="1"/>
  <c r="AC359" i="43" s="1"/>
  <c r="AC41" i="43"/>
  <c r="AC148" i="43" s="1"/>
  <c r="AC255" i="43" s="1"/>
  <c r="AC362" i="43" s="1"/>
  <c r="AC46" i="43"/>
  <c r="AC153" i="43" s="1"/>
  <c r="AC260" i="43" s="1"/>
  <c r="AC367" i="43" s="1"/>
  <c r="AC49" i="43"/>
  <c r="AC156" i="43" s="1"/>
  <c r="AC263" i="43" s="1"/>
  <c r="AC370" i="43" s="1"/>
  <c r="AC54" i="43"/>
  <c r="AC161" i="43" s="1"/>
  <c r="AC268" i="43" s="1"/>
  <c r="AC375" i="43" s="1"/>
  <c r="AC57" i="43"/>
  <c r="AC164" i="43" s="1"/>
  <c r="AC271" i="43" s="1"/>
  <c r="AC378" i="43" s="1"/>
  <c r="AC62" i="43"/>
  <c r="AC169" i="43" s="1"/>
  <c r="AC276" i="43" s="1"/>
  <c r="AC383" i="43" s="1"/>
  <c r="AC64" i="43"/>
  <c r="AC171" i="43" s="1"/>
  <c r="AC278" i="43" s="1"/>
  <c r="AC385" i="43" s="1"/>
  <c r="AC66" i="43"/>
  <c r="AC173" i="43" s="1"/>
  <c r="AC280" i="43" s="1"/>
  <c r="AC387" i="43" s="1"/>
  <c r="AC68" i="43"/>
  <c r="AC175" i="43" s="1"/>
  <c r="AC282" i="43" s="1"/>
  <c r="AC389" i="43" s="1"/>
  <c r="AC70" i="43"/>
  <c r="AC177" i="43" s="1"/>
  <c r="AC284" i="43" s="1"/>
  <c r="AC391" i="43" s="1"/>
  <c r="AC72" i="43"/>
  <c r="AC179" i="43" s="1"/>
  <c r="AC286" i="43" s="1"/>
  <c r="AC393" i="43" s="1"/>
  <c r="AC74" i="43"/>
  <c r="AC181" i="43" s="1"/>
  <c r="AC288" i="43" s="1"/>
  <c r="AC395" i="43" s="1"/>
  <c r="AC76" i="43"/>
  <c r="AC183" i="43" s="1"/>
  <c r="AC290" i="43" s="1"/>
  <c r="AC397" i="43" s="1"/>
  <c r="AC78" i="43"/>
  <c r="AC185" i="43" s="1"/>
  <c r="AC292" i="43" s="1"/>
  <c r="AC399" i="43" s="1"/>
  <c r="AC80" i="43"/>
  <c r="AC187" i="43" s="1"/>
  <c r="AC294" i="43" s="1"/>
  <c r="AC401" i="43" s="1"/>
  <c r="AC82" i="43"/>
  <c r="AC189" i="43" s="1"/>
  <c r="AC296" i="43" s="1"/>
  <c r="AC403" i="43" s="1"/>
  <c r="AC84" i="43"/>
  <c r="AC191" i="43" s="1"/>
  <c r="AC298" i="43" s="1"/>
  <c r="AC405" i="43" s="1"/>
  <c r="AC47" i="43"/>
  <c r="AC154" i="43" s="1"/>
  <c r="AC261" i="43" s="1"/>
  <c r="AC368" i="43" s="1"/>
  <c r="AC52" i="43"/>
  <c r="AC159" i="43" s="1"/>
  <c r="AC266" i="43" s="1"/>
  <c r="AC373" i="43" s="1"/>
  <c r="AC55" i="43"/>
  <c r="AC162" i="43" s="1"/>
  <c r="AC269" i="43" s="1"/>
  <c r="AC376" i="43" s="1"/>
  <c r="AC60" i="43"/>
  <c r="AC167" i="43" s="1"/>
  <c r="AC274" i="43" s="1"/>
  <c r="AC381" i="43" s="1"/>
  <c r="AC43" i="43"/>
  <c r="AC150" i="43" s="1"/>
  <c r="AC257" i="43" s="1"/>
  <c r="AC364" i="43" s="1"/>
  <c r="AC45" i="43"/>
  <c r="AC152" i="43" s="1"/>
  <c r="AC259" i="43" s="1"/>
  <c r="AC366" i="43" s="1"/>
  <c r="AC50" i="43"/>
  <c r="AC157" i="43" s="1"/>
  <c r="AC264" i="43" s="1"/>
  <c r="AC371" i="43" s="1"/>
  <c r="AC53" i="43"/>
  <c r="AC160" i="43" s="1"/>
  <c r="AC267" i="43" s="1"/>
  <c r="AC374" i="43" s="1"/>
  <c r="AC58" i="43"/>
  <c r="AC165" i="43" s="1"/>
  <c r="AC272" i="43" s="1"/>
  <c r="AC379" i="43" s="1"/>
  <c r="AC61" i="43"/>
  <c r="AC168" i="43" s="1"/>
  <c r="AC275" i="43" s="1"/>
  <c r="AC382" i="43" s="1"/>
  <c r="AC63" i="43"/>
  <c r="AC170" i="43" s="1"/>
  <c r="AC277" i="43" s="1"/>
  <c r="AC384" i="43" s="1"/>
  <c r="AC65" i="43"/>
  <c r="AC172" i="43" s="1"/>
  <c r="AC279" i="43" s="1"/>
  <c r="AC386" i="43" s="1"/>
  <c r="AC67" i="43"/>
  <c r="AC174" i="43" s="1"/>
  <c r="AC281" i="43" s="1"/>
  <c r="AC388" i="43" s="1"/>
  <c r="AC69" i="43"/>
  <c r="AC176" i="43" s="1"/>
  <c r="AC283" i="43" s="1"/>
  <c r="AC390" i="43" s="1"/>
  <c r="AC71" i="43"/>
  <c r="AC178" i="43" s="1"/>
  <c r="AC285" i="43" s="1"/>
  <c r="AC392" i="43" s="1"/>
  <c r="AC73" i="43"/>
  <c r="AC180" i="43" s="1"/>
  <c r="AC287" i="43" s="1"/>
  <c r="AC394" i="43" s="1"/>
  <c r="AC75" i="43"/>
  <c r="AC182" i="43" s="1"/>
  <c r="AC289" i="43" s="1"/>
  <c r="AC396" i="43" s="1"/>
  <c r="AC59" i="43"/>
  <c r="AC166" i="43" s="1"/>
  <c r="AC273" i="43" s="1"/>
  <c r="AC380" i="43" s="1"/>
  <c r="AC77" i="43"/>
  <c r="AC184" i="43" s="1"/>
  <c r="AC291" i="43" s="1"/>
  <c r="AC398" i="43" s="1"/>
  <c r="AC85" i="43"/>
  <c r="AC192" i="43" s="1"/>
  <c r="AC299" i="43" s="1"/>
  <c r="AC406" i="43" s="1"/>
  <c r="AC86" i="43"/>
  <c r="AC193" i="43" s="1"/>
  <c r="AC300" i="43" s="1"/>
  <c r="AC407" i="43" s="1"/>
  <c r="AC88" i="43"/>
  <c r="AC195" i="43" s="1"/>
  <c r="AC302" i="43" s="1"/>
  <c r="AC409" i="43" s="1"/>
  <c r="AC90" i="43"/>
  <c r="AC197" i="43" s="1"/>
  <c r="AC304" i="43" s="1"/>
  <c r="AC411" i="43" s="1"/>
  <c r="AC92" i="43"/>
  <c r="AC199" i="43" s="1"/>
  <c r="AC306" i="43" s="1"/>
  <c r="AC413" i="43" s="1"/>
  <c r="AC94" i="43"/>
  <c r="AC201" i="43" s="1"/>
  <c r="AC308" i="43" s="1"/>
  <c r="AC415" i="43" s="1"/>
  <c r="AC96" i="43"/>
  <c r="AC203" i="43" s="1"/>
  <c r="AC310" i="43" s="1"/>
  <c r="AC417" i="43" s="1"/>
  <c r="AC98" i="43"/>
  <c r="AC205" i="43" s="1"/>
  <c r="AC312" i="43" s="1"/>
  <c r="AC419" i="43" s="1"/>
  <c r="AC100" i="43"/>
  <c r="AC207" i="43" s="1"/>
  <c r="AC314" i="43" s="1"/>
  <c r="AC421" i="43" s="1"/>
  <c r="AC102" i="43"/>
  <c r="AC209" i="43" s="1"/>
  <c r="AC316" i="43" s="1"/>
  <c r="AC423" i="43" s="1"/>
  <c r="AC104" i="43"/>
  <c r="AC211" i="43" s="1"/>
  <c r="AC318" i="43" s="1"/>
  <c r="AC425" i="43" s="1"/>
  <c r="AC51" i="43"/>
  <c r="AC158" i="43" s="1"/>
  <c r="AC265" i="43" s="1"/>
  <c r="AC372" i="43" s="1"/>
  <c r="AC83" i="43"/>
  <c r="AC190" i="43" s="1"/>
  <c r="AC297" i="43" s="1"/>
  <c r="AC404" i="43" s="1"/>
  <c r="AC56" i="43"/>
  <c r="AC163" i="43" s="1"/>
  <c r="AC270" i="43" s="1"/>
  <c r="AC377" i="43" s="1"/>
  <c r="AC81" i="43"/>
  <c r="AC188" i="43" s="1"/>
  <c r="AC295" i="43" s="1"/>
  <c r="AC402" i="43" s="1"/>
  <c r="AC87" i="43"/>
  <c r="AC194" i="43" s="1"/>
  <c r="AC301" i="43" s="1"/>
  <c r="AC408" i="43" s="1"/>
  <c r="AC89" i="43"/>
  <c r="AC196" i="43" s="1"/>
  <c r="AC303" i="43" s="1"/>
  <c r="AC410" i="43" s="1"/>
  <c r="AC91" i="43"/>
  <c r="AC198" i="43" s="1"/>
  <c r="AC305" i="43" s="1"/>
  <c r="AC412" i="43" s="1"/>
  <c r="AC93" i="43"/>
  <c r="AC200" i="43" s="1"/>
  <c r="AC307" i="43" s="1"/>
  <c r="AC414" i="43" s="1"/>
  <c r="AC95" i="43"/>
  <c r="AC202" i="43" s="1"/>
  <c r="AC309" i="43" s="1"/>
  <c r="AC416" i="43" s="1"/>
  <c r="AC97" i="43"/>
  <c r="AC204" i="43" s="1"/>
  <c r="AC311" i="43" s="1"/>
  <c r="AC418" i="43" s="1"/>
  <c r="AC99" i="43"/>
  <c r="AC206" i="43" s="1"/>
  <c r="AC313" i="43" s="1"/>
  <c r="AC420" i="43" s="1"/>
  <c r="AC101" i="43"/>
  <c r="AC208" i="43" s="1"/>
  <c r="AC315" i="43" s="1"/>
  <c r="AC422" i="43" s="1"/>
  <c r="AC103" i="43"/>
  <c r="AC210" i="43" s="1"/>
  <c r="AC317" i="43" s="1"/>
  <c r="AC424" i="43" s="1"/>
  <c r="AC48" i="43"/>
  <c r="AC155" i="43" s="1"/>
  <c r="AC262" i="43" s="1"/>
  <c r="AC369" i="43" s="1"/>
  <c r="AC79" i="43"/>
  <c r="AC186" i="43" s="1"/>
  <c r="AC293" i="43" s="1"/>
  <c r="AC400" i="43" s="1"/>
  <c r="Z109" i="44" l="1"/>
  <c r="AA515" i="43"/>
  <c r="AA91" i="44" s="1"/>
  <c r="AA483" i="43"/>
  <c r="AA59" i="44" s="1"/>
  <c r="AA518" i="43"/>
  <c r="AA94" i="44" s="1"/>
  <c r="AA486" i="43"/>
  <c r="AA62" i="44" s="1"/>
  <c r="AA455" i="43"/>
  <c r="AA31" i="44" s="1"/>
  <c r="AA456" i="43"/>
  <c r="AA32" i="44" s="1"/>
  <c r="AA523" i="43"/>
  <c r="AA99" i="44" s="1"/>
  <c r="AA507" i="43"/>
  <c r="AA83" i="44" s="1"/>
  <c r="AA475" i="43"/>
  <c r="AA51" i="44" s="1"/>
  <c r="AA510" i="43"/>
  <c r="AA86" i="44" s="1"/>
  <c r="AA478" i="43"/>
  <c r="AA54" i="44" s="1"/>
  <c r="AA447" i="43"/>
  <c r="AA23" i="44" s="1"/>
  <c r="AA448" i="43"/>
  <c r="AA24" i="44" s="1"/>
  <c r="AA491" i="43"/>
  <c r="AA67" i="44" s="1"/>
  <c r="AA526" i="43"/>
  <c r="AA102" i="44" s="1"/>
  <c r="AA494" i="43"/>
  <c r="AA70" i="44" s="1"/>
  <c r="AA463" i="43"/>
  <c r="AA39" i="44" s="1"/>
  <c r="AA464" i="43"/>
  <c r="AA40" i="44" s="1"/>
  <c r="AA531" i="43"/>
  <c r="AA107" i="44" s="1"/>
  <c r="AA499" i="43"/>
  <c r="AA75" i="44" s="1"/>
  <c r="AA467" i="43"/>
  <c r="AA43" i="44" s="1"/>
  <c r="AA502" i="43"/>
  <c r="AA78" i="44" s="1"/>
  <c r="AA470" i="43"/>
  <c r="AA46" i="44" s="1"/>
  <c r="AA439" i="43"/>
  <c r="AA15" i="44" s="1"/>
  <c r="AA440" i="43"/>
  <c r="AA16" i="44" s="1"/>
  <c r="AA525" i="43"/>
  <c r="AA101" i="44" s="1"/>
  <c r="AA517" i="43"/>
  <c r="AA93" i="44" s="1"/>
  <c r="AA509" i="43"/>
  <c r="AA85" i="44" s="1"/>
  <c r="AA501" i="43"/>
  <c r="AA77" i="44" s="1"/>
  <c r="AA493" i="43"/>
  <c r="AA69" i="44" s="1"/>
  <c r="AA485" i="43"/>
  <c r="AA61" i="44" s="1"/>
  <c r="AA477" i="43"/>
  <c r="AA53" i="44" s="1"/>
  <c r="AA469" i="43"/>
  <c r="AA45" i="44" s="1"/>
  <c r="AA528" i="43"/>
  <c r="AA104" i="44" s="1"/>
  <c r="AA520" i="43"/>
  <c r="AA96" i="44" s="1"/>
  <c r="AA512" i="43"/>
  <c r="AA88" i="44" s="1"/>
  <c r="AA504" i="43"/>
  <c r="AA80" i="44" s="1"/>
  <c r="AA496" i="43"/>
  <c r="AA72" i="44" s="1"/>
  <c r="AA488" i="43"/>
  <c r="AA64" i="44" s="1"/>
  <c r="AA480" i="43"/>
  <c r="AA56" i="44" s="1"/>
  <c r="AA472" i="43"/>
  <c r="AA48" i="44" s="1"/>
  <c r="AA465" i="43"/>
  <c r="AA41" i="44" s="1"/>
  <c r="AA457" i="43"/>
  <c r="AA33" i="44" s="1"/>
  <c r="AA449" i="43"/>
  <c r="AA25" i="44" s="1"/>
  <c r="AA441" i="43"/>
  <c r="AA17" i="44" s="1"/>
  <c r="AA433" i="43"/>
  <c r="AA458" i="43"/>
  <c r="AA34" i="44" s="1"/>
  <c r="AA450" i="43"/>
  <c r="AA26" i="44" s="1"/>
  <c r="AA442" i="43"/>
  <c r="AA18" i="44" s="1"/>
  <c r="AA434" i="43"/>
  <c r="AA10" i="44" s="1"/>
  <c r="AA529" i="43"/>
  <c r="AA105" i="44" s="1"/>
  <c r="AA521" i="43"/>
  <c r="AA97" i="44" s="1"/>
  <c r="AA513" i="43"/>
  <c r="AA89" i="44" s="1"/>
  <c r="AA505" i="43"/>
  <c r="AA81" i="44" s="1"/>
  <c r="AA497" i="43"/>
  <c r="AA73" i="44" s="1"/>
  <c r="AA489" i="43"/>
  <c r="AA65" i="44" s="1"/>
  <c r="AA481" i="43"/>
  <c r="AA57" i="44" s="1"/>
  <c r="AA473" i="43"/>
  <c r="AA49" i="44" s="1"/>
  <c r="AA532" i="43"/>
  <c r="AA108" i="44" s="1"/>
  <c r="AA524" i="43"/>
  <c r="AA100" i="44" s="1"/>
  <c r="AA516" i="43"/>
  <c r="AA92" i="44" s="1"/>
  <c r="AA508" i="43"/>
  <c r="AA84" i="44" s="1"/>
  <c r="AA500" i="43"/>
  <c r="AA76" i="44" s="1"/>
  <c r="AA492" i="43"/>
  <c r="AA68" i="44" s="1"/>
  <c r="AA484" i="43"/>
  <c r="AA60" i="44" s="1"/>
  <c r="AA476" i="43"/>
  <c r="AA52" i="44" s="1"/>
  <c r="AA468" i="43"/>
  <c r="AA44" i="44" s="1"/>
  <c r="AA461" i="43"/>
  <c r="AA37" i="44" s="1"/>
  <c r="AA453" i="43"/>
  <c r="AA29" i="44" s="1"/>
  <c r="AA445" i="43"/>
  <c r="AA21" i="44" s="1"/>
  <c r="AA437" i="43"/>
  <c r="AA13" i="44" s="1"/>
  <c r="AA462" i="43"/>
  <c r="AA38" i="44" s="1"/>
  <c r="AA454" i="43"/>
  <c r="AA30" i="44" s="1"/>
  <c r="AA446" i="43"/>
  <c r="AA22" i="44" s="1"/>
  <c r="AA438" i="43"/>
  <c r="AA14" i="44" s="1"/>
  <c r="AA527" i="43"/>
  <c r="AA103" i="44" s="1"/>
  <c r="AA519" i="43"/>
  <c r="AA95" i="44" s="1"/>
  <c r="AA511" i="43"/>
  <c r="AA87" i="44" s="1"/>
  <c r="AA503" i="43"/>
  <c r="AA79" i="44" s="1"/>
  <c r="AA495" i="43"/>
  <c r="AA71" i="44" s="1"/>
  <c r="AA487" i="43"/>
  <c r="AA63" i="44" s="1"/>
  <c r="AA479" i="43"/>
  <c r="AA55" i="44" s="1"/>
  <c r="AA471" i="43"/>
  <c r="AA47" i="44" s="1"/>
  <c r="AA530" i="43"/>
  <c r="AA106" i="44" s="1"/>
  <c r="AA522" i="43"/>
  <c r="AA98" i="44" s="1"/>
  <c r="AA514" i="43"/>
  <c r="AA90" i="44" s="1"/>
  <c r="AA506" i="43"/>
  <c r="AA82" i="44" s="1"/>
  <c r="AA498" i="43"/>
  <c r="AA74" i="44" s="1"/>
  <c r="AA490" i="43"/>
  <c r="AA66" i="44" s="1"/>
  <c r="AA482" i="43"/>
  <c r="AA58" i="44" s="1"/>
  <c r="AA474" i="43"/>
  <c r="AA50" i="44" s="1"/>
  <c r="AA466" i="43"/>
  <c r="AA42" i="44" s="1"/>
  <c r="AA459" i="43"/>
  <c r="AA35" i="44" s="1"/>
  <c r="AA451" i="43"/>
  <c r="AA27" i="44" s="1"/>
  <c r="AA443" i="43"/>
  <c r="AA19" i="44" s="1"/>
  <c r="AA435" i="43"/>
  <c r="AA11" i="44" s="1"/>
  <c r="AA460" i="43"/>
  <c r="AA36" i="44" s="1"/>
  <c r="AA452" i="43"/>
  <c r="AA28" i="44" s="1"/>
  <c r="AA444" i="43"/>
  <c r="AA20" i="44" s="1"/>
  <c r="AC105" i="43"/>
  <c r="AC112" i="43"/>
  <c r="AA319" i="43"/>
  <c r="AA9" i="44"/>
  <c r="AE4" i="43"/>
  <c r="AD5" i="43"/>
  <c r="AD9" i="43"/>
  <c r="AD116" i="43" s="1"/>
  <c r="AD223" i="43" s="1"/>
  <c r="AD10" i="43"/>
  <c r="AD117" i="43" s="1"/>
  <c r="AD224" i="43" s="1"/>
  <c r="AD12" i="43"/>
  <c r="AD119" i="43" s="1"/>
  <c r="AD226" i="43" s="1"/>
  <c r="AD14" i="43"/>
  <c r="AD121" i="43" s="1"/>
  <c r="AD228" i="43" s="1"/>
  <c r="AD16" i="43"/>
  <c r="AD123" i="43" s="1"/>
  <c r="AD230" i="43" s="1"/>
  <c r="AD18" i="43"/>
  <c r="AD125" i="43" s="1"/>
  <c r="AD232" i="43" s="1"/>
  <c r="AD20" i="43"/>
  <c r="AD127" i="43" s="1"/>
  <c r="AD234" i="43" s="1"/>
  <c r="AD22" i="43"/>
  <c r="AD129" i="43" s="1"/>
  <c r="AD236" i="43" s="1"/>
  <c r="AD24" i="43"/>
  <c r="AD131" i="43" s="1"/>
  <c r="AD238" i="43" s="1"/>
  <c r="AD26" i="43"/>
  <c r="AD133" i="43" s="1"/>
  <c r="AD240" i="43" s="1"/>
  <c r="AD28" i="43"/>
  <c r="AD135" i="43" s="1"/>
  <c r="AD242" i="43" s="1"/>
  <c r="AD30" i="43"/>
  <c r="AD137" i="43" s="1"/>
  <c r="AD244" i="43" s="1"/>
  <c r="AD32" i="43"/>
  <c r="AD139" i="43" s="1"/>
  <c r="AD246" i="43" s="1"/>
  <c r="AD34" i="43"/>
  <c r="AD141" i="43" s="1"/>
  <c r="AD248" i="43" s="1"/>
  <c r="AD36" i="43"/>
  <c r="AD143" i="43" s="1"/>
  <c r="AD250" i="43" s="1"/>
  <c r="AD38" i="43"/>
  <c r="AD145" i="43" s="1"/>
  <c r="AD252" i="43" s="1"/>
  <c r="AD40" i="43"/>
  <c r="AD147" i="43" s="1"/>
  <c r="AD254" i="43" s="1"/>
  <c r="AD42" i="43"/>
  <c r="AD149" i="43" s="1"/>
  <c r="AD256" i="43" s="1"/>
  <c r="AD44" i="43"/>
  <c r="AD151" i="43" s="1"/>
  <c r="AD258" i="43" s="1"/>
  <c r="AD46" i="43"/>
  <c r="AD153" i="43" s="1"/>
  <c r="AD260" i="43" s="1"/>
  <c r="AD48" i="43"/>
  <c r="AD155" i="43" s="1"/>
  <c r="AD262" i="43" s="1"/>
  <c r="AD50" i="43"/>
  <c r="AD157" i="43" s="1"/>
  <c r="AD264" i="43" s="1"/>
  <c r="AD52" i="43"/>
  <c r="AD159" i="43" s="1"/>
  <c r="AD266" i="43" s="1"/>
  <c r="AD54" i="43"/>
  <c r="AD161" i="43" s="1"/>
  <c r="AD268" i="43" s="1"/>
  <c r="AD56" i="43"/>
  <c r="AD163" i="43" s="1"/>
  <c r="AD270" i="43" s="1"/>
  <c r="AD58" i="43"/>
  <c r="AD165" i="43" s="1"/>
  <c r="AD272" i="43" s="1"/>
  <c r="AD60" i="43"/>
  <c r="AD167" i="43" s="1"/>
  <c r="AD274" i="43" s="1"/>
  <c r="AD17" i="43"/>
  <c r="AD124" i="43" s="1"/>
  <c r="AD231" i="43" s="1"/>
  <c r="AD25" i="43"/>
  <c r="AD132" i="43" s="1"/>
  <c r="AD239" i="43" s="1"/>
  <c r="AD33" i="43"/>
  <c r="AD140" i="43" s="1"/>
  <c r="AD247" i="43" s="1"/>
  <c r="AD41" i="43"/>
  <c r="AD148" i="43" s="1"/>
  <c r="AD255" i="43" s="1"/>
  <c r="AD8" i="43"/>
  <c r="AD115" i="43" s="1"/>
  <c r="AD222" i="43" s="1"/>
  <c r="AD15" i="43"/>
  <c r="AD122" i="43" s="1"/>
  <c r="AD229" i="43" s="1"/>
  <c r="AD23" i="43"/>
  <c r="AD130" i="43" s="1"/>
  <c r="AD237" i="43" s="1"/>
  <c r="AD344" i="43" s="1"/>
  <c r="AD31" i="43"/>
  <c r="AD138" i="43" s="1"/>
  <c r="AD245" i="43" s="1"/>
  <c r="AD39" i="43"/>
  <c r="AD146" i="43" s="1"/>
  <c r="AD253" i="43" s="1"/>
  <c r="AD13" i="43"/>
  <c r="AD120" i="43" s="1"/>
  <c r="AD227" i="43" s="1"/>
  <c r="AD21" i="43"/>
  <c r="AD128" i="43" s="1"/>
  <c r="AD235" i="43" s="1"/>
  <c r="AD29" i="43"/>
  <c r="AD136" i="43" s="1"/>
  <c r="AD243" i="43" s="1"/>
  <c r="AD37" i="43"/>
  <c r="AD144" i="43" s="1"/>
  <c r="AD251" i="43" s="1"/>
  <c r="AD6" i="43"/>
  <c r="AD113" i="43" s="1"/>
  <c r="AD220" i="43" s="1"/>
  <c r="AD7" i="43"/>
  <c r="AD114" i="43" s="1"/>
  <c r="AD221" i="43" s="1"/>
  <c r="AD328" i="43" s="1"/>
  <c r="AD11" i="43"/>
  <c r="AD118" i="43" s="1"/>
  <c r="AD225" i="43" s="1"/>
  <c r="AD19" i="43"/>
  <c r="AD126" i="43" s="1"/>
  <c r="AD233" i="43" s="1"/>
  <c r="AD27" i="43"/>
  <c r="AD134" i="43" s="1"/>
  <c r="AD241" i="43" s="1"/>
  <c r="AD35" i="43"/>
  <c r="AD142" i="43" s="1"/>
  <c r="AD249" i="43" s="1"/>
  <c r="AD356" i="43" s="1"/>
  <c r="AD43" i="43"/>
  <c r="AD150" i="43" s="1"/>
  <c r="AD257" i="43" s="1"/>
  <c r="AD51" i="43"/>
  <c r="AD158" i="43" s="1"/>
  <c r="AD265" i="43" s="1"/>
  <c r="AD59" i="43"/>
  <c r="AD166" i="43" s="1"/>
  <c r="AD273" i="43" s="1"/>
  <c r="AD49" i="43"/>
  <c r="AD156" i="43" s="1"/>
  <c r="AD263" i="43" s="1"/>
  <c r="AD57" i="43"/>
  <c r="AD164" i="43" s="1"/>
  <c r="AD271" i="43" s="1"/>
  <c r="AD62" i="43"/>
  <c r="AD169" i="43" s="1"/>
  <c r="AD276" i="43" s="1"/>
  <c r="AD64" i="43"/>
  <c r="AD171" i="43" s="1"/>
  <c r="AD278" i="43" s="1"/>
  <c r="AD66" i="43"/>
  <c r="AD173" i="43" s="1"/>
  <c r="AD280" i="43" s="1"/>
  <c r="AD387" i="43" s="1"/>
  <c r="AD68" i="43"/>
  <c r="AD175" i="43" s="1"/>
  <c r="AD282" i="43" s="1"/>
  <c r="AD70" i="43"/>
  <c r="AD177" i="43" s="1"/>
  <c r="AD284" i="43" s="1"/>
  <c r="AD47" i="43"/>
  <c r="AD154" i="43" s="1"/>
  <c r="AD261" i="43" s="1"/>
  <c r="AD55" i="43"/>
  <c r="AD162" i="43" s="1"/>
  <c r="AD269" i="43" s="1"/>
  <c r="AD376" i="43" s="1"/>
  <c r="AD53" i="43"/>
  <c r="AD160" i="43" s="1"/>
  <c r="AD267" i="43" s="1"/>
  <c r="AD65" i="43"/>
  <c r="AD172" i="43" s="1"/>
  <c r="AD279" i="43" s="1"/>
  <c r="AD74" i="43"/>
  <c r="AD181" i="43" s="1"/>
  <c r="AD288" i="43" s="1"/>
  <c r="AD79" i="43"/>
  <c r="AD186" i="43" s="1"/>
  <c r="AD293" i="43" s="1"/>
  <c r="AD400" i="43" s="1"/>
  <c r="AD82" i="43"/>
  <c r="AD189" i="43" s="1"/>
  <c r="AD296" i="43" s="1"/>
  <c r="AD45" i="43"/>
  <c r="AD152" i="43" s="1"/>
  <c r="AD259" i="43" s="1"/>
  <c r="AD67" i="43"/>
  <c r="AD174" i="43" s="1"/>
  <c r="AD281" i="43" s="1"/>
  <c r="AD75" i="43"/>
  <c r="AD182" i="43" s="1"/>
  <c r="AD289" i="43" s="1"/>
  <c r="AD396" i="43" s="1"/>
  <c r="AD77" i="43"/>
  <c r="AD184" i="43" s="1"/>
  <c r="AD291" i="43" s="1"/>
  <c r="AD80" i="43"/>
  <c r="AD187" i="43" s="1"/>
  <c r="AD294" i="43" s="1"/>
  <c r="AD85" i="43"/>
  <c r="AD192" i="43" s="1"/>
  <c r="AD299" i="43" s="1"/>
  <c r="AD86" i="43"/>
  <c r="AD193" i="43" s="1"/>
  <c r="AD300" i="43" s="1"/>
  <c r="AD407" i="43" s="1"/>
  <c r="AD88" i="43"/>
  <c r="AD195" i="43" s="1"/>
  <c r="AD302" i="43" s="1"/>
  <c r="AD90" i="43"/>
  <c r="AD197" i="43" s="1"/>
  <c r="AD304" i="43" s="1"/>
  <c r="AD92" i="43"/>
  <c r="AD199" i="43" s="1"/>
  <c r="AD306" i="43" s="1"/>
  <c r="AD94" i="43"/>
  <c r="AD201" i="43" s="1"/>
  <c r="AD308" i="43" s="1"/>
  <c r="AD415" i="43" s="1"/>
  <c r="AD96" i="43"/>
  <c r="AD203" i="43" s="1"/>
  <c r="AD310" i="43" s="1"/>
  <c r="AD98" i="43"/>
  <c r="AD205" i="43" s="1"/>
  <c r="AD312" i="43" s="1"/>
  <c r="AD100" i="43"/>
  <c r="AD207" i="43" s="1"/>
  <c r="AD314" i="43" s="1"/>
  <c r="AD102" i="43"/>
  <c r="AD209" i="43" s="1"/>
  <c r="AD316" i="43" s="1"/>
  <c r="AD423" i="43" s="1"/>
  <c r="AD104" i="43"/>
  <c r="AD211" i="43" s="1"/>
  <c r="AD318" i="43" s="1"/>
  <c r="AD61" i="43"/>
  <c r="AD168" i="43" s="1"/>
  <c r="AD275" i="43" s="1"/>
  <c r="AD69" i="43"/>
  <c r="AD176" i="43" s="1"/>
  <c r="AD283" i="43" s="1"/>
  <c r="AD72" i="43"/>
  <c r="AD179" i="43" s="1"/>
  <c r="AD286" i="43" s="1"/>
  <c r="AD78" i="43"/>
  <c r="AD185" i="43" s="1"/>
  <c r="AD292" i="43" s="1"/>
  <c r="AD83" i="43"/>
  <c r="AD190" i="43" s="1"/>
  <c r="AD297" i="43" s="1"/>
  <c r="AD404" i="43" s="1"/>
  <c r="AD63" i="43"/>
  <c r="AD170" i="43" s="1"/>
  <c r="AD277" i="43" s="1"/>
  <c r="AD71" i="43"/>
  <c r="AD178" i="43" s="1"/>
  <c r="AD285" i="43" s="1"/>
  <c r="AD392" i="43" s="1"/>
  <c r="AD73" i="43"/>
  <c r="AD180" i="43" s="1"/>
  <c r="AD287" i="43" s="1"/>
  <c r="AD76" i="43"/>
  <c r="AD183" i="43" s="1"/>
  <c r="AD290" i="43" s="1"/>
  <c r="AD81" i="43"/>
  <c r="AD188" i="43" s="1"/>
  <c r="AD295" i="43" s="1"/>
  <c r="AD84" i="43"/>
  <c r="AD191" i="43" s="1"/>
  <c r="AD298" i="43" s="1"/>
  <c r="AD405" i="43" s="1"/>
  <c r="AD87" i="43"/>
  <c r="AD194" i="43" s="1"/>
  <c r="AD301" i="43" s="1"/>
  <c r="AD89" i="43"/>
  <c r="AD196" i="43" s="1"/>
  <c r="AD303" i="43" s="1"/>
  <c r="AD91" i="43"/>
  <c r="AD198" i="43" s="1"/>
  <c r="AD305" i="43" s="1"/>
  <c r="AD93" i="43"/>
  <c r="AD200" i="43" s="1"/>
  <c r="AD307" i="43" s="1"/>
  <c r="AD414" i="43" s="1"/>
  <c r="AD95" i="43"/>
  <c r="AD202" i="43" s="1"/>
  <c r="AD309" i="43" s="1"/>
  <c r="AD97" i="43"/>
  <c r="AD204" i="43" s="1"/>
  <c r="AD311" i="43" s="1"/>
  <c r="AD99" i="43"/>
  <c r="AD206" i="43" s="1"/>
  <c r="AD313" i="43" s="1"/>
  <c r="AD101" i="43"/>
  <c r="AD208" i="43" s="1"/>
  <c r="AD315" i="43" s="1"/>
  <c r="AD422" i="43" s="1"/>
  <c r="AD103" i="43"/>
  <c r="AD210" i="43" s="1"/>
  <c r="AD317" i="43" s="1"/>
  <c r="AB212" i="43"/>
  <c r="AB219" i="43"/>
  <c r="AB326" i="43" s="1"/>
  <c r="AB426" i="43" s="1"/>
  <c r="AB434" i="43" s="1"/>
  <c r="AB10" i="44" s="1"/>
  <c r="AD8" i="44"/>
  <c r="AD330" i="43"/>
  <c r="AD332" i="43"/>
  <c r="AD334" i="43"/>
  <c r="AD336" i="43"/>
  <c r="AD338" i="43"/>
  <c r="AD340" i="43"/>
  <c r="AD342" i="43"/>
  <c r="AD346" i="43"/>
  <c r="AD348" i="43"/>
  <c r="AD350" i="43"/>
  <c r="AE325" i="43"/>
  <c r="AD327" i="43"/>
  <c r="AD329" i="43"/>
  <c r="AD331" i="43"/>
  <c r="AD333" i="43"/>
  <c r="AD335" i="43"/>
  <c r="AD337" i="43"/>
  <c r="AD339" i="43"/>
  <c r="AD341" i="43"/>
  <c r="AD343" i="43"/>
  <c r="AD345" i="43"/>
  <c r="AD347" i="43"/>
  <c r="AD349" i="43"/>
  <c r="AD353" i="43"/>
  <c r="AD351" i="43"/>
  <c r="AD354" i="43"/>
  <c r="AD358" i="43"/>
  <c r="AD360" i="43"/>
  <c r="AD362" i="43"/>
  <c r="AD364" i="43"/>
  <c r="AD366" i="43"/>
  <c r="AD368" i="43"/>
  <c r="AD370" i="43"/>
  <c r="AD372" i="43"/>
  <c r="AD374" i="43"/>
  <c r="AD378" i="43"/>
  <c r="AD380" i="43"/>
  <c r="AD382" i="43"/>
  <c r="AD384" i="43"/>
  <c r="AD386" i="43"/>
  <c r="AD388" i="43"/>
  <c r="AD390" i="43"/>
  <c r="AD394" i="43"/>
  <c r="AD398" i="43"/>
  <c r="AD402" i="43"/>
  <c r="AD406" i="43"/>
  <c r="AD408" i="43"/>
  <c r="AD410" i="43"/>
  <c r="AD412" i="43"/>
  <c r="AD416" i="43"/>
  <c r="AD418" i="43"/>
  <c r="AD420" i="43"/>
  <c r="AD424" i="43"/>
  <c r="AD352" i="43"/>
  <c r="AD355" i="43"/>
  <c r="AD357" i="43"/>
  <c r="AD359" i="43"/>
  <c r="AD361" i="43"/>
  <c r="AD363" i="43"/>
  <c r="AD365" i="43"/>
  <c r="AD367" i="43"/>
  <c r="AD369" i="43"/>
  <c r="AD371" i="43"/>
  <c r="AD373" i="43"/>
  <c r="AD375" i="43"/>
  <c r="AD377" i="43"/>
  <c r="AD379" i="43"/>
  <c r="AD381" i="43"/>
  <c r="AD383" i="43"/>
  <c r="AD385" i="43"/>
  <c r="AD389" i="43"/>
  <c r="AD391" i="43"/>
  <c r="AD393" i="43"/>
  <c r="AD395" i="43"/>
  <c r="AD397" i="43"/>
  <c r="AD399" i="43"/>
  <c r="AD401" i="43"/>
  <c r="AD403" i="43"/>
  <c r="AD409" i="43"/>
  <c r="AD411" i="43"/>
  <c r="AD413" i="43"/>
  <c r="AD417" i="43"/>
  <c r="AD419" i="43"/>
  <c r="AD421" i="43"/>
  <c r="AD425" i="43"/>
  <c r="AB527" i="43" l="1"/>
  <c r="AB103" i="44" s="1"/>
  <c r="AB515" i="43"/>
  <c r="AB91" i="44" s="1"/>
  <c r="AB505" i="43"/>
  <c r="AB81" i="44" s="1"/>
  <c r="AB495" i="43"/>
  <c r="AB71" i="44" s="1"/>
  <c r="AB483" i="43"/>
  <c r="AB59" i="44" s="1"/>
  <c r="AB473" i="43"/>
  <c r="AB49" i="44" s="1"/>
  <c r="AB532" i="43"/>
  <c r="AB108" i="44" s="1"/>
  <c r="AB520" i="43"/>
  <c r="AB96" i="44" s="1"/>
  <c r="AB510" i="43"/>
  <c r="AB86" i="44" s="1"/>
  <c r="AB500" i="43"/>
  <c r="AB76" i="44" s="1"/>
  <c r="AB488" i="43"/>
  <c r="AB64" i="44" s="1"/>
  <c r="AB478" i="43"/>
  <c r="AB54" i="44" s="1"/>
  <c r="AB465" i="43"/>
  <c r="AB41" i="44" s="1"/>
  <c r="AB451" i="43"/>
  <c r="AB27" i="44" s="1"/>
  <c r="AB435" i="43"/>
  <c r="AB11" i="44" s="1"/>
  <c r="AB454" i="43"/>
  <c r="AB30" i="44" s="1"/>
  <c r="AB523" i="43"/>
  <c r="AB99" i="44" s="1"/>
  <c r="AB503" i="43"/>
  <c r="AB79" i="44" s="1"/>
  <c r="AB481" i="43"/>
  <c r="AB57" i="44" s="1"/>
  <c r="AB528" i="43"/>
  <c r="AB104" i="44" s="1"/>
  <c r="AB508" i="43"/>
  <c r="AB84" i="44" s="1"/>
  <c r="AB486" i="43"/>
  <c r="AB62" i="44" s="1"/>
  <c r="AB461" i="43"/>
  <c r="AB37" i="44" s="1"/>
  <c r="AB452" i="43"/>
  <c r="AB28" i="44" s="1"/>
  <c r="AB531" i="43"/>
  <c r="AB107" i="44" s="1"/>
  <c r="AB521" i="43"/>
  <c r="AB97" i="44" s="1"/>
  <c r="AB511" i="43"/>
  <c r="AB87" i="44" s="1"/>
  <c r="AB499" i="43"/>
  <c r="AB75" i="44" s="1"/>
  <c r="AB489" i="43"/>
  <c r="AB65" i="44" s="1"/>
  <c r="AB479" i="43"/>
  <c r="AB55" i="44" s="1"/>
  <c r="AB467" i="43"/>
  <c r="AB43" i="44" s="1"/>
  <c r="AB526" i="43"/>
  <c r="AB102" i="44" s="1"/>
  <c r="AB516" i="43"/>
  <c r="AB92" i="44" s="1"/>
  <c r="AB504" i="43"/>
  <c r="AB80" i="44" s="1"/>
  <c r="AB494" i="43"/>
  <c r="AB70" i="44" s="1"/>
  <c r="AB484" i="43"/>
  <c r="AB60" i="44" s="1"/>
  <c r="AB472" i="43"/>
  <c r="AB48" i="44" s="1"/>
  <c r="AB455" i="43"/>
  <c r="AB31" i="44" s="1"/>
  <c r="AB443" i="43"/>
  <c r="AB19" i="44" s="1"/>
  <c r="AB462" i="43"/>
  <c r="AB38" i="44" s="1"/>
  <c r="AB444" i="43"/>
  <c r="AB20" i="44" s="1"/>
  <c r="AB513" i="43"/>
  <c r="AB89" i="44" s="1"/>
  <c r="AB491" i="43"/>
  <c r="AB67" i="44" s="1"/>
  <c r="AB471" i="43"/>
  <c r="AB47" i="44" s="1"/>
  <c r="AB518" i="43"/>
  <c r="AB94" i="44" s="1"/>
  <c r="AB496" i="43"/>
  <c r="AB72" i="44" s="1"/>
  <c r="AB476" i="43"/>
  <c r="AB52" i="44" s="1"/>
  <c r="AB445" i="43"/>
  <c r="AB21" i="44" s="1"/>
  <c r="AB464" i="43"/>
  <c r="AB40" i="44" s="1"/>
  <c r="AB529" i="43"/>
  <c r="AB105" i="44" s="1"/>
  <c r="AB519" i="43"/>
  <c r="AB95" i="44" s="1"/>
  <c r="AB507" i="43"/>
  <c r="AB83" i="44" s="1"/>
  <c r="AB497" i="43"/>
  <c r="AB73" i="44" s="1"/>
  <c r="AB487" i="43"/>
  <c r="AB63" i="44" s="1"/>
  <c r="AB475" i="43"/>
  <c r="AB51" i="44" s="1"/>
  <c r="AB463" i="43"/>
  <c r="AB39" i="44" s="1"/>
  <c r="AB524" i="43"/>
  <c r="AB100" i="44" s="1"/>
  <c r="AB512" i="43"/>
  <c r="AB88" i="44" s="1"/>
  <c r="AB502" i="43"/>
  <c r="AB78" i="44" s="1"/>
  <c r="AB492" i="43"/>
  <c r="AB68" i="44" s="1"/>
  <c r="AB480" i="43"/>
  <c r="AB56" i="44" s="1"/>
  <c r="AB468" i="43"/>
  <c r="AB44" i="44" s="1"/>
  <c r="AB453" i="43"/>
  <c r="AB29" i="44" s="1"/>
  <c r="AB439" i="43"/>
  <c r="AB15" i="44" s="1"/>
  <c r="AB456" i="43"/>
  <c r="AB32" i="44" s="1"/>
  <c r="AB440" i="43"/>
  <c r="AB16" i="44" s="1"/>
  <c r="AB470" i="43"/>
  <c r="AB46" i="44" s="1"/>
  <c r="AB459" i="43"/>
  <c r="AB35" i="44" s="1"/>
  <c r="AB447" i="43"/>
  <c r="AB23" i="44" s="1"/>
  <c r="AB437" i="43"/>
  <c r="AB13" i="44" s="1"/>
  <c r="AB460" i="43"/>
  <c r="AB36" i="44" s="1"/>
  <c r="AB448" i="43"/>
  <c r="AB24" i="44" s="1"/>
  <c r="AB438" i="43"/>
  <c r="AB14" i="44" s="1"/>
  <c r="AB446" i="43"/>
  <c r="AB22" i="44" s="1"/>
  <c r="AB436" i="43"/>
  <c r="AB12" i="44" s="1"/>
  <c r="AA109" i="44"/>
  <c r="AB525" i="43"/>
  <c r="AB101" i="44" s="1"/>
  <c r="AB517" i="43"/>
  <c r="AB93" i="44" s="1"/>
  <c r="AB509" i="43"/>
  <c r="AB85" i="44" s="1"/>
  <c r="AB501" i="43"/>
  <c r="AB77" i="44" s="1"/>
  <c r="AB493" i="43"/>
  <c r="AB69" i="44" s="1"/>
  <c r="AB485" i="43"/>
  <c r="AB61" i="44" s="1"/>
  <c r="AB477" i="43"/>
  <c r="AB53" i="44" s="1"/>
  <c r="AB469" i="43"/>
  <c r="AB45" i="44" s="1"/>
  <c r="AB530" i="43"/>
  <c r="AB106" i="44" s="1"/>
  <c r="AB522" i="43"/>
  <c r="AB98" i="44" s="1"/>
  <c r="AB514" i="43"/>
  <c r="AB90" i="44" s="1"/>
  <c r="AB506" i="43"/>
  <c r="AB82" i="44" s="1"/>
  <c r="AB498" i="43"/>
  <c r="AB74" i="44" s="1"/>
  <c r="AB490" i="43"/>
  <c r="AB66" i="44" s="1"/>
  <c r="AB482" i="43"/>
  <c r="AB58" i="44" s="1"/>
  <c r="AB474" i="43"/>
  <c r="AB50" i="44" s="1"/>
  <c r="AB466" i="43"/>
  <c r="AB42" i="44" s="1"/>
  <c r="AB457" i="43"/>
  <c r="AB33" i="44" s="1"/>
  <c r="AB449" i="43"/>
  <c r="AB25" i="44" s="1"/>
  <c r="AB441" i="43"/>
  <c r="AB17" i="44" s="1"/>
  <c r="AB433" i="43"/>
  <c r="AB9" i="44" s="1"/>
  <c r="AB458" i="43"/>
  <c r="AB34" i="44" s="1"/>
  <c r="AB450" i="43"/>
  <c r="AB26" i="44" s="1"/>
  <c r="AB442" i="43"/>
  <c r="AB18" i="44" s="1"/>
  <c r="AB319" i="43"/>
  <c r="AF325" i="43"/>
  <c r="AD105" i="43"/>
  <c r="AD112" i="43"/>
  <c r="AC212" i="43"/>
  <c r="AC219" i="43"/>
  <c r="AC326" i="43" s="1"/>
  <c r="AC426" i="43" s="1"/>
  <c r="AC433" i="43" s="1"/>
  <c r="AE8" i="44"/>
  <c r="AE6" i="43"/>
  <c r="AE113" i="43" s="1"/>
  <c r="AE220" i="43" s="1"/>
  <c r="AE327" i="43" s="1"/>
  <c r="AE8" i="43"/>
  <c r="AE115" i="43" s="1"/>
  <c r="AE222" i="43" s="1"/>
  <c r="AE329" i="43" s="1"/>
  <c r="AF4" i="43"/>
  <c r="AE7" i="43"/>
  <c r="AE114" i="43" s="1"/>
  <c r="AE221" i="43" s="1"/>
  <c r="AE328" i="43" s="1"/>
  <c r="AE5" i="43"/>
  <c r="AE11" i="43"/>
  <c r="AE118" i="43" s="1"/>
  <c r="AE225" i="43" s="1"/>
  <c r="AE332" i="43" s="1"/>
  <c r="AE14" i="43"/>
  <c r="AE121" i="43" s="1"/>
  <c r="AE228" i="43" s="1"/>
  <c r="AE335" i="43" s="1"/>
  <c r="AE19" i="43"/>
  <c r="AE126" i="43" s="1"/>
  <c r="AE233" i="43" s="1"/>
  <c r="AE340" i="43" s="1"/>
  <c r="AE22" i="43"/>
  <c r="AE129" i="43" s="1"/>
  <c r="AE236" i="43" s="1"/>
  <c r="AE343" i="43" s="1"/>
  <c r="AE27" i="43"/>
  <c r="AE134" i="43" s="1"/>
  <c r="AE241" i="43" s="1"/>
  <c r="AE348" i="43" s="1"/>
  <c r="AE30" i="43"/>
  <c r="AE137" i="43" s="1"/>
  <c r="AE244" i="43" s="1"/>
  <c r="AE351" i="43" s="1"/>
  <c r="AE35" i="43"/>
  <c r="AE142" i="43" s="1"/>
  <c r="AE249" i="43" s="1"/>
  <c r="AE356" i="43" s="1"/>
  <c r="AE38" i="43"/>
  <c r="AE145" i="43" s="1"/>
  <c r="AE252" i="43" s="1"/>
  <c r="AE359" i="43" s="1"/>
  <c r="AE43" i="43"/>
  <c r="AE150" i="43" s="1"/>
  <c r="AE257" i="43" s="1"/>
  <c r="AE364" i="43" s="1"/>
  <c r="AE12" i="43"/>
  <c r="AE119" i="43" s="1"/>
  <c r="AE226" i="43" s="1"/>
  <c r="AE333" i="43" s="1"/>
  <c r="AE17" i="43"/>
  <c r="AE124" i="43" s="1"/>
  <c r="AE231" i="43" s="1"/>
  <c r="AE338" i="43" s="1"/>
  <c r="AE20" i="43"/>
  <c r="AE127" i="43" s="1"/>
  <c r="AE234" i="43" s="1"/>
  <c r="AE341" i="43" s="1"/>
  <c r="AE25" i="43"/>
  <c r="AE132" i="43" s="1"/>
  <c r="AE239" i="43" s="1"/>
  <c r="AE346" i="43" s="1"/>
  <c r="AE28" i="43"/>
  <c r="AE135" i="43" s="1"/>
  <c r="AE242" i="43" s="1"/>
  <c r="AE349" i="43" s="1"/>
  <c r="AE33" i="43"/>
  <c r="AE140" i="43" s="1"/>
  <c r="AE247" i="43" s="1"/>
  <c r="AE354" i="43" s="1"/>
  <c r="AE36" i="43"/>
  <c r="AE143" i="43" s="1"/>
  <c r="AE250" i="43" s="1"/>
  <c r="AE357" i="43" s="1"/>
  <c r="AE41" i="43"/>
  <c r="AE148" i="43" s="1"/>
  <c r="AE255" i="43" s="1"/>
  <c r="AE362" i="43" s="1"/>
  <c r="AE44" i="43"/>
  <c r="AE151" i="43" s="1"/>
  <c r="AE258" i="43" s="1"/>
  <c r="AE365" i="43" s="1"/>
  <c r="AE10" i="43"/>
  <c r="AE117" i="43" s="1"/>
  <c r="AE224" i="43" s="1"/>
  <c r="AE331" i="43" s="1"/>
  <c r="AE15" i="43"/>
  <c r="AE122" i="43" s="1"/>
  <c r="AE229" i="43" s="1"/>
  <c r="AE336" i="43" s="1"/>
  <c r="AE18" i="43"/>
  <c r="AE125" i="43" s="1"/>
  <c r="AE232" i="43" s="1"/>
  <c r="AE339" i="43" s="1"/>
  <c r="AE23" i="43"/>
  <c r="AE130" i="43" s="1"/>
  <c r="AE237" i="43" s="1"/>
  <c r="AE344" i="43" s="1"/>
  <c r="AE26" i="43"/>
  <c r="AE133" i="43" s="1"/>
  <c r="AE240" i="43" s="1"/>
  <c r="AE347" i="43" s="1"/>
  <c r="AE31" i="43"/>
  <c r="AE138" i="43" s="1"/>
  <c r="AE245" i="43" s="1"/>
  <c r="AE352" i="43" s="1"/>
  <c r="AE34" i="43"/>
  <c r="AE141" i="43" s="1"/>
  <c r="AE248" i="43" s="1"/>
  <c r="AE355" i="43" s="1"/>
  <c r="AE39" i="43"/>
  <c r="AE146" i="43" s="1"/>
  <c r="AE253" i="43" s="1"/>
  <c r="AE360" i="43" s="1"/>
  <c r="AE42" i="43"/>
  <c r="AE149" i="43" s="1"/>
  <c r="AE256" i="43" s="1"/>
  <c r="AE363" i="43" s="1"/>
  <c r="AE9" i="43"/>
  <c r="AE116" i="43" s="1"/>
  <c r="AE223" i="43" s="1"/>
  <c r="AE330" i="43" s="1"/>
  <c r="AE13" i="43"/>
  <c r="AE120" i="43" s="1"/>
  <c r="AE227" i="43" s="1"/>
  <c r="AE334" i="43" s="1"/>
  <c r="AE16" i="43"/>
  <c r="AE123" i="43" s="1"/>
  <c r="AE230" i="43" s="1"/>
  <c r="AE337" i="43" s="1"/>
  <c r="AE21" i="43"/>
  <c r="AE128" i="43" s="1"/>
  <c r="AE235" i="43" s="1"/>
  <c r="AE342" i="43" s="1"/>
  <c r="AE24" i="43"/>
  <c r="AE131" i="43" s="1"/>
  <c r="AE238" i="43" s="1"/>
  <c r="AE345" i="43" s="1"/>
  <c r="AE29" i="43"/>
  <c r="AE136" i="43" s="1"/>
  <c r="AE243" i="43" s="1"/>
  <c r="AE350" i="43" s="1"/>
  <c r="AE32" i="43"/>
  <c r="AE139" i="43" s="1"/>
  <c r="AE246" i="43" s="1"/>
  <c r="AE353" i="43" s="1"/>
  <c r="AE37" i="43"/>
  <c r="AE144" i="43" s="1"/>
  <c r="AE251" i="43" s="1"/>
  <c r="AE358" i="43" s="1"/>
  <c r="AE40" i="43"/>
  <c r="AE147" i="43" s="1"/>
  <c r="AE254" i="43" s="1"/>
  <c r="AE361" i="43" s="1"/>
  <c r="AE45" i="43"/>
  <c r="AE152" i="43" s="1"/>
  <c r="AE259" i="43" s="1"/>
  <c r="AE366" i="43" s="1"/>
  <c r="AE48" i="43"/>
  <c r="AE155" i="43" s="1"/>
  <c r="AE262" i="43" s="1"/>
  <c r="AE369" i="43" s="1"/>
  <c r="AE53" i="43"/>
  <c r="AE160" i="43" s="1"/>
  <c r="AE267" i="43" s="1"/>
  <c r="AE374" i="43" s="1"/>
  <c r="AE56" i="43"/>
  <c r="AE163" i="43" s="1"/>
  <c r="AE270" i="43" s="1"/>
  <c r="AE377" i="43" s="1"/>
  <c r="AE61" i="43"/>
  <c r="AE168" i="43" s="1"/>
  <c r="AE275" i="43" s="1"/>
  <c r="AE382" i="43" s="1"/>
  <c r="AE63" i="43"/>
  <c r="AE170" i="43" s="1"/>
  <c r="AE277" i="43" s="1"/>
  <c r="AE384" i="43" s="1"/>
  <c r="AE65" i="43"/>
  <c r="AE172" i="43" s="1"/>
  <c r="AE279" i="43" s="1"/>
  <c r="AE386" i="43" s="1"/>
  <c r="AE67" i="43"/>
  <c r="AE174" i="43" s="1"/>
  <c r="AE281" i="43" s="1"/>
  <c r="AE388" i="43" s="1"/>
  <c r="AE69" i="43"/>
  <c r="AE176" i="43" s="1"/>
  <c r="AE283" i="43" s="1"/>
  <c r="AE390" i="43" s="1"/>
  <c r="AE71" i="43"/>
  <c r="AE178" i="43" s="1"/>
  <c r="AE285" i="43" s="1"/>
  <c r="AE392" i="43" s="1"/>
  <c r="AE73" i="43"/>
  <c r="AE180" i="43" s="1"/>
  <c r="AE287" i="43" s="1"/>
  <c r="AE394" i="43" s="1"/>
  <c r="AE75" i="43"/>
  <c r="AE182" i="43" s="1"/>
  <c r="AE289" i="43" s="1"/>
  <c r="AE396" i="43" s="1"/>
  <c r="AE77" i="43"/>
  <c r="AE184" i="43" s="1"/>
  <c r="AE291" i="43" s="1"/>
  <c r="AE398" i="43" s="1"/>
  <c r="AE79" i="43"/>
  <c r="AE186" i="43" s="1"/>
  <c r="AE293" i="43" s="1"/>
  <c r="AE400" i="43" s="1"/>
  <c r="AE81" i="43"/>
  <c r="AE188" i="43" s="1"/>
  <c r="AE295" i="43" s="1"/>
  <c r="AE402" i="43" s="1"/>
  <c r="AE83" i="43"/>
  <c r="AE190" i="43" s="1"/>
  <c r="AE297" i="43" s="1"/>
  <c r="AE404" i="43" s="1"/>
  <c r="AE85" i="43"/>
  <c r="AE192" i="43" s="1"/>
  <c r="AE299" i="43" s="1"/>
  <c r="AE406" i="43" s="1"/>
  <c r="AE46" i="43"/>
  <c r="AE153" i="43" s="1"/>
  <c r="AE260" i="43" s="1"/>
  <c r="AE367" i="43" s="1"/>
  <c r="AE51" i="43"/>
  <c r="AE158" i="43" s="1"/>
  <c r="AE265" i="43" s="1"/>
  <c r="AE372" i="43" s="1"/>
  <c r="AE54" i="43"/>
  <c r="AE161" i="43" s="1"/>
  <c r="AE268" i="43" s="1"/>
  <c r="AE375" i="43" s="1"/>
  <c r="AE59" i="43"/>
  <c r="AE166" i="43" s="1"/>
  <c r="AE273" i="43" s="1"/>
  <c r="AE380" i="43" s="1"/>
  <c r="AE49" i="43"/>
  <c r="AE156" i="43" s="1"/>
  <c r="AE263" i="43" s="1"/>
  <c r="AE370" i="43" s="1"/>
  <c r="AE52" i="43"/>
  <c r="AE159" i="43" s="1"/>
  <c r="AE266" i="43" s="1"/>
  <c r="AE373" i="43" s="1"/>
  <c r="AE57" i="43"/>
  <c r="AE164" i="43" s="1"/>
  <c r="AE271" i="43" s="1"/>
  <c r="AE378" i="43" s="1"/>
  <c r="AE60" i="43"/>
  <c r="AE167" i="43" s="1"/>
  <c r="AE274" i="43" s="1"/>
  <c r="AE381" i="43" s="1"/>
  <c r="AE62" i="43"/>
  <c r="AE169" i="43" s="1"/>
  <c r="AE276" i="43" s="1"/>
  <c r="AE383" i="43" s="1"/>
  <c r="AE64" i="43"/>
  <c r="AE171" i="43" s="1"/>
  <c r="AE278" i="43" s="1"/>
  <c r="AE385" i="43" s="1"/>
  <c r="AE66" i="43"/>
  <c r="AE173" i="43" s="1"/>
  <c r="AE280" i="43" s="1"/>
  <c r="AE387" i="43" s="1"/>
  <c r="AE68" i="43"/>
  <c r="AE175" i="43" s="1"/>
  <c r="AE282" i="43" s="1"/>
  <c r="AE389" i="43" s="1"/>
  <c r="AE70" i="43"/>
  <c r="AE177" i="43" s="1"/>
  <c r="AE284" i="43" s="1"/>
  <c r="AE391" i="43" s="1"/>
  <c r="AE72" i="43"/>
  <c r="AE179" i="43" s="1"/>
  <c r="AE286" i="43" s="1"/>
  <c r="AE393" i="43" s="1"/>
  <c r="AE74" i="43"/>
  <c r="AE181" i="43" s="1"/>
  <c r="AE288" i="43" s="1"/>
  <c r="AE395" i="43" s="1"/>
  <c r="AE55" i="43"/>
  <c r="AE162" i="43" s="1"/>
  <c r="AE269" i="43" s="1"/>
  <c r="AE376" i="43" s="1"/>
  <c r="AE76" i="43"/>
  <c r="AE183" i="43" s="1"/>
  <c r="AE290" i="43" s="1"/>
  <c r="AE397" i="43" s="1"/>
  <c r="AE84" i="43"/>
  <c r="AE191" i="43" s="1"/>
  <c r="AE298" i="43" s="1"/>
  <c r="AE405" i="43" s="1"/>
  <c r="AE87" i="43"/>
  <c r="AE194" i="43" s="1"/>
  <c r="AE301" i="43" s="1"/>
  <c r="AE408" i="43" s="1"/>
  <c r="AE89" i="43"/>
  <c r="AE196" i="43" s="1"/>
  <c r="AE303" i="43" s="1"/>
  <c r="AE410" i="43" s="1"/>
  <c r="AE91" i="43"/>
  <c r="AE198" i="43" s="1"/>
  <c r="AE305" i="43" s="1"/>
  <c r="AE412" i="43" s="1"/>
  <c r="AE93" i="43"/>
  <c r="AE200" i="43" s="1"/>
  <c r="AE307" i="43" s="1"/>
  <c r="AE414" i="43" s="1"/>
  <c r="AE95" i="43"/>
  <c r="AE202" i="43" s="1"/>
  <c r="AE309" i="43" s="1"/>
  <c r="AE416" i="43" s="1"/>
  <c r="AE97" i="43"/>
  <c r="AE204" i="43" s="1"/>
  <c r="AE311" i="43" s="1"/>
  <c r="AE418" i="43" s="1"/>
  <c r="AE99" i="43"/>
  <c r="AE206" i="43" s="1"/>
  <c r="AE313" i="43" s="1"/>
  <c r="AE420" i="43" s="1"/>
  <c r="AE101" i="43"/>
  <c r="AE208" i="43" s="1"/>
  <c r="AE315" i="43" s="1"/>
  <c r="AE422" i="43" s="1"/>
  <c r="AE103" i="43"/>
  <c r="AE210" i="43" s="1"/>
  <c r="AE317" i="43" s="1"/>
  <c r="AE424" i="43" s="1"/>
  <c r="AE47" i="43"/>
  <c r="AE154" i="43" s="1"/>
  <c r="AE261" i="43" s="1"/>
  <c r="AE368" i="43" s="1"/>
  <c r="AE82" i="43"/>
  <c r="AE189" i="43" s="1"/>
  <c r="AE296" i="43" s="1"/>
  <c r="AE403" i="43" s="1"/>
  <c r="AE58" i="43"/>
  <c r="AE165" i="43" s="1"/>
  <c r="AE272" i="43" s="1"/>
  <c r="AE379" i="43" s="1"/>
  <c r="AE80" i="43"/>
  <c r="AE187" i="43" s="1"/>
  <c r="AE294" i="43" s="1"/>
  <c r="AE401" i="43" s="1"/>
  <c r="AE86" i="43"/>
  <c r="AE193" i="43" s="1"/>
  <c r="AE300" i="43" s="1"/>
  <c r="AE407" i="43" s="1"/>
  <c r="AE88" i="43"/>
  <c r="AE195" i="43" s="1"/>
  <c r="AE302" i="43" s="1"/>
  <c r="AE409" i="43" s="1"/>
  <c r="AE90" i="43"/>
  <c r="AE197" i="43" s="1"/>
  <c r="AE304" i="43" s="1"/>
  <c r="AE411" i="43" s="1"/>
  <c r="AE92" i="43"/>
  <c r="AE199" i="43" s="1"/>
  <c r="AE306" i="43" s="1"/>
  <c r="AE413" i="43" s="1"/>
  <c r="AE94" i="43"/>
  <c r="AE201" i="43" s="1"/>
  <c r="AE308" i="43" s="1"/>
  <c r="AE415" i="43" s="1"/>
  <c r="AE96" i="43"/>
  <c r="AE203" i="43" s="1"/>
  <c r="AE310" i="43" s="1"/>
  <c r="AE417" i="43" s="1"/>
  <c r="AE98" i="43"/>
  <c r="AE205" i="43" s="1"/>
  <c r="AE312" i="43" s="1"/>
  <c r="AE419" i="43" s="1"/>
  <c r="AE100" i="43"/>
  <c r="AE207" i="43" s="1"/>
  <c r="AE314" i="43" s="1"/>
  <c r="AE421" i="43" s="1"/>
  <c r="AE102" i="43"/>
  <c r="AE209" i="43" s="1"/>
  <c r="AE316" i="43" s="1"/>
  <c r="AE423" i="43" s="1"/>
  <c r="AE104" i="43"/>
  <c r="AE211" i="43" s="1"/>
  <c r="AE318" i="43" s="1"/>
  <c r="AE425" i="43" s="1"/>
  <c r="AE50" i="43"/>
  <c r="AE157" i="43" s="1"/>
  <c r="AE264" i="43" s="1"/>
  <c r="AE371" i="43" s="1"/>
  <c r="AE78" i="43"/>
  <c r="AE185" i="43" s="1"/>
  <c r="AE292" i="43" s="1"/>
  <c r="AE399" i="43" s="1"/>
  <c r="AB109" i="44" l="1"/>
  <c r="AC532" i="43"/>
  <c r="AC108" i="44" s="1"/>
  <c r="AC524" i="43"/>
  <c r="AC100" i="44" s="1"/>
  <c r="AC516" i="43"/>
  <c r="AC92" i="44" s="1"/>
  <c r="AC508" i="43"/>
  <c r="AC84" i="44" s="1"/>
  <c r="AC500" i="43"/>
  <c r="AC76" i="44" s="1"/>
  <c r="AC492" i="43"/>
  <c r="AC68" i="44" s="1"/>
  <c r="AC484" i="43"/>
  <c r="AC60" i="44" s="1"/>
  <c r="AC476" i="43"/>
  <c r="AC52" i="44" s="1"/>
  <c r="AC468" i="43"/>
  <c r="AC44" i="44" s="1"/>
  <c r="AC527" i="43"/>
  <c r="AC103" i="44" s="1"/>
  <c r="AC519" i="43"/>
  <c r="AC95" i="44" s="1"/>
  <c r="AC511" i="43"/>
  <c r="AC87" i="44" s="1"/>
  <c r="AC503" i="43"/>
  <c r="AC79" i="44" s="1"/>
  <c r="AC495" i="43"/>
  <c r="AC71" i="44" s="1"/>
  <c r="AC487" i="43"/>
  <c r="AC63" i="44" s="1"/>
  <c r="AC479" i="43"/>
  <c r="AC55" i="44" s="1"/>
  <c r="AC471" i="43"/>
  <c r="AC47" i="44" s="1"/>
  <c r="AC462" i="43"/>
  <c r="AC38" i="44" s="1"/>
  <c r="AC454" i="43"/>
  <c r="AC30" i="44" s="1"/>
  <c r="AC446" i="43"/>
  <c r="AC22" i="44" s="1"/>
  <c r="AC438" i="43"/>
  <c r="AC14" i="44" s="1"/>
  <c r="AC463" i="43"/>
  <c r="AC39" i="44" s="1"/>
  <c r="AC455" i="43"/>
  <c r="AC31" i="44" s="1"/>
  <c r="AC447" i="43"/>
  <c r="AC23" i="44" s="1"/>
  <c r="AC439" i="43"/>
  <c r="AC15" i="44" s="1"/>
  <c r="AC530" i="43"/>
  <c r="AC106" i="44" s="1"/>
  <c r="AC522" i="43"/>
  <c r="AC98" i="44" s="1"/>
  <c r="AC514" i="43"/>
  <c r="AC90" i="44" s="1"/>
  <c r="AC506" i="43"/>
  <c r="AC82" i="44" s="1"/>
  <c r="AC498" i="43"/>
  <c r="AC74" i="44" s="1"/>
  <c r="AC490" i="43"/>
  <c r="AC66" i="44" s="1"/>
  <c r="AC482" i="43"/>
  <c r="AC58" i="44" s="1"/>
  <c r="AC474" i="43"/>
  <c r="AC50" i="44" s="1"/>
  <c r="AC466" i="43"/>
  <c r="AC42" i="44" s="1"/>
  <c r="AC525" i="43"/>
  <c r="AC101" i="44" s="1"/>
  <c r="AC517" i="43"/>
  <c r="AC93" i="44" s="1"/>
  <c r="AC509" i="43"/>
  <c r="AC85" i="44" s="1"/>
  <c r="AC501" i="43"/>
  <c r="AC77" i="44" s="1"/>
  <c r="AC493" i="43"/>
  <c r="AC69" i="44" s="1"/>
  <c r="AC485" i="43"/>
  <c r="AC61" i="44" s="1"/>
  <c r="AC477" i="43"/>
  <c r="AC53" i="44" s="1"/>
  <c r="AC469" i="43"/>
  <c r="AC45" i="44" s="1"/>
  <c r="AC460" i="43"/>
  <c r="AC36" i="44" s="1"/>
  <c r="AC452" i="43"/>
  <c r="AC28" i="44" s="1"/>
  <c r="AC444" i="43"/>
  <c r="AC20" i="44" s="1"/>
  <c r="AC436" i="43"/>
  <c r="AC12" i="44" s="1"/>
  <c r="AC461" i="43"/>
  <c r="AC37" i="44" s="1"/>
  <c r="AC453" i="43"/>
  <c r="AC29" i="44" s="1"/>
  <c r="AC445" i="43"/>
  <c r="AC21" i="44" s="1"/>
  <c r="AC437" i="43"/>
  <c r="AC13" i="44" s="1"/>
  <c r="AC528" i="43"/>
  <c r="AC104" i="44" s="1"/>
  <c r="AC520" i="43"/>
  <c r="AC96" i="44" s="1"/>
  <c r="AC512" i="43"/>
  <c r="AC88" i="44" s="1"/>
  <c r="AC504" i="43"/>
  <c r="AC80" i="44" s="1"/>
  <c r="AC496" i="43"/>
  <c r="AC72" i="44" s="1"/>
  <c r="AC488" i="43"/>
  <c r="AC64" i="44" s="1"/>
  <c r="AC480" i="43"/>
  <c r="AC56" i="44" s="1"/>
  <c r="AC472" i="43"/>
  <c r="AC48" i="44" s="1"/>
  <c r="AC531" i="43"/>
  <c r="AC107" i="44" s="1"/>
  <c r="AC523" i="43"/>
  <c r="AC99" i="44" s="1"/>
  <c r="AC515" i="43"/>
  <c r="AC91" i="44" s="1"/>
  <c r="AC507" i="43"/>
  <c r="AC83" i="44" s="1"/>
  <c r="AC499" i="43"/>
  <c r="AC75" i="44" s="1"/>
  <c r="AC491" i="43"/>
  <c r="AC67" i="44" s="1"/>
  <c r="AC483" i="43"/>
  <c r="AC59" i="44" s="1"/>
  <c r="AC475" i="43"/>
  <c r="AC51" i="44" s="1"/>
  <c r="AC467" i="43"/>
  <c r="AC43" i="44" s="1"/>
  <c r="AC458" i="43"/>
  <c r="AC34" i="44" s="1"/>
  <c r="AC450" i="43"/>
  <c r="AC26" i="44" s="1"/>
  <c r="AC442" i="43"/>
  <c r="AC18" i="44" s="1"/>
  <c r="AC434" i="43"/>
  <c r="AC10" i="44" s="1"/>
  <c r="AC459" i="43"/>
  <c r="AC35" i="44" s="1"/>
  <c r="AC451" i="43"/>
  <c r="AC27" i="44" s="1"/>
  <c r="AC443" i="43"/>
  <c r="AC19" i="44" s="1"/>
  <c r="AC435" i="43"/>
  <c r="AC11" i="44" s="1"/>
  <c r="AC526" i="43"/>
  <c r="AC102" i="44" s="1"/>
  <c r="AC518" i="43"/>
  <c r="AC94" i="44" s="1"/>
  <c r="AC510" i="43"/>
  <c r="AC86" i="44" s="1"/>
  <c r="AC502" i="43"/>
  <c r="AC78" i="44" s="1"/>
  <c r="AC494" i="43"/>
  <c r="AC70" i="44" s="1"/>
  <c r="AC486" i="43"/>
  <c r="AC62" i="44" s="1"/>
  <c r="AC478" i="43"/>
  <c r="AC54" i="44" s="1"/>
  <c r="AC470" i="43"/>
  <c r="AC46" i="44" s="1"/>
  <c r="AC529" i="43"/>
  <c r="AC105" i="44" s="1"/>
  <c r="AC521" i="43"/>
  <c r="AC97" i="44" s="1"/>
  <c r="AC513" i="43"/>
  <c r="AC89" i="44" s="1"/>
  <c r="AC505" i="43"/>
  <c r="AC81" i="44" s="1"/>
  <c r="AC497" i="43"/>
  <c r="AC73" i="44" s="1"/>
  <c r="AC489" i="43"/>
  <c r="AC65" i="44" s="1"/>
  <c r="AC481" i="43"/>
  <c r="AC57" i="44" s="1"/>
  <c r="AC473" i="43"/>
  <c r="AC49" i="44" s="1"/>
  <c r="AC464" i="43"/>
  <c r="AC40" i="44" s="1"/>
  <c r="AC456" i="43"/>
  <c r="AC32" i="44" s="1"/>
  <c r="AC448" i="43"/>
  <c r="AC24" i="44" s="1"/>
  <c r="AC440" i="43"/>
  <c r="AC16" i="44" s="1"/>
  <c r="AC465" i="43"/>
  <c r="AC41" i="44" s="1"/>
  <c r="AC457" i="43"/>
  <c r="AC33" i="44" s="1"/>
  <c r="AC449" i="43"/>
  <c r="AC25" i="44" s="1"/>
  <c r="AC441" i="43"/>
  <c r="AC17" i="44" s="1"/>
  <c r="AG4" i="43"/>
  <c r="AF5" i="43"/>
  <c r="AF6" i="43"/>
  <c r="AF113" i="43" s="1"/>
  <c r="AF220" i="43" s="1"/>
  <c r="AF7" i="43"/>
  <c r="AF114" i="43" s="1"/>
  <c r="AF221" i="43" s="1"/>
  <c r="AF8" i="43"/>
  <c r="AF115" i="43" s="1"/>
  <c r="AF222" i="43" s="1"/>
  <c r="AF9" i="43"/>
  <c r="AF116" i="43" s="1"/>
  <c r="AF223" i="43" s="1"/>
  <c r="AF11" i="43"/>
  <c r="AF118" i="43" s="1"/>
  <c r="AF225" i="43" s="1"/>
  <c r="AF13" i="43"/>
  <c r="AF120" i="43" s="1"/>
  <c r="AF227" i="43" s="1"/>
  <c r="AF15" i="43"/>
  <c r="AF122" i="43" s="1"/>
  <c r="AF229" i="43" s="1"/>
  <c r="AF17" i="43"/>
  <c r="AF124" i="43" s="1"/>
  <c r="AF231" i="43" s="1"/>
  <c r="AF19" i="43"/>
  <c r="AF126" i="43" s="1"/>
  <c r="AF233" i="43" s="1"/>
  <c r="AF21" i="43"/>
  <c r="AF128" i="43" s="1"/>
  <c r="AF235" i="43" s="1"/>
  <c r="AF23" i="43"/>
  <c r="AF130" i="43" s="1"/>
  <c r="AF237" i="43" s="1"/>
  <c r="AF25" i="43"/>
  <c r="AF132" i="43" s="1"/>
  <c r="AF239" i="43" s="1"/>
  <c r="AF27" i="43"/>
  <c r="AF134" i="43" s="1"/>
  <c r="AF241" i="43" s="1"/>
  <c r="AF29" i="43"/>
  <c r="AF136" i="43" s="1"/>
  <c r="AF243" i="43" s="1"/>
  <c r="AF31" i="43"/>
  <c r="AF138" i="43" s="1"/>
  <c r="AF245" i="43" s="1"/>
  <c r="AF33" i="43"/>
  <c r="AF140" i="43" s="1"/>
  <c r="AF247" i="43" s="1"/>
  <c r="AF35" i="43"/>
  <c r="AF142" i="43" s="1"/>
  <c r="AF249" i="43" s="1"/>
  <c r="AF37" i="43"/>
  <c r="AF144" i="43" s="1"/>
  <c r="AF251" i="43" s="1"/>
  <c r="AF39" i="43"/>
  <c r="AF146" i="43" s="1"/>
  <c r="AF253" i="43" s="1"/>
  <c r="AF41" i="43"/>
  <c r="AF148" i="43" s="1"/>
  <c r="AF255" i="43" s="1"/>
  <c r="AF43" i="43"/>
  <c r="AF150" i="43" s="1"/>
  <c r="AF257" i="43" s="1"/>
  <c r="AF45" i="43"/>
  <c r="AF152" i="43" s="1"/>
  <c r="AF259" i="43" s="1"/>
  <c r="AF47" i="43"/>
  <c r="AF154" i="43" s="1"/>
  <c r="AF261" i="43" s="1"/>
  <c r="AF49" i="43"/>
  <c r="AF156" i="43" s="1"/>
  <c r="AF263" i="43" s="1"/>
  <c r="AF51" i="43"/>
  <c r="AF158" i="43" s="1"/>
  <c r="AF265" i="43" s="1"/>
  <c r="AF53" i="43"/>
  <c r="AF160" i="43" s="1"/>
  <c r="AF267" i="43" s="1"/>
  <c r="AF55" i="43"/>
  <c r="AF162" i="43" s="1"/>
  <c r="AF269" i="43" s="1"/>
  <c r="AF57" i="43"/>
  <c r="AF164" i="43" s="1"/>
  <c r="AF271" i="43" s="1"/>
  <c r="AF59" i="43"/>
  <c r="AF166" i="43" s="1"/>
  <c r="AF273" i="43" s="1"/>
  <c r="AF16" i="43"/>
  <c r="AF123" i="43" s="1"/>
  <c r="AF230" i="43" s="1"/>
  <c r="AF24" i="43"/>
  <c r="AF131" i="43" s="1"/>
  <c r="AF238" i="43" s="1"/>
  <c r="AF32" i="43"/>
  <c r="AF139" i="43" s="1"/>
  <c r="AF246" i="43" s="1"/>
  <c r="AF40" i="43"/>
  <c r="AF147" i="43" s="1"/>
  <c r="AF254" i="43" s="1"/>
  <c r="AF14" i="43"/>
  <c r="AF121" i="43" s="1"/>
  <c r="AF228" i="43" s="1"/>
  <c r="AF22" i="43"/>
  <c r="AF129" i="43" s="1"/>
  <c r="AF236" i="43" s="1"/>
  <c r="AF30" i="43"/>
  <c r="AF137" i="43" s="1"/>
  <c r="AF244" i="43" s="1"/>
  <c r="AF38" i="43"/>
  <c r="AF145" i="43" s="1"/>
  <c r="AF252" i="43" s="1"/>
  <c r="AF12" i="43"/>
  <c r="AF119" i="43" s="1"/>
  <c r="AF226" i="43" s="1"/>
  <c r="AF20" i="43"/>
  <c r="AF127" i="43" s="1"/>
  <c r="AF234" i="43" s="1"/>
  <c r="AF28" i="43"/>
  <c r="AF135" i="43" s="1"/>
  <c r="AF242" i="43" s="1"/>
  <c r="AF36" i="43"/>
  <c r="AF143" i="43" s="1"/>
  <c r="AF250" i="43" s="1"/>
  <c r="AF10" i="43"/>
  <c r="AF117" i="43" s="1"/>
  <c r="AF224" i="43" s="1"/>
  <c r="AF18" i="43"/>
  <c r="AF125" i="43" s="1"/>
  <c r="AF232" i="43" s="1"/>
  <c r="AF26" i="43"/>
  <c r="AF133" i="43" s="1"/>
  <c r="AF240" i="43" s="1"/>
  <c r="AF34" i="43"/>
  <c r="AF141" i="43" s="1"/>
  <c r="AF248" i="43" s="1"/>
  <c r="AF42" i="43"/>
  <c r="AF149" i="43" s="1"/>
  <c r="AF256" i="43" s="1"/>
  <c r="AF44" i="43"/>
  <c r="AF151" i="43" s="1"/>
  <c r="AF258" i="43" s="1"/>
  <c r="AF50" i="43"/>
  <c r="AF157" i="43" s="1"/>
  <c r="AF264" i="43" s="1"/>
  <c r="AF58" i="43"/>
  <c r="AF165" i="43" s="1"/>
  <c r="AF272" i="43" s="1"/>
  <c r="AF48" i="43"/>
  <c r="AF155" i="43" s="1"/>
  <c r="AF262" i="43" s="1"/>
  <c r="AF56" i="43"/>
  <c r="AF163" i="43" s="1"/>
  <c r="AF270" i="43" s="1"/>
  <c r="AF61" i="43"/>
  <c r="AF168" i="43" s="1"/>
  <c r="AF275" i="43" s="1"/>
  <c r="AF63" i="43"/>
  <c r="AF170" i="43" s="1"/>
  <c r="AF277" i="43" s="1"/>
  <c r="AF65" i="43"/>
  <c r="AF172" i="43" s="1"/>
  <c r="AF279" i="43" s="1"/>
  <c r="AF67" i="43"/>
  <c r="AF174" i="43" s="1"/>
  <c r="AF281" i="43" s="1"/>
  <c r="AF69" i="43"/>
  <c r="AF176" i="43" s="1"/>
  <c r="AF283" i="43" s="1"/>
  <c r="AF71" i="43"/>
  <c r="AF178" i="43" s="1"/>
  <c r="AF285" i="43" s="1"/>
  <c r="AF46" i="43"/>
  <c r="AF153" i="43" s="1"/>
  <c r="AF260" i="43" s="1"/>
  <c r="AF54" i="43"/>
  <c r="AF161" i="43" s="1"/>
  <c r="AF268" i="43" s="1"/>
  <c r="AF64" i="43"/>
  <c r="AF171" i="43" s="1"/>
  <c r="AF278" i="43" s="1"/>
  <c r="AF73" i="43"/>
  <c r="AF180" i="43" s="1"/>
  <c r="AF287" i="43" s="1"/>
  <c r="AF78" i="43"/>
  <c r="AF185" i="43" s="1"/>
  <c r="AF292" i="43" s="1"/>
  <c r="AF81" i="43"/>
  <c r="AF188" i="43" s="1"/>
  <c r="AF295" i="43" s="1"/>
  <c r="AF66" i="43"/>
  <c r="AF173" i="43" s="1"/>
  <c r="AF280" i="43" s="1"/>
  <c r="AF74" i="43"/>
  <c r="AF181" i="43" s="1"/>
  <c r="AF288" i="43" s="1"/>
  <c r="AF76" i="43"/>
  <c r="AF183" i="43" s="1"/>
  <c r="AF290" i="43" s="1"/>
  <c r="AF79" i="43"/>
  <c r="AF186" i="43" s="1"/>
  <c r="AF293" i="43" s="1"/>
  <c r="AF84" i="43"/>
  <c r="AF191" i="43" s="1"/>
  <c r="AF298" i="43" s="1"/>
  <c r="AF87" i="43"/>
  <c r="AF194" i="43" s="1"/>
  <c r="AF301" i="43" s="1"/>
  <c r="AF89" i="43"/>
  <c r="AF196" i="43" s="1"/>
  <c r="AF303" i="43" s="1"/>
  <c r="AF91" i="43"/>
  <c r="AF198" i="43" s="1"/>
  <c r="AF305" i="43" s="1"/>
  <c r="AF93" i="43"/>
  <c r="AF200" i="43" s="1"/>
  <c r="AF307" i="43" s="1"/>
  <c r="AF95" i="43"/>
  <c r="AF202" i="43" s="1"/>
  <c r="AF309" i="43" s="1"/>
  <c r="AF97" i="43"/>
  <c r="AF204" i="43" s="1"/>
  <c r="AF311" i="43" s="1"/>
  <c r="AF99" i="43"/>
  <c r="AF206" i="43" s="1"/>
  <c r="AF313" i="43" s="1"/>
  <c r="AF101" i="43"/>
  <c r="AF208" i="43" s="1"/>
  <c r="AF315" i="43" s="1"/>
  <c r="AF103" i="43"/>
  <c r="AF210" i="43" s="1"/>
  <c r="AF317" i="43" s="1"/>
  <c r="AF60" i="43"/>
  <c r="AF167" i="43" s="1"/>
  <c r="AF274" i="43" s="1"/>
  <c r="AF68" i="43"/>
  <c r="AF175" i="43" s="1"/>
  <c r="AF282" i="43" s="1"/>
  <c r="AF75" i="43"/>
  <c r="AF182" i="43" s="1"/>
  <c r="AF289" i="43" s="1"/>
  <c r="AF77" i="43"/>
  <c r="AF184" i="43" s="1"/>
  <c r="AF291" i="43" s="1"/>
  <c r="AF82" i="43"/>
  <c r="AF189" i="43" s="1"/>
  <c r="AF296" i="43" s="1"/>
  <c r="AF85" i="43"/>
  <c r="AF192" i="43" s="1"/>
  <c r="AF299" i="43" s="1"/>
  <c r="AF52" i="43"/>
  <c r="AF159" i="43" s="1"/>
  <c r="AF266" i="43" s="1"/>
  <c r="AF62" i="43"/>
  <c r="AF169" i="43" s="1"/>
  <c r="AF276" i="43" s="1"/>
  <c r="AF70" i="43"/>
  <c r="AF177" i="43" s="1"/>
  <c r="AF284" i="43" s="1"/>
  <c r="AF72" i="43"/>
  <c r="AF179" i="43" s="1"/>
  <c r="AF286" i="43" s="1"/>
  <c r="AF80" i="43"/>
  <c r="AF187" i="43" s="1"/>
  <c r="AF294" i="43" s="1"/>
  <c r="AF83" i="43"/>
  <c r="AF190" i="43" s="1"/>
  <c r="AF297" i="43" s="1"/>
  <c r="AF86" i="43"/>
  <c r="AF193" i="43" s="1"/>
  <c r="AF300" i="43" s="1"/>
  <c r="AF88" i="43"/>
  <c r="AF195" i="43" s="1"/>
  <c r="AF302" i="43" s="1"/>
  <c r="AF90" i="43"/>
  <c r="AF197" i="43" s="1"/>
  <c r="AF304" i="43" s="1"/>
  <c r="AF92" i="43"/>
  <c r="AF199" i="43" s="1"/>
  <c r="AF306" i="43" s="1"/>
  <c r="AF94" i="43"/>
  <c r="AF201" i="43" s="1"/>
  <c r="AF308" i="43" s="1"/>
  <c r="AF96" i="43"/>
  <c r="AF203" i="43" s="1"/>
  <c r="AF310" i="43" s="1"/>
  <c r="AF98" i="43"/>
  <c r="AF205" i="43" s="1"/>
  <c r="AF312" i="43" s="1"/>
  <c r="AF100" i="43"/>
  <c r="AF207" i="43" s="1"/>
  <c r="AF314" i="43" s="1"/>
  <c r="AF102" i="43"/>
  <c r="AF209" i="43" s="1"/>
  <c r="AF316" i="43" s="1"/>
  <c r="AF104" i="43"/>
  <c r="AF211" i="43" s="1"/>
  <c r="AF318" i="43" s="1"/>
  <c r="AC319" i="43"/>
  <c r="AC9" i="44"/>
  <c r="AE105" i="43"/>
  <c r="AE112" i="43"/>
  <c r="AD212" i="43"/>
  <c r="AD219" i="43"/>
  <c r="AD326" i="43" s="1"/>
  <c r="AD426" i="43" s="1"/>
  <c r="AD433" i="43" s="1"/>
  <c r="AG325" i="43"/>
  <c r="AF327" i="43"/>
  <c r="AF329" i="43"/>
  <c r="AF331" i="43"/>
  <c r="AF333" i="43"/>
  <c r="AF335" i="43"/>
  <c r="AF337" i="43"/>
  <c r="AF339" i="43"/>
  <c r="AF341" i="43"/>
  <c r="AF343" i="43"/>
  <c r="AF345" i="43"/>
  <c r="AF347" i="43"/>
  <c r="AF349" i="43"/>
  <c r="AF328" i="43"/>
  <c r="AF330" i="43"/>
  <c r="AF332" i="43"/>
  <c r="AF334" i="43"/>
  <c r="AF336" i="43"/>
  <c r="AF338" i="43"/>
  <c r="AF340" i="43"/>
  <c r="AF342" i="43"/>
  <c r="AF344" i="43"/>
  <c r="AF346" i="43"/>
  <c r="AF348" i="43"/>
  <c r="AF352" i="43"/>
  <c r="AF350" i="43"/>
  <c r="AF353" i="43"/>
  <c r="AF355" i="43"/>
  <c r="AF357" i="43"/>
  <c r="AF359" i="43"/>
  <c r="AF361" i="43"/>
  <c r="AF363" i="43"/>
  <c r="AF365" i="43"/>
  <c r="AF367" i="43"/>
  <c r="AF369" i="43"/>
  <c r="AF371" i="43"/>
  <c r="AF373" i="43"/>
  <c r="AF375" i="43"/>
  <c r="AF377" i="43"/>
  <c r="AF379" i="43"/>
  <c r="AF381" i="43"/>
  <c r="AF383" i="43"/>
  <c r="AF385" i="43"/>
  <c r="AF387" i="43"/>
  <c r="AF389" i="43"/>
  <c r="AF391" i="43"/>
  <c r="AF393" i="43"/>
  <c r="AF395" i="43"/>
  <c r="AF397" i="43"/>
  <c r="AF399" i="43"/>
  <c r="AF401" i="43"/>
  <c r="AF403" i="43"/>
  <c r="AF405" i="43"/>
  <c r="AF407" i="43"/>
  <c r="AF409" i="43"/>
  <c r="AF411" i="43"/>
  <c r="AF413" i="43"/>
  <c r="AF415" i="43"/>
  <c r="AF417" i="43"/>
  <c r="AF419" i="43"/>
  <c r="AF421" i="43"/>
  <c r="AF423" i="43"/>
  <c r="AF425" i="43"/>
  <c r="AF351" i="43"/>
  <c r="AF354" i="43"/>
  <c r="AF356" i="43"/>
  <c r="AF358" i="43"/>
  <c r="AF360" i="43"/>
  <c r="AF362" i="43"/>
  <c r="AF364" i="43"/>
  <c r="AF366" i="43"/>
  <c r="AF368" i="43"/>
  <c r="AF370" i="43"/>
  <c r="AF372" i="43"/>
  <c r="AF374" i="43"/>
  <c r="AF376" i="43"/>
  <c r="AF378" i="43"/>
  <c r="AF380" i="43"/>
  <c r="AF382" i="43"/>
  <c r="AF384" i="43"/>
  <c r="AF386" i="43"/>
  <c r="AF388" i="43"/>
  <c r="AF390" i="43"/>
  <c r="AF392" i="43"/>
  <c r="AF394" i="43"/>
  <c r="AF396" i="43"/>
  <c r="AF398" i="43"/>
  <c r="AF400" i="43"/>
  <c r="AF402" i="43"/>
  <c r="AF404" i="43"/>
  <c r="AF406" i="43"/>
  <c r="AF408" i="43"/>
  <c r="AF410" i="43"/>
  <c r="AF412" i="43"/>
  <c r="AF414" i="43"/>
  <c r="AF416" i="43"/>
  <c r="AF418" i="43"/>
  <c r="AF420" i="43"/>
  <c r="AF422" i="43"/>
  <c r="AF424" i="43"/>
  <c r="AF8" i="44"/>
  <c r="AD497" i="43" l="1"/>
  <c r="AD73" i="44" s="1"/>
  <c r="AD524" i="43"/>
  <c r="AD100" i="44" s="1"/>
  <c r="AD500" i="43"/>
  <c r="AD76" i="44" s="1"/>
  <c r="AD505" i="43"/>
  <c r="AD81" i="44" s="1"/>
  <c r="AD532" i="43"/>
  <c r="AD108" i="44" s="1"/>
  <c r="AD468" i="43"/>
  <c r="AD44" i="44" s="1"/>
  <c r="AD464" i="43"/>
  <c r="AD40" i="44" s="1"/>
  <c r="AD492" i="43"/>
  <c r="AD68" i="44" s="1"/>
  <c r="AD529" i="43"/>
  <c r="AD105" i="44" s="1"/>
  <c r="AD463" i="43"/>
  <c r="AD39" i="44" s="1"/>
  <c r="AD516" i="43"/>
  <c r="AD92" i="44" s="1"/>
  <c r="AD484" i="43"/>
  <c r="AD60" i="44" s="1"/>
  <c r="AD521" i="43"/>
  <c r="AD97" i="44" s="1"/>
  <c r="AD489" i="43"/>
  <c r="AD65" i="44" s="1"/>
  <c r="AD454" i="43"/>
  <c r="AD30" i="44" s="1"/>
  <c r="AD455" i="43"/>
  <c r="AD31" i="44" s="1"/>
  <c r="AD508" i="43"/>
  <c r="AD84" i="44" s="1"/>
  <c r="AD476" i="43"/>
  <c r="AD52" i="44" s="1"/>
  <c r="AD513" i="43"/>
  <c r="AD89" i="44" s="1"/>
  <c r="AD481" i="43"/>
  <c r="AD57" i="44" s="1"/>
  <c r="AD446" i="43"/>
  <c r="AD22" i="44" s="1"/>
  <c r="AD447" i="43"/>
  <c r="AD23" i="44" s="1"/>
  <c r="AD473" i="43"/>
  <c r="AD49" i="44" s="1"/>
  <c r="AD438" i="43"/>
  <c r="AD14" i="44" s="1"/>
  <c r="AD439" i="43"/>
  <c r="AD15" i="44" s="1"/>
  <c r="AD522" i="43"/>
  <c r="AD98" i="44" s="1"/>
  <c r="AD506" i="43"/>
  <c r="AD82" i="44" s="1"/>
  <c r="AD490" i="43"/>
  <c r="AD66" i="44" s="1"/>
  <c r="AD466" i="43"/>
  <c r="AD42" i="44" s="1"/>
  <c r="AD511" i="43"/>
  <c r="AD87" i="44" s="1"/>
  <c r="AD487" i="43"/>
  <c r="AD63" i="44" s="1"/>
  <c r="AD452" i="43"/>
  <c r="AD28" i="44" s="1"/>
  <c r="AD512" i="43"/>
  <c r="AD88" i="44" s="1"/>
  <c r="AD488" i="43"/>
  <c r="AD64" i="44" s="1"/>
  <c r="AD462" i="43"/>
  <c r="AD38" i="44" s="1"/>
  <c r="AD501" i="43"/>
  <c r="AD77" i="44" s="1"/>
  <c r="AD451" i="43"/>
  <c r="AD27" i="44" s="1"/>
  <c r="AD530" i="43"/>
  <c r="AD106" i="44" s="1"/>
  <c r="AD514" i="43"/>
  <c r="AD90" i="44" s="1"/>
  <c r="AD498" i="43"/>
  <c r="AD74" i="44" s="1"/>
  <c r="AD482" i="43"/>
  <c r="AD58" i="44" s="1"/>
  <c r="AD474" i="43"/>
  <c r="AD50" i="44" s="1"/>
  <c r="AD527" i="43"/>
  <c r="AD103" i="44" s="1"/>
  <c r="AD519" i="43"/>
  <c r="AD95" i="44" s="1"/>
  <c r="AD503" i="43"/>
  <c r="AD79" i="44" s="1"/>
  <c r="AD495" i="43"/>
  <c r="AD71" i="44" s="1"/>
  <c r="AD479" i="43"/>
  <c r="AD55" i="44" s="1"/>
  <c r="AD471" i="43"/>
  <c r="AD47" i="44" s="1"/>
  <c r="AD460" i="43"/>
  <c r="AD36" i="44" s="1"/>
  <c r="AD444" i="43"/>
  <c r="AD20" i="44" s="1"/>
  <c r="AD436" i="43"/>
  <c r="AD12" i="44" s="1"/>
  <c r="AD461" i="43"/>
  <c r="AD37" i="44" s="1"/>
  <c r="AD453" i="43"/>
  <c r="AD29" i="44" s="1"/>
  <c r="AD445" i="43"/>
  <c r="AD21" i="44" s="1"/>
  <c r="AD437" i="43"/>
  <c r="AD13" i="44" s="1"/>
  <c r="AC109" i="44"/>
  <c r="AD528" i="43"/>
  <c r="AD104" i="44" s="1"/>
  <c r="AD520" i="43"/>
  <c r="AD96" i="44" s="1"/>
  <c r="AD504" i="43"/>
  <c r="AD80" i="44" s="1"/>
  <c r="AD496" i="43"/>
  <c r="AD72" i="44" s="1"/>
  <c r="AD480" i="43"/>
  <c r="AD56" i="44" s="1"/>
  <c r="AD472" i="43"/>
  <c r="AD48" i="44" s="1"/>
  <c r="AD525" i="43"/>
  <c r="AD101" i="44" s="1"/>
  <c r="AD517" i="43"/>
  <c r="AD93" i="44" s="1"/>
  <c r="AD509" i="43"/>
  <c r="AD85" i="44" s="1"/>
  <c r="AD493" i="43"/>
  <c r="AD69" i="44" s="1"/>
  <c r="AD485" i="43"/>
  <c r="AD61" i="44" s="1"/>
  <c r="AD477" i="43"/>
  <c r="AD53" i="44" s="1"/>
  <c r="AD469" i="43"/>
  <c r="AD45" i="44" s="1"/>
  <c r="AD458" i="43"/>
  <c r="AD34" i="44" s="1"/>
  <c r="AD450" i="43"/>
  <c r="AD26" i="44" s="1"/>
  <c r="AD442" i="43"/>
  <c r="AD18" i="44" s="1"/>
  <c r="AD434" i="43"/>
  <c r="AD10" i="44" s="1"/>
  <c r="AD459" i="43"/>
  <c r="AD35" i="44" s="1"/>
  <c r="AD443" i="43"/>
  <c r="AD19" i="44" s="1"/>
  <c r="AD435" i="43"/>
  <c r="AD11" i="44" s="1"/>
  <c r="AD526" i="43"/>
  <c r="AD102" i="44" s="1"/>
  <c r="AD518" i="43"/>
  <c r="AD94" i="44" s="1"/>
  <c r="AD510" i="43"/>
  <c r="AD86" i="44" s="1"/>
  <c r="AD502" i="43"/>
  <c r="AD78" i="44" s="1"/>
  <c r="AD494" i="43"/>
  <c r="AD70" i="44" s="1"/>
  <c r="AD486" i="43"/>
  <c r="AD62" i="44" s="1"/>
  <c r="AD478" i="43"/>
  <c r="AD54" i="44" s="1"/>
  <c r="AD470" i="43"/>
  <c r="AD46" i="44" s="1"/>
  <c r="AD531" i="43"/>
  <c r="AD107" i="44" s="1"/>
  <c r="AD523" i="43"/>
  <c r="AD99" i="44" s="1"/>
  <c r="AD515" i="43"/>
  <c r="AD91" i="44" s="1"/>
  <c r="AD507" i="43"/>
  <c r="AD83" i="44" s="1"/>
  <c r="AD499" i="43"/>
  <c r="AD75" i="44" s="1"/>
  <c r="AD491" i="43"/>
  <c r="AD67" i="44" s="1"/>
  <c r="AD483" i="43"/>
  <c r="AD59" i="44" s="1"/>
  <c r="AD475" i="43"/>
  <c r="AD51" i="44" s="1"/>
  <c r="AD467" i="43"/>
  <c r="AD43" i="44" s="1"/>
  <c r="AD456" i="43"/>
  <c r="AD32" i="44" s="1"/>
  <c r="AD448" i="43"/>
  <c r="AD24" i="44" s="1"/>
  <c r="AD440" i="43"/>
  <c r="AD16" i="44" s="1"/>
  <c r="AD465" i="43"/>
  <c r="AD41" i="44" s="1"/>
  <c r="AD457" i="43"/>
  <c r="AD33" i="44" s="1"/>
  <c r="AD449" i="43"/>
  <c r="AD25" i="44" s="1"/>
  <c r="AD441" i="43"/>
  <c r="AD17" i="44" s="1"/>
  <c r="AD319" i="43"/>
  <c r="AD9" i="44"/>
  <c r="AG8" i="44"/>
  <c r="AE212" i="43"/>
  <c r="AE219" i="43"/>
  <c r="AE326" i="43" s="1"/>
  <c r="AE426" i="43" s="1"/>
  <c r="AE438" i="43" s="1"/>
  <c r="AE14" i="44" s="1"/>
  <c r="AF105" i="43"/>
  <c r="AF112" i="43"/>
  <c r="AH325" i="43"/>
  <c r="AH4" i="43"/>
  <c r="AG5" i="43"/>
  <c r="AG7" i="43"/>
  <c r="AG114" i="43" s="1"/>
  <c r="AG221" i="43" s="1"/>
  <c r="AG328" i="43" s="1"/>
  <c r="AG6" i="43"/>
  <c r="AG113" i="43" s="1"/>
  <c r="AG220" i="43" s="1"/>
  <c r="AG327" i="43" s="1"/>
  <c r="AG9" i="43"/>
  <c r="AG116" i="43" s="1"/>
  <c r="AG223" i="43" s="1"/>
  <c r="AG330" i="43" s="1"/>
  <c r="AG10" i="43"/>
  <c r="AG117" i="43" s="1"/>
  <c r="AG224" i="43" s="1"/>
  <c r="AG331" i="43" s="1"/>
  <c r="AG13" i="43"/>
  <c r="AG120" i="43" s="1"/>
  <c r="AG227" i="43" s="1"/>
  <c r="AG334" i="43" s="1"/>
  <c r="AG18" i="43"/>
  <c r="AG125" i="43" s="1"/>
  <c r="AG232" i="43" s="1"/>
  <c r="AG339" i="43" s="1"/>
  <c r="AG21" i="43"/>
  <c r="AG128" i="43" s="1"/>
  <c r="AG235" i="43" s="1"/>
  <c r="AG342" i="43" s="1"/>
  <c r="AG26" i="43"/>
  <c r="AG133" i="43" s="1"/>
  <c r="AG240" i="43" s="1"/>
  <c r="AG347" i="43" s="1"/>
  <c r="AG29" i="43"/>
  <c r="AG136" i="43" s="1"/>
  <c r="AG243" i="43" s="1"/>
  <c r="AG350" i="43" s="1"/>
  <c r="AG34" i="43"/>
  <c r="AG141" i="43" s="1"/>
  <c r="AG248" i="43" s="1"/>
  <c r="AG355" i="43" s="1"/>
  <c r="AG37" i="43"/>
  <c r="AG144" i="43" s="1"/>
  <c r="AG251" i="43" s="1"/>
  <c r="AG358" i="43" s="1"/>
  <c r="AG42" i="43"/>
  <c r="AG149" i="43" s="1"/>
  <c r="AG256" i="43" s="1"/>
  <c r="AG363" i="43" s="1"/>
  <c r="AG11" i="43"/>
  <c r="AG118" i="43" s="1"/>
  <c r="AG225" i="43" s="1"/>
  <c r="AG332" i="43" s="1"/>
  <c r="AG16" i="43"/>
  <c r="AG123" i="43" s="1"/>
  <c r="AG230" i="43" s="1"/>
  <c r="AG337" i="43" s="1"/>
  <c r="AG19" i="43"/>
  <c r="AG126" i="43" s="1"/>
  <c r="AG233" i="43" s="1"/>
  <c r="AG340" i="43" s="1"/>
  <c r="AG24" i="43"/>
  <c r="AG131" i="43" s="1"/>
  <c r="AG238" i="43" s="1"/>
  <c r="AG345" i="43" s="1"/>
  <c r="AG27" i="43"/>
  <c r="AG134" i="43" s="1"/>
  <c r="AG241" i="43" s="1"/>
  <c r="AG348" i="43" s="1"/>
  <c r="AG32" i="43"/>
  <c r="AG139" i="43" s="1"/>
  <c r="AG246" i="43" s="1"/>
  <c r="AG353" i="43" s="1"/>
  <c r="AG35" i="43"/>
  <c r="AG142" i="43" s="1"/>
  <c r="AG249" i="43" s="1"/>
  <c r="AG356" i="43" s="1"/>
  <c r="AG40" i="43"/>
  <c r="AG147" i="43" s="1"/>
  <c r="AG254" i="43" s="1"/>
  <c r="AG361" i="43" s="1"/>
  <c r="AG43" i="43"/>
  <c r="AG150" i="43" s="1"/>
  <c r="AG257" i="43" s="1"/>
  <c r="AG364" i="43" s="1"/>
  <c r="AG8" i="43"/>
  <c r="AG115" i="43" s="1"/>
  <c r="AG222" i="43" s="1"/>
  <c r="AG329" i="43" s="1"/>
  <c r="AG14" i="43"/>
  <c r="AG121" i="43" s="1"/>
  <c r="AG228" i="43" s="1"/>
  <c r="AG335" i="43" s="1"/>
  <c r="AG17" i="43"/>
  <c r="AG124" i="43" s="1"/>
  <c r="AG231" i="43" s="1"/>
  <c r="AG338" i="43" s="1"/>
  <c r="AG22" i="43"/>
  <c r="AG129" i="43" s="1"/>
  <c r="AG236" i="43" s="1"/>
  <c r="AG343" i="43" s="1"/>
  <c r="AG25" i="43"/>
  <c r="AG132" i="43" s="1"/>
  <c r="AG239" i="43" s="1"/>
  <c r="AG346" i="43" s="1"/>
  <c r="AG30" i="43"/>
  <c r="AG137" i="43" s="1"/>
  <c r="AG244" i="43" s="1"/>
  <c r="AG351" i="43" s="1"/>
  <c r="AG33" i="43"/>
  <c r="AG140" i="43" s="1"/>
  <c r="AG247" i="43" s="1"/>
  <c r="AG354" i="43" s="1"/>
  <c r="AG38" i="43"/>
  <c r="AG145" i="43" s="1"/>
  <c r="AG252" i="43" s="1"/>
  <c r="AG359" i="43" s="1"/>
  <c r="AG41" i="43"/>
  <c r="AG148" i="43" s="1"/>
  <c r="AG255" i="43" s="1"/>
  <c r="AG362" i="43" s="1"/>
  <c r="AG12" i="43"/>
  <c r="AG119" i="43" s="1"/>
  <c r="AG226" i="43" s="1"/>
  <c r="AG333" i="43" s="1"/>
  <c r="AG15" i="43"/>
  <c r="AG122" i="43" s="1"/>
  <c r="AG229" i="43" s="1"/>
  <c r="AG336" i="43" s="1"/>
  <c r="AG20" i="43"/>
  <c r="AG127" i="43" s="1"/>
  <c r="AG234" i="43" s="1"/>
  <c r="AG341" i="43" s="1"/>
  <c r="AG23" i="43"/>
  <c r="AG130" i="43" s="1"/>
  <c r="AG237" i="43" s="1"/>
  <c r="AG344" i="43" s="1"/>
  <c r="AG28" i="43"/>
  <c r="AG135" i="43" s="1"/>
  <c r="AG242" i="43" s="1"/>
  <c r="AG349" i="43" s="1"/>
  <c r="AG31" i="43"/>
  <c r="AG138" i="43" s="1"/>
  <c r="AG245" i="43" s="1"/>
  <c r="AG352" i="43" s="1"/>
  <c r="AG36" i="43"/>
  <c r="AG143" i="43" s="1"/>
  <c r="AG250" i="43" s="1"/>
  <c r="AG357" i="43" s="1"/>
  <c r="AG39" i="43"/>
  <c r="AG146" i="43" s="1"/>
  <c r="AG253" i="43" s="1"/>
  <c r="AG360" i="43" s="1"/>
  <c r="AG44" i="43"/>
  <c r="AG151" i="43" s="1"/>
  <c r="AG258" i="43" s="1"/>
  <c r="AG365" i="43" s="1"/>
  <c r="AG47" i="43"/>
  <c r="AG154" i="43" s="1"/>
  <c r="AG261" i="43" s="1"/>
  <c r="AG368" i="43" s="1"/>
  <c r="AG52" i="43"/>
  <c r="AG159" i="43" s="1"/>
  <c r="AG266" i="43" s="1"/>
  <c r="AG373" i="43" s="1"/>
  <c r="AG55" i="43"/>
  <c r="AG162" i="43" s="1"/>
  <c r="AG269" i="43" s="1"/>
  <c r="AG376" i="43" s="1"/>
  <c r="AG60" i="43"/>
  <c r="AG167" i="43" s="1"/>
  <c r="AG274" i="43" s="1"/>
  <c r="AG381" i="43" s="1"/>
  <c r="AG62" i="43"/>
  <c r="AG169" i="43" s="1"/>
  <c r="AG276" i="43" s="1"/>
  <c r="AG383" i="43" s="1"/>
  <c r="AG64" i="43"/>
  <c r="AG171" i="43" s="1"/>
  <c r="AG278" i="43" s="1"/>
  <c r="AG385" i="43" s="1"/>
  <c r="AG66" i="43"/>
  <c r="AG173" i="43" s="1"/>
  <c r="AG280" i="43" s="1"/>
  <c r="AG387" i="43" s="1"/>
  <c r="AG68" i="43"/>
  <c r="AG175" i="43" s="1"/>
  <c r="AG282" i="43" s="1"/>
  <c r="AG389" i="43" s="1"/>
  <c r="AG70" i="43"/>
  <c r="AG177" i="43" s="1"/>
  <c r="AG284" i="43" s="1"/>
  <c r="AG391" i="43" s="1"/>
  <c r="AG72" i="43"/>
  <c r="AG179" i="43" s="1"/>
  <c r="AG286" i="43" s="1"/>
  <c r="AG393" i="43" s="1"/>
  <c r="AG74" i="43"/>
  <c r="AG181" i="43" s="1"/>
  <c r="AG288" i="43" s="1"/>
  <c r="AG395" i="43" s="1"/>
  <c r="AG76" i="43"/>
  <c r="AG183" i="43" s="1"/>
  <c r="AG290" i="43" s="1"/>
  <c r="AG397" i="43" s="1"/>
  <c r="AG78" i="43"/>
  <c r="AG185" i="43" s="1"/>
  <c r="AG292" i="43" s="1"/>
  <c r="AG399" i="43" s="1"/>
  <c r="AG80" i="43"/>
  <c r="AG187" i="43" s="1"/>
  <c r="AG294" i="43" s="1"/>
  <c r="AG401" i="43" s="1"/>
  <c r="AG82" i="43"/>
  <c r="AG189" i="43" s="1"/>
  <c r="AG296" i="43" s="1"/>
  <c r="AG403" i="43" s="1"/>
  <c r="AG84" i="43"/>
  <c r="AG191" i="43" s="1"/>
  <c r="AG298" i="43" s="1"/>
  <c r="AG405" i="43" s="1"/>
  <c r="AG45" i="43"/>
  <c r="AG152" i="43" s="1"/>
  <c r="AG259" i="43" s="1"/>
  <c r="AG366" i="43" s="1"/>
  <c r="AG50" i="43"/>
  <c r="AG157" i="43" s="1"/>
  <c r="AG264" i="43" s="1"/>
  <c r="AG371" i="43" s="1"/>
  <c r="AG53" i="43"/>
  <c r="AG160" i="43" s="1"/>
  <c r="AG267" i="43" s="1"/>
  <c r="AG374" i="43" s="1"/>
  <c r="AG58" i="43"/>
  <c r="AG165" i="43" s="1"/>
  <c r="AG272" i="43" s="1"/>
  <c r="AG379" i="43" s="1"/>
  <c r="AG48" i="43"/>
  <c r="AG155" i="43" s="1"/>
  <c r="AG262" i="43" s="1"/>
  <c r="AG369" i="43" s="1"/>
  <c r="AG51" i="43"/>
  <c r="AG158" i="43" s="1"/>
  <c r="AG265" i="43" s="1"/>
  <c r="AG372" i="43" s="1"/>
  <c r="AG56" i="43"/>
  <c r="AG163" i="43" s="1"/>
  <c r="AG270" i="43" s="1"/>
  <c r="AG377" i="43" s="1"/>
  <c r="AG59" i="43"/>
  <c r="AG166" i="43" s="1"/>
  <c r="AG273" i="43" s="1"/>
  <c r="AG380" i="43" s="1"/>
  <c r="AG61" i="43"/>
  <c r="AG168" i="43" s="1"/>
  <c r="AG275" i="43" s="1"/>
  <c r="AG382" i="43" s="1"/>
  <c r="AG63" i="43"/>
  <c r="AG170" i="43" s="1"/>
  <c r="AG277" i="43" s="1"/>
  <c r="AG384" i="43" s="1"/>
  <c r="AG65" i="43"/>
  <c r="AG172" i="43" s="1"/>
  <c r="AG279" i="43" s="1"/>
  <c r="AG386" i="43" s="1"/>
  <c r="AG67" i="43"/>
  <c r="AG174" i="43" s="1"/>
  <c r="AG281" i="43" s="1"/>
  <c r="AG388" i="43" s="1"/>
  <c r="AG69" i="43"/>
  <c r="AG176" i="43" s="1"/>
  <c r="AG283" i="43" s="1"/>
  <c r="AG390" i="43" s="1"/>
  <c r="AG71" i="43"/>
  <c r="AG178" i="43" s="1"/>
  <c r="AG285" i="43" s="1"/>
  <c r="AG392" i="43" s="1"/>
  <c r="AG73" i="43"/>
  <c r="AG180" i="43" s="1"/>
  <c r="AG287" i="43" s="1"/>
  <c r="AG394" i="43" s="1"/>
  <c r="AG75" i="43"/>
  <c r="AG182" i="43" s="1"/>
  <c r="AG289" i="43" s="1"/>
  <c r="AG396" i="43" s="1"/>
  <c r="AG46" i="43"/>
  <c r="AG153" i="43" s="1"/>
  <c r="AG260" i="43" s="1"/>
  <c r="AG367" i="43" s="1"/>
  <c r="AG57" i="43"/>
  <c r="AG164" i="43" s="1"/>
  <c r="AG271" i="43" s="1"/>
  <c r="AG378" i="43" s="1"/>
  <c r="AG83" i="43"/>
  <c r="AG190" i="43" s="1"/>
  <c r="AG297" i="43" s="1"/>
  <c r="AG404" i="43" s="1"/>
  <c r="AG86" i="43"/>
  <c r="AG193" i="43" s="1"/>
  <c r="AG300" i="43" s="1"/>
  <c r="AG407" i="43" s="1"/>
  <c r="AG88" i="43"/>
  <c r="AG195" i="43" s="1"/>
  <c r="AG302" i="43" s="1"/>
  <c r="AG409" i="43" s="1"/>
  <c r="AG90" i="43"/>
  <c r="AG197" i="43" s="1"/>
  <c r="AG304" i="43" s="1"/>
  <c r="AG411" i="43" s="1"/>
  <c r="AG92" i="43"/>
  <c r="AG199" i="43" s="1"/>
  <c r="AG306" i="43" s="1"/>
  <c r="AG413" i="43" s="1"/>
  <c r="AG94" i="43"/>
  <c r="AG201" i="43" s="1"/>
  <c r="AG308" i="43" s="1"/>
  <c r="AG415" i="43" s="1"/>
  <c r="AG96" i="43"/>
  <c r="AG203" i="43" s="1"/>
  <c r="AG310" i="43" s="1"/>
  <c r="AG417" i="43" s="1"/>
  <c r="AG98" i="43"/>
  <c r="AG205" i="43" s="1"/>
  <c r="AG312" i="43" s="1"/>
  <c r="AG419" i="43" s="1"/>
  <c r="AG100" i="43"/>
  <c r="AG207" i="43" s="1"/>
  <c r="AG314" i="43" s="1"/>
  <c r="AG421" i="43" s="1"/>
  <c r="AG102" i="43"/>
  <c r="AG209" i="43" s="1"/>
  <c r="AG316" i="43" s="1"/>
  <c r="AG423" i="43" s="1"/>
  <c r="AG104" i="43"/>
  <c r="AG211" i="43" s="1"/>
  <c r="AG318" i="43" s="1"/>
  <c r="AG425" i="43" s="1"/>
  <c r="AG49" i="43"/>
  <c r="AG156" i="43" s="1"/>
  <c r="AG263" i="43" s="1"/>
  <c r="AG370" i="43" s="1"/>
  <c r="AG81" i="43"/>
  <c r="AG188" i="43" s="1"/>
  <c r="AG295" i="43" s="1"/>
  <c r="AG402" i="43" s="1"/>
  <c r="AG79" i="43"/>
  <c r="AG186" i="43" s="1"/>
  <c r="AG293" i="43" s="1"/>
  <c r="AG400" i="43" s="1"/>
  <c r="AG87" i="43"/>
  <c r="AG194" i="43" s="1"/>
  <c r="AG301" i="43" s="1"/>
  <c r="AG408" i="43" s="1"/>
  <c r="AG89" i="43"/>
  <c r="AG196" i="43" s="1"/>
  <c r="AG303" i="43" s="1"/>
  <c r="AG410" i="43" s="1"/>
  <c r="AG91" i="43"/>
  <c r="AG198" i="43" s="1"/>
  <c r="AG305" i="43" s="1"/>
  <c r="AG412" i="43" s="1"/>
  <c r="AG93" i="43"/>
  <c r="AG200" i="43" s="1"/>
  <c r="AG307" i="43" s="1"/>
  <c r="AG414" i="43" s="1"/>
  <c r="AG95" i="43"/>
  <c r="AG202" i="43" s="1"/>
  <c r="AG309" i="43" s="1"/>
  <c r="AG416" i="43" s="1"/>
  <c r="AG97" i="43"/>
  <c r="AG204" i="43" s="1"/>
  <c r="AG311" i="43" s="1"/>
  <c r="AG418" i="43" s="1"/>
  <c r="AG99" i="43"/>
  <c r="AG206" i="43" s="1"/>
  <c r="AG313" i="43" s="1"/>
  <c r="AG420" i="43" s="1"/>
  <c r="AG101" i="43"/>
  <c r="AG208" i="43" s="1"/>
  <c r="AG315" i="43" s="1"/>
  <c r="AG422" i="43" s="1"/>
  <c r="AG103" i="43"/>
  <c r="AG210" i="43" s="1"/>
  <c r="AG317" i="43" s="1"/>
  <c r="AG424" i="43" s="1"/>
  <c r="AG54" i="43"/>
  <c r="AG161" i="43" s="1"/>
  <c r="AG268" i="43" s="1"/>
  <c r="AG375" i="43" s="1"/>
  <c r="AG77" i="43"/>
  <c r="AG184" i="43" s="1"/>
  <c r="AG291" i="43" s="1"/>
  <c r="AG398" i="43" s="1"/>
  <c r="AG85" i="43"/>
  <c r="AG192" i="43" s="1"/>
  <c r="AG299" i="43" s="1"/>
  <c r="AG406" i="43" s="1"/>
  <c r="AD109" i="44" l="1"/>
  <c r="AE527" i="43"/>
  <c r="AE103" i="44" s="1"/>
  <c r="AE519" i="43"/>
  <c r="AE95" i="44" s="1"/>
  <c r="AE511" i="43"/>
  <c r="AE87" i="44" s="1"/>
  <c r="AE503" i="43"/>
  <c r="AE79" i="44" s="1"/>
  <c r="AE495" i="43"/>
  <c r="AE71" i="44" s="1"/>
  <c r="AE487" i="43"/>
  <c r="AE63" i="44" s="1"/>
  <c r="AE479" i="43"/>
  <c r="AE55" i="44" s="1"/>
  <c r="AE471" i="43"/>
  <c r="AE47" i="44" s="1"/>
  <c r="AE530" i="43"/>
  <c r="AE106" i="44" s="1"/>
  <c r="AE522" i="43"/>
  <c r="AE98" i="44" s="1"/>
  <c r="AE514" i="43"/>
  <c r="AE90" i="44" s="1"/>
  <c r="AE506" i="43"/>
  <c r="AE82" i="44" s="1"/>
  <c r="AE498" i="43"/>
  <c r="AE74" i="44" s="1"/>
  <c r="AE490" i="43"/>
  <c r="AE66" i="44" s="1"/>
  <c r="AE482" i="43"/>
  <c r="AE58" i="44" s="1"/>
  <c r="AE474" i="43"/>
  <c r="AE50" i="44" s="1"/>
  <c r="AE466" i="43"/>
  <c r="AE42" i="44" s="1"/>
  <c r="AE459" i="43"/>
  <c r="AE35" i="44" s="1"/>
  <c r="AE451" i="43"/>
  <c r="AE27" i="44" s="1"/>
  <c r="AE443" i="43"/>
  <c r="AE19" i="44" s="1"/>
  <c r="AE435" i="43"/>
  <c r="AE11" i="44" s="1"/>
  <c r="AE460" i="43"/>
  <c r="AE36" i="44" s="1"/>
  <c r="AE452" i="43"/>
  <c r="AE28" i="44" s="1"/>
  <c r="AE444" i="43"/>
  <c r="AE20" i="44" s="1"/>
  <c r="AE436" i="43"/>
  <c r="AE12" i="44" s="1"/>
  <c r="AE525" i="43"/>
  <c r="AE101" i="44" s="1"/>
  <c r="AE517" i="43"/>
  <c r="AE93" i="44" s="1"/>
  <c r="AE509" i="43"/>
  <c r="AE85" i="44" s="1"/>
  <c r="AE501" i="43"/>
  <c r="AE77" i="44" s="1"/>
  <c r="AE493" i="43"/>
  <c r="AE69" i="44" s="1"/>
  <c r="AE485" i="43"/>
  <c r="AE61" i="44" s="1"/>
  <c r="AE477" i="43"/>
  <c r="AE53" i="44" s="1"/>
  <c r="AE469" i="43"/>
  <c r="AE45" i="44" s="1"/>
  <c r="AE528" i="43"/>
  <c r="AE104" i="44" s="1"/>
  <c r="AE520" i="43"/>
  <c r="AE96" i="44" s="1"/>
  <c r="AE512" i="43"/>
  <c r="AE88" i="44" s="1"/>
  <c r="AE504" i="43"/>
  <c r="AE80" i="44" s="1"/>
  <c r="AE496" i="43"/>
  <c r="AE72" i="44" s="1"/>
  <c r="AE488" i="43"/>
  <c r="AE64" i="44" s="1"/>
  <c r="AE480" i="43"/>
  <c r="AE56" i="44" s="1"/>
  <c r="AE472" i="43"/>
  <c r="AE48" i="44" s="1"/>
  <c r="AE465" i="43"/>
  <c r="AE41" i="44" s="1"/>
  <c r="AE457" i="43"/>
  <c r="AE33" i="44" s="1"/>
  <c r="AE449" i="43"/>
  <c r="AE25" i="44" s="1"/>
  <c r="AE441" i="43"/>
  <c r="AE17" i="44" s="1"/>
  <c r="AE433" i="43"/>
  <c r="AE458" i="43"/>
  <c r="AE34" i="44" s="1"/>
  <c r="AE450" i="43"/>
  <c r="AE26" i="44" s="1"/>
  <c r="AE442" i="43"/>
  <c r="AE18" i="44" s="1"/>
  <c r="AE434" i="43"/>
  <c r="AE10" i="44" s="1"/>
  <c r="AE531" i="43"/>
  <c r="AE107" i="44" s="1"/>
  <c r="AE523" i="43"/>
  <c r="AE99" i="44" s="1"/>
  <c r="AE515" i="43"/>
  <c r="AE91" i="44" s="1"/>
  <c r="AE507" i="43"/>
  <c r="AE83" i="44" s="1"/>
  <c r="AE499" i="43"/>
  <c r="AE75" i="44" s="1"/>
  <c r="AE491" i="43"/>
  <c r="AE67" i="44" s="1"/>
  <c r="AE483" i="43"/>
  <c r="AE59" i="44" s="1"/>
  <c r="AE475" i="43"/>
  <c r="AE51" i="44" s="1"/>
  <c r="AE467" i="43"/>
  <c r="AE43" i="44" s="1"/>
  <c r="AE526" i="43"/>
  <c r="AE102" i="44" s="1"/>
  <c r="AE518" i="43"/>
  <c r="AE94" i="44" s="1"/>
  <c r="AE510" i="43"/>
  <c r="AE86" i="44" s="1"/>
  <c r="AE502" i="43"/>
  <c r="AE78" i="44" s="1"/>
  <c r="AE494" i="43"/>
  <c r="AE70" i="44" s="1"/>
  <c r="AE486" i="43"/>
  <c r="AE62" i="44" s="1"/>
  <c r="AE478" i="43"/>
  <c r="AE54" i="44" s="1"/>
  <c r="AE470" i="43"/>
  <c r="AE46" i="44" s="1"/>
  <c r="AE463" i="43"/>
  <c r="AE39" i="44" s="1"/>
  <c r="AE455" i="43"/>
  <c r="AE31" i="44" s="1"/>
  <c r="AE447" i="43"/>
  <c r="AE23" i="44" s="1"/>
  <c r="AE439" i="43"/>
  <c r="AE15" i="44" s="1"/>
  <c r="AE464" i="43"/>
  <c r="AE40" i="44" s="1"/>
  <c r="AE456" i="43"/>
  <c r="AE32" i="44" s="1"/>
  <c r="AE448" i="43"/>
  <c r="AE24" i="44" s="1"/>
  <c r="AE440" i="43"/>
  <c r="AE16" i="44" s="1"/>
  <c r="AE529" i="43"/>
  <c r="AE105" i="44" s="1"/>
  <c r="AE521" i="43"/>
  <c r="AE97" i="44" s="1"/>
  <c r="AE513" i="43"/>
  <c r="AE89" i="44" s="1"/>
  <c r="AE505" i="43"/>
  <c r="AE81" i="44" s="1"/>
  <c r="AE497" i="43"/>
  <c r="AE73" i="44" s="1"/>
  <c r="AE489" i="43"/>
  <c r="AE65" i="44" s="1"/>
  <c r="AE481" i="43"/>
  <c r="AE57" i="44" s="1"/>
  <c r="AE473" i="43"/>
  <c r="AE49" i="44" s="1"/>
  <c r="AE532" i="43"/>
  <c r="AE108" i="44" s="1"/>
  <c r="AE524" i="43"/>
  <c r="AE100" i="44" s="1"/>
  <c r="AE516" i="43"/>
  <c r="AE92" i="44" s="1"/>
  <c r="AE508" i="43"/>
  <c r="AE84" i="44" s="1"/>
  <c r="AE500" i="43"/>
  <c r="AE76" i="44" s="1"/>
  <c r="AE492" i="43"/>
  <c r="AE68" i="44" s="1"/>
  <c r="AE484" i="43"/>
  <c r="AE60" i="44" s="1"/>
  <c r="AE476" i="43"/>
  <c r="AE52" i="44" s="1"/>
  <c r="AE468" i="43"/>
  <c r="AE44" i="44" s="1"/>
  <c r="AE461" i="43"/>
  <c r="AE37" i="44" s="1"/>
  <c r="AE453" i="43"/>
  <c r="AE29" i="44" s="1"/>
  <c r="AE445" i="43"/>
  <c r="AE21" i="44" s="1"/>
  <c r="AE437" i="43"/>
  <c r="AE13" i="44" s="1"/>
  <c r="AE462" i="43"/>
  <c r="AE38" i="44" s="1"/>
  <c r="AE454" i="43"/>
  <c r="AE30" i="44" s="1"/>
  <c r="AE446" i="43"/>
  <c r="AE22" i="44" s="1"/>
  <c r="AF212" i="43"/>
  <c r="AF219" i="43"/>
  <c r="AF326" i="43" s="1"/>
  <c r="AF426" i="43" s="1"/>
  <c r="AF434" i="43" s="1"/>
  <c r="AF10" i="44" s="1"/>
  <c r="AG105" i="43"/>
  <c r="AG112" i="43"/>
  <c r="AH8" i="44"/>
  <c r="AI4" i="43"/>
  <c r="AH5" i="43"/>
  <c r="AH8" i="43"/>
  <c r="AH115" i="43" s="1"/>
  <c r="AH222" i="43" s="1"/>
  <c r="AH329" i="43" s="1"/>
  <c r="AH9" i="43"/>
  <c r="AH116" i="43" s="1"/>
  <c r="AH223" i="43" s="1"/>
  <c r="AH6" i="43"/>
  <c r="AH113" i="43" s="1"/>
  <c r="AH220" i="43" s="1"/>
  <c r="AH7" i="43"/>
  <c r="AH114" i="43" s="1"/>
  <c r="AH221" i="43" s="1"/>
  <c r="AH10" i="43"/>
  <c r="AH117" i="43" s="1"/>
  <c r="AH224" i="43" s="1"/>
  <c r="AH12" i="43"/>
  <c r="AH119" i="43" s="1"/>
  <c r="AH226" i="43" s="1"/>
  <c r="AH14" i="43"/>
  <c r="AH121" i="43" s="1"/>
  <c r="AH228" i="43" s="1"/>
  <c r="AH16" i="43"/>
  <c r="AH123" i="43" s="1"/>
  <c r="AH230" i="43" s="1"/>
  <c r="AH18" i="43"/>
  <c r="AH125" i="43" s="1"/>
  <c r="AH232" i="43" s="1"/>
  <c r="AH20" i="43"/>
  <c r="AH127" i="43" s="1"/>
  <c r="AH234" i="43" s="1"/>
  <c r="AH22" i="43"/>
  <c r="AH129" i="43" s="1"/>
  <c r="AH236" i="43" s="1"/>
  <c r="AH24" i="43"/>
  <c r="AH131" i="43" s="1"/>
  <c r="AH238" i="43" s="1"/>
  <c r="AH26" i="43"/>
  <c r="AH133" i="43" s="1"/>
  <c r="AH240" i="43" s="1"/>
  <c r="AH28" i="43"/>
  <c r="AH135" i="43" s="1"/>
  <c r="AH242" i="43" s="1"/>
  <c r="AH30" i="43"/>
  <c r="AH137" i="43" s="1"/>
  <c r="AH244" i="43" s="1"/>
  <c r="AH32" i="43"/>
  <c r="AH139" i="43" s="1"/>
  <c r="AH246" i="43" s="1"/>
  <c r="AH34" i="43"/>
  <c r="AH141" i="43" s="1"/>
  <c r="AH248" i="43" s="1"/>
  <c r="AH355" i="43" s="1"/>
  <c r="AH36" i="43"/>
  <c r="AH143" i="43" s="1"/>
  <c r="AH250" i="43" s="1"/>
  <c r="AH38" i="43"/>
  <c r="AH145" i="43" s="1"/>
  <c r="AH252" i="43" s="1"/>
  <c r="AH40" i="43"/>
  <c r="AH147" i="43" s="1"/>
  <c r="AH254" i="43" s="1"/>
  <c r="AH42" i="43"/>
  <c r="AH149" i="43" s="1"/>
  <c r="AH256" i="43" s="1"/>
  <c r="AH363" i="43" s="1"/>
  <c r="AH44" i="43"/>
  <c r="AH151" i="43" s="1"/>
  <c r="AH258" i="43" s="1"/>
  <c r="AH46" i="43"/>
  <c r="AH153" i="43" s="1"/>
  <c r="AH260" i="43" s="1"/>
  <c r="AH48" i="43"/>
  <c r="AH155" i="43" s="1"/>
  <c r="AH262" i="43" s="1"/>
  <c r="AH50" i="43"/>
  <c r="AH157" i="43" s="1"/>
  <c r="AH264" i="43" s="1"/>
  <c r="AH371" i="43" s="1"/>
  <c r="AH52" i="43"/>
  <c r="AH159" i="43" s="1"/>
  <c r="AH266" i="43" s="1"/>
  <c r="AH54" i="43"/>
  <c r="AH161" i="43" s="1"/>
  <c r="AH268" i="43" s="1"/>
  <c r="AH56" i="43"/>
  <c r="AH163" i="43" s="1"/>
  <c r="AH270" i="43" s="1"/>
  <c r="AH58" i="43"/>
  <c r="AH165" i="43" s="1"/>
  <c r="AH272" i="43" s="1"/>
  <c r="AH379" i="43" s="1"/>
  <c r="AH15" i="43"/>
  <c r="AH122" i="43" s="1"/>
  <c r="AH229" i="43" s="1"/>
  <c r="AH336" i="43" s="1"/>
  <c r="AH23" i="43"/>
  <c r="AH130" i="43" s="1"/>
  <c r="AH237" i="43" s="1"/>
  <c r="AH31" i="43"/>
  <c r="AH138" i="43" s="1"/>
  <c r="AH245" i="43" s="1"/>
  <c r="AH39" i="43"/>
  <c r="AH146" i="43" s="1"/>
  <c r="AH253" i="43" s="1"/>
  <c r="AH360" i="43" s="1"/>
  <c r="AH13" i="43"/>
  <c r="AH120" i="43" s="1"/>
  <c r="AH227" i="43" s="1"/>
  <c r="AH21" i="43"/>
  <c r="AH128" i="43" s="1"/>
  <c r="AH235" i="43" s="1"/>
  <c r="AH29" i="43"/>
  <c r="AH136" i="43" s="1"/>
  <c r="AH243" i="43" s="1"/>
  <c r="AH37" i="43"/>
  <c r="AH144" i="43" s="1"/>
  <c r="AH251" i="43" s="1"/>
  <c r="AH358" i="43" s="1"/>
  <c r="AH11" i="43"/>
  <c r="AH118" i="43" s="1"/>
  <c r="AH225" i="43" s="1"/>
  <c r="AH19" i="43"/>
  <c r="AH126" i="43" s="1"/>
  <c r="AH233" i="43" s="1"/>
  <c r="AH27" i="43"/>
  <c r="AH134" i="43" s="1"/>
  <c r="AH241" i="43" s="1"/>
  <c r="AH35" i="43"/>
  <c r="AH142" i="43" s="1"/>
  <c r="AH249" i="43" s="1"/>
  <c r="AH356" i="43" s="1"/>
  <c r="AH17" i="43"/>
  <c r="AH124" i="43" s="1"/>
  <c r="AH231" i="43" s="1"/>
  <c r="AH338" i="43" s="1"/>
  <c r="AH25" i="43"/>
  <c r="AH132" i="43" s="1"/>
  <c r="AH239" i="43" s="1"/>
  <c r="AH33" i="43"/>
  <c r="AH140" i="43" s="1"/>
  <c r="AH247" i="43" s="1"/>
  <c r="AH41" i="43"/>
  <c r="AH148" i="43" s="1"/>
  <c r="AH255" i="43" s="1"/>
  <c r="AH49" i="43"/>
  <c r="AH156" i="43" s="1"/>
  <c r="AH263" i="43" s="1"/>
  <c r="AH370" i="43" s="1"/>
  <c r="AH57" i="43"/>
  <c r="AH164" i="43" s="1"/>
  <c r="AH271" i="43" s="1"/>
  <c r="AH47" i="43"/>
  <c r="AH154" i="43" s="1"/>
  <c r="AH261" i="43" s="1"/>
  <c r="AH55" i="43"/>
  <c r="AH162" i="43" s="1"/>
  <c r="AH269" i="43" s="1"/>
  <c r="AH376" i="43" s="1"/>
  <c r="AH60" i="43"/>
  <c r="AH167" i="43" s="1"/>
  <c r="AH274" i="43" s="1"/>
  <c r="AH62" i="43"/>
  <c r="AH169" i="43" s="1"/>
  <c r="AH276" i="43" s="1"/>
  <c r="AH64" i="43"/>
  <c r="AH171" i="43" s="1"/>
  <c r="AH278" i="43" s="1"/>
  <c r="AH66" i="43"/>
  <c r="AH173" i="43" s="1"/>
  <c r="AH280" i="43" s="1"/>
  <c r="AH387" i="43" s="1"/>
  <c r="AH68" i="43"/>
  <c r="AH175" i="43" s="1"/>
  <c r="AH282" i="43" s="1"/>
  <c r="AH70" i="43"/>
  <c r="AH177" i="43" s="1"/>
  <c r="AH284" i="43" s="1"/>
  <c r="AH45" i="43"/>
  <c r="AH152" i="43" s="1"/>
  <c r="AH259" i="43" s="1"/>
  <c r="AH53" i="43"/>
  <c r="AH160" i="43" s="1"/>
  <c r="AH267" i="43" s="1"/>
  <c r="AH43" i="43"/>
  <c r="AH150" i="43" s="1"/>
  <c r="AH257" i="43" s="1"/>
  <c r="AH364" i="43" s="1"/>
  <c r="AH63" i="43"/>
  <c r="AH170" i="43" s="1"/>
  <c r="AH277" i="43" s="1"/>
  <c r="AH71" i="43"/>
  <c r="AH178" i="43" s="1"/>
  <c r="AH285" i="43" s="1"/>
  <c r="AH72" i="43"/>
  <c r="AH179" i="43" s="1"/>
  <c r="AH286" i="43" s="1"/>
  <c r="AH393" i="43" s="1"/>
  <c r="AH77" i="43"/>
  <c r="AH184" i="43" s="1"/>
  <c r="AH291" i="43" s="1"/>
  <c r="AH80" i="43"/>
  <c r="AH187" i="43" s="1"/>
  <c r="AH294" i="43" s="1"/>
  <c r="AH85" i="43"/>
  <c r="AH192" i="43" s="1"/>
  <c r="AH299" i="43" s="1"/>
  <c r="AH59" i="43"/>
  <c r="AH166" i="43" s="1"/>
  <c r="AH273" i="43" s="1"/>
  <c r="AH380" i="43" s="1"/>
  <c r="AH65" i="43"/>
  <c r="AH172" i="43" s="1"/>
  <c r="AH279" i="43" s="1"/>
  <c r="AH386" i="43" s="1"/>
  <c r="AH73" i="43"/>
  <c r="AH180" i="43" s="1"/>
  <c r="AH287" i="43" s="1"/>
  <c r="AH78" i="43"/>
  <c r="AH185" i="43" s="1"/>
  <c r="AH292" i="43" s="1"/>
  <c r="AH83" i="43"/>
  <c r="AH190" i="43" s="1"/>
  <c r="AH297" i="43" s="1"/>
  <c r="AH404" i="43" s="1"/>
  <c r="AH86" i="43"/>
  <c r="AH193" i="43" s="1"/>
  <c r="AH300" i="43" s="1"/>
  <c r="AH88" i="43"/>
  <c r="AH195" i="43" s="1"/>
  <c r="AH302" i="43" s="1"/>
  <c r="AH90" i="43"/>
  <c r="AH197" i="43" s="1"/>
  <c r="AH304" i="43" s="1"/>
  <c r="AH92" i="43"/>
  <c r="AH199" i="43" s="1"/>
  <c r="AH306" i="43" s="1"/>
  <c r="AH413" i="43" s="1"/>
  <c r="AH94" i="43"/>
  <c r="AH201" i="43" s="1"/>
  <c r="AH308" i="43" s="1"/>
  <c r="AH96" i="43"/>
  <c r="AH203" i="43" s="1"/>
  <c r="AH310" i="43" s="1"/>
  <c r="AH417" i="43" s="1"/>
  <c r="AH98" i="43"/>
  <c r="AH205" i="43" s="1"/>
  <c r="AH312" i="43" s="1"/>
  <c r="AH100" i="43"/>
  <c r="AH207" i="43" s="1"/>
  <c r="AH314" i="43" s="1"/>
  <c r="AH421" i="43" s="1"/>
  <c r="AH102" i="43"/>
  <c r="AH209" i="43" s="1"/>
  <c r="AH316" i="43" s="1"/>
  <c r="AH104" i="43"/>
  <c r="AH211" i="43" s="1"/>
  <c r="AH318" i="43" s="1"/>
  <c r="AH425" i="43" s="1"/>
  <c r="AH51" i="43"/>
  <c r="AH158" i="43" s="1"/>
  <c r="AH265" i="43" s="1"/>
  <c r="AH67" i="43"/>
  <c r="AH174" i="43" s="1"/>
  <c r="AH281" i="43" s="1"/>
  <c r="AH388" i="43" s="1"/>
  <c r="AH74" i="43"/>
  <c r="AH181" i="43" s="1"/>
  <c r="AH288" i="43" s="1"/>
  <c r="AH395" i="43" s="1"/>
  <c r="AH76" i="43"/>
  <c r="AH183" i="43" s="1"/>
  <c r="AH290" i="43" s="1"/>
  <c r="AH81" i="43"/>
  <c r="AH188" i="43" s="1"/>
  <c r="AH295" i="43" s="1"/>
  <c r="AH84" i="43"/>
  <c r="AH191" i="43" s="1"/>
  <c r="AH298" i="43" s="1"/>
  <c r="AH405" i="43" s="1"/>
  <c r="AH61" i="43"/>
  <c r="AH168" i="43" s="1"/>
  <c r="AH275" i="43" s="1"/>
  <c r="AH69" i="43"/>
  <c r="AH176" i="43" s="1"/>
  <c r="AH283" i="43" s="1"/>
  <c r="AH390" i="43" s="1"/>
  <c r="AH75" i="43"/>
  <c r="AH182" i="43" s="1"/>
  <c r="AH289" i="43" s="1"/>
  <c r="AH79" i="43"/>
  <c r="AH186" i="43" s="1"/>
  <c r="AH293" i="43" s="1"/>
  <c r="AH82" i="43"/>
  <c r="AH189" i="43" s="1"/>
  <c r="AH296" i="43" s="1"/>
  <c r="AH403" i="43" s="1"/>
  <c r="AH87" i="43"/>
  <c r="AH194" i="43" s="1"/>
  <c r="AH301" i="43" s="1"/>
  <c r="AH89" i="43"/>
  <c r="AH196" i="43" s="1"/>
  <c r="AH303" i="43" s="1"/>
  <c r="AH91" i="43"/>
  <c r="AH198" i="43" s="1"/>
  <c r="AH305" i="43" s="1"/>
  <c r="AH412" i="43" s="1"/>
  <c r="AH93" i="43"/>
  <c r="AH200" i="43" s="1"/>
  <c r="AH307" i="43" s="1"/>
  <c r="AH95" i="43"/>
  <c r="AH202" i="43" s="1"/>
  <c r="AH309" i="43" s="1"/>
  <c r="AH97" i="43"/>
  <c r="AH204" i="43" s="1"/>
  <c r="AH311" i="43" s="1"/>
  <c r="AH99" i="43"/>
  <c r="AH206" i="43" s="1"/>
  <c r="AH313" i="43" s="1"/>
  <c r="AH420" i="43" s="1"/>
  <c r="AH101" i="43"/>
  <c r="AH208" i="43" s="1"/>
  <c r="AH315" i="43" s="1"/>
  <c r="AH103" i="43"/>
  <c r="AH210" i="43" s="1"/>
  <c r="AH317" i="43" s="1"/>
  <c r="AH328" i="43"/>
  <c r="AH330" i="43"/>
  <c r="AH332" i="43"/>
  <c r="AH334" i="43"/>
  <c r="AH340" i="43"/>
  <c r="AH342" i="43"/>
  <c r="AH344" i="43"/>
  <c r="AH346" i="43"/>
  <c r="AH348" i="43"/>
  <c r="AH350" i="43"/>
  <c r="AI325" i="43"/>
  <c r="AH327" i="43"/>
  <c r="AH331" i="43"/>
  <c r="AH333" i="43"/>
  <c r="AH335" i="43"/>
  <c r="AH337" i="43"/>
  <c r="AH339" i="43"/>
  <c r="AH341" i="43"/>
  <c r="AH343" i="43"/>
  <c r="AH345" i="43"/>
  <c r="AH347" i="43"/>
  <c r="AH349" i="43"/>
  <c r="AH351" i="43"/>
  <c r="AH352" i="43"/>
  <c r="AH354" i="43"/>
  <c r="AH362" i="43"/>
  <c r="AH366" i="43"/>
  <c r="AH368" i="43"/>
  <c r="AH372" i="43"/>
  <c r="AH374" i="43"/>
  <c r="AH378" i="43"/>
  <c r="AH382" i="43"/>
  <c r="AH384" i="43"/>
  <c r="AH392" i="43"/>
  <c r="AH394" i="43"/>
  <c r="AH396" i="43"/>
  <c r="AH398" i="43"/>
  <c r="AH400" i="43"/>
  <c r="AH402" i="43"/>
  <c r="AH406" i="43"/>
  <c r="AH408" i="43"/>
  <c r="AH410" i="43"/>
  <c r="AH414" i="43"/>
  <c r="AH416" i="43"/>
  <c r="AH418" i="43"/>
  <c r="AH422" i="43"/>
  <c r="AH424" i="43"/>
  <c r="AH353" i="43"/>
  <c r="AH357" i="43"/>
  <c r="AH359" i="43"/>
  <c r="AH361" i="43"/>
  <c r="AH365" i="43"/>
  <c r="AH367" i="43"/>
  <c r="AH369" i="43"/>
  <c r="AH373" i="43"/>
  <c r="AH375" i="43"/>
  <c r="AH377" i="43"/>
  <c r="AH381" i="43"/>
  <c r="AH383" i="43"/>
  <c r="AH385" i="43"/>
  <c r="AH389" i="43"/>
  <c r="AH391" i="43"/>
  <c r="AH397" i="43"/>
  <c r="AH399" i="43"/>
  <c r="AH401" i="43"/>
  <c r="AH407" i="43"/>
  <c r="AH409" i="43"/>
  <c r="AH411" i="43"/>
  <c r="AH415" i="43"/>
  <c r="AH419" i="43"/>
  <c r="AH423" i="43"/>
  <c r="AE319" i="43"/>
  <c r="AE9" i="44"/>
  <c r="AF526" i="43" l="1"/>
  <c r="AF102" i="44" s="1"/>
  <c r="AF523" i="43"/>
  <c r="AF99" i="44" s="1"/>
  <c r="AF463" i="43"/>
  <c r="AF39" i="44" s="1"/>
  <c r="AF491" i="43"/>
  <c r="AF67" i="44" s="1"/>
  <c r="AF464" i="43"/>
  <c r="AF40" i="44" s="1"/>
  <c r="AF494" i="43"/>
  <c r="AF70" i="44" s="1"/>
  <c r="AF475" i="43"/>
  <c r="AF51" i="44" s="1"/>
  <c r="AF478" i="43"/>
  <c r="AF54" i="44" s="1"/>
  <c r="AF448" i="43"/>
  <c r="AF24" i="44" s="1"/>
  <c r="AF507" i="43"/>
  <c r="AF83" i="44" s="1"/>
  <c r="AF510" i="43"/>
  <c r="AF86" i="44" s="1"/>
  <c r="AF447" i="43"/>
  <c r="AF23" i="44" s="1"/>
  <c r="AF531" i="43"/>
  <c r="AF107" i="44" s="1"/>
  <c r="AF499" i="43"/>
  <c r="AF75" i="44" s="1"/>
  <c r="AF467" i="43"/>
  <c r="AF43" i="44" s="1"/>
  <c r="AF502" i="43"/>
  <c r="AF78" i="44" s="1"/>
  <c r="AF470" i="43"/>
  <c r="AF46" i="44" s="1"/>
  <c r="AF439" i="43"/>
  <c r="AF15" i="44" s="1"/>
  <c r="AF440" i="43"/>
  <c r="AF16" i="44" s="1"/>
  <c r="AE109" i="44"/>
  <c r="AF515" i="43"/>
  <c r="AF91" i="44" s="1"/>
  <c r="AF483" i="43"/>
  <c r="AF59" i="44" s="1"/>
  <c r="AF518" i="43"/>
  <c r="AF94" i="44" s="1"/>
  <c r="AF486" i="43"/>
  <c r="AF62" i="44" s="1"/>
  <c r="AF455" i="43"/>
  <c r="AF31" i="44" s="1"/>
  <c r="AF456" i="43"/>
  <c r="AF32" i="44" s="1"/>
  <c r="AF529" i="43"/>
  <c r="AF105" i="44" s="1"/>
  <c r="AF521" i="43"/>
  <c r="AF97" i="44" s="1"/>
  <c r="AF513" i="43"/>
  <c r="AF89" i="44" s="1"/>
  <c r="AF505" i="43"/>
  <c r="AF81" i="44" s="1"/>
  <c r="AF497" i="43"/>
  <c r="AF73" i="44" s="1"/>
  <c r="AF489" i="43"/>
  <c r="AF65" i="44" s="1"/>
  <c r="AF481" i="43"/>
  <c r="AF57" i="44" s="1"/>
  <c r="AF473" i="43"/>
  <c r="AF49" i="44" s="1"/>
  <c r="AF532" i="43"/>
  <c r="AF108" i="44" s="1"/>
  <c r="AF524" i="43"/>
  <c r="AF100" i="44" s="1"/>
  <c r="AF516" i="43"/>
  <c r="AF92" i="44" s="1"/>
  <c r="AF508" i="43"/>
  <c r="AF84" i="44" s="1"/>
  <c r="AF500" i="43"/>
  <c r="AF76" i="44" s="1"/>
  <c r="AF492" i="43"/>
  <c r="AF68" i="44" s="1"/>
  <c r="AF484" i="43"/>
  <c r="AF60" i="44" s="1"/>
  <c r="AF476" i="43"/>
  <c r="AF52" i="44" s="1"/>
  <c r="AF468" i="43"/>
  <c r="AF44" i="44" s="1"/>
  <c r="AF461" i="43"/>
  <c r="AF37" i="44" s="1"/>
  <c r="AF453" i="43"/>
  <c r="AF29" i="44" s="1"/>
  <c r="AF445" i="43"/>
  <c r="AF21" i="44" s="1"/>
  <c r="AF437" i="43"/>
  <c r="AF13" i="44" s="1"/>
  <c r="AF462" i="43"/>
  <c r="AF38" i="44" s="1"/>
  <c r="AF454" i="43"/>
  <c r="AF30" i="44" s="1"/>
  <c r="AF446" i="43"/>
  <c r="AF22" i="44" s="1"/>
  <c r="AF438" i="43"/>
  <c r="AF14" i="44" s="1"/>
  <c r="AF527" i="43"/>
  <c r="AF103" i="44" s="1"/>
  <c r="AF519" i="43"/>
  <c r="AF95" i="44" s="1"/>
  <c r="AF511" i="43"/>
  <c r="AF87" i="44" s="1"/>
  <c r="AF503" i="43"/>
  <c r="AF79" i="44" s="1"/>
  <c r="AF495" i="43"/>
  <c r="AF71" i="44" s="1"/>
  <c r="AF487" i="43"/>
  <c r="AF63" i="44" s="1"/>
  <c r="AF479" i="43"/>
  <c r="AF55" i="44" s="1"/>
  <c r="AF471" i="43"/>
  <c r="AF47" i="44" s="1"/>
  <c r="AF530" i="43"/>
  <c r="AF106" i="44" s="1"/>
  <c r="AF522" i="43"/>
  <c r="AF98" i="44" s="1"/>
  <c r="AF514" i="43"/>
  <c r="AF90" i="44" s="1"/>
  <c r="AF506" i="43"/>
  <c r="AF82" i="44" s="1"/>
  <c r="AF498" i="43"/>
  <c r="AF74" i="44" s="1"/>
  <c r="AF490" i="43"/>
  <c r="AF66" i="44" s="1"/>
  <c r="AF482" i="43"/>
  <c r="AF58" i="44" s="1"/>
  <c r="AF474" i="43"/>
  <c r="AF50" i="44" s="1"/>
  <c r="AF466" i="43"/>
  <c r="AF42" i="44" s="1"/>
  <c r="AF459" i="43"/>
  <c r="AF35" i="44" s="1"/>
  <c r="AF451" i="43"/>
  <c r="AF27" i="44" s="1"/>
  <c r="AF443" i="43"/>
  <c r="AF19" i="44" s="1"/>
  <c r="AF435" i="43"/>
  <c r="AF11" i="44" s="1"/>
  <c r="AF460" i="43"/>
  <c r="AF36" i="44" s="1"/>
  <c r="AF452" i="43"/>
  <c r="AF28" i="44" s="1"/>
  <c r="AF444" i="43"/>
  <c r="AF20" i="44" s="1"/>
  <c r="AF436" i="43"/>
  <c r="AF12" i="44" s="1"/>
  <c r="AF525" i="43"/>
  <c r="AF101" i="44" s="1"/>
  <c r="AF517" i="43"/>
  <c r="AF93" i="44" s="1"/>
  <c r="AF509" i="43"/>
  <c r="AF85" i="44" s="1"/>
  <c r="AF501" i="43"/>
  <c r="AF77" i="44" s="1"/>
  <c r="AF493" i="43"/>
  <c r="AF69" i="44" s="1"/>
  <c r="AF485" i="43"/>
  <c r="AF61" i="44" s="1"/>
  <c r="AF477" i="43"/>
  <c r="AF53" i="44" s="1"/>
  <c r="AF469" i="43"/>
  <c r="AF45" i="44" s="1"/>
  <c r="AF528" i="43"/>
  <c r="AF104" i="44" s="1"/>
  <c r="AF520" i="43"/>
  <c r="AF96" i="44" s="1"/>
  <c r="AF512" i="43"/>
  <c r="AF88" i="44" s="1"/>
  <c r="AF504" i="43"/>
  <c r="AF80" i="44" s="1"/>
  <c r="AF496" i="43"/>
  <c r="AF72" i="44" s="1"/>
  <c r="AF488" i="43"/>
  <c r="AF64" i="44" s="1"/>
  <c r="AF480" i="43"/>
  <c r="AF56" i="44" s="1"/>
  <c r="AF472" i="43"/>
  <c r="AF48" i="44" s="1"/>
  <c r="AF465" i="43"/>
  <c r="AF41" i="44" s="1"/>
  <c r="AF457" i="43"/>
  <c r="AF33" i="44" s="1"/>
  <c r="AF449" i="43"/>
  <c r="AF25" i="44" s="1"/>
  <c r="AF441" i="43"/>
  <c r="AF17" i="44" s="1"/>
  <c r="AF433" i="43"/>
  <c r="AF458" i="43"/>
  <c r="AF34" i="44" s="1"/>
  <c r="AF450" i="43"/>
  <c r="AF26" i="44" s="1"/>
  <c r="AF442" i="43"/>
  <c r="AF18" i="44" s="1"/>
  <c r="AJ325" i="43"/>
  <c r="AH105" i="43"/>
  <c r="AH112" i="43"/>
  <c r="AG212" i="43"/>
  <c r="AG219" i="43"/>
  <c r="AG326" i="43" s="1"/>
  <c r="AG426" i="43" s="1"/>
  <c r="AG433" i="43" s="1"/>
  <c r="AI6" i="43"/>
  <c r="AI113" i="43" s="1"/>
  <c r="AI220" i="43" s="1"/>
  <c r="AI327" i="43" s="1"/>
  <c r="AI8" i="43"/>
  <c r="AI115" i="43" s="1"/>
  <c r="AI222" i="43" s="1"/>
  <c r="AI329" i="43" s="1"/>
  <c r="AI5" i="43"/>
  <c r="AJ4" i="43"/>
  <c r="AI7" i="43"/>
  <c r="AI114" i="43" s="1"/>
  <c r="AI221" i="43" s="1"/>
  <c r="AI328" i="43" s="1"/>
  <c r="AI12" i="43"/>
  <c r="AI119" i="43" s="1"/>
  <c r="AI226" i="43" s="1"/>
  <c r="AI333" i="43" s="1"/>
  <c r="AI17" i="43"/>
  <c r="AI124" i="43" s="1"/>
  <c r="AI231" i="43" s="1"/>
  <c r="AI338" i="43" s="1"/>
  <c r="AI20" i="43"/>
  <c r="AI127" i="43" s="1"/>
  <c r="AI234" i="43" s="1"/>
  <c r="AI341" i="43" s="1"/>
  <c r="AI25" i="43"/>
  <c r="AI132" i="43" s="1"/>
  <c r="AI239" i="43" s="1"/>
  <c r="AI346" i="43" s="1"/>
  <c r="AI28" i="43"/>
  <c r="AI135" i="43" s="1"/>
  <c r="AI242" i="43" s="1"/>
  <c r="AI349" i="43" s="1"/>
  <c r="AI33" i="43"/>
  <c r="AI140" i="43" s="1"/>
  <c r="AI247" i="43" s="1"/>
  <c r="AI354" i="43" s="1"/>
  <c r="AI36" i="43"/>
  <c r="AI143" i="43" s="1"/>
  <c r="AI250" i="43" s="1"/>
  <c r="AI357" i="43" s="1"/>
  <c r="AI41" i="43"/>
  <c r="AI148" i="43" s="1"/>
  <c r="AI255" i="43" s="1"/>
  <c r="AI362" i="43" s="1"/>
  <c r="AI44" i="43"/>
  <c r="AI151" i="43" s="1"/>
  <c r="AI258" i="43" s="1"/>
  <c r="AI365" i="43" s="1"/>
  <c r="AI9" i="43"/>
  <c r="AI116" i="43" s="1"/>
  <c r="AI223" i="43" s="1"/>
  <c r="AI330" i="43" s="1"/>
  <c r="AI10" i="43"/>
  <c r="AI117" i="43" s="1"/>
  <c r="AI224" i="43" s="1"/>
  <c r="AI331" i="43" s="1"/>
  <c r="AI15" i="43"/>
  <c r="AI122" i="43" s="1"/>
  <c r="AI229" i="43" s="1"/>
  <c r="AI336" i="43" s="1"/>
  <c r="AI18" i="43"/>
  <c r="AI125" i="43" s="1"/>
  <c r="AI232" i="43" s="1"/>
  <c r="AI339" i="43" s="1"/>
  <c r="AI23" i="43"/>
  <c r="AI130" i="43" s="1"/>
  <c r="AI237" i="43" s="1"/>
  <c r="AI344" i="43" s="1"/>
  <c r="AI26" i="43"/>
  <c r="AI133" i="43" s="1"/>
  <c r="AI240" i="43" s="1"/>
  <c r="AI347" i="43" s="1"/>
  <c r="AI31" i="43"/>
  <c r="AI138" i="43" s="1"/>
  <c r="AI245" i="43" s="1"/>
  <c r="AI352" i="43" s="1"/>
  <c r="AI34" i="43"/>
  <c r="AI141" i="43" s="1"/>
  <c r="AI248" i="43" s="1"/>
  <c r="AI355" i="43" s="1"/>
  <c r="AI39" i="43"/>
  <c r="AI146" i="43" s="1"/>
  <c r="AI253" i="43" s="1"/>
  <c r="AI360" i="43" s="1"/>
  <c r="AI42" i="43"/>
  <c r="AI149" i="43" s="1"/>
  <c r="AI256" i="43" s="1"/>
  <c r="AI363" i="43" s="1"/>
  <c r="AI13" i="43"/>
  <c r="AI120" i="43" s="1"/>
  <c r="AI227" i="43" s="1"/>
  <c r="AI334" i="43" s="1"/>
  <c r="AI16" i="43"/>
  <c r="AI123" i="43" s="1"/>
  <c r="AI230" i="43" s="1"/>
  <c r="AI337" i="43" s="1"/>
  <c r="AI21" i="43"/>
  <c r="AI128" i="43" s="1"/>
  <c r="AI235" i="43" s="1"/>
  <c r="AI342" i="43" s="1"/>
  <c r="AI24" i="43"/>
  <c r="AI131" i="43" s="1"/>
  <c r="AI238" i="43" s="1"/>
  <c r="AI345" i="43" s="1"/>
  <c r="AI29" i="43"/>
  <c r="AI136" i="43" s="1"/>
  <c r="AI243" i="43" s="1"/>
  <c r="AI350" i="43" s="1"/>
  <c r="AI32" i="43"/>
  <c r="AI139" i="43" s="1"/>
  <c r="AI246" i="43" s="1"/>
  <c r="AI353" i="43" s="1"/>
  <c r="AI37" i="43"/>
  <c r="AI144" i="43" s="1"/>
  <c r="AI251" i="43" s="1"/>
  <c r="AI358" i="43" s="1"/>
  <c r="AI40" i="43"/>
  <c r="AI147" i="43" s="1"/>
  <c r="AI254" i="43" s="1"/>
  <c r="AI361" i="43" s="1"/>
  <c r="AI11" i="43"/>
  <c r="AI118" i="43" s="1"/>
  <c r="AI225" i="43" s="1"/>
  <c r="AI332" i="43" s="1"/>
  <c r="AI14" i="43"/>
  <c r="AI121" i="43" s="1"/>
  <c r="AI228" i="43" s="1"/>
  <c r="AI335" i="43" s="1"/>
  <c r="AI19" i="43"/>
  <c r="AI126" i="43" s="1"/>
  <c r="AI233" i="43" s="1"/>
  <c r="AI340" i="43" s="1"/>
  <c r="AI22" i="43"/>
  <c r="AI129" i="43" s="1"/>
  <c r="AI236" i="43" s="1"/>
  <c r="AI343" i="43" s="1"/>
  <c r="AI27" i="43"/>
  <c r="AI134" i="43" s="1"/>
  <c r="AI241" i="43" s="1"/>
  <c r="AI348" i="43" s="1"/>
  <c r="AI30" i="43"/>
  <c r="AI137" i="43" s="1"/>
  <c r="AI244" i="43" s="1"/>
  <c r="AI351" i="43" s="1"/>
  <c r="AI35" i="43"/>
  <c r="AI142" i="43" s="1"/>
  <c r="AI249" i="43" s="1"/>
  <c r="AI356" i="43" s="1"/>
  <c r="AI38" i="43"/>
  <c r="AI145" i="43" s="1"/>
  <c r="AI252" i="43" s="1"/>
  <c r="AI359" i="43" s="1"/>
  <c r="AI43" i="43"/>
  <c r="AI150" i="43" s="1"/>
  <c r="AI257" i="43" s="1"/>
  <c r="AI364" i="43" s="1"/>
  <c r="AI46" i="43"/>
  <c r="AI153" i="43" s="1"/>
  <c r="AI260" i="43" s="1"/>
  <c r="AI367" i="43" s="1"/>
  <c r="AI51" i="43"/>
  <c r="AI158" i="43" s="1"/>
  <c r="AI265" i="43" s="1"/>
  <c r="AI372" i="43" s="1"/>
  <c r="AI54" i="43"/>
  <c r="AI161" i="43" s="1"/>
  <c r="AI268" i="43" s="1"/>
  <c r="AI375" i="43" s="1"/>
  <c r="AI59" i="43"/>
  <c r="AI166" i="43" s="1"/>
  <c r="AI273" i="43" s="1"/>
  <c r="AI380" i="43" s="1"/>
  <c r="AI61" i="43"/>
  <c r="AI168" i="43" s="1"/>
  <c r="AI275" i="43" s="1"/>
  <c r="AI382" i="43" s="1"/>
  <c r="AI63" i="43"/>
  <c r="AI170" i="43" s="1"/>
  <c r="AI277" i="43" s="1"/>
  <c r="AI384" i="43" s="1"/>
  <c r="AI65" i="43"/>
  <c r="AI172" i="43" s="1"/>
  <c r="AI279" i="43" s="1"/>
  <c r="AI386" i="43" s="1"/>
  <c r="AI67" i="43"/>
  <c r="AI174" i="43" s="1"/>
  <c r="AI281" i="43" s="1"/>
  <c r="AI388" i="43" s="1"/>
  <c r="AI69" i="43"/>
  <c r="AI176" i="43" s="1"/>
  <c r="AI283" i="43" s="1"/>
  <c r="AI390" i="43" s="1"/>
  <c r="AI71" i="43"/>
  <c r="AI178" i="43" s="1"/>
  <c r="AI285" i="43" s="1"/>
  <c r="AI392" i="43" s="1"/>
  <c r="AI73" i="43"/>
  <c r="AI180" i="43" s="1"/>
  <c r="AI287" i="43" s="1"/>
  <c r="AI394" i="43" s="1"/>
  <c r="AI75" i="43"/>
  <c r="AI182" i="43" s="1"/>
  <c r="AI289" i="43" s="1"/>
  <c r="AI396" i="43" s="1"/>
  <c r="AI77" i="43"/>
  <c r="AI184" i="43" s="1"/>
  <c r="AI291" i="43" s="1"/>
  <c r="AI398" i="43" s="1"/>
  <c r="AI79" i="43"/>
  <c r="AI186" i="43" s="1"/>
  <c r="AI293" i="43" s="1"/>
  <c r="AI400" i="43" s="1"/>
  <c r="AI81" i="43"/>
  <c r="AI188" i="43" s="1"/>
  <c r="AI295" i="43" s="1"/>
  <c r="AI402" i="43" s="1"/>
  <c r="AI83" i="43"/>
  <c r="AI190" i="43" s="1"/>
  <c r="AI297" i="43" s="1"/>
  <c r="AI404" i="43" s="1"/>
  <c r="AI85" i="43"/>
  <c r="AI192" i="43" s="1"/>
  <c r="AI299" i="43" s="1"/>
  <c r="AI406" i="43" s="1"/>
  <c r="AI49" i="43"/>
  <c r="AI156" i="43" s="1"/>
  <c r="AI263" i="43" s="1"/>
  <c r="AI370" i="43" s="1"/>
  <c r="AI52" i="43"/>
  <c r="AI159" i="43" s="1"/>
  <c r="AI266" i="43" s="1"/>
  <c r="AI373" i="43" s="1"/>
  <c r="AI57" i="43"/>
  <c r="AI164" i="43" s="1"/>
  <c r="AI271" i="43" s="1"/>
  <c r="AI378" i="43" s="1"/>
  <c r="AI47" i="43"/>
  <c r="AI154" i="43" s="1"/>
  <c r="AI261" i="43" s="1"/>
  <c r="AI368" i="43" s="1"/>
  <c r="AI50" i="43"/>
  <c r="AI157" i="43" s="1"/>
  <c r="AI264" i="43" s="1"/>
  <c r="AI371" i="43" s="1"/>
  <c r="AI55" i="43"/>
  <c r="AI162" i="43" s="1"/>
  <c r="AI269" i="43" s="1"/>
  <c r="AI376" i="43" s="1"/>
  <c r="AI58" i="43"/>
  <c r="AI165" i="43" s="1"/>
  <c r="AI272" i="43" s="1"/>
  <c r="AI379" i="43" s="1"/>
  <c r="AI60" i="43"/>
  <c r="AI167" i="43" s="1"/>
  <c r="AI274" i="43" s="1"/>
  <c r="AI381" i="43" s="1"/>
  <c r="AI62" i="43"/>
  <c r="AI169" i="43" s="1"/>
  <c r="AI276" i="43" s="1"/>
  <c r="AI383" i="43" s="1"/>
  <c r="AI64" i="43"/>
  <c r="AI171" i="43" s="1"/>
  <c r="AI278" i="43" s="1"/>
  <c r="AI385" i="43" s="1"/>
  <c r="AI66" i="43"/>
  <c r="AI173" i="43" s="1"/>
  <c r="AI280" i="43" s="1"/>
  <c r="AI387" i="43" s="1"/>
  <c r="AI68" i="43"/>
  <c r="AI175" i="43" s="1"/>
  <c r="AI282" i="43" s="1"/>
  <c r="AI389" i="43" s="1"/>
  <c r="AI70" i="43"/>
  <c r="AI177" i="43" s="1"/>
  <c r="AI284" i="43" s="1"/>
  <c r="AI391" i="43" s="1"/>
  <c r="AI72" i="43"/>
  <c r="AI179" i="43" s="1"/>
  <c r="AI286" i="43" s="1"/>
  <c r="AI393" i="43" s="1"/>
  <c r="AI74" i="43"/>
  <c r="AI181" i="43" s="1"/>
  <c r="AI288" i="43" s="1"/>
  <c r="AI395" i="43" s="1"/>
  <c r="AI48" i="43"/>
  <c r="AI155" i="43" s="1"/>
  <c r="AI262" i="43" s="1"/>
  <c r="AI369" i="43" s="1"/>
  <c r="AI82" i="43"/>
  <c r="AI189" i="43" s="1"/>
  <c r="AI296" i="43" s="1"/>
  <c r="AI403" i="43" s="1"/>
  <c r="AI87" i="43"/>
  <c r="AI194" i="43" s="1"/>
  <c r="AI301" i="43" s="1"/>
  <c r="AI408" i="43" s="1"/>
  <c r="AI89" i="43"/>
  <c r="AI196" i="43" s="1"/>
  <c r="AI303" i="43" s="1"/>
  <c r="AI410" i="43" s="1"/>
  <c r="AI91" i="43"/>
  <c r="AI198" i="43" s="1"/>
  <c r="AI305" i="43" s="1"/>
  <c r="AI412" i="43" s="1"/>
  <c r="AI93" i="43"/>
  <c r="AI200" i="43" s="1"/>
  <c r="AI307" i="43" s="1"/>
  <c r="AI414" i="43" s="1"/>
  <c r="AI95" i="43"/>
  <c r="AI202" i="43" s="1"/>
  <c r="AI309" i="43" s="1"/>
  <c r="AI416" i="43" s="1"/>
  <c r="AI97" i="43"/>
  <c r="AI204" i="43" s="1"/>
  <c r="AI311" i="43" s="1"/>
  <c r="AI418" i="43" s="1"/>
  <c r="AI99" i="43"/>
  <c r="AI206" i="43" s="1"/>
  <c r="AI313" i="43" s="1"/>
  <c r="AI420" i="43" s="1"/>
  <c r="AI101" i="43"/>
  <c r="AI208" i="43" s="1"/>
  <c r="AI315" i="43" s="1"/>
  <c r="AI422" i="43" s="1"/>
  <c r="AI103" i="43"/>
  <c r="AI210" i="43" s="1"/>
  <c r="AI317" i="43" s="1"/>
  <c r="AI424" i="43" s="1"/>
  <c r="AI53" i="43"/>
  <c r="AI160" i="43" s="1"/>
  <c r="AI267" i="43" s="1"/>
  <c r="AI374" i="43" s="1"/>
  <c r="AI80" i="43"/>
  <c r="AI187" i="43" s="1"/>
  <c r="AI294" i="43" s="1"/>
  <c r="AI401" i="43" s="1"/>
  <c r="AI45" i="43"/>
  <c r="AI152" i="43" s="1"/>
  <c r="AI259" i="43" s="1"/>
  <c r="AI366" i="43" s="1"/>
  <c r="AI78" i="43"/>
  <c r="AI185" i="43" s="1"/>
  <c r="AI292" i="43" s="1"/>
  <c r="AI399" i="43" s="1"/>
  <c r="AI86" i="43"/>
  <c r="AI193" i="43" s="1"/>
  <c r="AI300" i="43" s="1"/>
  <c r="AI407" i="43" s="1"/>
  <c r="AI88" i="43"/>
  <c r="AI195" i="43" s="1"/>
  <c r="AI302" i="43" s="1"/>
  <c r="AI409" i="43" s="1"/>
  <c r="AI90" i="43"/>
  <c r="AI197" i="43" s="1"/>
  <c r="AI304" i="43" s="1"/>
  <c r="AI411" i="43" s="1"/>
  <c r="AI92" i="43"/>
  <c r="AI199" i="43" s="1"/>
  <c r="AI306" i="43" s="1"/>
  <c r="AI413" i="43" s="1"/>
  <c r="AI94" i="43"/>
  <c r="AI201" i="43" s="1"/>
  <c r="AI308" i="43" s="1"/>
  <c r="AI415" i="43" s="1"/>
  <c r="AI96" i="43"/>
  <c r="AI203" i="43" s="1"/>
  <c r="AI310" i="43" s="1"/>
  <c r="AI417" i="43" s="1"/>
  <c r="AI98" i="43"/>
  <c r="AI205" i="43" s="1"/>
  <c r="AI312" i="43" s="1"/>
  <c r="AI419" i="43" s="1"/>
  <c r="AI100" i="43"/>
  <c r="AI207" i="43" s="1"/>
  <c r="AI314" i="43" s="1"/>
  <c r="AI421" i="43" s="1"/>
  <c r="AI102" i="43"/>
  <c r="AI209" i="43" s="1"/>
  <c r="AI316" i="43" s="1"/>
  <c r="AI423" i="43" s="1"/>
  <c r="AI104" i="43"/>
  <c r="AI211" i="43" s="1"/>
  <c r="AI318" i="43" s="1"/>
  <c r="AI425" i="43" s="1"/>
  <c r="AI56" i="43"/>
  <c r="AI163" i="43" s="1"/>
  <c r="AI270" i="43" s="1"/>
  <c r="AI377" i="43" s="1"/>
  <c r="AI76" i="43"/>
  <c r="AI183" i="43" s="1"/>
  <c r="AI290" i="43" s="1"/>
  <c r="AI397" i="43" s="1"/>
  <c r="AI84" i="43"/>
  <c r="AI191" i="43" s="1"/>
  <c r="AI298" i="43" s="1"/>
  <c r="AI405" i="43" s="1"/>
  <c r="AI8" i="44"/>
  <c r="AF319" i="43"/>
  <c r="AF9" i="44"/>
  <c r="AG447" i="43"/>
  <c r="AG23" i="44" s="1"/>
  <c r="AG455" i="43"/>
  <c r="AG31" i="44" s="1"/>
  <c r="AG461" i="43"/>
  <c r="AG37" i="44" s="1"/>
  <c r="AG438" i="43"/>
  <c r="AG14" i="44" s="1"/>
  <c r="AG444" i="43"/>
  <c r="AG20" i="44" s="1"/>
  <c r="AG446" i="43"/>
  <c r="AG22" i="44" s="1"/>
  <c r="AG460" i="43"/>
  <c r="AG36" i="44" s="1"/>
  <c r="AG462" i="43"/>
  <c r="AG38" i="44" s="1"/>
  <c r="AG471" i="43"/>
  <c r="AG47" i="44" s="1"/>
  <c r="AG477" i="43"/>
  <c r="AG53" i="44" s="1"/>
  <c r="AG479" i="43"/>
  <c r="AG55" i="44" s="1"/>
  <c r="AG487" i="43"/>
  <c r="AG63" i="44" s="1"/>
  <c r="AG493" i="43"/>
  <c r="AG69" i="44" s="1"/>
  <c r="AG495" i="43"/>
  <c r="AG71" i="44" s="1"/>
  <c r="AG503" i="43"/>
  <c r="AG79" i="44" s="1"/>
  <c r="AG509" i="43"/>
  <c r="AG85" i="44" s="1"/>
  <c r="AG511" i="43"/>
  <c r="AG87" i="44" s="1"/>
  <c r="AG517" i="43"/>
  <c r="AG93" i="44" s="1"/>
  <c r="AG519" i="43"/>
  <c r="AG95" i="44" s="1"/>
  <c r="AG523" i="43"/>
  <c r="AG99" i="44" s="1"/>
  <c r="AG527" i="43"/>
  <c r="AG103" i="44" s="1"/>
  <c r="AG529" i="43"/>
  <c r="AG105" i="44" s="1"/>
  <c r="AG531" i="43"/>
  <c r="AG107" i="44" s="1"/>
  <c r="AG468" i="43"/>
  <c r="AG44" i="44" s="1"/>
  <c r="AG470" i="43"/>
  <c r="AG46" i="44" s="1"/>
  <c r="AG472" i="43"/>
  <c r="AG48" i="44" s="1"/>
  <c r="AG476" i="43"/>
  <c r="AG52" i="44" s="1"/>
  <c r="AG478" i="43"/>
  <c r="AG54" i="44" s="1"/>
  <c r="AG480" i="43"/>
  <c r="AG56" i="44" s="1"/>
  <c r="AG484" i="43"/>
  <c r="AG60" i="44" s="1"/>
  <c r="AG486" i="43"/>
  <c r="AG62" i="44" s="1"/>
  <c r="AG488" i="43"/>
  <c r="AG64" i="44" s="1"/>
  <c r="AG490" i="43"/>
  <c r="AG66" i="44" s="1"/>
  <c r="AG492" i="43"/>
  <c r="AG68" i="44" s="1"/>
  <c r="AG494" i="43"/>
  <c r="AG70" i="44" s="1"/>
  <c r="AG496" i="43"/>
  <c r="AG72" i="44" s="1"/>
  <c r="AG498" i="43"/>
  <c r="AG74" i="44" s="1"/>
  <c r="AG500" i="43"/>
  <c r="AG76" i="44" s="1"/>
  <c r="AG502" i="43"/>
  <c r="AG78" i="44" s="1"/>
  <c r="AG504" i="43"/>
  <c r="AG80" i="44" s="1"/>
  <c r="AG506" i="43"/>
  <c r="AG82" i="44" s="1"/>
  <c r="AG508" i="43"/>
  <c r="AG84" i="44" s="1"/>
  <c r="AG510" i="43"/>
  <c r="AG86" i="44" s="1"/>
  <c r="AG512" i="43"/>
  <c r="AG88" i="44" s="1"/>
  <c r="AG514" i="43"/>
  <c r="AG90" i="44" s="1"/>
  <c r="AG516" i="43"/>
  <c r="AG92" i="44" s="1"/>
  <c r="AG518" i="43"/>
  <c r="AG94" i="44" s="1"/>
  <c r="AG520" i="43"/>
  <c r="AG96" i="44" s="1"/>
  <c r="AG522" i="43"/>
  <c r="AG98" i="44" s="1"/>
  <c r="AG524" i="43"/>
  <c r="AG100" i="44" s="1"/>
  <c r="AG526" i="43"/>
  <c r="AG102" i="44" s="1"/>
  <c r="AG528" i="43"/>
  <c r="AG104" i="44" s="1"/>
  <c r="AG530" i="43"/>
  <c r="AG106" i="44" s="1"/>
  <c r="AG532" i="43"/>
  <c r="AG108" i="44" s="1"/>
  <c r="AG454" i="43" l="1"/>
  <c r="AG30" i="44" s="1"/>
  <c r="AG463" i="43"/>
  <c r="AG39" i="44" s="1"/>
  <c r="AG445" i="43"/>
  <c r="AG21" i="44" s="1"/>
  <c r="AG439" i="43"/>
  <c r="AG15" i="44" s="1"/>
  <c r="AG482" i="43"/>
  <c r="AG58" i="44" s="1"/>
  <c r="AG474" i="43"/>
  <c r="AG50" i="44" s="1"/>
  <c r="AG466" i="43"/>
  <c r="AG42" i="44" s="1"/>
  <c r="AG525" i="43"/>
  <c r="AG101" i="44" s="1"/>
  <c r="AG515" i="43"/>
  <c r="AG91" i="44" s="1"/>
  <c r="AG501" i="43"/>
  <c r="AG77" i="44" s="1"/>
  <c r="AG485" i="43"/>
  <c r="AG61" i="44" s="1"/>
  <c r="AG469" i="43"/>
  <c r="AG45" i="44" s="1"/>
  <c r="AG452" i="43"/>
  <c r="AG28" i="44" s="1"/>
  <c r="AG436" i="43"/>
  <c r="AG12" i="44" s="1"/>
  <c r="AG453" i="43"/>
  <c r="AG29" i="44" s="1"/>
  <c r="AG437" i="43"/>
  <c r="AG13" i="44" s="1"/>
  <c r="AG507" i="43"/>
  <c r="AG83" i="44" s="1"/>
  <c r="AG499" i="43"/>
  <c r="AG75" i="44" s="1"/>
  <c r="AG491" i="43"/>
  <c r="AG67" i="44" s="1"/>
  <c r="AG483" i="43"/>
  <c r="AG59" i="44" s="1"/>
  <c r="AG475" i="43"/>
  <c r="AG51" i="44" s="1"/>
  <c r="AG467" i="43"/>
  <c r="AG43" i="44" s="1"/>
  <c r="AG458" i="43"/>
  <c r="AG34" i="44" s="1"/>
  <c r="AG450" i="43"/>
  <c r="AG26" i="44" s="1"/>
  <c r="AG442" i="43"/>
  <c r="AG18" i="44" s="1"/>
  <c r="AG434" i="43"/>
  <c r="AG10" i="44" s="1"/>
  <c r="AG459" i="43"/>
  <c r="AG35" i="44" s="1"/>
  <c r="AG451" i="43"/>
  <c r="AG27" i="44" s="1"/>
  <c r="AG443" i="43"/>
  <c r="AG19" i="44" s="1"/>
  <c r="AG435" i="43"/>
  <c r="AG11" i="44" s="1"/>
  <c r="AG521" i="43"/>
  <c r="AG97" i="44" s="1"/>
  <c r="AG513" i="43"/>
  <c r="AG89" i="44" s="1"/>
  <c r="AG505" i="43"/>
  <c r="AG81" i="44" s="1"/>
  <c r="AG497" i="43"/>
  <c r="AG73" i="44" s="1"/>
  <c r="AG489" i="43"/>
  <c r="AG65" i="44" s="1"/>
  <c r="AG481" i="43"/>
  <c r="AG57" i="44" s="1"/>
  <c r="AG473" i="43"/>
  <c r="AG49" i="44" s="1"/>
  <c r="AG464" i="43"/>
  <c r="AG40" i="44" s="1"/>
  <c r="AG456" i="43"/>
  <c r="AG32" i="44" s="1"/>
  <c r="AG448" i="43"/>
  <c r="AG24" i="44" s="1"/>
  <c r="AG440" i="43"/>
  <c r="AG16" i="44" s="1"/>
  <c r="AG465" i="43"/>
  <c r="AG41" i="44" s="1"/>
  <c r="AG457" i="43"/>
  <c r="AG33" i="44" s="1"/>
  <c r="AG449" i="43"/>
  <c r="AG25" i="44" s="1"/>
  <c r="AG441" i="43"/>
  <c r="AG17" i="44" s="1"/>
  <c r="AF109" i="44"/>
  <c r="AI105" i="43"/>
  <c r="AI112" i="43"/>
  <c r="AJ8" i="44"/>
  <c r="AH212" i="43"/>
  <c r="AH219" i="43"/>
  <c r="AH326" i="43" s="1"/>
  <c r="AH426" i="43" s="1"/>
  <c r="AH433" i="43" s="1"/>
  <c r="AK325" i="43"/>
  <c r="AK4" i="43"/>
  <c r="AJ7" i="43"/>
  <c r="AJ114" i="43" s="1"/>
  <c r="AJ221" i="43" s="1"/>
  <c r="AJ328" i="43" s="1"/>
  <c r="AJ5" i="43"/>
  <c r="AJ9" i="43"/>
  <c r="AJ116" i="43" s="1"/>
  <c r="AJ223" i="43" s="1"/>
  <c r="AJ330" i="43" s="1"/>
  <c r="AJ11" i="43"/>
  <c r="AJ118" i="43" s="1"/>
  <c r="AJ225" i="43" s="1"/>
  <c r="AJ332" i="43" s="1"/>
  <c r="AJ13" i="43"/>
  <c r="AJ120" i="43" s="1"/>
  <c r="AJ227" i="43" s="1"/>
  <c r="AJ334" i="43" s="1"/>
  <c r="AJ15" i="43"/>
  <c r="AJ122" i="43" s="1"/>
  <c r="AJ229" i="43" s="1"/>
  <c r="AJ336" i="43" s="1"/>
  <c r="AJ17" i="43"/>
  <c r="AJ124" i="43" s="1"/>
  <c r="AJ231" i="43" s="1"/>
  <c r="AJ338" i="43" s="1"/>
  <c r="AJ19" i="43"/>
  <c r="AJ126" i="43" s="1"/>
  <c r="AJ233" i="43" s="1"/>
  <c r="AJ340" i="43" s="1"/>
  <c r="AJ21" i="43"/>
  <c r="AJ128" i="43" s="1"/>
  <c r="AJ235" i="43" s="1"/>
  <c r="AJ342" i="43" s="1"/>
  <c r="AJ23" i="43"/>
  <c r="AJ130" i="43" s="1"/>
  <c r="AJ237" i="43" s="1"/>
  <c r="AJ344" i="43" s="1"/>
  <c r="AJ25" i="43"/>
  <c r="AJ132" i="43" s="1"/>
  <c r="AJ239" i="43" s="1"/>
  <c r="AJ346" i="43" s="1"/>
  <c r="AJ27" i="43"/>
  <c r="AJ134" i="43" s="1"/>
  <c r="AJ241" i="43" s="1"/>
  <c r="AJ348" i="43" s="1"/>
  <c r="AJ29" i="43"/>
  <c r="AJ136" i="43" s="1"/>
  <c r="AJ243" i="43" s="1"/>
  <c r="AJ350" i="43" s="1"/>
  <c r="AJ31" i="43"/>
  <c r="AJ138" i="43" s="1"/>
  <c r="AJ245" i="43" s="1"/>
  <c r="AJ352" i="43" s="1"/>
  <c r="AJ33" i="43"/>
  <c r="AJ140" i="43" s="1"/>
  <c r="AJ247" i="43" s="1"/>
  <c r="AJ354" i="43" s="1"/>
  <c r="AJ35" i="43"/>
  <c r="AJ142" i="43" s="1"/>
  <c r="AJ249" i="43" s="1"/>
  <c r="AJ356" i="43" s="1"/>
  <c r="AJ37" i="43"/>
  <c r="AJ144" i="43" s="1"/>
  <c r="AJ251" i="43" s="1"/>
  <c r="AJ358" i="43" s="1"/>
  <c r="AJ39" i="43"/>
  <c r="AJ146" i="43" s="1"/>
  <c r="AJ253" i="43" s="1"/>
  <c r="AJ360" i="43" s="1"/>
  <c r="AJ41" i="43"/>
  <c r="AJ148" i="43" s="1"/>
  <c r="AJ255" i="43" s="1"/>
  <c r="AJ362" i="43" s="1"/>
  <c r="AJ43" i="43"/>
  <c r="AJ150" i="43" s="1"/>
  <c r="AJ257" i="43" s="1"/>
  <c r="AJ364" i="43" s="1"/>
  <c r="AJ45" i="43"/>
  <c r="AJ152" i="43" s="1"/>
  <c r="AJ259" i="43" s="1"/>
  <c r="AJ366" i="43" s="1"/>
  <c r="AJ47" i="43"/>
  <c r="AJ154" i="43" s="1"/>
  <c r="AJ261" i="43" s="1"/>
  <c r="AJ368" i="43" s="1"/>
  <c r="AJ49" i="43"/>
  <c r="AJ156" i="43" s="1"/>
  <c r="AJ263" i="43" s="1"/>
  <c r="AJ370" i="43" s="1"/>
  <c r="AJ51" i="43"/>
  <c r="AJ158" i="43" s="1"/>
  <c r="AJ265" i="43" s="1"/>
  <c r="AJ372" i="43" s="1"/>
  <c r="AJ53" i="43"/>
  <c r="AJ160" i="43" s="1"/>
  <c r="AJ267" i="43" s="1"/>
  <c r="AJ374" i="43" s="1"/>
  <c r="AJ55" i="43"/>
  <c r="AJ162" i="43" s="1"/>
  <c r="AJ269" i="43" s="1"/>
  <c r="AJ376" i="43" s="1"/>
  <c r="AJ57" i="43"/>
  <c r="AJ164" i="43" s="1"/>
  <c r="AJ271" i="43" s="1"/>
  <c r="AJ378" i="43" s="1"/>
  <c r="AJ59" i="43"/>
  <c r="AJ166" i="43" s="1"/>
  <c r="AJ273" i="43" s="1"/>
  <c r="AJ380" i="43" s="1"/>
  <c r="AJ6" i="43"/>
  <c r="AJ113" i="43" s="1"/>
  <c r="AJ220" i="43" s="1"/>
  <c r="AJ327" i="43" s="1"/>
  <c r="AJ14" i="43"/>
  <c r="AJ121" i="43" s="1"/>
  <c r="AJ228" i="43" s="1"/>
  <c r="AJ335" i="43" s="1"/>
  <c r="AJ22" i="43"/>
  <c r="AJ129" i="43" s="1"/>
  <c r="AJ236" i="43" s="1"/>
  <c r="AJ343" i="43" s="1"/>
  <c r="AJ30" i="43"/>
  <c r="AJ137" i="43" s="1"/>
  <c r="AJ244" i="43" s="1"/>
  <c r="AJ351" i="43" s="1"/>
  <c r="AJ38" i="43"/>
  <c r="AJ145" i="43" s="1"/>
  <c r="AJ252" i="43" s="1"/>
  <c r="AJ359" i="43" s="1"/>
  <c r="AJ12" i="43"/>
  <c r="AJ119" i="43" s="1"/>
  <c r="AJ226" i="43" s="1"/>
  <c r="AJ333" i="43" s="1"/>
  <c r="AJ20" i="43"/>
  <c r="AJ127" i="43" s="1"/>
  <c r="AJ234" i="43" s="1"/>
  <c r="AJ341" i="43" s="1"/>
  <c r="AJ28" i="43"/>
  <c r="AJ135" i="43" s="1"/>
  <c r="AJ242" i="43" s="1"/>
  <c r="AJ349" i="43" s="1"/>
  <c r="AJ36" i="43"/>
  <c r="AJ143" i="43" s="1"/>
  <c r="AJ250" i="43" s="1"/>
  <c r="AJ357" i="43" s="1"/>
  <c r="AJ44" i="43"/>
  <c r="AJ151" i="43" s="1"/>
  <c r="AJ258" i="43" s="1"/>
  <c r="AJ365" i="43" s="1"/>
  <c r="AJ10" i="43"/>
  <c r="AJ117" i="43" s="1"/>
  <c r="AJ224" i="43" s="1"/>
  <c r="AJ331" i="43" s="1"/>
  <c r="AJ18" i="43"/>
  <c r="AJ125" i="43" s="1"/>
  <c r="AJ232" i="43" s="1"/>
  <c r="AJ339" i="43" s="1"/>
  <c r="AJ26" i="43"/>
  <c r="AJ133" i="43" s="1"/>
  <c r="AJ240" i="43" s="1"/>
  <c r="AJ347" i="43" s="1"/>
  <c r="AJ34" i="43"/>
  <c r="AJ141" i="43" s="1"/>
  <c r="AJ248" i="43" s="1"/>
  <c r="AJ355" i="43" s="1"/>
  <c r="AJ42" i="43"/>
  <c r="AJ149" i="43" s="1"/>
  <c r="AJ256" i="43" s="1"/>
  <c r="AJ363" i="43" s="1"/>
  <c r="AJ8" i="43"/>
  <c r="AJ115" i="43" s="1"/>
  <c r="AJ222" i="43" s="1"/>
  <c r="AJ329" i="43" s="1"/>
  <c r="AJ16" i="43"/>
  <c r="AJ123" i="43" s="1"/>
  <c r="AJ230" i="43" s="1"/>
  <c r="AJ337" i="43" s="1"/>
  <c r="AJ24" i="43"/>
  <c r="AJ131" i="43" s="1"/>
  <c r="AJ238" i="43" s="1"/>
  <c r="AJ345" i="43" s="1"/>
  <c r="AJ32" i="43"/>
  <c r="AJ139" i="43" s="1"/>
  <c r="AJ246" i="43" s="1"/>
  <c r="AJ353" i="43" s="1"/>
  <c r="AJ40" i="43"/>
  <c r="AJ147" i="43" s="1"/>
  <c r="AJ254" i="43" s="1"/>
  <c r="AJ361" i="43" s="1"/>
  <c r="AJ48" i="43"/>
  <c r="AJ155" i="43" s="1"/>
  <c r="AJ262" i="43" s="1"/>
  <c r="AJ369" i="43" s="1"/>
  <c r="AJ56" i="43"/>
  <c r="AJ163" i="43" s="1"/>
  <c r="AJ270" i="43" s="1"/>
  <c r="AJ377" i="43" s="1"/>
  <c r="AJ46" i="43"/>
  <c r="AJ153" i="43" s="1"/>
  <c r="AJ260" i="43" s="1"/>
  <c r="AJ367" i="43" s="1"/>
  <c r="AJ54" i="43"/>
  <c r="AJ161" i="43" s="1"/>
  <c r="AJ268" i="43" s="1"/>
  <c r="AJ375" i="43" s="1"/>
  <c r="AJ61" i="43"/>
  <c r="AJ168" i="43" s="1"/>
  <c r="AJ275" i="43" s="1"/>
  <c r="AJ382" i="43" s="1"/>
  <c r="AJ63" i="43"/>
  <c r="AJ170" i="43" s="1"/>
  <c r="AJ277" i="43" s="1"/>
  <c r="AJ384" i="43" s="1"/>
  <c r="AJ65" i="43"/>
  <c r="AJ172" i="43" s="1"/>
  <c r="AJ279" i="43" s="1"/>
  <c r="AJ386" i="43" s="1"/>
  <c r="AJ67" i="43"/>
  <c r="AJ174" i="43" s="1"/>
  <c r="AJ281" i="43" s="1"/>
  <c r="AJ388" i="43" s="1"/>
  <c r="AJ69" i="43"/>
  <c r="AJ176" i="43" s="1"/>
  <c r="AJ283" i="43" s="1"/>
  <c r="AJ390" i="43" s="1"/>
  <c r="AJ71" i="43"/>
  <c r="AJ178" i="43" s="1"/>
  <c r="AJ285" i="43" s="1"/>
  <c r="AJ392" i="43" s="1"/>
  <c r="AJ52" i="43"/>
  <c r="AJ159" i="43" s="1"/>
  <c r="AJ266" i="43" s="1"/>
  <c r="AJ373" i="43" s="1"/>
  <c r="AJ50" i="43"/>
  <c r="AJ157" i="43" s="1"/>
  <c r="AJ264" i="43" s="1"/>
  <c r="AJ371" i="43" s="1"/>
  <c r="AJ62" i="43"/>
  <c r="AJ169" i="43" s="1"/>
  <c r="AJ276" i="43" s="1"/>
  <c r="AJ383" i="43" s="1"/>
  <c r="AJ70" i="43"/>
  <c r="AJ177" i="43" s="1"/>
  <c r="AJ284" i="43" s="1"/>
  <c r="AJ391" i="43" s="1"/>
  <c r="AJ75" i="43"/>
  <c r="AJ182" i="43" s="1"/>
  <c r="AJ289" i="43" s="1"/>
  <c r="AJ396" i="43" s="1"/>
  <c r="AJ76" i="43"/>
  <c r="AJ183" i="43" s="1"/>
  <c r="AJ290" i="43" s="1"/>
  <c r="AJ397" i="43" s="1"/>
  <c r="AJ79" i="43"/>
  <c r="AJ186" i="43" s="1"/>
  <c r="AJ293" i="43" s="1"/>
  <c r="AJ400" i="43" s="1"/>
  <c r="AJ84" i="43"/>
  <c r="AJ191" i="43" s="1"/>
  <c r="AJ298" i="43" s="1"/>
  <c r="AJ405" i="43" s="1"/>
  <c r="AJ64" i="43"/>
  <c r="AJ171" i="43" s="1"/>
  <c r="AJ278" i="43" s="1"/>
  <c r="AJ385" i="43" s="1"/>
  <c r="AJ72" i="43"/>
  <c r="AJ179" i="43" s="1"/>
  <c r="AJ286" i="43" s="1"/>
  <c r="AJ393" i="43" s="1"/>
  <c r="AJ77" i="43"/>
  <c r="AJ184" i="43" s="1"/>
  <c r="AJ291" i="43" s="1"/>
  <c r="AJ398" i="43" s="1"/>
  <c r="AJ82" i="43"/>
  <c r="AJ189" i="43" s="1"/>
  <c r="AJ296" i="43" s="1"/>
  <c r="AJ403" i="43" s="1"/>
  <c r="AJ85" i="43"/>
  <c r="AJ192" i="43" s="1"/>
  <c r="AJ299" i="43" s="1"/>
  <c r="AJ406" i="43" s="1"/>
  <c r="AJ87" i="43"/>
  <c r="AJ194" i="43" s="1"/>
  <c r="AJ301" i="43" s="1"/>
  <c r="AJ408" i="43" s="1"/>
  <c r="AJ89" i="43"/>
  <c r="AJ196" i="43" s="1"/>
  <c r="AJ303" i="43" s="1"/>
  <c r="AJ410" i="43" s="1"/>
  <c r="AJ91" i="43"/>
  <c r="AJ198" i="43" s="1"/>
  <c r="AJ305" i="43" s="1"/>
  <c r="AJ412" i="43" s="1"/>
  <c r="AJ93" i="43"/>
  <c r="AJ200" i="43" s="1"/>
  <c r="AJ307" i="43" s="1"/>
  <c r="AJ414" i="43" s="1"/>
  <c r="AJ95" i="43"/>
  <c r="AJ202" i="43" s="1"/>
  <c r="AJ309" i="43" s="1"/>
  <c r="AJ416" i="43" s="1"/>
  <c r="AJ97" i="43"/>
  <c r="AJ204" i="43" s="1"/>
  <c r="AJ311" i="43" s="1"/>
  <c r="AJ418" i="43" s="1"/>
  <c r="AJ99" i="43"/>
  <c r="AJ206" i="43" s="1"/>
  <c r="AJ313" i="43" s="1"/>
  <c r="AJ420" i="43" s="1"/>
  <c r="AJ101" i="43"/>
  <c r="AJ208" i="43" s="1"/>
  <c r="AJ315" i="43" s="1"/>
  <c r="AJ422" i="43" s="1"/>
  <c r="AJ103" i="43"/>
  <c r="AJ210" i="43" s="1"/>
  <c r="AJ317" i="43" s="1"/>
  <c r="AJ424" i="43" s="1"/>
  <c r="AJ66" i="43"/>
  <c r="AJ173" i="43" s="1"/>
  <c r="AJ280" i="43" s="1"/>
  <c r="AJ387" i="43" s="1"/>
  <c r="AJ73" i="43"/>
  <c r="AJ180" i="43" s="1"/>
  <c r="AJ287" i="43" s="1"/>
  <c r="AJ394" i="43" s="1"/>
  <c r="AJ80" i="43"/>
  <c r="AJ187" i="43" s="1"/>
  <c r="AJ294" i="43" s="1"/>
  <c r="AJ401" i="43" s="1"/>
  <c r="AJ83" i="43"/>
  <c r="AJ190" i="43" s="1"/>
  <c r="AJ297" i="43" s="1"/>
  <c r="AJ404" i="43" s="1"/>
  <c r="AJ58" i="43"/>
  <c r="AJ165" i="43" s="1"/>
  <c r="AJ272" i="43" s="1"/>
  <c r="AJ379" i="43" s="1"/>
  <c r="AJ60" i="43"/>
  <c r="AJ167" i="43" s="1"/>
  <c r="AJ274" i="43" s="1"/>
  <c r="AJ381" i="43" s="1"/>
  <c r="AJ68" i="43"/>
  <c r="AJ175" i="43" s="1"/>
  <c r="AJ282" i="43" s="1"/>
  <c r="AJ389" i="43" s="1"/>
  <c r="AJ74" i="43"/>
  <c r="AJ181" i="43" s="1"/>
  <c r="AJ288" i="43" s="1"/>
  <c r="AJ395" i="43" s="1"/>
  <c r="AJ78" i="43"/>
  <c r="AJ185" i="43" s="1"/>
  <c r="AJ292" i="43" s="1"/>
  <c r="AJ399" i="43" s="1"/>
  <c r="AJ81" i="43"/>
  <c r="AJ188" i="43" s="1"/>
  <c r="AJ295" i="43" s="1"/>
  <c r="AJ402" i="43" s="1"/>
  <c r="AJ86" i="43"/>
  <c r="AJ193" i="43" s="1"/>
  <c r="AJ300" i="43" s="1"/>
  <c r="AJ407" i="43" s="1"/>
  <c r="AJ88" i="43"/>
  <c r="AJ195" i="43" s="1"/>
  <c r="AJ302" i="43" s="1"/>
  <c r="AJ409" i="43" s="1"/>
  <c r="AJ90" i="43"/>
  <c r="AJ197" i="43" s="1"/>
  <c r="AJ304" i="43" s="1"/>
  <c r="AJ411" i="43" s="1"/>
  <c r="AJ92" i="43"/>
  <c r="AJ199" i="43" s="1"/>
  <c r="AJ306" i="43" s="1"/>
  <c r="AJ413" i="43" s="1"/>
  <c r="AJ94" i="43"/>
  <c r="AJ201" i="43" s="1"/>
  <c r="AJ308" i="43" s="1"/>
  <c r="AJ415" i="43" s="1"/>
  <c r="AJ96" i="43"/>
  <c r="AJ203" i="43" s="1"/>
  <c r="AJ310" i="43" s="1"/>
  <c r="AJ417" i="43" s="1"/>
  <c r="AJ98" i="43"/>
  <c r="AJ205" i="43" s="1"/>
  <c r="AJ312" i="43" s="1"/>
  <c r="AJ419" i="43" s="1"/>
  <c r="AJ100" i="43"/>
  <c r="AJ207" i="43" s="1"/>
  <c r="AJ314" i="43" s="1"/>
  <c r="AJ421" i="43" s="1"/>
  <c r="AJ102" i="43"/>
  <c r="AJ209" i="43" s="1"/>
  <c r="AJ316" i="43" s="1"/>
  <c r="AJ423" i="43" s="1"/>
  <c r="AJ104" i="43"/>
  <c r="AJ211" i="43" s="1"/>
  <c r="AJ318" i="43" s="1"/>
  <c r="AJ425" i="43" s="1"/>
  <c r="AG319" i="43"/>
  <c r="AG9" i="44"/>
  <c r="AH508" i="43" l="1"/>
  <c r="AH84" i="44" s="1"/>
  <c r="AH511" i="43"/>
  <c r="AH87" i="44" s="1"/>
  <c r="AH446" i="43"/>
  <c r="AH22" i="44" s="1"/>
  <c r="AH524" i="43"/>
  <c r="AH100" i="44" s="1"/>
  <c r="AH527" i="43"/>
  <c r="AH103" i="44" s="1"/>
  <c r="AH462" i="43"/>
  <c r="AH38" i="44" s="1"/>
  <c r="AH492" i="43"/>
  <c r="AH68" i="44" s="1"/>
  <c r="AH495" i="43"/>
  <c r="AH71" i="44" s="1"/>
  <c r="AH463" i="43"/>
  <c r="AH39" i="44" s="1"/>
  <c r="AH476" i="43"/>
  <c r="AH52" i="44" s="1"/>
  <c r="AH479" i="43"/>
  <c r="AH55" i="44" s="1"/>
  <c r="AH447" i="43"/>
  <c r="AH23" i="44" s="1"/>
  <c r="AH506" i="43"/>
  <c r="AH82" i="44" s="1"/>
  <c r="AH474" i="43"/>
  <c r="AH50" i="44" s="1"/>
  <c r="AH525" i="43"/>
  <c r="AH101" i="44" s="1"/>
  <c r="AH509" i="43"/>
  <c r="AH85" i="44" s="1"/>
  <c r="AH493" i="43"/>
  <c r="AH69" i="44" s="1"/>
  <c r="AH460" i="43"/>
  <c r="AH36" i="44" s="1"/>
  <c r="AH444" i="43"/>
  <c r="AH20" i="44" s="1"/>
  <c r="AH461" i="43"/>
  <c r="AH37" i="44" s="1"/>
  <c r="AH445" i="43"/>
  <c r="AH21" i="44" s="1"/>
  <c r="AH532" i="43"/>
  <c r="AH108" i="44" s="1"/>
  <c r="AH516" i="43"/>
  <c r="AH92" i="44" s="1"/>
  <c r="AH500" i="43"/>
  <c r="AH76" i="44" s="1"/>
  <c r="AH484" i="43"/>
  <c r="AH60" i="44" s="1"/>
  <c r="AH468" i="43"/>
  <c r="AH44" i="44" s="1"/>
  <c r="AH519" i="43"/>
  <c r="AH95" i="44" s="1"/>
  <c r="AH503" i="43"/>
  <c r="AH79" i="44" s="1"/>
  <c r="AH487" i="43"/>
  <c r="AH63" i="44" s="1"/>
  <c r="AH471" i="43"/>
  <c r="AH47" i="44" s="1"/>
  <c r="AH454" i="43"/>
  <c r="AH30" i="44" s="1"/>
  <c r="AH438" i="43"/>
  <c r="AH14" i="44" s="1"/>
  <c r="AH455" i="43"/>
  <c r="AH31" i="44" s="1"/>
  <c r="AH439" i="43"/>
  <c r="AH15" i="44" s="1"/>
  <c r="AH522" i="43"/>
  <c r="AH98" i="44" s="1"/>
  <c r="AH490" i="43"/>
  <c r="AH66" i="44" s="1"/>
  <c r="AH477" i="43"/>
  <c r="AH53" i="44" s="1"/>
  <c r="AH530" i="43"/>
  <c r="AH106" i="44" s="1"/>
  <c r="AH514" i="43"/>
  <c r="AH90" i="44" s="1"/>
  <c r="AH498" i="43"/>
  <c r="AH74" i="44" s="1"/>
  <c r="AH482" i="43"/>
  <c r="AH58" i="44" s="1"/>
  <c r="AH466" i="43"/>
  <c r="AH42" i="44" s="1"/>
  <c r="AH517" i="43"/>
  <c r="AH93" i="44" s="1"/>
  <c r="AH501" i="43"/>
  <c r="AH77" i="44" s="1"/>
  <c r="AH485" i="43"/>
  <c r="AH61" i="44" s="1"/>
  <c r="AH469" i="43"/>
  <c r="AH45" i="44" s="1"/>
  <c r="AH452" i="43"/>
  <c r="AH28" i="44" s="1"/>
  <c r="AH436" i="43"/>
  <c r="AH12" i="44" s="1"/>
  <c r="AH453" i="43"/>
  <c r="AH29" i="44" s="1"/>
  <c r="AH437" i="43"/>
  <c r="AH13" i="44" s="1"/>
  <c r="AG109" i="44"/>
  <c r="AH528" i="43"/>
  <c r="AH104" i="44" s="1"/>
  <c r="AH520" i="43"/>
  <c r="AH96" i="44" s="1"/>
  <c r="AH512" i="43"/>
  <c r="AH88" i="44" s="1"/>
  <c r="AH504" i="43"/>
  <c r="AH80" i="44" s="1"/>
  <c r="AH496" i="43"/>
  <c r="AH72" i="44" s="1"/>
  <c r="AH488" i="43"/>
  <c r="AH64" i="44" s="1"/>
  <c r="AH480" i="43"/>
  <c r="AH56" i="44" s="1"/>
  <c r="AH472" i="43"/>
  <c r="AH48" i="44" s="1"/>
  <c r="AH531" i="43"/>
  <c r="AH107" i="44" s="1"/>
  <c r="AH523" i="43"/>
  <c r="AH99" i="44" s="1"/>
  <c r="AH515" i="43"/>
  <c r="AH91" i="44" s="1"/>
  <c r="AH507" i="43"/>
  <c r="AH83" i="44" s="1"/>
  <c r="AH499" i="43"/>
  <c r="AH75" i="44" s="1"/>
  <c r="AH491" i="43"/>
  <c r="AH67" i="44" s="1"/>
  <c r="AH483" i="43"/>
  <c r="AH59" i="44" s="1"/>
  <c r="AH475" i="43"/>
  <c r="AH51" i="44" s="1"/>
  <c r="AH467" i="43"/>
  <c r="AH43" i="44" s="1"/>
  <c r="AH458" i="43"/>
  <c r="AH34" i="44" s="1"/>
  <c r="AH450" i="43"/>
  <c r="AH26" i="44" s="1"/>
  <c r="AH442" i="43"/>
  <c r="AH18" i="44" s="1"/>
  <c r="AH434" i="43"/>
  <c r="AH10" i="44" s="1"/>
  <c r="AH459" i="43"/>
  <c r="AH35" i="44" s="1"/>
  <c r="AH451" i="43"/>
  <c r="AH27" i="44" s="1"/>
  <c r="AH443" i="43"/>
  <c r="AH19" i="44" s="1"/>
  <c r="AH435" i="43"/>
  <c r="AH11" i="44" s="1"/>
  <c r="AH526" i="43"/>
  <c r="AH102" i="44" s="1"/>
  <c r="AH518" i="43"/>
  <c r="AH94" i="44" s="1"/>
  <c r="AH510" i="43"/>
  <c r="AH86" i="44" s="1"/>
  <c r="AH502" i="43"/>
  <c r="AH78" i="44" s="1"/>
  <c r="AH494" i="43"/>
  <c r="AH70" i="44" s="1"/>
  <c r="AH486" i="43"/>
  <c r="AH62" i="44" s="1"/>
  <c r="AH478" i="43"/>
  <c r="AH54" i="44" s="1"/>
  <c r="AH470" i="43"/>
  <c r="AH46" i="44" s="1"/>
  <c r="AH529" i="43"/>
  <c r="AH105" i="44" s="1"/>
  <c r="AH521" i="43"/>
  <c r="AH97" i="44" s="1"/>
  <c r="AH513" i="43"/>
  <c r="AH89" i="44" s="1"/>
  <c r="AH505" i="43"/>
  <c r="AH81" i="44" s="1"/>
  <c r="AH497" i="43"/>
  <c r="AH73" i="44" s="1"/>
  <c r="AH489" i="43"/>
  <c r="AH65" i="44" s="1"/>
  <c r="AH481" i="43"/>
  <c r="AH57" i="44" s="1"/>
  <c r="AH473" i="43"/>
  <c r="AH49" i="44" s="1"/>
  <c r="AH464" i="43"/>
  <c r="AH40" i="44" s="1"/>
  <c r="AH456" i="43"/>
  <c r="AH32" i="44" s="1"/>
  <c r="AH448" i="43"/>
  <c r="AH24" i="44" s="1"/>
  <c r="AH440" i="43"/>
  <c r="AH16" i="44" s="1"/>
  <c r="AH465" i="43"/>
  <c r="AH41" i="44" s="1"/>
  <c r="AH457" i="43"/>
  <c r="AH33" i="44" s="1"/>
  <c r="AH449" i="43"/>
  <c r="AH25" i="44" s="1"/>
  <c r="AH441" i="43"/>
  <c r="AH17" i="44" s="1"/>
  <c r="AL4" i="43"/>
  <c r="AK5" i="43"/>
  <c r="AK7" i="43"/>
  <c r="AK114" i="43" s="1"/>
  <c r="AK221" i="43" s="1"/>
  <c r="AK6" i="43"/>
  <c r="AK113" i="43" s="1"/>
  <c r="AK220" i="43" s="1"/>
  <c r="AK8" i="43"/>
  <c r="AK115" i="43" s="1"/>
  <c r="AK222" i="43" s="1"/>
  <c r="AK11" i="43"/>
  <c r="AK118" i="43" s="1"/>
  <c r="AK225" i="43" s="1"/>
  <c r="AK16" i="43"/>
  <c r="AK123" i="43" s="1"/>
  <c r="AK230" i="43" s="1"/>
  <c r="AK19" i="43"/>
  <c r="AK126" i="43" s="1"/>
  <c r="AK233" i="43" s="1"/>
  <c r="AK24" i="43"/>
  <c r="AK131" i="43" s="1"/>
  <c r="AK238" i="43" s="1"/>
  <c r="AK27" i="43"/>
  <c r="AK134" i="43" s="1"/>
  <c r="AK241" i="43" s="1"/>
  <c r="AK32" i="43"/>
  <c r="AK139" i="43" s="1"/>
  <c r="AK246" i="43" s="1"/>
  <c r="AK35" i="43"/>
  <c r="AK142" i="43" s="1"/>
  <c r="AK249" i="43" s="1"/>
  <c r="AK40" i="43"/>
  <c r="AK147" i="43" s="1"/>
  <c r="AK254" i="43" s="1"/>
  <c r="AK43" i="43"/>
  <c r="AK150" i="43" s="1"/>
  <c r="AK257" i="43" s="1"/>
  <c r="AK14" i="43"/>
  <c r="AK121" i="43" s="1"/>
  <c r="AK228" i="43" s="1"/>
  <c r="AK17" i="43"/>
  <c r="AK124" i="43" s="1"/>
  <c r="AK231" i="43" s="1"/>
  <c r="AK22" i="43"/>
  <c r="AK129" i="43" s="1"/>
  <c r="AK236" i="43" s="1"/>
  <c r="AK25" i="43"/>
  <c r="AK132" i="43" s="1"/>
  <c r="AK239" i="43" s="1"/>
  <c r="AK30" i="43"/>
  <c r="AK137" i="43" s="1"/>
  <c r="AK244" i="43" s="1"/>
  <c r="AK33" i="43"/>
  <c r="AK140" i="43" s="1"/>
  <c r="AK247" i="43" s="1"/>
  <c r="AK38" i="43"/>
  <c r="AK145" i="43" s="1"/>
  <c r="AK252" i="43" s="1"/>
  <c r="AK41" i="43"/>
  <c r="AK148" i="43" s="1"/>
  <c r="AK255" i="43" s="1"/>
  <c r="AK9" i="43"/>
  <c r="AK116" i="43" s="1"/>
  <c r="AK223" i="43" s="1"/>
  <c r="AK12" i="43"/>
  <c r="AK119" i="43" s="1"/>
  <c r="AK226" i="43" s="1"/>
  <c r="AK15" i="43"/>
  <c r="AK122" i="43" s="1"/>
  <c r="AK229" i="43" s="1"/>
  <c r="AK20" i="43"/>
  <c r="AK127" i="43" s="1"/>
  <c r="AK234" i="43" s="1"/>
  <c r="AK23" i="43"/>
  <c r="AK130" i="43" s="1"/>
  <c r="AK237" i="43" s="1"/>
  <c r="AK28" i="43"/>
  <c r="AK135" i="43" s="1"/>
  <c r="AK242" i="43" s="1"/>
  <c r="AK31" i="43"/>
  <c r="AK138" i="43" s="1"/>
  <c r="AK245" i="43" s="1"/>
  <c r="AK36" i="43"/>
  <c r="AK143" i="43" s="1"/>
  <c r="AK250" i="43" s="1"/>
  <c r="AK39" i="43"/>
  <c r="AK146" i="43" s="1"/>
  <c r="AK253" i="43" s="1"/>
  <c r="AK10" i="43"/>
  <c r="AK117" i="43" s="1"/>
  <c r="AK224" i="43" s="1"/>
  <c r="AK13" i="43"/>
  <c r="AK120" i="43" s="1"/>
  <c r="AK227" i="43" s="1"/>
  <c r="AK18" i="43"/>
  <c r="AK125" i="43" s="1"/>
  <c r="AK232" i="43" s="1"/>
  <c r="AK21" i="43"/>
  <c r="AK128" i="43" s="1"/>
  <c r="AK235" i="43" s="1"/>
  <c r="AK26" i="43"/>
  <c r="AK133" i="43" s="1"/>
  <c r="AK240" i="43" s="1"/>
  <c r="AK29" i="43"/>
  <c r="AK136" i="43" s="1"/>
  <c r="AK243" i="43" s="1"/>
  <c r="AK34" i="43"/>
  <c r="AK141" i="43" s="1"/>
  <c r="AK248" i="43" s="1"/>
  <c r="AK37" i="43"/>
  <c r="AK144" i="43" s="1"/>
  <c r="AK251" i="43" s="1"/>
  <c r="AK42" i="43"/>
  <c r="AK149" i="43" s="1"/>
  <c r="AK256" i="43" s="1"/>
  <c r="AK45" i="43"/>
  <c r="AK152" i="43" s="1"/>
  <c r="AK259" i="43" s="1"/>
  <c r="AK50" i="43"/>
  <c r="AK157" i="43" s="1"/>
  <c r="AK264" i="43" s="1"/>
  <c r="AK53" i="43"/>
  <c r="AK160" i="43" s="1"/>
  <c r="AK267" i="43" s="1"/>
  <c r="AK58" i="43"/>
  <c r="AK165" i="43" s="1"/>
  <c r="AK272" i="43" s="1"/>
  <c r="AK60" i="43"/>
  <c r="AK167" i="43" s="1"/>
  <c r="AK274" i="43" s="1"/>
  <c r="AK62" i="43"/>
  <c r="AK169" i="43" s="1"/>
  <c r="AK276" i="43" s="1"/>
  <c r="AK64" i="43"/>
  <c r="AK171" i="43" s="1"/>
  <c r="AK278" i="43" s="1"/>
  <c r="AK66" i="43"/>
  <c r="AK173" i="43" s="1"/>
  <c r="AK280" i="43" s="1"/>
  <c r="AK68" i="43"/>
  <c r="AK175" i="43" s="1"/>
  <c r="AK282" i="43" s="1"/>
  <c r="AK70" i="43"/>
  <c r="AK177" i="43" s="1"/>
  <c r="AK284" i="43" s="1"/>
  <c r="AK72" i="43"/>
  <c r="AK179" i="43" s="1"/>
  <c r="AK286" i="43" s="1"/>
  <c r="AK74" i="43"/>
  <c r="AK181" i="43" s="1"/>
  <c r="AK288" i="43" s="1"/>
  <c r="AK76" i="43"/>
  <c r="AK183" i="43" s="1"/>
  <c r="AK290" i="43" s="1"/>
  <c r="AK78" i="43"/>
  <c r="AK185" i="43" s="1"/>
  <c r="AK292" i="43" s="1"/>
  <c r="AK80" i="43"/>
  <c r="AK187" i="43" s="1"/>
  <c r="AK294" i="43" s="1"/>
  <c r="AK82" i="43"/>
  <c r="AK189" i="43" s="1"/>
  <c r="AK296" i="43" s="1"/>
  <c r="AK84" i="43"/>
  <c r="AK191" i="43" s="1"/>
  <c r="AK298" i="43" s="1"/>
  <c r="AK44" i="43"/>
  <c r="AK151" i="43" s="1"/>
  <c r="AK258" i="43" s="1"/>
  <c r="AK48" i="43"/>
  <c r="AK155" i="43" s="1"/>
  <c r="AK262" i="43" s="1"/>
  <c r="AK51" i="43"/>
  <c r="AK158" i="43" s="1"/>
  <c r="AK265" i="43" s="1"/>
  <c r="AK56" i="43"/>
  <c r="AK163" i="43" s="1"/>
  <c r="AK270" i="43" s="1"/>
  <c r="AK59" i="43"/>
  <c r="AK166" i="43" s="1"/>
  <c r="AK273" i="43" s="1"/>
  <c r="AK46" i="43"/>
  <c r="AK153" i="43" s="1"/>
  <c r="AK260" i="43" s="1"/>
  <c r="AK49" i="43"/>
  <c r="AK156" i="43" s="1"/>
  <c r="AK263" i="43" s="1"/>
  <c r="AK54" i="43"/>
  <c r="AK161" i="43" s="1"/>
  <c r="AK268" i="43" s="1"/>
  <c r="AK57" i="43"/>
  <c r="AK164" i="43" s="1"/>
  <c r="AK271" i="43" s="1"/>
  <c r="AK61" i="43"/>
  <c r="AK168" i="43" s="1"/>
  <c r="AK275" i="43" s="1"/>
  <c r="AK63" i="43"/>
  <c r="AK170" i="43" s="1"/>
  <c r="AK277" i="43" s="1"/>
  <c r="AK65" i="43"/>
  <c r="AK172" i="43" s="1"/>
  <c r="AK279" i="43" s="1"/>
  <c r="AK67" i="43"/>
  <c r="AK174" i="43" s="1"/>
  <c r="AK281" i="43" s="1"/>
  <c r="AK69" i="43"/>
  <c r="AK176" i="43" s="1"/>
  <c r="AK283" i="43" s="1"/>
  <c r="AK71" i="43"/>
  <c r="AK178" i="43" s="1"/>
  <c r="AK285" i="43" s="1"/>
  <c r="AK73" i="43"/>
  <c r="AK180" i="43" s="1"/>
  <c r="AK287" i="43" s="1"/>
  <c r="AK75" i="43"/>
  <c r="AK182" i="43" s="1"/>
  <c r="AK289" i="43" s="1"/>
  <c r="AK52" i="43"/>
  <c r="AK159" i="43" s="1"/>
  <c r="AK266" i="43" s="1"/>
  <c r="AK81" i="43"/>
  <c r="AK188" i="43" s="1"/>
  <c r="AK295" i="43" s="1"/>
  <c r="AK86" i="43"/>
  <c r="AK193" i="43" s="1"/>
  <c r="AK300" i="43" s="1"/>
  <c r="AK88" i="43"/>
  <c r="AK195" i="43" s="1"/>
  <c r="AK302" i="43" s="1"/>
  <c r="AK90" i="43"/>
  <c r="AK197" i="43" s="1"/>
  <c r="AK304" i="43" s="1"/>
  <c r="AK92" i="43"/>
  <c r="AK199" i="43" s="1"/>
  <c r="AK306" i="43" s="1"/>
  <c r="AK94" i="43"/>
  <c r="AK201" i="43" s="1"/>
  <c r="AK308" i="43" s="1"/>
  <c r="AK96" i="43"/>
  <c r="AK203" i="43" s="1"/>
  <c r="AK310" i="43" s="1"/>
  <c r="AK98" i="43"/>
  <c r="AK205" i="43" s="1"/>
  <c r="AK312" i="43" s="1"/>
  <c r="AK100" i="43"/>
  <c r="AK207" i="43" s="1"/>
  <c r="AK314" i="43" s="1"/>
  <c r="AK102" i="43"/>
  <c r="AK209" i="43" s="1"/>
  <c r="AK316" i="43" s="1"/>
  <c r="AK104" i="43"/>
  <c r="AK211" i="43" s="1"/>
  <c r="AK318" i="43" s="1"/>
  <c r="AK55" i="43"/>
  <c r="AK162" i="43" s="1"/>
  <c r="AK269" i="43" s="1"/>
  <c r="AK79" i="43"/>
  <c r="AK186" i="43" s="1"/>
  <c r="AK293" i="43" s="1"/>
  <c r="AK47" i="43"/>
  <c r="AK154" i="43" s="1"/>
  <c r="AK261" i="43" s="1"/>
  <c r="AK77" i="43"/>
  <c r="AK184" i="43" s="1"/>
  <c r="AK291" i="43" s="1"/>
  <c r="AK85" i="43"/>
  <c r="AK192" i="43" s="1"/>
  <c r="AK299" i="43" s="1"/>
  <c r="AK406" i="43" s="1"/>
  <c r="AK87" i="43"/>
  <c r="AK194" i="43" s="1"/>
  <c r="AK301" i="43" s="1"/>
  <c r="AK89" i="43"/>
  <c r="AK196" i="43" s="1"/>
  <c r="AK303" i="43" s="1"/>
  <c r="AK410" i="43" s="1"/>
  <c r="AK91" i="43"/>
  <c r="AK198" i="43" s="1"/>
  <c r="AK305" i="43" s="1"/>
  <c r="AK93" i="43"/>
  <c r="AK200" i="43" s="1"/>
  <c r="AK307" i="43" s="1"/>
  <c r="AK414" i="43" s="1"/>
  <c r="AK95" i="43"/>
  <c r="AK202" i="43" s="1"/>
  <c r="AK309" i="43" s="1"/>
  <c r="AK97" i="43"/>
  <c r="AK204" i="43" s="1"/>
  <c r="AK311" i="43" s="1"/>
  <c r="AK418" i="43" s="1"/>
  <c r="AK99" i="43"/>
  <c r="AK206" i="43" s="1"/>
  <c r="AK313" i="43" s="1"/>
  <c r="AK101" i="43"/>
  <c r="AK208" i="43" s="1"/>
  <c r="AK315" i="43" s="1"/>
  <c r="AK422" i="43" s="1"/>
  <c r="AK103" i="43"/>
  <c r="AK210" i="43" s="1"/>
  <c r="AK317" i="43" s="1"/>
  <c r="AK83" i="43"/>
  <c r="AK190" i="43" s="1"/>
  <c r="AK297" i="43" s="1"/>
  <c r="AK328" i="43"/>
  <c r="AK330" i="43"/>
  <c r="AK332" i="43"/>
  <c r="AK334" i="43"/>
  <c r="AK336" i="43"/>
  <c r="AK338" i="43"/>
  <c r="AK340" i="43"/>
  <c r="AK342" i="43"/>
  <c r="AK344" i="43"/>
  <c r="AK346" i="43"/>
  <c r="AK348" i="43"/>
  <c r="AK350" i="43"/>
  <c r="AK352" i="43"/>
  <c r="AL325" i="43"/>
  <c r="AK327" i="43"/>
  <c r="AK329" i="43"/>
  <c r="AK331" i="43"/>
  <c r="AK333" i="43"/>
  <c r="AK335" i="43"/>
  <c r="AK337" i="43"/>
  <c r="AK339" i="43"/>
  <c r="AK341" i="43"/>
  <c r="AK343" i="43"/>
  <c r="AK345" i="43"/>
  <c r="AK347" i="43"/>
  <c r="AK349" i="43"/>
  <c r="AK354" i="43"/>
  <c r="AK356" i="43"/>
  <c r="AK358" i="43"/>
  <c r="AK360" i="43"/>
  <c r="AK362" i="43"/>
  <c r="AK364" i="43"/>
  <c r="AK366" i="43"/>
  <c r="AK368" i="43"/>
  <c r="AK370" i="43"/>
  <c r="AK372" i="43"/>
  <c r="AK374" i="43"/>
  <c r="AK376" i="43"/>
  <c r="AK378" i="43"/>
  <c r="AK380" i="43"/>
  <c r="AK382" i="43"/>
  <c r="AK384" i="43"/>
  <c r="AK386" i="43"/>
  <c r="AK388" i="43"/>
  <c r="AK390" i="43"/>
  <c r="AK392" i="43"/>
  <c r="AK394" i="43"/>
  <c r="AK396" i="43"/>
  <c r="AK398" i="43"/>
  <c r="AK400" i="43"/>
  <c r="AK402" i="43"/>
  <c r="AK404" i="43"/>
  <c r="AK408" i="43"/>
  <c r="AK412" i="43"/>
  <c r="AK416" i="43"/>
  <c r="AK420" i="43"/>
  <c r="AK424" i="43"/>
  <c r="AK353" i="43"/>
  <c r="AK351" i="43"/>
  <c r="AK355" i="43"/>
  <c r="AK357" i="43"/>
  <c r="AK359" i="43"/>
  <c r="AK361" i="43"/>
  <c r="AK363" i="43"/>
  <c r="AK365" i="43"/>
  <c r="AK367" i="43"/>
  <c r="AK369" i="43"/>
  <c r="AK371" i="43"/>
  <c r="AK373" i="43"/>
  <c r="AK375" i="43"/>
  <c r="AK377" i="43"/>
  <c r="AK379" i="43"/>
  <c r="AK381" i="43"/>
  <c r="AK383" i="43"/>
  <c r="AK385" i="43"/>
  <c r="AK387" i="43"/>
  <c r="AK389" i="43"/>
  <c r="AK391" i="43"/>
  <c r="AK393" i="43"/>
  <c r="AK395" i="43"/>
  <c r="AK397" i="43"/>
  <c r="AK399" i="43"/>
  <c r="AK401" i="43"/>
  <c r="AK403" i="43"/>
  <c r="AK405" i="43"/>
  <c r="AK407" i="43"/>
  <c r="AK409" i="43"/>
  <c r="AK411" i="43"/>
  <c r="AK413" i="43"/>
  <c r="AK415" i="43"/>
  <c r="AK417" i="43"/>
  <c r="AK419" i="43"/>
  <c r="AK421" i="43"/>
  <c r="AK423" i="43"/>
  <c r="AK425" i="43"/>
  <c r="AJ105" i="43"/>
  <c r="AJ112" i="43"/>
  <c r="AH319" i="43"/>
  <c r="AH9" i="44"/>
  <c r="AI212" i="43"/>
  <c r="AI219" i="43"/>
  <c r="AI326" i="43" s="1"/>
  <c r="AI426" i="43" s="1"/>
  <c r="AI436" i="43" s="1"/>
  <c r="AI12" i="44" s="1"/>
  <c r="AK8" i="44"/>
  <c r="AH109" i="44" l="1"/>
  <c r="AI531" i="43"/>
  <c r="AI107" i="44" s="1"/>
  <c r="AI515" i="43"/>
  <c r="AI91" i="44" s="1"/>
  <c r="AI529" i="43"/>
  <c r="AI105" i="44" s="1"/>
  <c r="AI521" i="43"/>
  <c r="AI97" i="44" s="1"/>
  <c r="AI505" i="43"/>
  <c r="AI81" i="44" s="1"/>
  <c r="AI489" i="43"/>
  <c r="AI65" i="44" s="1"/>
  <c r="AI473" i="43"/>
  <c r="AI49" i="44" s="1"/>
  <c r="AI532" i="43"/>
  <c r="AI108" i="44" s="1"/>
  <c r="AI516" i="43"/>
  <c r="AI92" i="44" s="1"/>
  <c r="AI500" i="43"/>
  <c r="AI76" i="44" s="1"/>
  <c r="AI476" i="43"/>
  <c r="AI52" i="44" s="1"/>
  <c r="AI525" i="43"/>
  <c r="AI101" i="44" s="1"/>
  <c r="AI517" i="43"/>
  <c r="AI93" i="44" s="1"/>
  <c r="AI509" i="43"/>
  <c r="AI85" i="44" s="1"/>
  <c r="AI501" i="43"/>
  <c r="AI77" i="44" s="1"/>
  <c r="AI493" i="43"/>
  <c r="AI69" i="44" s="1"/>
  <c r="AI485" i="43"/>
  <c r="AI61" i="44" s="1"/>
  <c r="AI477" i="43"/>
  <c r="AI53" i="44" s="1"/>
  <c r="AI469" i="43"/>
  <c r="AI45" i="44" s="1"/>
  <c r="AI528" i="43"/>
  <c r="AI104" i="44" s="1"/>
  <c r="AI520" i="43"/>
  <c r="AI96" i="44" s="1"/>
  <c r="AI512" i="43"/>
  <c r="AI88" i="44" s="1"/>
  <c r="AI504" i="43"/>
  <c r="AI80" i="44" s="1"/>
  <c r="AI496" i="43"/>
  <c r="AI72" i="44" s="1"/>
  <c r="AI488" i="43"/>
  <c r="AI64" i="44" s="1"/>
  <c r="AI480" i="43"/>
  <c r="AI56" i="44" s="1"/>
  <c r="AI472" i="43"/>
  <c r="AI48" i="44" s="1"/>
  <c r="AI465" i="43"/>
  <c r="AI41" i="44" s="1"/>
  <c r="AI457" i="43"/>
  <c r="AI33" i="44" s="1"/>
  <c r="AI449" i="43"/>
  <c r="AI25" i="44" s="1"/>
  <c r="AI441" i="43"/>
  <c r="AI17" i="44" s="1"/>
  <c r="AI433" i="43"/>
  <c r="AI458" i="43"/>
  <c r="AI34" i="44" s="1"/>
  <c r="AI450" i="43"/>
  <c r="AI26" i="44" s="1"/>
  <c r="AI442" i="43"/>
  <c r="AI18" i="44" s="1"/>
  <c r="AI434" i="43"/>
  <c r="AI10" i="44" s="1"/>
  <c r="AI523" i="43"/>
  <c r="AI99" i="44" s="1"/>
  <c r="AI507" i="43"/>
  <c r="AI83" i="44" s="1"/>
  <c r="AI499" i="43"/>
  <c r="AI75" i="44" s="1"/>
  <c r="AI491" i="43"/>
  <c r="AI67" i="44" s="1"/>
  <c r="AI483" i="43"/>
  <c r="AI59" i="44" s="1"/>
  <c r="AI475" i="43"/>
  <c r="AI51" i="44" s="1"/>
  <c r="AI467" i="43"/>
  <c r="AI43" i="44" s="1"/>
  <c r="AI526" i="43"/>
  <c r="AI102" i="44" s="1"/>
  <c r="AI518" i="43"/>
  <c r="AI94" i="44" s="1"/>
  <c r="AI510" i="43"/>
  <c r="AI86" i="44" s="1"/>
  <c r="AI502" i="43"/>
  <c r="AI78" i="44" s="1"/>
  <c r="AI494" i="43"/>
  <c r="AI70" i="44" s="1"/>
  <c r="AI486" i="43"/>
  <c r="AI62" i="44" s="1"/>
  <c r="AI478" i="43"/>
  <c r="AI54" i="44" s="1"/>
  <c r="AI470" i="43"/>
  <c r="AI46" i="44" s="1"/>
  <c r="AI463" i="43"/>
  <c r="AI39" i="44" s="1"/>
  <c r="AI455" i="43"/>
  <c r="AI31" i="44" s="1"/>
  <c r="AI447" i="43"/>
  <c r="AI23" i="44" s="1"/>
  <c r="AI439" i="43"/>
  <c r="AI15" i="44" s="1"/>
  <c r="AI464" i="43"/>
  <c r="AI40" i="44" s="1"/>
  <c r="AI456" i="43"/>
  <c r="AI32" i="44" s="1"/>
  <c r="AI448" i="43"/>
  <c r="AI24" i="44" s="1"/>
  <c r="AI440" i="43"/>
  <c r="AI16" i="44" s="1"/>
  <c r="AI513" i="43"/>
  <c r="AI89" i="44" s="1"/>
  <c r="AI497" i="43"/>
  <c r="AI73" i="44" s="1"/>
  <c r="AI481" i="43"/>
  <c r="AI57" i="44" s="1"/>
  <c r="AI524" i="43"/>
  <c r="AI100" i="44" s="1"/>
  <c r="AI508" i="43"/>
  <c r="AI84" i="44" s="1"/>
  <c r="AI492" i="43"/>
  <c r="AI68" i="44" s="1"/>
  <c r="AI484" i="43"/>
  <c r="AI60" i="44" s="1"/>
  <c r="AI468" i="43"/>
  <c r="AI44" i="44" s="1"/>
  <c r="AI461" i="43"/>
  <c r="AI37" i="44" s="1"/>
  <c r="AI453" i="43"/>
  <c r="AI29" i="44" s="1"/>
  <c r="AI445" i="43"/>
  <c r="AI21" i="44" s="1"/>
  <c r="AI437" i="43"/>
  <c r="AI13" i="44" s="1"/>
  <c r="AI462" i="43"/>
  <c r="AI38" i="44" s="1"/>
  <c r="AI454" i="43"/>
  <c r="AI30" i="44" s="1"/>
  <c r="AI446" i="43"/>
  <c r="AI22" i="44" s="1"/>
  <c r="AI438" i="43"/>
  <c r="AI14" i="44" s="1"/>
  <c r="AI527" i="43"/>
  <c r="AI103" i="44" s="1"/>
  <c r="AI519" i="43"/>
  <c r="AI95" i="44" s="1"/>
  <c r="AI511" i="43"/>
  <c r="AI87" i="44" s="1"/>
  <c r="AI503" i="43"/>
  <c r="AI79" i="44" s="1"/>
  <c r="AI495" i="43"/>
  <c r="AI71" i="44" s="1"/>
  <c r="AI487" i="43"/>
  <c r="AI63" i="44" s="1"/>
  <c r="AI479" i="43"/>
  <c r="AI55" i="44" s="1"/>
  <c r="AI471" i="43"/>
  <c r="AI47" i="44" s="1"/>
  <c r="AI530" i="43"/>
  <c r="AI106" i="44" s="1"/>
  <c r="AI522" i="43"/>
  <c r="AI98" i="44" s="1"/>
  <c r="AI514" i="43"/>
  <c r="AI90" i="44" s="1"/>
  <c r="AI506" i="43"/>
  <c r="AI82" i="44" s="1"/>
  <c r="AI498" i="43"/>
  <c r="AI74" i="44" s="1"/>
  <c r="AI490" i="43"/>
  <c r="AI66" i="44" s="1"/>
  <c r="AI482" i="43"/>
  <c r="AI58" i="44" s="1"/>
  <c r="AI474" i="43"/>
  <c r="AI50" i="44" s="1"/>
  <c r="AI466" i="43"/>
  <c r="AI42" i="44" s="1"/>
  <c r="AI459" i="43"/>
  <c r="AI35" i="44" s="1"/>
  <c r="AI451" i="43"/>
  <c r="AI27" i="44" s="1"/>
  <c r="AI443" i="43"/>
  <c r="AI19" i="44" s="1"/>
  <c r="AI435" i="43"/>
  <c r="AI11" i="44" s="1"/>
  <c r="AI460" i="43"/>
  <c r="AI36" i="44" s="1"/>
  <c r="AI452" i="43"/>
  <c r="AI28" i="44" s="1"/>
  <c r="AI444" i="43"/>
  <c r="AI20" i="44" s="1"/>
  <c r="AL8" i="44"/>
  <c r="AM325" i="43"/>
  <c r="AK105" i="43"/>
  <c r="AK112" i="43"/>
  <c r="AI319" i="43"/>
  <c r="AI9" i="44"/>
  <c r="AJ212" i="43"/>
  <c r="AJ219" i="43"/>
  <c r="AJ326" i="43" s="1"/>
  <c r="AJ426" i="43" s="1"/>
  <c r="AJ436" i="43" s="1"/>
  <c r="AJ12" i="44" s="1"/>
  <c r="AM4" i="43"/>
  <c r="AL5" i="43"/>
  <c r="AL9" i="43"/>
  <c r="AL116" i="43" s="1"/>
  <c r="AL223" i="43" s="1"/>
  <c r="AL330" i="43" s="1"/>
  <c r="AL6" i="43"/>
  <c r="AL113" i="43" s="1"/>
  <c r="AL220" i="43" s="1"/>
  <c r="AL327" i="43" s="1"/>
  <c r="AL7" i="43"/>
  <c r="AL114" i="43" s="1"/>
  <c r="AL221" i="43" s="1"/>
  <c r="AL328" i="43" s="1"/>
  <c r="AL10" i="43"/>
  <c r="AL117" i="43" s="1"/>
  <c r="AL224" i="43" s="1"/>
  <c r="AL331" i="43" s="1"/>
  <c r="AL12" i="43"/>
  <c r="AL119" i="43" s="1"/>
  <c r="AL226" i="43" s="1"/>
  <c r="AL333" i="43" s="1"/>
  <c r="AL14" i="43"/>
  <c r="AL121" i="43" s="1"/>
  <c r="AL228" i="43" s="1"/>
  <c r="AL335" i="43" s="1"/>
  <c r="AL16" i="43"/>
  <c r="AL123" i="43" s="1"/>
  <c r="AL230" i="43" s="1"/>
  <c r="AL337" i="43" s="1"/>
  <c r="AL18" i="43"/>
  <c r="AL125" i="43" s="1"/>
  <c r="AL232" i="43" s="1"/>
  <c r="AL339" i="43" s="1"/>
  <c r="AL20" i="43"/>
  <c r="AL127" i="43" s="1"/>
  <c r="AL234" i="43" s="1"/>
  <c r="AL341" i="43" s="1"/>
  <c r="AL22" i="43"/>
  <c r="AL129" i="43" s="1"/>
  <c r="AL236" i="43" s="1"/>
  <c r="AL343" i="43" s="1"/>
  <c r="AL24" i="43"/>
  <c r="AL131" i="43" s="1"/>
  <c r="AL238" i="43" s="1"/>
  <c r="AL345" i="43" s="1"/>
  <c r="AL26" i="43"/>
  <c r="AL133" i="43" s="1"/>
  <c r="AL240" i="43" s="1"/>
  <c r="AL347" i="43" s="1"/>
  <c r="AL28" i="43"/>
  <c r="AL135" i="43" s="1"/>
  <c r="AL242" i="43" s="1"/>
  <c r="AL349" i="43" s="1"/>
  <c r="AL30" i="43"/>
  <c r="AL137" i="43" s="1"/>
  <c r="AL244" i="43" s="1"/>
  <c r="AL351" i="43" s="1"/>
  <c r="AL32" i="43"/>
  <c r="AL139" i="43" s="1"/>
  <c r="AL246" i="43" s="1"/>
  <c r="AL353" i="43" s="1"/>
  <c r="AL34" i="43"/>
  <c r="AL141" i="43" s="1"/>
  <c r="AL248" i="43" s="1"/>
  <c r="AL355" i="43" s="1"/>
  <c r="AL36" i="43"/>
  <c r="AL143" i="43" s="1"/>
  <c r="AL250" i="43" s="1"/>
  <c r="AL357" i="43" s="1"/>
  <c r="AL38" i="43"/>
  <c r="AL145" i="43" s="1"/>
  <c r="AL252" i="43" s="1"/>
  <c r="AL359" i="43" s="1"/>
  <c r="AL40" i="43"/>
  <c r="AL147" i="43" s="1"/>
  <c r="AL254" i="43" s="1"/>
  <c r="AL361" i="43" s="1"/>
  <c r="AL42" i="43"/>
  <c r="AL149" i="43" s="1"/>
  <c r="AL256" i="43" s="1"/>
  <c r="AL363" i="43" s="1"/>
  <c r="AL44" i="43"/>
  <c r="AL151" i="43" s="1"/>
  <c r="AL258" i="43" s="1"/>
  <c r="AL365" i="43" s="1"/>
  <c r="AL46" i="43"/>
  <c r="AL153" i="43" s="1"/>
  <c r="AL260" i="43" s="1"/>
  <c r="AL367" i="43" s="1"/>
  <c r="AL48" i="43"/>
  <c r="AL155" i="43" s="1"/>
  <c r="AL262" i="43" s="1"/>
  <c r="AL369" i="43" s="1"/>
  <c r="AL50" i="43"/>
  <c r="AL157" i="43" s="1"/>
  <c r="AL264" i="43" s="1"/>
  <c r="AL371" i="43" s="1"/>
  <c r="AL52" i="43"/>
  <c r="AL159" i="43" s="1"/>
  <c r="AL266" i="43" s="1"/>
  <c r="AL373" i="43" s="1"/>
  <c r="AL54" i="43"/>
  <c r="AL161" i="43" s="1"/>
  <c r="AL268" i="43" s="1"/>
  <c r="AL375" i="43" s="1"/>
  <c r="AL56" i="43"/>
  <c r="AL163" i="43" s="1"/>
  <c r="AL270" i="43" s="1"/>
  <c r="AL377" i="43" s="1"/>
  <c r="AL58" i="43"/>
  <c r="AL165" i="43" s="1"/>
  <c r="AL272" i="43" s="1"/>
  <c r="AL379" i="43" s="1"/>
  <c r="AL8" i="43"/>
  <c r="AL115" i="43" s="1"/>
  <c r="AL222" i="43" s="1"/>
  <c r="AL329" i="43" s="1"/>
  <c r="AL13" i="43"/>
  <c r="AL120" i="43" s="1"/>
  <c r="AL227" i="43" s="1"/>
  <c r="AL334" i="43" s="1"/>
  <c r="AL21" i="43"/>
  <c r="AL128" i="43" s="1"/>
  <c r="AL235" i="43" s="1"/>
  <c r="AL342" i="43" s="1"/>
  <c r="AL29" i="43"/>
  <c r="AL136" i="43" s="1"/>
  <c r="AL243" i="43" s="1"/>
  <c r="AL350" i="43" s="1"/>
  <c r="AL37" i="43"/>
  <c r="AL144" i="43" s="1"/>
  <c r="AL251" i="43" s="1"/>
  <c r="AL358" i="43" s="1"/>
  <c r="AL11" i="43"/>
  <c r="AL118" i="43" s="1"/>
  <c r="AL225" i="43" s="1"/>
  <c r="AL332" i="43" s="1"/>
  <c r="AL19" i="43"/>
  <c r="AL126" i="43" s="1"/>
  <c r="AL233" i="43" s="1"/>
  <c r="AL340" i="43" s="1"/>
  <c r="AL27" i="43"/>
  <c r="AL134" i="43" s="1"/>
  <c r="AL241" i="43" s="1"/>
  <c r="AL348" i="43" s="1"/>
  <c r="AL35" i="43"/>
  <c r="AL142" i="43" s="1"/>
  <c r="AL249" i="43" s="1"/>
  <c r="AL356" i="43" s="1"/>
  <c r="AL43" i="43"/>
  <c r="AL150" i="43" s="1"/>
  <c r="AL257" i="43" s="1"/>
  <c r="AL364" i="43" s="1"/>
  <c r="AL17" i="43"/>
  <c r="AL124" i="43" s="1"/>
  <c r="AL231" i="43" s="1"/>
  <c r="AL338" i="43" s="1"/>
  <c r="AL25" i="43"/>
  <c r="AL132" i="43" s="1"/>
  <c r="AL239" i="43" s="1"/>
  <c r="AL346" i="43" s="1"/>
  <c r="AL33" i="43"/>
  <c r="AL140" i="43" s="1"/>
  <c r="AL247" i="43" s="1"/>
  <c r="AL354" i="43" s="1"/>
  <c r="AL41" i="43"/>
  <c r="AL148" i="43" s="1"/>
  <c r="AL255" i="43" s="1"/>
  <c r="AL362" i="43" s="1"/>
  <c r="AL15" i="43"/>
  <c r="AL122" i="43" s="1"/>
  <c r="AL229" i="43" s="1"/>
  <c r="AL336" i="43" s="1"/>
  <c r="AL23" i="43"/>
  <c r="AL130" i="43" s="1"/>
  <c r="AL237" i="43" s="1"/>
  <c r="AL344" i="43" s="1"/>
  <c r="AL31" i="43"/>
  <c r="AL138" i="43" s="1"/>
  <c r="AL245" i="43" s="1"/>
  <c r="AL352" i="43" s="1"/>
  <c r="AL39" i="43"/>
  <c r="AL146" i="43" s="1"/>
  <c r="AL253" i="43" s="1"/>
  <c r="AL360" i="43" s="1"/>
  <c r="AL47" i="43"/>
  <c r="AL154" i="43" s="1"/>
  <c r="AL261" i="43" s="1"/>
  <c r="AL368" i="43" s="1"/>
  <c r="AL55" i="43"/>
  <c r="AL162" i="43" s="1"/>
  <c r="AL269" i="43" s="1"/>
  <c r="AL376" i="43" s="1"/>
  <c r="AL45" i="43"/>
  <c r="AL152" i="43" s="1"/>
  <c r="AL259" i="43" s="1"/>
  <c r="AL366" i="43" s="1"/>
  <c r="AL53" i="43"/>
  <c r="AL160" i="43" s="1"/>
  <c r="AL267" i="43" s="1"/>
  <c r="AL374" i="43" s="1"/>
  <c r="AL60" i="43"/>
  <c r="AL167" i="43" s="1"/>
  <c r="AL274" i="43" s="1"/>
  <c r="AL381" i="43" s="1"/>
  <c r="AL62" i="43"/>
  <c r="AL169" i="43" s="1"/>
  <c r="AL276" i="43" s="1"/>
  <c r="AL383" i="43" s="1"/>
  <c r="AL64" i="43"/>
  <c r="AL171" i="43" s="1"/>
  <c r="AL278" i="43" s="1"/>
  <c r="AL385" i="43" s="1"/>
  <c r="AL66" i="43"/>
  <c r="AL173" i="43" s="1"/>
  <c r="AL280" i="43" s="1"/>
  <c r="AL387" i="43" s="1"/>
  <c r="AL68" i="43"/>
  <c r="AL175" i="43" s="1"/>
  <c r="AL282" i="43" s="1"/>
  <c r="AL389" i="43" s="1"/>
  <c r="AL70" i="43"/>
  <c r="AL177" i="43" s="1"/>
  <c r="AL284" i="43" s="1"/>
  <c r="AL391" i="43" s="1"/>
  <c r="AL51" i="43"/>
  <c r="AL158" i="43" s="1"/>
  <c r="AL265" i="43" s="1"/>
  <c r="AL372" i="43" s="1"/>
  <c r="AL59" i="43"/>
  <c r="AL166" i="43" s="1"/>
  <c r="AL273" i="43" s="1"/>
  <c r="AL380" i="43" s="1"/>
  <c r="AL61" i="43"/>
  <c r="AL168" i="43" s="1"/>
  <c r="AL275" i="43" s="1"/>
  <c r="AL382" i="43" s="1"/>
  <c r="AL69" i="43"/>
  <c r="AL176" i="43" s="1"/>
  <c r="AL283" i="43" s="1"/>
  <c r="AL390" i="43" s="1"/>
  <c r="AL74" i="43"/>
  <c r="AL181" i="43" s="1"/>
  <c r="AL288" i="43" s="1"/>
  <c r="AL395" i="43" s="1"/>
  <c r="AL78" i="43"/>
  <c r="AL185" i="43" s="1"/>
  <c r="AL292" i="43" s="1"/>
  <c r="AL399" i="43" s="1"/>
  <c r="AL83" i="43"/>
  <c r="AL190" i="43" s="1"/>
  <c r="AL297" i="43" s="1"/>
  <c r="AL404" i="43" s="1"/>
  <c r="AL57" i="43"/>
  <c r="AL164" i="43" s="1"/>
  <c r="AL271" i="43" s="1"/>
  <c r="AL378" i="43" s="1"/>
  <c r="AL63" i="43"/>
  <c r="AL170" i="43" s="1"/>
  <c r="AL277" i="43" s="1"/>
  <c r="AL384" i="43" s="1"/>
  <c r="AL71" i="43"/>
  <c r="AL178" i="43" s="1"/>
  <c r="AL285" i="43" s="1"/>
  <c r="AL392" i="43" s="1"/>
  <c r="AL75" i="43"/>
  <c r="AL182" i="43" s="1"/>
  <c r="AL289" i="43" s="1"/>
  <c r="AL396" i="43" s="1"/>
  <c r="AL76" i="43"/>
  <c r="AL183" i="43" s="1"/>
  <c r="AL290" i="43" s="1"/>
  <c r="AL397" i="43" s="1"/>
  <c r="AL81" i="43"/>
  <c r="AL188" i="43" s="1"/>
  <c r="AL295" i="43" s="1"/>
  <c r="AL402" i="43" s="1"/>
  <c r="AL84" i="43"/>
  <c r="AL191" i="43" s="1"/>
  <c r="AL298" i="43" s="1"/>
  <c r="AL405" i="43" s="1"/>
  <c r="AL86" i="43"/>
  <c r="AL193" i="43" s="1"/>
  <c r="AL300" i="43" s="1"/>
  <c r="AL407" i="43" s="1"/>
  <c r="AL88" i="43"/>
  <c r="AL195" i="43" s="1"/>
  <c r="AL302" i="43" s="1"/>
  <c r="AL409" i="43" s="1"/>
  <c r="AL90" i="43"/>
  <c r="AL197" i="43" s="1"/>
  <c r="AL304" i="43" s="1"/>
  <c r="AL411" i="43" s="1"/>
  <c r="AL92" i="43"/>
  <c r="AL199" i="43" s="1"/>
  <c r="AL306" i="43" s="1"/>
  <c r="AL413" i="43" s="1"/>
  <c r="AL94" i="43"/>
  <c r="AL201" i="43" s="1"/>
  <c r="AL308" i="43" s="1"/>
  <c r="AL415" i="43" s="1"/>
  <c r="AL96" i="43"/>
  <c r="AL203" i="43" s="1"/>
  <c r="AL310" i="43" s="1"/>
  <c r="AL417" i="43" s="1"/>
  <c r="AL98" i="43"/>
  <c r="AL205" i="43" s="1"/>
  <c r="AL312" i="43" s="1"/>
  <c r="AL419" i="43" s="1"/>
  <c r="AL100" i="43"/>
  <c r="AL207" i="43" s="1"/>
  <c r="AL314" i="43" s="1"/>
  <c r="AL421" i="43" s="1"/>
  <c r="AL102" i="43"/>
  <c r="AL209" i="43" s="1"/>
  <c r="AL316" i="43" s="1"/>
  <c r="AL423" i="43" s="1"/>
  <c r="AL104" i="43"/>
  <c r="AL211" i="43" s="1"/>
  <c r="AL318" i="43" s="1"/>
  <c r="AL425" i="43" s="1"/>
  <c r="AL49" i="43"/>
  <c r="AL156" i="43" s="1"/>
  <c r="AL263" i="43" s="1"/>
  <c r="AL370" i="43" s="1"/>
  <c r="AL65" i="43"/>
  <c r="AL172" i="43" s="1"/>
  <c r="AL279" i="43" s="1"/>
  <c r="AL386" i="43" s="1"/>
  <c r="AL72" i="43"/>
  <c r="AL179" i="43" s="1"/>
  <c r="AL286" i="43" s="1"/>
  <c r="AL393" i="43" s="1"/>
  <c r="AL79" i="43"/>
  <c r="AL186" i="43" s="1"/>
  <c r="AL293" i="43" s="1"/>
  <c r="AL400" i="43" s="1"/>
  <c r="AL82" i="43"/>
  <c r="AL189" i="43" s="1"/>
  <c r="AL296" i="43" s="1"/>
  <c r="AL403" i="43" s="1"/>
  <c r="AL67" i="43"/>
  <c r="AL174" i="43" s="1"/>
  <c r="AL281" i="43" s="1"/>
  <c r="AL388" i="43" s="1"/>
  <c r="AL73" i="43"/>
  <c r="AL180" i="43" s="1"/>
  <c r="AL287" i="43" s="1"/>
  <c r="AL394" i="43" s="1"/>
  <c r="AL77" i="43"/>
  <c r="AL184" i="43" s="1"/>
  <c r="AL291" i="43" s="1"/>
  <c r="AL398" i="43" s="1"/>
  <c r="AL80" i="43"/>
  <c r="AL187" i="43" s="1"/>
  <c r="AL294" i="43" s="1"/>
  <c r="AL401" i="43" s="1"/>
  <c r="AL85" i="43"/>
  <c r="AL192" i="43" s="1"/>
  <c r="AL299" i="43" s="1"/>
  <c r="AL406" i="43" s="1"/>
  <c r="AL87" i="43"/>
  <c r="AL194" i="43" s="1"/>
  <c r="AL301" i="43" s="1"/>
  <c r="AL408" i="43" s="1"/>
  <c r="AL89" i="43"/>
  <c r="AL196" i="43" s="1"/>
  <c r="AL303" i="43" s="1"/>
  <c r="AL410" i="43" s="1"/>
  <c r="AL91" i="43"/>
  <c r="AL198" i="43" s="1"/>
  <c r="AL305" i="43" s="1"/>
  <c r="AL412" i="43" s="1"/>
  <c r="AL93" i="43"/>
  <c r="AL200" i="43" s="1"/>
  <c r="AL307" i="43" s="1"/>
  <c r="AL414" i="43" s="1"/>
  <c r="AL95" i="43"/>
  <c r="AL202" i="43" s="1"/>
  <c r="AL309" i="43" s="1"/>
  <c r="AL416" i="43" s="1"/>
  <c r="AL97" i="43"/>
  <c r="AL204" i="43" s="1"/>
  <c r="AL311" i="43" s="1"/>
  <c r="AL418" i="43" s="1"/>
  <c r="AL99" i="43"/>
  <c r="AL206" i="43" s="1"/>
  <c r="AL313" i="43" s="1"/>
  <c r="AL420" i="43" s="1"/>
  <c r="AL101" i="43"/>
  <c r="AL208" i="43" s="1"/>
  <c r="AL315" i="43" s="1"/>
  <c r="AL422" i="43" s="1"/>
  <c r="AL103" i="43"/>
  <c r="AL210" i="43" s="1"/>
  <c r="AL317" i="43" s="1"/>
  <c r="AL424" i="43" s="1"/>
  <c r="AJ488" i="43" l="1"/>
  <c r="AJ64" i="44" s="1"/>
  <c r="AJ456" i="43"/>
  <c r="AJ32" i="44" s="1"/>
  <c r="AJ483" i="43"/>
  <c r="AJ59" i="44" s="1"/>
  <c r="AI109" i="44"/>
  <c r="AJ531" i="43"/>
  <c r="AJ107" i="44" s="1"/>
  <c r="AJ467" i="43"/>
  <c r="AJ43" i="44" s="1"/>
  <c r="AJ472" i="43"/>
  <c r="AJ48" i="44" s="1"/>
  <c r="AJ440" i="43"/>
  <c r="AJ16" i="44" s="1"/>
  <c r="AJ515" i="43"/>
  <c r="AJ91" i="44" s="1"/>
  <c r="AJ520" i="43"/>
  <c r="AJ96" i="44" s="1"/>
  <c r="AJ455" i="43"/>
  <c r="AJ31" i="44" s="1"/>
  <c r="AJ499" i="43"/>
  <c r="AJ75" i="44" s="1"/>
  <c r="AJ504" i="43"/>
  <c r="AJ80" i="44" s="1"/>
  <c r="AJ439" i="43"/>
  <c r="AJ15" i="44" s="1"/>
  <c r="AJ525" i="43"/>
  <c r="AJ101" i="44" s="1"/>
  <c r="AJ509" i="43"/>
  <c r="AJ85" i="44" s="1"/>
  <c r="AJ493" i="43"/>
  <c r="AJ69" i="44" s="1"/>
  <c r="AJ477" i="43"/>
  <c r="AJ53" i="44" s="1"/>
  <c r="AJ530" i="43"/>
  <c r="AJ106" i="44" s="1"/>
  <c r="AJ514" i="43"/>
  <c r="AJ90" i="44" s="1"/>
  <c r="AJ498" i="43"/>
  <c r="AJ74" i="44" s="1"/>
  <c r="AJ482" i="43"/>
  <c r="AJ58" i="44" s="1"/>
  <c r="AJ466" i="43"/>
  <c r="AJ42" i="44" s="1"/>
  <c r="AJ449" i="43"/>
  <c r="AJ25" i="44" s="1"/>
  <c r="AJ433" i="43"/>
  <c r="AJ450" i="43"/>
  <c r="AJ26" i="44" s="1"/>
  <c r="AJ434" i="43"/>
  <c r="AJ10" i="44" s="1"/>
  <c r="AJ523" i="43"/>
  <c r="AJ99" i="44" s="1"/>
  <c r="AJ507" i="43"/>
  <c r="AJ83" i="44" s="1"/>
  <c r="AJ491" i="43"/>
  <c r="AJ67" i="44" s="1"/>
  <c r="AJ475" i="43"/>
  <c r="AJ51" i="44" s="1"/>
  <c r="AJ528" i="43"/>
  <c r="AJ104" i="44" s="1"/>
  <c r="AJ512" i="43"/>
  <c r="AJ88" i="44" s="1"/>
  <c r="AJ496" i="43"/>
  <c r="AJ72" i="44" s="1"/>
  <c r="AJ480" i="43"/>
  <c r="AJ56" i="44" s="1"/>
  <c r="AJ463" i="43"/>
  <c r="AJ39" i="44" s="1"/>
  <c r="AJ447" i="43"/>
  <c r="AJ23" i="44" s="1"/>
  <c r="AJ464" i="43"/>
  <c r="AJ40" i="44" s="1"/>
  <c r="AJ448" i="43"/>
  <c r="AJ24" i="44" s="1"/>
  <c r="AJ517" i="43"/>
  <c r="AJ93" i="44" s="1"/>
  <c r="AJ501" i="43"/>
  <c r="AJ77" i="44" s="1"/>
  <c r="AJ485" i="43"/>
  <c r="AJ61" i="44" s="1"/>
  <c r="AJ469" i="43"/>
  <c r="AJ45" i="44" s="1"/>
  <c r="AJ522" i="43"/>
  <c r="AJ98" i="44" s="1"/>
  <c r="AJ506" i="43"/>
  <c r="AJ82" i="44" s="1"/>
  <c r="AJ490" i="43"/>
  <c r="AJ66" i="44" s="1"/>
  <c r="AJ474" i="43"/>
  <c r="AJ50" i="44" s="1"/>
  <c r="AJ457" i="43"/>
  <c r="AJ33" i="44" s="1"/>
  <c r="AJ441" i="43"/>
  <c r="AJ17" i="44" s="1"/>
  <c r="AJ458" i="43"/>
  <c r="AJ34" i="44" s="1"/>
  <c r="AJ442" i="43"/>
  <c r="AJ18" i="44" s="1"/>
  <c r="AJ529" i="43"/>
  <c r="AJ105" i="44" s="1"/>
  <c r="AJ521" i="43"/>
  <c r="AJ97" i="44" s="1"/>
  <c r="AJ513" i="43"/>
  <c r="AJ89" i="44" s="1"/>
  <c r="AJ505" i="43"/>
  <c r="AJ81" i="44" s="1"/>
  <c r="AJ497" i="43"/>
  <c r="AJ73" i="44" s="1"/>
  <c r="AJ489" i="43"/>
  <c r="AJ65" i="44" s="1"/>
  <c r="AJ481" i="43"/>
  <c r="AJ57" i="44" s="1"/>
  <c r="AJ473" i="43"/>
  <c r="AJ49" i="44" s="1"/>
  <c r="AJ465" i="43"/>
  <c r="AJ41" i="44" s="1"/>
  <c r="AJ526" i="43"/>
  <c r="AJ102" i="44" s="1"/>
  <c r="AJ518" i="43"/>
  <c r="AJ94" i="44" s="1"/>
  <c r="AJ510" i="43"/>
  <c r="AJ86" i="44" s="1"/>
  <c r="AJ502" i="43"/>
  <c r="AJ78" i="44" s="1"/>
  <c r="AJ494" i="43"/>
  <c r="AJ70" i="44" s="1"/>
  <c r="AJ486" i="43"/>
  <c r="AJ62" i="44" s="1"/>
  <c r="AJ478" i="43"/>
  <c r="AJ54" i="44" s="1"/>
  <c r="AJ470" i="43"/>
  <c r="AJ46" i="44" s="1"/>
  <c r="AJ461" i="43"/>
  <c r="AJ37" i="44" s="1"/>
  <c r="AJ453" i="43"/>
  <c r="AJ29" i="44" s="1"/>
  <c r="AJ445" i="43"/>
  <c r="AJ21" i="44" s="1"/>
  <c r="AJ437" i="43"/>
  <c r="AJ13" i="44" s="1"/>
  <c r="AJ462" i="43"/>
  <c r="AJ38" i="44" s="1"/>
  <c r="AJ454" i="43"/>
  <c r="AJ30" i="44" s="1"/>
  <c r="AJ446" i="43"/>
  <c r="AJ22" i="44" s="1"/>
  <c r="AJ438" i="43"/>
  <c r="AJ14" i="44" s="1"/>
  <c r="AJ527" i="43"/>
  <c r="AJ103" i="44" s="1"/>
  <c r="AJ519" i="43"/>
  <c r="AJ95" i="44" s="1"/>
  <c r="AJ511" i="43"/>
  <c r="AJ87" i="44" s="1"/>
  <c r="AJ503" i="43"/>
  <c r="AJ79" i="44" s="1"/>
  <c r="AJ495" i="43"/>
  <c r="AJ71" i="44" s="1"/>
  <c r="AJ487" i="43"/>
  <c r="AJ63" i="44" s="1"/>
  <c r="AJ479" i="43"/>
  <c r="AJ55" i="44" s="1"/>
  <c r="AJ471" i="43"/>
  <c r="AJ47" i="44" s="1"/>
  <c r="AJ532" i="43"/>
  <c r="AJ108" i="44" s="1"/>
  <c r="AJ524" i="43"/>
  <c r="AJ100" i="44" s="1"/>
  <c r="AJ516" i="43"/>
  <c r="AJ92" i="44" s="1"/>
  <c r="AJ508" i="43"/>
  <c r="AJ84" i="44" s="1"/>
  <c r="AJ500" i="43"/>
  <c r="AJ76" i="44" s="1"/>
  <c r="AJ492" i="43"/>
  <c r="AJ68" i="44" s="1"/>
  <c r="AJ484" i="43"/>
  <c r="AJ60" i="44" s="1"/>
  <c r="AJ476" i="43"/>
  <c r="AJ52" i="44" s="1"/>
  <c r="AJ468" i="43"/>
  <c r="AJ44" i="44" s="1"/>
  <c r="AJ459" i="43"/>
  <c r="AJ35" i="44" s="1"/>
  <c r="AJ451" i="43"/>
  <c r="AJ27" i="44" s="1"/>
  <c r="AJ443" i="43"/>
  <c r="AJ19" i="44" s="1"/>
  <c r="AJ435" i="43"/>
  <c r="AJ11" i="44" s="1"/>
  <c r="AJ460" i="43"/>
  <c r="AJ36" i="44" s="1"/>
  <c r="AJ452" i="43"/>
  <c r="AJ28" i="44" s="1"/>
  <c r="AJ444" i="43"/>
  <c r="AJ20" i="44" s="1"/>
  <c r="AJ319" i="43"/>
  <c r="AJ9" i="44"/>
  <c r="AK212" i="43"/>
  <c r="AK219" i="43"/>
  <c r="AK326" i="43" s="1"/>
  <c r="AK426" i="43" s="1"/>
  <c r="AK435" i="43" s="1"/>
  <c r="AK11" i="44" s="1"/>
  <c r="AL105" i="43"/>
  <c r="AL112" i="43"/>
  <c r="AM6" i="43"/>
  <c r="AM113" i="43" s="1"/>
  <c r="AM220" i="43" s="1"/>
  <c r="AM8" i="43"/>
  <c r="AM115" i="43" s="1"/>
  <c r="AM222" i="43" s="1"/>
  <c r="AN4" i="43"/>
  <c r="AM5" i="43"/>
  <c r="AM7" i="43"/>
  <c r="AM114" i="43" s="1"/>
  <c r="AM221" i="43" s="1"/>
  <c r="AM10" i="43"/>
  <c r="AM117" i="43" s="1"/>
  <c r="AM224" i="43" s="1"/>
  <c r="AM15" i="43"/>
  <c r="AM122" i="43" s="1"/>
  <c r="AM229" i="43" s="1"/>
  <c r="AM18" i="43"/>
  <c r="AM125" i="43" s="1"/>
  <c r="AM232" i="43" s="1"/>
  <c r="AM23" i="43"/>
  <c r="AM130" i="43" s="1"/>
  <c r="AM237" i="43" s="1"/>
  <c r="AM26" i="43"/>
  <c r="AM133" i="43" s="1"/>
  <c r="AM240" i="43" s="1"/>
  <c r="AM31" i="43"/>
  <c r="AM138" i="43" s="1"/>
  <c r="AM245" i="43" s="1"/>
  <c r="AM34" i="43"/>
  <c r="AM141" i="43" s="1"/>
  <c r="AM248" i="43" s="1"/>
  <c r="AM39" i="43"/>
  <c r="AM146" i="43" s="1"/>
  <c r="AM253" i="43" s="1"/>
  <c r="AM42" i="43"/>
  <c r="AM149" i="43" s="1"/>
  <c r="AM256" i="43" s="1"/>
  <c r="AM13" i="43"/>
  <c r="AM120" i="43" s="1"/>
  <c r="AM227" i="43" s="1"/>
  <c r="AM16" i="43"/>
  <c r="AM123" i="43" s="1"/>
  <c r="AM230" i="43" s="1"/>
  <c r="AM21" i="43"/>
  <c r="AM128" i="43" s="1"/>
  <c r="AM235" i="43" s="1"/>
  <c r="AM24" i="43"/>
  <c r="AM131" i="43" s="1"/>
  <c r="AM238" i="43" s="1"/>
  <c r="AM29" i="43"/>
  <c r="AM136" i="43" s="1"/>
  <c r="AM243" i="43" s="1"/>
  <c r="AM32" i="43"/>
  <c r="AM139" i="43" s="1"/>
  <c r="AM246" i="43" s="1"/>
  <c r="AM37" i="43"/>
  <c r="AM144" i="43" s="1"/>
  <c r="AM251" i="43" s="1"/>
  <c r="AM40" i="43"/>
  <c r="AM147" i="43" s="1"/>
  <c r="AM254" i="43" s="1"/>
  <c r="AM11" i="43"/>
  <c r="AM118" i="43" s="1"/>
  <c r="AM225" i="43" s="1"/>
  <c r="AM14" i="43"/>
  <c r="AM121" i="43" s="1"/>
  <c r="AM228" i="43" s="1"/>
  <c r="AM19" i="43"/>
  <c r="AM126" i="43" s="1"/>
  <c r="AM233" i="43" s="1"/>
  <c r="AM22" i="43"/>
  <c r="AM129" i="43" s="1"/>
  <c r="AM236" i="43" s="1"/>
  <c r="AM27" i="43"/>
  <c r="AM134" i="43" s="1"/>
  <c r="AM241" i="43" s="1"/>
  <c r="AM30" i="43"/>
  <c r="AM137" i="43" s="1"/>
  <c r="AM244" i="43" s="1"/>
  <c r="AM35" i="43"/>
  <c r="AM142" i="43" s="1"/>
  <c r="AM249" i="43" s="1"/>
  <c r="AM38" i="43"/>
  <c r="AM145" i="43" s="1"/>
  <c r="AM252" i="43" s="1"/>
  <c r="AM9" i="43"/>
  <c r="AM116" i="43" s="1"/>
  <c r="AM223" i="43" s="1"/>
  <c r="AM12" i="43"/>
  <c r="AM119" i="43" s="1"/>
  <c r="AM226" i="43" s="1"/>
  <c r="AM17" i="43"/>
  <c r="AM124" i="43" s="1"/>
  <c r="AM231" i="43" s="1"/>
  <c r="AM20" i="43"/>
  <c r="AM127" i="43" s="1"/>
  <c r="AM234" i="43" s="1"/>
  <c r="AM25" i="43"/>
  <c r="AM132" i="43" s="1"/>
  <c r="AM239" i="43" s="1"/>
  <c r="AM28" i="43"/>
  <c r="AM135" i="43" s="1"/>
  <c r="AM242" i="43" s="1"/>
  <c r="AM33" i="43"/>
  <c r="AM140" i="43" s="1"/>
  <c r="AM247" i="43" s="1"/>
  <c r="AM36" i="43"/>
  <c r="AM143" i="43" s="1"/>
  <c r="AM250" i="43" s="1"/>
  <c r="AM41" i="43"/>
  <c r="AM148" i="43" s="1"/>
  <c r="AM255" i="43" s="1"/>
  <c r="AM44" i="43"/>
  <c r="AM151" i="43" s="1"/>
  <c r="AM258" i="43" s="1"/>
  <c r="AM43" i="43"/>
  <c r="AM150" i="43" s="1"/>
  <c r="AM257" i="43" s="1"/>
  <c r="AM49" i="43"/>
  <c r="AM156" i="43" s="1"/>
  <c r="AM263" i="43" s="1"/>
  <c r="AM52" i="43"/>
  <c r="AM159" i="43" s="1"/>
  <c r="AM266" i="43" s="1"/>
  <c r="AM57" i="43"/>
  <c r="AM164" i="43" s="1"/>
  <c r="AM271" i="43" s="1"/>
  <c r="AM61" i="43"/>
  <c r="AM168" i="43" s="1"/>
  <c r="AM275" i="43" s="1"/>
  <c r="AM63" i="43"/>
  <c r="AM170" i="43" s="1"/>
  <c r="AM277" i="43" s="1"/>
  <c r="AM65" i="43"/>
  <c r="AM172" i="43" s="1"/>
  <c r="AM279" i="43" s="1"/>
  <c r="AM67" i="43"/>
  <c r="AM174" i="43" s="1"/>
  <c r="AM281" i="43" s="1"/>
  <c r="AM69" i="43"/>
  <c r="AM176" i="43" s="1"/>
  <c r="AM283" i="43" s="1"/>
  <c r="AM71" i="43"/>
  <c r="AM178" i="43" s="1"/>
  <c r="AM285" i="43" s="1"/>
  <c r="AM73" i="43"/>
  <c r="AM180" i="43" s="1"/>
  <c r="AM287" i="43" s="1"/>
  <c r="AM75" i="43"/>
  <c r="AM182" i="43" s="1"/>
  <c r="AM289" i="43" s="1"/>
  <c r="AM77" i="43"/>
  <c r="AM184" i="43" s="1"/>
  <c r="AM291" i="43" s="1"/>
  <c r="AM79" i="43"/>
  <c r="AM186" i="43" s="1"/>
  <c r="AM293" i="43" s="1"/>
  <c r="AM81" i="43"/>
  <c r="AM188" i="43" s="1"/>
  <c r="AM295" i="43" s="1"/>
  <c r="AM83" i="43"/>
  <c r="AM190" i="43" s="1"/>
  <c r="AM297" i="43" s="1"/>
  <c r="AM85" i="43"/>
  <c r="AM192" i="43" s="1"/>
  <c r="AM299" i="43" s="1"/>
  <c r="AM47" i="43"/>
  <c r="AM154" i="43" s="1"/>
  <c r="AM261" i="43" s="1"/>
  <c r="AM50" i="43"/>
  <c r="AM157" i="43" s="1"/>
  <c r="AM264" i="43" s="1"/>
  <c r="AM55" i="43"/>
  <c r="AM162" i="43" s="1"/>
  <c r="AM269" i="43" s="1"/>
  <c r="AM58" i="43"/>
  <c r="AM165" i="43" s="1"/>
  <c r="AM272" i="43" s="1"/>
  <c r="AM45" i="43"/>
  <c r="AM152" i="43" s="1"/>
  <c r="AM259" i="43" s="1"/>
  <c r="AM48" i="43"/>
  <c r="AM155" i="43" s="1"/>
  <c r="AM262" i="43" s="1"/>
  <c r="AM53" i="43"/>
  <c r="AM160" i="43" s="1"/>
  <c r="AM267" i="43" s="1"/>
  <c r="AM56" i="43"/>
  <c r="AM163" i="43" s="1"/>
  <c r="AM270" i="43" s="1"/>
  <c r="AM60" i="43"/>
  <c r="AM167" i="43" s="1"/>
  <c r="AM274" i="43" s="1"/>
  <c r="AM62" i="43"/>
  <c r="AM169" i="43" s="1"/>
  <c r="AM276" i="43" s="1"/>
  <c r="AM64" i="43"/>
  <c r="AM171" i="43" s="1"/>
  <c r="AM278" i="43" s="1"/>
  <c r="AM66" i="43"/>
  <c r="AM173" i="43" s="1"/>
  <c r="AM280" i="43" s="1"/>
  <c r="AM68" i="43"/>
  <c r="AM175" i="43" s="1"/>
  <c r="AM282" i="43" s="1"/>
  <c r="AM70" i="43"/>
  <c r="AM177" i="43" s="1"/>
  <c r="AM284" i="43" s="1"/>
  <c r="AM72" i="43"/>
  <c r="AM179" i="43" s="1"/>
  <c r="AM286" i="43" s="1"/>
  <c r="AM74" i="43"/>
  <c r="AM181" i="43" s="1"/>
  <c r="AM288" i="43" s="1"/>
  <c r="AM54" i="43"/>
  <c r="AM161" i="43" s="1"/>
  <c r="AM268" i="43" s="1"/>
  <c r="AM80" i="43"/>
  <c r="AM187" i="43" s="1"/>
  <c r="AM294" i="43" s="1"/>
  <c r="AM87" i="43"/>
  <c r="AM194" i="43" s="1"/>
  <c r="AM301" i="43" s="1"/>
  <c r="AM89" i="43"/>
  <c r="AM196" i="43" s="1"/>
  <c r="AM303" i="43" s="1"/>
  <c r="AM91" i="43"/>
  <c r="AM198" i="43" s="1"/>
  <c r="AM305" i="43" s="1"/>
  <c r="AM93" i="43"/>
  <c r="AM200" i="43" s="1"/>
  <c r="AM307" i="43" s="1"/>
  <c r="AM95" i="43"/>
  <c r="AM202" i="43" s="1"/>
  <c r="AM309" i="43" s="1"/>
  <c r="AM97" i="43"/>
  <c r="AM204" i="43" s="1"/>
  <c r="AM311" i="43" s="1"/>
  <c r="AM99" i="43"/>
  <c r="AM206" i="43" s="1"/>
  <c r="AM313" i="43" s="1"/>
  <c r="AM101" i="43"/>
  <c r="AM208" i="43" s="1"/>
  <c r="AM315" i="43" s="1"/>
  <c r="AM103" i="43"/>
  <c r="AM210" i="43" s="1"/>
  <c r="AM317" i="43" s="1"/>
  <c r="AM46" i="43"/>
  <c r="AM153" i="43" s="1"/>
  <c r="AM260" i="43" s="1"/>
  <c r="AM78" i="43"/>
  <c r="AM185" i="43" s="1"/>
  <c r="AM292" i="43" s="1"/>
  <c r="AM59" i="43"/>
  <c r="AM166" i="43" s="1"/>
  <c r="AM273" i="43" s="1"/>
  <c r="AM76" i="43"/>
  <c r="AM183" i="43" s="1"/>
  <c r="AM290" i="43" s="1"/>
  <c r="AM84" i="43"/>
  <c r="AM191" i="43" s="1"/>
  <c r="AM298" i="43" s="1"/>
  <c r="AM86" i="43"/>
  <c r="AM193" i="43" s="1"/>
  <c r="AM300" i="43" s="1"/>
  <c r="AM88" i="43"/>
  <c r="AM195" i="43" s="1"/>
  <c r="AM302" i="43" s="1"/>
  <c r="AM90" i="43"/>
  <c r="AM197" i="43" s="1"/>
  <c r="AM304" i="43" s="1"/>
  <c r="AM92" i="43"/>
  <c r="AM199" i="43" s="1"/>
  <c r="AM306" i="43" s="1"/>
  <c r="AM94" i="43"/>
  <c r="AM201" i="43" s="1"/>
  <c r="AM308" i="43" s="1"/>
  <c r="AM415" i="43" s="1"/>
  <c r="AM96" i="43"/>
  <c r="AM203" i="43" s="1"/>
  <c r="AM310" i="43" s="1"/>
  <c r="AM98" i="43"/>
  <c r="AM205" i="43" s="1"/>
  <c r="AM312" i="43" s="1"/>
  <c r="AM100" i="43"/>
  <c r="AM207" i="43" s="1"/>
  <c r="AM314" i="43" s="1"/>
  <c r="AM102" i="43"/>
  <c r="AM209" i="43" s="1"/>
  <c r="AM316" i="43" s="1"/>
  <c r="AM423" i="43" s="1"/>
  <c r="AM104" i="43"/>
  <c r="AM211" i="43" s="1"/>
  <c r="AM318" i="43" s="1"/>
  <c r="AM51" i="43"/>
  <c r="AM158" i="43" s="1"/>
  <c r="AM265" i="43" s="1"/>
  <c r="AM82" i="43"/>
  <c r="AM189" i="43" s="1"/>
  <c r="AM296" i="43" s="1"/>
  <c r="AM327" i="43"/>
  <c r="AM329" i="43"/>
  <c r="AM331" i="43"/>
  <c r="AM333" i="43"/>
  <c r="AM335" i="43"/>
  <c r="AM337" i="43"/>
  <c r="AM339" i="43"/>
  <c r="AM341" i="43"/>
  <c r="AM343" i="43"/>
  <c r="AM345" i="43"/>
  <c r="AM347" i="43"/>
  <c r="AM349" i="43"/>
  <c r="AM351" i="43"/>
  <c r="AM353" i="43"/>
  <c r="AM328" i="43"/>
  <c r="AM330" i="43"/>
  <c r="AM332" i="43"/>
  <c r="AM334" i="43"/>
  <c r="AM336" i="43"/>
  <c r="AM338" i="43"/>
  <c r="AM340" i="43"/>
  <c r="AM342" i="43"/>
  <c r="AM344" i="43"/>
  <c r="AM346" i="43"/>
  <c r="AM348" i="43"/>
  <c r="AM350" i="43"/>
  <c r="AN325" i="43"/>
  <c r="AM355" i="43"/>
  <c r="AM357" i="43"/>
  <c r="AM359" i="43"/>
  <c r="AM361" i="43"/>
  <c r="AM363" i="43"/>
  <c r="AM365" i="43"/>
  <c r="AM367" i="43"/>
  <c r="AM369" i="43"/>
  <c r="AM371" i="43"/>
  <c r="AM373" i="43"/>
  <c r="AM375" i="43"/>
  <c r="AM377" i="43"/>
  <c r="AM379" i="43"/>
  <c r="AM381" i="43"/>
  <c r="AM383" i="43"/>
  <c r="AM385" i="43"/>
  <c r="AM387" i="43"/>
  <c r="AM389" i="43"/>
  <c r="AM391" i="43"/>
  <c r="AM393" i="43"/>
  <c r="AM395" i="43"/>
  <c r="AM397" i="43"/>
  <c r="AM399" i="43"/>
  <c r="AM401" i="43"/>
  <c r="AM403" i="43"/>
  <c r="AM405" i="43"/>
  <c r="AM407" i="43"/>
  <c r="AM409" i="43"/>
  <c r="AM411" i="43"/>
  <c r="AM413" i="43"/>
  <c r="AM417" i="43"/>
  <c r="AM419" i="43"/>
  <c r="AM421" i="43"/>
  <c r="AM425" i="43"/>
  <c r="AM352" i="43"/>
  <c r="AM354" i="43"/>
  <c r="AM356" i="43"/>
  <c r="AM358" i="43"/>
  <c r="AM360" i="43"/>
  <c r="AM362" i="43"/>
  <c r="AM364" i="43"/>
  <c r="AM366" i="43"/>
  <c r="AM368" i="43"/>
  <c r="AM370" i="43"/>
  <c r="AM372" i="43"/>
  <c r="AM374" i="43"/>
  <c r="AM376" i="43"/>
  <c r="AM378" i="43"/>
  <c r="AM380" i="43"/>
  <c r="AM382" i="43"/>
  <c r="AM384" i="43"/>
  <c r="AM386" i="43"/>
  <c r="AM388" i="43"/>
  <c r="AM390" i="43"/>
  <c r="AM392" i="43"/>
  <c r="AM394" i="43"/>
  <c r="AM396" i="43"/>
  <c r="AM398" i="43"/>
  <c r="AM400" i="43"/>
  <c r="AM402" i="43"/>
  <c r="AM404" i="43"/>
  <c r="AM406" i="43"/>
  <c r="AM408" i="43"/>
  <c r="AM410" i="43"/>
  <c r="AM412" i="43"/>
  <c r="AM414" i="43"/>
  <c r="AM416" i="43"/>
  <c r="AM418" i="43"/>
  <c r="AM420" i="43"/>
  <c r="AM422" i="43"/>
  <c r="AM424" i="43"/>
  <c r="AM8" i="44"/>
  <c r="AK510" i="43" l="1"/>
  <c r="AK86" i="44" s="1"/>
  <c r="AK473" i="43"/>
  <c r="AK49" i="44" s="1"/>
  <c r="AK465" i="43"/>
  <c r="AK41" i="44" s="1"/>
  <c r="AK486" i="43"/>
  <c r="AK62" i="44" s="1"/>
  <c r="AK452" i="43"/>
  <c r="AK28" i="44" s="1"/>
  <c r="AK530" i="43"/>
  <c r="AK106" i="44" s="1"/>
  <c r="AK470" i="43"/>
  <c r="AK46" i="44" s="1"/>
  <c r="AK520" i="43"/>
  <c r="AK96" i="44" s="1"/>
  <c r="AK517" i="43"/>
  <c r="AK93" i="44" s="1"/>
  <c r="AK498" i="43"/>
  <c r="AK74" i="44" s="1"/>
  <c r="AK497" i="43"/>
  <c r="AK73" i="44" s="1"/>
  <c r="AK441" i="43"/>
  <c r="AK17" i="44" s="1"/>
  <c r="AK506" i="43"/>
  <c r="AK82" i="44" s="1"/>
  <c r="AK518" i="43"/>
  <c r="AK94" i="44" s="1"/>
  <c r="AK480" i="43"/>
  <c r="AK56" i="44" s="1"/>
  <c r="AK466" i="43"/>
  <c r="AK42" i="44" s="1"/>
  <c r="AK489" i="43"/>
  <c r="AK65" i="44" s="1"/>
  <c r="AK448" i="43"/>
  <c r="AK24" i="44" s="1"/>
  <c r="AK437" i="43"/>
  <c r="AK13" i="44" s="1"/>
  <c r="AK526" i="43"/>
  <c r="AK102" i="44" s="1"/>
  <c r="AK514" i="43"/>
  <c r="AK90" i="44" s="1"/>
  <c r="AK504" i="43"/>
  <c r="AK80" i="44" s="1"/>
  <c r="AK490" i="43"/>
  <c r="AK66" i="44" s="1"/>
  <c r="AK478" i="43"/>
  <c r="AK54" i="44" s="1"/>
  <c r="AK529" i="43"/>
  <c r="AK105" i="44" s="1"/>
  <c r="AK505" i="43"/>
  <c r="AK81" i="44" s="1"/>
  <c r="AK485" i="43"/>
  <c r="AK61" i="44" s="1"/>
  <c r="AK464" i="43"/>
  <c r="AK40" i="44" s="1"/>
  <c r="AK440" i="43"/>
  <c r="AK16" i="44" s="1"/>
  <c r="AK453" i="43"/>
  <c r="AK29" i="44" s="1"/>
  <c r="AK433" i="43"/>
  <c r="AK9" i="44" s="1"/>
  <c r="AK528" i="43"/>
  <c r="AK104" i="44" s="1"/>
  <c r="AK496" i="43"/>
  <c r="AK72" i="44" s="1"/>
  <c r="AK513" i="43"/>
  <c r="AK89" i="44" s="1"/>
  <c r="AK469" i="43"/>
  <c r="AK45" i="44" s="1"/>
  <c r="AK457" i="43"/>
  <c r="AK33" i="44" s="1"/>
  <c r="AK522" i="43"/>
  <c r="AK98" i="44" s="1"/>
  <c r="AK512" i="43"/>
  <c r="AK88" i="44" s="1"/>
  <c r="AK502" i="43"/>
  <c r="AK78" i="44" s="1"/>
  <c r="AK488" i="43"/>
  <c r="AK64" i="44" s="1"/>
  <c r="AK474" i="43"/>
  <c r="AK50" i="44" s="1"/>
  <c r="AK521" i="43"/>
  <c r="AK97" i="44" s="1"/>
  <c r="AK501" i="43"/>
  <c r="AK77" i="44" s="1"/>
  <c r="AK481" i="43"/>
  <c r="AK57" i="44" s="1"/>
  <c r="AK456" i="43"/>
  <c r="AK32" i="44" s="1"/>
  <c r="AK436" i="43"/>
  <c r="AK12" i="44" s="1"/>
  <c r="AK449" i="43"/>
  <c r="AK25" i="44" s="1"/>
  <c r="AK494" i="43"/>
  <c r="AK70" i="44" s="1"/>
  <c r="AK482" i="43"/>
  <c r="AK58" i="44" s="1"/>
  <c r="AK472" i="43"/>
  <c r="AK48" i="44" s="1"/>
  <c r="AK525" i="43"/>
  <c r="AK101" i="44" s="1"/>
  <c r="AK509" i="43"/>
  <c r="AK85" i="44" s="1"/>
  <c r="AK493" i="43"/>
  <c r="AK69" i="44" s="1"/>
  <c r="AK477" i="43"/>
  <c r="AK53" i="44" s="1"/>
  <c r="AK460" i="43"/>
  <c r="AK36" i="44" s="1"/>
  <c r="AK444" i="43"/>
  <c r="AK20" i="44" s="1"/>
  <c r="AK461" i="43"/>
  <c r="AK37" i="44" s="1"/>
  <c r="AK445" i="43"/>
  <c r="AK21" i="44" s="1"/>
  <c r="AK532" i="43"/>
  <c r="AK108" i="44" s="1"/>
  <c r="AK524" i="43"/>
  <c r="AK100" i="44" s="1"/>
  <c r="AK516" i="43"/>
  <c r="AK92" i="44" s="1"/>
  <c r="AK508" i="43"/>
  <c r="AK84" i="44" s="1"/>
  <c r="AK500" i="43"/>
  <c r="AK76" i="44" s="1"/>
  <c r="AK492" i="43"/>
  <c r="AK68" i="44" s="1"/>
  <c r="AK484" i="43"/>
  <c r="AK60" i="44" s="1"/>
  <c r="AK476" i="43"/>
  <c r="AK52" i="44" s="1"/>
  <c r="AK468" i="43"/>
  <c r="AK44" i="44" s="1"/>
  <c r="AK527" i="43"/>
  <c r="AK103" i="44" s="1"/>
  <c r="AK519" i="43"/>
  <c r="AK95" i="44" s="1"/>
  <c r="AK511" i="43"/>
  <c r="AK87" i="44" s="1"/>
  <c r="AK503" i="43"/>
  <c r="AK79" i="44" s="1"/>
  <c r="AK495" i="43"/>
  <c r="AK71" i="44" s="1"/>
  <c r="AK487" i="43"/>
  <c r="AK63" i="44" s="1"/>
  <c r="AK479" i="43"/>
  <c r="AK55" i="44" s="1"/>
  <c r="AK471" i="43"/>
  <c r="AK47" i="44" s="1"/>
  <c r="AK462" i="43"/>
  <c r="AK38" i="44" s="1"/>
  <c r="AK454" i="43"/>
  <c r="AK30" i="44" s="1"/>
  <c r="AK446" i="43"/>
  <c r="AK22" i="44" s="1"/>
  <c r="AK438" i="43"/>
  <c r="AK14" i="44" s="1"/>
  <c r="AK463" i="43"/>
  <c r="AK39" i="44" s="1"/>
  <c r="AK455" i="43"/>
  <c r="AK31" i="44" s="1"/>
  <c r="AK447" i="43"/>
  <c r="AK23" i="44" s="1"/>
  <c r="AK439" i="43"/>
  <c r="AK15" i="44" s="1"/>
  <c r="AJ109" i="44"/>
  <c r="AK531" i="43"/>
  <c r="AK107" i="44" s="1"/>
  <c r="AK523" i="43"/>
  <c r="AK99" i="44" s="1"/>
  <c r="AK515" i="43"/>
  <c r="AK91" i="44" s="1"/>
  <c r="AK507" i="43"/>
  <c r="AK83" i="44" s="1"/>
  <c r="AK499" i="43"/>
  <c r="AK75" i="44" s="1"/>
  <c r="AK491" i="43"/>
  <c r="AK67" i="44" s="1"/>
  <c r="AK483" i="43"/>
  <c r="AK59" i="44" s="1"/>
  <c r="AK475" i="43"/>
  <c r="AK51" i="44" s="1"/>
  <c r="AK467" i="43"/>
  <c r="AK43" i="44" s="1"/>
  <c r="AK458" i="43"/>
  <c r="AK34" i="44" s="1"/>
  <c r="AK450" i="43"/>
  <c r="AK26" i="44" s="1"/>
  <c r="AK442" i="43"/>
  <c r="AK18" i="44" s="1"/>
  <c r="AK434" i="43"/>
  <c r="AK10" i="44" s="1"/>
  <c r="AK459" i="43"/>
  <c r="AK35" i="44" s="1"/>
  <c r="AK451" i="43"/>
  <c r="AK27" i="44" s="1"/>
  <c r="AK443" i="43"/>
  <c r="AK19" i="44" s="1"/>
  <c r="AK319" i="43"/>
  <c r="AO325" i="43"/>
  <c r="AM105" i="43"/>
  <c r="AM112" i="43"/>
  <c r="AN8" i="44"/>
  <c r="AO4" i="43"/>
  <c r="AN8" i="43"/>
  <c r="AN115" i="43" s="1"/>
  <c r="AN222" i="43" s="1"/>
  <c r="AN329" i="43" s="1"/>
  <c r="AN5" i="43"/>
  <c r="AN6" i="43"/>
  <c r="AN113" i="43" s="1"/>
  <c r="AN220" i="43" s="1"/>
  <c r="AN327" i="43" s="1"/>
  <c r="AN9" i="43"/>
  <c r="AN116" i="43" s="1"/>
  <c r="AN223" i="43" s="1"/>
  <c r="AN330" i="43" s="1"/>
  <c r="AN11" i="43"/>
  <c r="AN118" i="43" s="1"/>
  <c r="AN225" i="43" s="1"/>
  <c r="AN332" i="43" s="1"/>
  <c r="AN13" i="43"/>
  <c r="AN120" i="43" s="1"/>
  <c r="AN227" i="43" s="1"/>
  <c r="AN334" i="43" s="1"/>
  <c r="AN15" i="43"/>
  <c r="AN122" i="43" s="1"/>
  <c r="AN229" i="43" s="1"/>
  <c r="AN336" i="43" s="1"/>
  <c r="AN17" i="43"/>
  <c r="AN124" i="43" s="1"/>
  <c r="AN231" i="43" s="1"/>
  <c r="AN338" i="43" s="1"/>
  <c r="AN19" i="43"/>
  <c r="AN126" i="43" s="1"/>
  <c r="AN233" i="43" s="1"/>
  <c r="AN340" i="43" s="1"/>
  <c r="AN21" i="43"/>
  <c r="AN128" i="43" s="1"/>
  <c r="AN235" i="43" s="1"/>
  <c r="AN342" i="43" s="1"/>
  <c r="AN23" i="43"/>
  <c r="AN130" i="43" s="1"/>
  <c r="AN237" i="43" s="1"/>
  <c r="AN344" i="43" s="1"/>
  <c r="AN25" i="43"/>
  <c r="AN132" i="43" s="1"/>
  <c r="AN239" i="43" s="1"/>
  <c r="AN346" i="43" s="1"/>
  <c r="AN27" i="43"/>
  <c r="AN134" i="43" s="1"/>
  <c r="AN241" i="43" s="1"/>
  <c r="AN348" i="43" s="1"/>
  <c r="AN29" i="43"/>
  <c r="AN136" i="43" s="1"/>
  <c r="AN243" i="43" s="1"/>
  <c r="AN350" i="43" s="1"/>
  <c r="AN31" i="43"/>
  <c r="AN138" i="43" s="1"/>
  <c r="AN245" i="43" s="1"/>
  <c r="AN352" i="43" s="1"/>
  <c r="AN33" i="43"/>
  <c r="AN140" i="43" s="1"/>
  <c r="AN247" i="43" s="1"/>
  <c r="AN354" i="43" s="1"/>
  <c r="AN35" i="43"/>
  <c r="AN142" i="43" s="1"/>
  <c r="AN249" i="43" s="1"/>
  <c r="AN356" i="43" s="1"/>
  <c r="AN37" i="43"/>
  <c r="AN144" i="43" s="1"/>
  <c r="AN251" i="43" s="1"/>
  <c r="AN358" i="43" s="1"/>
  <c r="AN39" i="43"/>
  <c r="AN146" i="43" s="1"/>
  <c r="AN253" i="43" s="1"/>
  <c r="AN360" i="43" s="1"/>
  <c r="AN41" i="43"/>
  <c r="AN148" i="43" s="1"/>
  <c r="AN255" i="43" s="1"/>
  <c r="AN362" i="43" s="1"/>
  <c r="AN43" i="43"/>
  <c r="AN150" i="43" s="1"/>
  <c r="AN257" i="43" s="1"/>
  <c r="AN364" i="43" s="1"/>
  <c r="AN45" i="43"/>
  <c r="AN152" i="43" s="1"/>
  <c r="AN259" i="43" s="1"/>
  <c r="AN366" i="43" s="1"/>
  <c r="AN47" i="43"/>
  <c r="AN154" i="43" s="1"/>
  <c r="AN261" i="43" s="1"/>
  <c r="AN368" i="43" s="1"/>
  <c r="AN49" i="43"/>
  <c r="AN156" i="43" s="1"/>
  <c r="AN263" i="43" s="1"/>
  <c r="AN370" i="43" s="1"/>
  <c r="AN51" i="43"/>
  <c r="AN158" i="43" s="1"/>
  <c r="AN265" i="43" s="1"/>
  <c r="AN372" i="43" s="1"/>
  <c r="AN53" i="43"/>
  <c r="AN160" i="43" s="1"/>
  <c r="AN267" i="43" s="1"/>
  <c r="AN374" i="43" s="1"/>
  <c r="AN55" i="43"/>
  <c r="AN162" i="43" s="1"/>
  <c r="AN269" i="43" s="1"/>
  <c r="AN376" i="43" s="1"/>
  <c r="AN57" i="43"/>
  <c r="AN164" i="43" s="1"/>
  <c r="AN271" i="43" s="1"/>
  <c r="AN378" i="43" s="1"/>
  <c r="AN59" i="43"/>
  <c r="AN166" i="43" s="1"/>
  <c r="AN273" i="43" s="1"/>
  <c r="AN380" i="43" s="1"/>
  <c r="AN12" i="43"/>
  <c r="AN119" i="43" s="1"/>
  <c r="AN226" i="43" s="1"/>
  <c r="AN333" i="43" s="1"/>
  <c r="AN20" i="43"/>
  <c r="AN127" i="43" s="1"/>
  <c r="AN234" i="43" s="1"/>
  <c r="AN341" i="43" s="1"/>
  <c r="AN28" i="43"/>
  <c r="AN135" i="43" s="1"/>
  <c r="AN242" i="43" s="1"/>
  <c r="AN349" i="43" s="1"/>
  <c r="AN36" i="43"/>
  <c r="AN143" i="43" s="1"/>
  <c r="AN250" i="43" s="1"/>
  <c r="AN357" i="43" s="1"/>
  <c r="AN44" i="43"/>
  <c r="AN151" i="43" s="1"/>
  <c r="AN258" i="43" s="1"/>
  <c r="AN365" i="43" s="1"/>
  <c r="AN7" i="43"/>
  <c r="AN114" i="43" s="1"/>
  <c r="AN221" i="43" s="1"/>
  <c r="AN328" i="43" s="1"/>
  <c r="AN10" i="43"/>
  <c r="AN117" i="43" s="1"/>
  <c r="AN224" i="43" s="1"/>
  <c r="AN331" i="43" s="1"/>
  <c r="AN18" i="43"/>
  <c r="AN125" i="43" s="1"/>
  <c r="AN232" i="43" s="1"/>
  <c r="AN339" i="43" s="1"/>
  <c r="AN26" i="43"/>
  <c r="AN133" i="43" s="1"/>
  <c r="AN240" i="43" s="1"/>
  <c r="AN347" i="43" s="1"/>
  <c r="AN34" i="43"/>
  <c r="AN141" i="43" s="1"/>
  <c r="AN248" i="43" s="1"/>
  <c r="AN355" i="43" s="1"/>
  <c r="AN42" i="43"/>
  <c r="AN149" i="43" s="1"/>
  <c r="AN256" i="43" s="1"/>
  <c r="AN363" i="43" s="1"/>
  <c r="AN16" i="43"/>
  <c r="AN123" i="43" s="1"/>
  <c r="AN230" i="43" s="1"/>
  <c r="AN337" i="43" s="1"/>
  <c r="AN24" i="43"/>
  <c r="AN131" i="43" s="1"/>
  <c r="AN238" i="43" s="1"/>
  <c r="AN345" i="43" s="1"/>
  <c r="AN32" i="43"/>
  <c r="AN139" i="43" s="1"/>
  <c r="AN246" i="43" s="1"/>
  <c r="AN353" i="43" s="1"/>
  <c r="AN40" i="43"/>
  <c r="AN147" i="43" s="1"/>
  <c r="AN254" i="43" s="1"/>
  <c r="AN361" i="43" s="1"/>
  <c r="AN14" i="43"/>
  <c r="AN121" i="43" s="1"/>
  <c r="AN228" i="43" s="1"/>
  <c r="AN335" i="43" s="1"/>
  <c r="AN22" i="43"/>
  <c r="AN129" i="43" s="1"/>
  <c r="AN236" i="43" s="1"/>
  <c r="AN343" i="43" s="1"/>
  <c r="AN30" i="43"/>
  <c r="AN137" i="43" s="1"/>
  <c r="AN244" i="43" s="1"/>
  <c r="AN351" i="43" s="1"/>
  <c r="AN38" i="43"/>
  <c r="AN145" i="43" s="1"/>
  <c r="AN252" i="43" s="1"/>
  <c r="AN359" i="43" s="1"/>
  <c r="AN46" i="43"/>
  <c r="AN153" i="43" s="1"/>
  <c r="AN260" i="43" s="1"/>
  <c r="AN367" i="43" s="1"/>
  <c r="AN54" i="43"/>
  <c r="AN161" i="43" s="1"/>
  <c r="AN268" i="43" s="1"/>
  <c r="AN375" i="43" s="1"/>
  <c r="AN52" i="43"/>
  <c r="AN159" i="43" s="1"/>
  <c r="AN266" i="43" s="1"/>
  <c r="AN373" i="43" s="1"/>
  <c r="AN61" i="43"/>
  <c r="AN168" i="43" s="1"/>
  <c r="AN275" i="43" s="1"/>
  <c r="AN382" i="43" s="1"/>
  <c r="AN63" i="43"/>
  <c r="AN170" i="43" s="1"/>
  <c r="AN277" i="43" s="1"/>
  <c r="AN384" i="43" s="1"/>
  <c r="AN65" i="43"/>
  <c r="AN172" i="43" s="1"/>
  <c r="AN279" i="43" s="1"/>
  <c r="AN386" i="43" s="1"/>
  <c r="AN67" i="43"/>
  <c r="AN174" i="43" s="1"/>
  <c r="AN281" i="43" s="1"/>
  <c r="AN388" i="43" s="1"/>
  <c r="AN69" i="43"/>
  <c r="AN176" i="43" s="1"/>
  <c r="AN283" i="43" s="1"/>
  <c r="AN390" i="43" s="1"/>
  <c r="AN71" i="43"/>
  <c r="AN178" i="43" s="1"/>
  <c r="AN285" i="43" s="1"/>
  <c r="AN392" i="43" s="1"/>
  <c r="AN50" i="43"/>
  <c r="AN157" i="43" s="1"/>
  <c r="AN264" i="43" s="1"/>
  <c r="AN371" i="43" s="1"/>
  <c r="AN58" i="43"/>
  <c r="AN165" i="43" s="1"/>
  <c r="AN272" i="43" s="1"/>
  <c r="AN379" i="43" s="1"/>
  <c r="AN56" i="43"/>
  <c r="AN163" i="43" s="1"/>
  <c r="AN270" i="43" s="1"/>
  <c r="AN377" i="43" s="1"/>
  <c r="AN60" i="43"/>
  <c r="AN167" i="43" s="1"/>
  <c r="AN274" i="43" s="1"/>
  <c r="AN381" i="43" s="1"/>
  <c r="AN68" i="43"/>
  <c r="AN175" i="43" s="1"/>
  <c r="AN282" i="43" s="1"/>
  <c r="AN389" i="43" s="1"/>
  <c r="AN73" i="43"/>
  <c r="AN180" i="43" s="1"/>
  <c r="AN287" i="43" s="1"/>
  <c r="AN394" i="43" s="1"/>
  <c r="AN77" i="43"/>
  <c r="AN184" i="43" s="1"/>
  <c r="AN291" i="43" s="1"/>
  <c r="AN398" i="43" s="1"/>
  <c r="AN82" i="43"/>
  <c r="AN189" i="43" s="1"/>
  <c r="AN296" i="43" s="1"/>
  <c r="AN403" i="43" s="1"/>
  <c r="AN85" i="43"/>
  <c r="AN192" i="43" s="1"/>
  <c r="AN299" i="43" s="1"/>
  <c r="AN406" i="43" s="1"/>
  <c r="AN48" i="43"/>
  <c r="AN155" i="43" s="1"/>
  <c r="AN262" i="43" s="1"/>
  <c r="AN369" i="43" s="1"/>
  <c r="AN62" i="43"/>
  <c r="AN169" i="43" s="1"/>
  <c r="AN276" i="43" s="1"/>
  <c r="AN383" i="43" s="1"/>
  <c r="AN70" i="43"/>
  <c r="AN177" i="43" s="1"/>
  <c r="AN284" i="43" s="1"/>
  <c r="AN391" i="43" s="1"/>
  <c r="AN74" i="43"/>
  <c r="AN181" i="43" s="1"/>
  <c r="AN288" i="43" s="1"/>
  <c r="AN395" i="43" s="1"/>
  <c r="AN80" i="43"/>
  <c r="AN187" i="43" s="1"/>
  <c r="AN294" i="43" s="1"/>
  <c r="AN401" i="43" s="1"/>
  <c r="AN83" i="43"/>
  <c r="AN190" i="43" s="1"/>
  <c r="AN297" i="43" s="1"/>
  <c r="AN404" i="43" s="1"/>
  <c r="AN87" i="43"/>
  <c r="AN194" i="43" s="1"/>
  <c r="AN301" i="43" s="1"/>
  <c r="AN408" i="43" s="1"/>
  <c r="AN89" i="43"/>
  <c r="AN196" i="43" s="1"/>
  <c r="AN303" i="43" s="1"/>
  <c r="AN410" i="43" s="1"/>
  <c r="AN91" i="43"/>
  <c r="AN198" i="43" s="1"/>
  <c r="AN305" i="43" s="1"/>
  <c r="AN412" i="43" s="1"/>
  <c r="AN93" i="43"/>
  <c r="AN200" i="43" s="1"/>
  <c r="AN307" i="43" s="1"/>
  <c r="AN414" i="43" s="1"/>
  <c r="AN95" i="43"/>
  <c r="AN202" i="43" s="1"/>
  <c r="AN309" i="43" s="1"/>
  <c r="AN416" i="43" s="1"/>
  <c r="AN97" i="43"/>
  <c r="AN204" i="43" s="1"/>
  <c r="AN311" i="43" s="1"/>
  <c r="AN418" i="43" s="1"/>
  <c r="AN99" i="43"/>
  <c r="AN206" i="43" s="1"/>
  <c r="AN313" i="43" s="1"/>
  <c r="AN420" i="43" s="1"/>
  <c r="AN101" i="43"/>
  <c r="AN208" i="43" s="1"/>
  <c r="AN315" i="43" s="1"/>
  <c r="AN422" i="43" s="1"/>
  <c r="AN103" i="43"/>
  <c r="AN210" i="43" s="1"/>
  <c r="AN317" i="43" s="1"/>
  <c r="AN424" i="43" s="1"/>
  <c r="AN64" i="43"/>
  <c r="AN171" i="43" s="1"/>
  <c r="AN278" i="43" s="1"/>
  <c r="AN385" i="43" s="1"/>
  <c r="AN75" i="43"/>
  <c r="AN182" i="43" s="1"/>
  <c r="AN289" i="43" s="1"/>
  <c r="AN396" i="43" s="1"/>
  <c r="AN78" i="43"/>
  <c r="AN185" i="43" s="1"/>
  <c r="AN292" i="43" s="1"/>
  <c r="AN399" i="43" s="1"/>
  <c r="AN81" i="43"/>
  <c r="AN188" i="43" s="1"/>
  <c r="AN295" i="43" s="1"/>
  <c r="AN402" i="43" s="1"/>
  <c r="AN66" i="43"/>
  <c r="AN173" i="43" s="1"/>
  <c r="AN280" i="43" s="1"/>
  <c r="AN387" i="43" s="1"/>
  <c r="AN72" i="43"/>
  <c r="AN179" i="43" s="1"/>
  <c r="AN286" i="43" s="1"/>
  <c r="AN393" i="43" s="1"/>
  <c r="AN76" i="43"/>
  <c r="AN183" i="43" s="1"/>
  <c r="AN290" i="43" s="1"/>
  <c r="AN397" i="43" s="1"/>
  <c r="AN79" i="43"/>
  <c r="AN186" i="43" s="1"/>
  <c r="AN293" i="43" s="1"/>
  <c r="AN400" i="43" s="1"/>
  <c r="AN84" i="43"/>
  <c r="AN191" i="43" s="1"/>
  <c r="AN298" i="43" s="1"/>
  <c r="AN405" i="43" s="1"/>
  <c r="AN86" i="43"/>
  <c r="AN193" i="43" s="1"/>
  <c r="AN300" i="43" s="1"/>
  <c r="AN407" i="43" s="1"/>
  <c r="AN88" i="43"/>
  <c r="AN195" i="43" s="1"/>
  <c r="AN302" i="43" s="1"/>
  <c r="AN409" i="43" s="1"/>
  <c r="AN90" i="43"/>
  <c r="AN197" i="43" s="1"/>
  <c r="AN304" i="43" s="1"/>
  <c r="AN411" i="43" s="1"/>
  <c r="AN92" i="43"/>
  <c r="AN199" i="43" s="1"/>
  <c r="AN306" i="43" s="1"/>
  <c r="AN413" i="43" s="1"/>
  <c r="AN94" i="43"/>
  <c r="AN201" i="43" s="1"/>
  <c r="AN308" i="43" s="1"/>
  <c r="AN415" i="43" s="1"/>
  <c r="AN96" i="43"/>
  <c r="AN203" i="43" s="1"/>
  <c r="AN310" i="43" s="1"/>
  <c r="AN417" i="43" s="1"/>
  <c r="AN98" i="43"/>
  <c r="AN205" i="43" s="1"/>
  <c r="AN312" i="43" s="1"/>
  <c r="AN419" i="43" s="1"/>
  <c r="AN100" i="43"/>
  <c r="AN207" i="43" s="1"/>
  <c r="AN314" i="43" s="1"/>
  <c r="AN421" i="43" s="1"/>
  <c r="AN102" i="43"/>
  <c r="AN209" i="43" s="1"/>
  <c r="AN316" i="43" s="1"/>
  <c r="AN423" i="43" s="1"/>
  <c r="AN104" i="43"/>
  <c r="AN211" i="43" s="1"/>
  <c r="AN318" i="43" s="1"/>
  <c r="AN425" i="43" s="1"/>
  <c r="AL212" i="43"/>
  <c r="AL219" i="43"/>
  <c r="AL326" i="43" s="1"/>
  <c r="AL426" i="43" s="1"/>
  <c r="AL437" i="43" s="1"/>
  <c r="AL13" i="44" s="1"/>
  <c r="AK109" i="44" l="1"/>
  <c r="AL528" i="43"/>
  <c r="AL104" i="44" s="1"/>
  <c r="AL520" i="43"/>
  <c r="AL96" i="44" s="1"/>
  <c r="AL512" i="43"/>
  <c r="AL88" i="44" s="1"/>
  <c r="AL504" i="43"/>
  <c r="AL80" i="44" s="1"/>
  <c r="AL496" i="43"/>
  <c r="AL72" i="44" s="1"/>
  <c r="AL488" i="43"/>
  <c r="AL64" i="44" s="1"/>
  <c r="AL480" i="43"/>
  <c r="AL56" i="44" s="1"/>
  <c r="AL472" i="43"/>
  <c r="AL48" i="44" s="1"/>
  <c r="AL464" i="43"/>
  <c r="AL40" i="44" s="1"/>
  <c r="AL525" i="43"/>
  <c r="AL101" i="44" s="1"/>
  <c r="AL517" i="43"/>
  <c r="AL93" i="44" s="1"/>
  <c r="AL509" i="43"/>
  <c r="AL85" i="44" s="1"/>
  <c r="AL501" i="43"/>
  <c r="AL77" i="44" s="1"/>
  <c r="AL493" i="43"/>
  <c r="AL69" i="44" s="1"/>
  <c r="AL485" i="43"/>
  <c r="AL61" i="44" s="1"/>
  <c r="AL477" i="43"/>
  <c r="AL53" i="44" s="1"/>
  <c r="AL469" i="43"/>
  <c r="AL45" i="44" s="1"/>
  <c r="AL458" i="43"/>
  <c r="AL34" i="44" s="1"/>
  <c r="AL450" i="43"/>
  <c r="AL26" i="44" s="1"/>
  <c r="AL442" i="43"/>
  <c r="AL18" i="44" s="1"/>
  <c r="AL434" i="43"/>
  <c r="AL10" i="44" s="1"/>
  <c r="AL459" i="43"/>
  <c r="AL35" i="44" s="1"/>
  <c r="AL451" i="43"/>
  <c r="AL27" i="44" s="1"/>
  <c r="AL443" i="43"/>
  <c r="AL19" i="44" s="1"/>
  <c r="AL435" i="43"/>
  <c r="AL11" i="44" s="1"/>
  <c r="AL526" i="43"/>
  <c r="AL102" i="44" s="1"/>
  <c r="AL518" i="43"/>
  <c r="AL94" i="44" s="1"/>
  <c r="AL510" i="43"/>
  <c r="AL86" i="44" s="1"/>
  <c r="AL502" i="43"/>
  <c r="AL78" i="44" s="1"/>
  <c r="AL494" i="43"/>
  <c r="AL70" i="44" s="1"/>
  <c r="AL486" i="43"/>
  <c r="AL62" i="44" s="1"/>
  <c r="AL478" i="43"/>
  <c r="AL54" i="44" s="1"/>
  <c r="AL470" i="43"/>
  <c r="AL46" i="44" s="1"/>
  <c r="AL531" i="43"/>
  <c r="AL107" i="44" s="1"/>
  <c r="AL523" i="43"/>
  <c r="AL99" i="44" s="1"/>
  <c r="AL515" i="43"/>
  <c r="AL91" i="44" s="1"/>
  <c r="AL507" i="43"/>
  <c r="AL83" i="44" s="1"/>
  <c r="AL499" i="43"/>
  <c r="AL75" i="44" s="1"/>
  <c r="AL491" i="43"/>
  <c r="AL67" i="44" s="1"/>
  <c r="AL483" i="43"/>
  <c r="AL59" i="44" s="1"/>
  <c r="AL475" i="43"/>
  <c r="AL51" i="44" s="1"/>
  <c r="AL467" i="43"/>
  <c r="AL43" i="44" s="1"/>
  <c r="AL456" i="43"/>
  <c r="AL32" i="44" s="1"/>
  <c r="AL448" i="43"/>
  <c r="AL24" i="44" s="1"/>
  <c r="AL440" i="43"/>
  <c r="AL16" i="44" s="1"/>
  <c r="AL465" i="43"/>
  <c r="AL41" i="44" s="1"/>
  <c r="AL457" i="43"/>
  <c r="AL33" i="44" s="1"/>
  <c r="AL449" i="43"/>
  <c r="AL25" i="44" s="1"/>
  <c r="AL441" i="43"/>
  <c r="AL17" i="44" s="1"/>
  <c r="AL433" i="43"/>
  <c r="AL532" i="43"/>
  <c r="AL108" i="44" s="1"/>
  <c r="AL524" i="43"/>
  <c r="AL100" i="44" s="1"/>
  <c r="AL516" i="43"/>
  <c r="AL92" i="44" s="1"/>
  <c r="AL508" i="43"/>
  <c r="AL84" i="44" s="1"/>
  <c r="AL500" i="43"/>
  <c r="AL76" i="44" s="1"/>
  <c r="AL492" i="43"/>
  <c r="AL68" i="44" s="1"/>
  <c r="AL484" i="43"/>
  <c r="AL60" i="44" s="1"/>
  <c r="AL476" i="43"/>
  <c r="AL52" i="44" s="1"/>
  <c r="AL468" i="43"/>
  <c r="AL44" i="44" s="1"/>
  <c r="AL529" i="43"/>
  <c r="AL105" i="44" s="1"/>
  <c r="AL521" i="43"/>
  <c r="AL97" i="44" s="1"/>
  <c r="AL513" i="43"/>
  <c r="AL89" i="44" s="1"/>
  <c r="AL505" i="43"/>
  <c r="AL81" i="44" s="1"/>
  <c r="AL497" i="43"/>
  <c r="AL73" i="44" s="1"/>
  <c r="AL489" i="43"/>
  <c r="AL65" i="44" s="1"/>
  <c r="AL481" i="43"/>
  <c r="AL57" i="44" s="1"/>
  <c r="AL473" i="43"/>
  <c r="AL49" i="44" s="1"/>
  <c r="AL462" i="43"/>
  <c r="AL38" i="44" s="1"/>
  <c r="AL454" i="43"/>
  <c r="AL30" i="44" s="1"/>
  <c r="AL446" i="43"/>
  <c r="AL22" i="44" s="1"/>
  <c r="AL438" i="43"/>
  <c r="AL14" i="44" s="1"/>
  <c r="AL463" i="43"/>
  <c r="AL39" i="44" s="1"/>
  <c r="AL455" i="43"/>
  <c r="AL31" i="44" s="1"/>
  <c r="AL447" i="43"/>
  <c r="AL23" i="44" s="1"/>
  <c r="AL439" i="43"/>
  <c r="AL15" i="44" s="1"/>
  <c r="AL530" i="43"/>
  <c r="AL106" i="44" s="1"/>
  <c r="AL522" i="43"/>
  <c r="AL98" i="44" s="1"/>
  <c r="AL514" i="43"/>
  <c r="AL90" i="44" s="1"/>
  <c r="AL506" i="43"/>
  <c r="AL82" i="44" s="1"/>
  <c r="AL498" i="43"/>
  <c r="AL74" i="44" s="1"/>
  <c r="AL490" i="43"/>
  <c r="AL66" i="44" s="1"/>
  <c r="AL482" i="43"/>
  <c r="AL58" i="44" s="1"/>
  <c r="AL474" i="43"/>
  <c r="AL50" i="44" s="1"/>
  <c r="AL466" i="43"/>
  <c r="AL42" i="44" s="1"/>
  <c r="AL527" i="43"/>
  <c r="AL103" i="44" s="1"/>
  <c r="AL519" i="43"/>
  <c r="AL95" i="44" s="1"/>
  <c r="AL511" i="43"/>
  <c r="AL87" i="44" s="1"/>
  <c r="AL503" i="43"/>
  <c r="AL79" i="44" s="1"/>
  <c r="AL495" i="43"/>
  <c r="AL71" i="44" s="1"/>
  <c r="AL487" i="43"/>
  <c r="AL63" i="44" s="1"/>
  <c r="AL479" i="43"/>
  <c r="AL55" i="44" s="1"/>
  <c r="AL471" i="43"/>
  <c r="AL47" i="44" s="1"/>
  <c r="AL460" i="43"/>
  <c r="AL36" i="44" s="1"/>
  <c r="AL452" i="43"/>
  <c r="AL28" i="44" s="1"/>
  <c r="AL444" i="43"/>
  <c r="AL20" i="44" s="1"/>
  <c r="AL436" i="43"/>
  <c r="AL12" i="44" s="1"/>
  <c r="AL461" i="43"/>
  <c r="AL37" i="44" s="1"/>
  <c r="AL453" i="43"/>
  <c r="AL29" i="44" s="1"/>
  <c r="AL445" i="43"/>
  <c r="AL21" i="44" s="1"/>
  <c r="AP4" i="43"/>
  <c r="AO5" i="43"/>
  <c r="AO7" i="43"/>
  <c r="AO114" i="43" s="1"/>
  <c r="AO221" i="43" s="1"/>
  <c r="AO9" i="43"/>
  <c r="AO116" i="43" s="1"/>
  <c r="AO223" i="43" s="1"/>
  <c r="AO14" i="43"/>
  <c r="AO121" i="43" s="1"/>
  <c r="AO228" i="43" s="1"/>
  <c r="AO17" i="43"/>
  <c r="AO124" i="43" s="1"/>
  <c r="AO231" i="43" s="1"/>
  <c r="AO22" i="43"/>
  <c r="AO129" i="43" s="1"/>
  <c r="AO236" i="43" s="1"/>
  <c r="AO25" i="43"/>
  <c r="AO132" i="43" s="1"/>
  <c r="AO239" i="43" s="1"/>
  <c r="AO30" i="43"/>
  <c r="AO137" i="43" s="1"/>
  <c r="AO244" i="43" s="1"/>
  <c r="AO33" i="43"/>
  <c r="AO140" i="43" s="1"/>
  <c r="AO247" i="43" s="1"/>
  <c r="AO38" i="43"/>
  <c r="AO145" i="43" s="1"/>
  <c r="AO252" i="43" s="1"/>
  <c r="AO41" i="43"/>
  <c r="AO148" i="43" s="1"/>
  <c r="AO255" i="43" s="1"/>
  <c r="AO6" i="43"/>
  <c r="AO113" i="43" s="1"/>
  <c r="AO220" i="43" s="1"/>
  <c r="AO8" i="43"/>
  <c r="AO115" i="43" s="1"/>
  <c r="AO222" i="43" s="1"/>
  <c r="AO12" i="43"/>
  <c r="AO119" i="43" s="1"/>
  <c r="AO226" i="43" s="1"/>
  <c r="AO15" i="43"/>
  <c r="AO122" i="43" s="1"/>
  <c r="AO229" i="43" s="1"/>
  <c r="AO20" i="43"/>
  <c r="AO127" i="43" s="1"/>
  <c r="AO234" i="43" s="1"/>
  <c r="AO23" i="43"/>
  <c r="AO130" i="43" s="1"/>
  <c r="AO237" i="43" s="1"/>
  <c r="AO28" i="43"/>
  <c r="AO135" i="43" s="1"/>
  <c r="AO242" i="43" s="1"/>
  <c r="AO31" i="43"/>
  <c r="AO138" i="43" s="1"/>
  <c r="AO245" i="43" s="1"/>
  <c r="AO36" i="43"/>
  <c r="AO143" i="43" s="1"/>
  <c r="AO250" i="43" s="1"/>
  <c r="AO39" i="43"/>
  <c r="AO146" i="43" s="1"/>
  <c r="AO253" i="43" s="1"/>
  <c r="AO44" i="43"/>
  <c r="AO151" i="43" s="1"/>
  <c r="AO258" i="43" s="1"/>
  <c r="AO10" i="43"/>
  <c r="AO117" i="43" s="1"/>
  <c r="AO224" i="43" s="1"/>
  <c r="AO13" i="43"/>
  <c r="AO120" i="43" s="1"/>
  <c r="AO227" i="43" s="1"/>
  <c r="AO18" i="43"/>
  <c r="AO125" i="43" s="1"/>
  <c r="AO232" i="43" s="1"/>
  <c r="AO21" i="43"/>
  <c r="AO128" i="43" s="1"/>
  <c r="AO235" i="43" s="1"/>
  <c r="AO26" i="43"/>
  <c r="AO133" i="43" s="1"/>
  <c r="AO240" i="43" s="1"/>
  <c r="AO29" i="43"/>
  <c r="AO136" i="43" s="1"/>
  <c r="AO243" i="43" s="1"/>
  <c r="AO34" i="43"/>
  <c r="AO141" i="43" s="1"/>
  <c r="AO248" i="43" s="1"/>
  <c r="AO37" i="43"/>
  <c r="AO144" i="43" s="1"/>
  <c r="AO251" i="43" s="1"/>
  <c r="AO42" i="43"/>
  <c r="AO149" i="43" s="1"/>
  <c r="AO256" i="43" s="1"/>
  <c r="AO11" i="43"/>
  <c r="AO118" i="43" s="1"/>
  <c r="AO225" i="43" s="1"/>
  <c r="AO16" i="43"/>
  <c r="AO123" i="43" s="1"/>
  <c r="AO230" i="43" s="1"/>
  <c r="AO19" i="43"/>
  <c r="AO126" i="43" s="1"/>
  <c r="AO233" i="43" s="1"/>
  <c r="AO24" i="43"/>
  <c r="AO131" i="43" s="1"/>
  <c r="AO238" i="43" s="1"/>
  <c r="AO27" i="43"/>
  <c r="AO134" i="43" s="1"/>
  <c r="AO241" i="43" s="1"/>
  <c r="AO32" i="43"/>
  <c r="AO139" i="43" s="1"/>
  <c r="AO246" i="43" s="1"/>
  <c r="AO35" i="43"/>
  <c r="AO142" i="43" s="1"/>
  <c r="AO249" i="43" s="1"/>
  <c r="AO40" i="43"/>
  <c r="AO147" i="43" s="1"/>
  <c r="AO254" i="43" s="1"/>
  <c r="AO43" i="43"/>
  <c r="AO150" i="43" s="1"/>
  <c r="AO257" i="43" s="1"/>
  <c r="AO48" i="43"/>
  <c r="AO155" i="43" s="1"/>
  <c r="AO262" i="43" s="1"/>
  <c r="AO51" i="43"/>
  <c r="AO158" i="43" s="1"/>
  <c r="AO265" i="43" s="1"/>
  <c r="AO56" i="43"/>
  <c r="AO163" i="43" s="1"/>
  <c r="AO270" i="43" s="1"/>
  <c r="AO59" i="43"/>
  <c r="AO166" i="43" s="1"/>
  <c r="AO273" i="43" s="1"/>
  <c r="AO60" i="43"/>
  <c r="AO167" i="43" s="1"/>
  <c r="AO274" i="43" s="1"/>
  <c r="AO62" i="43"/>
  <c r="AO169" i="43" s="1"/>
  <c r="AO276" i="43" s="1"/>
  <c r="AO64" i="43"/>
  <c r="AO171" i="43" s="1"/>
  <c r="AO278" i="43" s="1"/>
  <c r="AO66" i="43"/>
  <c r="AO173" i="43" s="1"/>
  <c r="AO280" i="43" s="1"/>
  <c r="AO68" i="43"/>
  <c r="AO175" i="43" s="1"/>
  <c r="AO282" i="43" s="1"/>
  <c r="AO70" i="43"/>
  <c r="AO177" i="43" s="1"/>
  <c r="AO284" i="43" s="1"/>
  <c r="AO72" i="43"/>
  <c r="AO179" i="43" s="1"/>
  <c r="AO286" i="43" s="1"/>
  <c r="AO74" i="43"/>
  <c r="AO181" i="43" s="1"/>
  <c r="AO288" i="43" s="1"/>
  <c r="AO76" i="43"/>
  <c r="AO183" i="43" s="1"/>
  <c r="AO290" i="43" s="1"/>
  <c r="AO78" i="43"/>
  <c r="AO185" i="43" s="1"/>
  <c r="AO292" i="43" s="1"/>
  <c r="AO80" i="43"/>
  <c r="AO187" i="43" s="1"/>
  <c r="AO294" i="43" s="1"/>
  <c r="AO82" i="43"/>
  <c r="AO189" i="43" s="1"/>
  <c r="AO296" i="43" s="1"/>
  <c r="AO84" i="43"/>
  <c r="AO191" i="43" s="1"/>
  <c r="AO298" i="43" s="1"/>
  <c r="AO46" i="43"/>
  <c r="AO153" i="43" s="1"/>
  <c r="AO260" i="43" s="1"/>
  <c r="AO49" i="43"/>
  <c r="AO156" i="43" s="1"/>
  <c r="AO263" i="43" s="1"/>
  <c r="AO54" i="43"/>
  <c r="AO161" i="43" s="1"/>
  <c r="AO268" i="43" s="1"/>
  <c r="AO57" i="43"/>
  <c r="AO164" i="43" s="1"/>
  <c r="AO271" i="43" s="1"/>
  <c r="AO47" i="43"/>
  <c r="AO154" i="43" s="1"/>
  <c r="AO261" i="43" s="1"/>
  <c r="AO52" i="43"/>
  <c r="AO159" i="43" s="1"/>
  <c r="AO266" i="43" s="1"/>
  <c r="AO55" i="43"/>
  <c r="AO162" i="43" s="1"/>
  <c r="AO269" i="43" s="1"/>
  <c r="AO61" i="43"/>
  <c r="AO168" i="43" s="1"/>
  <c r="AO275" i="43" s="1"/>
  <c r="AO63" i="43"/>
  <c r="AO170" i="43" s="1"/>
  <c r="AO277" i="43" s="1"/>
  <c r="AO65" i="43"/>
  <c r="AO172" i="43" s="1"/>
  <c r="AO279" i="43" s="1"/>
  <c r="AO67" i="43"/>
  <c r="AO174" i="43" s="1"/>
  <c r="AO281" i="43" s="1"/>
  <c r="AO69" i="43"/>
  <c r="AO176" i="43" s="1"/>
  <c r="AO283" i="43" s="1"/>
  <c r="AO71" i="43"/>
  <c r="AO178" i="43" s="1"/>
  <c r="AO285" i="43" s="1"/>
  <c r="AO73" i="43"/>
  <c r="AO180" i="43" s="1"/>
  <c r="AO287" i="43" s="1"/>
  <c r="AO75" i="43"/>
  <c r="AO182" i="43" s="1"/>
  <c r="AO289" i="43" s="1"/>
  <c r="AO58" i="43"/>
  <c r="AO165" i="43" s="1"/>
  <c r="AO272" i="43" s="1"/>
  <c r="AO79" i="43"/>
  <c r="AO186" i="43" s="1"/>
  <c r="AO293" i="43" s="1"/>
  <c r="AO86" i="43"/>
  <c r="AO193" i="43" s="1"/>
  <c r="AO300" i="43" s="1"/>
  <c r="AO88" i="43"/>
  <c r="AO195" i="43" s="1"/>
  <c r="AO302" i="43" s="1"/>
  <c r="AO90" i="43"/>
  <c r="AO197" i="43" s="1"/>
  <c r="AO304" i="43" s="1"/>
  <c r="AO92" i="43"/>
  <c r="AO199" i="43" s="1"/>
  <c r="AO306" i="43" s="1"/>
  <c r="AO94" i="43"/>
  <c r="AO201" i="43" s="1"/>
  <c r="AO308" i="43" s="1"/>
  <c r="AO96" i="43"/>
  <c r="AO203" i="43" s="1"/>
  <c r="AO310" i="43" s="1"/>
  <c r="AO98" i="43"/>
  <c r="AO205" i="43" s="1"/>
  <c r="AO312" i="43" s="1"/>
  <c r="AO100" i="43"/>
  <c r="AO207" i="43" s="1"/>
  <c r="AO314" i="43" s="1"/>
  <c r="AO102" i="43"/>
  <c r="AO209" i="43" s="1"/>
  <c r="AO316" i="43" s="1"/>
  <c r="AO104" i="43"/>
  <c r="AO211" i="43" s="1"/>
  <c r="AO318" i="43" s="1"/>
  <c r="AO50" i="43"/>
  <c r="AO157" i="43" s="1"/>
  <c r="AO264" i="43" s="1"/>
  <c r="AO77" i="43"/>
  <c r="AO184" i="43" s="1"/>
  <c r="AO291" i="43" s="1"/>
  <c r="AO85" i="43"/>
  <c r="AO192" i="43" s="1"/>
  <c r="AO299" i="43" s="1"/>
  <c r="AO53" i="43"/>
  <c r="AO160" i="43" s="1"/>
  <c r="AO267" i="43" s="1"/>
  <c r="AO83" i="43"/>
  <c r="AO190" i="43" s="1"/>
  <c r="AO297" i="43" s="1"/>
  <c r="AO87" i="43"/>
  <c r="AO194" i="43" s="1"/>
  <c r="AO301" i="43" s="1"/>
  <c r="AO408" i="43" s="1"/>
  <c r="AO89" i="43"/>
  <c r="AO196" i="43" s="1"/>
  <c r="AO303" i="43" s="1"/>
  <c r="AO91" i="43"/>
  <c r="AO198" i="43" s="1"/>
  <c r="AO305" i="43" s="1"/>
  <c r="AO412" i="43" s="1"/>
  <c r="AO93" i="43"/>
  <c r="AO200" i="43" s="1"/>
  <c r="AO307" i="43" s="1"/>
  <c r="AO95" i="43"/>
  <c r="AO202" i="43" s="1"/>
  <c r="AO309" i="43" s="1"/>
  <c r="AO416" i="43" s="1"/>
  <c r="AO97" i="43"/>
  <c r="AO204" i="43" s="1"/>
  <c r="AO311" i="43" s="1"/>
  <c r="AO99" i="43"/>
  <c r="AO206" i="43" s="1"/>
  <c r="AO313" i="43" s="1"/>
  <c r="AO420" i="43" s="1"/>
  <c r="AO101" i="43"/>
  <c r="AO208" i="43" s="1"/>
  <c r="AO315" i="43" s="1"/>
  <c r="AO103" i="43"/>
  <c r="AO210" i="43" s="1"/>
  <c r="AO317" i="43" s="1"/>
  <c r="AO424" i="43" s="1"/>
  <c r="AO45" i="43"/>
  <c r="AO152" i="43" s="1"/>
  <c r="AO259" i="43" s="1"/>
  <c r="AO81" i="43"/>
  <c r="AO188" i="43" s="1"/>
  <c r="AO295" i="43" s="1"/>
  <c r="AO328" i="43"/>
  <c r="AO330" i="43"/>
  <c r="AO332" i="43"/>
  <c r="AO334" i="43"/>
  <c r="AO336" i="43"/>
  <c r="AO338" i="43"/>
  <c r="AO340" i="43"/>
  <c r="AO342" i="43"/>
  <c r="AO344" i="43"/>
  <c r="AO346" i="43"/>
  <c r="AO348" i="43"/>
  <c r="AO350" i="43"/>
  <c r="AO352" i="43"/>
  <c r="AP325" i="43"/>
  <c r="AO327" i="43"/>
  <c r="AO329" i="43"/>
  <c r="AO331" i="43"/>
  <c r="AO333" i="43"/>
  <c r="AO335" i="43"/>
  <c r="AO337" i="43"/>
  <c r="AO339" i="43"/>
  <c r="AO341" i="43"/>
  <c r="AO343" i="43"/>
  <c r="AO345" i="43"/>
  <c r="AO347" i="43"/>
  <c r="AO349" i="43"/>
  <c r="AO353" i="43"/>
  <c r="AO354" i="43"/>
  <c r="AO356" i="43"/>
  <c r="AO358" i="43"/>
  <c r="AO360" i="43"/>
  <c r="AO362" i="43"/>
  <c r="AO364" i="43"/>
  <c r="AO366" i="43"/>
  <c r="AO368" i="43"/>
  <c r="AO370" i="43"/>
  <c r="AO372" i="43"/>
  <c r="AO374" i="43"/>
  <c r="AO376" i="43"/>
  <c r="AO378" i="43"/>
  <c r="AO380" i="43"/>
  <c r="AO382" i="43"/>
  <c r="AO384" i="43"/>
  <c r="AO386" i="43"/>
  <c r="AO388" i="43"/>
  <c r="AO390" i="43"/>
  <c r="AO392" i="43"/>
  <c r="AO394" i="43"/>
  <c r="AO396" i="43"/>
  <c r="AO398" i="43"/>
  <c r="AO400" i="43"/>
  <c r="AO402" i="43"/>
  <c r="AO404" i="43"/>
  <c r="AO406" i="43"/>
  <c r="AO410" i="43"/>
  <c r="AO414" i="43"/>
  <c r="AO418" i="43"/>
  <c r="AO422" i="43"/>
  <c r="AO351" i="43"/>
  <c r="AO355" i="43"/>
  <c r="AO357" i="43"/>
  <c r="AO359" i="43"/>
  <c r="AO361" i="43"/>
  <c r="AO363" i="43"/>
  <c r="AO365" i="43"/>
  <c r="AO367" i="43"/>
  <c r="AO369" i="43"/>
  <c r="AO371" i="43"/>
  <c r="AO373" i="43"/>
  <c r="AO375" i="43"/>
  <c r="AO377" i="43"/>
  <c r="AO379" i="43"/>
  <c r="AO381" i="43"/>
  <c r="AO383" i="43"/>
  <c r="AO385" i="43"/>
  <c r="AO387" i="43"/>
  <c r="AO389" i="43"/>
  <c r="AO391" i="43"/>
  <c r="AO393" i="43"/>
  <c r="AO395" i="43"/>
  <c r="AO397" i="43"/>
  <c r="AO399" i="43"/>
  <c r="AO401" i="43"/>
  <c r="AO403" i="43"/>
  <c r="AO405" i="43"/>
  <c r="AO407" i="43"/>
  <c r="AO409" i="43"/>
  <c r="AO411" i="43"/>
  <c r="AO413" i="43"/>
  <c r="AO415" i="43"/>
  <c r="AO417" i="43"/>
  <c r="AO419" i="43"/>
  <c r="AO421" i="43"/>
  <c r="AO423" i="43"/>
  <c r="AO425" i="43"/>
  <c r="AO8" i="44"/>
  <c r="AL319" i="43"/>
  <c r="AL9" i="44"/>
  <c r="AN105" i="43"/>
  <c r="AN112" i="43"/>
  <c r="AM212" i="43"/>
  <c r="AM219" i="43"/>
  <c r="AM326" i="43" s="1"/>
  <c r="AM426" i="43" s="1"/>
  <c r="AM440" i="43" s="1"/>
  <c r="AM16" i="44" s="1"/>
  <c r="AL109" i="44" l="1"/>
  <c r="AM527" i="43"/>
  <c r="AM103" i="44" s="1"/>
  <c r="AM495" i="43"/>
  <c r="AM71" i="44" s="1"/>
  <c r="AM525" i="43"/>
  <c r="AM101" i="44" s="1"/>
  <c r="AM513" i="43"/>
  <c r="AM89" i="44" s="1"/>
  <c r="AM503" i="43"/>
  <c r="AM79" i="44" s="1"/>
  <c r="AM493" i="43"/>
  <c r="AM69" i="44" s="1"/>
  <c r="AM479" i="43"/>
  <c r="AM55" i="44" s="1"/>
  <c r="AM530" i="43"/>
  <c r="AM106" i="44" s="1"/>
  <c r="AM514" i="43"/>
  <c r="AM90" i="44" s="1"/>
  <c r="AM498" i="43"/>
  <c r="AM74" i="44" s="1"/>
  <c r="AM482" i="43"/>
  <c r="AM58" i="44" s="1"/>
  <c r="AM466" i="43"/>
  <c r="AM42" i="44" s="1"/>
  <c r="AM451" i="43"/>
  <c r="AM27" i="44" s="1"/>
  <c r="AM435" i="43"/>
  <c r="AM11" i="44" s="1"/>
  <c r="AM452" i="43"/>
  <c r="AM28" i="44" s="1"/>
  <c r="AM521" i="43"/>
  <c r="AM97" i="44" s="1"/>
  <c r="AM511" i="43"/>
  <c r="AM87" i="44" s="1"/>
  <c r="AM501" i="43"/>
  <c r="AM77" i="44" s="1"/>
  <c r="AM489" i="43"/>
  <c r="AM65" i="44" s="1"/>
  <c r="AM473" i="43"/>
  <c r="AM49" i="44" s="1"/>
  <c r="AM524" i="43"/>
  <c r="AM100" i="44" s="1"/>
  <c r="AM508" i="43"/>
  <c r="AM84" i="44" s="1"/>
  <c r="AM492" i="43"/>
  <c r="AM68" i="44" s="1"/>
  <c r="AM476" i="43"/>
  <c r="AM52" i="44" s="1"/>
  <c r="AM461" i="43"/>
  <c r="AM37" i="44" s="1"/>
  <c r="AM445" i="43"/>
  <c r="AM21" i="44" s="1"/>
  <c r="AM462" i="43"/>
  <c r="AM38" i="44" s="1"/>
  <c r="AM446" i="43"/>
  <c r="AM22" i="44" s="1"/>
  <c r="AM517" i="43"/>
  <c r="AM93" i="44" s="1"/>
  <c r="AM505" i="43"/>
  <c r="AM81" i="44" s="1"/>
  <c r="AM481" i="43"/>
  <c r="AM57" i="44" s="1"/>
  <c r="AM532" i="43"/>
  <c r="AM108" i="44" s="1"/>
  <c r="AM516" i="43"/>
  <c r="AM92" i="44" s="1"/>
  <c r="AM500" i="43"/>
  <c r="AM76" i="44" s="1"/>
  <c r="AM484" i="43"/>
  <c r="AM60" i="44" s="1"/>
  <c r="AM468" i="43"/>
  <c r="AM44" i="44" s="1"/>
  <c r="AM453" i="43"/>
  <c r="AM29" i="44" s="1"/>
  <c r="AM437" i="43"/>
  <c r="AM13" i="44" s="1"/>
  <c r="AM454" i="43"/>
  <c r="AM30" i="44" s="1"/>
  <c r="AM529" i="43"/>
  <c r="AM105" i="44" s="1"/>
  <c r="AM519" i="43"/>
  <c r="AM95" i="44" s="1"/>
  <c r="AM509" i="43"/>
  <c r="AM85" i="44" s="1"/>
  <c r="AM497" i="43"/>
  <c r="AM73" i="44" s="1"/>
  <c r="AM487" i="43"/>
  <c r="AM63" i="44" s="1"/>
  <c r="AM471" i="43"/>
  <c r="AM47" i="44" s="1"/>
  <c r="AM522" i="43"/>
  <c r="AM98" i="44" s="1"/>
  <c r="AM506" i="43"/>
  <c r="AM82" i="44" s="1"/>
  <c r="AM490" i="43"/>
  <c r="AM66" i="44" s="1"/>
  <c r="AM474" i="43"/>
  <c r="AM50" i="44" s="1"/>
  <c r="AM459" i="43"/>
  <c r="AM35" i="44" s="1"/>
  <c r="AM443" i="43"/>
  <c r="AM19" i="44" s="1"/>
  <c r="AM460" i="43"/>
  <c r="AM36" i="44" s="1"/>
  <c r="AM438" i="43"/>
  <c r="AM14" i="44" s="1"/>
  <c r="AM444" i="43"/>
  <c r="AM20" i="44" s="1"/>
  <c r="AM436" i="43"/>
  <c r="AM12" i="44" s="1"/>
  <c r="AM528" i="43"/>
  <c r="AM104" i="44" s="1"/>
  <c r="AM488" i="43"/>
  <c r="AM64" i="44" s="1"/>
  <c r="AM441" i="43"/>
  <c r="AM17" i="44" s="1"/>
  <c r="AM485" i="43"/>
  <c r="AM61" i="44" s="1"/>
  <c r="AM477" i="43"/>
  <c r="AM53" i="44" s="1"/>
  <c r="AM469" i="43"/>
  <c r="AM45" i="44" s="1"/>
  <c r="AM520" i="43"/>
  <c r="AM96" i="44" s="1"/>
  <c r="AM512" i="43"/>
  <c r="AM88" i="44" s="1"/>
  <c r="AM504" i="43"/>
  <c r="AM80" i="44" s="1"/>
  <c r="AM496" i="43"/>
  <c r="AM72" i="44" s="1"/>
  <c r="AM480" i="43"/>
  <c r="AM56" i="44" s="1"/>
  <c r="AM472" i="43"/>
  <c r="AM48" i="44" s="1"/>
  <c r="AM465" i="43"/>
  <c r="AM41" i="44" s="1"/>
  <c r="AM457" i="43"/>
  <c r="AM33" i="44" s="1"/>
  <c r="AM449" i="43"/>
  <c r="AM25" i="44" s="1"/>
  <c r="AM433" i="43"/>
  <c r="AM458" i="43"/>
  <c r="AM34" i="44" s="1"/>
  <c r="AM450" i="43"/>
  <c r="AM26" i="44" s="1"/>
  <c r="AM442" i="43"/>
  <c r="AM18" i="44" s="1"/>
  <c r="AM434" i="43"/>
  <c r="AM10" i="44" s="1"/>
  <c r="AM531" i="43"/>
  <c r="AM107" i="44" s="1"/>
  <c r="AM523" i="43"/>
  <c r="AM99" i="44" s="1"/>
  <c r="AM515" i="43"/>
  <c r="AM91" i="44" s="1"/>
  <c r="AM507" i="43"/>
  <c r="AM83" i="44" s="1"/>
  <c r="AM499" i="43"/>
  <c r="AM75" i="44" s="1"/>
  <c r="AM491" i="43"/>
  <c r="AM67" i="44" s="1"/>
  <c r="AM483" i="43"/>
  <c r="AM59" i="44" s="1"/>
  <c r="AM475" i="43"/>
  <c r="AM51" i="44" s="1"/>
  <c r="AM467" i="43"/>
  <c r="AM43" i="44" s="1"/>
  <c r="AM526" i="43"/>
  <c r="AM102" i="44" s="1"/>
  <c r="AM518" i="43"/>
  <c r="AM94" i="44" s="1"/>
  <c r="AM510" i="43"/>
  <c r="AM86" i="44" s="1"/>
  <c r="AM502" i="43"/>
  <c r="AM78" i="44" s="1"/>
  <c r="AM494" i="43"/>
  <c r="AM70" i="44" s="1"/>
  <c r="AM486" i="43"/>
  <c r="AM62" i="44" s="1"/>
  <c r="AM478" i="43"/>
  <c r="AM54" i="44" s="1"/>
  <c r="AM470" i="43"/>
  <c r="AM46" i="44" s="1"/>
  <c r="AM463" i="43"/>
  <c r="AM39" i="44" s="1"/>
  <c r="AM455" i="43"/>
  <c r="AM31" i="44" s="1"/>
  <c r="AM447" i="43"/>
  <c r="AM23" i="44" s="1"/>
  <c r="AM439" i="43"/>
  <c r="AM15" i="44" s="1"/>
  <c r="AM464" i="43"/>
  <c r="AM40" i="44" s="1"/>
  <c r="AM456" i="43"/>
  <c r="AM32" i="44" s="1"/>
  <c r="AM448" i="43"/>
  <c r="AM24" i="44" s="1"/>
  <c r="AN212" i="43"/>
  <c r="AN219" i="43"/>
  <c r="AN326" i="43" s="1"/>
  <c r="AN426" i="43" s="1"/>
  <c r="AN438" i="43" s="1"/>
  <c r="AN14" i="44" s="1"/>
  <c r="AP8" i="44"/>
  <c r="AQ325" i="43"/>
  <c r="AO105" i="43"/>
  <c r="AO112" i="43"/>
  <c r="AM319" i="43"/>
  <c r="AM9" i="44"/>
  <c r="AQ4" i="43"/>
  <c r="AP6" i="43"/>
  <c r="AP113" i="43" s="1"/>
  <c r="AP220" i="43" s="1"/>
  <c r="AP327" i="43" s="1"/>
  <c r="AP7" i="43"/>
  <c r="AP114" i="43" s="1"/>
  <c r="AP221" i="43" s="1"/>
  <c r="AP328" i="43" s="1"/>
  <c r="AP9" i="43"/>
  <c r="AP116" i="43" s="1"/>
  <c r="AP223" i="43" s="1"/>
  <c r="AP330" i="43" s="1"/>
  <c r="AP5" i="43"/>
  <c r="AP8" i="43"/>
  <c r="AP115" i="43" s="1"/>
  <c r="AP222" i="43" s="1"/>
  <c r="AP329" i="43" s="1"/>
  <c r="AP10" i="43"/>
  <c r="AP117" i="43" s="1"/>
  <c r="AP224" i="43" s="1"/>
  <c r="AP331" i="43" s="1"/>
  <c r="AP12" i="43"/>
  <c r="AP119" i="43" s="1"/>
  <c r="AP226" i="43" s="1"/>
  <c r="AP333" i="43" s="1"/>
  <c r="AP14" i="43"/>
  <c r="AP121" i="43" s="1"/>
  <c r="AP228" i="43" s="1"/>
  <c r="AP335" i="43" s="1"/>
  <c r="AP16" i="43"/>
  <c r="AP123" i="43" s="1"/>
  <c r="AP230" i="43" s="1"/>
  <c r="AP337" i="43" s="1"/>
  <c r="AP18" i="43"/>
  <c r="AP125" i="43" s="1"/>
  <c r="AP232" i="43" s="1"/>
  <c r="AP339" i="43" s="1"/>
  <c r="AP20" i="43"/>
  <c r="AP127" i="43" s="1"/>
  <c r="AP234" i="43" s="1"/>
  <c r="AP341" i="43" s="1"/>
  <c r="AP22" i="43"/>
  <c r="AP129" i="43" s="1"/>
  <c r="AP236" i="43" s="1"/>
  <c r="AP343" i="43" s="1"/>
  <c r="AP24" i="43"/>
  <c r="AP131" i="43" s="1"/>
  <c r="AP238" i="43" s="1"/>
  <c r="AP345" i="43" s="1"/>
  <c r="AP26" i="43"/>
  <c r="AP133" i="43" s="1"/>
  <c r="AP240" i="43" s="1"/>
  <c r="AP347" i="43" s="1"/>
  <c r="AP28" i="43"/>
  <c r="AP135" i="43" s="1"/>
  <c r="AP242" i="43" s="1"/>
  <c r="AP349" i="43" s="1"/>
  <c r="AP30" i="43"/>
  <c r="AP137" i="43" s="1"/>
  <c r="AP244" i="43" s="1"/>
  <c r="AP351" i="43" s="1"/>
  <c r="AP32" i="43"/>
  <c r="AP139" i="43" s="1"/>
  <c r="AP246" i="43" s="1"/>
  <c r="AP353" i="43" s="1"/>
  <c r="AP34" i="43"/>
  <c r="AP141" i="43" s="1"/>
  <c r="AP248" i="43" s="1"/>
  <c r="AP355" i="43" s="1"/>
  <c r="AP36" i="43"/>
  <c r="AP143" i="43" s="1"/>
  <c r="AP250" i="43" s="1"/>
  <c r="AP357" i="43" s="1"/>
  <c r="AP38" i="43"/>
  <c r="AP145" i="43" s="1"/>
  <c r="AP252" i="43" s="1"/>
  <c r="AP359" i="43" s="1"/>
  <c r="AP40" i="43"/>
  <c r="AP147" i="43" s="1"/>
  <c r="AP254" i="43" s="1"/>
  <c r="AP361" i="43" s="1"/>
  <c r="AP42" i="43"/>
  <c r="AP149" i="43" s="1"/>
  <c r="AP256" i="43" s="1"/>
  <c r="AP363" i="43" s="1"/>
  <c r="AP44" i="43"/>
  <c r="AP151" i="43" s="1"/>
  <c r="AP258" i="43" s="1"/>
  <c r="AP365" i="43" s="1"/>
  <c r="AP46" i="43"/>
  <c r="AP153" i="43" s="1"/>
  <c r="AP260" i="43" s="1"/>
  <c r="AP367" i="43" s="1"/>
  <c r="AP48" i="43"/>
  <c r="AP155" i="43" s="1"/>
  <c r="AP262" i="43" s="1"/>
  <c r="AP369" i="43" s="1"/>
  <c r="AP50" i="43"/>
  <c r="AP157" i="43" s="1"/>
  <c r="AP264" i="43" s="1"/>
  <c r="AP371" i="43" s="1"/>
  <c r="AP52" i="43"/>
  <c r="AP159" i="43" s="1"/>
  <c r="AP266" i="43" s="1"/>
  <c r="AP373" i="43" s="1"/>
  <c r="AP54" i="43"/>
  <c r="AP161" i="43" s="1"/>
  <c r="AP268" i="43" s="1"/>
  <c r="AP375" i="43" s="1"/>
  <c r="AP56" i="43"/>
  <c r="AP163" i="43" s="1"/>
  <c r="AP270" i="43" s="1"/>
  <c r="AP377" i="43" s="1"/>
  <c r="AP58" i="43"/>
  <c r="AP165" i="43" s="1"/>
  <c r="AP272" i="43" s="1"/>
  <c r="AP379" i="43" s="1"/>
  <c r="AP11" i="43"/>
  <c r="AP118" i="43" s="1"/>
  <c r="AP225" i="43" s="1"/>
  <c r="AP332" i="43" s="1"/>
  <c r="AP19" i="43"/>
  <c r="AP126" i="43" s="1"/>
  <c r="AP233" i="43" s="1"/>
  <c r="AP340" i="43" s="1"/>
  <c r="AP27" i="43"/>
  <c r="AP134" i="43" s="1"/>
  <c r="AP241" i="43" s="1"/>
  <c r="AP348" i="43" s="1"/>
  <c r="AP35" i="43"/>
  <c r="AP142" i="43" s="1"/>
  <c r="AP249" i="43" s="1"/>
  <c r="AP356" i="43" s="1"/>
  <c r="AP43" i="43"/>
  <c r="AP150" i="43" s="1"/>
  <c r="AP257" i="43" s="1"/>
  <c r="AP364" i="43" s="1"/>
  <c r="AP17" i="43"/>
  <c r="AP124" i="43" s="1"/>
  <c r="AP231" i="43" s="1"/>
  <c r="AP338" i="43" s="1"/>
  <c r="AP25" i="43"/>
  <c r="AP132" i="43" s="1"/>
  <c r="AP239" i="43" s="1"/>
  <c r="AP346" i="43" s="1"/>
  <c r="AP33" i="43"/>
  <c r="AP140" i="43" s="1"/>
  <c r="AP247" i="43" s="1"/>
  <c r="AP354" i="43" s="1"/>
  <c r="AP41" i="43"/>
  <c r="AP148" i="43" s="1"/>
  <c r="AP255" i="43" s="1"/>
  <c r="AP362" i="43" s="1"/>
  <c r="AP15" i="43"/>
  <c r="AP122" i="43" s="1"/>
  <c r="AP229" i="43" s="1"/>
  <c r="AP336" i="43" s="1"/>
  <c r="AP23" i="43"/>
  <c r="AP130" i="43" s="1"/>
  <c r="AP237" i="43" s="1"/>
  <c r="AP344" i="43" s="1"/>
  <c r="AP31" i="43"/>
  <c r="AP138" i="43" s="1"/>
  <c r="AP245" i="43" s="1"/>
  <c r="AP352" i="43" s="1"/>
  <c r="AP39" i="43"/>
  <c r="AP146" i="43" s="1"/>
  <c r="AP253" i="43" s="1"/>
  <c r="AP360" i="43" s="1"/>
  <c r="AP13" i="43"/>
  <c r="AP120" i="43" s="1"/>
  <c r="AP227" i="43" s="1"/>
  <c r="AP334" i="43" s="1"/>
  <c r="AP21" i="43"/>
  <c r="AP128" i="43" s="1"/>
  <c r="AP235" i="43" s="1"/>
  <c r="AP342" i="43" s="1"/>
  <c r="AP29" i="43"/>
  <c r="AP136" i="43" s="1"/>
  <c r="AP243" i="43" s="1"/>
  <c r="AP350" i="43" s="1"/>
  <c r="AP37" i="43"/>
  <c r="AP144" i="43" s="1"/>
  <c r="AP251" i="43" s="1"/>
  <c r="AP358" i="43" s="1"/>
  <c r="AP45" i="43"/>
  <c r="AP152" i="43" s="1"/>
  <c r="AP259" i="43" s="1"/>
  <c r="AP366" i="43" s="1"/>
  <c r="AP53" i="43"/>
  <c r="AP160" i="43" s="1"/>
  <c r="AP267" i="43" s="1"/>
  <c r="AP374" i="43" s="1"/>
  <c r="AP51" i="43"/>
  <c r="AP158" i="43" s="1"/>
  <c r="AP265" i="43" s="1"/>
  <c r="AP372" i="43" s="1"/>
  <c r="AP59" i="43"/>
  <c r="AP166" i="43" s="1"/>
  <c r="AP273" i="43" s="1"/>
  <c r="AP380" i="43" s="1"/>
  <c r="AP60" i="43"/>
  <c r="AP167" i="43" s="1"/>
  <c r="AP274" i="43" s="1"/>
  <c r="AP381" i="43" s="1"/>
  <c r="AP62" i="43"/>
  <c r="AP169" i="43" s="1"/>
  <c r="AP276" i="43" s="1"/>
  <c r="AP383" i="43" s="1"/>
  <c r="AP64" i="43"/>
  <c r="AP171" i="43" s="1"/>
  <c r="AP278" i="43" s="1"/>
  <c r="AP385" i="43" s="1"/>
  <c r="AP66" i="43"/>
  <c r="AP173" i="43" s="1"/>
  <c r="AP280" i="43" s="1"/>
  <c r="AP387" i="43" s="1"/>
  <c r="AP68" i="43"/>
  <c r="AP175" i="43" s="1"/>
  <c r="AP282" i="43" s="1"/>
  <c r="AP389" i="43" s="1"/>
  <c r="AP70" i="43"/>
  <c r="AP177" i="43" s="1"/>
  <c r="AP284" i="43" s="1"/>
  <c r="AP391" i="43" s="1"/>
  <c r="AP49" i="43"/>
  <c r="AP156" i="43" s="1"/>
  <c r="AP263" i="43" s="1"/>
  <c r="AP370" i="43" s="1"/>
  <c r="AP57" i="43"/>
  <c r="AP164" i="43" s="1"/>
  <c r="AP271" i="43" s="1"/>
  <c r="AP378" i="43" s="1"/>
  <c r="AP67" i="43"/>
  <c r="AP174" i="43" s="1"/>
  <c r="AP281" i="43" s="1"/>
  <c r="AP388" i="43" s="1"/>
  <c r="AP72" i="43"/>
  <c r="AP179" i="43" s="1"/>
  <c r="AP286" i="43" s="1"/>
  <c r="AP393" i="43" s="1"/>
  <c r="AP76" i="43"/>
  <c r="AP183" i="43" s="1"/>
  <c r="AP290" i="43" s="1"/>
  <c r="AP397" i="43" s="1"/>
  <c r="AP81" i="43"/>
  <c r="AP188" i="43" s="1"/>
  <c r="AP295" i="43" s="1"/>
  <c r="AP402" i="43" s="1"/>
  <c r="AP84" i="43"/>
  <c r="AP191" i="43" s="1"/>
  <c r="AP298" i="43" s="1"/>
  <c r="AP405" i="43" s="1"/>
  <c r="AP61" i="43"/>
  <c r="AP168" i="43" s="1"/>
  <c r="AP275" i="43" s="1"/>
  <c r="AP382" i="43" s="1"/>
  <c r="AP69" i="43"/>
  <c r="AP176" i="43" s="1"/>
  <c r="AP283" i="43" s="1"/>
  <c r="AP390" i="43" s="1"/>
  <c r="AP73" i="43"/>
  <c r="AP180" i="43" s="1"/>
  <c r="AP287" i="43" s="1"/>
  <c r="AP394" i="43" s="1"/>
  <c r="AP79" i="43"/>
  <c r="AP186" i="43" s="1"/>
  <c r="AP293" i="43" s="1"/>
  <c r="AP400" i="43" s="1"/>
  <c r="AP82" i="43"/>
  <c r="AP189" i="43" s="1"/>
  <c r="AP296" i="43" s="1"/>
  <c r="AP403" i="43" s="1"/>
  <c r="AP86" i="43"/>
  <c r="AP193" i="43" s="1"/>
  <c r="AP300" i="43" s="1"/>
  <c r="AP407" i="43" s="1"/>
  <c r="AP88" i="43"/>
  <c r="AP195" i="43" s="1"/>
  <c r="AP302" i="43" s="1"/>
  <c r="AP409" i="43" s="1"/>
  <c r="AP90" i="43"/>
  <c r="AP197" i="43" s="1"/>
  <c r="AP304" i="43" s="1"/>
  <c r="AP411" i="43" s="1"/>
  <c r="AP92" i="43"/>
  <c r="AP199" i="43" s="1"/>
  <c r="AP306" i="43" s="1"/>
  <c r="AP413" i="43" s="1"/>
  <c r="AP94" i="43"/>
  <c r="AP201" i="43" s="1"/>
  <c r="AP308" i="43" s="1"/>
  <c r="AP415" i="43" s="1"/>
  <c r="AP96" i="43"/>
  <c r="AP203" i="43" s="1"/>
  <c r="AP310" i="43" s="1"/>
  <c r="AP417" i="43" s="1"/>
  <c r="AP98" i="43"/>
  <c r="AP205" i="43" s="1"/>
  <c r="AP312" i="43" s="1"/>
  <c r="AP419" i="43" s="1"/>
  <c r="AP100" i="43"/>
  <c r="AP207" i="43" s="1"/>
  <c r="AP314" i="43" s="1"/>
  <c r="AP421" i="43" s="1"/>
  <c r="AP102" i="43"/>
  <c r="AP209" i="43" s="1"/>
  <c r="AP316" i="43" s="1"/>
  <c r="AP423" i="43" s="1"/>
  <c r="AP104" i="43"/>
  <c r="AP211" i="43" s="1"/>
  <c r="AP318" i="43" s="1"/>
  <c r="AP425" i="43" s="1"/>
  <c r="AP55" i="43"/>
  <c r="AP162" i="43" s="1"/>
  <c r="AP269" i="43" s="1"/>
  <c r="AP376" i="43" s="1"/>
  <c r="AP63" i="43"/>
  <c r="AP170" i="43" s="1"/>
  <c r="AP277" i="43" s="1"/>
  <c r="AP384" i="43" s="1"/>
  <c r="AP71" i="43"/>
  <c r="AP178" i="43" s="1"/>
  <c r="AP285" i="43" s="1"/>
  <c r="AP392" i="43" s="1"/>
  <c r="AP74" i="43"/>
  <c r="AP181" i="43" s="1"/>
  <c r="AP288" i="43" s="1"/>
  <c r="AP395" i="43" s="1"/>
  <c r="AP77" i="43"/>
  <c r="AP184" i="43" s="1"/>
  <c r="AP291" i="43" s="1"/>
  <c r="AP398" i="43" s="1"/>
  <c r="AP80" i="43"/>
  <c r="AP187" i="43" s="1"/>
  <c r="AP294" i="43" s="1"/>
  <c r="AP401" i="43" s="1"/>
  <c r="AP85" i="43"/>
  <c r="AP192" i="43" s="1"/>
  <c r="AP299" i="43" s="1"/>
  <c r="AP406" i="43" s="1"/>
  <c r="AP47" i="43"/>
  <c r="AP154" i="43" s="1"/>
  <c r="AP261" i="43" s="1"/>
  <c r="AP368" i="43" s="1"/>
  <c r="AP65" i="43"/>
  <c r="AP172" i="43" s="1"/>
  <c r="AP279" i="43" s="1"/>
  <c r="AP386" i="43" s="1"/>
  <c r="AP75" i="43"/>
  <c r="AP182" i="43" s="1"/>
  <c r="AP289" i="43" s="1"/>
  <c r="AP396" i="43" s="1"/>
  <c r="AP78" i="43"/>
  <c r="AP185" i="43" s="1"/>
  <c r="AP292" i="43" s="1"/>
  <c r="AP399" i="43" s="1"/>
  <c r="AP83" i="43"/>
  <c r="AP190" i="43" s="1"/>
  <c r="AP297" i="43" s="1"/>
  <c r="AP404" i="43" s="1"/>
  <c r="AP87" i="43"/>
  <c r="AP194" i="43" s="1"/>
  <c r="AP301" i="43" s="1"/>
  <c r="AP408" i="43" s="1"/>
  <c r="AP89" i="43"/>
  <c r="AP196" i="43" s="1"/>
  <c r="AP303" i="43" s="1"/>
  <c r="AP410" i="43" s="1"/>
  <c r="AP91" i="43"/>
  <c r="AP198" i="43" s="1"/>
  <c r="AP305" i="43" s="1"/>
  <c r="AP412" i="43" s="1"/>
  <c r="AP93" i="43"/>
  <c r="AP200" i="43" s="1"/>
  <c r="AP307" i="43" s="1"/>
  <c r="AP414" i="43" s="1"/>
  <c r="AP95" i="43"/>
  <c r="AP202" i="43" s="1"/>
  <c r="AP309" i="43" s="1"/>
  <c r="AP416" i="43" s="1"/>
  <c r="AP97" i="43"/>
  <c r="AP204" i="43" s="1"/>
  <c r="AP311" i="43" s="1"/>
  <c r="AP418" i="43" s="1"/>
  <c r="AP99" i="43"/>
  <c r="AP206" i="43" s="1"/>
  <c r="AP313" i="43" s="1"/>
  <c r="AP420" i="43" s="1"/>
  <c r="AP101" i="43"/>
  <c r="AP208" i="43" s="1"/>
  <c r="AP315" i="43" s="1"/>
  <c r="AP422" i="43" s="1"/>
  <c r="AP103" i="43"/>
  <c r="AP210" i="43" s="1"/>
  <c r="AP317" i="43" s="1"/>
  <c r="AP424" i="43" s="1"/>
  <c r="AN479" i="43" l="1"/>
  <c r="AN55" i="44" s="1"/>
  <c r="AN523" i="43"/>
  <c r="AN99" i="44" s="1"/>
  <c r="AN508" i="43"/>
  <c r="AN84" i="44" s="1"/>
  <c r="AN436" i="43"/>
  <c r="AN12" i="44" s="1"/>
  <c r="AN493" i="43"/>
  <c r="AN69" i="44" s="1"/>
  <c r="AN492" i="43"/>
  <c r="AN68" i="44" s="1"/>
  <c r="AN470" i="43"/>
  <c r="AN46" i="44" s="1"/>
  <c r="AN463" i="43"/>
  <c r="AN39" i="44" s="1"/>
  <c r="AN458" i="43"/>
  <c r="AN34" i="44" s="1"/>
  <c r="AN507" i="43"/>
  <c r="AN83" i="44" s="1"/>
  <c r="AN522" i="43"/>
  <c r="AN98" i="44" s="1"/>
  <c r="AN447" i="43"/>
  <c r="AN23" i="44" s="1"/>
  <c r="AN517" i="43"/>
  <c r="AN93" i="44" s="1"/>
  <c r="AN503" i="43"/>
  <c r="AN79" i="44" s="1"/>
  <c r="AN491" i="43"/>
  <c r="AN67" i="44" s="1"/>
  <c r="AN475" i="43"/>
  <c r="AN51" i="44" s="1"/>
  <c r="AN532" i="43"/>
  <c r="AN108" i="44" s="1"/>
  <c r="AN518" i="43"/>
  <c r="AN94" i="44" s="1"/>
  <c r="AN502" i="43"/>
  <c r="AN78" i="44" s="1"/>
  <c r="AN490" i="43"/>
  <c r="AN66" i="44" s="1"/>
  <c r="AN468" i="43"/>
  <c r="AN44" i="44" s="1"/>
  <c r="AN443" i="43"/>
  <c r="AN19" i="44" s="1"/>
  <c r="AN456" i="43"/>
  <c r="AN32" i="44" s="1"/>
  <c r="AN434" i="43"/>
  <c r="AN10" i="44" s="1"/>
  <c r="AN527" i="43"/>
  <c r="AN103" i="44" s="1"/>
  <c r="AN515" i="43"/>
  <c r="AN91" i="44" s="1"/>
  <c r="AN501" i="43"/>
  <c r="AN77" i="44" s="1"/>
  <c r="AN485" i="43"/>
  <c r="AN61" i="44" s="1"/>
  <c r="AN471" i="43"/>
  <c r="AN47" i="44" s="1"/>
  <c r="AN530" i="43"/>
  <c r="AN106" i="44" s="1"/>
  <c r="AN514" i="43"/>
  <c r="AN90" i="44" s="1"/>
  <c r="AN500" i="43"/>
  <c r="AN76" i="44" s="1"/>
  <c r="AN482" i="43"/>
  <c r="AN58" i="44" s="1"/>
  <c r="AN457" i="43"/>
  <c r="AN33" i="44" s="1"/>
  <c r="AN435" i="43"/>
  <c r="AN11" i="44" s="1"/>
  <c r="AN448" i="43"/>
  <c r="AN24" i="44" s="1"/>
  <c r="AN525" i="43"/>
  <c r="AN101" i="44" s="1"/>
  <c r="AN511" i="43"/>
  <c r="AN87" i="44" s="1"/>
  <c r="AN495" i="43"/>
  <c r="AN71" i="44" s="1"/>
  <c r="AN483" i="43"/>
  <c r="AN59" i="44" s="1"/>
  <c r="AN469" i="43"/>
  <c r="AN45" i="44" s="1"/>
  <c r="AN524" i="43"/>
  <c r="AN100" i="44" s="1"/>
  <c r="AN510" i="43"/>
  <c r="AN86" i="44" s="1"/>
  <c r="AN498" i="43"/>
  <c r="AN74" i="44" s="1"/>
  <c r="AN478" i="43"/>
  <c r="AN54" i="44" s="1"/>
  <c r="AN455" i="43"/>
  <c r="AN31" i="44" s="1"/>
  <c r="AN433" i="43"/>
  <c r="AN444" i="43"/>
  <c r="AN20" i="44" s="1"/>
  <c r="AN486" i="43"/>
  <c r="AN62" i="44" s="1"/>
  <c r="AN476" i="43"/>
  <c r="AN52" i="44" s="1"/>
  <c r="AN466" i="43"/>
  <c r="AN42" i="44" s="1"/>
  <c r="AN451" i="43"/>
  <c r="AN27" i="44" s="1"/>
  <c r="AN441" i="43"/>
  <c r="AN17" i="44" s="1"/>
  <c r="AN464" i="43"/>
  <c r="AN40" i="44" s="1"/>
  <c r="AN452" i="43"/>
  <c r="AN28" i="44" s="1"/>
  <c r="AN442" i="43"/>
  <c r="AN18" i="44" s="1"/>
  <c r="AN531" i="43"/>
  <c r="AN107" i="44" s="1"/>
  <c r="AN519" i="43"/>
  <c r="AN95" i="44" s="1"/>
  <c r="AN509" i="43"/>
  <c r="AN85" i="44" s="1"/>
  <c r="AN499" i="43"/>
  <c r="AN75" i="44" s="1"/>
  <c r="AN487" i="43"/>
  <c r="AN63" i="44" s="1"/>
  <c r="AN477" i="43"/>
  <c r="AN53" i="44" s="1"/>
  <c r="AN467" i="43"/>
  <c r="AN43" i="44" s="1"/>
  <c r="AN526" i="43"/>
  <c r="AN102" i="44" s="1"/>
  <c r="AN516" i="43"/>
  <c r="AN92" i="44" s="1"/>
  <c r="AN506" i="43"/>
  <c r="AN82" i="44" s="1"/>
  <c r="AN494" i="43"/>
  <c r="AN70" i="44" s="1"/>
  <c r="AN484" i="43"/>
  <c r="AN60" i="44" s="1"/>
  <c r="AN474" i="43"/>
  <c r="AN50" i="44" s="1"/>
  <c r="AN459" i="43"/>
  <c r="AN35" i="44" s="1"/>
  <c r="AN449" i="43"/>
  <c r="AN25" i="44" s="1"/>
  <c r="AN439" i="43"/>
  <c r="AN15" i="44" s="1"/>
  <c r="AN460" i="43"/>
  <c r="AN36" i="44" s="1"/>
  <c r="AN450" i="43"/>
  <c r="AN26" i="44" s="1"/>
  <c r="AN440" i="43"/>
  <c r="AN16" i="44" s="1"/>
  <c r="AM109" i="44"/>
  <c r="AN529" i="43"/>
  <c r="AN105" i="44" s="1"/>
  <c r="AN521" i="43"/>
  <c r="AN97" i="44" s="1"/>
  <c r="AN513" i="43"/>
  <c r="AN89" i="44" s="1"/>
  <c r="AN505" i="43"/>
  <c r="AN81" i="44" s="1"/>
  <c r="AN497" i="43"/>
  <c r="AN73" i="44" s="1"/>
  <c r="AN489" i="43"/>
  <c r="AN65" i="44" s="1"/>
  <c r="AN481" i="43"/>
  <c r="AN57" i="44" s="1"/>
  <c r="AN473" i="43"/>
  <c r="AN49" i="44" s="1"/>
  <c r="AN465" i="43"/>
  <c r="AN41" i="44" s="1"/>
  <c r="AN528" i="43"/>
  <c r="AN104" i="44" s="1"/>
  <c r="AN520" i="43"/>
  <c r="AN96" i="44" s="1"/>
  <c r="AN512" i="43"/>
  <c r="AN88" i="44" s="1"/>
  <c r="AN504" i="43"/>
  <c r="AN80" i="44" s="1"/>
  <c r="AN496" i="43"/>
  <c r="AN72" i="44" s="1"/>
  <c r="AN488" i="43"/>
  <c r="AN64" i="44" s="1"/>
  <c r="AN480" i="43"/>
  <c r="AN56" i="44" s="1"/>
  <c r="AN472" i="43"/>
  <c r="AN48" i="44" s="1"/>
  <c r="AN461" i="43"/>
  <c r="AN37" i="44" s="1"/>
  <c r="AN453" i="43"/>
  <c r="AN29" i="44" s="1"/>
  <c r="AN445" i="43"/>
  <c r="AN21" i="44" s="1"/>
  <c r="AN437" i="43"/>
  <c r="AN13" i="44" s="1"/>
  <c r="AN462" i="43"/>
  <c r="AN38" i="44" s="1"/>
  <c r="AN454" i="43"/>
  <c r="AN30" i="44" s="1"/>
  <c r="AN446" i="43"/>
  <c r="AN22" i="44" s="1"/>
  <c r="AQ8" i="44"/>
  <c r="AO212" i="43"/>
  <c r="AO219" i="43"/>
  <c r="AO326" i="43" s="1"/>
  <c r="AO426" i="43" s="1"/>
  <c r="AO439" i="43" s="1"/>
  <c r="AO15" i="44" s="1"/>
  <c r="AN319" i="43"/>
  <c r="AN9" i="44"/>
  <c r="AP105" i="43"/>
  <c r="AP112" i="43"/>
  <c r="AQ6" i="43"/>
  <c r="AQ113" i="43" s="1"/>
  <c r="AQ220" i="43" s="1"/>
  <c r="AQ8" i="43"/>
  <c r="AQ115" i="43" s="1"/>
  <c r="AQ222" i="43" s="1"/>
  <c r="AQ5" i="43"/>
  <c r="AR4" i="43"/>
  <c r="AQ7" i="43"/>
  <c r="AQ114" i="43" s="1"/>
  <c r="AQ221" i="43" s="1"/>
  <c r="AQ13" i="43"/>
  <c r="AQ120" i="43" s="1"/>
  <c r="AQ227" i="43" s="1"/>
  <c r="AQ16" i="43"/>
  <c r="AQ123" i="43" s="1"/>
  <c r="AQ230" i="43" s="1"/>
  <c r="AQ21" i="43"/>
  <c r="AQ128" i="43" s="1"/>
  <c r="AQ235" i="43" s="1"/>
  <c r="AQ24" i="43"/>
  <c r="AQ131" i="43" s="1"/>
  <c r="AQ238" i="43" s="1"/>
  <c r="AQ29" i="43"/>
  <c r="AQ136" i="43" s="1"/>
  <c r="AQ243" i="43" s="1"/>
  <c r="AQ32" i="43"/>
  <c r="AQ139" i="43" s="1"/>
  <c r="AQ246" i="43" s="1"/>
  <c r="AQ37" i="43"/>
  <c r="AQ144" i="43" s="1"/>
  <c r="AQ251" i="43" s="1"/>
  <c r="AQ40" i="43"/>
  <c r="AQ147" i="43" s="1"/>
  <c r="AQ254" i="43" s="1"/>
  <c r="AQ9" i="43"/>
  <c r="AQ116" i="43" s="1"/>
  <c r="AQ223" i="43" s="1"/>
  <c r="AQ11" i="43"/>
  <c r="AQ118" i="43" s="1"/>
  <c r="AQ225" i="43" s="1"/>
  <c r="AQ14" i="43"/>
  <c r="AQ121" i="43" s="1"/>
  <c r="AQ228" i="43" s="1"/>
  <c r="AQ19" i="43"/>
  <c r="AQ126" i="43" s="1"/>
  <c r="AQ233" i="43" s="1"/>
  <c r="AQ22" i="43"/>
  <c r="AQ129" i="43" s="1"/>
  <c r="AQ236" i="43" s="1"/>
  <c r="AQ27" i="43"/>
  <c r="AQ134" i="43" s="1"/>
  <c r="AQ241" i="43" s="1"/>
  <c r="AQ30" i="43"/>
  <c r="AQ137" i="43" s="1"/>
  <c r="AQ244" i="43" s="1"/>
  <c r="AQ35" i="43"/>
  <c r="AQ142" i="43" s="1"/>
  <c r="AQ249" i="43" s="1"/>
  <c r="AQ38" i="43"/>
  <c r="AQ145" i="43" s="1"/>
  <c r="AQ252" i="43" s="1"/>
  <c r="AQ43" i="43"/>
  <c r="AQ150" i="43" s="1"/>
  <c r="AQ257" i="43" s="1"/>
  <c r="AQ12" i="43"/>
  <c r="AQ119" i="43" s="1"/>
  <c r="AQ226" i="43" s="1"/>
  <c r="AQ17" i="43"/>
  <c r="AQ124" i="43" s="1"/>
  <c r="AQ231" i="43" s="1"/>
  <c r="AQ20" i="43"/>
  <c r="AQ127" i="43" s="1"/>
  <c r="AQ234" i="43" s="1"/>
  <c r="AQ25" i="43"/>
  <c r="AQ132" i="43" s="1"/>
  <c r="AQ239" i="43" s="1"/>
  <c r="AQ28" i="43"/>
  <c r="AQ135" i="43" s="1"/>
  <c r="AQ242" i="43" s="1"/>
  <c r="AQ33" i="43"/>
  <c r="AQ140" i="43" s="1"/>
  <c r="AQ247" i="43" s="1"/>
  <c r="AQ36" i="43"/>
  <c r="AQ143" i="43" s="1"/>
  <c r="AQ250" i="43" s="1"/>
  <c r="AQ41" i="43"/>
  <c r="AQ148" i="43" s="1"/>
  <c r="AQ255" i="43" s="1"/>
  <c r="AQ10" i="43"/>
  <c r="AQ117" i="43" s="1"/>
  <c r="AQ224" i="43" s="1"/>
  <c r="AQ15" i="43"/>
  <c r="AQ122" i="43" s="1"/>
  <c r="AQ229" i="43" s="1"/>
  <c r="AQ18" i="43"/>
  <c r="AQ125" i="43" s="1"/>
  <c r="AQ232" i="43" s="1"/>
  <c r="AQ23" i="43"/>
  <c r="AQ130" i="43" s="1"/>
  <c r="AQ237" i="43" s="1"/>
  <c r="AQ26" i="43"/>
  <c r="AQ133" i="43" s="1"/>
  <c r="AQ240" i="43" s="1"/>
  <c r="AQ31" i="43"/>
  <c r="AQ138" i="43" s="1"/>
  <c r="AQ245" i="43" s="1"/>
  <c r="AQ34" i="43"/>
  <c r="AQ141" i="43" s="1"/>
  <c r="AQ248" i="43" s="1"/>
  <c r="AQ39" i="43"/>
  <c r="AQ146" i="43" s="1"/>
  <c r="AQ253" i="43" s="1"/>
  <c r="AQ42" i="43"/>
  <c r="AQ149" i="43" s="1"/>
  <c r="AQ256" i="43" s="1"/>
  <c r="AQ47" i="43"/>
  <c r="AQ154" i="43" s="1"/>
  <c r="AQ261" i="43" s="1"/>
  <c r="AQ50" i="43"/>
  <c r="AQ157" i="43" s="1"/>
  <c r="AQ264" i="43" s="1"/>
  <c r="AQ55" i="43"/>
  <c r="AQ162" i="43" s="1"/>
  <c r="AQ269" i="43" s="1"/>
  <c r="AQ58" i="43"/>
  <c r="AQ165" i="43" s="1"/>
  <c r="AQ272" i="43" s="1"/>
  <c r="AQ61" i="43"/>
  <c r="AQ168" i="43" s="1"/>
  <c r="AQ275" i="43" s="1"/>
  <c r="AQ63" i="43"/>
  <c r="AQ170" i="43" s="1"/>
  <c r="AQ277" i="43" s="1"/>
  <c r="AQ65" i="43"/>
  <c r="AQ172" i="43" s="1"/>
  <c r="AQ279" i="43" s="1"/>
  <c r="AQ67" i="43"/>
  <c r="AQ174" i="43" s="1"/>
  <c r="AQ281" i="43" s="1"/>
  <c r="AQ69" i="43"/>
  <c r="AQ176" i="43" s="1"/>
  <c r="AQ283" i="43" s="1"/>
  <c r="AQ71" i="43"/>
  <c r="AQ178" i="43" s="1"/>
  <c r="AQ285" i="43" s="1"/>
  <c r="AQ73" i="43"/>
  <c r="AQ180" i="43" s="1"/>
  <c r="AQ287" i="43" s="1"/>
  <c r="AQ75" i="43"/>
  <c r="AQ182" i="43" s="1"/>
  <c r="AQ289" i="43" s="1"/>
  <c r="AQ77" i="43"/>
  <c r="AQ184" i="43" s="1"/>
  <c r="AQ291" i="43" s="1"/>
  <c r="AQ79" i="43"/>
  <c r="AQ186" i="43" s="1"/>
  <c r="AQ293" i="43" s="1"/>
  <c r="AQ81" i="43"/>
  <c r="AQ188" i="43" s="1"/>
  <c r="AQ295" i="43" s="1"/>
  <c r="AQ83" i="43"/>
  <c r="AQ190" i="43" s="1"/>
  <c r="AQ297" i="43" s="1"/>
  <c r="AQ85" i="43"/>
  <c r="AQ192" i="43" s="1"/>
  <c r="AQ299" i="43" s="1"/>
  <c r="AQ45" i="43"/>
  <c r="AQ152" i="43" s="1"/>
  <c r="AQ259" i="43" s="1"/>
  <c r="AQ48" i="43"/>
  <c r="AQ155" i="43" s="1"/>
  <c r="AQ262" i="43" s="1"/>
  <c r="AQ53" i="43"/>
  <c r="AQ160" i="43" s="1"/>
  <c r="AQ267" i="43" s="1"/>
  <c r="AQ56" i="43"/>
  <c r="AQ163" i="43" s="1"/>
  <c r="AQ270" i="43" s="1"/>
  <c r="AQ44" i="43"/>
  <c r="AQ151" i="43" s="1"/>
  <c r="AQ258" i="43" s="1"/>
  <c r="AQ46" i="43"/>
  <c r="AQ153" i="43" s="1"/>
  <c r="AQ260" i="43" s="1"/>
  <c r="AQ51" i="43"/>
  <c r="AQ158" i="43" s="1"/>
  <c r="AQ265" i="43" s="1"/>
  <c r="AQ54" i="43"/>
  <c r="AQ161" i="43" s="1"/>
  <c r="AQ268" i="43" s="1"/>
  <c r="AQ59" i="43"/>
  <c r="AQ166" i="43" s="1"/>
  <c r="AQ273" i="43" s="1"/>
  <c r="AQ60" i="43"/>
  <c r="AQ167" i="43" s="1"/>
  <c r="AQ274" i="43" s="1"/>
  <c r="AQ62" i="43"/>
  <c r="AQ169" i="43" s="1"/>
  <c r="AQ276" i="43" s="1"/>
  <c r="AQ64" i="43"/>
  <c r="AQ171" i="43" s="1"/>
  <c r="AQ278" i="43" s="1"/>
  <c r="AQ66" i="43"/>
  <c r="AQ173" i="43" s="1"/>
  <c r="AQ280" i="43" s="1"/>
  <c r="AQ68" i="43"/>
  <c r="AQ175" i="43" s="1"/>
  <c r="AQ282" i="43" s="1"/>
  <c r="AQ70" i="43"/>
  <c r="AQ177" i="43" s="1"/>
  <c r="AQ284" i="43" s="1"/>
  <c r="AQ72" i="43"/>
  <c r="AQ179" i="43" s="1"/>
  <c r="AQ286" i="43" s="1"/>
  <c r="AQ74" i="43"/>
  <c r="AQ181" i="43" s="1"/>
  <c r="AQ288" i="43" s="1"/>
  <c r="AQ78" i="43"/>
  <c r="AQ185" i="43" s="1"/>
  <c r="AQ292" i="43" s="1"/>
  <c r="AQ87" i="43"/>
  <c r="AQ194" i="43" s="1"/>
  <c r="AQ301" i="43" s="1"/>
  <c r="AQ89" i="43"/>
  <c r="AQ196" i="43" s="1"/>
  <c r="AQ303" i="43" s="1"/>
  <c r="AQ91" i="43"/>
  <c r="AQ198" i="43" s="1"/>
  <c r="AQ305" i="43" s="1"/>
  <c r="AQ93" i="43"/>
  <c r="AQ200" i="43" s="1"/>
  <c r="AQ307" i="43" s="1"/>
  <c r="AQ95" i="43"/>
  <c r="AQ202" i="43" s="1"/>
  <c r="AQ309" i="43" s="1"/>
  <c r="AQ97" i="43"/>
  <c r="AQ204" i="43" s="1"/>
  <c r="AQ311" i="43" s="1"/>
  <c r="AQ99" i="43"/>
  <c r="AQ206" i="43" s="1"/>
  <c r="AQ313" i="43" s="1"/>
  <c r="AQ101" i="43"/>
  <c r="AQ208" i="43" s="1"/>
  <c r="AQ315" i="43" s="1"/>
  <c r="AQ103" i="43"/>
  <c r="AQ210" i="43" s="1"/>
  <c r="AQ317" i="43" s="1"/>
  <c r="AQ52" i="43"/>
  <c r="AQ159" i="43" s="1"/>
  <c r="AQ266" i="43" s="1"/>
  <c r="AQ76" i="43"/>
  <c r="AQ183" i="43" s="1"/>
  <c r="AQ290" i="43" s="1"/>
  <c r="AQ84" i="43"/>
  <c r="AQ191" i="43" s="1"/>
  <c r="AQ298" i="43" s="1"/>
  <c r="AQ57" i="43"/>
  <c r="AQ164" i="43" s="1"/>
  <c r="AQ271" i="43" s="1"/>
  <c r="AQ82" i="43"/>
  <c r="AQ189" i="43" s="1"/>
  <c r="AQ296" i="43" s="1"/>
  <c r="AQ86" i="43"/>
  <c r="AQ193" i="43" s="1"/>
  <c r="AQ300" i="43" s="1"/>
  <c r="AQ88" i="43"/>
  <c r="AQ195" i="43" s="1"/>
  <c r="AQ302" i="43" s="1"/>
  <c r="AQ90" i="43"/>
  <c r="AQ197" i="43" s="1"/>
  <c r="AQ304" i="43" s="1"/>
  <c r="AQ92" i="43"/>
  <c r="AQ199" i="43" s="1"/>
  <c r="AQ306" i="43" s="1"/>
  <c r="AQ94" i="43"/>
  <c r="AQ201" i="43" s="1"/>
  <c r="AQ308" i="43" s="1"/>
  <c r="AQ96" i="43"/>
  <c r="AQ203" i="43" s="1"/>
  <c r="AQ310" i="43" s="1"/>
  <c r="AQ98" i="43"/>
  <c r="AQ205" i="43" s="1"/>
  <c r="AQ312" i="43" s="1"/>
  <c r="AQ100" i="43"/>
  <c r="AQ207" i="43" s="1"/>
  <c r="AQ314" i="43" s="1"/>
  <c r="AQ102" i="43"/>
  <c r="AQ209" i="43" s="1"/>
  <c r="AQ316" i="43" s="1"/>
  <c r="AQ104" i="43"/>
  <c r="AQ211" i="43" s="1"/>
  <c r="AQ318" i="43" s="1"/>
  <c r="AQ49" i="43"/>
  <c r="AQ156" i="43" s="1"/>
  <c r="AQ263" i="43" s="1"/>
  <c r="AQ80" i="43"/>
  <c r="AQ187" i="43" s="1"/>
  <c r="AQ294" i="43" s="1"/>
  <c r="AQ327" i="43"/>
  <c r="AQ329" i="43"/>
  <c r="AQ331" i="43"/>
  <c r="AQ333" i="43"/>
  <c r="AQ335" i="43"/>
  <c r="AQ337" i="43"/>
  <c r="AQ339" i="43"/>
  <c r="AQ341" i="43"/>
  <c r="AQ343" i="43"/>
  <c r="AQ345" i="43"/>
  <c r="AQ347" i="43"/>
  <c r="AQ349" i="43"/>
  <c r="AQ351" i="43"/>
  <c r="AQ353" i="43"/>
  <c r="AQ328" i="43"/>
  <c r="AQ330" i="43"/>
  <c r="AQ332" i="43"/>
  <c r="AQ334" i="43"/>
  <c r="AQ336" i="43"/>
  <c r="AQ338" i="43"/>
  <c r="AQ340" i="43"/>
  <c r="AQ342" i="43"/>
  <c r="AQ344" i="43"/>
  <c r="AQ346" i="43"/>
  <c r="AQ348" i="43"/>
  <c r="AQ350" i="43"/>
  <c r="AR325" i="43"/>
  <c r="AQ352" i="43"/>
  <c r="AQ355" i="43"/>
  <c r="AQ357" i="43"/>
  <c r="AQ359" i="43"/>
  <c r="AQ361" i="43"/>
  <c r="AQ363" i="43"/>
  <c r="AQ365" i="43"/>
  <c r="AQ367" i="43"/>
  <c r="AQ369" i="43"/>
  <c r="AQ371" i="43"/>
  <c r="AQ373" i="43"/>
  <c r="AQ375" i="43"/>
  <c r="AQ377" i="43"/>
  <c r="AQ379" i="43"/>
  <c r="AQ381" i="43"/>
  <c r="AQ383" i="43"/>
  <c r="AQ385" i="43"/>
  <c r="AQ387" i="43"/>
  <c r="AQ389" i="43"/>
  <c r="AQ391" i="43"/>
  <c r="AQ393" i="43"/>
  <c r="AQ395" i="43"/>
  <c r="AQ397" i="43"/>
  <c r="AQ399" i="43"/>
  <c r="AQ401" i="43"/>
  <c r="AQ403" i="43"/>
  <c r="AQ405" i="43"/>
  <c r="AQ407" i="43"/>
  <c r="AQ409" i="43"/>
  <c r="AQ411" i="43"/>
  <c r="AQ413" i="43"/>
  <c r="AQ415" i="43"/>
  <c r="AQ417" i="43"/>
  <c r="AQ419" i="43"/>
  <c r="AQ421" i="43"/>
  <c r="AQ423" i="43"/>
  <c r="AQ425" i="43"/>
  <c r="AQ354" i="43"/>
  <c r="AQ356" i="43"/>
  <c r="AQ358" i="43"/>
  <c r="AQ360" i="43"/>
  <c r="AQ362" i="43"/>
  <c r="AQ364" i="43"/>
  <c r="AQ366" i="43"/>
  <c r="AQ368" i="43"/>
  <c r="AQ370" i="43"/>
  <c r="AQ372" i="43"/>
  <c r="AQ374" i="43"/>
  <c r="AQ376" i="43"/>
  <c r="AQ378" i="43"/>
  <c r="AQ380" i="43"/>
  <c r="AQ382" i="43"/>
  <c r="AQ384" i="43"/>
  <c r="AQ386" i="43"/>
  <c r="AQ388" i="43"/>
  <c r="AQ390" i="43"/>
  <c r="AQ392" i="43"/>
  <c r="AQ394" i="43"/>
  <c r="AQ396" i="43"/>
  <c r="AQ398" i="43"/>
  <c r="AQ400" i="43"/>
  <c r="AQ402" i="43"/>
  <c r="AQ404" i="43"/>
  <c r="AQ406" i="43"/>
  <c r="AQ408" i="43"/>
  <c r="AQ410" i="43"/>
  <c r="AQ412" i="43"/>
  <c r="AQ414" i="43"/>
  <c r="AQ416" i="43"/>
  <c r="AQ418" i="43"/>
  <c r="AQ420" i="43"/>
  <c r="AQ422" i="43"/>
  <c r="AQ424" i="43"/>
  <c r="AO530" i="43" l="1"/>
  <c r="AO106" i="44" s="1"/>
  <c r="AO514" i="43"/>
  <c r="AO90" i="44" s="1"/>
  <c r="AO498" i="43"/>
  <c r="AO74" i="44" s="1"/>
  <c r="AO482" i="43"/>
  <c r="AO58" i="44" s="1"/>
  <c r="AO466" i="43"/>
  <c r="AO42" i="44" s="1"/>
  <c r="AO517" i="43"/>
  <c r="AO93" i="44" s="1"/>
  <c r="AO493" i="43"/>
  <c r="AO69" i="44" s="1"/>
  <c r="AO461" i="43"/>
  <c r="AO37" i="44" s="1"/>
  <c r="AO496" i="43"/>
  <c r="AO72" i="44" s="1"/>
  <c r="AO472" i="43"/>
  <c r="AO48" i="44" s="1"/>
  <c r="AO523" i="43"/>
  <c r="AO99" i="44" s="1"/>
  <c r="AO515" i="43"/>
  <c r="AO91" i="44" s="1"/>
  <c r="AO507" i="43"/>
  <c r="AO83" i="44" s="1"/>
  <c r="AO499" i="43"/>
  <c r="AO75" i="44" s="1"/>
  <c r="AO491" i="43"/>
  <c r="AO67" i="44" s="1"/>
  <c r="AO483" i="43"/>
  <c r="AO59" i="44" s="1"/>
  <c r="AO475" i="43"/>
  <c r="AO51" i="44" s="1"/>
  <c r="AO467" i="43"/>
  <c r="AO43" i="44" s="1"/>
  <c r="AO458" i="43"/>
  <c r="AO34" i="44" s="1"/>
  <c r="AO450" i="43"/>
  <c r="AO26" i="44" s="1"/>
  <c r="AO442" i="43"/>
  <c r="AO18" i="44" s="1"/>
  <c r="AO434" i="43"/>
  <c r="AO10" i="44" s="1"/>
  <c r="AO459" i="43"/>
  <c r="AO35" i="44" s="1"/>
  <c r="AO451" i="43"/>
  <c r="AO27" i="44" s="1"/>
  <c r="AO443" i="43"/>
  <c r="AO19" i="44" s="1"/>
  <c r="AO435" i="43"/>
  <c r="AO11" i="44" s="1"/>
  <c r="AO522" i="43"/>
  <c r="AO98" i="44" s="1"/>
  <c r="AO506" i="43"/>
  <c r="AO82" i="44" s="1"/>
  <c r="AO490" i="43"/>
  <c r="AO66" i="44" s="1"/>
  <c r="AO474" i="43"/>
  <c r="AO50" i="44" s="1"/>
  <c r="AO525" i="43"/>
  <c r="AO101" i="44" s="1"/>
  <c r="AO509" i="43"/>
  <c r="AO85" i="44" s="1"/>
  <c r="AO501" i="43"/>
  <c r="AO77" i="44" s="1"/>
  <c r="AO485" i="43"/>
  <c r="AO61" i="44" s="1"/>
  <c r="AO477" i="43"/>
  <c r="AO53" i="44" s="1"/>
  <c r="AO469" i="43"/>
  <c r="AO45" i="44" s="1"/>
  <c r="AO460" i="43"/>
  <c r="AO36" i="44" s="1"/>
  <c r="AO452" i="43"/>
  <c r="AO28" i="44" s="1"/>
  <c r="AO444" i="43"/>
  <c r="AO20" i="44" s="1"/>
  <c r="AO436" i="43"/>
  <c r="AO12" i="44" s="1"/>
  <c r="AO453" i="43"/>
  <c r="AO29" i="44" s="1"/>
  <c r="AO445" i="43"/>
  <c r="AO21" i="44" s="1"/>
  <c r="AO437" i="43"/>
  <c r="AO13" i="44" s="1"/>
  <c r="AO520" i="43"/>
  <c r="AO96" i="44" s="1"/>
  <c r="AO512" i="43"/>
  <c r="AO88" i="44" s="1"/>
  <c r="AO488" i="43"/>
  <c r="AO64" i="44" s="1"/>
  <c r="AO531" i="43"/>
  <c r="AO107" i="44" s="1"/>
  <c r="AO526" i="43"/>
  <c r="AO102" i="44" s="1"/>
  <c r="AO518" i="43"/>
  <c r="AO94" i="44" s="1"/>
  <c r="AO510" i="43"/>
  <c r="AO86" i="44" s="1"/>
  <c r="AO502" i="43"/>
  <c r="AO78" i="44" s="1"/>
  <c r="AO494" i="43"/>
  <c r="AO70" i="44" s="1"/>
  <c r="AO486" i="43"/>
  <c r="AO62" i="44" s="1"/>
  <c r="AO478" i="43"/>
  <c r="AO54" i="44" s="1"/>
  <c r="AO470" i="43"/>
  <c r="AO46" i="44" s="1"/>
  <c r="AO529" i="43"/>
  <c r="AO105" i="44" s="1"/>
  <c r="AO521" i="43"/>
  <c r="AO97" i="44" s="1"/>
  <c r="AO513" i="43"/>
  <c r="AO89" i="44" s="1"/>
  <c r="AO505" i="43"/>
  <c r="AO81" i="44" s="1"/>
  <c r="AO497" i="43"/>
  <c r="AO73" i="44" s="1"/>
  <c r="AO489" i="43"/>
  <c r="AO65" i="44" s="1"/>
  <c r="AO481" i="43"/>
  <c r="AO57" i="44" s="1"/>
  <c r="AO473" i="43"/>
  <c r="AO49" i="44" s="1"/>
  <c r="AO464" i="43"/>
  <c r="AO40" i="44" s="1"/>
  <c r="AO456" i="43"/>
  <c r="AO32" i="44" s="1"/>
  <c r="AO448" i="43"/>
  <c r="AO24" i="44" s="1"/>
  <c r="AO440" i="43"/>
  <c r="AO16" i="44" s="1"/>
  <c r="AO465" i="43"/>
  <c r="AO41" i="44" s="1"/>
  <c r="AO457" i="43"/>
  <c r="AO33" i="44" s="1"/>
  <c r="AO449" i="43"/>
  <c r="AO25" i="44" s="1"/>
  <c r="AO441" i="43"/>
  <c r="AO17" i="44" s="1"/>
  <c r="AO433" i="43"/>
  <c r="AO9" i="44" s="1"/>
  <c r="AN109" i="44"/>
  <c r="AO528" i="43"/>
  <c r="AO104" i="44" s="1"/>
  <c r="AO504" i="43"/>
  <c r="AO80" i="44" s="1"/>
  <c r="AO480" i="43"/>
  <c r="AO56" i="44" s="1"/>
  <c r="AO532" i="43"/>
  <c r="AO108" i="44" s="1"/>
  <c r="AO524" i="43"/>
  <c r="AO100" i="44" s="1"/>
  <c r="AO516" i="43"/>
  <c r="AO92" i="44" s="1"/>
  <c r="AO508" i="43"/>
  <c r="AO84" i="44" s="1"/>
  <c r="AO500" i="43"/>
  <c r="AO76" i="44" s="1"/>
  <c r="AO492" i="43"/>
  <c r="AO68" i="44" s="1"/>
  <c r="AO484" i="43"/>
  <c r="AO60" i="44" s="1"/>
  <c r="AO476" i="43"/>
  <c r="AO52" i="44" s="1"/>
  <c r="AO468" i="43"/>
  <c r="AO44" i="44" s="1"/>
  <c r="AO527" i="43"/>
  <c r="AO103" i="44" s="1"/>
  <c r="AO519" i="43"/>
  <c r="AO95" i="44" s="1"/>
  <c r="AO511" i="43"/>
  <c r="AO87" i="44" s="1"/>
  <c r="AO503" i="43"/>
  <c r="AO79" i="44" s="1"/>
  <c r="AO495" i="43"/>
  <c r="AO71" i="44" s="1"/>
  <c r="AO487" i="43"/>
  <c r="AO63" i="44" s="1"/>
  <c r="AO479" i="43"/>
  <c r="AO55" i="44" s="1"/>
  <c r="AO471" i="43"/>
  <c r="AO47" i="44" s="1"/>
  <c r="AO462" i="43"/>
  <c r="AO38" i="44" s="1"/>
  <c r="AO454" i="43"/>
  <c r="AO30" i="44" s="1"/>
  <c r="AO446" i="43"/>
  <c r="AO22" i="44" s="1"/>
  <c r="AO438" i="43"/>
  <c r="AO14" i="44" s="1"/>
  <c r="AO463" i="43"/>
  <c r="AO39" i="44" s="1"/>
  <c r="AO455" i="43"/>
  <c r="AO31" i="44" s="1"/>
  <c r="AO447" i="43"/>
  <c r="AO23" i="44" s="1"/>
  <c r="AS325" i="43"/>
  <c r="AS4" i="43"/>
  <c r="AR5" i="43"/>
  <c r="AR6" i="43"/>
  <c r="AR113" i="43" s="1"/>
  <c r="AR220" i="43" s="1"/>
  <c r="AR327" i="43" s="1"/>
  <c r="AR7" i="43"/>
  <c r="AR114" i="43" s="1"/>
  <c r="AR221" i="43" s="1"/>
  <c r="AR328" i="43" s="1"/>
  <c r="AR9" i="43"/>
  <c r="AR116" i="43" s="1"/>
  <c r="AR223" i="43" s="1"/>
  <c r="AR330" i="43" s="1"/>
  <c r="AR11" i="43"/>
  <c r="AR118" i="43" s="1"/>
  <c r="AR225" i="43" s="1"/>
  <c r="AR332" i="43" s="1"/>
  <c r="AR13" i="43"/>
  <c r="AR120" i="43" s="1"/>
  <c r="AR227" i="43" s="1"/>
  <c r="AR334" i="43" s="1"/>
  <c r="AR15" i="43"/>
  <c r="AR122" i="43" s="1"/>
  <c r="AR229" i="43" s="1"/>
  <c r="AR336" i="43" s="1"/>
  <c r="AR17" i="43"/>
  <c r="AR124" i="43" s="1"/>
  <c r="AR231" i="43" s="1"/>
  <c r="AR338" i="43" s="1"/>
  <c r="AR19" i="43"/>
  <c r="AR126" i="43" s="1"/>
  <c r="AR233" i="43" s="1"/>
  <c r="AR340" i="43" s="1"/>
  <c r="AR21" i="43"/>
  <c r="AR128" i="43" s="1"/>
  <c r="AR235" i="43" s="1"/>
  <c r="AR342" i="43" s="1"/>
  <c r="AR23" i="43"/>
  <c r="AR130" i="43" s="1"/>
  <c r="AR237" i="43" s="1"/>
  <c r="AR344" i="43" s="1"/>
  <c r="AR25" i="43"/>
  <c r="AR132" i="43" s="1"/>
  <c r="AR239" i="43" s="1"/>
  <c r="AR346" i="43" s="1"/>
  <c r="AR27" i="43"/>
  <c r="AR134" i="43" s="1"/>
  <c r="AR241" i="43" s="1"/>
  <c r="AR348" i="43" s="1"/>
  <c r="AR29" i="43"/>
  <c r="AR136" i="43" s="1"/>
  <c r="AR243" i="43" s="1"/>
  <c r="AR350" i="43" s="1"/>
  <c r="AR31" i="43"/>
  <c r="AR138" i="43" s="1"/>
  <c r="AR245" i="43" s="1"/>
  <c r="AR352" i="43" s="1"/>
  <c r="AR33" i="43"/>
  <c r="AR140" i="43" s="1"/>
  <c r="AR247" i="43" s="1"/>
  <c r="AR354" i="43" s="1"/>
  <c r="AR35" i="43"/>
  <c r="AR142" i="43" s="1"/>
  <c r="AR249" i="43" s="1"/>
  <c r="AR356" i="43" s="1"/>
  <c r="AR37" i="43"/>
  <c r="AR144" i="43" s="1"/>
  <c r="AR251" i="43" s="1"/>
  <c r="AR358" i="43" s="1"/>
  <c r="AR39" i="43"/>
  <c r="AR146" i="43" s="1"/>
  <c r="AR253" i="43" s="1"/>
  <c r="AR360" i="43" s="1"/>
  <c r="AR41" i="43"/>
  <c r="AR148" i="43" s="1"/>
  <c r="AR255" i="43" s="1"/>
  <c r="AR362" i="43" s="1"/>
  <c r="AR43" i="43"/>
  <c r="AR150" i="43" s="1"/>
  <c r="AR257" i="43" s="1"/>
  <c r="AR364" i="43" s="1"/>
  <c r="AR45" i="43"/>
  <c r="AR152" i="43" s="1"/>
  <c r="AR259" i="43" s="1"/>
  <c r="AR366" i="43" s="1"/>
  <c r="AR47" i="43"/>
  <c r="AR154" i="43" s="1"/>
  <c r="AR261" i="43" s="1"/>
  <c r="AR368" i="43" s="1"/>
  <c r="AR49" i="43"/>
  <c r="AR156" i="43" s="1"/>
  <c r="AR263" i="43" s="1"/>
  <c r="AR370" i="43" s="1"/>
  <c r="AR51" i="43"/>
  <c r="AR158" i="43" s="1"/>
  <c r="AR265" i="43" s="1"/>
  <c r="AR372" i="43" s="1"/>
  <c r="AR53" i="43"/>
  <c r="AR160" i="43" s="1"/>
  <c r="AR267" i="43" s="1"/>
  <c r="AR374" i="43" s="1"/>
  <c r="AR55" i="43"/>
  <c r="AR162" i="43" s="1"/>
  <c r="AR269" i="43" s="1"/>
  <c r="AR376" i="43" s="1"/>
  <c r="AR57" i="43"/>
  <c r="AR164" i="43" s="1"/>
  <c r="AR271" i="43" s="1"/>
  <c r="AR378" i="43" s="1"/>
  <c r="AR59" i="43"/>
  <c r="AR166" i="43" s="1"/>
  <c r="AR273" i="43" s="1"/>
  <c r="AR380" i="43" s="1"/>
  <c r="AR10" i="43"/>
  <c r="AR117" i="43" s="1"/>
  <c r="AR224" i="43" s="1"/>
  <c r="AR331" i="43" s="1"/>
  <c r="AR18" i="43"/>
  <c r="AR125" i="43" s="1"/>
  <c r="AR232" i="43" s="1"/>
  <c r="AR339" i="43" s="1"/>
  <c r="AR26" i="43"/>
  <c r="AR133" i="43" s="1"/>
  <c r="AR240" i="43" s="1"/>
  <c r="AR347" i="43" s="1"/>
  <c r="AR34" i="43"/>
  <c r="AR141" i="43" s="1"/>
  <c r="AR248" i="43" s="1"/>
  <c r="AR355" i="43" s="1"/>
  <c r="AR42" i="43"/>
  <c r="AR149" i="43" s="1"/>
  <c r="AR256" i="43" s="1"/>
  <c r="AR363" i="43" s="1"/>
  <c r="AR16" i="43"/>
  <c r="AR123" i="43" s="1"/>
  <c r="AR230" i="43" s="1"/>
  <c r="AR337" i="43" s="1"/>
  <c r="AR24" i="43"/>
  <c r="AR131" i="43" s="1"/>
  <c r="AR238" i="43" s="1"/>
  <c r="AR345" i="43" s="1"/>
  <c r="AR32" i="43"/>
  <c r="AR139" i="43" s="1"/>
  <c r="AR246" i="43" s="1"/>
  <c r="AR353" i="43" s="1"/>
  <c r="AR40" i="43"/>
  <c r="AR147" i="43" s="1"/>
  <c r="AR254" i="43" s="1"/>
  <c r="AR361" i="43" s="1"/>
  <c r="AR8" i="43"/>
  <c r="AR115" i="43" s="1"/>
  <c r="AR222" i="43" s="1"/>
  <c r="AR329" i="43" s="1"/>
  <c r="AR14" i="43"/>
  <c r="AR121" i="43" s="1"/>
  <c r="AR228" i="43" s="1"/>
  <c r="AR335" i="43" s="1"/>
  <c r="AR22" i="43"/>
  <c r="AR129" i="43" s="1"/>
  <c r="AR236" i="43" s="1"/>
  <c r="AR343" i="43" s="1"/>
  <c r="AR30" i="43"/>
  <c r="AR137" i="43" s="1"/>
  <c r="AR244" i="43" s="1"/>
  <c r="AR351" i="43" s="1"/>
  <c r="AR38" i="43"/>
  <c r="AR145" i="43" s="1"/>
  <c r="AR252" i="43" s="1"/>
  <c r="AR359" i="43" s="1"/>
  <c r="AR12" i="43"/>
  <c r="AR119" i="43" s="1"/>
  <c r="AR226" i="43" s="1"/>
  <c r="AR333" i="43" s="1"/>
  <c r="AR20" i="43"/>
  <c r="AR127" i="43" s="1"/>
  <c r="AR234" i="43" s="1"/>
  <c r="AR341" i="43" s="1"/>
  <c r="AR28" i="43"/>
  <c r="AR135" i="43" s="1"/>
  <c r="AR242" i="43" s="1"/>
  <c r="AR349" i="43" s="1"/>
  <c r="AR36" i="43"/>
  <c r="AR143" i="43" s="1"/>
  <c r="AR250" i="43" s="1"/>
  <c r="AR357" i="43" s="1"/>
  <c r="AR52" i="43"/>
  <c r="AR159" i="43" s="1"/>
  <c r="AR266" i="43" s="1"/>
  <c r="AR373" i="43" s="1"/>
  <c r="AR50" i="43"/>
  <c r="AR157" i="43" s="1"/>
  <c r="AR264" i="43" s="1"/>
  <c r="AR371" i="43" s="1"/>
  <c r="AR58" i="43"/>
  <c r="AR165" i="43" s="1"/>
  <c r="AR272" i="43" s="1"/>
  <c r="AR379" i="43" s="1"/>
  <c r="AR61" i="43"/>
  <c r="AR168" i="43" s="1"/>
  <c r="AR275" i="43" s="1"/>
  <c r="AR382" i="43" s="1"/>
  <c r="AR63" i="43"/>
  <c r="AR170" i="43" s="1"/>
  <c r="AR277" i="43" s="1"/>
  <c r="AR384" i="43" s="1"/>
  <c r="AR65" i="43"/>
  <c r="AR172" i="43" s="1"/>
  <c r="AR279" i="43" s="1"/>
  <c r="AR386" i="43" s="1"/>
  <c r="AR67" i="43"/>
  <c r="AR174" i="43" s="1"/>
  <c r="AR281" i="43" s="1"/>
  <c r="AR388" i="43" s="1"/>
  <c r="AR69" i="43"/>
  <c r="AR176" i="43" s="1"/>
  <c r="AR283" i="43" s="1"/>
  <c r="AR390" i="43" s="1"/>
  <c r="AR71" i="43"/>
  <c r="AR178" i="43" s="1"/>
  <c r="AR285" i="43" s="1"/>
  <c r="AR392" i="43" s="1"/>
  <c r="AR48" i="43"/>
  <c r="AR155" i="43" s="1"/>
  <c r="AR262" i="43" s="1"/>
  <c r="AR369" i="43" s="1"/>
  <c r="AR56" i="43"/>
  <c r="AR163" i="43" s="1"/>
  <c r="AR270" i="43" s="1"/>
  <c r="AR377" i="43" s="1"/>
  <c r="AR66" i="43"/>
  <c r="AR173" i="43" s="1"/>
  <c r="AR280" i="43" s="1"/>
  <c r="AR387" i="43" s="1"/>
  <c r="AR75" i="43"/>
  <c r="AR182" i="43" s="1"/>
  <c r="AR289" i="43" s="1"/>
  <c r="AR396" i="43" s="1"/>
  <c r="AR80" i="43"/>
  <c r="AR187" i="43" s="1"/>
  <c r="AR294" i="43" s="1"/>
  <c r="AR401" i="43" s="1"/>
  <c r="AR83" i="43"/>
  <c r="AR190" i="43" s="1"/>
  <c r="AR297" i="43" s="1"/>
  <c r="AR404" i="43" s="1"/>
  <c r="AR54" i="43"/>
  <c r="AR161" i="43" s="1"/>
  <c r="AR268" i="43" s="1"/>
  <c r="AR375" i="43" s="1"/>
  <c r="AR60" i="43"/>
  <c r="AR167" i="43" s="1"/>
  <c r="AR274" i="43" s="1"/>
  <c r="AR381" i="43" s="1"/>
  <c r="AR68" i="43"/>
  <c r="AR175" i="43" s="1"/>
  <c r="AR282" i="43" s="1"/>
  <c r="AR389" i="43" s="1"/>
  <c r="AR72" i="43"/>
  <c r="AR179" i="43" s="1"/>
  <c r="AR286" i="43" s="1"/>
  <c r="AR393" i="43" s="1"/>
  <c r="AR78" i="43"/>
  <c r="AR185" i="43" s="1"/>
  <c r="AR292" i="43" s="1"/>
  <c r="AR399" i="43" s="1"/>
  <c r="AR81" i="43"/>
  <c r="AR188" i="43" s="1"/>
  <c r="AR295" i="43" s="1"/>
  <c r="AR402" i="43" s="1"/>
  <c r="AR87" i="43"/>
  <c r="AR194" i="43" s="1"/>
  <c r="AR301" i="43" s="1"/>
  <c r="AR408" i="43" s="1"/>
  <c r="AR89" i="43"/>
  <c r="AR196" i="43" s="1"/>
  <c r="AR303" i="43" s="1"/>
  <c r="AR410" i="43" s="1"/>
  <c r="AR91" i="43"/>
  <c r="AR198" i="43" s="1"/>
  <c r="AR305" i="43" s="1"/>
  <c r="AR412" i="43" s="1"/>
  <c r="AR93" i="43"/>
  <c r="AR200" i="43" s="1"/>
  <c r="AR307" i="43" s="1"/>
  <c r="AR414" i="43" s="1"/>
  <c r="AR95" i="43"/>
  <c r="AR202" i="43" s="1"/>
  <c r="AR309" i="43" s="1"/>
  <c r="AR416" i="43" s="1"/>
  <c r="AR97" i="43"/>
  <c r="AR204" i="43" s="1"/>
  <c r="AR311" i="43" s="1"/>
  <c r="AR418" i="43" s="1"/>
  <c r="AR99" i="43"/>
  <c r="AR206" i="43" s="1"/>
  <c r="AR313" i="43" s="1"/>
  <c r="AR420" i="43" s="1"/>
  <c r="AR101" i="43"/>
  <c r="AR208" i="43" s="1"/>
  <c r="AR315" i="43" s="1"/>
  <c r="AR422" i="43" s="1"/>
  <c r="AR103" i="43"/>
  <c r="AR210" i="43" s="1"/>
  <c r="AR317" i="43" s="1"/>
  <c r="AR424" i="43" s="1"/>
  <c r="AR46" i="43"/>
  <c r="AR153" i="43" s="1"/>
  <c r="AR260" i="43" s="1"/>
  <c r="AR367" i="43" s="1"/>
  <c r="AR62" i="43"/>
  <c r="AR169" i="43" s="1"/>
  <c r="AR276" i="43" s="1"/>
  <c r="AR383" i="43" s="1"/>
  <c r="AR70" i="43"/>
  <c r="AR177" i="43" s="1"/>
  <c r="AR284" i="43" s="1"/>
  <c r="AR391" i="43" s="1"/>
  <c r="AR73" i="43"/>
  <c r="AR180" i="43" s="1"/>
  <c r="AR287" i="43" s="1"/>
  <c r="AR394" i="43" s="1"/>
  <c r="AR76" i="43"/>
  <c r="AR183" i="43" s="1"/>
  <c r="AR290" i="43" s="1"/>
  <c r="AR397" i="43" s="1"/>
  <c r="AR79" i="43"/>
  <c r="AR186" i="43" s="1"/>
  <c r="AR293" i="43" s="1"/>
  <c r="AR400" i="43" s="1"/>
  <c r="AR84" i="43"/>
  <c r="AR191" i="43" s="1"/>
  <c r="AR298" i="43" s="1"/>
  <c r="AR405" i="43" s="1"/>
  <c r="AR44" i="43"/>
  <c r="AR151" i="43" s="1"/>
  <c r="AR258" i="43" s="1"/>
  <c r="AR365" i="43" s="1"/>
  <c r="AR64" i="43"/>
  <c r="AR171" i="43" s="1"/>
  <c r="AR278" i="43" s="1"/>
  <c r="AR385" i="43" s="1"/>
  <c r="AR74" i="43"/>
  <c r="AR181" i="43" s="1"/>
  <c r="AR288" i="43" s="1"/>
  <c r="AR395" i="43" s="1"/>
  <c r="AR77" i="43"/>
  <c r="AR184" i="43" s="1"/>
  <c r="AR291" i="43" s="1"/>
  <c r="AR398" i="43" s="1"/>
  <c r="AR82" i="43"/>
  <c r="AR189" i="43" s="1"/>
  <c r="AR296" i="43" s="1"/>
  <c r="AR403" i="43" s="1"/>
  <c r="AR85" i="43"/>
  <c r="AR192" i="43" s="1"/>
  <c r="AR299" i="43" s="1"/>
  <c r="AR406" i="43" s="1"/>
  <c r="AR86" i="43"/>
  <c r="AR193" i="43" s="1"/>
  <c r="AR300" i="43" s="1"/>
  <c r="AR407" i="43" s="1"/>
  <c r="AR88" i="43"/>
  <c r="AR195" i="43" s="1"/>
  <c r="AR302" i="43" s="1"/>
  <c r="AR409" i="43" s="1"/>
  <c r="AR90" i="43"/>
  <c r="AR197" i="43" s="1"/>
  <c r="AR304" i="43" s="1"/>
  <c r="AR411" i="43" s="1"/>
  <c r="AR92" i="43"/>
  <c r="AR199" i="43" s="1"/>
  <c r="AR306" i="43" s="1"/>
  <c r="AR413" i="43" s="1"/>
  <c r="AR94" i="43"/>
  <c r="AR201" i="43" s="1"/>
  <c r="AR308" i="43" s="1"/>
  <c r="AR415" i="43" s="1"/>
  <c r="AR96" i="43"/>
  <c r="AR203" i="43" s="1"/>
  <c r="AR310" i="43" s="1"/>
  <c r="AR417" i="43" s="1"/>
  <c r="AR98" i="43"/>
  <c r="AR205" i="43" s="1"/>
  <c r="AR312" i="43" s="1"/>
  <c r="AR419" i="43" s="1"/>
  <c r="AR100" i="43"/>
  <c r="AR207" i="43" s="1"/>
  <c r="AR314" i="43" s="1"/>
  <c r="AR421" i="43" s="1"/>
  <c r="AR102" i="43"/>
  <c r="AR209" i="43" s="1"/>
  <c r="AR316" i="43" s="1"/>
  <c r="AR423" i="43" s="1"/>
  <c r="AR104" i="43"/>
  <c r="AR211" i="43" s="1"/>
  <c r="AR318" i="43" s="1"/>
  <c r="AR425" i="43" s="1"/>
  <c r="AP212" i="43"/>
  <c r="AP219" i="43"/>
  <c r="AP326" i="43" s="1"/>
  <c r="AP426" i="43" s="1"/>
  <c r="AP438" i="43" s="1"/>
  <c r="AP14" i="44" s="1"/>
  <c r="AO319" i="43"/>
  <c r="AQ105" i="43"/>
  <c r="AQ112" i="43"/>
  <c r="AR8" i="44"/>
  <c r="AO109" i="44" l="1"/>
  <c r="AP526" i="43"/>
  <c r="AP102" i="44" s="1"/>
  <c r="AP510" i="43"/>
  <c r="AP86" i="44" s="1"/>
  <c r="AP494" i="43"/>
  <c r="AP70" i="44" s="1"/>
  <c r="AP462" i="43"/>
  <c r="AP38" i="44" s="1"/>
  <c r="AP524" i="43"/>
  <c r="AP100" i="44" s="1"/>
  <c r="AP508" i="43"/>
  <c r="AP84" i="44" s="1"/>
  <c r="AP486" i="43"/>
  <c r="AP62" i="44" s="1"/>
  <c r="AP525" i="43"/>
  <c r="AP101" i="44" s="1"/>
  <c r="AP518" i="43"/>
  <c r="AP94" i="44" s="1"/>
  <c r="AP502" i="43"/>
  <c r="AP78" i="44" s="1"/>
  <c r="AP478" i="43"/>
  <c r="AP54" i="44" s="1"/>
  <c r="AP517" i="43"/>
  <c r="AP93" i="44" s="1"/>
  <c r="AP532" i="43"/>
  <c r="AP108" i="44" s="1"/>
  <c r="AP516" i="43"/>
  <c r="AP92" i="44" s="1"/>
  <c r="AP500" i="43"/>
  <c r="AP76" i="44" s="1"/>
  <c r="AP470" i="43"/>
  <c r="AP46" i="44" s="1"/>
  <c r="AP509" i="43"/>
  <c r="AP85" i="44" s="1"/>
  <c r="AP530" i="43"/>
  <c r="AP106" i="44" s="1"/>
  <c r="AP522" i="43"/>
  <c r="AP98" i="44" s="1"/>
  <c r="AP514" i="43"/>
  <c r="AP90" i="44" s="1"/>
  <c r="AP506" i="43"/>
  <c r="AP82" i="44" s="1"/>
  <c r="AP498" i="43"/>
  <c r="AP74" i="44" s="1"/>
  <c r="AP490" i="43"/>
  <c r="AP66" i="44" s="1"/>
  <c r="AP482" i="43"/>
  <c r="AP58" i="44" s="1"/>
  <c r="AP474" i="43"/>
  <c r="AP50" i="44" s="1"/>
  <c r="AP466" i="43"/>
  <c r="AP42" i="44" s="1"/>
  <c r="AP529" i="43"/>
  <c r="AP105" i="44" s="1"/>
  <c r="AP521" i="43"/>
  <c r="AP97" i="44" s="1"/>
  <c r="AP513" i="43"/>
  <c r="AP89" i="44" s="1"/>
  <c r="AP505" i="43"/>
  <c r="AP81" i="44" s="1"/>
  <c r="AP497" i="43"/>
  <c r="AP73" i="44" s="1"/>
  <c r="AP489" i="43"/>
  <c r="AP65" i="44" s="1"/>
  <c r="AP481" i="43"/>
  <c r="AP57" i="44" s="1"/>
  <c r="AP473" i="43"/>
  <c r="AP49" i="44" s="1"/>
  <c r="AP460" i="43"/>
  <c r="AP36" i="44" s="1"/>
  <c r="AP452" i="43"/>
  <c r="AP28" i="44" s="1"/>
  <c r="AP444" i="43"/>
  <c r="AP20" i="44" s="1"/>
  <c r="AP436" i="43"/>
  <c r="AP12" i="44" s="1"/>
  <c r="AP461" i="43"/>
  <c r="AP37" i="44" s="1"/>
  <c r="AP453" i="43"/>
  <c r="AP29" i="44" s="1"/>
  <c r="AP445" i="43"/>
  <c r="AP21" i="44" s="1"/>
  <c r="AP437" i="43"/>
  <c r="AP13" i="44" s="1"/>
  <c r="AP492" i="43"/>
  <c r="AP68" i="44" s="1"/>
  <c r="AP476" i="43"/>
  <c r="AP52" i="44" s="1"/>
  <c r="AP468" i="43"/>
  <c r="AP44" i="44" s="1"/>
  <c r="AP523" i="43"/>
  <c r="AP99" i="44" s="1"/>
  <c r="AP507" i="43"/>
  <c r="AP83" i="44" s="1"/>
  <c r="AP499" i="43"/>
  <c r="AP75" i="44" s="1"/>
  <c r="AP483" i="43"/>
  <c r="AP59" i="44" s="1"/>
  <c r="AP475" i="43"/>
  <c r="AP51" i="44" s="1"/>
  <c r="AP454" i="43"/>
  <c r="AP30" i="44" s="1"/>
  <c r="AP446" i="43"/>
  <c r="AP22" i="44" s="1"/>
  <c r="AP463" i="43"/>
  <c r="AP39" i="44" s="1"/>
  <c r="AP455" i="43"/>
  <c r="AP31" i="44" s="1"/>
  <c r="AP447" i="43"/>
  <c r="AP23" i="44" s="1"/>
  <c r="AP439" i="43"/>
  <c r="AP15" i="44" s="1"/>
  <c r="AP528" i="43"/>
  <c r="AP104" i="44" s="1"/>
  <c r="AP520" i="43"/>
  <c r="AP96" i="44" s="1"/>
  <c r="AP512" i="43"/>
  <c r="AP88" i="44" s="1"/>
  <c r="AP504" i="43"/>
  <c r="AP80" i="44" s="1"/>
  <c r="AP496" i="43"/>
  <c r="AP72" i="44" s="1"/>
  <c r="AP488" i="43"/>
  <c r="AP64" i="44" s="1"/>
  <c r="AP480" i="43"/>
  <c r="AP56" i="44" s="1"/>
  <c r="AP472" i="43"/>
  <c r="AP48" i="44" s="1"/>
  <c r="AP464" i="43"/>
  <c r="AP40" i="44" s="1"/>
  <c r="AP527" i="43"/>
  <c r="AP103" i="44" s="1"/>
  <c r="AP519" i="43"/>
  <c r="AP95" i="44" s="1"/>
  <c r="AP511" i="43"/>
  <c r="AP87" i="44" s="1"/>
  <c r="AP503" i="43"/>
  <c r="AP79" i="44" s="1"/>
  <c r="AP495" i="43"/>
  <c r="AP71" i="44" s="1"/>
  <c r="AP487" i="43"/>
  <c r="AP63" i="44" s="1"/>
  <c r="AP479" i="43"/>
  <c r="AP55" i="44" s="1"/>
  <c r="AP471" i="43"/>
  <c r="AP47" i="44" s="1"/>
  <c r="AP458" i="43"/>
  <c r="AP34" i="44" s="1"/>
  <c r="AP450" i="43"/>
  <c r="AP26" i="44" s="1"/>
  <c r="AP442" i="43"/>
  <c r="AP18" i="44" s="1"/>
  <c r="AP434" i="43"/>
  <c r="AP10" i="44" s="1"/>
  <c r="AP459" i="43"/>
  <c r="AP35" i="44" s="1"/>
  <c r="AP451" i="43"/>
  <c r="AP27" i="44" s="1"/>
  <c r="AP443" i="43"/>
  <c r="AP19" i="44" s="1"/>
  <c r="AP435" i="43"/>
  <c r="AP11" i="44" s="1"/>
  <c r="AP501" i="43"/>
  <c r="AP77" i="44" s="1"/>
  <c r="AP493" i="43"/>
  <c r="AP69" i="44" s="1"/>
  <c r="AP485" i="43"/>
  <c r="AP61" i="44" s="1"/>
  <c r="AP477" i="43"/>
  <c r="AP53" i="44" s="1"/>
  <c r="AP469" i="43"/>
  <c r="AP45" i="44" s="1"/>
  <c r="AP456" i="43"/>
  <c r="AP32" i="44" s="1"/>
  <c r="AP448" i="43"/>
  <c r="AP24" i="44" s="1"/>
  <c r="AP440" i="43"/>
  <c r="AP16" i="44" s="1"/>
  <c r="AP465" i="43"/>
  <c r="AP41" i="44" s="1"/>
  <c r="AP457" i="43"/>
  <c r="AP33" i="44" s="1"/>
  <c r="AP449" i="43"/>
  <c r="AP25" i="44" s="1"/>
  <c r="AP441" i="43"/>
  <c r="AP17" i="44" s="1"/>
  <c r="AP433" i="43"/>
  <c r="AP9" i="44" s="1"/>
  <c r="AP484" i="43"/>
  <c r="AP60" i="44" s="1"/>
  <c r="AP531" i="43"/>
  <c r="AP107" i="44" s="1"/>
  <c r="AP515" i="43"/>
  <c r="AP91" i="44" s="1"/>
  <c r="AP491" i="43"/>
  <c r="AP67" i="44" s="1"/>
  <c r="AP467" i="43"/>
  <c r="AP43" i="44" s="1"/>
  <c r="AR105" i="43"/>
  <c r="AR112" i="43"/>
  <c r="AT4" i="43"/>
  <c r="AS5" i="43"/>
  <c r="AS7" i="43"/>
  <c r="AS114" i="43" s="1"/>
  <c r="AS221" i="43" s="1"/>
  <c r="AS8" i="43"/>
  <c r="AS115" i="43" s="1"/>
  <c r="AS222" i="43" s="1"/>
  <c r="AS6" i="43"/>
  <c r="AS113" i="43" s="1"/>
  <c r="AS220" i="43" s="1"/>
  <c r="AS12" i="43"/>
  <c r="AS119" i="43" s="1"/>
  <c r="AS226" i="43" s="1"/>
  <c r="AS15" i="43"/>
  <c r="AS122" i="43" s="1"/>
  <c r="AS229" i="43" s="1"/>
  <c r="AS20" i="43"/>
  <c r="AS127" i="43" s="1"/>
  <c r="AS234" i="43" s="1"/>
  <c r="AS23" i="43"/>
  <c r="AS130" i="43" s="1"/>
  <c r="AS237" i="43" s="1"/>
  <c r="AS28" i="43"/>
  <c r="AS135" i="43" s="1"/>
  <c r="AS242" i="43" s="1"/>
  <c r="AS31" i="43"/>
  <c r="AS138" i="43" s="1"/>
  <c r="AS245" i="43" s="1"/>
  <c r="AS36" i="43"/>
  <c r="AS143" i="43" s="1"/>
  <c r="AS250" i="43" s="1"/>
  <c r="AS39" i="43"/>
  <c r="AS146" i="43" s="1"/>
  <c r="AS253" i="43" s="1"/>
  <c r="AS44" i="43"/>
  <c r="AS151" i="43" s="1"/>
  <c r="AS258" i="43" s="1"/>
  <c r="AS10" i="43"/>
  <c r="AS117" i="43" s="1"/>
  <c r="AS224" i="43" s="1"/>
  <c r="AS13" i="43"/>
  <c r="AS120" i="43" s="1"/>
  <c r="AS227" i="43" s="1"/>
  <c r="AS18" i="43"/>
  <c r="AS125" i="43" s="1"/>
  <c r="AS232" i="43" s="1"/>
  <c r="AS21" i="43"/>
  <c r="AS128" i="43" s="1"/>
  <c r="AS235" i="43" s="1"/>
  <c r="AS26" i="43"/>
  <c r="AS133" i="43" s="1"/>
  <c r="AS240" i="43" s="1"/>
  <c r="AS29" i="43"/>
  <c r="AS136" i="43" s="1"/>
  <c r="AS243" i="43" s="1"/>
  <c r="AS34" i="43"/>
  <c r="AS141" i="43" s="1"/>
  <c r="AS248" i="43" s="1"/>
  <c r="AS37" i="43"/>
  <c r="AS144" i="43" s="1"/>
  <c r="AS251" i="43" s="1"/>
  <c r="AS42" i="43"/>
  <c r="AS149" i="43" s="1"/>
  <c r="AS256" i="43" s="1"/>
  <c r="AS9" i="43"/>
  <c r="AS116" i="43" s="1"/>
  <c r="AS223" i="43" s="1"/>
  <c r="AS11" i="43"/>
  <c r="AS118" i="43" s="1"/>
  <c r="AS225" i="43" s="1"/>
  <c r="AS16" i="43"/>
  <c r="AS123" i="43" s="1"/>
  <c r="AS230" i="43" s="1"/>
  <c r="AS19" i="43"/>
  <c r="AS126" i="43" s="1"/>
  <c r="AS233" i="43" s="1"/>
  <c r="AS24" i="43"/>
  <c r="AS131" i="43" s="1"/>
  <c r="AS238" i="43" s="1"/>
  <c r="AS27" i="43"/>
  <c r="AS134" i="43" s="1"/>
  <c r="AS241" i="43" s="1"/>
  <c r="AS32" i="43"/>
  <c r="AS139" i="43" s="1"/>
  <c r="AS246" i="43" s="1"/>
  <c r="AS35" i="43"/>
  <c r="AS142" i="43" s="1"/>
  <c r="AS249" i="43" s="1"/>
  <c r="AS40" i="43"/>
  <c r="AS147" i="43" s="1"/>
  <c r="AS254" i="43" s="1"/>
  <c r="AS14" i="43"/>
  <c r="AS121" i="43" s="1"/>
  <c r="AS228" i="43" s="1"/>
  <c r="AS17" i="43"/>
  <c r="AS124" i="43" s="1"/>
  <c r="AS231" i="43" s="1"/>
  <c r="AS22" i="43"/>
  <c r="AS129" i="43" s="1"/>
  <c r="AS236" i="43" s="1"/>
  <c r="AS25" i="43"/>
  <c r="AS132" i="43" s="1"/>
  <c r="AS239" i="43" s="1"/>
  <c r="AS30" i="43"/>
  <c r="AS137" i="43" s="1"/>
  <c r="AS244" i="43" s="1"/>
  <c r="AS33" i="43"/>
  <c r="AS140" i="43" s="1"/>
  <c r="AS247" i="43" s="1"/>
  <c r="AS38" i="43"/>
  <c r="AS145" i="43" s="1"/>
  <c r="AS252" i="43" s="1"/>
  <c r="AS41" i="43"/>
  <c r="AS148" i="43" s="1"/>
  <c r="AS255" i="43" s="1"/>
  <c r="AS46" i="43"/>
  <c r="AS153" i="43" s="1"/>
  <c r="AS260" i="43" s="1"/>
  <c r="AS49" i="43"/>
  <c r="AS156" i="43" s="1"/>
  <c r="AS263" i="43" s="1"/>
  <c r="AS54" i="43"/>
  <c r="AS161" i="43" s="1"/>
  <c r="AS268" i="43" s="1"/>
  <c r="AS57" i="43"/>
  <c r="AS164" i="43" s="1"/>
  <c r="AS271" i="43" s="1"/>
  <c r="AS60" i="43"/>
  <c r="AS167" i="43" s="1"/>
  <c r="AS274" i="43" s="1"/>
  <c r="AS62" i="43"/>
  <c r="AS169" i="43" s="1"/>
  <c r="AS276" i="43" s="1"/>
  <c r="AS64" i="43"/>
  <c r="AS171" i="43" s="1"/>
  <c r="AS278" i="43" s="1"/>
  <c r="AS66" i="43"/>
  <c r="AS173" i="43" s="1"/>
  <c r="AS280" i="43" s="1"/>
  <c r="AS68" i="43"/>
  <c r="AS175" i="43" s="1"/>
  <c r="AS282" i="43" s="1"/>
  <c r="AS70" i="43"/>
  <c r="AS177" i="43" s="1"/>
  <c r="AS284" i="43" s="1"/>
  <c r="AS72" i="43"/>
  <c r="AS179" i="43" s="1"/>
  <c r="AS286" i="43" s="1"/>
  <c r="AS74" i="43"/>
  <c r="AS181" i="43" s="1"/>
  <c r="AS288" i="43" s="1"/>
  <c r="AS76" i="43"/>
  <c r="AS183" i="43" s="1"/>
  <c r="AS290" i="43" s="1"/>
  <c r="AS78" i="43"/>
  <c r="AS185" i="43" s="1"/>
  <c r="AS292" i="43" s="1"/>
  <c r="AS80" i="43"/>
  <c r="AS187" i="43" s="1"/>
  <c r="AS294" i="43" s="1"/>
  <c r="AS82" i="43"/>
  <c r="AS189" i="43" s="1"/>
  <c r="AS296" i="43" s="1"/>
  <c r="AS84" i="43"/>
  <c r="AS191" i="43" s="1"/>
  <c r="AS298" i="43" s="1"/>
  <c r="AS43" i="43"/>
  <c r="AS150" i="43" s="1"/>
  <c r="AS257" i="43" s="1"/>
  <c r="AS47" i="43"/>
  <c r="AS154" i="43" s="1"/>
  <c r="AS261" i="43" s="1"/>
  <c r="AS52" i="43"/>
  <c r="AS159" i="43" s="1"/>
  <c r="AS266" i="43" s="1"/>
  <c r="AS55" i="43"/>
  <c r="AS162" i="43" s="1"/>
  <c r="AS269" i="43" s="1"/>
  <c r="AS45" i="43"/>
  <c r="AS152" i="43" s="1"/>
  <c r="AS259" i="43" s="1"/>
  <c r="AS50" i="43"/>
  <c r="AS157" i="43" s="1"/>
  <c r="AS264" i="43" s="1"/>
  <c r="AS53" i="43"/>
  <c r="AS160" i="43" s="1"/>
  <c r="AS267" i="43" s="1"/>
  <c r="AS58" i="43"/>
  <c r="AS165" i="43" s="1"/>
  <c r="AS272" i="43" s="1"/>
  <c r="AS61" i="43"/>
  <c r="AS168" i="43" s="1"/>
  <c r="AS275" i="43" s="1"/>
  <c r="AS63" i="43"/>
  <c r="AS170" i="43" s="1"/>
  <c r="AS277" i="43" s="1"/>
  <c r="AS65" i="43"/>
  <c r="AS172" i="43" s="1"/>
  <c r="AS279" i="43" s="1"/>
  <c r="AS67" i="43"/>
  <c r="AS174" i="43" s="1"/>
  <c r="AS281" i="43" s="1"/>
  <c r="AS69" i="43"/>
  <c r="AS176" i="43" s="1"/>
  <c r="AS283" i="43" s="1"/>
  <c r="AS71" i="43"/>
  <c r="AS178" i="43" s="1"/>
  <c r="AS285" i="43" s="1"/>
  <c r="AS73" i="43"/>
  <c r="AS180" i="43" s="1"/>
  <c r="AS287" i="43" s="1"/>
  <c r="AS51" i="43"/>
  <c r="AS158" i="43" s="1"/>
  <c r="AS265" i="43" s="1"/>
  <c r="AS77" i="43"/>
  <c r="AS184" i="43" s="1"/>
  <c r="AS291" i="43" s="1"/>
  <c r="AS85" i="43"/>
  <c r="AS192" i="43" s="1"/>
  <c r="AS299" i="43" s="1"/>
  <c r="AS86" i="43"/>
  <c r="AS193" i="43" s="1"/>
  <c r="AS300" i="43" s="1"/>
  <c r="AS88" i="43"/>
  <c r="AS195" i="43" s="1"/>
  <c r="AS302" i="43" s="1"/>
  <c r="AS90" i="43"/>
  <c r="AS197" i="43" s="1"/>
  <c r="AS304" i="43" s="1"/>
  <c r="AS92" i="43"/>
  <c r="AS199" i="43" s="1"/>
  <c r="AS306" i="43" s="1"/>
  <c r="AS94" i="43"/>
  <c r="AS201" i="43" s="1"/>
  <c r="AS308" i="43" s="1"/>
  <c r="AS96" i="43"/>
  <c r="AS203" i="43" s="1"/>
  <c r="AS310" i="43" s="1"/>
  <c r="AS98" i="43"/>
  <c r="AS205" i="43" s="1"/>
  <c r="AS312" i="43" s="1"/>
  <c r="AS100" i="43"/>
  <c r="AS207" i="43" s="1"/>
  <c r="AS314" i="43" s="1"/>
  <c r="AS102" i="43"/>
  <c r="AS209" i="43" s="1"/>
  <c r="AS316" i="43" s="1"/>
  <c r="AS104" i="43"/>
  <c r="AS211" i="43" s="1"/>
  <c r="AS318" i="43" s="1"/>
  <c r="AS56" i="43"/>
  <c r="AS163" i="43" s="1"/>
  <c r="AS270" i="43" s="1"/>
  <c r="AS75" i="43"/>
  <c r="AS182" i="43" s="1"/>
  <c r="AS289" i="43" s="1"/>
  <c r="AS83" i="43"/>
  <c r="AS190" i="43" s="1"/>
  <c r="AS297" i="43" s="1"/>
  <c r="AS48" i="43"/>
  <c r="AS155" i="43" s="1"/>
  <c r="AS262" i="43" s="1"/>
  <c r="AS81" i="43"/>
  <c r="AS188" i="43" s="1"/>
  <c r="AS295" i="43" s="1"/>
  <c r="AS402" i="43" s="1"/>
  <c r="AS87" i="43"/>
  <c r="AS194" i="43" s="1"/>
  <c r="AS301" i="43" s="1"/>
  <c r="AS89" i="43"/>
  <c r="AS196" i="43" s="1"/>
  <c r="AS303" i="43" s="1"/>
  <c r="AS91" i="43"/>
  <c r="AS198" i="43" s="1"/>
  <c r="AS305" i="43" s="1"/>
  <c r="AS93" i="43"/>
  <c r="AS200" i="43" s="1"/>
  <c r="AS307" i="43" s="1"/>
  <c r="AS95" i="43"/>
  <c r="AS202" i="43" s="1"/>
  <c r="AS309" i="43" s="1"/>
  <c r="AS97" i="43"/>
  <c r="AS204" i="43" s="1"/>
  <c r="AS311" i="43" s="1"/>
  <c r="AS99" i="43"/>
  <c r="AS206" i="43" s="1"/>
  <c r="AS313" i="43" s="1"/>
  <c r="AS101" i="43"/>
  <c r="AS208" i="43" s="1"/>
  <c r="AS315" i="43" s="1"/>
  <c r="AS103" i="43"/>
  <c r="AS210" i="43" s="1"/>
  <c r="AS317" i="43" s="1"/>
  <c r="AS59" i="43"/>
  <c r="AS166" i="43" s="1"/>
  <c r="AS273" i="43" s="1"/>
  <c r="AS79" i="43"/>
  <c r="AS186" i="43" s="1"/>
  <c r="AS293" i="43" s="1"/>
  <c r="AS400" i="43" s="1"/>
  <c r="AS8" i="44"/>
  <c r="AS328" i="43"/>
  <c r="AS330" i="43"/>
  <c r="AS332" i="43"/>
  <c r="AS334" i="43"/>
  <c r="AS336" i="43"/>
  <c r="AS338" i="43"/>
  <c r="AS340" i="43"/>
  <c r="AS342" i="43"/>
  <c r="AS344" i="43"/>
  <c r="AS346" i="43"/>
  <c r="AS348" i="43"/>
  <c r="AS350" i="43"/>
  <c r="AS352" i="43"/>
  <c r="AT325" i="43"/>
  <c r="AS327" i="43"/>
  <c r="AS329" i="43"/>
  <c r="AS331" i="43"/>
  <c r="AS333" i="43"/>
  <c r="AS335" i="43"/>
  <c r="AS337" i="43"/>
  <c r="AS339" i="43"/>
  <c r="AS341" i="43"/>
  <c r="AS343" i="43"/>
  <c r="AS345" i="43"/>
  <c r="AS347" i="43"/>
  <c r="AS349" i="43"/>
  <c r="AS351" i="43"/>
  <c r="AS354" i="43"/>
  <c r="AS356" i="43"/>
  <c r="AS358" i="43"/>
  <c r="AS360" i="43"/>
  <c r="AS362" i="43"/>
  <c r="AS364" i="43"/>
  <c r="AS366" i="43"/>
  <c r="AS368" i="43"/>
  <c r="AS370" i="43"/>
  <c r="AS372" i="43"/>
  <c r="AS374" i="43"/>
  <c r="AS376" i="43"/>
  <c r="AS378" i="43"/>
  <c r="AS380" i="43"/>
  <c r="AS382" i="43"/>
  <c r="AS384" i="43"/>
  <c r="AS386" i="43"/>
  <c r="AS388" i="43"/>
  <c r="AS390" i="43"/>
  <c r="AS392" i="43"/>
  <c r="AS394" i="43"/>
  <c r="AS396" i="43"/>
  <c r="AS398" i="43"/>
  <c r="AS404" i="43"/>
  <c r="AS406" i="43"/>
  <c r="AS408" i="43"/>
  <c r="AS410" i="43"/>
  <c r="AS412" i="43"/>
  <c r="AS414" i="43"/>
  <c r="AS416" i="43"/>
  <c r="AS418" i="43"/>
  <c r="AS420" i="43"/>
  <c r="AS422" i="43"/>
  <c r="AS424" i="43"/>
  <c r="AS355" i="43"/>
  <c r="AS357" i="43"/>
  <c r="AS359" i="43"/>
  <c r="AS361" i="43"/>
  <c r="AS363" i="43"/>
  <c r="AS365" i="43"/>
  <c r="AS367" i="43"/>
  <c r="AS369" i="43"/>
  <c r="AS371" i="43"/>
  <c r="AS373" i="43"/>
  <c r="AS375" i="43"/>
  <c r="AS377" i="43"/>
  <c r="AS379" i="43"/>
  <c r="AS381" i="43"/>
  <c r="AS383" i="43"/>
  <c r="AS385" i="43"/>
  <c r="AS387" i="43"/>
  <c r="AS389" i="43"/>
  <c r="AS391" i="43"/>
  <c r="AS393" i="43"/>
  <c r="AS395" i="43"/>
  <c r="AS397" i="43"/>
  <c r="AS399" i="43"/>
  <c r="AS401" i="43"/>
  <c r="AS403" i="43"/>
  <c r="AS405" i="43"/>
  <c r="AS407" i="43"/>
  <c r="AS409" i="43"/>
  <c r="AS411" i="43"/>
  <c r="AS413" i="43"/>
  <c r="AS415" i="43"/>
  <c r="AS417" i="43"/>
  <c r="AS419" i="43"/>
  <c r="AS421" i="43"/>
  <c r="AS423" i="43"/>
  <c r="AS425" i="43"/>
  <c r="AS353" i="43"/>
  <c r="AQ212" i="43"/>
  <c r="AQ219" i="43"/>
  <c r="AQ326" i="43" s="1"/>
  <c r="AQ426" i="43" s="1"/>
  <c r="AQ458" i="43" s="1"/>
  <c r="AQ34" i="44" s="1"/>
  <c r="AP319" i="43"/>
  <c r="AP109" i="44" l="1"/>
  <c r="AQ519" i="43"/>
  <c r="AQ95" i="44" s="1"/>
  <c r="AQ495" i="43"/>
  <c r="AQ71" i="44" s="1"/>
  <c r="AQ479" i="43"/>
  <c r="AQ55" i="44" s="1"/>
  <c r="AQ522" i="43"/>
  <c r="AQ98" i="44" s="1"/>
  <c r="AQ498" i="43"/>
  <c r="AQ74" i="44" s="1"/>
  <c r="AQ474" i="43"/>
  <c r="AQ50" i="44" s="1"/>
  <c r="AQ451" i="43"/>
  <c r="AQ27" i="44" s="1"/>
  <c r="AQ452" i="43"/>
  <c r="AQ28" i="44" s="1"/>
  <c r="AQ525" i="43"/>
  <c r="AQ101" i="44" s="1"/>
  <c r="AQ501" i="43"/>
  <c r="AQ77" i="44" s="1"/>
  <c r="AQ485" i="43"/>
  <c r="AQ61" i="44" s="1"/>
  <c r="AQ469" i="43"/>
  <c r="AQ45" i="44" s="1"/>
  <c r="AQ512" i="43"/>
  <c r="AQ88" i="44" s="1"/>
  <c r="AQ496" i="43"/>
  <c r="AQ72" i="44" s="1"/>
  <c r="AQ480" i="43"/>
  <c r="AQ56" i="44" s="1"/>
  <c r="AQ457" i="43"/>
  <c r="AQ33" i="44" s="1"/>
  <c r="AQ531" i="43"/>
  <c r="AQ107" i="44" s="1"/>
  <c r="AQ515" i="43"/>
  <c r="AQ91" i="44" s="1"/>
  <c r="AQ499" i="43"/>
  <c r="AQ75" i="44" s="1"/>
  <c r="AQ491" i="43"/>
  <c r="AQ67" i="44" s="1"/>
  <c r="AQ483" i="43"/>
  <c r="AQ59" i="44" s="1"/>
  <c r="AQ475" i="43"/>
  <c r="AQ51" i="44" s="1"/>
  <c r="AQ467" i="43"/>
  <c r="AQ43" i="44" s="1"/>
  <c r="AQ526" i="43"/>
  <c r="AQ102" i="44" s="1"/>
  <c r="AQ518" i="43"/>
  <c r="AQ94" i="44" s="1"/>
  <c r="AQ510" i="43"/>
  <c r="AQ86" i="44" s="1"/>
  <c r="AQ502" i="43"/>
  <c r="AQ78" i="44" s="1"/>
  <c r="AQ494" i="43"/>
  <c r="AQ70" i="44" s="1"/>
  <c r="AQ486" i="43"/>
  <c r="AQ62" i="44" s="1"/>
  <c r="AQ478" i="43"/>
  <c r="AQ54" i="44" s="1"/>
  <c r="AQ470" i="43"/>
  <c r="AQ46" i="44" s="1"/>
  <c r="AQ463" i="43"/>
  <c r="AQ39" i="44" s="1"/>
  <c r="AQ455" i="43"/>
  <c r="AQ31" i="44" s="1"/>
  <c r="AQ447" i="43"/>
  <c r="AQ23" i="44" s="1"/>
  <c r="AQ439" i="43"/>
  <c r="AQ15" i="44" s="1"/>
  <c r="AQ464" i="43"/>
  <c r="AQ40" i="44" s="1"/>
  <c r="AQ456" i="43"/>
  <c r="AQ32" i="44" s="1"/>
  <c r="AQ448" i="43"/>
  <c r="AQ24" i="44" s="1"/>
  <c r="AQ440" i="43"/>
  <c r="AQ16" i="44" s="1"/>
  <c r="AQ511" i="43"/>
  <c r="AQ87" i="44" s="1"/>
  <c r="AQ487" i="43"/>
  <c r="AQ63" i="44" s="1"/>
  <c r="AQ530" i="43"/>
  <c r="AQ106" i="44" s="1"/>
  <c r="AQ506" i="43"/>
  <c r="AQ82" i="44" s="1"/>
  <c r="AQ482" i="43"/>
  <c r="AQ58" i="44" s="1"/>
  <c r="AQ459" i="43"/>
  <c r="AQ35" i="44" s="1"/>
  <c r="AQ435" i="43"/>
  <c r="AQ11" i="44" s="1"/>
  <c r="AQ517" i="43"/>
  <c r="AQ93" i="44" s="1"/>
  <c r="AQ493" i="43"/>
  <c r="AQ69" i="44" s="1"/>
  <c r="AQ477" i="43"/>
  <c r="AQ53" i="44" s="1"/>
  <c r="AQ528" i="43"/>
  <c r="AQ104" i="44" s="1"/>
  <c r="AQ504" i="43"/>
  <c r="AQ80" i="44" s="1"/>
  <c r="AQ488" i="43"/>
  <c r="AQ64" i="44" s="1"/>
  <c r="AQ465" i="43"/>
  <c r="AQ41" i="44" s="1"/>
  <c r="AQ449" i="43"/>
  <c r="AQ25" i="44" s="1"/>
  <c r="AQ441" i="43"/>
  <c r="AQ17" i="44" s="1"/>
  <c r="AQ433" i="43"/>
  <c r="AQ450" i="43"/>
  <c r="AQ26" i="44" s="1"/>
  <c r="AQ442" i="43"/>
  <c r="AQ18" i="44" s="1"/>
  <c r="AQ434" i="43"/>
  <c r="AQ10" i="44" s="1"/>
  <c r="AQ523" i="43"/>
  <c r="AQ99" i="44" s="1"/>
  <c r="AQ507" i="43"/>
  <c r="AQ83" i="44" s="1"/>
  <c r="AQ529" i="43"/>
  <c r="AQ105" i="44" s="1"/>
  <c r="AQ521" i="43"/>
  <c r="AQ97" i="44" s="1"/>
  <c r="AQ513" i="43"/>
  <c r="AQ89" i="44" s="1"/>
  <c r="AQ505" i="43"/>
  <c r="AQ81" i="44" s="1"/>
  <c r="AQ497" i="43"/>
  <c r="AQ73" i="44" s="1"/>
  <c r="AQ489" i="43"/>
  <c r="AQ65" i="44" s="1"/>
  <c r="AQ481" i="43"/>
  <c r="AQ57" i="44" s="1"/>
  <c r="AQ473" i="43"/>
  <c r="AQ49" i="44" s="1"/>
  <c r="AQ532" i="43"/>
  <c r="AQ108" i="44" s="1"/>
  <c r="AQ524" i="43"/>
  <c r="AQ100" i="44" s="1"/>
  <c r="AQ516" i="43"/>
  <c r="AQ92" i="44" s="1"/>
  <c r="AQ508" i="43"/>
  <c r="AQ84" i="44" s="1"/>
  <c r="AQ500" i="43"/>
  <c r="AQ76" i="44" s="1"/>
  <c r="AQ492" i="43"/>
  <c r="AQ68" i="44" s="1"/>
  <c r="AQ484" i="43"/>
  <c r="AQ60" i="44" s="1"/>
  <c r="AQ476" i="43"/>
  <c r="AQ52" i="44" s="1"/>
  <c r="AQ468" i="43"/>
  <c r="AQ44" i="44" s="1"/>
  <c r="AQ461" i="43"/>
  <c r="AQ37" i="44" s="1"/>
  <c r="AQ453" i="43"/>
  <c r="AQ29" i="44" s="1"/>
  <c r="AQ445" i="43"/>
  <c r="AQ21" i="44" s="1"/>
  <c r="AQ437" i="43"/>
  <c r="AQ13" i="44" s="1"/>
  <c r="AQ462" i="43"/>
  <c r="AQ38" i="44" s="1"/>
  <c r="AQ454" i="43"/>
  <c r="AQ30" i="44" s="1"/>
  <c r="AQ446" i="43"/>
  <c r="AQ22" i="44" s="1"/>
  <c r="AQ438" i="43"/>
  <c r="AQ14" i="44" s="1"/>
  <c r="AQ527" i="43"/>
  <c r="AQ103" i="44" s="1"/>
  <c r="AQ503" i="43"/>
  <c r="AQ79" i="44" s="1"/>
  <c r="AQ471" i="43"/>
  <c r="AQ47" i="44" s="1"/>
  <c r="AQ514" i="43"/>
  <c r="AQ90" i="44" s="1"/>
  <c r="AQ490" i="43"/>
  <c r="AQ66" i="44" s="1"/>
  <c r="AQ466" i="43"/>
  <c r="AQ42" i="44" s="1"/>
  <c r="AQ443" i="43"/>
  <c r="AQ19" i="44" s="1"/>
  <c r="AQ460" i="43"/>
  <c r="AQ36" i="44" s="1"/>
  <c r="AQ444" i="43"/>
  <c r="AQ20" i="44" s="1"/>
  <c r="AQ436" i="43"/>
  <c r="AQ12" i="44" s="1"/>
  <c r="AQ509" i="43"/>
  <c r="AQ85" i="44" s="1"/>
  <c r="AQ520" i="43"/>
  <c r="AQ96" i="44" s="1"/>
  <c r="AQ472" i="43"/>
  <c r="AQ48" i="44" s="1"/>
  <c r="AQ319" i="43"/>
  <c r="AQ9" i="44"/>
  <c r="AS105" i="43"/>
  <c r="AS112" i="43"/>
  <c r="AU325" i="43"/>
  <c r="AU4" i="43"/>
  <c r="AT9" i="43"/>
  <c r="AT116" i="43" s="1"/>
  <c r="AT223" i="43" s="1"/>
  <c r="AT330" i="43" s="1"/>
  <c r="AT5" i="43"/>
  <c r="AT10" i="43"/>
  <c r="AT117" i="43" s="1"/>
  <c r="AT224" i="43" s="1"/>
  <c r="AT331" i="43" s="1"/>
  <c r="AT12" i="43"/>
  <c r="AT119" i="43" s="1"/>
  <c r="AT226" i="43" s="1"/>
  <c r="AT333" i="43" s="1"/>
  <c r="AT14" i="43"/>
  <c r="AT121" i="43" s="1"/>
  <c r="AT228" i="43" s="1"/>
  <c r="AT335" i="43" s="1"/>
  <c r="AT16" i="43"/>
  <c r="AT123" i="43" s="1"/>
  <c r="AT230" i="43" s="1"/>
  <c r="AT337" i="43" s="1"/>
  <c r="AT18" i="43"/>
  <c r="AT125" i="43" s="1"/>
  <c r="AT232" i="43" s="1"/>
  <c r="AT339" i="43" s="1"/>
  <c r="AT20" i="43"/>
  <c r="AT127" i="43" s="1"/>
  <c r="AT234" i="43" s="1"/>
  <c r="AT341" i="43" s="1"/>
  <c r="AT22" i="43"/>
  <c r="AT129" i="43" s="1"/>
  <c r="AT236" i="43" s="1"/>
  <c r="AT343" i="43" s="1"/>
  <c r="AT24" i="43"/>
  <c r="AT131" i="43" s="1"/>
  <c r="AT238" i="43" s="1"/>
  <c r="AT345" i="43" s="1"/>
  <c r="AT26" i="43"/>
  <c r="AT133" i="43" s="1"/>
  <c r="AT240" i="43" s="1"/>
  <c r="AT347" i="43" s="1"/>
  <c r="AT28" i="43"/>
  <c r="AT135" i="43" s="1"/>
  <c r="AT242" i="43" s="1"/>
  <c r="AT349" i="43" s="1"/>
  <c r="AT30" i="43"/>
  <c r="AT137" i="43" s="1"/>
  <c r="AT244" i="43" s="1"/>
  <c r="AT351" i="43" s="1"/>
  <c r="AT32" i="43"/>
  <c r="AT139" i="43" s="1"/>
  <c r="AT246" i="43" s="1"/>
  <c r="AT353" i="43" s="1"/>
  <c r="AT34" i="43"/>
  <c r="AT141" i="43" s="1"/>
  <c r="AT248" i="43" s="1"/>
  <c r="AT355" i="43" s="1"/>
  <c r="AT36" i="43"/>
  <c r="AT143" i="43" s="1"/>
  <c r="AT250" i="43" s="1"/>
  <c r="AT357" i="43" s="1"/>
  <c r="AT38" i="43"/>
  <c r="AT145" i="43" s="1"/>
  <c r="AT252" i="43" s="1"/>
  <c r="AT359" i="43" s="1"/>
  <c r="AT40" i="43"/>
  <c r="AT147" i="43" s="1"/>
  <c r="AT254" i="43" s="1"/>
  <c r="AT361" i="43" s="1"/>
  <c r="AT42" i="43"/>
  <c r="AT149" i="43" s="1"/>
  <c r="AT256" i="43" s="1"/>
  <c r="AT363" i="43" s="1"/>
  <c r="AT44" i="43"/>
  <c r="AT151" i="43" s="1"/>
  <c r="AT258" i="43" s="1"/>
  <c r="AT365" i="43" s="1"/>
  <c r="AT46" i="43"/>
  <c r="AT153" i="43" s="1"/>
  <c r="AT260" i="43" s="1"/>
  <c r="AT367" i="43" s="1"/>
  <c r="AT48" i="43"/>
  <c r="AT155" i="43" s="1"/>
  <c r="AT262" i="43" s="1"/>
  <c r="AT369" i="43" s="1"/>
  <c r="AT50" i="43"/>
  <c r="AT157" i="43" s="1"/>
  <c r="AT264" i="43" s="1"/>
  <c r="AT371" i="43" s="1"/>
  <c r="AT52" i="43"/>
  <c r="AT159" i="43" s="1"/>
  <c r="AT266" i="43" s="1"/>
  <c r="AT373" i="43" s="1"/>
  <c r="AT54" i="43"/>
  <c r="AT161" i="43" s="1"/>
  <c r="AT268" i="43" s="1"/>
  <c r="AT375" i="43" s="1"/>
  <c r="AT56" i="43"/>
  <c r="AT163" i="43" s="1"/>
  <c r="AT270" i="43" s="1"/>
  <c r="AT377" i="43" s="1"/>
  <c r="AT58" i="43"/>
  <c r="AT165" i="43" s="1"/>
  <c r="AT272" i="43" s="1"/>
  <c r="AT379" i="43" s="1"/>
  <c r="AT17" i="43"/>
  <c r="AT124" i="43" s="1"/>
  <c r="AT231" i="43" s="1"/>
  <c r="AT338" i="43" s="1"/>
  <c r="AT25" i="43"/>
  <c r="AT132" i="43" s="1"/>
  <c r="AT239" i="43" s="1"/>
  <c r="AT346" i="43" s="1"/>
  <c r="AT33" i="43"/>
  <c r="AT140" i="43" s="1"/>
  <c r="AT247" i="43" s="1"/>
  <c r="AT354" i="43" s="1"/>
  <c r="AT41" i="43"/>
  <c r="AT148" i="43" s="1"/>
  <c r="AT255" i="43" s="1"/>
  <c r="AT362" i="43" s="1"/>
  <c r="AT15" i="43"/>
  <c r="AT122" i="43" s="1"/>
  <c r="AT229" i="43" s="1"/>
  <c r="AT336" i="43" s="1"/>
  <c r="AT23" i="43"/>
  <c r="AT130" i="43" s="1"/>
  <c r="AT237" i="43" s="1"/>
  <c r="AT344" i="43" s="1"/>
  <c r="AT31" i="43"/>
  <c r="AT138" i="43" s="1"/>
  <c r="AT245" i="43" s="1"/>
  <c r="AT352" i="43" s="1"/>
  <c r="AT39" i="43"/>
  <c r="AT146" i="43" s="1"/>
  <c r="AT253" i="43" s="1"/>
  <c r="AT360" i="43" s="1"/>
  <c r="AT6" i="43"/>
  <c r="AT113" i="43" s="1"/>
  <c r="AT220" i="43" s="1"/>
  <c r="AT327" i="43" s="1"/>
  <c r="AT7" i="43"/>
  <c r="AT114" i="43" s="1"/>
  <c r="AT221" i="43" s="1"/>
  <c r="AT328" i="43" s="1"/>
  <c r="AT13" i="43"/>
  <c r="AT120" i="43" s="1"/>
  <c r="AT227" i="43" s="1"/>
  <c r="AT334" i="43" s="1"/>
  <c r="AT21" i="43"/>
  <c r="AT128" i="43" s="1"/>
  <c r="AT235" i="43" s="1"/>
  <c r="AT342" i="43" s="1"/>
  <c r="AT29" i="43"/>
  <c r="AT136" i="43" s="1"/>
  <c r="AT243" i="43" s="1"/>
  <c r="AT350" i="43" s="1"/>
  <c r="AT37" i="43"/>
  <c r="AT144" i="43" s="1"/>
  <c r="AT251" i="43" s="1"/>
  <c r="AT358" i="43" s="1"/>
  <c r="AT8" i="43"/>
  <c r="AT115" i="43" s="1"/>
  <c r="AT222" i="43" s="1"/>
  <c r="AT329" i="43" s="1"/>
  <c r="AT11" i="43"/>
  <c r="AT118" i="43" s="1"/>
  <c r="AT225" i="43" s="1"/>
  <c r="AT332" i="43" s="1"/>
  <c r="AT19" i="43"/>
  <c r="AT126" i="43" s="1"/>
  <c r="AT233" i="43" s="1"/>
  <c r="AT340" i="43" s="1"/>
  <c r="AT27" i="43"/>
  <c r="AT134" i="43" s="1"/>
  <c r="AT241" i="43" s="1"/>
  <c r="AT348" i="43" s="1"/>
  <c r="AT35" i="43"/>
  <c r="AT142" i="43" s="1"/>
  <c r="AT249" i="43" s="1"/>
  <c r="AT356" i="43" s="1"/>
  <c r="AT43" i="43"/>
  <c r="AT150" i="43" s="1"/>
  <c r="AT257" i="43" s="1"/>
  <c r="AT364" i="43" s="1"/>
  <c r="AT51" i="43"/>
  <c r="AT158" i="43" s="1"/>
  <c r="AT265" i="43" s="1"/>
  <c r="AT372" i="43" s="1"/>
  <c r="AT59" i="43"/>
  <c r="AT166" i="43" s="1"/>
  <c r="AT273" i="43" s="1"/>
  <c r="AT380" i="43" s="1"/>
  <c r="AT49" i="43"/>
  <c r="AT156" i="43" s="1"/>
  <c r="AT263" i="43" s="1"/>
  <c r="AT370" i="43" s="1"/>
  <c r="AT57" i="43"/>
  <c r="AT164" i="43" s="1"/>
  <c r="AT271" i="43" s="1"/>
  <c r="AT378" i="43" s="1"/>
  <c r="AT60" i="43"/>
  <c r="AT167" i="43" s="1"/>
  <c r="AT274" i="43" s="1"/>
  <c r="AT381" i="43" s="1"/>
  <c r="AT62" i="43"/>
  <c r="AT169" i="43" s="1"/>
  <c r="AT276" i="43" s="1"/>
  <c r="AT383" i="43" s="1"/>
  <c r="AT64" i="43"/>
  <c r="AT171" i="43" s="1"/>
  <c r="AT278" i="43" s="1"/>
  <c r="AT385" i="43" s="1"/>
  <c r="AT66" i="43"/>
  <c r="AT173" i="43" s="1"/>
  <c r="AT280" i="43" s="1"/>
  <c r="AT387" i="43" s="1"/>
  <c r="AT68" i="43"/>
  <c r="AT175" i="43" s="1"/>
  <c r="AT282" i="43" s="1"/>
  <c r="AT389" i="43" s="1"/>
  <c r="AT70" i="43"/>
  <c r="AT177" i="43" s="1"/>
  <c r="AT284" i="43" s="1"/>
  <c r="AT391" i="43" s="1"/>
  <c r="AT47" i="43"/>
  <c r="AT154" i="43" s="1"/>
  <c r="AT261" i="43" s="1"/>
  <c r="AT368" i="43" s="1"/>
  <c r="AT55" i="43"/>
  <c r="AT162" i="43" s="1"/>
  <c r="AT269" i="43" s="1"/>
  <c r="AT376" i="43" s="1"/>
  <c r="AT45" i="43"/>
  <c r="AT152" i="43" s="1"/>
  <c r="AT259" i="43" s="1"/>
  <c r="AT366" i="43" s="1"/>
  <c r="AT65" i="43"/>
  <c r="AT172" i="43" s="1"/>
  <c r="AT279" i="43" s="1"/>
  <c r="AT386" i="43" s="1"/>
  <c r="AT74" i="43"/>
  <c r="AT181" i="43" s="1"/>
  <c r="AT288" i="43" s="1"/>
  <c r="AT395" i="43" s="1"/>
  <c r="AT79" i="43"/>
  <c r="AT186" i="43" s="1"/>
  <c r="AT293" i="43" s="1"/>
  <c r="AT400" i="43" s="1"/>
  <c r="AT82" i="43"/>
  <c r="AT189" i="43" s="1"/>
  <c r="AT296" i="43" s="1"/>
  <c r="AT403" i="43" s="1"/>
  <c r="AT67" i="43"/>
  <c r="AT174" i="43" s="1"/>
  <c r="AT281" i="43" s="1"/>
  <c r="AT388" i="43" s="1"/>
  <c r="AT77" i="43"/>
  <c r="AT184" i="43" s="1"/>
  <c r="AT291" i="43" s="1"/>
  <c r="AT398" i="43" s="1"/>
  <c r="AT80" i="43"/>
  <c r="AT187" i="43" s="1"/>
  <c r="AT294" i="43" s="1"/>
  <c r="AT401" i="43" s="1"/>
  <c r="AT85" i="43"/>
  <c r="AT192" i="43" s="1"/>
  <c r="AT299" i="43" s="1"/>
  <c r="AT406" i="43" s="1"/>
  <c r="AT86" i="43"/>
  <c r="AT193" i="43" s="1"/>
  <c r="AT300" i="43" s="1"/>
  <c r="AT407" i="43" s="1"/>
  <c r="AT88" i="43"/>
  <c r="AT195" i="43" s="1"/>
  <c r="AT302" i="43" s="1"/>
  <c r="AT409" i="43" s="1"/>
  <c r="AT90" i="43"/>
  <c r="AT197" i="43" s="1"/>
  <c r="AT304" i="43" s="1"/>
  <c r="AT411" i="43" s="1"/>
  <c r="AT92" i="43"/>
  <c r="AT199" i="43" s="1"/>
  <c r="AT306" i="43" s="1"/>
  <c r="AT413" i="43" s="1"/>
  <c r="AT94" i="43"/>
  <c r="AT201" i="43" s="1"/>
  <c r="AT308" i="43" s="1"/>
  <c r="AT415" i="43" s="1"/>
  <c r="AT96" i="43"/>
  <c r="AT203" i="43" s="1"/>
  <c r="AT310" i="43" s="1"/>
  <c r="AT417" i="43" s="1"/>
  <c r="AT98" i="43"/>
  <c r="AT205" i="43" s="1"/>
  <c r="AT312" i="43" s="1"/>
  <c r="AT419" i="43" s="1"/>
  <c r="AT100" i="43"/>
  <c r="AT207" i="43" s="1"/>
  <c r="AT314" i="43" s="1"/>
  <c r="AT421" i="43" s="1"/>
  <c r="AT102" i="43"/>
  <c r="AT209" i="43" s="1"/>
  <c r="AT316" i="43" s="1"/>
  <c r="AT423" i="43" s="1"/>
  <c r="AT104" i="43"/>
  <c r="AT211" i="43" s="1"/>
  <c r="AT318" i="43" s="1"/>
  <c r="AT425" i="43" s="1"/>
  <c r="AT61" i="43"/>
  <c r="AT168" i="43" s="1"/>
  <c r="AT275" i="43" s="1"/>
  <c r="AT382" i="43" s="1"/>
  <c r="AT69" i="43"/>
  <c r="AT176" i="43" s="1"/>
  <c r="AT283" i="43" s="1"/>
  <c r="AT390" i="43" s="1"/>
  <c r="AT72" i="43"/>
  <c r="AT179" i="43" s="1"/>
  <c r="AT286" i="43" s="1"/>
  <c r="AT393" i="43" s="1"/>
  <c r="AT75" i="43"/>
  <c r="AT182" i="43" s="1"/>
  <c r="AT289" i="43" s="1"/>
  <c r="AT396" i="43" s="1"/>
  <c r="AT78" i="43"/>
  <c r="AT185" i="43" s="1"/>
  <c r="AT292" i="43" s="1"/>
  <c r="AT399" i="43" s="1"/>
  <c r="AT83" i="43"/>
  <c r="AT190" i="43" s="1"/>
  <c r="AT297" i="43" s="1"/>
  <c r="AT404" i="43" s="1"/>
  <c r="AT53" i="43"/>
  <c r="AT160" i="43" s="1"/>
  <c r="AT267" i="43" s="1"/>
  <c r="AT374" i="43" s="1"/>
  <c r="AT63" i="43"/>
  <c r="AT170" i="43" s="1"/>
  <c r="AT277" i="43" s="1"/>
  <c r="AT384" i="43" s="1"/>
  <c r="AT71" i="43"/>
  <c r="AT178" i="43" s="1"/>
  <c r="AT285" i="43" s="1"/>
  <c r="AT392" i="43" s="1"/>
  <c r="AT73" i="43"/>
  <c r="AT180" i="43" s="1"/>
  <c r="AT287" i="43" s="1"/>
  <c r="AT394" i="43" s="1"/>
  <c r="AT76" i="43"/>
  <c r="AT183" i="43" s="1"/>
  <c r="AT290" i="43" s="1"/>
  <c r="AT397" i="43" s="1"/>
  <c r="AT81" i="43"/>
  <c r="AT188" i="43" s="1"/>
  <c r="AT295" i="43" s="1"/>
  <c r="AT402" i="43" s="1"/>
  <c r="AT84" i="43"/>
  <c r="AT191" i="43" s="1"/>
  <c r="AT298" i="43" s="1"/>
  <c r="AT405" i="43" s="1"/>
  <c r="AT87" i="43"/>
  <c r="AT194" i="43" s="1"/>
  <c r="AT301" i="43" s="1"/>
  <c r="AT408" i="43" s="1"/>
  <c r="AT89" i="43"/>
  <c r="AT196" i="43" s="1"/>
  <c r="AT303" i="43" s="1"/>
  <c r="AT410" i="43" s="1"/>
  <c r="AT91" i="43"/>
  <c r="AT198" i="43" s="1"/>
  <c r="AT305" i="43" s="1"/>
  <c r="AT412" i="43" s="1"/>
  <c r="AT93" i="43"/>
  <c r="AT200" i="43" s="1"/>
  <c r="AT307" i="43" s="1"/>
  <c r="AT414" i="43" s="1"/>
  <c r="AT95" i="43"/>
  <c r="AT202" i="43" s="1"/>
  <c r="AT309" i="43" s="1"/>
  <c r="AT416" i="43" s="1"/>
  <c r="AT97" i="43"/>
  <c r="AT204" i="43" s="1"/>
  <c r="AT311" i="43" s="1"/>
  <c r="AT418" i="43" s="1"/>
  <c r="AT99" i="43"/>
  <c r="AT206" i="43" s="1"/>
  <c r="AT313" i="43" s="1"/>
  <c r="AT420" i="43" s="1"/>
  <c r="AT101" i="43"/>
  <c r="AT208" i="43" s="1"/>
  <c r="AT315" i="43" s="1"/>
  <c r="AT422" i="43" s="1"/>
  <c r="AT103" i="43"/>
  <c r="AT210" i="43" s="1"/>
  <c r="AT317" i="43" s="1"/>
  <c r="AT424" i="43" s="1"/>
  <c r="AR212" i="43"/>
  <c r="AR219" i="43"/>
  <c r="AR326" i="43" s="1"/>
  <c r="AR426" i="43" s="1"/>
  <c r="AR438" i="43" s="1"/>
  <c r="AR14" i="44" s="1"/>
  <c r="AT8" i="44"/>
  <c r="AQ109" i="44" l="1"/>
  <c r="AR527" i="43"/>
  <c r="AR103" i="44" s="1"/>
  <c r="AR519" i="43"/>
  <c r="AR95" i="44" s="1"/>
  <c r="AR511" i="43"/>
  <c r="AR87" i="44" s="1"/>
  <c r="AR503" i="43"/>
  <c r="AR79" i="44" s="1"/>
  <c r="AR495" i="43"/>
  <c r="AR71" i="44" s="1"/>
  <c r="AR487" i="43"/>
  <c r="AR63" i="44" s="1"/>
  <c r="AR479" i="43"/>
  <c r="AR55" i="44" s="1"/>
  <c r="AR471" i="43"/>
  <c r="AR47" i="44" s="1"/>
  <c r="AR532" i="43"/>
  <c r="AR108" i="44" s="1"/>
  <c r="AR524" i="43"/>
  <c r="AR100" i="44" s="1"/>
  <c r="AR516" i="43"/>
  <c r="AR92" i="44" s="1"/>
  <c r="AR508" i="43"/>
  <c r="AR84" i="44" s="1"/>
  <c r="AR500" i="43"/>
  <c r="AR76" i="44" s="1"/>
  <c r="AR492" i="43"/>
  <c r="AR68" i="44" s="1"/>
  <c r="AR484" i="43"/>
  <c r="AR60" i="44" s="1"/>
  <c r="AR476" i="43"/>
  <c r="AR52" i="44" s="1"/>
  <c r="AR468" i="43"/>
  <c r="AR44" i="44" s="1"/>
  <c r="AR459" i="43"/>
  <c r="AR35" i="44" s="1"/>
  <c r="AR451" i="43"/>
  <c r="AR27" i="44" s="1"/>
  <c r="AR443" i="43"/>
  <c r="AR19" i="44" s="1"/>
  <c r="AR435" i="43"/>
  <c r="AR11" i="44" s="1"/>
  <c r="AR460" i="43"/>
  <c r="AR36" i="44" s="1"/>
  <c r="AR452" i="43"/>
  <c r="AR28" i="44" s="1"/>
  <c r="AR444" i="43"/>
  <c r="AR20" i="44" s="1"/>
  <c r="AR436" i="43"/>
  <c r="AR12" i="44" s="1"/>
  <c r="AR525" i="43"/>
  <c r="AR101" i="44" s="1"/>
  <c r="AR517" i="43"/>
  <c r="AR93" i="44" s="1"/>
  <c r="AR509" i="43"/>
  <c r="AR85" i="44" s="1"/>
  <c r="AR501" i="43"/>
  <c r="AR77" i="44" s="1"/>
  <c r="AR493" i="43"/>
  <c r="AR69" i="44" s="1"/>
  <c r="AR485" i="43"/>
  <c r="AR61" i="44" s="1"/>
  <c r="AR477" i="43"/>
  <c r="AR53" i="44" s="1"/>
  <c r="AR469" i="43"/>
  <c r="AR45" i="44" s="1"/>
  <c r="AR530" i="43"/>
  <c r="AR106" i="44" s="1"/>
  <c r="AR522" i="43"/>
  <c r="AR98" i="44" s="1"/>
  <c r="AR514" i="43"/>
  <c r="AR90" i="44" s="1"/>
  <c r="AR506" i="43"/>
  <c r="AR82" i="44" s="1"/>
  <c r="AR498" i="43"/>
  <c r="AR74" i="44" s="1"/>
  <c r="AR490" i="43"/>
  <c r="AR66" i="44" s="1"/>
  <c r="AR482" i="43"/>
  <c r="AR58" i="44" s="1"/>
  <c r="AR474" i="43"/>
  <c r="AR50" i="44" s="1"/>
  <c r="AR466" i="43"/>
  <c r="AR42" i="44" s="1"/>
  <c r="AR457" i="43"/>
  <c r="AR33" i="44" s="1"/>
  <c r="AR449" i="43"/>
  <c r="AR25" i="44" s="1"/>
  <c r="AR441" i="43"/>
  <c r="AR17" i="44" s="1"/>
  <c r="AR433" i="43"/>
  <c r="AR458" i="43"/>
  <c r="AR34" i="44" s="1"/>
  <c r="AR450" i="43"/>
  <c r="AR26" i="44" s="1"/>
  <c r="AR442" i="43"/>
  <c r="AR18" i="44" s="1"/>
  <c r="AR434" i="43"/>
  <c r="AR10" i="44" s="1"/>
  <c r="AR531" i="43"/>
  <c r="AR107" i="44" s="1"/>
  <c r="AR523" i="43"/>
  <c r="AR99" i="44" s="1"/>
  <c r="AR515" i="43"/>
  <c r="AR91" i="44" s="1"/>
  <c r="AR507" i="43"/>
  <c r="AR83" i="44" s="1"/>
  <c r="AR499" i="43"/>
  <c r="AR75" i="44" s="1"/>
  <c r="AR491" i="43"/>
  <c r="AR67" i="44" s="1"/>
  <c r="AR483" i="43"/>
  <c r="AR59" i="44" s="1"/>
  <c r="AR475" i="43"/>
  <c r="AR51" i="44" s="1"/>
  <c r="AR467" i="43"/>
  <c r="AR43" i="44" s="1"/>
  <c r="AR528" i="43"/>
  <c r="AR104" i="44" s="1"/>
  <c r="AR520" i="43"/>
  <c r="AR96" i="44" s="1"/>
  <c r="AR512" i="43"/>
  <c r="AR88" i="44" s="1"/>
  <c r="AR504" i="43"/>
  <c r="AR80" i="44" s="1"/>
  <c r="AR496" i="43"/>
  <c r="AR72" i="44" s="1"/>
  <c r="AR488" i="43"/>
  <c r="AR64" i="44" s="1"/>
  <c r="AR480" i="43"/>
  <c r="AR56" i="44" s="1"/>
  <c r="AR472" i="43"/>
  <c r="AR48" i="44" s="1"/>
  <c r="AR465" i="43"/>
  <c r="AR41" i="44" s="1"/>
  <c r="AR455" i="43"/>
  <c r="AR31" i="44" s="1"/>
  <c r="AR447" i="43"/>
  <c r="AR23" i="44" s="1"/>
  <c r="AR439" i="43"/>
  <c r="AR15" i="44" s="1"/>
  <c r="AR464" i="43"/>
  <c r="AR40" i="44" s="1"/>
  <c r="AR456" i="43"/>
  <c r="AR32" i="44" s="1"/>
  <c r="AR448" i="43"/>
  <c r="AR24" i="44" s="1"/>
  <c r="AR440" i="43"/>
  <c r="AR16" i="44" s="1"/>
  <c r="AR529" i="43"/>
  <c r="AR105" i="44" s="1"/>
  <c r="AR521" i="43"/>
  <c r="AR97" i="44" s="1"/>
  <c r="AR513" i="43"/>
  <c r="AR89" i="44" s="1"/>
  <c r="AR505" i="43"/>
  <c r="AR81" i="44" s="1"/>
  <c r="AR497" i="43"/>
  <c r="AR73" i="44" s="1"/>
  <c r="AR489" i="43"/>
  <c r="AR65" i="44" s="1"/>
  <c r="AR481" i="43"/>
  <c r="AR57" i="44" s="1"/>
  <c r="AR473" i="43"/>
  <c r="AR49" i="44" s="1"/>
  <c r="AR463" i="43"/>
  <c r="AR39" i="44" s="1"/>
  <c r="AR526" i="43"/>
  <c r="AR102" i="44" s="1"/>
  <c r="AR518" i="43"/>
  <c r="AR94" i="44" s="1"/>
  <c r="AR510" i="43"/>
  <c r="AR86" i="44" s="1"/>
  <c r="AR502" i="43"/>
  <c r="AR78" i="44" s="1"/>
  <c r="AR494" i="43"/>
  <c r="AR70" i="44" s="1"/>
  <c r="AR486" i="43"/>
  <c r="AR62" i="44" s="1"/>
  <c r="AR478" i="43"/>
  <c r="AR54" i="44" s="1"/>
  <c r="AR470" i="43"/>
  <c r="AR46" i="44" s="1"/>
  <c r="AR461" i="43"/>
  <c r="AR37" i="44" s="1"/>
  <c r="AR453" i="43"/>
  <c r="AR29" i="44" s="1"/>
  <c r="AR445" i="43"/>
  <c r="AR21" i="44" s="1"/>
  <c r="AR437" i="43"/>
  <c r="AR13" i="44" s="1"/>
  <c r="AR462" i="43"/>
  <c r="AR38" i="44" s="1"/>
  <c r="AR454" i="43"/>
  <c r="AR30" i="44" s="1"/>
  <c r="AR446" i="43"/>
  <c r="AR22" i="44" s="1"/>
  <c r="AU6" i="43"/>
  <c r="AU113" i="43" s="1"/>
  <c r="AU220" i="43" s="1"/>
  <c r="AU8" i="43"/>
  <c r="AU115" i="43" s="1"/>
  <c r="AU222" i="43" s="1"/>
  <c r="AU7" i="43"/>
  <c r="AU114" i="43" s="1"/>
  <c r="AU221" i="43" s="1"/>
  <c r="AV4" i="43"/>
  <c r="AU5" i="43"/>
  <c r="AU11" i="43"/>
  <c r="AU118" i="43" s="1"/>
  <c r="AU225" i="43" s="1"/>
  <c r="AU14" i="43"/>
  <c r="AU121" i="43" s="1"/>
  <c r="AU228" i="43" s="1"/>
  <c r="AU19" i="43"/>
  <c r="AU126" i="43" s="1"/>
  <c r="AU233" i="43" s="1"/>
  <c r="AU22" i="43"/>
  <c r="AU129" i="43" s="1"/>
  <c r="AU236" i="43" s="1"/>
  <c r="AU27" i="43"/>
  <c r="AU134" i="43" s="1"/>
  <c r="AU241" i="43" s="1"/>
  <c r="AU30" i="43"/>
  <c r="AU137" i="43" s="1"/>
  <c r="AU244" i="43" s="1"/>
  <c r="AU35" i="43"/>
  <c r="AU142" i="43" s="1"/>
  <c r="AU249" i="43" s="1"/>
  <c r="AU38" i="43"/>
  <c r="AU145" i="43" s="1"/>
  <c r="AU252" i="43" s="1"/>
  <c r="AU43" i="43"/>
  <c r="AU150" i="43" s="1"/>
  <c r="AU257" i="43" s="1"/>
  <c r="AU12" i="43"/>
  <c r="AU119" i="43" s="1"/>
  <c r="AU226" i="43" s="1"/>
  <c r="AU17" i="43"/>
  <c r="AU124" i="43" s="1"/>
  <c r="AU231" i="43" s="1"/>
  <c r="AU20" i="43"/>
  <c r="AU127" i="43" s="1"/>
  <c r="AU234" i="43" s="1"/>
  <c r="AU25" i="43"/>
  <c r="AU132" i="43" s="1"/>
  <c r="AU239" i="43" s="1"/>
  <c r="AU28" i="43"/>
  <c r="AU135" i="43" s="1"/>
  <c r="AU242" i="43" s="1"/>
  <c r="AU33" i="43"/>
  <c r="AU140" i="43" s="1"/>
  <c r="AU247" i="43" s="1"/>
  <c r="AU36" i="43"/>
  <c r="AU143" i="43" s="1"/>
  <c r="AU250" i="43" s="1"/>
  <c r="AU41" i="43"/>
  <c r="AU148" i="43" s="1"/>
  <c r="AU255" i="43" s="1"/>
  <c r="AU44" i="43"/>
  <c r="AU151" i="43" s="1"/>
  <c r="AU258" i="43" s="1"/>
  <c r="AU10" i="43"/>
  <c r="AU117" i="43" s="1"/>
  <c r="AU224" i="43" s="1"/>
  <c r="AU15" i="43"/>
  <c r="AU122" i="43" s="1"/>
  <c r="AU229" i="43" s="1"/>
  <c r="AU18" i="43"/>
  <c r="AU125" i="43" s="1"/>
  <c r="AU232" i="43" s="1"/>
  <c r="AU23" i="43"/>
  <c r="AU130" i="43" s="1"/>
  <c r="AU237" i="43" s="1"/>
  <c r="AU26" i="43"/>
  <c r="AU133" i="43" s="1"/>
  <c r="AU240" i="43" s="1"/>
  <c r="AU31" i="43"/>
  <c r="AU138" i="43" s="1"/>
  <c r="AU245" i="43" s="1"/>
  <c r="AU34" i="43"/>
  <c r="AU141" i="43" s="1"/>
  <c r="AU248" i="43" s="1"/>
  <c r="AU39" i="43"/>
  <c r="AU146" i="43" s="1"/>
  <c r="AU253" i="43" s="1"/>
  <c r="AU42" i="43"/>
  <c r="AU149" i="43" s="1"/>
  <c r="AU256" i="43" s="1"/>
  <c r="AU9" i="43"/>
  <c r="AU116" i="43" s="1"/>
  <c r="AU223" i="43" s="1"/>
  <c r="AU13" i="43"/>
  <c r="AU120" i="43" s="1"/>
  <c r="AU227" i="43" s="1"/>
  <c r="AU16" i="43"/>
  <c r="AU123" i="43" s="1"/>
  <c r="AU230" i="43" s="1"/>
  <c r="AU21" i="43"/>
  <c r="AU128" i="43" s="1"/>
  <c r="AU235" i="43" s="1"/>
  <c r="AU24" i="43"/>
  <c r="AU131" i="43" s="1"/>
  <c r="AU238" i="43" s="1"/>
  <c r="AU29" i="43"/>
  <c r="AU136" i="43" s="1"/>
  <c r="AU243" i="43" s="1"/>
  <c r="AU32" i="43"/>
  <c r="AU139" i="43" s="1"/>
  <c r="AU246" i="43" s="1"/>
  <c r="AU37" i="43"/>
  <c r="AU144" i="43" s="1"/>
  <c r="AU251" i="43" s="1"/>
  <c r="AU40" i="43"/>
  <c r="AU147" i="43" s="1"/>
  <c r="AU254" i="43" s="1"/>
  <c r="AU45" i="43"/>
  <c r="AU152" i="43" s="1"/>
  <c r="AU259" i="43" s="1"/>
  <c r="AU48" i="43"/>
  <c r="AU155" i="43" s="1"/>
  <c r="AU262" i="43" s="1"/>
  <c r="AU53" i="43"/>
  <c r="AU160" i="43" s="1"/>
  <c r="AU267" i="43" s="1"/>
  <c r="AU56" i="43"/>
  <c r="AU163" i="43" s="1"/>
  <c r="AU270" i="43" s="1"/>
  <c r="AU61" i="43"/>
  <c r="AU168" i="43" s="1"/>
  <c r="AU275" i="43" s="1"/>
  <c r="AU63" i="43"/>
  <c r="AU170" i="43" s="1"/>
  <c r="AU277" i="43" s="1"/>
  <c r="AU65" i="43"/>
  <c r="AU172" i="43" s="1"/>
  <c r="AU279" i="43" s="1"/>
  <c r="AU67" i="43"/>
  <c r="AU174" i="43" s="1"/>
  <c r="AU281" i="43" s="1"/>
  <c r="AU69" i="43"/>
  <c r="AU176" i="43" s="1"/>
  <c r="AU283" i="43" s="1"/>
  <c r="AU71" i="43"/>
  <c r="AU178" i="43" s="1"/>
  <c r="AU285" i="43" s="1"/>
  <c r="AU73" i="43"/>
  <c r="AU180" i="43" s="1"/>
  <c r="AU287" i="43" s="1"/>
  <c r="AU75" i="43"/>
  <c r="AU182" i="43" s="1"/>
  <c r="AU289" i="43" s="1"/>
  <c r="AU77" i="43"/>
  <c r="AU184" i="43" s="1"/>
  <c r="AU291" i="43" s="1"/>
  <c r="AU79" i="43"/>
  <c r="AU186" i="43" s="1"/>
  <c r="AU293" i="43" s="1"/>
  <c r="AU81" i="43"/>
  <c r="AU188" i="43" s="1"/>
  <c r="AU295" i="43" s="1"/>
  <c r="AU83" i="43"/>
  <c r="AU190" i="43" s="1"/>
  <c r="AU297" i="43" s="1"/>
  <c r="AU85" i="43"/>
  <c r="AU192" i="43" s="1"/>
  <c r="AU299" i="43" s="1"/>
  <c r="AU46" i="43"/>
  <c r="AU153" i="43" s="1"/>
  <c r="AU260" i="43" s="1"/>
  <c r="AU51" i="43"/>
  <c r="AU158" i="43" s="1"/>
  <c r="AU265" i="43" s="1"/>
  <c r="AU54" i="43"/>
  <c r="AU161" i="43" s="1"/>
  <c r="AU268" i="43" s="1"/>
  <c r="AU59" i="43"/>
  <c r="AU166" i="43" s="1"/>
  <c r="AU273" i="43" s="1"/>
  <c r="AU49" i="43"/>
  <c r="AU156" i="43" s="1"/>
  <c r="AU263" i="43" s="1"/>
  <c r="AU52" i="43"/>
  <c r="AU159" i="43" s="1"/>
  <c r="AU266" i="43" s="1"/>
  <c r="AU57" i="43"/>
  <c r="AU164" i="43" s="1"/>
  <c r="AU271" i="43" s="1"/>
  <c r="AU60" i="43"/>
  <c r="AU167" i="43" s="1"/>
  <c r="AU274" i="43" s="1"/>
  <c r="AU62" i="43"/>
  <c r="AU169" i="43" s="1"/>
  <c r="AU276" i="43" s="1"/>
  <c r="AU64" i="43"/>
  <c r="AU171" i="43" s="1"/>
  <c r="AU278" i="43" s="1"/>
  <c r="AU66" i="43"/>
  <c r="AU173" i="43" s="1"/>
  <c r="AU280" i="43" s="1"/>
  <c r="AU68" i="43"/>
  <c r="AU175" i="43" s="1"/>
  <c r="AU282" i="43" s="1"/>
  <c r="AU70" i="43"/>
  <c r="AU177" i="43" s="1"/>
  <c r="AU284" i="43" s="1"/>
  <c r="AU72" i="43"/>
  <c r="AU179" i="43" s="1"/>
  <c r="AU286" i="43" s="1"/>
  <c r="AU74" i="43"/>
  <c r="AU181" i="43" s="1"/>
  <c r="AU288" i="43" s="1"/>
  <c r="AU47" i="43"/>
  <c r="AU154" i="43" s="1"/>
  <c r="AU261" i="43" s="1"/>
  <c r="AU76" i="43"/>
  <c r="AU183" i="43" s="1"/>
  <c r="AU290" i="43" s="1"/>
  <c r="AU84" i="43"/>
  <c r="AU191" i="43" s="1"/>
  <c r="AU298" i="43" s="1"/>
  <c r="AU87" i="43"/>
  <c r="AU194" i="43" s="1"/>
  <c r="AU301" i="43" s="1"/>
  <c r="AU89" i="43"/>
  <c r="AU196" i="43" s="1"/>
  <c r="AU303" i="43" s="1"/>
  <c r="AU91" i="43"/>
  <c r="AU198" i="43" s="1"/>
  <c r="AU305" i="43" s="1"/>
  <c r="AU93" i="43"/>
  <c r="AU200" i="43" s="1"/>
  <c r="AU307" i="43" s="1"/>
  <c r="AU95" i="43"/>
  <c r="AU202" i="43" s="1"/>
  <c r="AU309" i="43" s="1"/>
  <c r="AU97" i="43"/>
  <c r="AU204" i="43" s="1"/>
  <c r="AU311" i="43" s="1"/>
  <c r="AU99" i="43"/>
  <c r="AU206" i="43" s="1"/>
  <c r="AU313" i="43" s="1"/>
  <c r="AU101" i="43"/>
  <c r="AU208" i="43" s="1"/>
  <c r="AU315" i="43" s="1"/>
  <c r="AU103" i="43"/>
  <c r="AU210" i="43" s="1"/>
  <c r="AU317" i="43" s="1"/>
  <c r="AU58" i="43"/>
  <c r="AU165" i="43" s="1"/>
  <c r="AU272" i="43" s="1"/>
  <c r="AU82" i="43"/>
  <c r="AU189" i="43" s="1"/>
  <c r="AU296" i="43" s="1"/>
  <c r="AU50" i="43"/>
  <c r="AU157" i="43" s="1"/>
  <c r="AU264" i="43" s="1"/>
  <c r="AU80" i="43"/>
  <c r="AU187" i="43" s="1"/>
  <c r="AU294" i="43" s="1"/>
  <c r="AU86" i="43"/>
  <c r="AU193" i="43" s="1"/>
  <c r="AU300" i="43" s="1"/>
  <c r="AU88" i="43"/>
  <c r="AU195" i="43" s="1"/>
  <c r="AU302" i="43" s="1"/>
  <c r="AU90" i="43"/>
  <c r="AU197" i="43" s="1"/>
  <c r="AU304" i="43" s="1"/>
  <c r="AU92" i="43"/>
  <c r="AU199" i="43" s="1"/>
  <c r="AU306" i="43" s="1"/>
  <c r="AU94" i="43"/>
  <c r="AU201" i="43" s="1"/>
  <c r="AU308" i="43" s="1"/>
  <c r="AU96" i="43"/>
  <c r="AU203" i="43" s="1"/>
  <c r="AU310" i="43" s="1"/>
  <c r="AU98" i="43"/>
  <c r="AU205" i="43" s="1"/>
  <c r="AU312" i="43" s="1"/>
  <c r="AU100" i="43"/>
  <c r="AU207" i="43" s="1"/>
  <c r="AU314" i="43" s="1"/>
  <c r="AU102" i="43"/>
  <c r="AU209" i="43" s="1"/>
  <c r="AU316" i="43" s="1"/>
  <c r="AU104" i="43"/>
  <c r="AU211" i="43" s="1"/>
  <c r="AU318" i="43" s="1"/>
  <c r="AU55" i="43"/>
  <c r="AU162" i="43" s="1"/>
  <c r="AU269" i="43" s="1"/>
  <c r="AU78" i="43"/>
  <c r="AU185" i="43" s="1"/>
  <c r="AU292" i="43" s="1"/>
  <c r="AU8" i="44"/>
  <c r="AU327" i="43"/>
  <c r="AU329" i="43"/>
  <c r="AU331" i="43"/>
  <c r="AU333" i="43"/>
  <c r="AU335" i="43"/>
  <c r="AU337" i="43"/>
  <c r="AU339" i="43"/>
  <c r="AU341" i="43"/>
  <c r="AU343" i="43"/>
  <c r="AU345" i="43"/>
  <c r="AU347" i="43"/>
  <c r="AU349" i="43"/>
  <c r="AU351" i="43"/>
  <c r="AU353" i="43"/>
  <c r="AU328" i="43"/>
  <c r="AU330" i="43"/>
  <c r="AU332" i="43"/>
  <c r="AU334" i="43"/>
  <c r="AU336" i="43"/>
  <c r="AU338" i="43"/>
  <c r="AU340" i="43"/>
  <c r="AU342" i="43"/>
  <c r="AU344" i="43"/>
  <c r="AU346" i="43"/>
  <c r="AU348" i="43"/>
  <c r="AU350" i="43"/>
  <c r="AV325" i="43"/>
  <c r="AU355" i="43"/>
  <c r="AU357" i="43"/>
  <c r="AU359" i="43"/>
  <c r="AU361" i="43"/>
  <c r="AU363" i="43"/>
  <c r="AU365" i="43"/>
  <c r="AU367" i="43"/>
  <c r="AU369" i="43"/>
  <c r="AU371" i="43"/>
  <c r="AU373" i="43"/>
  <c r="AU375" i="43"/>
  <c r="AU377" i="43"/>
  <c r="AU379" i="43"/>
  <c r="AU381" i="43"/>
  <c r="AU383" i="43"/>
  <c r="AU385" i="43"/>
  <c r="AU387" i="43"/>
  <c r="AU389" i="43"/>
  <c r="AU391" i="43"/>
  <c r="AU393" i="43"/>
  <c r="AU395" i="43"/>
  <c r="AU397" i="43"/>
  <c r="AU399" i="43"/>
  <c r="AU401" i="43"/>
  <c r="AU403" i="43"/>
  <c r="AU405" i="43"/>
  <c r="AU407" i="43"/>
  <c r="AU409" i="43"/>
  <c r="AU411" i="43"/>
  <c r="AU413" i="43"/>
  <c r="AU415" i="43"/>
  <c r="AU417" i="43"/>
  <c r="AU419" i="43"/>
  <c r="AU421" i="43"/>
  <c r="AU423" i="43"/>
  <c r="AU425" i="43"/>
  <c r="AU354" i="43"/>
  <c r="AU356" i="43"/>
  <c r="AU358" i="43"/>
  <c r="AU360" i="43"/>
  <c r="AU362" i="43"/>
  <c r="AU364" i="43"/>
  <c r="AU366" i="43"/>
  <c r="AU368" i="43"/>
  <c r="AU370" i="43"/>
  <c r="AU372" i="43"/>
  <c r="AU374" i="43"/>
  <c r="AU376" i="43"/>
  <c r="AU378" i="43"/>
  <c r="AU380" i="43"/>
  <c r="AU382" i="43"/>
  <c r="AU384" i="43"/>
  <c r="AU386" i="43"/>
  <c r="AU388" i="43"/>
  <c r="AU390" i="43"/>
  <c r="AU392" i="43"/>
  <c r="AU394" i="43"/>
  <c r="AU396" i="43"/>
  <c r="AU398" i="43"/>
  <c r="AU400" i="43"/>
  <c r="AU402" i="43"/>
  <c r="AU404" i="43"/>
  <c r="AU406" i="43"/>
  <c r="AU408" i="43"/>
  <c r="AU410" i="43"/>
  <c r="AU412" i="43"/>
  <c r="AU414" i="43"/>
  <c r="AU416" i="43"/>
  <c r="AU418" i="43"/>
  <c r="AU420" i="43"/>
  <c r="AU422" i="43"/>
  <c r="AU424" i="43"/>
  <c r="AU352" i="43"/>
  <c r="AR319" i="43"/>
  <c r="AR9" i="44"/>
  <c r="AT105" i="43"/>
  <c r="AT112" i="43"/>
  <c r="AS212" i="43"/>
  <c r="AS219" i="43"/>
  <c r="AS326" i="43" s="1"/>
  <c r="AS426" i="43" s="1"/>
  <c r="AS439" i="43" s="1"/>
  <c r="AS15" i="44" s="1"/>
  <c r="AR109" i="44" l="1"/>
  <c r="AS530" i="43"/>
  <c r="AS106" i="44" s="1"/>
  <c r="AS522" i="43"/>
  <c r="AS98" i="44" s="1"/>
  <c r="AS514" i="43"/>
  <c r="AS90" i="44" s="1"/>
  <c r="AS506" i="43"/>
  <c r="AS82" i="44" s="1"/>
  <c r="AS498" i="43"/>
  <c r="AS74" i="44" s="1"/>
  <c r="AS490" i="43"/>
  <c r="AS66" i="44" s="1"/>
  <c r="AS482" i="43"/>
  <c r="AS58" i="44" s="1"/>
  <c r="AS474" i="43"/>
  <c r="AS50" i="44" s="1"/>
  <c r="AS466" i="43"/>
  <c r="AS42" i="44" s="1"/>
  <c r="AS525" i="43"/>
  <c r="AS101" i="44" s="1"/>
  <c r="AS517" i="43"/>
  <c r="AS93" i="44" s="1"/>
  <c r="AS509" i="43"/>
  <c r="AS85" i="44" s="1"/>
  <c r="AS501" i="43"/>
  <c r="AS77" i="44" s="1"/>
  <c r="AS493" i="43"/>
  <c r="AS69" i="44" s="1"/>
  <c r="AS485" i="43"/>
  <c r="AS61" i="44" s="1"/>
  <c r="AS477" i="43"/>
  <c r="AS53" i="44" s="1"/>
  <c r="AS469" i="43"/>
  <c r="AS45" i="44" s="1"/>
  <c r="AS460" i="43"/>
  <c r="AS36" i="44" s="1"/>
  <c r="AS452" i="43"/>
  <c r="AS28" i="44" s="1"/>
  <c r="AS444" i="43"/>
  <c r="AS20" i="44" s="1"/>
  <c r="AS436" i="43"/>
  <c r="AS12" i="44" s="1"/>
  <c r="AS461" i="43"/>
  <c r="AS37" i="44" s="1"/>
  <c r="AS453" i="43"/>
  <c r="AS29" i="44" s="1"/>
  <c r="AS445" i="43"/>
  <c r="AS21" i="44" s="1"/>
  <c r="AS437" i="43"/>
  <c r="AS13" i="44" s="1"/>
  <c r="AS528" i="43"/>
  <c r="AS104" i="44" s="1"/>
  <c r="AS520" i="43"/>
  <c r="AS96" i="44" s="1"/>
  <c r="AS512" i="43"/>
  <c r="AS88" i="44" s="1"/>
  <c r="AS504" i="43"/>
  <c r="AS80" i="44" s="1"/>
  <c r="AS496" i="43"/>
  <c r="AS72" i="44" s="1"/>
  <c r="AS488" i="43"/>
  <c r="AS64" i="44" s="1"/>
  <c r="AS480" i="43"/>
  <c r="AS56" i="44" s="1"/>
  <c r="AS472" i="43"/>
  <c r="AS48" i="44" s="1"/>
  <c r="AS531" i="43"/>
  <c r="AS107" i="44" s="1"/>
  <c r="AS523" i="43"/>
  <c r="AS99" i="44" s="1"/>
  <c r="AS515" i="43"/>
  <c r="AS91" i="44" s="1"/>
  <c r="AS507" i="43"/>
  <c r="AS83" i="44" s="1"/>
  <c r="AS499" i="43"/>
  <c r="AS75" i="44" s="1"/>
  <c r="AS491" i="43"/>
  <c r="AS67" i="44" s="1"/>
  <c r="AS483" i="43"/>
  <c r="AS59" i="44" s="1"/>
  <c r="AS475" i="43"/>
  <c r="AS51" i="44" s="1"/>
  <c r="AS467" i="43"/>
  <c r="AS43" i="44" s="1"/>
  <c r="AS458" i="43"/>
  <c r="AS34" i="44" s="1"/>
  <c r="AS450" i="43"/>
  <c r="AS26" i="44" s="1"/>
  <c r="AS442" i="43"/>
  <c r="AS18" i="44" s="1"/>
  <c r="AS434" i="43"/>
  <c r="AS10" i="44" s="1"/>
  <c r="AS459" i="43"/>
  <c r="AS35" i="44" s="1"/>
  <c r="AS451" i="43"/>
  <c r="AS27" i="44" s="1"/>
  <c r="AS443" i="43"/>
  <c r="AS19" i="44" s="1"/>
  <c r="AS435" i="43"/>
  <c r="AS11" i="44" s="1"/>
  <c r="AS526" i="43"/>
  <c r="AS102" i="44" s="1"/>
  <c r="AS518" i="43"/>
  <c r="AS94" i="44" s="1"/>
  <c r="AS510" i="43"/>
  <c r="AS86" i="44" s="1"/>
  <c r="AS502" i="43"/>
  <c r="AS78" i="44" s="1"/>
  <c r="AS494" i="43"/>
  <c r="AS70" i="44" s="1"/>
  <c r="AS486" i="43"/>
  <c r="AS62" i="44" s="1"/>
  <c r="AS478" i="43"/>
  <c r="AS54" i="44" s="1"/>
  <c r="AS470" i="43"/>
  <c r="AS46" i="44" s="1"/>
  <c r="AS529" i="43"/>
  <c r="AS105" i="44" s="1"/>
  <c r="AS521" i="43"/>
  <c r="AS97" i="44" s="1"/>
  <c r="AS513" i="43"/>
  <c r="AS89" i="44" s="1"/>
  <c r="AS505" i="43"/>
  <c r="AS81" i="44" s="1"/>
  <c r="AS497" i="43"/>
  <c r="AS73" i="44" s="1"/>
  <c r="AS489" i="43"/>
  <c r="AS65" i="44" s="1"/>
  <c r="AS481" i="43"/>
  <c r="AS57" i="44" s="1"/>
  <c r="AS473" i="43"/>
  <c r="AS49" i="44" s="1"/>
  <c r="AS464" i="43"/>
  <c r="AS40" i="44" s="1"/>
  <c r="AS456" i="43"/>
  <c r="AS32" i="44" s="1"/>
  <c r="AS448" i="43"/>
  <c r="AS24" i="44" s="1"/>
  <c r="AS440" i="43"/>
  <c r="AS16" i="44" s="1"/>
  <c r="AS465" i="43"/>
  <c r="AS41" i="44" s="1"/>
  <c r="AS457" i="43"/>
  <c r="AS33" i="44" s="1"/>
  <c r="AS449" i="43"/>
  <c r="AS25" i="44" s="1"/>
  <c r="AS441" i="43"/>
  <c r="AS17" i="44" s="1"/>
  <c r="AS433" i="43"/>
  <c r="AS9" i="44" s="1"/>
  <c r="AS532" i="43"/>
  <c r="AS108" i="44" s="1"/>
  <c r="AS524" i="43"/>
  <c r="AS100" i="44" s="1"/>
  <c r="AS516" i="43"/>
  <c r="AS92" i="44" s="1"/>
  <c r="AS508" i="43"/>
  <c r="AS84" i="44" s="1"/>
  <c r="AS500" i="43"/>
  <c r="AS76" i="44" s="1"/>
  <c r="AS492" i="43"/>
  <c r="AS68" i="44" s="1"/>
  <c r="AS484" i="43"/>
  <c r="AS60" i="44" s="1"/>
  <c r="AS476" i="43"/>
  <c r="AS52" i="44" s="1"/>
  <c r="AS468" i="43"/>
  <c r="AS44" i="44" s="1"/>
  <c r="AS527" i="43"/>
  <c r="AS103" i="44" s="1"/>
  <c r="AS519" i="43"/>
  <c r="AS95" i="44" s="1"/>
  <c r="AS511" i="43"/>
  <c r="AS87" i="44" s="1"/>
  <c r="AS503" i="43"/>
  <c r="AS79" i="44" s="1"/>
  <c r="AS495" i="43"/>
  <c r="AS71" i="44" s="1"/>
  <c r="AS487" i="43"/>
  <c r="AS63" i="44" s="1"/>
  <c r="AS479" i="43"/>
  <c r="AS55" i="44" s="1"/>
  <c r="AS471" i="43"/>
  <c r="AS47" i="44" s="1"/>
  <c r="AS462" i="43"/>
  <c r="AS38" i="44" s="1"/>
  <c r="AS454" i="43"/>
  <c r="AS30" i="44" s="1"/>
  <c r="AS446" i="43"/>
  <c r="AS22" i="44" s="1"/>
  <c r="AS438" i="43"/>
  <c r="AS14" i="44" s="1"/>
  <c r="AS463" i="43"/>
  <c r="AS39" i="44" s="1"/>
  <c r="AS455" i="43"/>
  <c r="AS31" i="44" s="1"/>
  <c r="AS447" i="43"/>
  <c r="AS23" i="44" s="1"/>
  <c r="AT212" i="43"/>
  <c r="AT219" i="43"/>
  <c r="AT326" i="43" s="1"/>
  <c r="AT426" i="43" s="1"/>
  <c r="AT433" i="43" s="1"/>
  <c r="AW4" i="43"/>
  <c r="AV5" i="43"/>
  <c r="AV6" i="43"/>
  <c r="AV113" i="43" s="1"/>
  <c r="AV220" i="43" s="1"/>
  <c r="AV7" i="43"/>
  <c r="AV114" i="43" s="1"/>
  <c r="AV221" i="43" s="1"/>
  <c r="AV8" i="43"/>
  <c r="AV115" i="43" s="1"/>
  <c r="AV222" i="43" s="1"/>
  <c r="AV9" i="43"/>
  <c r="AV116" i="43" s="1"/>
  <c r="AV223" i="43" s="1"/>
  <c r="AV11" i="43"/>
  <c r="AV118" i="43" s="1"/>
  <c r="AV225" i="43" s="1"/>
  <c r="AV13" i="43"/>
  <c r="AV120" i="43" s="1"/>
  <c r="AV227" i="43" s="1"/>
  <c r="AV15" i="43"/>
  <c r="AV122" i="43" s="1"/>
  <c r="AV229" i="43" s="1"/>
  <c r="AV17" i="43"/>
  <c r="AV124" i="43" s="1"/>
  <c r="AV231" i="43" s="1"/>
  <c r="AV19" i="43"/>
  <c r="AV126" i="43" s="1"/>
  <c r="AV233" i="43" s="1"/>
  <c r="AV21" i="43"/>
  <c r="AV128" i="43" s="1"/>
  <c r="AV235" i="43" s="1"/>
  <c r="AV23" i="43"/>
  <c r="AV130" i="43" s="1"/>
  <c r="AV237" i="43" s="1"/>
  <c r="AV25" i="43"/>
  <c r="AV132" i="43" s="1"/>
  <c r="AV239" i="43" s="1"/>
  <c r="AV27" i="43"/>
  <c r="AV134" i="43" s="1"/>
  <c r="AV241" i="43" s="1"/>
  <c r="AV29" i="43"/>
  <c r="AV136" i="43" s="1"/>
  <c r="AV243" i="43" s="1"/>
  <c r="AV31" i="43"/>
  <c r="AV138" i="43" s="1"/>
  <c r="AV245" i="43" s="1"/>
  <c r="AV33" i="43"/>
  <c r="AV140" i="43" s="1"/>
  <c r="AV247" i="43" s="1"/>
  <c r="AV35" i="43"/>
  <c r="AV142" i="43" s="1"/>
  <c r="AV249" i="43" s="1"/>
  <c r="AV37" i="43"/>
  <c r="AV144" i="43" s="1"/>
  <c r="AV251" i="43" s="1"/>
  <c r="AV39" i="43"/>
  <c r="AV146" i="43" s="1"/>
  <c r="AV253" i="43" s="1"/>
  <c r="AV41" i="43"/>
  <c r="AV148" i="43" s="1"/>
  <c r="AV255" i="43" s="1"/>
  <c r="AV43" i="43"/>
  <c r="AV150" i="43" s="1"/>
  <c r="AV257" i="43" s="1"/>
  <c r="AV45" i="43"/>
  <c r="AV152" i="43" s="1"/>
  <c r="AV259" i="43" s="1"/>
  <c r="AV47" i="43"/>
  <c r="AV154" i="43" s="1"/>
  <c r="AV261" i="43" s="1"/>
  <c r="AV49" i="43"/>
  <c r="AV156" i="43" s="1"/>
  <c r="AV263" i="43" s="1"/>
  <c r="AV51" i="43"/>
  <c r="AV158" i="43" s="1"/>
  <c r="AV265" i="43" s="1"/>
  <c r="AV53" i="43"/>
  <c r="AV160" i="43" s="1"/>
  <c r="AV267" i="43" s="1"/>
  <c r="AV55" i="43"/>
  <c r="AV162" i="43" s="1"/>
  <c r="AV269" i="43" s="1"/>
  <c r="AV57" i="43"/>
  <c r="AV164" i="43" s="1"/>
  <c r="AV271" i="43" s="1"/>
  <c r="AV59" i="43"/>
  <c r="AV166" i="43" s="1"/>
  <c r="AV273" i="43" s="1"/>
  <c r="AV16" i="43"/>
  <c r="AV123" i="43" s="1"/>
  <c r="AV230" i="43" s="1"/>
  <c r="AV24" i="43"/>
  <c r="AV131" i="43" s="1"/>
  <c r="AV238" i="43" s="1"/>
  <c r="AV32" i="43"/>
  <c r="AV139" i="43" s="1"/>
  <c r="AV246" i="43" s="1"/>
  <c r="AV40" i="43"/>
  <c r="AV147" i="43" s="1"/>
  <c r="AV254" i="43" s="1"/>
  <c r="AV14" i="43"/>
  <c r="AV121" i="43" s="1"/>
  <c r="AV228" i="43" s="1"/>
  <c r="AV22" i="43"/>
  <c r="AV129" i="43" s="1"/>
  <c r="AV236" i="43" s="1"/>
  <c r="AV30" i="43"/>
  <c r="AV137" i="43" s="1"/>
  <c r="AV244" i="43" s="1"/>
  <c r="AV38" i="43"/>
  <c r="AV145" i="43" s="1"/>
  <c r="AV252" i="43" s="1"/>
  <c r="AV12" i="43"/>
  <c r="AV119" i="43" s="1"/>
  <c r="AV226" i="43" s="1"/>
  <c r="AV20" i="43"/>
  <c r="AV127" i="43" s="1"/>
  <c r="AV234" i="43" s="1"/>
  <c r="AV28" i="43"/>
  <c r="AV135" i="43" s="1"/>
  <c r="AV242" i="43" s="1"/>
  <c r="AV36" i="43"/>
  <c r="AV143" i="43" s="1"/>
  <c r="AV250" i="43" s="1"/>
  <c r="AV10" i="43"/>
  <c r="AV117" i="43" s="1"/>
  <c r="AV224" i="43" s="1"/>
  <c r="AV18" i="43"/>
  <c r="AV125" i="43" s="1"/>
  <c r="AV232" i="43" s="1"/>
  <c r="AV26" i="43"/>
  <c r="AV133" i="43" s="1"/>
  <c r="AV240" i="43" s="1"/>
  <c r="AV34" i="43"/>
  <c r="AV141" i="43" s="1"/>
  <c r="AV248" i="43" s="1"/>
  <c r="AV42" i="43"/>
  <c r="AV149" i="43" s="1"/>
  <c r="AV256" i="43" s="1"/>
  <c r="AV44" i="43"/>
  <c r="AV151" i="43" s="1"/>
  <c r="AV258" i="43" s="1"/>
  <c r="AV50" i="43"/>
  <c r="AV157" i="43" s="1"/>
  <c r="AV264" i="43" s="1"/>
  <c r="AV58" i="43"/>
  <c r="AV165" i="43" s="1"/>
  <c r="AV272" i="43" s="1"/>
  <c r="AV48" i="43"/>
  <c r="AV155" i="43" s="1"/>
  <c r="AV262" i="43" s="1"/>
  <c r="AV56" i="43"/>
  <c r="AV163" i="43" s="1"/>
  <c r="AV270" i="43" s="1"/>
  <c r="AV61" i="43"/>
  <c r="AV168" i="43" s="1"/>
  <c r="AV275" i="43" s="1"/>
  <c r="AV63" i="43"/>
  <c r="AV170" i="43" s="1"/>
  <c r="AV277" i="43" s="1"/>
  <c r="AV65" i="43"/>
  <c r="AV172" i="43" s="1"/>
  <c r="AV279" i="43" s="1"/>
  <c r="AV67" i="43"/>
  <c r="AV174" i="43" s="1"/>
  <c r="AV281" i="43" s="1"/>
  <c r="AV69" i="43"/>
  <c r="AV176" i="43" s="1"/>
  <c r="AV283" i="43" s="1"/>
  <c r="AV71" i="43"/>
  <c r="AV178" i="43" s="1"/>
  <c r="AV285" i="43" s="1"/>
  <c r="AV46" i="43"/>
  <c r="AV153" i="43" s="1"/>
  <c r="AV260" i="43" s="1"/>
  <c r="AV54" i="43"/>
  <c r="AV161" i="43" s="1"/>
  <c r="AV268" i="43" s="1"/>
  <c r="AV64" i="43"/>
  <c r="AV171" i="43" s="1"/>
  <c r="AV278" i="43" s="1"/>
  <c r="AV73" i="43"/>
  <c r="AV180" i="43" s="1"/>
  <c r="AV287" i="43" s="1"/>
  <c r="AV78" i="43"/>
  <c r="AV185" i="43" s="1"/>
  <c r="AV292" i="43" s="1"/>
  <c r="AV81" i="43"/>
  <c r="AV188" i="43" s="1"/>
  <c r="AV295" i="43" s="1"/>
  <c r="AV66" i="43"/>
  <c r="AV173" i="43" s="1"/>
  <c r="AV280" i="43" s="1"/>
  <c r="AV74" i="43"/>
  <c r="AV181" i="43" s="1"/>
  <c r="AV288" i="43" s="1"/>
  <c r="AV76" i="43"/>
  <c r="AV183" i="43" s="1"/>
  <c r="AV290" i="43" s="1"/>
  <c r="AV79" i="43"/>
  <c r="AV186" i="43" s="1"/>
  <c r="AV293" i="43" s="1"/>
  <c r="AV84" i="43"/>
  <c r="AV191" i="43" s="1"/>
  <c r="AV298" i="43" s="1"/>
  <c r="AV87" i="43"/>
  <c r="AV194" i="43" s="1"/>
  <c r="AV301" i="43" s="1"/>
  <c r="AV89" i="43"/>
  <c r="AV196" i="43" s="1"/>
  <c r="AV303" i="43" s="1"/>
  <c r="AV91" i="43"/>
  <c r="AV198" i="43" s="1"/>
  <c r="AV305" i="43" s="1"/>
  <c r="AV93" i="43"/>
  <c r="AV200" i="43" s="1"/>
  <c r="AV307" i="43" s="1"/>
  <c r="AV95" i="43"/>
  <c r="AV202" i="43" s="1"/>
  <c r="AV309" i="43" s="1"/>
  <c r="AV97" i="43"/>
  <c r="AV204" i="43" s="1"/>
  <c r="AV311" i="43" s="1"/>
  <c r="AV99" i="43"/>
  <c r="AV206" i="43" s="1"/>
  <c r="AV313" i="43" s="1"/>
  <c r="AV101" i="43"/>
  <c r="AV208" i="43" s="1"/>
  <c r="AV315" i="43" s="1"/>
  <c r="AV103" i="43"/>
  <c r="AV210" i="43" s="1"/>
  <c r="AV317" i="43" s="1"/>
  <c r="AV52" i="43"/>
  <c r="AV159" i="43" s="1"/>
  <c r="AV266" i="43" s="1"/>
  <c r="AV60" i="43"/>
  <c r="AV167" i="43" s="1"/>
  <c r="AV274" i="43" s="1"/>
  <c r="AV68" i="43"/>
  <c r="AV175" i="43" s="1"/>
  <c r="AV282" i="43" s="1"/>
  <c r="AV77" i="43"/>
  <c r="AV184" i="43" s="1"/>
  <c r="AV291" i="43" s="1"/>
  <c r="AV82" i="43"/>
  <c r="AV189" i="43" s="1"/>
  <c r="AV296" i="43" s="1"/>
  <c r="AV85" i="43"/>
  <c r="AV192" i="43" s="1"/>
  <c r="AV299" i="43" s="1"/>
  <c r="AV62" i="43"/>
  <c r="AV169" i="43" s="1"/>
  <c r="AV276" i="43" s="1"/>
  <c r="AV70" i="43"/>
  <c r="AV177" i="43" s="1"/>
  <c r="AV284" i="43" s="1"/>
  <c r="AV72" i="43"/>
  <c r="AV179" i="43" s="1"/>
  <c r="AV286" i="43" s="1"/>
  <c r="AV75" i="43"/>
  <c r="AV182" i="43" s="1"/>
  <c r="AV289" i="43" s="1"/>
  <c r="AV80" i="43"/>
  <c r="AV187" i="43" s="1"/>
  <c r="AV294" i="43" s="1"/>
  <c r="AV83" i="43"/>
  <c r="AV190" i="43" s="1"/>
  <c r="AV297" i="43" s="1"/>
  <c r="AV86" i="43"/>
  <c r="AV193" i="43" s="1"/>
  <c r="AV300" i="43" s="1"/>
  <c r="AV88" i="43"/>
  <c r="AV195" i="43" s="1"/>
  <c r="AV302" i="43" s="1"/>
  <c r="AV90" i="43"/>
  <c r="AV197" i="43" s="1"/>
  <c r="AV304" i="43" s="1"/>
  <c r="AV92" i="43"/>
  <c r="AV199" i="43" s="1"/>
  <c r="AV306" i="43" s="1"/>
  <c r="AV94" i="43"/>
  <c r="AV201" i="43" s="1"/>
  <c r="AV308" i="43" s="1"/>
  <c r="AV96" i="43"/>
  <c r="AV203" i="43" s="1"/>
  <c r="AV310" i="43" s="1"/>
  <c r="AV98" i="43"/>
  <c r="AV205" i="43" s="1"/>
  <c r="AV312" i="43" s="1"/>
  <c r="AV100" i="43"/>
  <c r="AV207" i="43" s="1"/>
  <c r="AV314" i="43" s="1"/>
  <c r="AV102" i="43"/>
  <c r="AV209" i="43" s="1"/>
  <c r="AV316" i="43" s="1"/>
  <c r="AV104" i="43"/>
  <c r="AV211" i="43" s="1"/>
  <c r="AV318" i="43" s="1"/>
  <c r="AV425" i="43" s="1"/>
  <c r="AV8" i="44"/>
  <c r="AS319" i="43"/>
  <c r="AW325" i="43"/>
  <c r="AV327" i="43"/>
  <c r="AV329" i="43"/>
  <c r="AV331" i="43"/>
  <c r="AV333" i="43"/>
  <c r="AV335" i="43"/>
  <c r="AV337" i="43"/>
  <c r="AV339" i="43"/>
  <c r="AV341" i="43"/>
  <c r="AV343" i="43"/>
  <c r="AV345" i="43"/>
  <c r="AV347" i="43"/>
  <c r="AV349" i="43"/>
  <c r="AV328" i="43"/>
  <c r="AV330" i="43"/>
  <c r="AV332" i="43"/>
  <c r="AV334" i="43"/>
  <c r="AV336" i="43"/>
  <c r="AV338" i="43"/>
  <c r="AV340" i="43"/>
  <c r="AV342" i="43"/>
  <c r="AV344" i="43"/>
  <c r="AV346" i="43"/>
  <c r="AV348" i="43"/>
  <c r="AV352" i="43"/>
  <c r="AV350" i="43"/>
  <c r="AV353" i="43"/>
  <c r="AV355" i="43"/>
  <c r="AV357" i="43"/>
  <c r="AV359" i="43"/>
  <c r="AV361" i="43"/>
  <c r="AV363" i="43"/>
  <c r="AV365" i="43"/>
  <c r="AV367" i="43"/>
  <c r="AV369" i="43"/>
  <c r="AV371" i="43"/>
  <c r="AV373" i="43"/>
  <c r="AV375" i="43"/>
  <c r="AV377" i="43"/>
  <c r="AV379" i="43"/>
  <c r="AV381" i="43"/>
  <c r="AV383" i="43"/>
  <c r="AV385" i="43"/>
  <c r="AV387" i="43"/>
  <c r="AV389" i="43"/>
  <c r="AV391" i="43"/>
  <c r="AV393" i="43"/>
  <c r="AV395" i="43"/>
  <c r="AV397" i="43"/>
  <c r="AV399" i="43"/>
  <c r="AV401" i="43"/>
  <c r="AV403" i="43"/>
  <c r="AV405" i="43"/>
  <c r="AV407" i="43"/>
  <c r="AV409" i="43"/>
  <c r="AV411" i="43"/>
  <c r="AV413" i="43"/>
  <c r="AV415" i="43"/>
  <c r="AV417" i="43"/>
  <c r="AV419" i="43"/>
  <c r="AV421" i="43"/>
  <c r="AV423" i="43"/>
  <c r="AV351" i="43"/>
  <c r="AV354" i="43"/>
  <c r="AV356" i="43"/>
  <c r="AV358" i="43"/>
  <c r="AV360" i="43"/>
  <c r="AV362" i="43"/>
  <c r="AV364" i="43"/>
  <c r="AV366" i="43"/>
  <c r="AV368" i="43"/>
  <c r="AV370" i="43"/>
  <c r="AV372" i="43"/>
  <c r="AV374" i="43"/>
  <c r="AV376" i="43"/>
  <c r="AV378" i="43"/>
  <c r="AV380" i="43"/>
  <c r="AV382" i="43"/>
  <c r="AV384" i="43"/>
  <c r="AV386" i="43"/>
  <c r="AV388" i="43"/>
  <c r="AV390" i="43"/>
  <c r="AV392" i="43"/>
  <c r="AV394" i="43"/>
  <c r="AV396" i="43"/>
  <c r="AV398" i="43"/>
  <c r="AV400" i="43"/>
  <c r="AV402" i="43"/>
  <c r="AV404" i="43"/>
  <c r="AV406" i="43"/>
  <c r="AV408" i="43"/>
  <c r="AV410" i="43"/>
  <c r="AV412" i="43"/>
  <c r="AV414" i="43"/>
  <c r="AV416" i="43"/>
  <c r="AV418" i="43"/>
  <c r="AV420" i="43"/>
  <c r="AV422" i="43"/>
  <c r="AV424" i="43"/>
  <c r="AT466" i="43"/>
  <c r="AT42" i="44" s="1"/>
  <c r="AU105" i="43"/>
  <c r="AU112" i="43"/>
  <c r="AT495" i="43" l="1"/>
  <c r="AT71" i="44" s="1"/>
  <c r="AT514" i="43"/>
  <c r="AT90" i="44" s="1"/>
  <c r="AT446" i="43"/>
  <c r="AT22" i="44" s="1"/>
  <c r="AT498" i="43"/>
  <c r="AT74" i="44" s="1"/>
  <c r="AT461" i="43"/>
  <c r="AT37" i="44" s="1"/>
  <c r="AT530" i="43"/>
  <c r="AT106" i="44" s="1"/>
  <c r="AT513" i="43"/>
  <c r="AT89" i="44" s="1"/>
  <c r="AT439" i="43"/>
  <c r="AT15" i="44" s="1"/>
  <c r="AT482" i="43"/>
  <c r="AT58" i="44" s="1"/>
  <c r="AT473" i="43"/>
  <c r="AT49" i="44" s="1"/>
  <c r="AT532" i="43"/>
  <c r="AT108" i="44" s="1"/>
  <c r="AT516" i="43"/>
  <c r="AT92" i="44" s="1"/>
  <c r="AT500" i="43"/>
  <c r="AT76" i="44" s="1"/>
  <c r="AT484" i="43"/>
  <c r="AT60" i="44" s="1"/>
  <c r="AT468" i="43"/>
  <c r="AT44" i="44" s="1"/>
  <c r="AT521" i="43"/>
  <c r="AT97" i="44" s="1"/>
  <c r="AT497" i="43"/>
  <c r="AT73" i="44" s="1"/>
  <c r="AT479" i="43"/>
  <c r="AT55" i="44" s="1"/>
  <c r="AT454" i="43"/>
  <c r="AT30" i="44" s="1"/>
  <c r="AT463" i="43"/>
  <c r="AT39" i="44" s="1"/>
  <c r="AT445" i="43"/>
  <c r="AT21" i="44" s="1"/>
  <c r="AT524" i="43"/>
  <c r="AT100" i="44" s="1"/>
  <c r="AT529" i="43"/>
  <c r="AT105" i="44" s="1"/>
  <c r="AT464" i="43"/>
  <c r="AT40" i="44" s="1"/>
  <c r="AT455" i="43"/>
  <c r="AT31" i="44" s="1"/>
  <c r="AT508" i="43"/>
  <c r="AT84" i="44" s="1"/>
  <c r="AT492" i="43"/>
  <c r="AT68" i="44" s="1"/>
  <c r="AT476" i="43"/>
  <c r="AT52" i="44" s="1"/>
  <c r="AT511" i="43"/>
  <c r="AT87" i="44" s="1"/>
  <c r="AT489" i="43"/>
  <c r="AT65" i="44" s="1"/>
  <c r="AT444" i="43"/>
  <c r="AT20" i="44" s="1"/>
  <c r="AT522" i="43"/>
  <c r="AT98" i="44" s="1"/>
  <c r="AT506" i="43"/>
  <c r="AT82" i="44" s="1"/>
  <c r="AT490" i="43"/>
  <c r="AT66" i="44" s="1"/>
  <c r="AT474" i="43"/>
  <c r="AT50" i="44" s="1"/>
  <c r="AT527" i="43"/>
  <c r="AT103" i="44" s="1"/>
  <c r="AT505" i="43"/>
  <c r="AT81" i="44" s="1"/>
  <c r="AT481" i="43"/>
  <c r="AT57" i="44" s="1"/>
  <c r="AT460" i="43"/>
  <c r="AT36" i="44" s="1"/>
  <c r="AT438" i="43"/>
  <c r="AT14" i="44" s="1"/>
  <c r="AT447" i="43"/>
  <c r="AT23" i="44" s="1"/>
  <c r="AT519" i="43"/>
  <c r="AT95" i="44" s="1"/>
  <c r="AT503" i="43"/>
  <c r="AT79" i="44" s="1"/>
  <c r="AT487" i="43"/>
  <c r="AT63" i="44" s="1"/>
  <c r="AT471" i="43"/>
  <c r="AT47" i="44" s="1"/>
  <c r="AT452" i="43"/>
  <c r="AT28" i="44" s="1"/>
  <c r="AT436" i="43"/>
  <c r="AT12" i="44" s="1"/>
  <c r="AT453" i="43"/>
  <c r="AT29" i="44" s="1"/>
  <c r="AT437" i="43"/>
  <c r="AT13" i="44" s="1"/>
  <c r="AT528" i="43"/>
  <c r="AT104" i="44" s="1"/>
  <c r="AT520" i="43"/>
  <c r="AT96" i="44" s="1"/>
  <c r="AT512" i="43"/>
  <c r="AT88" i="44" s="1"/>
  <c r="AT504" i="43"/>
  <c r="AT80" i="44" s="1"/>
  <c r="AT496" i="43"/>
  <c r="AT72" i="44" s="1"/>
  <c r="AT488" i="43"/>
  <c r="AT64" i="44" s="1"/>
  <c r="AT480" i="43"/>
  <c r="AT56" i="44" s="1"/>
  <c r="AT472" i="43"/>
  <c r="AT48" i="44" s="1"/>
  <c r="AT462" i="43"/>
  <c r="AT38" i="44" s="1"/>
  <c r="AT525" i="43"/>
  <c r="AT101" i="44" s="1"/>
  <c r="AT517" i="43"/>
  <c r="AT93" i="44" s="1"/>
  <c r="AT509" i="43"/>
  <c r="AT85" i="44" s="1"/>
  <c r="AT501" i="43"/>
  <c r="AT77" i="44" s="1"/>
  <c r="AT493" i="43"/>
  <c r="AT69" i="44" s="1"/>
  <c r="AT485" i="43"/>
  <c r="AT61" i="44" s="1"/>
  <c r="AT477" i="43"/>
  <c r="AT53" i="44" s="1"/>
  <c r="AT469" i="43"/>
  <c r="AT45" i="44" s="1"/>
  <c r="AT458" i="43"/>
  <c r="AT34" i="44" s="1"/>
  <c r="AT450" i="43"/>
  <c r="AT26" i="44" s="1"/>
  <c r="AT442" i="43"/>
  <c r="AT18" i="44" s="1"/>
  <c r="AT434" i="43"/>
  <c r="AT10" i="44" s="1"/>
  <c r="AT459" i="43"/>
  <c r="AT35" i="44" s="1"/>
  <c r="AT451" i="43"/>
  <c r="AT27" i="44" s="1"/>
  <c r="AT443" i="43"/>
  <c r="AT19" i="44" s="1"/>
  <c r="AT435" i="43"/>
  <c r="AT11" i="44" s="1"/>
  <c r="AT526" i="43"/>
  <c r="AT102" i="44" s="1"/>
  <c r="AT518" i="43"/>
  <c r="AT94" i="44" s="1"/>
  <c r="AT510" i="43"/>
  <c r="AT86" i="44" s="1"/>
  <c r="AT502" i="43"/>
  <c r="AT78" i="44" s="1"/>
  <c r="AT494" i="43"/>
  <c r="AT70" i="44" s="1"/>
  <c r="AT486" i="43"/>
  <c r="AT62" i="44" s="1"/>
  <c r="AT478" i="43"/>
  <c r="AT54" i="44" s="1"/>
  <c r="AT470" i="43"/>
  <c r="AT46" i="44" s="1"/>
  <c r="AT531" i="43"/>
  <c r="AT107" i="44" s="1"/>
  <c r="AT523" i="43"/>
  <c r="AT99" i="44" s="1"/>
  <c r="AT515" i="43"/>
  <c r="AT91" i="44" s="1"/>
  <c r="AT507" i="43"/>
  <c r="AT83" i="44" s="1"/>
  <c r="AT499" i="43"/>
  <c r="AT75" i="44" s="1"/>
  <c r="AT491" i="43"/>
  <c r="AT67" i="44" s="1"/>
  <c r="AT483" i="43"/>
  <c r="AT59" i="44" s="1"/>
  <c r="AT475" i="43"/>
  <c r="AT51" i="44" s="1"/>
  <c r="AT467" i="43"/>
  <c r="AT43" i="44" s="1"/>
  <c r="AT456" i="43"/>
  <c r="AT32" i="44" s="1"/>
  <c r="AT448" i="43"/>
  <c r="AT24" i="44" s="1"/>
  <c r="AT440" i="43"/>
  <c r="AT16" i="44" s="1"/>
  <c r="AT465" i="43"/>
  <c r="AT41" i="44" s="1"/>
  <c r="AT457" i="43"/>
  <c r="AT33" i="44" s="1"/>
  <c r="AT449" i="43"/>
  <c r="AT25" i="44" s="1"/>
  <c r="AT441" i="43"/>
  <c r="AT17" i="44" s="1"/>
  <c r="AS109" i="44"/>
  <c r="AX325" i="43"/>
  <c r="AV105" i="43"/>
  <c r="AV112" i="43"/>
  <c r="AX4" i="43"/>
  <c r="AW5" i="43"/>
  <c r="AW7" i="43"/>
  <c r="AW114" i="43" s="1"/>
  <c r="AW221" i="43" s="1"/>
  <c r="AW328" i="43" s="1"/>
  <c r="AW6" i="43"/>
  <c r="AW113" i="43" s="1"/>
  <c r="AW220" i="43" s="1"/>
  <c r="AW327" i="43" s="1"/>
  <c r="AW8" i="43"/>
  <c r="AW115" i="43" s="1"/>
  <c r="AW222" i="43" s="1"/>
  <c r="AW329" i="43" s="1"/>
  <c r="AW9" i="43"/>
  <c r="AW116" i="43" s="1"/>
  <c r="AW223" i="43" s="1"/>
  <c r="AW330" i="43" s="1"/>
  <c r="AW10" i="43"/>
  <c r="AW117" i="43" s="1"/>
  <c r="AW224" i="43" s="1"/>
  <c r="AW331" i="43" s="1"/>
  <c r="AW13" i="43"/>
  <c r="AW120" i="43" s="1"/>
  <c r="AW227" i="43" s="1"/>
  <c r="AW334" i="43" s="1"/>
  <c r="AW18" i="43"/>
  <c r="AW125" i="43" s="1"/>
  <c r="AW232" i="43" s="1"/>
  <c r="AW339" i="43" s="1"/>
  <c r="AW21" i="43"/>
  <c r="AW128" i="43" s="1"/>
  <c r="AW235" i="43" s="1"/>
  <c r="AW342" i="43" s="1"/>
  <c r="AW26" i="43"/>
  <c r="AW133" i="43" s="1"/>
  <c r="AW240" i="43" s="1"/>
  <c r="AW347" i="43" s="1"/>
  <c r="AW29" i="43"/>
  <c r="AW136" i="43" s="1"/>
  <c r="AW243" i="43" s="1"/>
  <c r="AW350" i="43" s="1"/>
  <c r="AW34" i="43"/>
  <c r="AW141" i="43" s="1"/>
  <c r="AW248" i="43" s="1"/>
  <c r="AW355" i="43" s="1"/>
  <c r="AW37" i="43"/>
  <c r="AW144" i="43" s="1"/>
  <c r="AW251" i="43" s="1"/>
  <c r="AW358" i="43" s="1"/>
  <c r="AW42" i="43"/>
  <c r="AW149" i="43" s="1"/>
  <c r="AW256" i="43" s="1"/>
  <c r="AW363" i="43" s="1"/>
  <c r="AW11" i="43"/>
  <c r="AW118" i="43" s="1"/>
  <c r="AW225" i="43" s="1"/>
  <c r="AW332" i="43" s="1"/>
  <c r="AW16" i="43"/>
  <c r="AW123" i="43" s="1"/>
  <c r="AW230" i="43" s="1"/>
  <c r="AW337" i="43" s="1"/>
  <c r="AW19" i="43"/>
  <c r="AW126" i="43" s="1"/>
  <c r="AW233" i="43" s="1"/>
  <c r="AW340" i="43" s="1"/>
  <c r="AW24" i="43"/>
  <c r="AW131" i="43" s="1"/>
  <c r="AW238" i="43" s="1"/>
  <c r="AW345" i="43" s="1"/>
  <c r="AW27" i="43"/>
  <c r="AW134" i="43" s="1"/>
  <c r="AW241" i="43" s="1"/>
  <c r="AW348" i="43" s="1"/>
  <c r="AW32" i="43"/>
  <c r="AW139" i="43" s="1"/>
  <c r="AW246" i="43" s="1"/>
  <c r="AW353" i="43" s="1"/>
  <c r="AW35" i="43"/>
  <c r="AW142" i="43" s="1"/>
  <c r="AW249" i="43" s="1"/>
  <c r="AW356" i="43" s="1"/>
  <c r="AW40" i="43"/>
  <c r="AW147" i="43" s="1"/>
  <c r="AW254" i="43" s="1"/>
  <c r="AW361" i="43" s="1"/>
  <c r="AW43" i="43"/>
  <c r="AW150" i="43" s="1"/>
  <c r="AW257" i="43" s="1"/>
  <c r="AW364" i="43" s="1"/>
  <c r="AW14" i="43"/>
  <c r="AW121" i="43" s="1"/>
  <c r="AW228" i="43" s="1"/>
  <c r="AW335" i="43" s="1"/>
  <c r="AW17" i="43"/>
  <c r="AW124" i="43" s="1"/>
  <c r="AW231" i="43" s="1"/>
  <c r="AW338" i="43" s="1"/>
  <c r="AW22" i="43"/>
  <c r="AW129" i="43" s="1"/>
  <c r="AW236" i="43" s="1"/>
  <c r="AW343" i="43" s="1"/>
  <c r="AW25" i="43"/>
  <c r="AW132" i="43" s="1"/>
  <c r="AW239" i="43" s="1"/>
  <c r="AW346" i="43" s="1"/>
  <c r="AW30" i="43"/>
  <c r="AW137" i="43" s="1"/>
  <c r="AW244" i="43" s="1"/>
  <c r="AW351" i="43" s="1"/>
  <c r="AW33" i="43"/>
  <c r="AW140" i="43" s="1"/>
  <c r="AW247" i="43" s="1"/>
  <c r="AW354" i="43" s="1"/>
  <c r="AW38" i="43"/>
  <c r="AW145" i="43" s="1"/>
  <c r="AW252" i="43" s="1"/>
  <c r="AW359" i="43" s="1"/>
  <c r="AW41" i="43"/>
  <c r="AW148" i="43" s="1"/>
  <c r="AW255" i="43" s="1"/>
  <c r="AW362" i="43" s="1"/>
  <c r="AW12" i="43"/>
  <c r="AW119" i="43" s="1"/>
  <c r="AW226" i="43" s="1"/>
  <c r="AW333" i="43" s="1"/>
  <c r="AW15" i="43"/>
  <c r="AW122" i="43" s="1"/>
  <c r="AW229" i="43" s="1"/>
  <c r="AW336" i="43" s="1"/>
  <c r="AW20" i="43"/>
  <c r="AW127" i="43" s="1"/>
  <c r="AW234" i="43" s="1"/>
  <c r="AW341" i="43" s="1"/>
  <c r="AW23" i="43"/>
  <c r="AW130" i="43" s="1"/>
  <c r="AW237" i="43" s="1"/>
  <c r="AW344" i="43" s="1"/>
  <c r="AW28" i="43"/>
  <c r="AW135" i="43" s="1"/>
  <c r="AW242" i="43" s="1"/>
  <c r="AW349" i="43" s="1"/>
  <c r="AW31" i="43"/>
  <c r="AW138" i="43" s="1"/>
  <c r="AW245" i="43" s="1"/>
  <c r="AW352" i="43" s="1"/>
  <c r="AW36" i="43"/>
  <c r="AW143" i="43" s="1"/>
  <c r="AW250" i="43" s="1"/>
  <c r="AW357" i="43" s="1"/>
  <c r="AW39" i="43"/>
  <c r="AW146" i="43" s="1"/>
  <c r="AW253" i="43" s="1"/>
  <c r="AW360" i="43" s="1"/>
  <c r="AW47" i="43"/>
  <c r="AW154" i="43" s="1"/>
  <c r="AW261" i="43" s="1"/>
  <c r="AW368" i="43" s="1"/>
  <c r="AW52" i="43"/>
  <c r="AW159" i="43" s="1"/>
  <c r="AW266" i="43" s="1"/>
  <c r="AW373" i="43" s="1"/>
  <c r="AW55" i="43"/>
  <c r="AW162" i="43" s="1"/>
  <c r="AW269" i="43" s="1"/>
  <c r="AW376" i="43" s="1"/>
  <c r="AW60" i="43"/>
  <c r="AW167" i="43" s="1"/>
  <c r="AW274" i="43" s="1"/>
  <c r="AW381" i="43" s="1"/>
  <c r="AW62" i="43"/>
  <c r="AW169" i="43" s="1"/>
  <c r="AW276" i="43" s="1"/>
  <c r="AW383" i="43" s="1"/>
  <c r="AW64" i="43"/>
  <c r="AW171" i="43" s="1"/>
  <c r="AW278" i="43" s="1"/>
  <c r="AW385" i="43" s="1"/>
  <c r="AW66" i="43"/>
  <c r="AW173" i="43" s="1"/>
  <c r="AW280" i="43" s="1"/>
  <c r="AW387" i="43" s="1"/>
  <c r="AW68" i="43"/>
  <c r="AW175" i="43" s="1"/>
  <c r="AW282" i="43" s="1"/>
  <c r="AW389" i="43" s="1"/>
  <c r="AW70" i="43"/>
  <c r="AW177" i="43" s="1"/>
  <c r="AW284" i="43" s="1"/>
  <c r="AW391" i="43" s="1"/>
  <c r="AW72" i="43"/>
  <c r="AW179" i="43" s="1"/>
  <c r="AW286" i="43" s="1"/>
  <c r="AW393" i="43" s="1"/>
  <c r="AW74" i="43"/>
  <c r="AW181" i="43" s="1"/>
  <c r="AW288" i="43" s="1"/>
  <c r="AW395" i="43" s="1"/>
  <c r="AW76" i="43"/>
  <c r="AW183" i="43" s="1"/>
  <c r="AW290" i="43" s="1"/>
  <c r="AW397" i="43" s="1"/>
  <c r="AW78" i="43"/>
  <c r="AW185" i="43" s="1"/>
  <c r="AW292" i="43" s="1"/>
  <c r="AW399" i="43" s="1"/>
  <c r="AW80" i="43"/>
  <c r="AW187" i="43" s="1"/>
  <c r="AW294" i="43" s="1"/>
  <c r="AW401" i="43" s="1"/>
  <c r="AW82" i="43"/>
  <c r="AW189" i="43" s="1"/>
  <c r="AW296" i="43" s="1"/>
  <c r="AW403" i="43" s="1"/>
  <c r="AW84" i="43"/>
  <c r="AW191" i="43" s="1"/>
  <c r="AW298" i="43" s="1"/>
  <c r="AW405" i="43" s="1"/>
  <c r="AW44" i="43"/>
  <c r="AW151" i="43" s="1"/>
  <c r="AW258" i="43" s="1"/>
  <c r="AW365" i="43" s="1"/>
  <c r="AW45" i="43"/>
  <c r="AW152" i="43" s="1"/>
  <c r="AW259" i="43" s="1"/>
  <c r="AW366" i="43" s="1"/>
  <c r="AW50" i="43"/>
  <c r="AW157" i="43" s="1"/>
  <c r="AW264" i="43" s="1"/>
  <c r="AW371" i="43" s="1"/>
  <c r="AW53" i="43"/>
  <c r="AW160" i="43" s="1"/>
  <c r="AW267" i="43" s="1"/>
  <c r="AW374" i="43" s="1"/>
  <c r="AW58" i="43"/>
  <c r="AW165" i="43" s="1"/>
  <c r="AW272" i="43" s="1"/>
  <c r="AW379" i="43" s="1"/>
  <c r="AW48" i="43"/>
  <c r="AW155" i="43" s="1"/>
  <c r="AW262" i="43" s="1"/>
  <c r="AW369" i="43" s="1"/>
  <c r="AW51" i="43"/>
  <c r="AW158" i="43" s="1"/>
  <c r="AW265" i="43" s="1"/>
  <c r="AW372" i="43" s="1"/>
  <c r="AW56" i="43"/>
  <c r="AW163" i="43" s="1"/>
  <c r="AW270" i="43" s="1"/>
  <c r="AW377" i="43" s="1"/>
  <c r="AW59" i="43"/>
  <c r="AW166" i="43" s="1"/>
  <c r="AW273" i="43" s="1"/>
  <c r="AW380" i="43" s="1"/>
  <c r="AW61" i="43"/>
  <c r="AW168" i="43" s="1"/>
  <c r="AW275" i="43" s="1"/>
  <c r="AW382" i="43" s="1"/>
  <c r="AW63" i="43"/>
  <c r="AW170" i="43" s="1"/>
  <c r="AW277" i="43" s="1"/>
  <c r="AW384" i="43" s="1"/>
  <c r="AW65" i="43"/>
  <c r="AW172" i="43" s="1"/>
  <c r="AW279" i="43" s="1"/>
  <c r="AW386" i="43" s="1"/>
  <c r="AW67" i="43"/>
  <c r="AW174" i="43" s="1"/>
  <c r="AW281" i="43" s="1"/>
  <c r="AW388" i="43" s="1"/>
  <c r="AW69" i="43"/>
  <c r="AW176" i="43" s="1"/>
  <c r="AW283" i="43" s="1"/>
  <c r="AW390" i="43" s="1"/>
  <c r="AW71" i="43"/>
  <c r="AW178" i="43" s="1"/>
  <c r="AW285" i="43" s="1"/>
  <c r="AW392" i="43" s="1"/>
  <c r="AW73" i="43"/>
  <c r="AW180" i="43" s="1"/>
  <c r="AW287" i="43" s="1"/>
  <c r="AW394" i="43" s="1"/>
  <c r="AW49" i="43"/>
  <c r="AW156" i="43" s="1"/>
  <c r="AW263" i="43" s="1"/>
  <c r="AW370" i="43" s="1"/>
  <c r="AW75" i="43"/>
  <c r="AW182" i="43" s="1"/>
  <c r="AW289" i="43" s="1"/>
  <c r="AW396" i="43" s="1"/>
  <c r="AW83" i="43"/>
  <c r="AW190" i="43" s="1"/>
  <c r="AW297" i="43" s="1"/>
  <c r="AW404" i="43" s="1"/>
  <c r="AW86" i="43"/>
  <c r="AW193" i="43" s="1"/>
  <c r="AW300" i="43" s="1"/>
  <c r="AW407" i="43" s="1"/>
  <c r="AW88" i="43"/>
  <c r="AW195" i="43" s="1"/>
  <c r="AW302" i="43" s="1"/>
  <c r="AW409" i="43" s="1"/>
  <c r="AW90" i="43"/>
  <c r="AW197" i="43" s="1"/>
  <c r="AW304" i="43" s="1"/>
  <c r="AW411" i="43" s="1"/>
  <c r="AW92" i="43"/>
  <c r="AW199" i="43" s="1"/>
  <c r="AW306" i="43" s="1"/>
  <c r="AW413" i="43" s="1"/>
  <c r="AW94" i="43"/>
  <c r="AW201" i="43" s="1"/>
  <c r="AW308" i="43" s="1"/>
  <c r="AW415" i="43" s="1"/>
  <c r="AW96" i="43"/>
  <c r="AW203" i="43" s="1"/>
  <c r="AW310" i="43" s="1"/>
  <c r="AW417" i="43" s="1"/>
  <c r="AW98" i="43"/>
  <c r="AW205" i="43" s="1"/>
  <c r="AW312" i="43" s="1"/>
  <c r="AW419" i="43" s="1"/>
  <c r="AW100" i="43"/>
  <c r="AW207" i="43" s="1"/>
  <c r="AW314" i="43" s="1"/>
  <c r="AW421" i="43" s="1"/>
  <c r="AW102" i="43"/>
  <c r="AW209" i="43" s="1"/>
  <c r="AW316" i="43" s="1"/>
  <c r="AW423" i="43" s="1"/>
  <c r="AW104" i="43"/>
  <c r="AW211" i="43" s="1"/>
  <c r="AW318" i="43" s="1"/>
  <c r="AW425" i="43" s="1"/>
  <c r="AW81" i="43"/>
  <c r="AW188" i="43" s="1"/>
  <c r="AW295" i="43" s="1"/>
  <c r="AW402" i="43" s="1"/>
  <c r="AW54" i="43"/>
  <c r="AW161" i="43" s="1"/>
  <c r="AW268" i="43" s="1"/>
  <c r="AW375" i="43" s="1"/>
  <c r="AW79" i="43"/>
  <c r="AW186" i="43" s="1"/>
  <c r="AW293" i="43" s="1"/>
  <c r="AW400" i="43" s="1"/>
  <c r="AW87" i="43"/>
  <c r="AW194" i="43" s="1"/>
  <c r="AW301" i="43" s="1"/>
  <c r="AW408" i="43" s="1"/>
  <c r="AW89" i="43"/>
  <c r="AW196" i="43" s="1"/>
  <c r="AW303" i="43" s="1"/>
  <c r="AW410" i="43" s="1"/>
  <c r="AW91" i="43"/>
  <c r="AW198" i="43" s="1"/>
  <c r="AW305" i="43" s="1"/>
  <c r="AW412" i="43" s="1"/>
  <c r="AW93" i="43"/>
  <c r="AW200" i="43" s="1"/>
  <c r="AW307" i="43" s="1"/>
  <c r="AW414" i="43" s="1"/>
  <c r="AW95" i="43"/>
  <c r="AW202" i="43" s="1"/>
  <c r="AW309" i="43" s="1"/>
  <c r="AW416" i="43" s="1"/>
  <c r="AW97" i="43"/>
  <c r="AW204" i="43" s="1"/>
  <c r="AW311" i="43" s="1"/>
  <c r="AW418" i="43" s="1"/>
  <c r="AW99" i="43"/>
  <c r="AW206" i="43" s="1"/>
  <c r="AW313" i="43" s="1"/>
  <c r="AW420" i="43" s="1"/>
  <c r="AW101" i="43"/>
  <c r="AW208" i="43" s="1"/>
  <c r="AW315" i="43" s="1"/>
  <c r="AW422" i="43" s="1"/>
  <c r="AW103" i="43"/>
  <c r="AW210" i="43" s="1"/>
  <c r="AW317" i="43" s="1"/>
  <c r="AW424" i="43" s="1"/>
  <c r="AW46" i="43"/>
  <c r="AW153" i="43" s="1"/>
  <c r="AW260" i="43" s="1"/>
  <c r="AW367" i="43" s="1"/>
  <c r="AW57" i="43"/>
  <c r="AW164" i="43" s="1"/>
  <c r="AW271" i="43" s="1"/>
  <c r="AW378" i="43" s="1"/>
  <c r="AW77" i="43"/>
  <c r="AW184" i="43" s="1"/>
  <c r="AW291" i="43" s="1"/>
  <c r="AW398" i="43" s="1"/>
  <c r="AW85" i="43"/>
  <c r="AW192" i="43" s="1"/>
  <c r="AW299" i="43" s="1"/>
  <c r="AW406" i="43" s="1"/>
  <c r="AU212" i="43"/>
  <c r="AU219" i="43"/>
  <c r="AU326" i="43" s="1"/>
  <c r="AU426" i="43" s="1"/>
  <c r="AU440" i="43" s="1"/>
  <c r="AU16" i="44" s="1"/>
  <c r="AW8" i="44"/>
  <c r="AT319" i="43"/>
  <c r="AT9" i="44"/>
  <c r="AT109" i="44" l="1"/>
  <c r="AU529" i="43"/>
  <c r="AU105" i="44" s="1"/>
  <c r="AU521" i="43"/>
  <c r="AU97" i="44" s="1"/>
  <c r="AU513" i="43"/>
  <c r="AU89" i="44" s="1"/>
  <c r="AU505" i="43"/>
  <c r="AU81" i="44" s="1"/>
  <c r="AU497" i="43"/>
  <c r="AU73" i="44" s="1"/>
  <c r="AU489" i="43"/>
  <c r="AU65" i="44" s="1"/>
  <c r="AU481" i="43"/>
  <c r="AU57" i="44" s="1"/>
  <c r="AU473" i="43"/>
  <c r="AU49" i="44" s="1"/>
  <c r="AU465" i="43"/>
  <c r="AU41" i="44" s="1"/>
  <c r="AU526" i="43"/>
  <c r="AU102" i="44" s="1"/>
  <c r="AU518" i="43"/>
  <c r="AU94" i="44" s="1"/>
  <c r="AU510" i="43"/>
  <c r="AU86" i="44" s="1"/>
  <c r="AU502" i="43"/>
  <c r="AU78" i="44" s="1"/>
  <c r="AU494" i="43"/>
  <c r="AU70" i="44" s="1"/>
  <c r="AU486" i="43"/>
  <c r="AU62" i="44" s="1"/>
  <c r="AU478" i="43"/>
  <c r="AU54" i="44" s="1"/>
  <c r="AU470" i="43"/>
  <c r="AU46" i="44" s="1"/>
  <c r="AU461" i="43"/>
  <c r="AU37" i="44" s="1"/>
  <c r="AU453" i="43"/>
  <c r="AU29" i="44" s="1"/>
  <c r="AU445" i="43"/>
  <c r="AU21" i="44" s="1"/>
  <c r="AU437" i="43"/>
  <c r="AU13" i="44" s="1"/>
  <c r="AU462" i="43"/>
  <c r="AU38" i="44" s="1"/>
  <c r="AU454" i="43"/>
  <c r="AU30" i="44" s="1"/>
  <c r="AU446" i="43"/>
  <c r="AU22" i="44" s="1"/>
  <c r="AU438" i="43"/>
  <c r="AU14" i="44" s="1"/>
  <c r="AU527" i="43"/>
  <c r="AU103" i="44" s="1"/>
  <c r="AU519" i="43"/>
  <c r="AU95" i="44" s="1"/>
  <c r="AU511" i="43"/>
  <c r="AU87" i="44" s="1"/>
  <c r="AU503" i="43"/>
  <c r="AU79" i="44" s="1"/>
  <c r="AU495" i="43"/>
  <c r="AU71" i="44" s="1"/>
  <c r="AU487" i="43"/>
  <c r="AU63" i="44" s="1"/>
  <c r="AU479" i="43"/>
  <c r="AU55" i="44" s="1"/>
  <c r="AU471" i="43"/>
  <c r="AU47" i="44" s="1"/>
  <c r="AU532" i="43"/>
  <c r="AU108" i="44" s="1"/>
  <c r="AU524" i="43"/>
  <c r="AU100" i="44" s="1"/>
  <c r="AU516" i="43"/>
  <c r="AU92" i="44" s="1"/>
  <c r="AU508" i="43"/>
  <c r="AU84" i="44" s="1"/>
  <c r="AU500" i="43"/>
  <c r="AU76" i="44" s="1"/>
  <c r="AU492" i="43"/>
  <c r="AU68" i="44" s="1"/>
  <c r="AU484" i="43"/>
  <c r="AU60" i="44" s="1"/>
  <c r="AU476" i="43"/>
  <c r="AU52" i="44" s="1"/>
  <c r="AU468" i="43"/>
  <c r="AU44" i="44" s="1"/>
  <c r="AU459" i="43"/>
  <c r="AU35" i="44" s="1"/>
  <c r="AU451" i="43"/>
  <c r="AU27" i="44" s="1"/>
  <c r="AU443" i="43"/>
  <c r="AU19" i="44" s="1"/>
  <c r="AU435" i="43"/>
  <c r="AU11" i="44" s="1"/>
  <c r="AU460" i="43"/>
  <c r="AU36" i="44" s="1"/>
  <c r="AU452" i="43"/>
  <c r="AU28" i="44" s="1"/>
  <c r="AU444" i="43"/>
  <c r="AU20" i="44" s="1"/>
  <c r="AU436" i="43"/>
  <c r="AU12" i="44" s="1"/>
  <c r="AU525" i="43"/>
  <c r="AU101" i="44" s="1"/>
  <c r="AU517" i="43"/>
  <c r="AU93" i="44" s="1"/>
  <c r="AU509" i="43"/>
  <c r="AU85" i="44" s="1"/>
  <c r="AU501" i="43"/>
  <c r="AU77" i="44" s="1"/>
  <c r="AU493" i="43"/>
  <c r="AU69" i="44" s="1"/>
  <c r="AU485" i="43"/>
  <c r="AU61" i="44" s="1"/>
  <c r="AU477" i="43"/>
  <c r="AU53" i="44" s="1"/>
  <c r="AU469" i="43"/>
  <c r="AU45" i="44" s="1"/>
  <c r="AU530" i="43"/>
  <c r="AU106" i="44" s="1"/>
  <c r="AU522" i="43"/>
  <c r="AU98" i="44" s="1"/>
  <c r="AU514" i="43"/>
  <c r="AU90" i="44" s="1"/>
  <c r="AU506" i="43"/>
  <c r="AU82" i="44" s="1"/>
  <c r="AU498" i="43"/>
  <c r="AU74" i="44" s="1"/>
  <c r="AU490" i="43"/>
  <c r="AU66" i="44" s="1"/>
  <c r="AU482" i="43"/>
  <c r="AU58" i="44" s="1"/>
  <c r="AU474" i="43"/>
  <c r="AU50" i="44" s="1"/>
  <c r="AU466" i="43"/>
  <c r="AU42" i="44" s="1"/>
  <c r="AU457" i="43"/>
  <c r="AU33" i="44" s="1"/>
  <c r="AU449" i="43"/>
  <c r="AU25" i="44" s="1"/>
  <c r="AU441" i="43"/>
  <c r="AU17" i="44" s="1"/>
  <c r="AU433" i="43"/>
  <c r="AU9" i="44" s="1"/>
  <c r="AU458" i="43"/>
  <c r="AU34" i="44" s="1"/>
  <c r="AU450" i="43"/>
  <c r="AU26" i="44" s="1"/>
  <c r="AU442" i="43"/>
  <c r="AU18" i="44" s="1"/>
  <c r="AU434" i="43"/>
  <c r="AU10" i="44" s="1"/>
  <c r="AU531" i="43"/>
  <c r="AU107" i="44" s="1"/>
  <c r="AU523" i="43"/>
  <c r="AU99" i="44" s="1"/>
  <c r="AU515" i="43"/>
  <c r="AU91" i="44" s="1"/>
  <c r="AU507" i="43"/>
  <c r="AU83" i="44" s="1"/>
  <c r="AU499" i="43"/>
  <c r="AU75" i="44" s="1"/>
  <c r="AU491" i="43"/>
  <c r="AU67" i="44" s="1"/>
  <c r="AU483" i="43"/>
  <c r="AU59" i="44" s="1"/>
  <c r="AU475" i="43"/>
  <c r="AU51" i="44" s="1"/>
  <c r="AU467" i="43"/>
  <c r="AU43" i="44" s="1"/>
  <c r="AU528" i="43"/>
  <c r="AU104" i="44" s="1"/>
  <c r="AU520" i="43"/>
  <c r="AU96" i="44" s="1"/>
  <c r="AU512" i="43"/>
  <c r="AU88" i="44" s="1"/>
  <c r="AU504" i="43"/>
  <c r="AU80" i="44" s="1"/>
  <c r="AU496" i="43"/>
  <c r="AU72" i="44" s="1"/>
  <c r="AU488" i="43"/>
  <c r="AU64" i="44" s="1"/>
  <c r="AU480" i="43"/>
  <c r="AU56" i="44" s="1"/>
  <c r="AU472" i="43"/>
  <c r="AU48" i="44" s="1"/>
  <c r="AU463" i="43"/>
  <c r="AU39" i="44" s="1"/>
  <c r="AU455" i="43"/>
  <c r="AU31" i="44" s="1"/>
  <c r="AU447" i="43"/>
  <c r="AU23" i="44" s="1"/>
  <c r="AU439" i="43"/>
  <c r="AU15" i="44" s="1"/>
  <c r="AU464" i="43"/>
  <c r="AU40" i="44" s="1"/>
  <c r="AU456" i="43"/>
  <c r="AU32" i="44" s="1"/>
  <c r="AU448" i="43"/>
  <c r="AU24" i="44" s="1"/>
  <c r="AY4" i="43"/>
  <c r="AX5" i="43"/>
  <c r="AX8" i="43"/>
  <c r="AX115" i="43" s="1"/>
  <c r="AX222" i="43" s="1"/>
  <c r="AX9" i="43"/>
  <c r="AX116" i="43" s="1"/>
  <c r="AX223" i="43" s="1"/>
  <c r="AX330" i="43" s="1"/>
  <c r="AX6" i="43"/>
  <c r="AX113" i="43" s="1"/>
  <c r="AX220" i="43" s="1"/>
  <c r="AX7" i="43"/>
  <c r="AX114" i="43" s="1"/>
  <c r="AX221" i="43" s="1"/>
  <c r="AX10" i="43"/>
  <c r="AX117" i="43" s="1"/>
  <c r="AX224" i="43" s="1"/>
  <c r="AX12" i="43"/>
  <c r="AX119" i="43" s="1"/>
  <c r="AX226" i="43" s="1"/>
  <c r="AX333" i="43" s="1"/>
  <c r="AX14" i="43"/>
  <c r="AX121" i="43" s="1"/>
  <c r="AX228" i="43" s="1"/>
  <c r="AX16" i="43"/>
  <c r="AX123" i="43" s="1"/>
  <c r="AX230" i="43" s="1"/>
  <c r="AX18" i="43"/>
  <c r="AX125" i="43" s="1"/>
  <c r="AX232" i="43" s="1"/>
  <c r="AX20" i="43"/>
  <c r="AX127" i="43" s="1"/>
  <c r="AX234" i="43" s="1"/>
  <c r="AX341" i="43" s="1"/>
  <c r="AX22" i="43"/>
  <c r="AX129" i="43" s="1"/>
  <c r="AX236" i="43" s="1"/>
  <c r="AX24" i="43"/>
  <c r="AX131" i="43" s="1"/>
  <c r="AX238" i="43" s="1"/>
  <c r="AX26" i="43"/>
  <c r="AX133" i="43" s="1"/>
  <c r="AX240" i="43" s="1"/>
  <c r="AX28" i="43"/>
  <c r="AX135" i="43" s="1"/>
  <c r="AX242" i="43" s="1"/>
  <c r="AX349" i="43" s="1"/>
  <c r="AX30" i="43"/>
  <c r="AX137" i="43" s="1"/>
  <c r="AX244" i="43" s="1"/>
  <c r="AX32" i="43"/>
  <c r="AX139" i="43" s="1"/>
  <c r="AX246" i="43" s="1"/>
  <c r="AX34" i="43"/>
  <c r="AX141" i="43" s="1"/>
  <c r="AX248" i="43" s="1"/>
  <c r="AX36" i="43"/>
  <c r="AX143" i="43" s="1"/>
  <c r="AX250" i="43" s="1"/>
  <c r="AX357" i="43" s="1"/>
  <c r="AX38" i="43"/>
  <c r="AX145" i="43" s="1"/>
  <c r="AX252" i="43" s="1"/>
  <c r="AX40" i="43"/>
  <c r="AX147" i="43" s="1"/>
  <c r="AX254" i="43" s="1"/>
  <c r="AX42" i="43"/>
  <c r="AX149" i="43" s="1"/>
  <c r="AX256" i="43" s="1"/>
  <c r="AX44" i="43"/>
  <c r="AX151" i="43" s="1"/>
  <c r="AX258" i="43" s="1"/>
  <c r="AX365" i="43" s="1"/>
  <c r="AX46" i="43"/>
  <c r="AX153" i="43" s="1"/>
  <c r="AX260" i="43" s="1"/>
  <c r="AX48" i="43"/>
  <c r="AX155" i="43" s="1"/>
  <c r="AX262" i="43" s="1"/>
  <c r="AX50" i="43"/>
  <c r="AX157" i="43" s="1"/>
  <c r="AX264" i="43" s="1"/>
  <c r="AX52" i="43"/>
  <c r="AX159" i="43" s="1"/>
  <c r="AX266" i="43" s="1"/>
  <c r="AX373" i="43" s="1"/>
  <c r="AX54" i="43"/>
  <c r="AX161" i="43" s="1"/>
  <c r="AX268" i="43" s="1"/>
  <c r="AX56" i="43"/>
  <c r="AX163" i="43" s="1"/>
  <c r="AX270" i="43" s="1"/>
  <c r="AX58" i="43"/>
  <c r="AX165" i="43" s="1"/>
  <c r="AX272" i="43" s="1"/>
  <c r="AX15" i="43"/>
  <c r="AX122" i="43" s="1"/>
  <c r="AX229" i="43" s="1"/>
  <c r="AX336" i="43" s="1"/>
  <c r="AX23" i="43"/>
  <c r="AX130" i="43" s="1"/>
  <c r="AX237" i="43" s="1"/>
  <c r="AX31" i="43"/>
  <c r="AX138" i="43" s="1"/>
  <c r="AX245" i="43" s="1"/>
  <c r="AX39" i="43"/>
  <c r="AX146" i="43" s="1"/>
  <c r="AX253" i="43" s="1"/>
  <c r="AX13" i="43"/>
  <c r="AX120" i="43" s="1"/>
  <c r="AX227" i="43" s="1"/>
  <c r="AX334" i="43" s="1"/>
  <c r="AX21" i="43"/>
  <c r="AX128" i="43" s="1"/>
  <c r="AX235" i="43" s="1"/>
  <c r="AX29" i="43"/>
  <c r="AX136" i="43" s="1"/>
  <c r="AX243" i="43" s="1"/>
  <c r="AX37" i="43"/>
  <c r="AX144" i="43" s="1"/>
  <c r="AX251" i="43" s="1"/>
  <c r="AX11" i="43"/>
  <c r="AX118" i="43" s="1"/>
  <c r="AX225" i="43" s="1"/>
  <c r="AX19" i="43"/>
  <c r="AX126" i="43" s="1"/>
  <c r="AX233" i="43" s="1"/>
  <c r="AX27" i="43"/>
  <c r="AX134" i="43" s="1"/>
  <c r="AX241" i="43" s="1"/>
  <c r="AX35" i="43"/>
  <c r="AX142" i="43" s="1"/>
  <c r="AX249" i="43" s="1"/>
  <c r="AX17" i="43"/>
  <c r="AX124" i="43" s="1"/>
  <c r="AX231" i="43" s="1"/>
  <c r="AX338" i="43" s="1"/>
  <c r="AX25" i="43"/>
  <c r="AX132" i="43" s="1"/>
  <c r="AX239" i="43" s="1"/>
  <c r="AX33" i="43"/>
  <c r="AX140" i="43" s="1"/>
  <c r="AX247" i="43" s="1"/>
  <c r="AX41" i="43"/>
  <c r="AX148" i="43" s="1"/>
  <c r="AX255" i="43" s="1"/>
  <c r="AX49" i="43"/>
  <c r="AX156" i="43" s="1"/>
  <c r="AX263" i="43" s="1"/>
  <c r="AX370" i="43" s="1"/>
  <c r="AX57" i="43"/>
  <c r="AX164" i="43" s="1"/>
  <c r="AX271" i="43" s="1"/>
  <c r="AX47" i="43"/>
  <c r="AX154" i="43" s="1"/>
  <c r="AX261" i="43" s="1"/>
  <c r="AX55" i="43"/>
  <c r="AX162" i="43" s="1"/>
  <c r="AX269" i="43" s="1"/>
  <c r="AX60" i="43"/>
  <c r="AX167" i="43" s="1"/>
  <c r="AX274" i="43" s="1"/>
  <c r="AX381" i="43" s="1"/>
  <c r="AX62" i="43"/>
  <c r="AX169" i="43" s="1"/>
  <c r="AX276" i="43" s="1"/>
  <c r="AX64" i="43"/>
  <c r="AX171" i="43" s="1"/>
  <c r="AX278" i="43" s="1"/>
  <c r="AX66" i="43"/>
  <c r="AX173" i="43" s="1"/>
  <c r="AX280" i="43" s="1"/>
  <c r="AX68" i="43"/>
  <c r="AX175" i="43" s="1"/>
  <c r="AX282" i="43" s="1"/>
  <c r="AX389" i="43" s="1"/>
  <c r="AX70" i="43"/>
  <c r="AX177" i="43" s="1"/>
  <c r="AX284" i="43" s="1"/>
  <c r="AX43" i="43"/>
  <c r="AX150" i="43" s="1"/>
  <c r="AX257" i="43" s="1"/>
  <c r="AX45" i="43"/>
  <c r="AX152" i="43" s="1"/>
  <c r="AX259" i="43" s="1"/>
  <c r="AX53" i="43"/>
  <c r="AX160" i="43" s="1"/>
  <c r="AX267" i="43" s="1"/>
  <c r="AX374" i="43" s="1"/>
  <c r="AX59" i="43"/>
  <c r="AX166" i="43" s="1"/>
  <c r="AX273" i="43" s="1"/>
  <c r="AX63" i="43"/>
  <c r="AX170" i="43" s="1"/>
  <c r="AX277" i="43" s="1"/>
  <c r="AX71" i="43"/>
  <c r="AX178" i="43" s="1"/>
  <c r="AX285" i="43" s="1"/>
  <c r="AX72" i="43"/>
  <c r="AX179" i="43" s="1"/>
  <c r="AX286" i="43" s="1"/>
  <c r="AX393" i="43" s="1"/>
  <c r="AX77" i="43"/>
  <c r="AX184" i="43" s="1"/>
  <c r="AX291" i="43" s="1"/>
  <c r="AX80" i="43"/>
  <c r="AX187" i="43" s="1"/>
  <c r="AX294" i="43" s="1"/>
  <c r="AX85" i="43"/>
  <c r="AX192" i="43" s="1"/>
  <c r="AX299" i="43" s="1"/>
  <c r="AX51" i="43"/>
  <c r="AX158" i="43" s="1"/>
  <c r="AX265" i="43" s="1"/>
  <c r="AX372" i="43" s="1"/>
  <c r="AX65" i="43"/>
  <c r="AX172" i="43" s="1"/>
  <c r="AX279" i="43" s="1"/>
  <c r="AX73" i="43"/>
  <c r="AX180" i="43" s="1"/>
  <c r="AX287" i="43" s="1"/>
  <c r="AX75" i="43"/>
  <c r="AX182" i="43" s="1"/>
  <c r="AX289" i="43" s="1"/>
  <c r="AX78" i="43"/>
  <c r="AX185" i="43" s="1"/>
  <c r="AX292" i="43" s="1"/>
  <c r="AX83" i="43"/>
  <c r="AX190" i="43" s="1"/>
  <c r="AX297" i="43" s="1"/>
  <c r="AX86" i="43"/>
  <c r="AX193" i="43" s="1"/>
  <c r="AX300" i="43" s="1"/>
  <c r="AX88" i="43"/>
  <c r="AX195" i="43" s="1"/>
  <c r="AX302" i="43" s="1"/>
  <c r="AX90" i="43"/>
  <c r="AX197" i="43" s="1"/>
  <c r="AX304" i="43" s="1"/>
  <c r="AX411" i="43" s="1"/>
  <c r="AX92" i="43"/>
  <c r="AX199" i="43" s="1"/>
  <c r="AX306" i="43" s="1"/>
  <c r="AX94" i="43"/>
  <c r="AX201" i="43" s="1"/>
  <c r="AX308" i="43" s="1"/>
  <c r="AX96" i="43"/>
  <c r="AX203" i="43" s="1"/>
  <c r="AX310" i="43" s="1"/>
  <c r="AX98" i="43"/>
  <c r="AX205" i="43" s="1"/>
  <c r="AX312" i="43" s="1"/>
  <c r="AX419" i="43" s="1"/>
  <c r="AX100" i="43"/>
  <c r="AX207" i="43" s="1"/>
  <c r="AX314" i="43" s="1"/>
  <c r="AX102" i="43"/>
  <c r="AX209" i="43" s="1"/>
  <c r="AX316" i="43" s="1"/>
  <c r="AX104" i="43"/>
  <c r="AX211" i="43" s="1"/>
  <c r="AX318" i="43" s="1"/>
  <c r="AX67" i="43"/>
  <c r="AX174" i="43" s="1"/>
  <c r="AX281" i="43" s="1"/>
  <c r="AX388" i="43" s="1"/>
  <c r="AX74" i="43"/>
  <c r="AX181" i="43" s="1"/>
  <c r="AX288" i="43" s="1"/>
  <c r="AX76" i="43"/>
  <c r="AX183" i="43" s="1"/>
  <c r="AX290" i="43" s="1"/>
  <c r="AX81" i="43"/>
  <c r="AX188" i="43" s="1"/>
  <c r="AX295" i="43" s="1"/>
  <c r="AX84" i="43"/>
  <c r="AX191" i="43" s="1"/>
  <c r="AX298" i="43" s="1"/>
  <c r="AX405" i="43" s="1"/>
  <c r="AX61" i="43"/>
  <c r="AX168" i="43" s="1"/>
  <c r="AX275" i="43" s="1"/>
  <c r="AX382" i="43" s="1"/>
  <c r="AX69" i="43"/>
  <c r="AX176" i="43" s="1"/>
  <c r="AX283" i="43" s="1"/>
  <c r="AX79" i="43"/>
  <c r="AX186" i="43" s="1"/>
  <c r="AX293" i="43" s="1"/>
  <c r="AX82" i="43"/>
  <c r="AX189" i="43" s="1"/>
  <c r="AX296" i="43" s="1"/>
  <c r="AX403" i="43" s="1"/>
  <c r="AX87" i="43"/>
  <c r="AX194" i="43" s="1"/>
  <c r="AX301" i="43" s="1"/>
  <c r="AX89" i="43"/>
  <c r="AX196" i="43" s="1"/>
  <c r="AX303" i="43" s="1"/>
  <c r="AX91" i="43"/>
  <c r="AX198" i="43" s="1"/>
  <c r="AX305" i="43" s="1"/>
  <c r="AX93" i="43"/>
  <c r="AX200" i="43" s="1"/>
  <c r="AX307" i="43" s="1"/>
  <c r="AX414" i="43" s="1"/>
  <c r="AX95" i="43"/>
  <c r="AX202" i="43" s="1"/>
  <c r="AX309" i="43" s="1"/>
  <c r="AX97" i="43"/>
  <c r="AX204" i="43" s="1"/>
  <c r="AX311" i="43" s="1"/>
  <c r="AX99" i="43"/>
  <c r="AX206" i="43" s="1"/>
  <c r="AX313" i="43" s="1"/>
  <c r="AX101" i="43"/>
  <c r="AX208" i="43" s="1"/>
  <c r="AX315" i="43" s="1"/>
  <c r="AX422" i="43" s="1"/>
  <c r="AX103" i="43"/>
  <c r="AX210" i="43" s="1"/>
  <c r="AX317" i="43" s="1"/>
  <c r="AX8" i="44"/>
  <c r="AV212" i="43"/>
  <c r="AV219" i="43"/>
  <c r="AV326" i="43" s="1"/>
  <c r="AV426" i="43" s="1"/>
  <c r="AV434" i="43" s="1"/>
  <c r="AV10" i="44" s="1"/>
  <c r="AU319" i="43"/>
  <c r="AX328" i="43"/>
  <c r="AX332" i="43"/>
  <c r="AX340" i="43"/>
  <c r="AX342" i="43"/>
  <c r="AX344" i="43"/>
  <c r="AX346" i="43"/>
  <c r="AX348" i="43"/>
  <c r="AX350" i="43"/>
  <c r="AY325" i="43"/>
  <c r="AX327" i="43"/>
  <c r="AX329" i="43"/>
  <c r="AX331" i="43"/>
  <c r="AX335" i="43"/>
  <c r="AX337" i="43"/>
  <c r="AX339" i="43"/>
  <c r="AX343" i="43"/>
  <c r="AX345" i="43"/>
  <c r="AX347" i="43"/>
  <c r="AX351" i="43"/>
  <c r="AX352" i="43"/>
  <c r="AX354" i="43"/>
  <c r="AX356" i="43"/>
  <c r="AX358" i="43"/>
  <c r="AX360" i="43"/>
  <c r="AX362" i="43"/>
  <c r="AX364" i="43"/>
  <c r="AX366" i="43"/>
  <c r="AX368" i="43"/>
  <c r="AX376" i="43"/>
  <c r="AX378" i="43"/>
  <c r="AX380" i="43"/>
  <c r="AX384" i="43"/>
  <c r="AX386" i="43"/>
  <c r="AX390" i="43"/>
  <c r="AX392" i="43"/>
  <c r="AX394" i="43"/>
  <c r="AX396" i="43"/>
  <c r="AX398" i="43"/>
  <c r="AX400" i="43"/>
  <c r="AX402" i="43"/>
  <c r="AX404" i="43"/>
  <c r="AX406" i="43"/>
  <c r="AX408" i="43"/>
  <c r="AX410" i="43"/>
  <c r="AX412" i="43"/>
  <c r="AX416" i="43"/>
  <c r="AX418" i="43"/>
  <c r="AX420" i="43"/>
  <c r="AX424" i="43"/>
  <c r="AX353" i="43"/>
  <c r="AX355" i="43"/>
  <c r="AX359" i="43"/>
  <c r="AX361" i="43"/>
  <c r="AX363" i="43"/>
  <c r="AX367" i="43"/>
  <c r="AX369" i="43"/>
  <c r="AX371" i="43"/>
  <c r="AX375" i="43"/>
  <c r="AX377" i="43"/>
  <c r="AX379" i="43"/>
  <c r="AX383" i="43"/>
  <c r="AX385" i="43"/>
  <c r="AX387" i="43"/>
  <c r="AX391" i="43"/>
  <c r="AX395" i="43"/>
  <c r="AX397" i="43"/>
  <c r="AX399" i="43"/>
  <c r="AX401" i="43"/>
  <c r="AX407" i="43"/>
  <c r="AX409" i="43"/>
  <c r="AX413" i="43"/>
  <c r="AX415" i="43"/>
  <c r="AX417" i="43"/>
  <c r="AX421" i="43"/>
  <c r="AX423" i="43"/>
  <c r="AX425" i="43"/>
  <c r="AW105" i="43"/>
  <c r="AW112" i="43"/>
  <c r="AU109" i="44" l="1"/>
  <c r="AV489" i="43"/>
  <c r="AV65" i="44" s="1"/>
  <c r="AV461" i="43"/>
  <c r="AV37" i="44" s="1"/>
  <c r="AV529" i="43"/>
  <c r="AV105" i="44" s="1"/>
  <c r="AV513" i="43"/>
  <c r="AV89" i="44" s="1"/>
  <c r="AV481" i="43"/>
  <c r="AV57" i="44" s="1"/>
  <c r="AV518" i="43"/>
  <c r="AV94" i="44" s="1"/>
  <c r="AV486" i="43"/>
  <c r="AV62" i="44" s="1"/>
  <c r="AV453" i="43"/>
  <c r="AV29" i="44" s="1"/>
  <c r="AV454" i="43"/>
  <c r="AV30" i="44" s="1"/>
  <c r="AV519" i="43"/>
  <c r="AV95" i="44" s="1"/>
  <c r="AV526" i="43"/>
  <c r="AV102" i="44" s="1"/>
  <c r="AV494" i="43"/>
  <c r="AV70" i="44" s="1"/>
  <c r="AV462" i="43"/>
  <c r="AV38" i="44" s="1"/>
  <c r="AV527" i="43"/>
  <c r="AV103" i="44" s="1"/>
  <c r="AV505" i="43"/>
  <c r="AV81" i="44" s="1"/>
  <c r="AV473" i="43"/>
  <c r="AV49" i="44" s="1"/>
  <c r="AV510" i="43"/>
  <c r="AV86" i="44" s="1"/>
  <c r="AV478" i="43"/>
  <c r="AV54" i="44" s="1"/>
  <c r="AV445" i="43"/>
  <c r="AV21" i="44" s="1"/>
  <c r="AV446" i="43"/>
  <c r="AV22" i="44" s="1"/>
  <c r="AV521" i="43"/>
  <c r="AV97" i="44" s="1"/>
  <c r="AV497" i="43"/>
  <c r="AV73" i="44" s="1"/>
  <c r="AV465" i="43"/>
  <c r="AV41" i="44" s="1"/>
  <c r="AV502" i="43"/>
  <c r="AV78" i="44" s="1"/>
  <c r="AV470" i="43"/>
  <c r="AV46" i="44" s="1"/>
  <c r="AV437" i="43"/>
  <c r="AV13" i="44" s="1"/>
  <c r="AV438" i="43"/>
  <c r="AV14" i="44" s="1"/>
  <c r="AV531" i="43"/>
  <c r="AV107" i="44" s="1"/>
  <c r="AV523" i="43"/>
  <c r="AV99" i="44" s="1"/>
  <c r="AV515" i="43"/>
  <c r="AV91" i="44" s="1"/>
  <c r="AV507" i="43"/>
  <c r="AV83" i="44" s="1"/>
  <c r="AV499" i="43"/>
  <c r="AV75" i="44" s="1"/>
  <c r="AV491" i="43"/>
  <c r="AV67" i="44" s="1"/>
  <c r="AV483" i="43"/>
  <c r="AV59" i="44" s="1"/>
  <c r="AV475" i="43"/>
  <c r="AV51" i="44" s="1"/>
  <c r="AV467" i="43"/>
  <c r="AV43" i="44" s="1"/>
  <c r="AV528" i="43"/>
  <c r="AV104" i="44" s="1"/>
  <c r="AV520" i="43"/>
  <c r="AV96" i="44" s="1"/>
  <c r="AV512" i="43"/>
  <c r="AV88" i="44" s="1"/>
  <c r="AV504" i="43"/>
  <c r="AV80" i="44" s="1"/>
  <c r="AV496" i="43"/>
  <c r="AV72" i="44" s="1"/>
  <c r="AV488" i="43"/>
  <c r="AV64" i="44" s="1"/>
  <c r="AV480" i="43"/>
  <c r="AV56" i="44" s="1"/>
  <c r="AV472" i="43"/>
  <c r="AV48" i="44" s="1"/>
  <c r="AV463" i="43"/>
  <c r="AV39" i="44" s="1"/>
  <c r="AV455" i="43"/>
  <c r="AV31" i="44" s="1"/>
  <c r="AV447" i="43"/>
  <c r="AV23" i="44" s="1"/>
  <c r="AV439" i="43"/>
  <c r="AV15" i="44" s="1"/>
  <c r="AV464" i="43"/>
  <c r="AV40" i="44" s="1"/>
  <c r="AV456" i="43"/>
  <c r="AV32" i="44" s="1"/>
  <c r="AV448" i="43"/>
  <c r="AV24" i="44" s="1"/>
  <c r="AV440" i="43"/>
  <c r="AV16" i="44" s="1"/>
  <c r="AV511" i="43"/>
  <c r="AV87" i="44" s="1"/>
  <c r="AV503" i="43"/>
  <c r="AV79" i="44" s="1"/>
  <c r="AV495" i="43"/>
  <c r="AV71" i="44" s="1"/>
  <c r="AV487" i="43"/>
  <c r="AV63" i="44" s="1"/>
  <c r="AV479" i="43"/>
  <c r="AV55" i="44" s="1"/>
  <c r="AV471" i="43"/>
  <c r="AV47" i="44" s="1"/>
  <c r="AV532" i="43"/>
  <c r="AV108" i="44" s="1"/>
  <c r="AV524" i="43"/>
  <c r="AV100" i="44" s="1"/>
  <c r="AV516" i="43"/>
  <c r="AV92" i="44" s="1"/>
  <c r="AV508" i="43"/>
  <c r="AV84" i="44" s="1"/>
  <c r="AV500" i="43"/>
  <c r="AV76" i="44" s="1"/>
  <c r="AV492" i="43"/>
  <c r="AV68" i="44" s="1"/>
  <c r="AV484" i="43"/>
  <c r="AV60" i="44" s="1"/>
  <c r="AV476" i="43"/>
  <c r="AV52" i="44" s="1"/>
  <c r="AV468" i="43"/>
  <c r="AV44" i="44" s="1"/>
  <c r="AV459" i="43"/>
  <c r="AV35" i="44" s="1"/>
  <c r="AV451" i="43"/>
  <c r="AV27" i="44" s="1"/>
  <c r="AV443" i="43"/>
  <c r="AV19" i="44" s="1"/>
  <c r="AV435" i="43"/>
  <c r="AV11" i="44" s="1"/>
  <c r="AV460" i="43"/>
  <c r="AV36" i="44" s="1"/>
  <c r="AV452" i="43"/>
  <c r="AV28" i="44" s="1"/>
  <c r="AV444" i="43"/>
  <c r="AV20" i="44" s="1"/>
  <c r="AV436" i="43"/>
  <c r="AV12" i="44" s="1"/>
  <c r="AV525" i="43"/>
  <c r="AV101" i="44" s="1"/>
  <c r="AV517" i="43"/>
  <c r="AV93" i="44" s="1"/>
  <c r="AV509" i="43"/>
  <c r="AV85" i="44" s="1"/>
  <c r="AV501" i="43"/>
  <c r="AV77" i="44" s="1"/>
  <c r="AV493" i="43"/>
  <c r="AV69" i="44" s="1"/>
  <c r="AV485" i="43"/>
  <c r="AV61" i="44" s="1"/>
  <c r="AV477" i="43"/>
  <c r="AV53" i="44" s="1"/>
  <c r="AV469" i="43"/>
  <c r="AV45" i="44" s="1"/>
  <c r="AV530" i="43"/>
  <c r="AV106" i="44" s="1"/>
  <c r="AV522" i="43"/>
  <c r="AV98" i="44" s="1"/>
  <c r="AV514" i="43"/>
  <c r="AV90" i="44" s="1"/>
  <c r="AV506" i="43"/>
  <c r="AV82" i="44" s="1"/>
  <c r="AV498" i="43"/>
  <c r="AV74" i="44" s="1"/>
  <c r="AV490" i="43"/>
  <c r="AV66" i="44" s="1"/>
  <c r="AV482" i="43"/>
  <c r="AV58" i="44" s="1"/>
  <c r="AV474" i="43"/>
  <c r="AV50" i="44" s="1"/>
  <c r="AV466" i="43"/>
  <c r="AV42" i="44" s="1"/>
  <c r="AV457" i="43"/>
  <c r="AV33" i="44" s="1"/>
  <c r="AV449" i="43"/>
  <c r="AV25" i="44" s="1"/>
  <c r="AV441" i="43"/>
  <c r="AV17" i="44" s="1"/>
  <c r="AV433" i="43"/>
  <c r="AV9" i="44" s="1"/>
  <c r="AV458" i="43"/>
  <c r="AV34" i="44" s="1"/>
  <c r="AV450" i="43"/>
  <c r="AV26" i="44" s="1"/>
  <c r="AV442" i="43"/>
  <c r="AV18" i="44" s="1"/>
  <c r="AZ325" i="43"/>
  <c r="AV319" i="43"/>
  <c r="AW212" i="43"/>
  <c r="AW219" i="43"/>
  <c r="AW326" i="43" s="1"/>
  <c r="AW426" i="43" s="1"/>
  <c r="AW433" i="43" s="1"/>
  <c r="AY8" i="44"/>
  <c r="AX105" i="43"/>
  <c r="AX112" i="43"/>
  <c r="AY6" i="43"/>
  <c r="AY113" i="43" s="1"/>
  <c r="AY220" i="43" s="1"/>
  <c r="AY327" i="43" s="1"/>
  <c r="AY8" i="43"/>
  <c r="AY115" i="43" s="1"/>
  <c r="AY222" i="43" s="1"/>
  <c r="AY329" i="43" s="1"/>
  <c r="AY5" i="43"/>
  <c r="AZ4" i="43"/>
  <c r="AY12" i="43"/>
  <c r="AY119" i="43" s="1"/>
  <c r="AY226" i="43" s="1"/>
  <c r="AY333" i="43" s="1"/>
  <c r="AY17" i="43"/>
  <c r="AY124" i="43" s="1"/>
  <c r="AY231" i="43" s="1"/>
  <c r="AY338" i="43" s="1"/>
  <c r="AY20" i="43"/>
  <c r="AY127" i="43" s="1"/>
  <c r="AY234" i="43" s="1"/>
  <c r="AY341" i="43" s="1"/>
  <c r="AY25" i="43"/>
  <c r="AY132" i="43" s="1"/>
  <c r="AY239" i="43" s="1"/>
  <c r="AY346" i="43" s="1"/>
  <c r="AY28" i="43"/>
  <c r="AY135" i="43" s="1"/>
  <c r="AY242" i="43" s="1"/>
  <c r="AY349" i="43" s="1"/>
  <c r="AY33" i="43"/>
  <c r="AY140" i="43" s="1"/>
  <c r="AY247" i="43" s="1"/>
  <c r="AY354" i="43" s="1"/>
  <c r="AY36" i="43"/>
  <c r="AY143" i="43" s="1"/>
  <c r="AY250" i="43" s="1"/>
  <c r="AY357" i="43" s="1"/>
  <c r="AY41" i="43"/>
  <c r="AY148" i="43" s="1"/>
  <c r="AY255" i="43" s="1"/>
  <c r="AY362" i="43" s="1"/>
  <c r="AY9" i="43"/>
  <c r="AY116" i="43" s="1"/>
  <c r="AY223" i="43" s="1"/>
  <c r="AY330" i="43" s="1"/>
  <c r="AY10" i="43"/>
  <c r="AY117" i="43" s="1"/>
  <c r="AY224" i="43" s="1"/>
  <c r="AY331" i="43" s="1"/>
  <c r="AY15" i="43"/>
  <c r="AY122" i="43" s="1"/>
  <c r="AY229" i="43" s="1"/>
  <c r="AY336" i="43" s="1"/>
  <c r="AY18" i="43"/>
  <c r="AY125" i="43" s="1"/>
  <c r="AY232" i="43" s="1"/>
  <c r="AY339" i="43" s="1"/>
  <c r="AY23" i="43"/>
  <c r="AY130" i="43" s="1"/>
  <c r="AY237" i="43" s="1"/>
  <c r="AY344" i="43" s="1"/>
  <c r="AY26" i="43"/>
  <c r="AY133" i="43" s="1"/>
  <c r="AY240" i="43" s="1"/>
  <c r="AY347" i="43" s="1"/>
  <c r="AY31" i="43"/>
  <c r="AY138" i="43" s="1"/>
  <c r="AY245" i="43" s="1"/>
  <c r="AY352" i="43" s="1"/>
  <c r="AY34" i="43"/>
  <c r="AY141" i="43" s="1"/>
  <c r="AY248" i="43" s="1"/>
  <c r="AY355" i="43" s="1"/>
  <c r="AY39" i="43"/>
  <c r="AY146" i="43" s="1"/>
  <c r="AY253" i="43" s="1"/>
  <c r="AY360" i="43" s="1"/>
  <c r="AY42" i="43"/>
  <c r="AY149" i="43" s="1"/>
  <c r="AY256" i="43" s="1"/>
  <c r="AY363" i="43" s="1"/>
  <c r="AY13" i="43"/>
  <c r="AY120" i="43" s="1"/>
  <c r="AY227" i="43" s="1"/>
  <c r="AY334" i="43" s="1"/>
  <c r="AY16" i="43"/>
  <c r="AY123" i="43" s="1"/>
  <c r="AY230" i="43" s="1"/>
  <c r="AY337" i="43" s="1"/>
  <c r="AY21" i="43"/>
  <c r="AY128" i="43" s="1"/>
  <c r="AY235" i="43" s="1"/>
  <c r="AY342" i="43" s="1"/>
  <c r="AY24" i="43"/>
  <c r="AY131" i="43" s="1"/>
  <c r="AY238" i="43" s="1"/>
  <c r="AY345" i="43" s="1"/>
  <c r="AY29" i="43"/>
  <c r="AY136" i="43" s="1"/>
  <c r="AY243" i="43" s="1"/>
  <c r="AY350" i="43" s="1"/>
  <c r="AY32" i="43"/>
  <c r="AY139" i="43" s="1"/>
  <c r="AY246" i="43" s="1"/>
  <c r="AY353" i="43" s="1"/>
  <c r="AY37" i="43"/>
  <c r="AY144" i="43" s="1"/>
  <c r="AY251" i="43" s="1"/>
  <c r="AY358" i="43" s="1"/>
  <c r="AY40" i="43"/>
  <c r="AY147" i="43" s="1"/>
  <c r="AY254" i="43" s="1"/>
  <c r="AY361" i="43" s="1"/>
  <c r="AY7" i="43"/>
  <c r="AY114" i="43" s="1"/>
  <c r="AY221" i="43" s="1"/>
  <c r="AY328" i="43" s="1"/>
  <c r="AY11" i="43"/>
  <c r="AY118" i="43" s="1"/>
  <c r="AY225" i="43" s="1"/>
  <c r="AY332" i="43" s="1"/>
  <c r="AY14" i="43"/>
  <c r="AY121" i="43" s="1"/>
  <c r="AY228" i="43" s="1"/>
  <c r="AY335" i="43" s="1"/>
  <c r="AY19" i="43"/>
  <c r="AY126" i="43" s="1"/>
  <c r="AY233" i="43" s="1"/>
  <c r="AY340" i="43" s="1"/>
  <c r="AY22" i="43"/>
  <c r="AY129" i="43" s="1"/>
  <c r="AY236" i="43" s="1"/>
  <c r="AY343" i="43" s="1"/>
  <c r="AY27" i="43"/>
  <c r="AY134" i="43" s="1"/>
  <c r="AY241" i="43" s="1"/>
  <c r="AY348" i="43" s="1"/>
  <c r="AY30" i="43"/>
  <c r="AY137" i="43" s="1"/>
  <c r="AY244" i="43" s="1"/>
  <c r="AY351" i="43" s="1"/>
  <c r="AY35" i="43"/>
  <c r="AY142" i="43" s="1"/>
  <c r="AY249" i="43" s="1"/>
  <c r="AY356" i="43" s="1"/>
  <c r="AY38" i="43"/>
  <c r="AY145" i="43" s="1"/>
  <c r="AY252" i="43" s="1"/>
  <c r="AY359" i="43" s="1"/>
  <c r="AY43" i="43"/>
  <c r="AY150" i="43" s="1"/>
  <c r="AY257" i="43" s="1"/>
  <c r="AY364" i="43" s="1"/>
  <c r="AY46" i="43"/>
  <c r="AY153" i="43" s="1"/>
  <c r="AY260" i="43" s="1"/>
  <c r="AY367" i="43" s="1"/>
  <c r="AY51" i="43"/>
  <c r="AY158" i="43" s="1"/>
  <c r="AY265" i="43" s="1"/>
  <c r="AY372" i="43" s="1"/>
  <c r="AY54" i="43"/>
  <c r="AY161" i="43" s="1"/>
  <c r="AY268" i="43" s="1"/>
  <c r="AY375" i="43" s="1"/>
  <c r="AY59" i="43"/>
  <c r="AY166" i="43" s="1"/>
  <c r="AY273" i="43" s="1"/>
  <c r="AY380" i="43" s="1"/>
  <c r="AY61" i="43"/>
  <c r="AY168" i="43" s="1"/>
  <c r="AY275" i="43" s="1"/>
  <c r="AY382" i="43" s="1"/>
  <c r="AY63" i="43"/>
  <c r="AY170" i="43" s="1"/>
  <c r="AY277" i="43" s="1"/>
  <c r="AY384" i="43" s="1"/>
  <c r="AY65" i="43"/>
  <c r="AY172" i="43" s="1"/>
  <c r="AY279" i="43" s="1"/>
  <c r="AY386" i="43" s="1"/>
  <c r="AY67" i="43"/>
  <c r="AY174" i="43" s="1"/>
  <c r="AY281" i="43" s="1"/>
  <c r="AY388" i="43" s="1"/>
  <c r="AY69" i="43"/>
  <c r="AY176" i="43" s="1"/>
  <c r="AY283" i="43" s="1"/>
  <c r="AY390" i="43" s="1"/>
  <c r="AY71" i="43"/>
  <c r="AY178" i="43" s="1"/>
  <c r="AY285" i="43" s="1"/>
  <c r="AY392" i="43" s="1"/>
  <c r="AY73" i="43"/>
  <c r="AY180" i="43" s="1"/>
  <c r="AY287" i="43" s="1"/>
  <c r="AY394" i="43" s="1"/>
  <c r="AY75" i="43"/>
  <c r="AY182" i="43" s="1"/>
  <c r="AY289" i="43" s="1"/>
  <c r="AY396" i="43" s="1"/>
  <c r="AY77" i="43"/>
  <c r="AY184" i="43" s="1"/>
  <c r="AY291" i="43" s="1"/>
  <c r="AY398" i="43" s="1"/>
  <c r="AY79" i="43"/>
  <c r="AY186" i="43" s="1"/>
  <c r="AY293" i="43" s="1"/>
  <c r="AY400" i="43" s="1"/>
  <c r="AY81" i="43"/>
  <c r="AY188" i="43" s="1"/>
  <c r="AY295" i="43" s="1"/>
  <c r="AY402" i="43" s="1"/>
  <c r="AY83" i="43"/>
  <c r="AY190" i="43" s="1"/>
  <c r="AY297" i="43" s="1"/>
  <c r="AY404" i="43" s="1"/>
  <c r="AY85" i="43"/>
  <c r="AY192" i="43" s="1"/>
  <c r="AY299" i="43" s="1"/>
  <c r="AY406" i="43" s="1"/>
  <c r="AY49" i="43"/>
  <c r="AY156" i="43" s="1"/>
  <c r="AY263" i="43" s="1"/>
  <c r="AY370" i="43" s="1"/>
  <c r="AY52" i="43"/>
  <c r="AY159" i="43" s="1"/>
  <c r="AY266" i="43" s="1"/>
  <c r="AY373" i="43" s="1"/>
  <c r="AY57" i="43"/>
  <c r="AY164" i="43" s="1"/>
  <c r="AY271" i="43" s="1"/>
  <c r="AY378" i="43" s="1"/>
  <c r="AY44" i="43"/>
  <c r="AY151" i="43" s="1"/>
  <c r="AY258" i="43" s="1"/>
  <c r="AY365" i="43" s="1"/>
  <c r="AY47" i="43"/>
  <c r="AY154" i="43" s="1"/>
  <c r="AY261" i="43" s="1"/>
  <c r="AY368" i="43" s="1"/>
  <c r="AY50" i="43"/>
  <c r="AY157" i="43" s="1"/>
  <c r="AY264" i="43" s="1"/>
  <c r="AY371" i="43" s="1"/>
  <c r="AY55" i="43"/>
  <c r="AY162" i="43" s="1"/>
  <c r="AY269" i="43" s="1"/>
  <c r="AY376" i="43" s="1"/>
  <c r="AY58" i="43"/>
  <c r="AY165" i="43" s="1"/>
  <c r="AY272" i="43" s="1"/>
  <c r="AY379" i="43" s="1"/>
  <c r="AY60" i="43"/>
  <c r="AY167" i="43" s="1"/>
  <c r="AY274" i="43" s="1"/>
  <c r="AY381" i="43" s="1"/>
  <c r="AY62" i="43"/>
  <c r="AY169" i="43" s="1"/>
  <c r="AY276" i="43" s="1"/>
  <c r="AY383" i="43" s="1"/>
  <c r="AY64" i="43"/>
  <c r="AY171" i="43" s="1"/>
  <c r="AY278" i="43" s="1"/>
  <c r="AY385" i="43" s="1"/>
  <c r="AY66" i="43"/>
  <c r="AY173" i="43" s="1"/>
  <c r="AY280" i="43" s="1"/>
  <c r="AY387" i="43" s="1"/>
  <c r="AY68" i="43"/>
  <c r="AY175" i="43" s="1"/>
  <c r="AY282" i="43" s="1"/>
  <c r="AY389" i="43" s="1"/>
  <c r="AY70" i="43"/>
  <c r="AY177" i="43" s="1"/>
  <c r="AY284" i="43" s="1"/>
  <c r="AY391" i="43" s="1"/>
  <c r="AY72" i="43"/>
  <c r="AY179" i="43" s="1"/>
  <c r="AY286" i="43" s="1"/>
  <c r="AY393" i="43" s="1"/>
  <c r="AY74" i="43"/>
  <c r="AY181" i="43" s="1"/>
  <c r="AY288" i="43" s="1"/>
  <c r="AY395" i="43" s="1"/>
  <c r="AY53" i="43"/>
  <c r="AY160" i="43" s="1"/>
  <c r="AY267" i="43" s="1"/>
  <c r="AY374" i="43" s="1"/>
  <c r="AY82" i="43"/>
  <c r="AY189" i="43" s="1"/>
  <c r="AY296" i="43" s="1"/>
  <c r="AY403" i="43" s="1"/>
  <c r="AY87" i="43"/>
  <c r="AY194" i="43" s="1"/>
  <c r="AY301" i="43" s="1"/>
  <c r="AY408" i="43" s="1"/>
  <c r="AY89" i="43"/>
  <c r="AY196" i="43" s="1"/>
  <c r="AY303" i="43" s="1"/>
  <c r="AY410" i="43" s="1"/>
  <c r="AY91" i="43"/>
  <c r="AY198" i="43" s="1"/>
  <c r="AY305" i="43" s="1"/>
  <c r="AY412" i="43" s="1"/>
  <c r="AY93" i="43"/>
  <c r="AY200" i="43" s="1"/>
  <c r="AY307" i="43" s="1"/>
  <c r="AY414" i="43" s="1"/>
  <c r="AY95" i="43"/>
  <c r="AY202" i="43" s="1"/>
  <c r="AY309" i="43" s="1"/>
  <c r="AY416" i="43" s="1"/>
  <c r="AY97" i="43"/>
  <c r="AY204" i="43" s="1"/>
  <c r="AY311" i="43" s="1"/>
  <c r="AY418" i="43" s="1"/>
  <c r="AY99" i="43"/>
  <c r="AY206" i="43" s="1"/>
  <c r="AY313" i="43" s="1"/>
  <c r="AY420" i="43" s="1"/>
  <c r="AY101" i="43"/>
  <c r="AY208" i="43" s="1"/>
  <c r="AY315" i="43" s="1"/>
  <c r="AY422" i="43" s="1"/>
  <c r="AY103" i="43"/>
  <c r="AY210" i="43" s="1"/>
  <c r="AY317" i="43" s="1"/>
  <c r="AY424" i="43" s="1"/>
  <c r="AY45" i="43"/>
  <c r="AY152" i="43" s="1"/>
  <c r="AY259" i="43" s="1"/>
  <c r="AY366" i="43" s="1"/>
  <c r="AY80" i="43"/>
  <c r="AY187" i="43" s="1"/>
  <c r="AY294" i="43" s="1"/>
  <c r="AY401" i="43" s="1"/>
  <c r="AY56" i="43"/>
  <c r="AY163" i="43" s="1"/>
  <c r="AY270" i="43" s="1"/>
  <c r="AY377" i="43" s="1"/>
  <c r="AY78" i="43"/>
  <c r="AY185" i="43" s="1"/>
  <c r="AY292" i="43" s="1"/>
  <c r="AY399" i="43" s="1"/>
  <c r="AY86" i="43"/>
  <c r="AY193" i="43" s="1"/>
  <c r="AY300" i="43" s="1"/>
  <c r="AY407" i="43" s="1"/>
  <c r="AY88" i="43"/>
  <c r="AY195" i="43" s="1"/>
  <c r="AY302" i="43" s="1"/>
  <c r="AY409" i="43" s="1"/>
  <c r="AY90" i="43"/>
  <c r="AY197" i="43" s="1"/>
  <c r="AY304" i="43" s="1"/>
  <c r="AY411" i="43" s="1"/>
  <c r="AY92" i="43"/>
  <c r="AY199" i="43" s="1"/>
  <c r="AY306" i="43" s="1"/>
  <c r="AY413" i="43" s="1"/>
  <c r="AY94" i="43"/>
  <c r="AY201" i="43" s="1"/>
  <c r="AY308" i="43" s="1"/>
  <c r="AY415" i="43" s="1"/>
  <c r="AY96" i="43"/>
  <c r="AY203" i="43" s="1"/>
  <c r="AY310" i="43" s="1"/>
  <c r="AY417" i="43" s="1"/>
  <c r="AY98" i="43"/>
  <c r="AY205" i="43" s="1"/>
  <c r="AY312" i="43" s="1"/>
  <c r="AY419" i="43" s="1"/>
  <c r="AY100" i="43"/>
  <c r="AY207" i="43" s="1"/>
  <c r="AY314" i="43" s="1"/>
  <c r="AY421" i="43" s="1"/>
  <c r="AY102" i="43"/>
  <c r="AY209" i="43" s="1"/>
  <c r="AY316" i="43" s="1"/>
  <c r="AY423" i="43" s="1"/>
  <c r="AY104" i="43"/>
  <c r="AY211" i="43" s="1"/>
  <c r="AY318" i="43" s="1"/>
  <c r="AY425" i="43" s="1"/>
  <c r="AY48" i="43"/>
  <c r="AY155" i="43" s="1"/>
  <c r="AY262" i="43" s="1"/>
  <c r="AY369" i="43" s="1"/>
  <c r="AY76" i="43"/>
  <c r="AY183" i="43" s="1"/>
  <c r="AY290" i="43" s="1"/>
  <c r="AY397" i="43" s="1"/>
  <c r="AY84" i="43"/>
  <c r="AY191" i="43" s="1"/>
  <c r="AY298" i="43" s="1"/>
  <c r="AY405" i="43" s="1"/>
  <c r="AV109" i="44" l="1"/>
  <c r="AW530" i="43"/>
  <c r="AW106" i="44" s="1"/>
  <c r="AW506" i="43"/>
  <c r="AW82" i="44" s="1"/>
  <c r="AW474" i="43"/>
  <c r="AW50" i="44" s="1"/>
  <c r="AW525" i="43"/>
  <c r="AW101" i="44" s="1"/>
  <c r="AW493" i="43"/>
  <c r="AW69" i="44" s="1"/>
  <c r="AW438" i="43"/>
  <c r="AW14" i="44" s="1"/>
  <c r="AW528" i="43"/>
  <c r="AW104" i="44" s="1"/>
  <c r="AW516" i="43"/>
  <c r="AW92" i="44" s="1"/>
  <c r="AW500" i="43"/>
  <c r="AW76" i="44" s="1"/>
  <c r="AW484" i="43"/>
  <c r="AW60" i="44" s="1"/>
  <c r="AW468" i="43"/>
  <c r="AW44" i="44" s="1"/>
  <c r="AW519" i="43"/>
  <c r="AW95" i="44" s="1"/>
  <c r="AW503" i="43"/>
  <c r="AW79" i="44" s="1"/>
  <c r="AW487" i="43"/>
  <c r="AW63" i="44" s="1"/>
  <c r="AW462" i="43"/>
  <c r="AW38" i="44" s="1"/>
  <c r="AW463" i="43"/>
  <c r="AW39" i="44" s="1"/>
  <c r="AW524" i="43"/>
  <c r="AW100" i="44" s="1"/>
  <c r="AW482" i="43"/>
  <c r="AW58" i="44" s="1"/>
  <c r="AW520" i="43"/>
  <c r="AW96" i="44" s="1"/>
  <c r="AW490" i="43"/>
  <c r="AW66" i="44" s="1"/>
  <c r="AW509" i="43"/>
  <c r="AW85" i="44" s="1"/>
  <c r="AW471" i="43"/>
  <c r="AW47" i="44" s="1"/>
  <c r="AW439" i="43"/>
  <c r="AW15" i="44" s="1"/>
  <c r="AW514" i="43"/>
  <c r="AW90" i="44" s="1"/>
  <c r="AW498" i="43"/>
  <c r="AW74" i="44" s="1"/>
  <c r="AW466" i="43"/>
  <c r="AW42" i="44" s="1"/>
  <c r="AW517" i="43"/>
  <c r="AW93" i="44" s="1"/>
  <c r="AW501" i="43"/>
  <c r="AW77" i="44" s="1"/>
  <c r="AW485" i="43"/>
  <c r="AW61" i="44" s="1"/>
  <c r="AW454" i="43"/>
  <c r="AW30" i="44" s="1"/>
  <c r="AW455" i="43"/>
  <c r="AW31" i="44" s="1"/>
  <c r="AW532" i="43"/>
  <c r="AW108" i="44" s="1"/>
  <c r="AW522" i="43"/>
  <c r="AW98" i="44" s="1"/>
  <c r="AW508" i="43"/>
  <c r="AW84" i="44" s="1"/>
  <c r="AW492" i="43"/>
  <c r="AW68" i="44" s="1"/>
  <c r="AW476" i="43"/>
  <c r="AW52" i="44" s="1"/>
  <c r="AW527" i="43"/>
  <c r="AW103" i="44" s="1"/>
  <c r="AW511" i="43"/>
  <c r="AW87" i="44" s="1"/>
  <c r="AW495" i="43"/>
  <c r="AW71" i="44" s="1"/>
  <c r="AW479" i="43"/>
  <c r="AW55" i="44" s="1"/>
  <c r="AW446" i="43"/>
  <c r="AW22" i="44" s="1"/>
  <c r="AW447" i="43"/>
  <c r="AW23" i="44" s="1"/>
  <c r="AW477" i="43"/>
  <c r="AW53" i="44" s="1"/>
  <c r="AW469" i="43"/>
  <c r="AW45" i="44" s="1"/>
  <c r="AW460" i="43"/>
  <c r="AW36" i="44" s="1"/>
  <c r="AW452" i="43"/>
  <c r="AW28" i="44" s="1"/>
  <c r="AW444" i="43"/>
  <c r="AW20" i="44" s="1"/>
  <c r="AW436" i="43"/>
  <c r="AW12" i="44" s="1"/>
  <c r="AW461" i="43"/>
  <c r="AW37" i="44" s="1"/>
  <c r="AW453" i="43"/>
  <c r="AW29" i="44" s="1"/>
  <c r="AW445" i="43"/>
  <c r="AW21" i="44" s="1"/>
  <c r="AW437" i="43"/>
  <c r="AW13" i="44" s="1"/>
  <c r="AW512" i="43"/>
  <c r="AW88" i="44" s="1"/>
  <c r="AW504" i="43"/>
  <c r="AW80" i="44" s="1"/>
  <c r="AW496" i="43"/>
  <c r="AW72" i="44" s="1"/>
  <c r="AW488" i="43"/>
  <c r="AW64" i="44" s="1"/>
  <c r="AW480" i="43"/>
  <c r="AW56" i="44" s="1"/>
  <c r="AW472" i="43"/>
  <c r="AW48" i="44" s="1"/>
  <c r="AW531" i="43"/>
  <c r="AW107" i="44" s="1"/>
  <c r="AW523" i="43"/>
  <c r="AW99" i="44" s="1"/>
  <c r="AW515" i="43"/>
  <c r="AW91" i="44" s="1"/>
  <c r="AW507" i="43"/>
  <c r="AW83" i="44" s="1"/>
  <c r="AW499" i="43"/>
  <c r="AW75" i="44" s="1"/>
  <c r="AW491" i="43"/>
  <c r="AW67" i="44" s="1"/>
  <c r="AW483" i="43"/>
  <c r="AW59" i="44" s="1"/>
  <c r="AW475" i="43"/>
  <c r="AW51" i="44" s="1"/>
  <c r="AW467" i="43"/>
  <c r="AW43" i="44" s="1"/>
  <c r="AW458" i="43"/>
  <c r="AW34" i="44" s="1"/>
  <c r="AW450" i="43"/>
  <c r="AW26" i="44" s="1"/>
  <c r="AW442" i="43"/>
  <c r="AW18" i="44" s="1"/>
  <c r="AW434" i="43"/>
  <c r="AW10" i="44" s="1"/>
  <c r="AW459" i="43"/>
  <c r="AW35" i="44" s="1"/>
  <c r="AW451" i="43"/>
  <c r="AW27" i="44" s="1"/>
  <c r="AW443" i="43"/>
  <c r="AW19" i="44" s="1"/>
  <c r="AW435" i="43"/>
  <c r="AW11" i="44" s="1"/>
  <c r="AW526" i="43"/>
  <c r="AW102" i="44" s="1"/>
  <c r="AW518" i="43"/>
  <c r="AW94" i="44" s="1"/>
  <c r="AW510" i="43"/>
  <c r="AW86" i="44" s="1"/>
  <c r="AW502" i="43"/>
  <c r="AW78" i="44" s="1"/>
  <c r="AW494" i="43"/>
  <c r="AW70" i="44" s="1"/>
  <c r="AW486" i="43"/>
  <c r="AW62" i="44" s="1"/>
  <c r="AW478" i="43"/>
  <c r="AW54" i="44" s="1"/>
  <c r="AW470" i="43"/>
  <c r="AW46" i="44" s="1"/>
  <c r="AW529" i="43"/>
  <c r="AW105" i="44" s="1"/>
  <c r="AW521" i="43"/>
  <c r="AW97" i="44" s="1"/>
  <c r="AW513" i="43"/>
  <c r="AW89" i="44" s="1"/>
  <c r="AW505" i="43"/>
  <c r="AW81" i="44" s="1"/>
  <c r="AW497" i="43"/>
  <c r="AW73" i="44" s="1"/>
  <c r="AW489" i="43"/>
  <c r="AW65" i="44" s="1"/>
  <c r="AW481" i="43"/>
  <c r="AW57" i="44" s="1"/>
  <c r="AW473" i="43"/>
  <c r="AW49" i="44" s="1"/>
  <c r="AW464" i="43"/>
  <c r="AW40" i="44" s="1"/>
  <c r="AW456" i="43"/>
  <c r="AW32" i="44" s="1"/>
  <c r="AW448" i="43"/>
  <c r="AW24" i="44" s="1"/>
  <c r="AW440" i="43"/>
  <c r="AW16" i="44" s="1"/>
  <c r="AW465" i="43"/>
  <c r="AW41" i="44" s="1"/>
  <c r="AW457" i="43"/>
  <c r="AW33" i="44" s="1"/>
  <c r="AW449" i="43"/>
  <c r="AW25" i="44" s="1"/>
  <c r="AW441" i="43"/>
  <c r="AW17" i="44" s="1"/>
  <c r="AY105" i="43"/>
  <c r="AY112" i="43"/>
  <c r="AX212" i="43"/>
  <c r="AX219" i="43"/>
  <c r="AX326" i="43" s="1"/>
  <c r="AX426" i="43" s="1"/>
  <c r="AX437" i="43" s="1"/>
  <c r="AX13" i="44" s="1"/>
  <c r="AZ8" i="44"/>
  <c r="BA325" i="43"/>
  <c r="BA4" i="43"/>
  <c r="AZ7" i="43"/>
  <c r="AZ114" i="43" s="1"/>
  <c r="AZ221" i="43" s="1"/>
  <c r="AZ328" i="43" s="1"/>
  <c r="AZ5" i="43"/>
  <c r="AZ9" i="43"/>
  <c r="AZ116" i="43" s="1"/>
  <c r="AZ223" i="43" s="1"/>
  <c r="AZ330" i="43" s="1"/>
  <c r="AZ11" i="43"/>
  <c r="AZ118" i="43" s="1"/>
  <c r="AZ225" i="43" s="1"/>
  <c r="AZ332" i="43" s="1"/>
  <c r="AZ13" i="43"/>
  <c r="AZ120" i="43" s="1"/>
  <c r="AZ227" i="43" s="1"/>
  <c r="AZ334" i="43" s="1"/>
  <c r="AZ15" i="43"/>
  <c r="AZ122" i="43" s="1"/>
  <c r="AZ229" i="43" s="1"/>
  <c r="AZ336" i="43" s="1"/>
  <c r="AZ17" i="43"/>
  <c r="AZ124" i="43" s="1"/>
  <c r="AZ231" i="43" s="1"/>
  <c r="AZ338" i="43" s="1"/>
  <c r="AZ19" i="43"/>
  <c r="AZ126" i="43" s="1"/>
  <c r="AZ233" i="43" s="1"/>
  <c r="AZ340" i="43" s="1"/>
  <c r="AZ21" i="43"/>
  <c r="AZ128" i="43" s="1"/>
  <c r="AZ235" i="43" s="1"/>
  <c r="AZ342" i="43" s="1"/>
  <c r="AZ23" i="43"/>
  <c r="AZ130" i="43" s="1"/>
  <c r="AZ237" i="43" s="1"/>
  <c r="AZ344" i="43" s="1"/>
  <c r="AZ25" i="43"/>
  <c r="AZ132" i="43" s="1"/>
  <c r="AZ239" i="43" s="1"/>
  <c r="AZ346" i="43" s="1"/>
  <c r="AZ27" i="43"/>
  <c r="AZ134" i="43" s="1"/>
  <c r="AZ241" i="43" s="1"/>
  <c r="AZ348" i="43" s="1"/>
  <c r="AZ29" i="43"/>
  <c r="AZ136" i="43" s="1"/>
  <c r="AZ243" i="43" s="1"/>
  <c r="AZ350" i="43" s="1"/>
  <c r="AZ31" i="43"/>
  <c r="AZ138" i="43" s="1"/>
  <c r="AZ245" i="43" s="1"/>
  <c r="AZ352" i="43" s="1"/>
  <c r="AZ33" i="43"/>
  <c r="AZ140" i="43" s="1"/>
  <c r="AZ247" i="43" s="1"/>
  <c r="AZ354" i="43" s="1"/>
  <c r="AZ35" i="43"/>
  <c r="AZ142" i="43" s="1"/>
  <c r="AZ249" i="43" s="1"/>
  <c r="AZ356" i="43" s="1"/>
  <c r="AZ37" i="43"/>
  <c r="AZ144" i="43" s="1"/>
  <c r="AZ251" i="43" s="1"/>
  <c r="AZ358" i="43" s="1"/>
  <c r="AZ39" i="43"/>
  <c r="AZ146" i="43" s="1"/>
  <c r="AZ253" i="43" s="1"/>
  <c r="AZ360" i="43" s="1"/>
  <c r="AZ41" i="43"/>
  <c r="AZ148" i="43" s="1"/>
  <c r="AZ255" i="43" s="1"/>
  <c r="AZ362" i="43" s="1"/>
  <c r="AZ43" i="43"/>
  <c r="AZ150" i="43" s="1"/>
  <c r="AZ257" i="43" s="1"/>
  <c r="AZ364" i="43" s="1"/>
  <c r="AZ45" i="43"/>
  <c r="AZ152" i="43" s="1"/>
  <c r="AZ259" i="43" s="1"/>
  <c r="AZ366" i="43" s="1"/>
  <c r="AZ47" i="43"/>
  <c r="AZ154" i="43" s="1"/>
  <c r="AZ261" i="43" s="1"/>
  <c r="AZ368" i="43" s="1"/>
  <c r="AZ49" i="43"/>
  <c r="AZ156" i="43" s="1"/>
  <c r="AZ263" i="43" s="1"/>
  <c r="AZ370" i="43" s="1"/>
  <c r="AZ51" i="43"/>
  <c r="AZ158" i="43" s="1"/>
  <c r="AZ265" i="43" s="1"/>
  <c r="AZ372" i="43" s="1"/>
  <c r="AZ53" i="43"/>
  <c r="AZ160" i="43" s="1"/>
  <c r="AZ267" i="43" s="1"/>
  <c r="AZ374" i="43" s="1"/>
  <c r="AZ55" i="43"/>
  <c r="AZ162" i="43" s="1"/>
  <c r="AZ269" i="43" s="1"/>
  <c r="AZ376" i="43" s="1"/>
  <c r="AZ57" i="43"/>
  <c r="AZ164" i="43" s="1"/>
  <c r="AZ271" i="43" s="1"/>
  <c r="AZ378" i="43" s="1"/>
  <c r="AZ59" i="43"/>
  <c r="AZ166" i="43" s="1"/>
  <c r="AZ273" i="43" s="1"/>
  <c r="AZ380" i="43" s="1"/>
  <c r="AZ14" i="43"/>
  <c r="AZ121" i="43" s="1"/>
  <c r="AZ228" i="43" s="1"/>
  <c r="AZ335" i="43" s="1"/>
  <c r="AZ22" i="43"/>
  <c r="AZ129" i="43" s="1"/>
  <c r="AZ236" i="43" s="1"/>
  <c r="AZ343" i="43" s="1"/>
  <c r="AZ30" i="43"/>
  <c r="AZ137" i="43" s="1"/>
  <c r="AZ244" i="43" s="1"/>
  <c r="AZ351" i="43" s="1"/>
  <c r="AZ38" i="43"/>
  <c r="AZ145" i="43" s="1"/>
  <c r="AZ252" i="43" s="1"/>
  <c r="AZ359" i="43" s="1"/>
  <c r="AZ8" i="43"/>
  <c r="AZ115" i="43" s="1"/>
  <c r="AZ222" i="43" s="1"/>
  <c r="AZ329" i="43" s="1"/>
  <c r="AZ12" i="43"/>
  <c r="AZ119" i="43" s="1"/>
  <c r="AZ226" i="43" s="1"/>
  <c r="AZ333" i="43" s="1"/>
  <c r="AZ20" i="43"/>
  <c r="AZ127" i="43" s="1"/>
  <c r="AZ234" i="43" s="1"/>
  <c r="AZ341" i="43" s="1"/>
  <c r="AZ28" i="43"/>
  <c r="AZ135" i="43" s="1"/>
  <c r="AZ242" i="43" s="1"/>
  <c r="AZ349" i="43" s="1"/>
  <c r="AZ36" i="43"/>
  <c r="AZ143" i="43" s="1"/>
  <c r="AZ250" i="43" s="1"/>
  <c r="AZ357" i="43" s="1"/>
  <c r="AZ44" i="43"/>
  <c r="AZ151" i="43" s="1"/>
  <c r="AZ258" i="43" s="1"/>
  <c r="AZ365" i="43" s="1"/>
  <c r="AZ10" i="43"/>
  <c r="AZ117" i="43" s="1"/>
  <c r="AZ224" i="43" s="1"/>
  <c r="AZ331" i="43" s="1"/>
  <c r="AZ18" i="43"/>
  <c r="AZ125" i="43" s="1"/>
  <c r="AZ232" i="43" s="1"/>
  <c r="AZ339" i="43" s="1"/>
  <c r="AZ26" i="43"/>
  <c r="AZ133" i="43" s="1"/>
  <c r="AZ240" i="43" s="1"/>
  <c r="AZ347" i="43" s="1"/>
  <c r="AZ34" i="43"/>
  <c r="AZ141" i="43" s="1"/>
  <c r="AZ248" i="43" s="1"/>
  <c r="AZ355" i="43" s="1"/>
  <c r="AZ42" i="43"/>
  <c r="AZ149" i="43" s="1"/>
  <c r="AZ256" i="43" s="1"/>
  <c r="AZ363" i="43" s="1"/>
  <c r="AZ6" i="43"/>
  <c r="AZ113" i="43" s="1"/>
  <c r="AZ220" i="43" s="1"/>
  <c r="AZ327" i="43" s="1"/>
  <c r="AZ16" i="43"/>
  <c r="AZ123" i="43" s="1"/>
  <c r="AZ230" i="43" s="1"/>
  <c r="AZ337" i="43" s="1"/>
  <c r="AZ24" i="43"/>
  <c r="AZ131" i="43" s="1"/>
  <c r="AZ238" i="43" s="1"/>
  <c r="AZ345" i="43" s="1"/>
  <c r="AZ32" i="43"/>
  <c r="AZ139" i="43" s="1"/>
  <c r="AZ246" i="43" s="1"/>
  <c r="AZ353" i="43" s="1"/>
  <c r="AZ40" i="43"/>
  <c r="AZ147" i="43" s="1"/>
  <c r="AZ254" i="43" s="1"/>
  <c r="AZ361" i="43" s="1"/>
  <c r="AZ48" i="43"/>
  <c r="AZ155" i="43" s="1"/>
  <c r="AZ262" i="43" s="1"/>
  <c r="AZ369" i="43" s="1"/>
  <c r="AZ56" i="43"/>
  <c r="AZ163" i="43" s="1"/>
  <c r="AZ270" i="43" s="1"/>
  <c r="AZ377" i="43" s="1"/>
  <c r="AZ46" i="43"/>
  <c r="AZ153" i="43" s="1"/>
  <c r="AZ260" i="43" s="1"/>
  <c r="AZ367" i="43" s="1"/>
  <c r="AZ54" i="43"/>
  <c r="AZ161" i="43" s="1"/>
  <c r="AZ268" i="43" s="1"/>
  <c r="AZ375" i="43" s="1"/>
  <c r="AZ61" i="43"/>
  <c r="AZ168" i="43" s="1"/>
  <c r="AZ275" i="43" s="1"/>
  <c r="AZ382" i="43" s="1"/>
  <c r="AZ63" i="43"/>
  <c r="AZ170" i="43" s="1"/>
  <c r="AZ277" i="43" s="1"/>
  <c r="AZ384" i="43" s="1"/>
  <c r="AZ65" i="43"/>
  <c r="AZ172" i="43" s="1"/>
  <c r="AZ279" i="43" s="1"/>
  <c r="AZ386" i="43" s="1"/>
  <c r="AZ67" i="43"/>
  <c r="AZ174" i="43" s="1"/>
  <c r="AZ281" i="43" s="1"/>
  <c r="AZ388" i="43" s="1"/>
  <c r="AZ69" i="43"/>
  <c r="AZ176" i="43" s="1"/>
  <c r="AZ283" i="43" s="1"/>
  <c r="AZ390" i="43" s="1"/>
  <c r="AZ71" i="43"/>
  <c r="AZ178" i="43" s="1"/>
  <c r="AZ285" i="43" s="1"/>
  <c r="AZ392" i="43" s="1"/>
  <c r="AZ52" i="43"/>
  <c r="AZ159" i="43" s="1"/>
  <c r="AZ266" i="43" s="1"/>
  <c r="AZ373" i="43" s="1"/>
  <c r="AZ62" i="43"/>
  <c r="AZ169" i="43" s="1"/>
  <c r="AZ276" i="43" s="1"/>
  <c r="AZ383" i="43" s="1"/>
  <c r="AZ70" i="43"/>
  <c r="AZ177" i="43" s="1"/>
  <c r="AZ284" i="43" s="1"/>
  <c r="AZ391" i="43" s="1"/>
  <c r="AZ76" i="43"/>
  <c r="AZ183" i="43" s="1"/>
  <c r="AZ290" i="43" s="1"/>
  <c r="AZ397" i="43" s="1"/>
  <c r="AZ79" i="43"/>
  <c r="AZ186" i="43" s="1"/>
  <c r="AZ293" i="43" s="1"/>
  <c r="AZ400" i="43" s="1"/>
  <c r="AZ84" i="43"/>
  <c r="AZ191" i="43" s="1"/>
  <c r="AZ298" i="43" s="1"/>
  <c r="AZ405" i="43" s="1"/>
  <c r="AZ64" i="43"/>
  <c r="AZ171" i="43" s="1"/>
  <c r="AZ278" i="43" s="1"/>
  <c r="AZ385" i="43" s="1"/>
  <c r="AZ72" i="43"/>
  <c r="AZ179" i="43" s="1"/>
  <c r="AZ286" i="43" s="1"/>
  <c r="AZ393" i="43" s="1"/>
  <c r="AZ77" i="43"/>
  <c r="AZ184" i="43" s="1"/>
  <c r="AZ291" i="43" s="1"/>
  <c r="AZ398" i="43" s="1"/>
  <c r="AZ82" i="43"/>
  <c r="AZ189" i="43" s="1"/>
  <c r="AZ296" i="43" s="1"/>
  <c r="AZ403" i="43" s="1"/>
  <c r="AZ85" i="43"/>
  <c r="AZ192" i="43" s="1"/>
  <c r="AZ299" i="43" s="1"/>
  <c r="AZ406" i="43" s="1"/>
  <c r="AZ87" i="43"/>
  <c r="AZ194" i="43" s="1"/>
  <c r="AZ301" i="43" s="1"/>
  <c r="AZ408" i="43" s="1"/>
  <c r="AZ89" i="43"/>
  <c r="AZ196" i="43" s="1"/>
  <c r="AZ303" i="43" s="1"/>
  <c r="AZ410" i="43" s="1"/>
  <c r="AZ91" i="43"/>
  <c r="AZ198" i="43" s="1"/>
  <c r="AZ305" i="43" s="1"/>
  <c r="AZ412" i="43" s="1"/>
  <c r="AZ93" i="43"/>
  <c r="AZ200" i="43" s="1"/>
  <c r="AZ307" i="43" s="1"/>
  <c r="AZ414" i="43" s="1"/>
  <c r="AZ95" i="43"/>
  <c r="AZ202" i="43" s="1"/>
  <c r="AZ309" i="43" s="1"/>
  <c r="AZ416" i="43" s="1"/>
  <c r="AZ97" i="43"/>
  <c r="AZ204" i="43" s="1"/>
  <c r="AZ311" i="43" s="1"/>
  <c r="AZ418" i="43" s="1"/>
  <c r="AZ99" i="43"/>
  <c r="AZ206" i="43" s="1"/>
  <c r="AZ313" i="43" s="1"/>
  <c r="AZ420" i="43" s="1"/>
  <c r="AZ101" i="43"/>
  <c r="AZ208" i="43" s="1"/>
  <c r="AZ315" i="43" s="1"/>
  <c r="AZ422" i="43" s="1"/>
  <c r="AZ103" i="43"/>
  <c r="AZ210" i="43" s="1"/>
  <c r="AZ317" i="43" s="1"/>
  <c r="AZ424" i="43" s="1"/>
  <c r="AZ58" i="43"/>
  <c r="AZ165" i="43" s="1"/>
  <c r="AZ272" i="43" s="1"/>
  <c r="AZ379" i="43" s="1"/>
  <c r="AZ66" i="43"/>
  <c r="AZ173" i="43" s="1"/>
  <c r="AZ280" i="43" s="1"/>
  <c r="AZ387" i="43" s="1"/>
  <c r="AZ73" i="43"/>
  <c r="AZ180" i="43" s="1"/>
  <c r="AZ287" i="43" s="1"/>
  <c r="AZ394" i="43" s="1"/>
  <c r="AZ75" i="43"/>
  <c r="AZ182" i="43" s="1"/>
  <c r="AZ289" i="43" s="1"/>
  <c r="AZ396" i="43" s="1"/>
  <c r="AZ80" i="43"/>
  <c r="AZ187" i="43" s="1"/>
  <c r="AZ294" i="43" s="1"/>
  <c r="AZ401" i="43" s="1"/>
  <c r="AZ83" i="43"/>
  <c r="AZ190" i="43" s="1"/>
  <c r="AZ297" i="43" s="1"/>
  <c r="AZ404" i="43" s="1"/>
  <c r="AZ50" i="43"/>
  <c r="AZ157" i="43" s="1"/>
  <c r="AZ264" i="43" s="1"/>
  <c r="AZ371" i="43" s="1"/>
  <c r="AZ60" i="43"/>
  <c r="AZ167" i="43" s="1"/>
  <c r="AZ274" i="43" s="1"/>
  <c r="AZ381" i="43" s="1"/>
  <c r="AZ68" i="43"/>
  <c r="AZ175" i="43" s="1"/>
  <c r="AZ282" i="43" s="1"/>
  <c r="AZ389" i="43" s="1"/>
  <c r="AZ74" i="43"/>
  <c r="AZ181" i="43" s="1"/>
  <c r="AZ288" i="43" s="1"/>
  <c r="AZ395" i="43" s="1"/>
  <c r="AZ78" i="43"/>
  <c r="AZ185" i="43" s="1"/>
  <c r="AZ292" i="43" s="1"/>
  <c r="AZ399" i="43" s="1"/>
  <c r="AZ81" i="43"/>
  <c r="AZ188" i="43" s="1"/>
  <c r="AZ295" i="43" s="1"/>
  <c r="AZ402" i="43" s="1"/>
  <c r="AZ86" i="43"/>
  <c r="AZ193" i="43" s="1"/>
  <c r="AZ300" i="43" s="1"/>
  <c r="AZ407" i="43" s="1"/>
  <c r="AZ88" i="43"/>
  <c r="AZ195" i="43" s="1"/>
  <c r="AZ302" i="43" s="1"/>
  <c r="AZ409" i="43" s="1"/>
  <c r="AZ90" i="43"/>
  <c r="AZ197" i="43" s="1"/>
  <c r="AZ304" i="43" s="1"/>
  <c r="AZ411" i="43" s="1"/>
  <c r="AZ92" i="43"/>
  <c r="AZ199" i="43" s="1"/>
  <c r="AZ306" i="43" s="1"/>
  <c r="AZ413" i="43" s="1"/>
  <c r="AZ94" i="43"/>
  <c r="AZ201" i="43" s="1"/>
  <c r="AZ308" i="43" s="1"/>
  <c r="AZ415" i="43" s="1"/>
  <c r="AZ96" i="43"/>
  <c r="AZ203" i="43" s="1"/>
  <c r="AZ310" i="43" s="1"/>
  <c r="AZ417" i="43" s="1"/>
  <c r="AZ98" i="43"/>
  <c r="AZ205" i="43" s="1"/>
  <c r="AZ312" i="43" s="1"/>
  <c r="AZ419" i="43" s="1"/>
  <c r="AZ100" i="43"/>
  <c r="AZ207" i="43" s="1"/>
  <c r="AZ314" i="43" s="1"/>
  <c r="AZ421" i="43" s="1"/>
  <c r="AZ102" i="43"/>
  <c r="AZ209" i="43" s="1"/>
  <c r="AZ316" i="43" s="1"/>
  <c r="AZ423" i="43" s="1"/>
  <c r="AZ104" i="43"/>
  <c r="AZ211" i="43" s="1"/>
  <c r="AZ318" i="43" s="1"/>
  <c r="AZ425" i="43" s="1"/>
  <c r="AW319" i="43"/>
  <c r="AW9" i="44"/>
  <c r="AX530" i="43" l="1"/>
  <c r="AX106" i="44" s="1"/>
  <c r="AX514" i="43"/>
  <c r="AX90" i="44" s="1"/>
  <c r="AX498" i="43"/>
  <c r="AX74" i="44" s="1"/>
  <c r="AX472" i="43"/>
  <c r="AX48" i="44" s="1"/>
  <c r="AX519" i="43"/>
  <c r="AX95" i="44" s="1"/>
  <c r="AX497" i="43"/>
  <c r="AX73" i="44" s="1"/>
  <c r="AX475" i="43"/>
  <c r="AX51" i="44" s="1"/>
  <c r="AX454" i="43"/>
  <c r="AX30" i="44" s="1"/>
  <c r="AX465" i="43"/>
  <c r="AX41" i="44" s="1"/>
  <c r="AX443" i="43"/>
  <c r="AX19" i="44" s="1"/>
  <c r="AW109" i="44"/>
  <c r="AX528" i="43"/>
  <c r="AX104" i="44" s="1"/>
  <c r="AX520" i="43"/>
  <c r="AX96" i="44" s="1"/>
  <c r="AX512" i="43"/>
  <c r="AX88" i="44" s="1"/>
  <c r="AX504" i="43"/>
  <c r="AX80" i="44" s="1"/>
  <c r="AX496" i="43"/>
  <c r="AX72" i="44" s="1"/>
  <c r="AX488" i="43"/>
  <c r="AX64" i="44" s="1"/>
  <c r="AX480" i="43"/>
  <c r="AX56" i="44" s="1"/>
  <c r="AX470" i="43"/>
  <c r="AX46" i="44" s="1"/>
  <c r="AX527" i="43"/>
  <c r="AX103" i="44" s="1"/>
  <c r="AX515" i="43"/>
  <c r="AX91" i="44" s="1"/>
  <c r="AX505" i="43"/>
  <c r="AX81" i="44" s="1"/>
  <c r="AX495" i="43"/>
  <c r="AX71" i="44" s="1"/>
  <c r="AX483" i="43"/>
  <c r="AX59" i="44" s="1"/>
  <c r="AX473" i="43"/>
  <c r="AX49" i="44" s="1"/>
  <c r="AX462" i="43"/>
  <c r="AX38" i="44" s="1"/>
  <c r="AX450" i="43"/>
  <c r="AX26" i="44" s="1"/>
  <c r="AX440" i="43"/>
  <c r="AX16" i="44" s="1"/>
  <c r="AX463" i="43"/>
  <c r="AX39" i="44" s="1"/>
  <c r="AX451" i="43"/>
  <c r="AX27" i="44" s="1"/>
  <c r="AX441" i="43"/>
  <c r="AX17" i="44" s="1"/>
  <c r="AX522" i="43"/>
  <c r="AX98" i="44" s="1"/>
  <c r="AX506" i="43"/>
  <c r="AX82" i="44" s="1"/>
  <c r="AX490" i="43"/>
  <c r="AX66" i="44" s="1"/>
  <c r="AX482" i="43"/>
  <c r="AX58" i="44" s="1"/>
  <c r="AX529" i="43"/>
  <c r="AX105" i="44" s="1"/>
  <c r="AX507" i="43"/>
  <c r="AX83" i="44" s="1"/>
  <c r="AX487" i="43"/>
  <c r="AX63" i="44" s="1"/>
  <c r="AX464" i="43"/>
  <c r="AX40" i="44" s="1"/>
  <c r="AX442" i="43"/>
  <c r="AX18" i="44" s="1"/>
  <c r="AX455" i="43"/>
  <c r="AX31" i="44" s="1"/>
  <c r="AX433" i="43"/>
  <c r="AX518" i="43"/>
  <c r="AX94" i="44" s="1"/>
  <c r="AX502" i="43"/>
  <c r="AX78" i="44" s="1"/>
  <c r="AX486" i="43"/>
  <c r="AX62" i="44" s="1"/>
  <c r="AX468" i="43"/>
  <c r="AX44" i="44" s="1"/>
  <c r="AX513" i="43"/>
  <c r="AX89" i="44" s="1"/>
  <c r="AX481" i="43"/>
  <c r="AX57" i="44" s="1"/>
  <c r="AX458" i="43"/>
  <c r="AX34" i="44" s="1"/>
  <c r="AX438" i="43"/>
  <c r="AX14" i="44" s="1"/>
  <c r="AX439" i="43"/>
  <c r="AX15" i="44" s="1"/>
  <c r="AX526" i="43"/>
  <c r="AX102" i="44" s="1"/>
  <c r="AX510" i="43"/>
  <c r="AX86" i="44" s="1"/>
  <c r="AX494" i="43"/>
  <c r="AX70" i="44" s="1"/>
  <c r="AX478" i="43"/>
  <c r="AX54" i="44" s="1"/>
  <c r="AX523" i="43"/>
  <c r="AX99" i="44" s="1"/>
  <c r="AX503" i="43"/>
  <c r="AX79" i="44" s="1"/>
  <c r="AX491" i="43"/>
  <c r="AX67" i="44" s="1"/>
  <c r="AX471" i="43"/>
  <c r="AX47" i="44" s="1"/>
  <c r="AX448" i="43"/>
  <c r="AX24" i="44" s="1"/>
  <c r="AX459" i="43"/>
  <c r="AX35" i="44" s="1"/>
  <c r="AX449" i="43"/>
  <c r="AX25" i="44" s="1"/>
  <c r="AX532" i="43"/>
  <c r="AX108" i="44" s="1"/>
  <c r="AX524" i="43"/>
  <c r="AX100" i="44" s="1"/>
  <c r="AX516" i="43"/>
  <c r="AX92" i="44" s="1"/>
  <c r="AX508" i="43"/>
  <c r="AX84" i="44" s="1"/>
  <c r="AX500" i="43"/>
  <c r="AX76" i="44" s="1"/>
  <c r="AX492" i="43"/>
  <c r="AX68" i="44" s="1"/>
  <c r="AX484" i="43"/>
  <c r="AX60" i="44" s="1"/>
  <c r="AX476" i="43"/>
  <c r="AX52" i="44" s="1"/>
  <c r="AX531" i="43"/>
  <c r="AX107" i="44" s="1"/>
  <c r="AX521" i="43"/>
  <c r="AX97" i="44" s="1"/>
  <c r="AX511" i="43"/>
  <c r="AX87" i="44" s="1"/>
  <c r="AX499" i="43"/>
  <c r="AX75" i="44" s="1"/>
  <c r="AX489" i="43"/>
  <c r="AX65" i="44" s="1"/>
  <c r="AX479" i="43"/>
  <c r="AX55" i="44" s="1"/>
  <c r="AX467" i="43"/>
  <c r="AX43" i="44" s="1"/>
  <c r="AX456" i="43"/>
  <c r="AX32" i="44" s="1"/>
  <c r="AX446" i="43"/>
  <c r="AX22" i="44" s="1"/>
  <c r="AX434" i="43"/>
  <c r="AX10" i="44" s="1"/>
  <c r="AX457" i="43"/>
  <c r="AX33" i="44" s="1"/>
  <c r="AX447" i="43"/>
  <c r="AX23" i="44" s="1"/>
  <c r="AX435" i="43"/>
  <c r="AX11" i="44" s="1"/>
  <c r="AX474" i="43"/>
  <c r="AX50" i="44" s="1"/>
  <c r="AX466" i="43"/>
  <c r="AX42" i="44" s="1"/>
  <c r="AX525" i="43"/>
  <c r="AX101" i="44" s="1"/>
  <c r="AX517" i="43"/>
  <c r="AX93" i="44" s="1"/>
  <c r="AX509" i="43"/>
  <c r="AX85" i="44" s="1"/>
  <c r="AX501" i="43"/>
  <c r="AX77" i="44" s="1"/>
  <c r="AX493" i="43"/>
  <c r="AX69" i="44" s="1"/>
  <c r="AX485" i="43"/>
  <c r="AX61" i="44" s="1"/>
  <c r="AX477" i="43"/>
  <c r="AX53" i="44" s="1"/>
  <c r="AX469" i="43"/>
  <c r="AX45" i="44" s="1"/>
  <c r="AX460" i="43"/>
  <c r="AX36" i="44" s="1"/>
  <c r="AX452" i="43"/>
  <c r="AX28" i="44" s="1"/>
  <c r="AX444" i="43"/>
  <c r="AX20" i="44" s="1"/>
  <c r="AX436" i="43"/>
  <c r="AX12" i="44" s="1"/>
  <c r="AX461" i="43"/>
  <c r="AX37" i="44" s="1"/>
  <c r="AX453" i="43"/>
  <c r="AX29" i="44" s="1"/>
  <c r="AX445" i="43"/>
  <c r="AX21" i="44" s="1"/>
  <c r="BA5" i="43"/>
  <c r="BA7" i="43"/>
  <c r="BA6" i="43"/>
  <c r="BA8" i="43"/>
  <c r="BA11" i="43"/>
  <c r="BA16" i="43"/>
  <c r="BA19" i="43"/>
  <c r="BA24" i="43"/>
  <c r="BA27" i="43"/>
  <c r="BA32" i="43"/>
  <c r="BA35" i="43"/>
  <c r="BA40" i="43"/>
  <c r="BA43" i="43"/>
  <c r="BA14" i="43"/>
  <c r="BA17" i="43"/>
  <c r="BA22" i="43"/>
  <c r="BA25" i="43"/>
  <c r="BA30" i="43"/>
  <c r="BA33" i="43"/>
  <c r="BA38" i="43"/>
  <c r="BA41" i="43"/>
  <c r="BA9" i="43"/>
  <c r="BA12" i="43"/>
  <c r="BA15" i="43"/>
  <c r="BA20" i="43"/>
  <c r="BA23" i="43"/>
  <c r="BA28" i="43"/>
  <c r="BA31" i="43"/>
  <c r="BA36" i="43"/>
  <c r="BA39" i="43"/>
  <c r="BA10" i="43"/>
  <c r="BA13" i="43"/>
  <c r="BA18" i="43"/>
  <c r="BA21" i="43"/>
  <c r="BA26" i="43"/>
  <c r="BA29" i="43"/>
  <c r="BA34" i="43"/>
  <c r="BA37" i="43"/>
  <c r="BA42" i="43"/>
  <c r="BA45" i="43"/>
  <c r="BA50" i="43"/>
  <c r="BA53" i="43"/>
  <c r="BA58" i="43"/>
  <c r="BA60" i="43"/>
  <c r="BA62" i="43"/>
  <c r="BA64" i="43"/>
  <c r="BA66" i="43"/>
  <c r="BA68" i="43"/>
  <c r="BA70" i="43"/>
  <c r="BA72" i="43"/>
  <c r="BA74" i="43"/>
  <c r="BA76" i="43"/>
  <c r="BA78" i="43"/>
  <c r="BA80" i="43"/>
  <c r="BA82" i="43"/>
  <c r="BA84" i="43"/>
  <c r="BA48" i="43"/>
  <c r="BA51" i="43"/>
  <c r="BA56" i="43"/>
  <c r="BA59" i="43"/>
  <c r="BA46" i="43"/>
  <c r="BA49" i="43"/>
  <c r="BA54" i="43"/>
  <c r="BA57" i="43"/>
  <c r="BA61" i="43"/>
  <c r="BA63" i="43"/>
  <c r="BA65" i="43"/>
  <c r="BA67" i="43"/>
  <c r="BA69" i="43"/>
  <c r="BA71" i="43"/>
  <c r="BA73" i="43"/>
  <c r="BA44" i="43"/>
  <c r="BA55" i="43"/>
  <c r="BA81" i="43"/>
  <c r="BA86" i="43"/>
  <c r="BA88" i="43"/>
  <c r="BA90" i="43"/>
  <c r="BA92" i="43"/>
  <c r="BA94" i="43"/>
  <c r="BA96" i="43"/>
  <c r="BA98" i="43"/>
  <c r="BA100" i="43"/>
  <c r="BA102" i="43"/>
  <c r="BA104" i="43"/>
  <c r="BA47" i="43"/>
  <c r="BA79" i="43"/>
  <c r="BA77" i="43"/>
  <c r="BA85" i="43"/>
  <c r="BA87" i="43"/>
  <c r="BA89" i="43"/>
  <c r="BA91" i="43"/>
  <c r="BA93" i="43"/>
  <c r="BA95" i="43"/>
  <c r="BA97" i="43"/>
  <c r="BA99" i="43"/>
  <c r="BA101" i="43"/>
  <c r="BA103" i="43"/>
  <c r="BA52" i="43"/>
  <c r="BA75" i="43"/>
  <c r="BA83" i="43"/>
  <c r="AX319" i="43"/>
  <c r="AX9" i="44"/>
  <c r="BA8" i="44"/>
  <c r="AZ105" i="43"/>
  <c r="AZ112" i="43"/>
  <c r="AY212" i="43"/>
  <c r="AY219" i="43"/>
  <c r="AY326" i="43" s="1"/>
  <c r="AY426" i="43" s="1"/>
  <c r="AY438" i="43" s="1"/>
  <c r="AY14" i="44" s="1"/>
  <c r="AY465" i="43" l="1"/>
  <c r="AY41" i="44" s="1"/>
  <c r="AY525" i="43"/>
  <c r="AY101" i="44" s="1"/>
  <c r="AY493" i="43"/>
  <c r="AY69" i="44" s="1"/>
  <c r="AY481" i="43"/>
  <c r="AY57" i="44" s="1"/>
  <c r="AY528" i="43"/>
  <c r="AY104" i="44" s="1"/>
  <c r="AY516" i="43"/>
  <c r="AY92" i="44" s="1"/>
  <c r="AY506" i="43"/>
  <c r="AY82" i="44" s="1"/>
  <c r="AY496" i="43"/>
  <c r="AY72" i="44" s="1"/>
  <c r="AY474" i="43"/>
  <c r="AY50" i="44" s="1"/>
  <c r="AY463" i="43"/>
  <c r="AY39" i="44" s="1"/>
  <c r="AY451" i="43"/>
  <c r="AY27" i="44" s="1"/>
  <c r="AY441" i="43"/>
  <c r="AY17" i="44" s="1"/>
  <c r="AY464" i="43"/>
  <c r="AY40" i="44" s="1"/>
  <c r="AY452" i="43"/>
  <c r="AY28" i="44" s="1"/>
  <c r="AY442" i="43"/>
  <c r="AY18" i="44" s="1"/>
  <c r="AY531" i="43"/>
  <c r="AY107" i="44" s="1"/>
  <c r="AY521" i="43"/>
  <c r="AY97" i="44" s="1"/>
  <c r="AY511" i="43"/>
  <c r="AY87" i="44" s="1"/>
  <c r="AY501" i="43"/>
  <c r="AY77" i="44" s="1"/>
  <c r="AY489" i="43"/>
  <c r="AY65" i="44" s="1"/>
  <c r="AY479" i="43"/>
  <c r="AY55" i="44" s="1"/>
  <c r="AY469" i="43"/>
  <c r="AY45" i="44" s="1"/>
  <c r="AY524" i="43"/>
  <c r="AY100" i="44" s="1"/>
  <c r="AY514" i="43"/>
  <c r="AY90" i="44" s="1"/>
  <c r="AY504" i="43"/>
  <c r="AY80" i="44" s="1"/>
  <c r="AY492" i="43"/>
  <c r="AY68" i="44" s="1"/>
  <c r="AY482" i="43"/>
  <c r="AY58" i="44" s="1"/>
  <c r="AY472" i="43"/>
  <c r="AY48" i="44" s="1"/>
  <c r="AY459" i="43"/>
  <c r="AY35" i="44" s="1"/>
  <c r="AY449" i="43"/>
  <c r="AY25" i="44" s="1"/>
  <c r="AY439" i="43"/>
  <c r="AY15" i="44" s="1"/>
  <c r="AY460" i="43"/>
  <c r="AY36" i="44" s="1"/>
  <c r="AY450" i="43"/>
  <c r="AY26" i="44" s="1"/>
  <c r="AY440" i="43"/>
  <c r="AY16" i="44" s="1"/>
  <c r="AX109" i="44"/>
  <c r="AY513" i="43"/>
  <c r="AY89" i="44" s="1"/>
  <c r="AY503" i="43"/>
  <c r="AY79" i="44" s="1"/>
  <c r="AY471" i="43"/>
  <c r="AY47" i="44" s="1"/>
  <c r="AY484" i="43"/>
  <c r="AY60" i="44" s="1"/>
  <c r="AY519" i="43"/>
  <c r="AY95" i="44" s="1"/>
  <c r="AY487" i="43"/>
  <c r="AY63" i="44" s="1"/>
  <c r="AY532" i="43"/>
  <c r="AY108" i="44" s="1"/>
  <c r="AY512" i="43"/>
  <c r="AY88" i="44" s="1"/>
  <c r="AY490" i="43"/>
  <c r="AY66" i="44" s="1"/>
  <c r="AY468" i="43"/>
  <c r="AY44" i="44" s="1"/>
  <c r="AY447" i="43"/>
  <c r="AY23" i="44" s="1"/>
  <c r="AY435" i="43"/>
  <c r="AY11" i="44" s="1"/>
  <c r="AY448" i="43"/>
  <c r="AY24" i="44" s="1"/>
  <c r="AY436" i="43"/>
  <c r="AY12" i="44" s="1"/>
  <c r="AY529" i="43"/>
  <c r="AY105" i="44" s="1"/>
  <c r="AY509" i="43"/>
  <c r="AY85" i="44" s="1"/>
  <c r="AY497" i="43"/>
  <c r="AY73" i="44" s="1"/>
  <c r="AY477" i="43"/>
  <c r="AY53" i="44" s="1"/>
  <c r="AY522" i="43"/>
  <c r="AY98" i="44" s="1"/>
  <c r="AY500" i="43"/>
  <c r="AY76" i="44" s="1"/>
  <c r="AY480" i="43"/>
  <c r="AY56" i="44" s="1"/>
  <c r="AY457" i="43"/>
  <c r="AY33" i="44" s="1"/>
  <c r="AY458" i="43"/>
  <c r="AY34" i="44" s="1"/>
  <c r="AY527" i="43"/>
  <c r="AY103" i="44" s="1"/>
  <c r="AY517" i="43"/>
  <c r="AY93" i="44" s="1"/>
  <c r="AY505" i="43"/>
  <c r="AY81" i="44" s="1"/>
  <c r="AY495" i="43"/>
  <c r="AY71" i="44" s="1"/>
  <c r="AY485" i="43"/>
  <c r="AY61" i="44" s="1"/>
  <c r="AY473" i="43"/>
  <c r="AY49" i="44" s="1"/>
  <c r="AY530" i="43"/>
  <c r="AY106" i="44" s="1"/>
  <c r="AY520" i="43"/>
  <c r="AY96" i="44" s="1"/>
  <c r="AY508" i="43"/>
  <c r="AY84" i="44" s="1"/>
  <c r="AY498" i="43"/>
  <c r="AY74" i="44" s="1"/>
  <c r="AY488" i="43"/>
  <c r="AY64" i="44" s="1"/>
  <c r="AY476" i="43"/>
  <c r="AY52" i="44" s="1"/>
  <c r="AY466" i="43"/>
  <c r="AY42" i="44" s="1"/>
  <c r="AY455" i="43"/>
  <c r="AY31" i="44" s="1"/>
  <c r="AY443" i="43"/>
  <c r="AY19" i="44" s="1"/>
  <c r="AY433" i="43"/>
  <c r="AY456" i="43"/>
  <c r="AY32" i="44" s="1"/>
  <c r="AY444" i="43"/>
  <c r="AY20" i="44" s="1"/>
  <c r="AY434" i="43"/>
  <c r="AY10" i="44" s="1"/>
  <c r="AY523" i="43"/>
  <c r="AY99" i="44" s="1"/>
  <c r="AY515" i="43"/>
  <c r="AY91" i="44" s="1"/>
  <c r="AY507" i="43"/>
  <c r="AY83" i="44" s="1"/>
  <c r="AY499" i="43"/>
  <c r="AY75" i="44" s="1"/>
  <c r="AY491" i="43"/>
  <c r="AY67" i="44" s="1"/>
  <c r="AY483" i="43"/>
  <c r="AY59" i="44" s="1"/>
  <c r="AY475" i="43"/>
  <c r="AY51" i="44" s="1"/>
  <c r="AY467" i="43"/>
  <c r="AY43" i="44" s="1"/>
  <c r="AY526" i="43"/>
  <c r="AY102" i="44" s="1"/>
  <c r="AY518" i="43"/>
  <c r="AY94" i="44" s="1"/>
  <c r="AY510" i="43"/>
  <c r="AY86" i="44" s="1"/>
  <c r="AY502" i="43"/>
  <c r="AY78" i="44" s="1"/>
  <c r="AY494" i="43"/>
  <c r="AY70" i="44" s="1"/>
  <c r="AY486" i="43"/>
  <c r="AY62" i="44" s="1"/>
  <c r="AY478" i="43"/>
  <c r="AY54" i="44" s="1"/>
  <c r="AY470" i="43"/>
  <c r="AY46" i="44" s="1"/>
  <c r="AY461" i="43"/>
  <c r="AY37" i="44" s="1"/>
  <c r="AY453" i="43"/>
  <c r="AY29" i="44" s="1"/>
  <c r="AY445" i="43"/>
  <c r="AY21" i="44" s="1"/>
  <c r="AY437" i="43"/>
  <c r="AY13" i="44" s="1"/>
  <c r="AY462" i="43"/>
  <c r="AY38" i="44" s="1"/>
  <c r="AY454" i="43"/>
  <c r="AY30" i="44" s="1"/>
  <c r="AY446" i="43"/>
  <c r="AY22" i="44" s="1"/>
  <c r="AY319" i="43"/>
  <c r="AY9" i="44"/>
  <c r="BB83" i="43"/>
  <c r="BA190" i="43"/>
  <c r="BA208" i="43"/>
  <c r="BB101" i="43"/>
  <c r="BA200" i="43"/>
  <c r="BB93" i="43"/>
  <c r="BB85" i="43"/>
  <c r="BA192" i="43"/>
  <c r="BB104" i="43"/>
  <c r="BA211" i="43"/>
  <c r="BB96" i="43"/>
  <c r="BA203" i="43"/>
  <c r="BB88" i="43"/>
  <c r="BA195" i="43"/>
  <c r="BB44" i="43"/>
  <c r="BA151" i="43"/>
  <c r="BB67" i="43"/>
  <c r="BA174" i="43"/>
  <c r="BA164" i="43"/>
  <c r="BB57" i="43"/>
  <c r="BB59" i="43"/>
  <c r="BA166" i="43"/>
  <c r="BB84" i="43"/>
  <c r="BA191" i="43"/>
  <c r="BB76" i="43"/>
  <c r="BA183" i="43"/>
  <c r="BB68" i="43"/>
  <c r="BA175" i="43"/>
  <c r="BB60" i="43"/>
  <c r="BA167" i="43"/>
  <c r="BA152" i="43"/>
  <c r="BB45" i="43"/>
  <c r="BB29" i="43"/>
  <c r="BA136" i="43"/>
  <c r="BA120" i="43"/>
  <c r="BB13" i="43"/>
  <c r="BB31" i="43"/>
  <c r="BA138" i="43"/>
  <c r="BA122" i="43"/>
  <c r="BB15" i="43"/>
  <c r="BB38" i="43"/>
  <c r="BA145" i="43"/>
  <c r="BB22" i="43"/>
  <c r="BA129" i="43"/>
  <c r="BB40" i="43"/>
  <c r="BA147" i="43"/>
  <c r="BB24" i="43"/>
  <c r="BA131" i="43"/>
  <c r="BB8" i="43"/>
  <c r="BA115" i="43"/>
  <c r="BB75" i="43"/>
  <c r="BA182" i="43"/>
  <c r="BA206" i="43"/>
  <c r="BB99" i="43"/>
  <c r="BB91" i="43"/>
  <c r="BA198" i="43"/>
  <c r="BB77" i="43"/>
  <c r="BA184" i="43"/>
  <c r="BB102" i="43"/>
  <c r="BA209" i="43"/>
  <c r="BB94" i="43"/>
  <c r="BA201" i="43"/>
  <c r="BB86" i="43"/>
  <c r="BA193" i="43"/>
  <c r="BB73" i="43"/>
  <c r="BA180" i="43"/>
  <c r="BB65" i="43"/>
  <c r="BA172" i="43"/>
  <c r="BB54" i="43"/>
  <c r="BA161" i="43"/>
  <c r="BB56" i="43"/>
  <c r="BA163" i="43"/>
  <c r="BB82" i="43"/>
  <c r="BA189" i="43"/>
  <c r="BB74" i="43"/>
  <c r="BA181" i="43"/>
  <c r="BB66" i="43"/>
  <c r="BA173" i="43"/>
  <c r="BB58" i="43"/>
  <c r="BA165" i="43"/>
  <c r="BB42" i="43"/>
  <c r="BA149" i="43"/>
  <c r="BB26" i="43"/>
  <c r="BA133" i="43"/>
  <c r="BB10" i="43"/>
  <c r="BA117" i="43"/>
  <c r="BB28" i="43"/>
  <c r="BA135" i="43"/>
  <c r="BB12" i="43"/>
  <c r="BA119" i="43"/>
  <c r="BB33" i="43"/>
  <c r="BA140" i="43"/>
  <c r="BB17" i="43"/>
  <c r="BA124" i="43"/>
  <c r="BA142" i="43"/>
  <c r="BB35" i="43"/>
  <c r="BA126" i="43"/>
  <c r="BB19" i="43"/>
  <c r="BB6" i="43"/>
  <c r="BA113" i="43"/>
  <c r="AZ212" i="43"/>
  <c r="AZ219" i="43"/>
  <c r="AZ326" i="43" s="1"/>
  <c r="AZ426" i="43" s="1"/>
  <c r="AZ438" i="43" s="1"/>
  <c r="AZ14" i="44" s="1"/>
  <c r="BB52" i="43"/>
  <c r="BA159" i="43"/>
  <c r="BA204" i="43"/>
  <c r="BB97" i="43"/>
  <c r="BA196" i="43"/>
  <c r="BB89" i="43"/>
  <c r="BB79" i="43"/>
  <c r="BA186" i="43"/>
  <c r="BB100" i="43"/>
  <c r="BA207" i="43"/>
  <c r="BB92" i="43"/>
  <c r="BA199" i="43"/>
  <c r="BB81" i="43"/>
  <c r="BA188" i="43"/>
  <c r="BB71" i="43"/>
  <c r="BA178" i="43"/>
  <c r="BB63" i="43"/>
  <c r="BA170" i="43"/>
  <c r="BB49" i="43"/>
  <c r="BA156" i="43"/>
  <c r="BB51" i="43"/>
  <c r="BA158" i="43"/>
  <c r="BA187" i="43"/>
  <c r="BB80" i="43"/>
  <c r="BB72" i="43"/>
  <c r="BA179" i="43"/>
  <c r="BB64" i="43"/>
  <c r="BA171" i="43"/>
  <c r="BA160" i="43"/>
  <c r="BB53" i="43"/>
  <c r="BA144" i="43"/>
  <c r="BB37" i="43"/>
  <c r="BB21" i="43"/>
  <c r="BA128" i="43"/>
  <c r="BB39" i="43"/>
  <c r="BA146" i="43"/>
  <c r="BB23" i="43"/>
  <c r="BA130" i="43"/>
  <c r="BB9" i="43"/>
  <c r="BA116" i="43"/>
  <c r="BB30" i="43"/>
  <c r="BA137" i="43"/>
  <c r="BB14" i="43"/>
  <c r="BA121" i="43"/>
  <c r="BB32" i="43"/>
  <c r="BA139" i="43"/>
  <c r="BB16" i="43"/>
  <c r="BA123" i="43"/>
  <c r="BB7" i="43"/>
  <c r="BA114" i="43"/>
  <c r="BB103" i="43"/>
  <c r="BA210" i="43"/>
  <c r="BB95" i="43"/>
  <c r="BA202" i="43"/>
  <c r="BB87" i="43"/>
  <c r="BA194" i="43"/>
  <c r="BB47" i="43"/>
  <c r="BA154" i="43"/>
  <c r="BB98" i="43"/>
  <c r="BA205" i="43"/>
  <c r="BB90" i="43"/>
  <c r="BA197" i="43"/>
  <c r="BB55" i="43"/>
  <c r="BA162" i="43"/>
  <c r="BB69" i="43"/>
  <c r="BA176" i="43"/>
  <c r="BB61" i="43"/>
  <c r="BA168" i="43"/>
  <c r="BB46" i="43"/>
  <c r="BA153" i="43"/>
  <c r="BB48" i="43"/>
  <c r="BA155" i="43"/>
  <c r="BB78" i="43"/>
  <c r="BA185" i="43"/>
  <c r="BB70" i="43"/>
  <c r="BA177" i="43"/>
  <c r="BB62" i="43"/>
  <c r="BA169" i="43"/>
  <c r="BB50" i="43"/>
  <c r="BA157" i="43"/>
  <c r="BB34" i="43"/>
  <c r="BA141" i="43"/>
  <c r="BB18" i="43"/>
  <c r="BA125" i="43"/>
  <c r="BB36" i="43"/>
  <c r="BA143" i="43"/>
  <c r="BB20" i="43"/>
  <c r="BA127" i="43"/>
  <c r="BA148" i="43"/>
  <c r="BB41" i="43"/>
  <c r="BB25" i="43"/>
  <c r="BA132" i="43"/>
  <c r="BB43" i="43"/>
  <c r="BA150" i="43"/>
  <c r="BA134" i="43"/>
  <c r="BB27" i="43"/>
  <c r="BA118" i="43"/>
  <c r="BB11" i="43"/>
  <c r="BA105" i="43"/>
  <c r="BA112" i="43"/>
  <c r="BB5" i="43"/>
  <c r="AZ527" i="43" l="1"/>
  <c r="AZ103" i="44" s="1"/>
  <c r="AZ511" i="43"/>
  <c r="AZ87" i="44" s="1"/>
  <c r="AZ495" i="43"/>
  <c r="AZ71" i="44" s="1"/>
  <c r="AZ487" i="43"/>
  <c r="AZ63" i="44" s="1"/>
  <c r="AZ471" i="43"/>
  <c r="AZ47" i="44" s="1"/>
  <c r="AZ522" i="43"/>
  <c r="AZ98" i="44" s="1"/>
  <c r="AZ506" i="43"/>
  <c r="AZ82" i="44" s="1"/>
  <c r="AZ490" i="43"/>
  <c r="AZ66" i="44" s="1"/>
  <c r="AZ474" i="43"/>
  <c r="AZ50" i="44" s="1"/>
  <c r="AZ466" i="43"/>
  <c r="AZ42" i="44" s="1"/>
  <c r="AZ451" i="43"/>
  <c r="AZ27" i="44" s="1"/>
  <c r="AZ435" i="43"/>
  <c r="AZ11" i="44" s="1"/>
  <c r="AZ460" i="43"/>
  <c r="AZ36" i="44" s="1"/>
  <c r="AZ452" i="43"/>
  <c r="AZ28" i="44" s="1"/>
  <c r="AZ436" i="43"/>
  <c r="AZ12" i="44" s="1"/>
  <c r="AZ525" i="43"/>
  <c r="AZ101" i="44" s="1"/>
  <c r="AZ517" i="43"/>
  <c r="AZ93" i="44" s="1"/>
  <c r="AZ509" i="43"/>
  <c r="AZ85" i="44" s="1"/>
  <c r="AZ501" i="43"/>
  <c r="AZ77" i="44" s="1"/>
  <c r="AZ493" i="43"/>
  <c r="AZ69" i="44" s="1"/>
  <c r="AZ485" i="43"/>
  <c r="AZ61" i="44" s="1"/>
  <c r="AZ477" i="43"/>
  <c r="AZ53" i="44" s="1"/>
  <c r="AZ469" i="43"/>
  <c r="AZ45" i="44" s="1"/>
  <c r="AZ528" i="43"/>
  <c r="AZ104" i="44" s="1"/>
  <c r="AZ520" i="43"/>
  <c r="AZ96" i="44" s="1"/>
  <c r="AZ512" i="43"/>
  <c r="AZ88" i="44" s="1"/>
  <c r="AZ504" i="43"/>
  <c r="AZ80" i="44" s="1"/>
  <c r="AZ496" i="43"/>
  <c r="AZ72" i="44" s="1"/>
  <c r="AZ488" i="43"/>
  <c r="AZ64" i="44" s="1"/>
  <c r="AZ480" i="43"/>
  <c r="AZ56" i="44" s="1"/>
  <c r="AZ472" i="43"/>
  <c r="AZ48" i="44" s="1"/>
  <c r="AZ463" i="43"/>
  <c r="AZ39" i="44" s="1"/>
  <c r="AZ457" i="43"/>
  <c r="AZ33" i="44" s="1"/>
  <c r="AZ449" i="43"/>
  <c r="AZ25" i="44" s="1"/>
  <c r="AZ441" i="43"/>
  <c r="AZ17" i="44" s="1"/>
  <c r="AZ433" i="43"/>
  <c r="AZ9" i="44" s="1"/>
  <c r="AZ458" i="43"/>
  <c r="AZ34" i="44" s="1"/>
  <c r="AZ450" i="43"/>
  <c r="AZ26" i="44" s="1"/>
  <c r="AZ442" i="43"/>
  <c r="AZ18" i="44" s="1"/>
  <c r="AZ434" i="43"/>
  <c r="AZ10" i="44" s="1"/>
  <c r="AZ531" i="43"/>
  <c r="AZ107" i="44" s="1"/>
  <c r="AZ523" i="43"/>
  <c r="AZ99" i="44" s="1"/>
  <c r="AZ515" i="43"/>
  <c r="AZ91" i="44" s="1"/>
  <c r="AZ507" i="43"/>
  <c r="AZ83" i="44" s="1"/>
  <c r="AZ499" i="43"/>
  <c r="AZ75" i="44" s="1"/>
  <c r="AZ491" i="43"/>
  <c r="AZ67" i="44" s="1"/>
  <c r="AZ483" i="43"/>
  <c r="AZ59" i="44" s="1"/>
  <c r="AZ475" i="43"/>
  <c r="AZ51" i="44" s="1"/>
  <c r="AZ467" i="43"/>
  <c r="AZ43" i="44" s="1"/>
  <c r="AZ526" i="43"/>
  <c r="AZ102" i="44" s="1"/>
  <c r="AZ518" i="43"/>
  <c r="AZ94" i="44" s="1"/>
  <c r="AZ510" i="43"/>
  <c r="AZ86" i="44" s="1"/>
  <c r="AZ502" i="43"/>
  <c r="AZ78" i="44" s="1"/>
  <c r="AZ494" i="43"/>
  <c r="AZ70" i="44" s="1"/>
  <c r="AZ486" i="43"/>
  <c r="AZ62" i="44" s="1"/>
  <c r="AZ478" i="43"/>
  <c r="AZ54" i="44" s="1"/>
  <c r="AZ470" i="43"/>
  <c r="AZ46" i="44" s="1"/>
  <c r="AZ465" i="43"/>
  <c r="AZ41" i="44" s="1"/>
  <c r="AZ455" i="43"/>
  <c r="AZ31" i="44" s="1"/>
  <c r="AZ447" i="43"/>
  <c r="AZ23" i="44" s="1"/>
  <c r="AZ439" i="43"/>
  <c r="AZ15" i="44" s="1"/>
  <c r="AZ464" i="43"/>
  <c r="AZ40" i="44" s="1"/>
  <c r="AZ456" i="43"/>
  <c r="AZ32" i="44" s="1"/>
  <c r="AZ448" i="43"/>
  <c r="AZ24" i="44" s="1"/>
  <c r="AZ440" i="43"/>
  <c r="AZ16" i="44" s="1"/>
  <c r="AZ519" i="43"/>
  <c r="AZ95" i="44" s="1"/>
  <c r="AZ503" i="43"/>
  <c r="AZ79" i="44" s="1"/>
  <c r="AZ479" i="43"/>
  <c r="AZ55" i="44" s="1"/>
  <c r="AZ530" i="43"/>
  <c r="AZ106" i="44" s="1"/>
  <c r="AZ514" i="43"/>
  <c r="AZ90" i="44" s="1"/>
  <c r="AZ498" i="43"/>
  <c r="AZ74" i="44" s="1"/>
  <c r="AZ482" i="43"/>
  <c r="AZ58" i="44" s="1"/>
  <c r="AZ459" i="43"/>
  <c r="AZ35" i="44" s="1"/>
  <c r="AZ443" i="43"/>
  <c r="AZ19" i="44" s="1"/>
  <c r="AZ444" i="43"/>
  <c r="AZ20" i="44" s="1"/>
  <c r="AZ529" i="43"/>
  <c r="AZ105" i="44" s="1"/>
  <c r="AZ521" i="43"/>
  <c r="AZ97" i="44" s="1"/>
  <c r="AZ513" i="43"/>
  <c r="AZ89" i="44" s="1"/>
  <c r="AZ505" i="43"/>
  <c r="AZ81" i="44" s="1"/>
  <c r="AZ497" i="43"/>
  <c r="AZ73" i="44" s="1"/>
  <c r="AZ489" i="43"/>
  <c r="AZ65" i="44" s="1"/>
  <c r="AZ481" i="43"/>
  <c r="AZ57" i="44" s="1"/>
  <c r="AZ473" i="43"/>
  <c r="AZ49" i="44" s="1"/>
  <c r="AZ532" i="43"/>
  <c r="AZ108" i="44" s="1"/>
  <c r="AZ524" i="43"/>
  <c r="AZ100" i="44" s="1"/>
  <c r="AZ516" i="43"/>
  <c r="AZ92" i="44" s="1"/>
  <c r="AZ508" i="43"/>
  <c r="AZ84" i="44" s="1"/>
  <c r="AZ500" i="43"/>
  <c r="AZ76" i="44" s="1"/>
  <c r="AZ492" i="43"/>
  <c r="AZ68" i="44" s="1"/>
  <c r="AZ484" i="43"/>
  <c r="AZ60" i="44" s="1"/>
  <c r="AZ476" i="43"/>
  <c r="AZ52" i="44" s="1"/>
  <c r="AZ468" i="43"/>
  <c r="AZ44" i="44" s="1"/>
  <c r="AZ461" i="43"/>
  <c r="AZ37" i="44" s="1"/>
  <c r="AZ453" i="43"/>
  <c r="AZ29" i="44" s="1"/>
  <c r="AZ445" i="43"/>
  <c r="AZ21" i="44" s="1"/>
  <c r="AZ437" i="43"/>
  <c r="AZ13" i="44" s="1"/>
  <c r="AZ462" i="43"/>
  <c r="AZ38" i="44" s="1"/>
  <c r="AZ454" i="43"/>
  <c r="AZ30" i="44" s="1"/>
  <c r="AZ446" i="43"/>
  <c r="AZ22" i="44" s="1"/>
  <c r="AY109" i="44"/>
  <c r="BA257" i="43"/>
  <c r="BA364" i="43" s="1"/>
  <c r="BB364" i="43" s="1"/>
  <c r="BB150" i="43"/>
  <c r="BA250" i="43"/>
  <c r="BA357" i="43" s="1"/>
  <c r="BB357" i="43" s="1"/>
  <c r="BB143" i="43"/>
  <c r="BB169" i="43"/>
  <c r="BA276" i="43"/>
  <c r="BA383" i="43" s="1"/>
  <c r="BB383" i="43" s="1"/>
  <c r="BB185" i="43"/>
  <c r="BA292" i="43"/>
  <c r="BA399" i="43" s="1"/>
  <c r="BB399" i="43" s="1"/>
  <c r="BA260" i="43"/>
  <c r="BA367" i="43" s="1"/>
  <c r="BB367" i="43" s="1"/>
  <c r="BB153" i="43"/>
  <c r="BB176" i="43"/>
  <c r="BA283" i="43"/>
  <c r="BA390" i="43" s="1"/>
  <c r="BB390" i="43" s="1"/>
  <c r="BB197" i="43"/>
  <c r="BA304" i="43"/>
  <c r="BA411" i="43" s="1"/>
  <c r="BB411" i="43" s="1"/>
  <c r="BA261" i="43"/>
  <c r="BA368" i="43" s="1"/>
  <c r="BB368" i="43" s="1"/>
  <c r="BB154" i="43"/>
  <c r="BB202" i="43"/>
  <c r="BA309" i="43"/>
  <c r="BA416" i="43" s="1"/>
  <c r="BB416" i="43" s="1"/>
  <c r="BB123" i="43"/>
  <c r="BA230" i="43"/>
  <c r="BA337" i="43" s="1"/>
  <c r="BB337" i="43" s="1"/>
  <c r="BB121" i="43"/>
  <c r="BA228" i="43"/>
  <c r="BA335" i="43" s="1"/>
  <c r="BB335" i="43" s="1"/>
  <c r="BB116" i="43"/>
  <c r="BA223" i="43"/>
  <c r="BA330" i="43" s="1"/>
  <c r="BB330" i="43" s="1"/>
  <c r="BB146" i="43"/>
  <c r="BA253" i="43"/>
  <c r="BA360" i="43" s="1"/>
  <c r="BB360" i="43" s="1"/>
  <c r="BA278" i="43"/>
  <c r="BA385" i="43" s="1"/>
  <c r="BB385" i="43" s="1"/>
  <c r="BB171" i="43"/>
  <c r="BB156" i="43"/>
  <c r="BA263" i="43"/>
  <c r="BA370" i="43" s="1"/>
  <c r="BB370" i="43" s="1"/>
  <c r="BB178" i="43"/>
  <c r="BA285" i="43"/>
  <c r="BA392" i="43" s="1"/>
  <c r="BB392" i="43" s="1"/>
  <c r="BB199" i="43"/>
  <c r="BA306" i="43"/>
  <c r="BA413" i="43" s="1"/>
  <c r="BB413" i="43" s="1"/>
  <c r="BA293" i="43"/>
  <c r="BA400" i="43" s="1"/>
  <c r="BB400" i="43" s="1"/>
  <c r="BB186" i="43"/>
  <c r="AZ319" i="43"/>
  <c r="BA231" i="43"/>
  <c r="BA338" i="43" s="1"/>
  <c r="BB338" i="43" s="1"/>
  <c r="BB124" i="43"/>
  <c r="BB119" i="43"/>
  <c r="BA226" i="43"/>
  <c r="BA333" i="43" s="1"/>
  <c r="BB333" i="43" s="1"/>
  <c r="BB117" i="43"/>
  <c r="BA224" i="43"/>
  <c r="BA331" i="43" s="1"/>
  <c r="BB331" i="43" s="1"/>
  <c r="BA256" i="43"/>
  <c r="BA363" i="43" s="1"/>
  <c r="BB363" i="43" s="1"/>
  <c r="BB149" i="43"/>
  <c r="BA280" i="43"/>
  <c r="BA387" i="43" s="1"/>
  <c r="BB387" i="43" s="1"/>
  <c r="BB173" i="43"/>
  <c r="BB189" i="43"/>
  <c r="BA296" i="43"/>
  <c r="BA403" i="43" s="1"/>
  <c r="BB403" i="43" s="1"/>
  <c r="BB161" i="43"/>
  <c r="BA268" i="43"/>
  <c r="BA375" i="43" s="1"/>
  <c r="BB375" i="43" s="1"/>
  <c r="BA287" i="43"/>
  <c r="BA394" i="43" s="1"/>
  <c r="BB394" i="43" s="1"/>
  <c r="BB180" i="43"/>
  <c r="BB201" i="43"/>
  <c r="BA308" i="43"/>
  <c r="BA415" i="43" s="1"/>
  <c r="BB415" i="43" s="1"/>
  <c r="BA291" i="43"/>
  <c r="BA398" i="43" s="1"/>
  <c r="BB398" i="43" s="1"/>
  <c r="BB184" i="43"/>
  <c r="BB115" i="43"/>
  <c r="BA222" i="43"/>
  <c r="BA329" i="43" s="1"/>
  <c r="BB329" i="43" s="1"/>
  <c r="BB147" i="43"/>
  <c r="BA254" i="43"/>
  <c r="BA361" i="43" s="1"/>
  <c r="BB361" i="43" s="1"/>
  <c r="BB145" i="43"/>
  <c r="BA252" i="43"/>
  <c r="BA359" i="43" s="1"/>
  <c r="BB359" i="43" s="1"/>
  <c r="BB138" i="43"/>
  <c r="BA245" i="43"/>
  <c r="BA352" i="43" s="1"/>
  <c r="BB352" i="43" s="1"/>
  <c r="BB136" i="43"/>
  <c r="BA243" i="43"/>
  <c r="BA350" i="43" s="1"/>
  <c r="BB350" i="43" s="1"/>
  <c r="BB167" i="43"/>
  <c r="BA274" i="43"/>
  <c r="BA381" i="43" s="1"/>
  <c r="BB381" i="43" s="1"/>
  <c r="BB183" i="43"/>
  <c r="BA290" i="43"/>
  <c r="BA397" i="43" s="1"/>
  <c r="BB397" i="43" s="1"/>
  <c r="BB166" i="43"/>
  <c r="BA273" i="43"/>
  <c r="BA380" i="43" s="1"/>
  <c r="BB380" i="43" s="1"/>
  <c r="BB174" i="43"/>
  <c r="BA281" i="43"/>
  <c r="BA388" i="43" s="1"/>
  <c r="BB388" i="43" s="1"/>
  <c r="BB195" i="43"/>
  <c r="BA302" i="43"/>
  <c r="BA409" i="43" s="1"/>
  <c r="BB409" i="43" s="1"/>
  <c r="BB211" i="43"/>
  <c r="BA318" i="43"/>
  <c r="BA425" i="43" s="1"/>
  <c r="BB425" i="43" s="1"/>
  <c r="BA297" i="43"/>
  <c r="BA404" i="43" s="1"/>
  <c r="BB404" i="43" s="1"/>
  <c r="BB190" i="43"/>
  <c r="BB141" i="43"/>
  <c r="BA248" i="43"/>
  <c r="BA355" i="43" s="1"/>
  <c r="BB355" i="43" s="1"/>
  <c r="BB118" i="43"/>
  <c r="BA225" i="43"/>
  <c r="BA332" i="43" s="1"/>
  <c r="BB332" i="43" s="1"/>
  <c r="BB148" i="43"/>
  <c r="BA255" i="43"/>
  <c r="BA362" i="43" s="1"/>
  <c r="BB362" i="43" s="1"/>
  <c r="BA251" i="43"/>
  <c r="BA358" i="43" s="1"/>
  <c r="BB358" i="43" s="1"/>
  <c r="BB144" i="43"/>
  <c r="BA294" i="43"/>
  <c r="BA401" i="43" s="1"/>
  <c r="BB401" i="43" s="1"/>
  <c r="BB187" i="43"/>
  <c r="BB204" i="43"/>
  <c r="BA311" i="43"/>
  <c r="BA418" i="43" s="1"/>
  <c r="BB418" i="43" s="1"/>
  <c r="BA233" i="43"/>
  <c r="BA340" i="43" s="1"/>
  <c r="BB340" i="43" s="1"/>
  <c r="BB126" i="43"/>
  <c r="BB206" i="43"/>
  <c r="BA313" i="43"/>
  <c r="BA420" i="43" s="1"/>
  <c r="BB420" i="43" s="1"/>
  <c r="BB200" i="43"/>
  <c r="BA307" i="43"/>
  <c r="BA414" i="43" s="1"/>
  <c r="BB414" i="43" s="1"/>
  <c r="BA239" i="43"/>
  <c r="BA346" i="43" s="1"/>
  <c r="BB346" i="43" s="1"/>
  <c r="BB132" i="43"/>
  <c r="BB125" i="43"/>
  <c r="BA232" i="43"/>
  <c r="BA339" i="43" s="1"/>
  <c r="BB339" i="43" s="1"/>
  <c r="BB177" i="43"/>
  <c r="BA284" i="43"/>
  <c r="BA391" i="43" s="1"/>
  <c r="BB391" i="43" s="1"/>
  <c r="BB168" i="43"/>
  <c r="BA275" i="43"/>
  <c r="BA382" i="43" s="1"/>
  <c r="BB382" i="43" s="1"/>
  <c r="BB162" i="43"/>
  <c r="BA269" i="43"/>
  <c r="BA376" i="43" s="1"/>
  <c r="BB376" i="43" s="1"/>
  <c r="BB205" i="43"/>
  <c r="BA312" i="43"/>
  <c r="BA419" i="43" s="1"/>
  <c r="BB419" i="43" s="1"/>
  <c r="BB194" i="43"/>
  <c r="BA301" i="43"/>
  <c r="BA408" i="43" s="1"/>
  <c r="BB408" i="43" s="1"/>
  <c r="BB210" i="43"/>
  <c r="BA317" i="43"/>
  <c r="BA424" i="43" s="1"/>
  <c r="BB424" i="43" s="1"/>
  <c r="BA221" i="43"/>
  <c r="BA328" i="43" s="1"/>
  <c r="BB328" i="43" s="1"/>
  <c r="BB114" i="43"/>
  <c r="BA246" i="43"/>
  <c r="BA353" i="43" s="1"/>
  <c r="BB353" i="43" s="1"/>
  <c r="BB139" i="43"/>
  <c r="BA244" i="43"/>
  <c r="BA351" i="43" s="1"/>
  <c r="BB351" i="43" s="1"/>
  <c r="BB137" i="43"/>
  <c r="BA237" i="43"/>
  <c r="BA344" i="43" s="1"/>
  <c r="BB344" i="43" s="1"/>
  <c r="BB130" i="43"/>
  <c r="BB128" i="43"/>
  <c r="BA235" i="43"/>
  <c r="BA342" i="43" s="1"/>
  <c r="BB342" i="43" s="1"/>
  <c r="BB179" i="43"/>
  <c r="BA286" i="43"/>
  <c r="BA393" i="43" s="1"/>
  <c r="BB393" i="43" s="1"/>
  <c r="BB158" i="43"/>
  <c r="BA265" i="43"/>
  <c r="BA372" i="43" s="1"/>
  <c r="BB372" i="43" s="1"/>
  <c r="BB170" i="43"/>
  <c r="BA277" i="43"/>
  <c r="BA384" i="43" s="1"/>
  <c r="BB384" i="43" s="1"/>
  <c r="BB188" i="43"/>
  <c r="BA295" i="43"/>
  <c r="BA402" i="43" s="1"/>
  <c r="BB402" i="43" s="1"/>
  <c r="BB207" i="43"/>
  <c r="BA314" i="43"/>
  <c r="BA421" i="43" s="1"/>
  <c r="BB421" i="43" s="1"/>
  <c r="BB159" i="43"/>
  <c r="BA266" i="43"/>
  <c r="BA373" i="43" s="1"/>
  <c r="BB373" i="43" s="1"/>
  <c r="BB113" i="43"/>
  <c r="BA220" i="43"/>
  <c r="BA327" i="43" s="1"/>
  <c r="BB327" i="43" s="1"/>
  <c r="BB140" i="43"/>
  <c r="BA247" i="43"/>
  <c r="BA354" i="43" s="1"/>
  <c r="BB354" i="43" s="1"/>
  <c r="BB135" i="43"/>
  <c r="BA242" i="43"/>
  <c r="BA349" i="43" s="1"/>
  <c r="BB349" i="43" s="1"/>
  <c r="BA240" i="43"/>
  <c r="BA347" i="43" s="1"/>
  <c r="BB347" i="43" s="1"/>
  <c r="BB133" i="43"/>
  <c r="BB165" i="43"/>
  <c r="BA272" i="43"/>
  <c r="BA379" i="43" s="1"/>
  <c r="BB379" i="43" s="1"/>
  <c r="BB181" i="43"/>
  <c r="BA288" i="43"/>
  <c r="BA395" i="43" s="1"/>
  <c r="BB395" i="43" s="1"/>
  <c r="BB163" i="43"/>
  <c r="BA270" i="43"/>
  <c r="BA377" i="43" s="1"/>
  <c r="BB377" i="43" s="1"/>
  <c r="BB172" i="43"/>
  <c r="BA279" i="43"/>
  <c r="BA386" i="43" s="1"/>
  <c r="BB386" i="43" s="1"/>
  <c r="BA300" i="43"/>
  <c r="BA407" i="43" s="1"/>
  <c r="BB407" i="43" s="1"/>
  <c r="BB193" i="43"/>
  <c r="BB209" i="43"/>
  <c r="BA316" i="43"/>
  <c r="BA423" i="43" s="1"/>
  <c r="BB423" i="43" s="1"/>
  <c r="BB198" i="43"/>
  <c r="BA305" i="43"/>
  <c r="BA412" i="43" s="1"/>
  <c r="BB412" i="43" s="1"/>
  <c r="BA289" i="43"/>
  <c r="BA396" i="43" s="1"/>
  <c r="BB396" i="43" s="1"/>
  <c r="BB182" i="43"/>
  <c r="BA238" i="43"/>
  <c r="BA345" i="43" s="1"/>
  <c r="BB345" i="43" s="1"/>
  <c r="BB131" i="43"/>
  <c r="BB129" i="43"/>
  <c r="BA236" i="43"/>
  <c r="BA343" i="43" s="1"/>
  <c r="BB343" i="43" s="1"/>
  <c r="BB175" i="43"/>
  <c r="BA282" i="43"/>
  <c r="BA389" i="43" s="1"/>
  <c r="BB389" i="43" s="1"/>
  <c r="BB191" i="43"/>
  <c r="BA298" i="43"/>
  <c r="BA405" i="43" s="1"/>
  <c r="BB405" i="43" s="1"/>
  <c r="BA258" i="43"/>
  <c r="BA365" i="43" s="1"/>
  <c r="BB365" i="43" s="1"/>
  <c r="BB151" i="43"/>
  <c r="BA310" i="43"/>
  <c r="BA417" i="43" s="1"/>
  <c r="BB417" i="43" s="1"/>
  <c r="BB203" i="43"/>
  <c r="BB192" i="43"/>
  <c r="BA299" i="43"/>
  <c r="BA406" i="43" s="1"/>
  <c r="BB406" i="43" s="1"/>
  <c r="BA212" i="43"/>
  <c r="BA219" i="43"/>
  <c r="BA326" i="43" s="1"/>
  <c r="BB112" i="43"/>
  <c r="BB127" i="43"/>
  <c r="BA234" i="43"/>
  <c r="BA341" i="43" s="1"/>
  <c r="BB341" i="43" s="1"/>
  <c r="BB157" i="43"/>
  <c r="BA264" i="43"/>
  <c r="BA371" i="43" s="1"/>
  <c r="BB371" i="43" s="1"/>
  <c r="BB155" i="43"/>
  <c r="BA262" i="43"/>
  <c r="BA369" i="43" s="1"/>
  <c r="BB369" i="43" s="1"/>
  <c r="BA241" i="43"/>
  <c r="BA348" i="43" s="1"/>
  <c r="BB348" i="43" s="1"/>
  <c r="BB134" i="43"/>
  <c r="BB160" i="43"/>
  <c r="BA267" i="43"/>
  <c r="BA374" i="43" s="1"/>
  <c r="BB374" i="43" s="1"/>
  <c r="BA303" i="43"/>
  <c r="BA410" i="43" s="1"/>
  <c r="BB410" i="43" s="1"/>
  <c r="BB196" i="43"/>
  <c r="BB142" i="43"/>
  <c r="BA249" i="43"/>
  <c r="BA356" i="43" s="1"/>
  <c r="BB356" i="43" s="1"/>
  <c r="BB122" i="43"/>
  <c r="BA229" i="43"/>
  <c r="BA336" i="43" s="1"/>
  <c r="BB336" i="43" s="1"/>
  <c r="BA227" i="43"/>
  <c r="BA334" i="43" s="1"/>
  <c r="BB334" i="43" s="1"/>
  <c r="BB120" i="43"/>
  <c r="BB152" i="43"/>
  <c r="BA259" i="43"/>
  <c r="BA366" i="43" s="1"/>
  <c r="BB366" i="43" s="1"/>
  <c r="BB164" i="43"/>
  <c r="BA271" i="43"/>
  <c r="BA378" i="43" s="1"/>
  <c r="BB378" i="43" s="1"/>
  <c r="BA315" i="43"/>
  <c r="BA422" i="43" s="1"/>
  <c r="BB422" i="43" s="1"/>
  <c r="BB208" i="43"/>
  <c r="AZ109" i="44" l="1"/>
  <c r="BA426" i="43"/>
  <c r="BB326" i="43"/>
  <c r="BB315" i="43"/>
  <c r="BB227" i="43"/>
  <c r="BB299" i="43"/>
  <c r="BB305" i="43"/>
  <c r="BB270" i="43"/>
  <c r="BB272" i="43"/>
  <c r="BB242" i="43"/>
  <c r="BB220" i="43"/>
  <c r="BB314" i="43"/>
  <c r="BB277" i="43"/>
  <c r="BB286" i="43"/>
  <c r="BB317" i="43"/>
  <c r="BB312" i="43"/>
  <c r="BB275" i="43"/>
  <c r="BB232" i="43"/>
  <c r="BB307" i="43"/>
  <c r="BB255" i="43"/>
  <c r="BB248" i="43"/>
  <c r="BB318" i="43"/>
  <c r="BB281" i="43"/>
  <c r="BB290" i="43"/>
  <c r="BB243" i="43"/>
  <c r="BB252" i="43"/>
  <c r="BB222" i="43"/>
  <c r="BB308" i="43"/>
  <c r="BB268" i="43"/>
  <c r="BB224" i="43"/>
  <c r="BB285" i="43"/>
  <c r="BB223" i="43"/>
  <c r="BB230" i="43"/>
  <c r="BB283" i="43"/>
  <c r="BB292" i="43"/>
  <c r="BB282" i="43"/>
  <c r="BB259" i="43"/>
  <c r="BB229" i="43"/>
  <c r="BB264" i="43"/>
  <c r="BB258" i="43"/>
  <c r="BB238" i="43"/>
  <c r="BB300" i="43"/>
  <c r="BB237" i="43"/>
  <c r="BB246" i="43"/>
  <c r="BB233" i="43"/>
  <c r="BB294" i="43"/>
  <c r="BB280" i="43"/>
  <c r="BB231" i="43"/>
  <c r="BB293" i="43"/>
  <c r="BB278" i="43"/>
  <c r="BB261" i="43"/>
  <c r="BB250" i="43"/>
  <c r="BB303" i="43"/>
  <c r="BA319" i="43"/>
  <c r="BB219" i="43"/>
  <c r="BB298" i="43"/>
  <c r="BB316" i="43"/>
  <c r="BB279" i="43"/>
  <c r="BB288" i="43"/>
  <c r="BB247" i="43"/>
  <c r="BB266" i="43"/>
  <c r="BB295" i="43"/>
  <c r="BB265" i="43"/>
  <c r="BB235" i="43"/>
  <c r="BB301" i="43"/>
  <c r="BB269" i="43"/>
  <c r="BB284" i="43"/>
  <c r="BB313" i="43"/>
  <c r="BB311" i="43"/>
  <c r="BB225" i="43"/>
  <c r="BB302" i="43"/>
  <c r="BB273" i="43"/>
  <c r="BB274" i="43"/>
  <c r="BB245" i="43"/>
  <c r="BB254" i="43"/>
  <c r="BB296" i="43"/>
  <c r="BB226" i="43"/>
  <c r="BB306" i="43"/>
  <c r="BB263" i="43"/>
  <c r="BB253" i="43"/>
  <c r="BB228" i="43"/>
  <c r="BB309" i="43"/>
  <c r="BB304" i="43"/>
  <c r="BB276" i="43"/>
  <c r="BB241" i="43"/>
  <c r="BB236" i="43"/>
  <c r="BB271" i="43"/>
  <c r="BB249" i="43"/>
  <c r="BB267" i="43"/>
  <c r="BB262" i="43"/>
  <c r="BB234" i="43"/>
  <c r="BB310" i="43"/>
  <c r="BB289" i="43"/>
  <c r="BB240" i="43"/>
  <c r="BB244" i="43"/>
  <c r="BB221" i="43"/>
  <c r="BB239" i="43"/>
  <c r="BB251" i="43"/>
  <c r="BB297" i="43"/>
  <c r="BB291" i="43"/>
  <c r="BB287" i="43"/>
  <c r="BB256" i="43"/>
  <c r="BB260" i="43"/>
  <c r="BB257" i="43"/>
  <c r="BA439" i="43" l="1"/>
  <c r="BA447" i="43"/>
  <c r="BA455" i="43"/>
  <c r="BA463" i="43"/>
  <c r="BA438" i="43"/>
  <c r="BA446" i="43"/>
  <c r="BA454" i="43"/>
  <c r="BA462" i="43"/>
  <c r="BA471" i="43"/>
  <c r="BA479" i="43"/>
  <c r="BA487" i="43"/>
  <c r="BA495" i="43"/>
  <c r="BA503" i="43"/>
  <c r="BA511" i="43"/>
  <c r="BA519" i="43"/>
  <c r="BA527" i="43"/>
  <c r="BA468" i="43"/>
  <c r="BA476" i="43"/>
  <c r="BA484" i="43"/>
  <c r="BA492" i="43"/>
  <c r="BA500" i="43"/>
  <c r="BA508" i="43"/>
  <c r="BA516" i="43"/>
  <c r="BA524" i="43"/>
  <c r="BA532" i="43"/>
  <c r="BA433" i="43"/>
  <c r="BA441" i="43"/>
  <c r="BA449" i="43"/>
  <c r="BA457" i="43"/>
  <c r="BA465" i="43"/>
  <c r="BA440" i="43"/>
  <c r="BA448" i="43"/>
  <c r="BA456" i="43"/>
  <c r="BA464" i="43"/>
  <c r="BA473" i="43"/>
  <c r="BA481" i="43"/>
  <c r="BA489" i="43"/>
  <c r="BA497" i="43"/>
  <c r="BA505" i="43"/>
  <c r="BA513" i="43"/>
  <c r="BA521" i="43"/>
  <c r="BA529" i="43"/>
  <c r="BA470" i="43"/>
  <c r="BA478" i="43"/>
  <c r="BA486" i="43"/>
  <c r="BA494" i="43"/>
  <c r="BA502" i="43"/>
  <c r="BA510" i="43"/>
  <c r="BA518" i="43"/>
  <c r="BA526" i="43"/>
  <c r="BA435" i="43"/>
  <c r="BA443" i="43"/>
  <c r="BA451" i="43"/>
  <c r="BA459" i="43"/>
  <c r="BA434" i="43"/>
  <c r="BA442" i="43"/>
  <c r="BA450" i="43"/>
  <c r="BA458" i="43"/>
  <c r="BA467" i="43"/>
  <c r="BA475" i="43"/>
  <c r="BA483" i="43"/>
  <c r="BA491" i="43"/>
  <c r="BA499" i="43"/>
  <c r="BA507" i="43"/>
  <c r="BA515" i="43"/>
  <c r="BA523" i="43"/>
  <c r="BA531" i="43"/>
  <c r="BA472" i="43"/>
  <c r="BA480" i="43"/>
  <c r="BA488" i="43"/>
  <c r="BA496" i="43"/>
  <c r="BA504" i="43"/>
  <c r="BA512" i="43"/>
  <c r="BA520" i="43"/>
  <c r="BA528" i="43"/>
  <c r="BA437" i="43"/>
  <c r="BA445" i="43"/>
  <c r="BA453" i="43"/>
  <c r="BA461" i="43"/>
  <c r="BA436" i="43"/>
  <c r="BA444" i="43"/>
  <c r="BA452" i="43"/>
  <c r="BA460" i="43"/>
  <c r="BA469" i="43"/>
  <c r="BA477" i="43"/>
  <c r="BA485" i="43"/>
  <c r="BA493" i="43"/>
  <c r="BA501" i="43"/>
  <c r="BA509" i="43"/>
  <c r="BA517" i="43"/>
  <c r="BA525" i="43"/>
  <c r="BA466" i="43"/>
  <c r="BA474" i="43"/>
  <c r="BA482" i="43"/>
  <c r="BA490" i="43"/>
  <c r="BA498" i="43"/>
  <c r="BA506" i="43"/>
  <c r="BA514" i="43"/>
  <c r="BA522" i="43"/>
  <c r="BA530" i="43"/>
  <c r="BB530" i="43" l="1"/>
  <c r="BA106" i="44"/>
  <c r="BB498" i="43"/>
  <c r="BA74" i="44"/>
  <c r="BB466" i="43"/>
  <c r="BA42" i="44"/>
  <c r="BB501" i="43"/>
  <c r="BA77" i="44"/>
  <c r="BB469" i="43"/>
  <c r="BA45" i="44"/>
  <c r="BB436" i="43"/>
  <c r="BA12" i="44"/>
  <c r="BB437" i="43"/>
  <c r="BA13" i="44"/>
  <c r="BB504" i="43"/>
  <c r="BA80" i="44"/>
  <c r="BB472" i="43"/>
  <c r="BA48" i="44"/>
  <c r="BB507" i="43"/>
  <c r="BA83" i="44"/>
  <c r="BB475" i="43"/>
  <c r="BA51" i="44"/>
  <c r="BB442" i="43"/>
  <c r="BA18" i="44"/>
  <c r="BB443" i="43"/>
  <c r="BA19" i="44"/>
  <c r="BB510" i="43"/>
  <c r="BA86" i="44"/>
  <c r="BB478" i="43"/>
  <c r="BA54" i="44"/>
  <c r="BB513" i="43"/>
  <c r="BA89" i="44"/>
  <c r="BB481" i="43"/>
  <c r="BA57" i="44"/>
  <c r="BB448" i="43"/>
  <c r="BA24" i="44"/>
  <c r="BB449" i="43"/>
  <c r="BA25" i="44"/>
  <c r="BB524" i="43"/>
  <c r="BA100" i="44"/>
  <c r="BB492" i="43"/>
  <c r="BA68" i="44"/>
  <c r="BB527" i="43"/>
  <c r="BA103" i="44"/>
  <c r="BB495" i="43"/>
  <c r="BA71" i="44"/>
  <c r="BB462" i="43"/>
  <c r="BA38" i="44"/>
  <c r="BB463" i="43"/>
  <c r="BA39" i="44"/>
  <c r="BB522" i="43"/>
  <c r="BA98" i="44"/>
  <c r="BB490" i="43"/>
  <c r="BA66" i="44"/>
  <c r="BB525" i="43"/>
  <c r="BA101" i="44"/>
  <c r="BB493" i="43"/>
  <c r="BA69" i="44"/>
  <c r="BB460" i="43"/>
  <c r="BA36" i="44"/>
  <c r="BB461" i="43"/>
  <c r="BA37" i="44"/>
  <c r="BB528" i="43"/>
  <c r="BA104" i="44"/>
  <c r="BB496" i="43"/>
  <c r="BA72" i="44"/>
  <c r="BB531" i="43"/>
  <c r="BA107" i="44"/>
  <c r="BB499" i="43"/>
  <c r="BA75" i="44"/>
  <c r="BB467" i="43"/>
  <c r="BA43" i="44"/>
  <c r="BB434" i="43"/>
  <c r="BA10" i="44"/>
  <c r="BB435" i="43"/>
  <c r="BA11" i="44"/>
  <c r="BB502" i="43"/>
  <c r="BA78" i="44"/>
  <c r="BB470" i="43"/>
  <c r="BA46" i="44"/>
  <c r="BB505" i="43"/>
  <c r="BA81" i="44"/>
  <c r="BB473" i="43"/>
  <c r="BA49" i="44"/>
  <c r="BB440" i="43"/>
  <c r="BA16" i="44"/>
  <c r="BB441" i="43"/>
  <c r="BA17" i="44"/>
  <c r="BB516" i="43"/>
  <c r="BA92" i="44"/>
  <c r="BB484" i="43"/>
  <c r="BA60" i="44"/>
  <c r="BB519" i="43"/>
  <c r="BA95" i="44"/>
  <c r="BB487" i="43"/>
  <c r="BA63" i="44"/>
  <c r="BB454" i="43"/>
  <c r="BA30" i="44"/>
  <c r="BB455" i="43"/>
  <c r="BA31" i="44"/>
  <c r="BB514" i="43"/>
  <c r="BA90" i="44"/>
  <c r="BB482" i="43"/>
  <c r="BA58" i="44"/>
  <c r="BB517" i="43"/>
  <c r="BA93" i="44"/>
  <c r="BB485" i="43"/>
  <c r="BA61" i="44"/>
  <c r="BB452" i="43"/>
  <c r="BA28" i="44"/>
  <c r="BB453" i="43"/>
  <c r="BA29" i="44"/>
  <c r="BB520" i="43"/>
  <c r="BA96" i="44"/>
  <c r="BB488" i="43"/>
  <c r="BA64" i="44"/>
  <c r="BB523" i="43"/>
  <c r="BA99" i="44"/>
  <c r="BB491" i="43"/>
  <c r="BA67" i="44"/>
  <c r="BB458" i="43"/>
  <c r="BA34" i="44"/>
  <c r="BB459" i="43"/>
  <c r="BA35" i="44"/>
  <c r="BB526" i="43"/>
  <c r="BA102" i="44"/>
  <c r="BB494" i="43"/>
  <c r="BA70" i="44"/>
  <c r="BB529" i="43"/>
  <c r="BA105" i="44"/>
  <c r="BB497" i="43"/>
  <c r="BA73" i="44"/>
  <c r="BB464" i="43"/>
  <c r="BA40" i="44"/>
  <c r="BB465" i="43"/>
  <c r="BA41" i="44"/>
  <c r="BB433" i="43"/>
  <c r="BA9" i="44"/>
  <c r="BB508" i="43"/>
  <c r="BA84" i="44"/>
  <c r="BB476" i="43"/>
  <c r="BA52" i="44"/>
  <c r="BB511" i="43"/>
  <c r="BA87" i="44"/>
  <c r="BB479" i="43"/>
  <c r="BA55" i="44"/>
  <c r="BB446" i="43"/>
  <c r="BA22" i="44"/>
  <c r="BB447" i="43"/>
  <c r="BA23" i="44"/>
  <c r="BB506" i="43"/>
  <c r="BA82" i="44"/>
  <c r="BB474" i="43"/>
  <c r="BA50" i="44"/>
  <c r="BB509" i="43"/>
  <c r="BA85" i="44"/>
  <c r="BB477" i="43"/>
  <c r="BA53" i="44"/>
  <c r="BB444" i="43"/>
  <c r="BA20" i="44"/>
  <c r="BB445" i="43"/>
  <c r="BA21" i="44"/>
  <c r="BB512" i="43"/>
  <c r="BA88" i="44"/>
  <c r="BB480" i="43"/>
  <c r="BA56" i="44"/>
  <c r="BB515" i="43"/>
  <c r="BA91" i="44"/>
  <c r="BB483" i="43"/>
  <c r="BA59" i="44"/>
  <c r="BB450" i="43"/>
  <c r="BA26" i="44"/>
  <c r="BB451" i="43"/>
  <c r="BA27" i="44"/>
  <c r="BB518" i="43"/>
  <c r="BA94" i="44"/>
  <c r="BB486" i="43"/>
  <c r="BA62" i="44"/>
  <c r="BB521" i="43"/>
  <c r="BA97" i="44"/>
  <c r="BB489" i="43"/>
  <c r="BA65" i="44"/>
  <c r="BB456" i="43"/>
  <c r="BA32" i="44"/>
  <c r="BB457" i="43"/>
  <c r="BA33" i="44"/>
  <c r="BB532" i="43"/>
  <c r="BA108" i="44"/>
  <c r="BB500" i="43"/>
  <c r="BA76" i="44"/>
  <c r="BB468" i="43"/>
  <c r="BA44" i="44"/>
  <c r="BB503" i="43"/>
  <c r="BA79" i="44"/>
  <c r="BB471" i="43"/>
  <c r="BA47" i="44"/>
  <c r="BB438" i="43"/>
  <c r="BA14" i="44"/>
  <c r="BB439" i="43"/>
  <c r="BA15" i="44"/>
  <c r="BD9" i="44" l="1"/>
  <c r="BF7" i="44" s="1"/>
  <c r="M5" i="44" s="1"/>
  <c r="I5" i="42" s="1"/>
  <c r="BB9" i="44"/>
  <c r="H11" i="42" s="1"/>
  <c r="J11" i="42" s="1"/>
  <c r="M11" i="42" s="1"/>
  <c r="BA109" i="44"/>
  <c r="BC9" i="44"/>
  <c r="C5" i="44" l="1"/>
  <c r="C5" i="42" s="1"/>
  <c r="H71" i="19" s="1"/>
  <c r="H72" i="19" s="1"/>
  <c r="I11" i="42"/>
  <c r="P15" i="19" l="1"/>
  <c r="AK18" i="19" s="1"/>
  <c r="AK15" i="19" l="1"/>
  <c r="Z21" i="26" s="1"/>
  <c r="P18" i="26" s="1"/>
  <c r="AO15" i="19"/>
</calcChain>
</file>

<file path=xl/comments1.xml><?xml version="1.0" encoding="utf-8"?>
<comments xmlns="http://schemas.openxmlformats.org/spreadsheetml/2006/main">
  <authors>
    <author>mieken</author>
  </authors>
  <commentList>
    <comment ref="AI2" authorId="0" shapeId="0">
      <text>
        <r>
          <rPr>
            <b/>
            <sz val="8"/>
            <color indexed="81"/>
            <rFont val="MS P ゴシック"/>
            <family val="3"/>
            <charset val="128"/>
          </rPr>
          <t>交付申請書を提出した日付を記入してください</t>
        </r>
      </text>
    </comment>
    <comment ref="P18" authorId="0" shapeId="0">
      <text>
        <r>
          <rPr>
            <b/>
            <sz val="8"/>
            <color indexed="81"/>
            <rFont val="MS P ゴシック"/>
            <family val="3"/>
            <charset val="128"/>
          </rPr>
          <t>白色のセルは自動計算のため、入力しないでください</t>
        </r>
      </text>
    </comment>
  </commentList>
</comments>
</file>

<file path=xl/comments2.xml><?xml version="1.0" encoding="utf-8"?>
<comments xmlns="http://schemas.openxmlformats.org/spreadsheetml/2006/main">
  <authors>
    <author>沖縄県</author>
    <author>mieken</author>
    <author>-</author>
  </authors>
  <commentList>
    <comment ref="I5" authorId="0" shapeId="0">
      <text>
        <r>
          <rPr>
            <b/>
            <sz val="9"/>
            <color indexed="81"/>
            <rFont val="MS P ゴシック"/>
            <family val="3"/>
            <charset val="128"/>
          </rPr>
          <t>介護保険事業所番号がないサービスは「0」と入力</t>
        </r>
        <r>
          <rPr>
            <sz val="9"/>
            <color indexed="81"/>
            <rFont val="MS P ゴシック"/>
            <family val="3"/>
            <charset val="128"/>
          </rPr>
          <t xml:space="preserve">
</t>
        </r>
      </text>
    </comment>
    <comment ref="I8" authorId="1" shapeId="0">
      <text>
        <r>
          <rPr>
            <b/>
            <sz val="9"/>
            <color indexed="81"/>
            <rFont val="ＭＳ Ｐゴシック"/>
            <family val="3"/>
            <charset val="128"/>
          </rPr>
          <t>プルダウンメニューから選択してください</t>
        </r>
      </text>
    </comment>
    <comment ref="J15" authorId="1" shapeId="0">
      <text>
        <r>
          <rPr>
            <b/>
            <sz val="10"/>
            <color indexed="81"/>
            <rFont val="ＭＳ Ｐゴシック"/>
            <family val="3"/>
            <charset val="128"/>
          </rPr>
          <t>入所施設系及び短期入所は定員数</t>
        </r>
      </text>
    </comment>
    <comment ref="W15" authorId="2" shapeId="0">
      <text>
        <r>
          <rPr>
            <b/>
            <sz val="10"/>
            <color indexed="81"/>
            <rFont val="MS P ゴシック"/>
            <family val="3"/>
            <charset val="128"/>
          </rPr>
          <t xml:space="preserve">本事業所・施設において、既に本補助金申請を提出している場合、その金額（単位：千円）を入力
</t>
        </r>
        <r>
          <rPr>
            <b/>
            <sz val="10"/>
            <color indexed="10"/>
            <rFont val="MS P ゴシック"/>
            <family val="3"/>
            <charset val="128"/>
          </rPr>
          <t>※施設内療養分は除く</t>
        </r>
      </text>
    </comment>
    <comment ref="AK15" authorId="0" shapeId="0">
      <text>
        <r>
          <rPr>
            <b/>
            <sz val="9"/>
            <color indexed="81"/>
            <rFont val="MS P ゴシック"/>
            <family val="3"/>
            <charset val="128"/>
          </rPr>
          <t>「所要額」と「補助上限額」のうち、低い方を採用</t>
        </r>
      </text>
    </comment>
    <comment ref="AD16" authorId="2" shapeId="0">
      <text>
        <r>
          <rPr>
            <b/>
            <sz val="10"/>
            <color indexed="81"/>
            <rFont val="MS P ゴシック"/>
            <family val="3"/>
            <charset val="128"/>
          </rPr>
          <t>国との個別協議が終了し、了承された補助上限額を入力する。</t>
        </r>
      </text>
    </comment>
    <comment ref="AK16" authorId="2" shapeId="0">
      <text>
        <r>
          <rPr>
            <b/>
            <sz val="9"/>
            <color indexed="81"/>
            <rFont val="MS P ゴシック"/>
            <family val="3"/>
            <charset val="128"/>
          </rPr>
          <t xml:space="preserve">If(AND(個別協議後の申請額&gt;0,個別協議の希望=空欄or無）,If(所要額＞個別協議後補助上限額),個別協議後補助上限額、所要額),0)
○個別協議後の補助額が300万円で、所要額が150万円、申請済額が200万円で入力があった場合に、申請額は300-200で100万円が申請額となるように関数を設定。
○所要額が100万円以下であれば、所要額をそのまま入力する。
</t>
        </r>
      </text>
    </comment>
    <comment ref="AK18" authorId="2" shapeId="0">
      <text>
        <r>
          <rPr>
            <b/>
            <sz val="9"/>
            <color indexed="81"/>
            <rFont val="MS P ゴシック"/>
            <family val="3"/>
            <charset val="128"/>
          </rPr>
          <t>IF(AND(個別協議の希望="有",(所要額+申請済額)&gt;補助上限額+個別協議後の補助上限額),所要額+申請済額-補助上限額+個別協議後補助上限額,0)</t>
        </r>
      </text>
    </comment>
    <comment ref="A30" authorId="0" shapeId="0">
      <text>
        <r>
          <rPr>
            <b/>
            <sz val="9"/>
            <color indexed="81"/>
            <rFont val="MS P ゴシック"/>
            <family val="3"/>
            <charset val="128"/>
          </rPr>
          <t>沖縄県:</t>
        </r>
        <r>
          <rPr>
            <sz val="9"/>
            <color indexed="81"/>
            <rFont val="MS P ゴシック"/>
            <family val="3"/>
            <charset val="128"/>
          </rPr>
          <t xml:space="preserve">
</t>
        </r>
      </text>
    </comment>
    <comment ref="M30" authorId="0" shapeId="0">
      <text>
        <r>
          <rPr>
            <b/>
            <sz val="9"/>
            <color indexed="81"/>
            <rFont val="MS P ゴシック"/>
            <family val="3"/>
            <charset val="128"/>
          </rPr>
          <t xml:space="preserve">「内訳」選択後、「対象経費」を選択する
</t>
        </r>
      </text>
    </comment>
    <comment ref="U71" authorId="0" shapeId="0">
      <text>
        <r>
          <rPr>
            <b/>
            <sz val="9"/>
            <color indexed="81"/>
            <rFont val="MS P ゴシック"/>
            <family val="3"/>
            <charset val="128"/>
          </rPr>
          <t>別シートの「別紙２ 区分⑤所要額内訳」の「合計人数」から引用</t>
        </r>
      </text>
    </comment>
    <comment ref="T77" authorId="2" shapeId="0">
      <text>
        <r>
          <rPr>
            <b/>
            <sz val="10"/>
            <color indexed="81"/>
            <rFont val="MS P ゴシック"/>
            <family val="3"/>
            <charset val="128"/>
          </rPr>
          <t>本事業所・施設において、既に本補助金申請を提出している場合、その金額（単位：千円）を入力</t>
        </r>
      </text>
    </comment>
    <comment ref="AJ77" authorId="0" shapeId="0">
      <text>
        <r>
          <rPr>
            <b/>
            <sz val="9"/>
            <color indexed="81"/>
            <rFont val="MS P ゴシック"/>
            <family val="3"/>
            <charset val="128"/>
          </rPr>
          <t>「所要額」と「補助上限額」のうち、低い方を採用</t>
        </r>
      </text>
    </comment>
    <comment ref="W97" authorId="0" shapeId="0">
      <text>
        <r>
          <rPr>
            <b/>
            <sz val="9"/>
            <color indexed="81"/>
            <rFont val="MS P ゴシック"/>
            <family val="3"/>
            <charset val="128"/>
          </rPr>
          <t>本事業所・施設において、既に本補助金申請を提出している場合、その金額（単位：千円）を入力</t>
        </r>
      </text>
    </comment>
    <comment ref="AK97" authorId="0" shapeId="0">
      <text>
        <r>
          <rPr>
            <b/>
            <sz val="9"/>
            <color indexed="81"/>
            <rFont val="MS P ゴシック"/>
            <family val="3"/>
            <charset val="128"/>
          </rPr>
          <t>「所要額」と「補助上限額」のうち、低い方を採用</t>
        </r>
      </text>
    </comment>
    <comment ref="AD98" authorId="2" shapeId="0">
      <text>
        <r>
          <rPr>
            <b/>
            <sz val="10"/>
            <color indexed="81"/>
            <rFont val="MS P ゴシック"/>
            <family val="3"/>
            <charset val="128"/>
          </rPr>
          <t>国との個別協議が終了し、了承された補助上限額を入力する。</t>
        </r>
      </text>
    </comment>
    <comment ref="AK98" authorId="2" shapeId="0">
      <text>
        <r>
          <rPr>
            <b/>
            <sz val="9"/>
            <color indexed="81"/>
            <rFont val="MS P ゴシック"/>
            <family val="3"/>
            <charset val="128"/>
          </rPr>
          <t xml:space="preserve">If(AND(個別協議後の申請額&gt;0,個別協議の希望=空欄or無）,If(所要額＞個別協議後補助上限額),個別協議後補助上限額、所要額),0)
○個別協議後の補助額が300万円で、所要額が150万円、申請済額が200万円で入力があった場合に、申請額は300-200で100万円が申請額となるように関数を設定。
○所要額が100万円以下であれば、所要額をそのまま入力する。
</t>
        </r>
      </text>
    </comment>
    <comment ref="AK100" authorId="2" shapeId="0">
      <text>
        <r>
          <rPr>
            <b/>
            <sz val="9"/>
            <color indexed="81"/>
            <rFont val="MS P ゴシック"/>
            <family val="3"/>
            <charset val="128"/>
          </rPr>
          <t>IF(AND(個別協議の希望="有",(所要額+申請済額)&gt;補助上限額+個別協議後の補助上限額),所要額+申請済額-補助上限額+個別協議後補助上限額,0)</t>
        </r>
      </text>
    </comment>
  </commentList>
</comments>
</file>

<file path=xl/comments3.xml><?xml version="1.0" encoding="utf-8"?>
<comments xmlns="http://schemas.openxmlformats.org/spreadsheetml/2006/main">
  <authors>
    <author>沖縄県</author>
    <author>大城将志</author>
    <author>大城　将志</author>
  </authors>
  <commentList>
    <comment ref="I3" authorId="0" shapeId="0">
      <text>
        <r>
          <rPr>
            <b/>
            <sz val="11"/>
            <color indexed="81"/>
            <rFont val="MS P ゴシック"/>
            <family val="3"/>
            <charset val="128"/>
          </rPr>
          <t>介護保険事業所番号がないサービスは「0」と入力</t>
        </r>
      </text>
    </comment>
    <comment ref="D9" authorId="1" shapeId="0">
      <text>
        <r>
          <rPr>
            <b/>
            <sz val="9"/>
            <color indexed="81"/>
            <rFont val="MS P ゴシック"/>
            <family val="3"/>
            <charset val="128"/>
          </rPr>
          <t>【症状有無】
無症状者を施設内療養した場合、「無」を選択</t>
        </r>
        <r>
          <rPr>
            <sz val="9"/>
            <color indexed="81"/>
            <rFont val="MS P ゴシック"/>
            <family val="3"/>
            <charset val="128"/>
          </rPr>
          <t xml:space="preserve">
</t>
        </r>
      </text>
    </comment>
    <comment ref="H9" authorId="1" shapeId="0">
      <text>
        <r>
          <rPr>
            <b/>
            <sz val="9"/>
            <color indexed="81"/>
            <rFont val="MS P ゴシック"/>
            <family val="3"/>
            <charset val="128"/>
          </rPr>
          <t xml:space="preserve">【算定日数】
・令和4年10月1日以降に療養開始した施設内療養の利用者の上限は原則10日以内になります。11日以上の施設内療養を行った場合、備考欄に症状軽快日を入力するとともに、その理由を電子申請中の「１ 施設内療養を実施することとなった経緯」に記入してください。
</t>
        </r>
        <r>
          <rPr>
            <b/>
            <u/>
            <sz val="9"/>
            <color indexed="81"/>
            <rFont val="MS P ゴシック"/>
            <family val="3"/>
            <charset val="128"/>
          </rPr>
          <t>・令和5年1月1日以降に療養開始した無症状者の施設内療養の上限は7日間になります。</t>
        </r>
      </text>
    </comment>
    <comment ref="E10" authorId="0" shapeId="0">
      <text>
        <r>
          <rPr>
            <b/>
            <sz val="9"/>
            <color indexed="81"/>
            <rFont val="MS P ゴシック"/>
            <family val="3"/>
            <charset val="128"/>
          </rPr>
          <t>【開始日】
・保健所が指定する発症日
上記がない場合、
・有症状者であったのならば発症日
・無症状者の場合、陽性と判明した検査の検体採取日</t>
        </r>
      </text>
    </comment>
    <comment ref="G10" authorId="0" shapeId="0">
      <text>
        <r>
          <rPr>
            <b/>
            <sz val="9"/>
            <color indexed="81"/>
            <rFont val="MS P ゴシック"/>
            <family val="3"/>
            <charset val="128"/>
          </rPr>
          <t>【終了日】
・入院日等を含む、施設内療養を行った最終日</t>
        </r>
      </text>
    </comment>
    <comment ref="A40" authorId="2" shapeId="0">
      <text>
        <r>
          <rPr>
            <b/>
            <sz val="12"/>
            <color indexed="81"/>
            <rFont val="MS P ゴシック"/>
            <family val="3"/>
            <charset val="128"/>
          </rPr>
          <t>30名以上の場合、</t>
        </r>
        <r>
          <rPr>
            <sz val="12"/>
            <color indexed="81"/>
            <rFont val="MS P ゴシック"/>
            <family val="3"/>
            <charset val="128"/>
          </rPr>
          <t xml:space="preserve">
</t>
        </r>
        <r>
          <rPr>
            <b/>
            <sz val="12"/>
            <color indexed="81"/>
            <rFont val="MS P ゴシック"/>
            <family val="3"/>
            <charset val="128"/>
          </rPr>
          <t>行を「再表示」してください。</t>
        </r>
      </text>
    </comment>
  </commentList>
</comments>
</file>

<file path=xl/comments4.xml><?xml version="1.0" encoding="utf-8"?>
<comments xmlns="http://schemas.openxmlformats.org/spreadsheetml/2006/main">
  <authors>
    <author>大城将志</author>
    <author>大城　将志</author>
  </authors>
  <commentList>
    <comment ref="AG8" authorId="0" shapeId="0">
      <text>
        <r>
          <rPr>
            <b/>
            <sz val="9"/>
            <color indexed="81"/>
            <rFont val="MS P ゴシック"/>
            <family val="3"/>
            <charset val="128"/>
          </rPr>
          <t>30日以上の場合、
列を「再表示」してください。</t>
        </r>
      </text>
    </comment>
    <comment ref="A38" authorId="1" shapeId="0">
      <text>
        <r>
          <rPr>
            <b/>
            <sz val="9"/>
            <color indexed="81"/>
            <rFont val="MS P ゴシック"/>
            <family val="3"/>
            <charset val="128"/>
          </rPr>
          <t>30名以上の場合、
行を「再表示」してください。</t>
        </r>
      </text>
    </comment>
  </commentList>
</comments>
</file>

<file path=xl/comments5.xml><?xml version="1.0" encoding="utf-8"?>
<comments xmlns="http://schemas.openxmlformats.org/spreadsheetml/2006/main">
  <authors>
    <author>東京都</author>
  </authors>
  <commentList>
    <comment ref="O30" authorId="0" shapeId="0">
      <text>
        <r>
          <rPr>
            <b/>
            <sz val="9"/>
            <color indexed="81"/>
            <rFont val="MS P ゴシック"/>
            <family val="3"/>
            <charset val="128"/>
          </rPr>
          <t xml:space="preserve">印鑑証明書（登記）の開設法人の所在地を記載してください。
事業所・施設の所在地はこちらに記載しないでください。
</t>
        </r>
      </text>
    </comment>
    <comment ref="Q34" authorId="0" shapeId="0">
      <text>
        <r>
          <rPr>
            <b/>
            <sz val="9"/>
            <color indexed="81"/>
            <rFont val="MS P ゴシック"/>
            <family val="3"/>
            <charset val="128"/>
          </rPr>
          <t>代表者印は不要です。</t>
        </r>
      </text>
    </comment>
  </commentList>
</comments>
</file>

<file path=xl/comments6.xml><?xml version="1.0" encoding="utf-8"?>
<comments xmlns="http://schemas.openxmlformats.org/spreadsheetml/2006/main">
  <authors>
    <author>沖縄県</author>
    <author>-</author>
  </authors>
  <commentList>
    <comment ref="C11" authorId="0" shapeId="0">
      <text>
        <r>
          <rPr>
            <b/>
            <u/>
            <sz val="10"/>
            <color indexed="81"/>
            <rFont val="MS P ゴシック"/>
            <family val="3"/>
            <charset val="128"/>
          </rPr>
          <t>法人の住所です。</t>
        </r>
        <r>
          <rPr>
            <b/>
            <sz val="9"/>
            <color indexed="81"/>
            <rFont val="MS P ゴシック"/>
            <family val="3"/>
            <charset val="128"/>
          </rPr>
          <t xml:space="preserve">
※事業所の住所ではない</t>
        </r>
        <r>
          <rPr>
            <sz val="9"/>
            <color indexed="81"/>
            <rFont val="MS P ゴシック"/>
            <family val="3"/>
            <charset val="128"/>
          </rPr>
          <t xml:space="preserve">
</t>
        </r>
      </text>
    </comment>
    <comment ref="C17" authorId="0" shapeId="0">
      <text>
        <r>
          <rPr>
            <b/>
            <sz val="10"/>
            <color indexed="81"/>
            <rFont val="MS P ゴシック"/>
            <family val="3"/>
            <charset val="128"/>
          </rPr>
          <t>法人名＆代表者の役職・氏名
を入力</t>
        </r>
      </text>
    </comment>
    <comment ref="C22" authorId="1" shapeId="0">
      <text>
        <r>
          <rPr>
            <b/>
            <sz val="9"/>
            <color indexed="81"/>
            <rFont val="MS P ゴシック"/>
            <family val="3"/>
            <charset val="128"/>
          </rPr>
          <t>該当する預金種類に〇をつけてください。</t>
        </r>
      </text>
    </comment>
    <comment ref="C27" authorId="0" shapeId="0">
      <text>
        <r>
          <rPr>
            <b/>
            <sz val="9"/>
            <color indexed="81"/>
            <rFont val="MS P ゴシック"/>
            <family val="3"/>
            <charset val="128"/>
          </rPr>
          <t>通帳表紙</t>
        </r>
        <r>
          <rPr>
            <b/>
            <u/>
            <sz val="10"/>
            <color indexed="81"/>
            <rFont val="MS P ゴシック"/>
            <family val="3"/>
            <charset val="128"/>
          </rPr>
          <t>うら</t>
        </r>
        <r>
          <rPr>
            <b/>
            <sz val="9"/>
            <color indexed="81"/>
            <rFont val="MS P ゴシック"/>
            <family val="3"/>
            <charset val="128"/>
          </rPr>
          <t xml:space="preserve">に記載されている、
</t>
        </r>
        <r>
          <rPr>
            <b/>
            <u/>
            <sz val="10"/>
            <color indexed="81"/>
            <rFont val="MS P ゴシック"/>
            <family val="3"/>
            <charset val="128"/>
          </rPr>
          <t>カタカナ</t>
        </r>
        <r>
          <rPr>
            <b/>
            <sz val="9"/>
            <color indexed="81"/>
            <rFont val="MS P ゴシック"/>
            <family val="3"/>
            <charset val="128"/>
          </rPr>
          <t>を入力</t>
        </r>
      </text>
    </comment>
    <comment ref="D38" authorId="0" shapeId="0">
      <text>
        <r>
          <rPr>
            <b/>
            <u/>
            <sz val="10"/>
            <color indexed="81"/>
            <rFont val="MS P ゴシック"/>
            <family val="3"/>
            <charset val="128"/>
          </rPr>
          <t>法人の住所です。</t>
        </r>
        <r>
          <rPr>
            <b/>
            <sz val="9"/>
            <color indexed="81"/>
            <rFont val="MS P ゴシック"/>
            <family val="3"/>
            <charset val="128"/>
          </rPr>
          <t xml:space="preserve">
※事業所の住所ではない</t>
        </r>
        <r>
          <rPr>
            <sz val="9"/>
            <color indexed="81"/>
            <rFont val="MS P ゴシック"/>
            <family val="3"/>
            <charset val="128"/>
          </rPr>
          <t xml:space="preserve">
</t>
        </r>
      </text>
    </comment>
  </commentList>
</comments>
</file>

<file path=xl/sharedStrings.xml><?xml version="1.0" encoding="utf-8"?>
<sst xmlns="http://schemas.openxmlformats.org/spreadsheetml/2006/main" count="691" uniqueCount="412">
  <si>
    <t>日</t>
    <rPh sb="0" eb="1">
      <t>ニチ</t>
    </rPh>
    <phoneticPr fontId="7"/>
  </si>
  <si>
    <t>月</t>
    <rPh sb="0" eb="1">
      <t>ゲツ</t>
    </rPh>
    <phoneticPr fontId="7"/>
  </si>
  <si>
    <t>年</t>
    <rPh sb="0" eb="1">
      <t>ネン</t>
    </rPh>
    <phoneticPr fontId="7"/>
  </si>
  <si>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</si>
  <si>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</si>
  <si>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</si>
  <si>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</si>
  <si>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</si>
  <si>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</si>
  <si>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</si>
  <si>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</si>
  <si>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</si>
  <si>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</si>
  <si>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</si>
  <si>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</si>
  <si>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</si>
  <si>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</si>
  <si>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</si>
  <si>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</si>
  <si>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</si>
  <si>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7"/>
  </si>
  <si>
    <t>助成対象の区分</t>
    <rPh sb="0" eb="2">
      <t>ジョセイ</t>
    </rPh>
    <rPh sb="2" eb="4">
      <t>タイショウ</t>
    </rPh>
    <rPh sb="5" eb="7">
      <t>クブン</t>
    </rPh>
    <phoneticPr fontId="7"/>
  </si>
  <si>
    <t>短期入所生活介護事業所</t>
  </si>
  <si>
    <t>通所介護事業所（通常規模型）</t>
    <rPh sb="0" eb="2">
      <t>ツウショ</t>
    </rPh>
    <rPh sb="2" eb="4">
      <t>カイゴ</t>
    </rPh>
    <rPh sb="4" eb="7">
      <t>ジギョウショ</t>
    </rPh>
    <phoneticPr fontId="7"/>
  </si>
  <si>
    <t>通所介護事業所（大規模型（Ⅰ））</t>
    <rPh sb="0" eb="2">
      <t>ツウショ</t>
    </rPh>
    <rPh sb="2" eb="4">
      <t>カイゴ</t>
    </rPh>
    <rPh sb="4" eb="7">
      <t>ジギョウショ</t>
    </rPh>
    <phoneticPr fontId="7"/>
  </si>
  <si>
    <t>通所介護事業所（大規模型（Ⅱ））</t>
    <rPh sb="0" eb="2">
      <t>ツウショ</t>
    </rPh>
    <rPh sb="2" eb="4">
      <t>カイゴ</t>
    </rPh>
    <rPh sb="4" eb="7">
      <t>ジギョウショ</t>
    </rPh>
    <phoneticPr fontId="7"/>
  </si>
  <si>
    <t>通所リハビリテーション事業所（通常規模型）</t>
    <phoneticPr fontId="7"/>
  </si>
  <si>
    <t>通所リハビリテーション事業所（大規模型（Ⅰ））</t>
    <phoneticPr fontId="7"/>
  </si>
  <si>
    <t>通所リハビリテーション事業所（大規模型（Ⅱ））</t>
    <phoneticPr fontId="7"/>
  </si>
  <si>
    <t>/事業所</t>
    <rPh sb="1" eb="4">
      <t>ジギョウショ</t>
    </rPh>
    <phoneticPr fontId="6"/>
  </si>
  <si>
    <t>/定員</t>
    <rPh sb="1" eb="3">
      <t>テイイン</t>
    </rPh>
    <phoneticPr fontId="6"/>
  </si>
  <si>
    <t>養護老人ホーム（定員30人以上）</t>
    <rPh sb="0" eb="2">
      <t>ヨウゴ</t>
    </rPh>
    <rPh sb="2" eb="4">
      <t>ロウジン</t>
    </rPh>
    <rPh sb="8" eb="10">
      <t>テイイン</t>
    </rPh>
    <rPh sb="12" eb="15">
      <t>ニンイジョウ</t>
    </rPh>
    <phoneticPr fontId="7"/>
  </si>
  <si>
    <t>養護老人ホーム（定員29人以下）</t>
    <rPh sb="0" eb="2">
      <t>ヨウゴ</t>
    </rPh>
    <rPh sb="2" eb="4">
      <t>ロウジン</t>
    </rPh>
    <rPh sb="8" eb="10">
      <t>テイイン</t>
    </rPh>
    <rPh sb="12" eb="13">
      <t>ニン</t>
    </rPh>
    <rPh sb="13" eb="15">
      <t>イカ</t>
    </rPh>
    <phoneticPr fontId="7"/>
  </si>
  <si>
    <t>軽費老人ホーム（定員30人以上）</t>
    <rPh sb="0" eb="2">
      <t>ケイヒ</t>
    </rPh>
    <rPh sb="2" eb="4">
      <t>ロウジン</t>
    </rPh>
    <rPh sb="8" eb="10">
      <t>テイイン</t>
    </rPh>
    <rPh sb="12" eb="15">
      <t>ニンイジョウ</t>
    </rPh>
    <phoneticPr fontId="7"/>
  </si>
  <si>
    <t>軽費老人ホーム（定員29人以下）</t>
    <rPh sb="0" eb="2">
      <t>ケイヒ</t>
    </rPh>
    <rPh sb="2" eb="4">
      <t>ロウジン</t>
    </rPh>
    <rPh sb="8" eb="10">
      <t>テイイン</t>
    </rPh>
    <rPh sb="12" eb="15">
      <t>ニンイカ</t>
    </rPh>
    <phoneticPr fontId="7"/>
  </si>
  <si>
    <t>有料老人ホーム（定員30人以上）</t>
    <rPh sb="0" eb="2">
      <t>ユウリョウ</t>
    </rPh>
    <rPh sb="2" eb="4">
      <t>ロウジン</t>
    </rPh>
    <rPh sb="8" eb="10">
      <t>テイイン</t>
    </rPh>
    <rPh sb="12" eb="15">
      <t>ニンイジョウ</t>
    </rPh>
    <phoneticPr fontId="7"/>
  </si>
  <si>
    <t>有料老人ホーム（定員29人以下）</t>
    <rPh sb="0" eb="2">
      <t>ユウリョウ</t>
    </rPh>
    <rPh sb="2" eb="4">
      <t>ロウジン</t>
    </rPh>
    <rPh sb="8" eb="10">
      <t>テイイン</t>
    </rPh>
    <rPh sb="12" eb="13">
      <t>ニン</t>
    </rPh>
    <rPh sb="13" eb="15">
      <t>イカ</t>
    </rPh>
    <phoneticPr fontId="7"/>
  </si>
  <si>
    <t>サービス付き高齢者向け住宅（定員30人以上）</t>
    <rPh sb="4" eb="5">
      <t>ツ</t>
    </rPh>
    <rPh sb="6" eb="9">
      <t>コウレイシャ</t>
    </rPh>
    <rPh sb="9" eb="10">
      <t>ム</t>
    </rPh>
    <rPh sb="11" eb="13">
      <t>ジュウタク</t>
    </rPh>
    <rPh sb="14" eb="16">
      <t>テイイン</t>
    </rPh>
    <rPh sb="18" eb="21">
      <t>ニンイジョウ</t>
    </rPh>
    <phoneticPr fontId="7"/>
  </si>
  <si>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7"/>
  </si>
  <si>
    <t>①</t>
    <phoneticPr fontId="7"/>
  </si>
  <si>
    <t>②</t>
    <phoneticPr fontId="7"/>
  </si>
  <si>
    <t>③</t>
    <phoneticPr fontId="7"/>
  </si>
  <si>
    <t>④</t>
    <phoneticPr fontId="7"/>
  </si>
  <si>
    <t>地域密着型通所介護事業所(療養通所介護事業所を含む)</t>
    <rPh sb="13" eb="15">
      <t>リョウヨウ</t>
    </rPh>
    <rPh sb="15" eb="17">
      <t>ツウショ</t>
    </rPh>
    <rPh sb="17" eb="19">
      <t>カイゴ</t>
    </rPh>
    <rPh sb="19" eb="22">
      <t>ジギョウショ</t>
    </rPh>
    <rPh sb="23" eb="24">
      <t>フク</t>
    </rPh>
    <phoneticPr fontId="7"/>
  </si>
  <si>
    <t>介護保険事業所番号</t>
    <rPh sb="0" eb="2">
      <t>カイゴ</t>
    </rPh>
    <rPh sb="2" eb="4">
      <t>ホケン</t>
    </rPh>
    <rPh sb="4" eb="7">
      <t>ジギョウショ</t>
    </rPh>
    <rPh sb="7" eb="9">
      <t>バンゴウ</t>
    </rPh>
    <phoneticPr fontId="7"/>
  </si>
  <si>
    <t>サービス種別</t>
    <rPh sb="4" eb="6">
      <t>シュベツ</t>
    </rPh>
    <phoneticPr fontId="7"/>
  </si>
  <si>
    <t>備考</t>
    <rPh sb="0" eb="2">
      <t>ビコウ</t>
    </rPh>
    <phoneticPr fontId="7"/>
  </si>
  <si>
    <t>居宅療養管理指導事業所</t>
    <rPh sb="8" eb="11">
      <t>ジギョウショ</t>
    </rPh>
    <phoneticPr fontId="7"/>
  </si>
  <si>
    <t>※本シートは絶対に編集しないこと。</t>
    <rPh sb="1" eb="2">
      <t>ホン</t>
    </rPh>
    <rPh sb="6" eb="8">
      <t>ゼッタイ</t>
    </rPh>
    <rPh sb="9" eb="11">
      <t>ヘンシュウ</t>
    </rPh>
    <phoneticPr fontId="7"/>
  </si>
  <si>
    <t>区分</t>
    <rPh sb="0" eb="2">
      <t>クブン</t>
    </rPh>
    <phoneticPr fontId="7"/>
  </si>
  <si>
    <t>事業所名称</t>
    <rPh sb="0" eb="3">
      <t>ジギョウショ</t>
    </rPh>
    <rPh sb="3" eb="5">
      <t>メイショウ</t>
    </rPh>
    <phoneticPr fontId="7"/>
  </si>
  <si>
    <t>〒</t>
    <phoneticPr fontId="7"/>
  </si>
  <si>
    <t>事業所の所在地</t>
    <rPh sb="0" eb="3">
      <t>ジギョウショ</t>
    </rPh>
    <rPh sb="4" eb="7">
      <t>ショザイチ</t>
    </rPh>
    <phoneticPr fontId="7"/>
  </si>
  <si>
    <t>（</t>
    <phoneticPr fontId="7"/>
  </si>
  <si>
    <t>）</t>
    <phoneticPr fontId="7"/>
  </si>
  <si>
    <t>電話番号</t>
    <rPh sb="0" eb="2">
      <t>デンワ</t>
    </rPh>
    <rPh sb="2" eb="4">
      <t>バンゴウ</t>
    </rPh>
    <phoneticPr fontId="7"/>
  </si>
  <si>
    <t>（単位：千円）</t>
    <rPh sb="1" eb="3">
      <t>タンイ</t>
    </rPh>
    <rPh sb="4" eb="6">
      <t>センエン</t>
    </rPh>
    <phoneticPr fontId="7"/>
  </si>
  <si>
    <t>④　感染等の疑いがある者に対して一定の要件のもと自費で検査を実施した介護施設等</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phoneticPr fontId="7"/>
  </si>
  <si>
    <t>経費内訳【区分①～③】</t>
    <rPh sb="0" eb="2">
      <t>ケイヒ</t>
    </rPh>
    <rPh sb="2" eb="4">
      <t>ウチワケ</t>
    </rPh>
    <rPh sb="5" eb="7">
      <t>クブン</t>
    </rPh>
    <phoneticPr fontId="7"/>
  </si>
  <si>
    <t>【緊急時の介護人材確保に係る費用】</t>
    <phoneticPr fontId="7"/>
  </si>
  <si>
    <t>【職場環境の復旧・環境整備に係る費用】</t>
    <phoneticPr fontId="7"/>
  </si>
  <si>
    <t>所要額（円）</t>
    <rPh sb="0" eb="3">
      <t>ショヨウガク</t>
    </rPh>
    <rPh sb="4" eb="5">
      <t>エン</t>
    </rPh>
    <phoneticPr fontId="7"/>
  </si>
  <si>
    <t>計</t>
    <rPh sb="0" eb="1">
      <t>ケイ</t>
    </rPh>
    <phoneticPr fontId="7"/>
  </si>
  <si>
    <t>内訳</t>
    <rPh sb="0" eb="2">
      <t>ウチワケ</t>
    </rPh>
    <phoneticPr fontId="7"/>
  </si>
  <si>
    <t>備考</t>
    <rPh sb="0" eb="2">
      <t>ビコウ</t>
    </rPh>
    <phoneticPr fontId="7"/>
  </si>
  <si>
    <t>経費内訳【区分④】</t>
    <rPh sb="0" eb="2">
      <t>ケイヒ</t>
    </rPh>
    <rPh sb="2" eb="4">
      <t>ウチワケ</t>
    </rPh>
    <rPh sb="5" eb="7">
      <t>クブン</t>
    </rPh>
    <phoneticPr fontId="7"/>
  </si>
  <si>
    <t>人数(名）</t>
    <rPh sb="0" eb="2">
      <t>ニンズウ</t>
    </rPh>
    <rPh sb="3" eb="4">
      <t>ナ</t>
    </rPh>
    <phoneticPr fontId="7"/>
  </si>
  <si>
    <r>
      <t xml:space="preserve"> ア 感染者が発生した事業所・施設等　</t>
    </r>
    <r>
      <rPr>
        <sz val="8"/>
        <rFont val="ＭＳ Ｐ明朝"/>
        <family val="1"/>
        <charset val="128"/>
      </rPr>
      <t>→ 下記アに記載</t>
    </r>
    <rPh sb="3" eb="6">
      <t>カンセンシャ</t>
    </rPh>
    <rPh sb="7" eb="9">
      <t>ハッセイ</t>
    </rPh>
    <rPh sb="11" eb="14">
      <t>ジギョウショ</t>
    </rPh>
    <rPh sb="15" eb="17">
      <t>シセツ</t>
    </rPh>
    <rPh sb="17" eb="18">
      <t>トウ</t>
    </rPh>
    <rPh sb="21" eb="23">
      <t>カキ</t>
    </rPh>
    <rPh sb="25" eb="27">
      <t>キサイ</t>
    </rPh>
    <phoneticPr fontId="7"/>
  </si>
  <si>
    <r>
      <t xml:space="preserve"> ウ 利用者の受入や応援職員の派遣を行う事業所、施設等　</t>
    </r>
    <r>
      <rPr>
        <sz val="8"/>
        <rFont val="ＭＳ Ｐ明朝"/>
        <family val="1"/>
        <charset val="128"/>
      </rPr>
      <t>→ 下記ウに記載</t>
    </r>
    <rPh sb="3" eb="6">
      <t>リヨウシャ</t>
    </rPh>
    <rPh sb="7" eb="9">
      <t>ウケイ</t>
    </rPh>
    <rPh sb="10" eb="12">
      <t>オウエン</t>
    </rPh>
    <rPh sb="12" eb="14">
      <t>ショクイン</t>
    </rPh>
    <rPh sb="15" eb="17">
      <t>ハケン</t>
    </rPh>
    <rPh sb="18" eb="19">
      <t>オコナ</t>
    </rPh>
    <rPh sb="20" eb="23">
      <t>ジギョウショ</t>
    </rPh>
    <rPh sb="24" eb="26">
      <t>シセツ</t>
    </rPh>
    <rPh sb="26" eb="27">
      <t>トウ</t>
    </rPh>
    <rPh sb="30" eb="32">
      <t>カキ</t>
    </rPh>
    <rPh sb="34" eb="36">
      <t>キサイ</t>
    </rPh>
    <phoneticPr fontId="7"/>
  </si>
  <si>
    <t>イ　新型コロナウイルス感染症の流行に伴い居宅でサービス提供する通所系サービス事業所</t>
    <rPh sb="2" eb="4">
      <t>シンガタ</t>
    </rPh>
    <rPh sb="11" eb="14">
      <t>カンセンショウ</t>
    </rPh>
    <rPh sb="15" eb="17">
      <t>リュウコウ</t>
    </rPh>
    <rPh sb="18" eb="19">
      <t>トモナ</t>
    </rPh>
    <rPh sb="20" eb="22">
      <t>キョタク</t>
    </rPh>
    <rPh sb="27" eb="29">
      <t>テイキョウ</t>
    </rPh>
    <rPh sb="31" eb="34">
      <t>ツウショケイ</t>
    </rPh>
    <rPh sb="38" eb="41">
      <t>ジギョウショ</t>
    </rPh>
    <phoneticPr fontId="7"/>
  </si>
  <si>
    <t>経費内訳</t>
    <rPh sb="0" eb="2">
      <t>ケイヒ</t>
    </rPh>
    <rPh sb="2" eb="4">
      <t>ウチワケ</t>
    </rPh>
    <phoneticPr fontId="7"/>
  </si>
  <si>
    <r>
      <t xml:space="preserve"> イ 居宅でサービス提供する通所系事業所　</t>
    </r>
    <r>
      <rPr>
        <sz val="8"/>
        <rFont val="ＭＳ Ｐ明朝"/>
        <family val="1"/>
        <charset val="128"/>
      </rPr>
      <t>→ 下記イに記載</t>
    </r>
    <rPh sb="3" eb="5">
      <t>キョタク</t>
    </rPh>
    <rPh sb="10" eb="12">
      <t>テイキョウ</t>
    </rPh>
    <rPh sb="14" eb="16">
      <t>ツウショ</t>
    </rPh>
    <rPh sb="16" eb="17">
      <t>ケイ</t>
    </rPh>
    <rPh sb="17" eb="20">
      <t>ジギョウショ</t>
    </rPh>
    <rPh sb="23" eb="25">
      <t>カキ</t>
    </rPh>
    <rPh sb="27" eb="29">
      <t>キサイ</t>
    </rPh>
    <phoneticPr fontId="7"/>
  </si>
  <si>
    <t>ウ　感染者が発生した介護サービス事業所・介護施設等の利用者の受け入れや当該事業所・施設等に応援</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5" eb="47">
      <t>オウエン</t>
    </rPh>
    <phoneticPr fontId="7"/>
  </si>
  <si>
    <t>事業所の概要</t>
    <rPh sb="0" eb="3">
      <t>ジギョウショ</t>
    </rPh>
    <rPh sb="4" eb="6">
      <t>ガイヨウ</t>
    </rPh>
    <phoneticPr fontId="7"/>
  </si>
  <si>
    <t>-</t>
  </si>
  <si>
    <t>ア 感染者が発生した事業所・施設等</t>
    <phoneticPr fontId="7"/>
  </si>
  <si>
    <t>イ 居宅でサービス提供する通所系事業所</t>
    <phoneticPr fontId="7"/>
  </si>
  <si>
    <t>ウ 利用者の受入や応援職員の派遣を行う事業所、施設等</t>
    <phoneticPr fontId="7"/>
  </si>
  <si>
    <t>令和</t>
    <rPh sb="0" eb="2">
      <t>レイワ</t>
    </rPh>
    <phoneticPr fontId="7"/>
  </si>
  <si>
    <t>様</t>
    <rPh sb="0" eb="1">
      <t>サマ</t>
    </rPh>
    <phoneticPr fontId="7"/>
  </si>
  <si>
    <t>（法人名）</t>
    <rPh sb="1" eb="3">
      <t>ホウジン</t>
    </rPh>
    <rPh sb="3" eb="4">
      <t>メイ</t>
    </rPh>
    <phoneticPr fontId="7"/>
  </si>
  <si>
    <t>（役職・代表者名）</t>
    <rPh sb="1" eb="3">
      <t>ヤクショク</t>
    </rPh>
    <rPh sb="4" eb="7">
      <t>ダイヒョウシャ</t>
    </rPh>
    <rPh sb="7" eb="8">
      <t>メイ</t>
    </rPh>
    <phoneticPr fontId="7"/>
  </si>
  <si>
    <t>記</t>
    <rPh sb="0" eb="1">
      <t>キ</t>
    </rPh>
    <phoneticPr fontId="7"/>
  </si>
  <si>
    <t>千円</t>
    <rPh sb="0" eb="2">
      <t>センエン</t>
    </rPh>
    <phoneticPr fontId="7"/>
  </si>
  <si>
    <t>＜内訳＞</t>
    <rPh sb="1" eb="3">
      <t>ウチワケ</t>
    </rPh>
    <phoneticPr fontId="7"/>
  </si>
  <si>
    <t xml:space="preserve"> 部署名</t>
    <rPh sb="1" eb="4">
      <t>ブショメイ</t>
    </rPh>
    <phoneticPr fontId="7"/>
  </si>
  <si>
    <t xml:space="preserve"> 担当者氏名</t>
    <rPh sb="1" eb="4">
      <t>タントウシャ</t>
    </rPh>
    <rPh sb="4" eb="6">
      <t>シメイ</t>
    </rPh>
    <phoneticPr fontId="7"/>
  </si>
  <si>
    <t xml:space="preserve"> e-mail</t>
    <phoneticPr fontId="7"/>
  </si>
  <si>
    <t>交付申請額：　</t>
    <rPh sb="0" eb="2">
      <t>コウフ</t>
    </rPh>
    <rPh sb="2" eb="4">
      <t>シンセイ</t>
    </rPh>
    <rPh sb="4" eb="5">
      <t>ガク</t>
    </rPh>
    <phoneticPr fontId="7"/>
  </si>
  <si>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7"/>
  </si>
  <si>
    <t>職員の派遣を行う事業所・施設等</t>
    <phoneticPr fontId="7"/>
  </si>
  <si>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7"/>
  </si>
  <si>
    <t>事業者（法人）単位で作成
個票及び実績額一覧の内容が正しく反映されているか確認
記入欄（黄色セル）のみ入力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キイロ</t>
    </rPh>
    <rPh sb="51" eb="53">
      <t>ニュウリョク</t>
    </rPh>
    <rPh sb="57" eb="59">
      <t>イガイ</t>
    </rPh>
    <rPh sb="63" eb="65">
      <t>ホゴ</t>
    </rPh>
    <rPh sb="65" eb="67">
      <t>セッテイ</t>
    </rPh>
    <phoneticPr fontId="7"/>
  </si>
  <si>
    <r>
      <rPr>
        <b/>
        <sz val="14"/>
        <rFont val="ＭＳ ゴシック"/>
        <family val="3"/>
        <charset val="128"/>
      </rPr>
      <t>各シートの余白部分や吹き出しにも留意事項等を記載しています</t>
    </r>
    <r>
      <rPr>
        <sz val="14"/>
        <rFont val="ＭＳ ゴシック"/>
        <family val="3"/>
        <charset val="128"/>
      </rPr>
      <t xml:space="preserve">
確認のうえ、作成・提出をお願いします</t>
    </r>
    <rPh sb="0" eb="1">
      <t>カク</t>
    </rPh>
    <rPh sb="5" eb="7">
      <t>ヨハク</t>
    </rPh>
    <rPh sb="7" eb="9">
      <t>ブブン</t>
    </rPh>
    <rPh sb="10" eb="11">
      <t>フ</t>
    </rPh>
    <rPh sb="12" eb="13">
      <t>ダ</t>
    </rPh>
    <rPh sb="16" eb="20">
      <t>リュウイジコウ</t>
    </rPh>
    <rPh sb="20" eb="21">
      <t>トウ</t>
    </rPh>
    <rPh sb="22" eb="24">
      <t>キサイ</t>
    </rPh>
    <rPh sb="30" eb="32">
      <t>カクニン</t>
    </rPh>
    <rPh sb="36" eb="38">
      <t>サクセイ</t>
    </rPh>
    <rPh sb="39" eb="41">
      <t>テイシュツ</t>
    </rPh>
    <rPh sb="43" eb="44">
      <t>ネガ</t>
    </rPh>
    <phoneticPr fontId="7"/>
  </si>
  <si>
    <r>
      <t>記入要領　</t>
    </r>
    <r>
      <rPr>
        <b/>
        <sz val="12"/>
        <color theme="1"/>
        <rFont val="ＭＳ ゴシック"/>
        <family val="3"/>
        <charset val="128"/>
      </rPr>
      <t>【サービス提供体制確保事業 交付申請書】</t>
    </r>
    <rPh sb="0" eb="2">
      <t>キニュウ</t>
    </rPh>
    <rPh sb="2" eb="4">
      <t>ヨウリョウ</t>
    </rPh>
    <rPh sb="10" eb="18">
      <t>テイキョウタイセイカクホジギョウ</t>
    </rPh>
    <rPh sb="19" eb="21">
      <t>コウフ</t>
    </rPh>
    <rPh sb="21" eb="24">
      <t>シンセイショ</t>
    </rPh>
    <phoneticPr fontId="7"/>
  </si>
  <si>
    <t>※これ以外に振込先の口座情報も記入が必要となります。</t>
    <rPh sb="3" eb="5">
      <t>イガイ</t>
    </rPh>
    <rPh sb="6" eb="9">
      <t>フリコミサキ</t>
    </rPh>
    <rPh sb="10" eb="12">
      <t>コウザ</t>
    </rPh>
    <rPh sb="12" eb="14">
      <t>ジョウホウ</t>
    </rPh>
    <rPh sb="15" eb="17">
      <t>キニュウ</t>
    </rPh>
    <rPh sb="18" eb="20">
      <t>ヒツヨウ</t>
    </rPh>
    <phoneticPr fontId="7"/>
  </si>
  <si>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7"/>
  </si>
  <si>
    <r>
      <t xml:space="preserve">手順２ </t>
    </r>
    <r>
      <rPr>
        <b/>
        <sz val="14"/>
        <rFont val="ＭＳ ゴシック"/>
        <family val="3"/>
        <charset val="128"/>
      </rPr>
      <t>チェックリスト</t>
    </r>
    <r>
      <rPr>
        <sz val="14"/>
        <rFont val="ＭＳ ゴシック"/>
        <family val="3"/>
        <charset val="128"/>
      </rPr>
      <t>の作成</t>
    </r>
    <r>
      <rPr>
        <sz val="10"/>
        <color rgb="FFFF0000"/>
        <rFont val="ＭＳ ゴシック"/>
        <family val="3"/>
        <charset val="128"/>
      </rPr>
      <t>　施設内療養費のある場合のみ</t>
    </r>
    <rPh sb="0" eb="2">
      <t>テジュン</t>
    </rPh>
    <rPh sb="12" eb="14">
      <t>サクセイ</t>
    </rPh>
    <rPh sb="15" eb="17">
      <t>シセツ</t>
    </rPh>
    <rPh sb="17" eb="18">
      <t>ナイ</t>
    </rPh>
    <rPh sb="18" eb="21">
      <t>リョウヨウヒ</t>
    </rPh>
    <rPh sb="24" eb="26">
      <t>バアイ</t>
    </rPh>
    <phoneticPr fontId="7"/>
  </si>
  <si>
    <t>事業者（法人）単位で作成
やむを得ず陽性者の施設内療養が必要になった場合に限ります
このファイルとは別のエクセルファイル「チェックリスト」に記入</t>
    <rPh sb="0" eb="3">
      <t>ジギョウシャ</t>
    </rPh>
    <rPh sb="4" eb="6">
      <t>ホウジン</t>
    </rPh>
    <rPh sb="7" eb="9">
      <t>タンイ</t>
    </rPh>
    <rPh sb="10" eb="12">
      <t>サクセイ</t>
    </rPh>
    <rPh sb="37" eb="38">
      <t>カギ</t>
    </rPh>
    <rPh sb="50" eb="51">
      <t>ベツ</t>
    </rPh>
    <rPh sb="70" eb="72">
      <t>キニュウ</t>
    </rPh>
    <phoneticPr fontId="7"/>
  </si>
  <si>
    <t>※網掛けの欄は入力しないでください。</t>
    <rPh sb="1" eb="3">
      <t>アミカ</t>
    </rPh>
    <rPh sb="5" eb="6">
      <t>ラン</t>
    </rPh>
    <rPh sb="7" eb="9">
      <t>ニュウリョク</t>
    </rPh>
    <phoneticPr fontId="7"/>
  </si>
  <si>
    <t xml:space="preserve"> 　　　　　氏名</t>
    <rPh sb="6" eb="8">
      <t>シメイ</t>
    </rPh>
    <phoneticPr fontId="7"/>
  </si>
  <si>
    <t>申請者　住所</t>
    <rPh sb="4" eb="6">
      <t>ジュウショ</t>
    </rPh>
    <phoneticPr fontId="7"/>
  </si>
  <si>
    <t>　沖縄県知事　殿</t>
    <phoneticPr fontId="7"/>
  </si>
  <si>
    <t>平成　　　年　　　月　　　日</t>
    <rPh sb="0" eb="2">
      <t>ヘイセイ</t>
    </rPh>
    <rPh sb="5" eb="6">
      <t>ネン</t>
    </rPh>
    <rPh sb="9" eb="10">
      <t>ツキ</t>
    </rPh>
    <rPh sb="13" eb="14">
      <t>ヒ</t>
    </rPh>
    <phoneticPr fontId="7"/>
  </si>
  <si>
    <t>　上記のとおり申請します。</t>
    <phoneticPr fontId="7"/>
  </si>
  <si>
    <r>
      <t xml:space="preserve">　　　　口座名義
</t>
    </r>
    <r>
      <rPr>
        <sz val="11"/>
        <rFont val="ＭＳ Ｐ明朝"/>
        <family val="1"/>
        <charset val="128"/>
      </rPr>
      <t>(</t>
    </r>
    <r>
      <rPr>
        <b/>
        <sz val="12"/>
        <rFont val="ＭＳ Ｐ明朝"/>
        <family val="1"/>
        <charset val="128"/>
      </rPr>
      <t>カタカナ</t>
    </r>
    <r>
      <rPr>
        <sz val="11"/>
        <rFont val="ＭＳ Ｐ明朝"/>
        <family val="1"/>
        <charset val="128"/>
      </rPr>
      <t>又は</t>
    </r>
    <r>
      <rPr>
        <b/>
        <sz val="12"/>
        <rFont val="ＭＳ Ｐ明朝"/>
        <family val="1"/>
        <charset val="128"/>
      </rPr>
      <t>アルファベット</t>
    </r>
    <r>
      <rPr>
        <sz val="11"/>
        <rFont val="ＭＳ Ｐ明朝"/>
        <family val="1"/>
        <charset val="128"/>
      </rPr>
      <t>）※通帳表紙</t>
    </r>
    <r>
      <rPr>
        <b/>
        <sz val="12"/>
        <rFont val="ＭＳ Ｐ明朝"/>
        <family val="1"/>
        <charset val="128"/>
      </rPr>
      <t>うら</t>
    </r>
    <r>
      <rPr>
        <sz val="11"/>
        <rFont val="ＭＳ Ｐ明朝"/>
        <family val="1"/>
        <charset val="128"/>
      </rPr>
      <t>の記載どおり記入</t>
    </r>
    <r>
      <rPr>
        <sz val="12"/>
        <rFont val="ＭＳ Ｐ明朝"/>
        <family val="1"/>
        <charset val="128"/>
      </rPr>
      <t xml:space="preserve">
</t>
    </r>
    <rPh sb="14" eb="15">
      <t>マタ</t>
    </rPh>
    <phoneticPr fontId="7"/>
  </si>
  <si>
    <t>口座番号</t>
  </si>
  <si>
    <t>店　　番</t>
    <phoneticPr fontId="7"/>
  </si>
  <si>
    <t>支店</t>
    <phoneticPr fontId="7"/>
  </si>
  <si>
    <t>銀行</t>
    <phoneticPr fontId="7"/>
  </si>
  <si>
    <t>金融機関名</t>
    <phoneticPr fontId="7"/>
  </si>
  <si>
    <t>（フリガナ）</t>
    <phoneticPr fontId="7"/>
  </si>
  <si>
    <t>前払保証を受ける口座を設ける必要がある場合のみ記入</t>
    <rPh sb="0" eb="2">
      <t>マエバラ</t>
    </rPh>
    <rPh sb="2" eb="4">
      <t>ホショウ</t>
    </rPh>
    <rPh sb="5" eb="6">
      <t>ウ</t>
    </rPh>
    <rPh sb="8" eb="10">
      <t>コウザ</t>
    </rPh>
    <rPh sb="11" eb="12">
      <t>モウ</t>
    </rPh>
    <rPh sb="14" eb="16">
      <t>ヒツヨウ</t>
    </rPh>
    <rPh sb="19" eb="21">
      <t>バアイ</t>
    </rPh>
    <rPh sb="23" eb="25">
      <t>キニュウ</t>
    </rPh>
    <phoneticPr fontId="7"/>
  </si>
  <si>
    <r>
      <t>　　　　　　　</t>
    </r>
    <r>
      <rPr>
        <sz val="12"/>
        <rFont val="ＭＳ Ｐ明朝"/>
        <family val="1"/>
        <charset val="128"/>
      </rPr>
      <t>口座名義</t>
    </r>
    <r>
      <rPr>
        <sz val="11"/>
        <rFont val="ＭＳ Ｐ明朝"/>
        <family val="1"/>
        <charset val="128"/>
      </rPr>
      <t xml:space="preserve">
(</t>
    </r>
    <r>
      <rPr>
        <b/>
        <u/>
        <sz val="12"/>
        <rFont val="ＭＳ Ｐ明朝"/>
        <family val="1"/>
        <charset val="128"/>
      </rPr>
      <t>カタカナ</t>
    </r>
    <r>
      <rPr>
        <sz val="11"/>
        <rFont val="ＭＳ Ｐ明朝"/>
        <family val="1"/>
        <charset val="128"/>
      </rPr>
      <t>又は</t>
    </r>
    <r>
      <rPr>
        <b/>
        <sz val="12"/>
        <rFont val="ＭＳ Ｐ明朝"/>
        <family val="1"/>
        <charset val="128"/>
      </rPr>
      <t>アルファベット</t>
    </r>
    <r>
      <rPr>
        <sz val="11"/>
        <rFont val="ＭＳ Ｐ明朝"/>
        <family val="1"/>
        <charset val="128"/>
      </rPr>
      <t>）
※通帳表紙</t>
    </r>
    <r>
      <rPr>
        <b/>
        <u/>
        <sz val="12"/>
        <rFont val="ＭＳ Ｐ明朝"/>
        <family val="1"/>
        <charset val="128"/>
      </rPr>
      <t>うら</t>
    </r>
    <r>
      <rPr>
        <sz val="11"/>
        <rFont val="ＭＳ Ｐ明朝"/>
        <family val="1"/>
        <charset val="128"/>
      </rPr>
      <t xml:space="preserve">の記載どおり記入
</t>
    </r>
    <rPh sb="17" eb="18">
      <t>マタ</t>
    </rPh>
    <phoneticPr fontId="7"/>
  </si>
  <si>
    <r>
      <t>　１　：　普通預金　　２　：　当座預金　　３　：　別段預金　　※貯蓄預金は</t>
    </r>
    <r>
      <rPr>
        <b/>
        <sz val="12"/>
        <rFont val="ＭＳ Ｐ明朝"/>
        <family val="1"/>
        <charset val="128"/>
      </rPr>
      <t>不可</t>
    </r>
    <rPh sb="25" eb="27">
      <t>ベツダン</t>
    </rPh>
    <rPh sb="27" eb="29">
      <t>ヨキン</t>
    </rPh>
    <rPh sb="32" eb="34">
      <t>チョチク</t>
    </rPh>
    <rPh sb="34" eb="36">
      <t>ヨキン</t>
    </rPh>
    <rPh sb="37" eb="39">
      <t>フカ</t>
    </rPh>
    <phoneticPr fontId="7"/>
  </si>
  <si>
    <t>預金種目</t>
    <rPh sb="2" eb="3">
      <t>シュベツ</t>
    </rPh>
    <rPh sb="3" eb="4">
      <t>モク</t>
    </rPh>
    <phoneticPr fontId="7"/>
  </si>
  <si>
    <t>　　　７　：　隔地払（郵便電信）　　８　：　納付書による支払　　　　　　　　　　　　　　　</t>
    <phoneticPr fontId="7"/>
  </si>
  <si>
    <t>　　　１　：　支　払　証　　　　　　 　２　：　口　座　振　替  　  　</t>
    <rPh sb="7" eb="8">
      <t>シ</t>
    </rPh>
    <rPh sb="9" eb="10">
      <t>バライ</t>
    </rPh>
    <rPh sb="11" eb="12">
      <t>アカシ</t>
    </rPh>
    <phoneticPr fontId="7"/>
  </si>
  <si>
    <t>支払方法</t>
    <phoneticPr fontId="7"/>
  </si>
  <si>
    <t>１　：　有　　　２　：　無</t>
    <rPh sb="4" eb="5">
      <t>ア</t>
    </rPh>
    <rPh sb="12" eb="13">
      <t>ナ</t>
    </rPh>
    <phoneticPr fontId="7"/>
  </si>
  <si>
    <t>入札参加資格</t>
  </si>
  <si>
    <t>業　　種</t>
    <phoneticPr fontId="7"/>
  </si>
  <si>
    <t>氏名又は法人名</t>
    <rPh sb="2" eb="3">
      <t>マタ</t>
    </rPh>
    <rPh sb="4" eb="6">
      <t>ホウジン</t>
    </rPh>
    <rPh sb="6" eb="7">
      <t>メイ</t>
    </rPh>
    <phoneticPr fontId="7"/>
  </si>
  <si>
    <t>住　　所</t>
    <rPh sb="0" eb="4">
      <t>ジュウショ</t>
    </rPh>
    <phoneticPr fontId="7"/>
  </si>
  <si>
    <t>（フリガナ）</t>
    <phoneticPr fontId="7"/>
  </si>
  <si>
    <t>電話番号</t>
    <phoneticPr fontId="7"/>
  </si>
  <si>
    <t>郵便番号</t>
    <phoneticPr fontId="7"/>
  </si>
  <si>
    <t>3：削除</t>
    <rPh sb="2" eb="4">
      <t>サクジョ</t>
    </rPh>
    <phoneticPr fontId="7"/>
  </si>
  <si>
    <t>2：変更</t>
    <rPh sb="2" eb="4">
      <t>ヘンコウ</t>
    </rPh>
    <phoneticPr fontId="7"/>
  </si>
  <si>
    <t>債権者コード</t>
    <rPh sb="0" eb="3">
      <t>サイケンシャ</t>
    </rPh>
    <phoneticPr fontId="7"/>
  </si>
  <si>
    <t>処理</t>
    <rPh sb="0" eb="2">
      <t>ショリ</t>
    </rPh>
    <phoneticPr fontId="7"/>
  </si>
  <si>
    <t>1：新規</t>
    <rPh sb="2" eb="4">
      <t>シンキ</t>
    </rPh>
    <phoneticPr fontId="7"/>
  </si>
  <si>
    <t>□一般　□公共団体　□特定債権者　□非常勤等　□一時債権者　□職指定の資金前渡員</t>
    <phoneticPr fontId="7"/>
  </si>
  <si>
    <t>債権者登録（新規・変更）申請書</t>
    <rPh sb="12" eb="15">
      <t>シンセイショ</t>
    </rPh>
    <phoneticPr fontId="7"/>
  </si>
  <si>
    <t>　　　　　　</t>
    <phoneticPr fontId="7"/>
  </si>
  <si>
    <t>事業者（法人）単位で作成
振込先の口座登録を行う必要がありますので、振込を希望する口座を入力
※通帳表面と裏面（カタカナ表記の口座名義の記載ページ）を複写して、合わせて提出して下さい。</t>
    <rPh sb="0" eb="3">
      <t>ジギョウシャ</t>
    </rPh>
    <rPh sb="4" eb="6">
      <t>ホウジン</t>
    </rPh>
    <rPh sb="7" eb="9">
      <t>タンイ</t>
    </rPh>
    <rPh sb="10" eb="12">
      <t>サクセイ</t>
    </rPh>
    <rPh sb="13" eb="15">
      <t>フリコミ</t>
    </rPh>
    <rPh sb="15" eb="16">
      <t>サキ</t>
    </rPh>
    <rPh sb="17" eb="19">
      <t>コウザ</t>
    </rPh>
    <rPh sb="19" eb="21">
      <t>トウロク</t>
    </rPh>
    <rPh sb="22" eb="23">
      <t>オコナ</t>
    </rPh>
    <rPh sb="24" eb="26">
      <t>ヒツヨウ</t>
    </rPh>
    <rPh sb="34" eb="36">
      <t>フリコミ</t>
    </rPh>
    <rPh sb="37" eb="39">
      <t>キボウ</t>
    </rPh>
    <rPh sb="41" eb="43">
      <t>コウザ</t>
    </rPh>
    <rPh sb="44" eb="46">
      <t>ニュウリョク</t>
    </rPh>
    <rPh sb="49" eb="51">
      <t>ツウチョウ</t>
    </rPh>
    <rPh sb="51" eb="52">
      <t>オモテ</t>
    </rPh>
    <rPh sb="52" eb="53">
      <t>メン</t>
    </rPh>
    <rPh sb="54" eb="56">
      <t>ウラメン</t>
    </rPh>
    <rPh sb="61" eb="63">
      <t>ヒョウキ</t>
    </rPh>
    <rPh sb="64" eb="66">
      <t>コウザ</t>
    </rPh>
    <rPh sb="66" eb="68">
      <t>メイギ</t>
    </rPh>
    <rPh sb="69" eb="71">
      <t>キサイ</t>
    </rPh>
    <rPh sb="76" eb="78">
      <t>フクシャ</t>
    </rPh>
    <rPh sb="81" eb="82">
      <t>ア</t>
    </rPh>
    <rPh sb="85" eb="87">
      <t>テイシュツ</t>
    </rPh>
    <rPh sb="89" eb="90">
      <t>クダ</t>
    </rPh>
    <phoneticPr fontId="7"/>
  </si>
  <si>
    <t>事業者（法人）単位で作成
個別協議を行う事業者で、概算払いを希望する場合に作成
※概算払いの上限額は、交付決定額の９割以内です。</t>
    <rPh sb="0" eb="3">
      <t>ジギョウシャ</t>
    </rPh>
    <rPh sb="4" eb="6">
      <t>ホウジン</t>
    </rPh>
    <rPh sb="7" eb="9">
      <t>タンイ</t>
    </rPh>
    <rPh sb="10" eb="12">
      <t>サクセイ</t>
    </rPh>
    <rPh sb="13" eb="15">
      <t>コベツ</t>
    </rPh>
    <rPh sb="15" eb="17">
      <t>キョウギ</t>
    </rPh>
    <rPh sb="18" eb="19">
      <t>オコナ</t>
    </rPh>
    <rPh sb="20" eb="23">
      <t>ジギョウシャ</t>
    </rPh>
    <rPh sb="25" eb="27">
      <t>ガイサン</t>
    </rPh>
    <rPh sb="27" eb="28">
      <t>バラ</t>
    </rPh>
    <rPh sb="30" eb="32">
      <t>キボウ</t>
    </rPh>
    <rPh sb="34" eb="36">
      <t>バアイ</t>
    </rPh>
    <rPh sb="37" eb="39">
      <t>サクセイ</t>
    </rPh>
    <rPh sb="42" eb="44">
      <t>ガイサン</t>
    </rPh>
    <rPh sb="44" eb="45">
      <t>バラ</t>
    </rPh>
    <rPh sb="47" eb="49">
      <t>ジョウゲン</t>
    </rPh>
    <rPh sb="49" eb="50">
      <t>ガク</t>
    </rPh>
    <rPh sb="52" eb="54">
      <t>コウフ</t>
    </rPh>
    <rPh sb="54" eb="56">
      <t>ケッテイ</t>
    </rPh>
    <rPh sb="56" eb="57">
      <t>ガク</t>
    </rPh>
    <rPh sb="59" eb="60">
      <t>ワリ</t>
    </rPh>
    <rPh sb="60" eb="62">
      <t>イナイ</t>
    </rPh>
    <phoneticPr fontId="7"/>
  </si>
  <si>
    <t>⑤</t>
    <phoneticPr fontId="7"/>
  </si>
  <si>
    <t>個別協議</t>
    <rPh sb="0" eb="2">
      <t>コベツ</t>
    </rPh>
    <rPh sb="2" eb="4">
      <t>キョウギ</t>
    </rPh>
    <phoneticPr fontId="7"/>
  </si>
  <si>
    <t>経費内訳【区分⑤】</t>
    <rPh sb="0" eb="2">
      <t>ケイヒ</t>
    </rPh>
    <rPh sb="2" eb="4">
      <t>ウチワケ</t>
    </rPh>
    <rPh sb="5" eb="7">
      <t>クブン</t>
    </rPh>
    <phoneticPr fontId="7"/>
  </si>
  <si>
    <t>品目・数量・用途等</t>
    <rPh sb="0" eb="2">
      <t>ヒンモク</t>
    </rPh>
    <rPh sb="3" eb="5">
      <t>スウリョウ</t>
    </rPh>
    <rPh sb="6" eb="8">
      <t>ヨウト</t>
    </rPh>
    <rPh sb="8" eb="9">
      <t>トウ</t>
    </rPh>
    <phoneticPr fontId="7"/>
  </si>
  <si>
    <t>対象経費</t>
    <rPh sb="0" eb="2">
      <t>タイショウ</t>
    </rPh>
    <rPh sb="2" eb="4">
      <t>ケイヒ</t>
    </rPh>
    <phoneticPr fontId="7"/>
  </si>
  <si>
    <t>沖縄県知事</t>
    <rPh sb="0" eb="2">
      <t>オキナワ</t>
    </rPh>
    <rPh sb="2" eb="5">
      <t>ケンチジ</t>
    </rPh>
    <phoneticPr fontId="7"/>
  </si>
  <si>
    <t>　※該当する手続きにチェック✔を入れて下さい。
　　（修正の指示により、様式を出直しを行う際にはこの欄は触らないで下さい。）</t>
    <rPh sb="6" eb="8">
      <t>テツヅ</t>
    </rPh>
    <rPh sb="16" eb="17">
      <t>イ</t>
    </rPh>
    <rPh sb="19" eb="20">
      <t>クダ</t>
    </rPh>
    <rPh sb="27" eb="29">
      <t>シュウセイ</t>
    </rPh>
    <rPh sb="30" eb="32">
      <t>シジ</t>
    </rPh>
    <rPh sb="36" eb="38">
      <t>ヨウシキ</t>
    </rPh>
    <rPh sb="39" eb="40">
      <t>ダ</t>
    </rPh>
    <rPh sb="40" eb="41">
      <t>ナオ</t>
    </rPh>
    <rPh sb="43" eb="44">
      <t>オコナ</t>
    </rPh>
    <rPh sb="45" eb="46">
      <t>サイ</t>
    </rPh>
    <rPh sb="50" eb="51">
      <t>ラン</t>
    </rPh>
    <rPh sb="52" eb="53">
      <t>サワ</t>
    </rPh>
    <rPh sb="57" eb="58">
      <t>クダ</t>
    </rPh>
    <phoneticPr fontId="7"/>
  </si>
  <si>
    <t>緊急雇用にかかる費用（人件費等）</t>
    <rPh sb="0" eb="2">
      <t>キンキュウ</t>
    </rPh>
    <rPh sb="2" eb="4">
      <t>コヨウ</t>
    </rPh>
    <rPh sb="8" eb="10">
      <t>ヒヨウ</t>
    </rPh>
    <rPh sb="11" eb="14">
      <t>ジンケンヒ</t>
    </rPh>
    <rPh sb="14" eb="15">
      <t>トウ</t>
    </rPh>
    <phoneticPr fontId="7"/>
  </si>
  <si>
    <t>割増賃金・手当</t>
    <rPh sb="0" eb="1">
      <t>ワ</t>
    </rPh>
    <rPh sb="1" eb="2">
      <t>マ</t>
    </rPh>
    <rPh sb="2" eb="4">
      <t>チンギン</t>
    </rPh>
    <rPh sb="5" eb="7">
      <t>テアテ</t>
    </rPh>
    <phoneticPr fontId="7"/>
  </si>
  <si>
    <t>職業紹介料</t>
    <rPh sb="0" eb="2">
      <t>ショクギョウ</t>
    </rPh>
    <rPh sb="2" eb="5">
      <t>ショウカイリョウ</t>
    </rPh>
    <phoneticPr fontId="7"/>
  </si>
  <si>
    <t>損害賠償保険の加入費用</t>
    <rPh sb="0" eb="2">
      <t>ソンガイ</t>
    </rPh>
    <rPh sb="2" eb="4">
      <t>バイショウ</t>
    </rPh>
    <rPh sb="4" eb="6">
      <t>ホケン</t>
    </rPh>
    <rPh sb="7" eb="9">
      <t>カニュウ</t>
    </rPh>
    <rPh sb="9" eb="11">
      <t>ヒヨウ</t>
    </rPh>
    <phoneticPr fontId="7"/>
  </si>
  <si>
    <t>代替場所や利用者宅への旅費</t>
    <rPh sb="0" eb="2">
      <t>ダイタイ</t>
    </rPh>
    <rPh sb="2" eb="4">
      <t>バショ</t>
    </rPh>
    <rPh sb="5" eb="8">
      <t>リヨウシャ</t>
    </rPh>
    <rPh sb="8" eb="9">
      <t>タク</t>
    </rPh>
    <rPh sb="11" eb="13">
      <t>リョヒ</t>
    </rPh>
    <phoneticPr fontId="7"/>
  </si>
  <si>
    <t>訪問サービスに必要な車等のリース費</t>
    <rPh sb="0" eb="2">
      <t>ホウモン</t>
    </rPh>
    <rPh sb="7" eb="9">
      <t>ヒツヨウ</t>
    </rPh>
    <rPh sb="10" eb="11">
      <t>クルマ</t>
    </rPh>
    <rPh sb="11" eb="12">
      <t>トウ</t>
    </rPh>
    <rPh sb="16" eb="17">
      <t>ヒ</t>
    </rPh>
    <phoneticPr fontId="7"/>
  </si>
  <si>
    <t>安否確認用タブレットのリース費（通信費除く。）</t>
    <rPh sb="0" eb="2">
      <t>アンピ</t>
    </rPh>
    <rPh sb="2" eb="4">
      <t>カクニン</t>
    </rPh>
    <rPh sb="4" eb="5">
      <t>ヨウ</t>
    </rPh>
    <rPh sb="14" eb="15">
      <t>ヒ</t>
    </rPh>
    <rPh sb="16" eb="19">
      <t>ツウシンヒ</t>
    </rPh>
    <rPh sb="19" eb="20">
      <t>ノゾ</t>
    </rPh>
    <phoneticPr fontId="7"/>
  </si>
  <si>
    <t>【緊急時の介護人材確保に係る費用】</t>
    <phoneticPr fontId="7"/>
  </si>
  <si>
    <t>※内訳①、②の経費については、代替サービス提供提供期間の分に限ります。</t>
    <rPh sb="1" eb="3">
      <t>ウチワケ</t>
    </rPh>
    <rPh sb="7" eb="9">
      <t>ケイヒ</t>
    </rPh>
    <rPh sb="15" eb="17">
      <t>ダイタイ</t>
    </rPh>
    <rPh sb="21" eb="23">
      <t>テイキョウ</t>
    </rPh>
    <rPh sb="23" eb="25">
      <t>テイキョウ</t>
    </rPh>
    <rPh sb="25" eb="27">
      <t>キカン</t>
    </rPh>
    <rPh sb="28" eb="29">
      <t>ブン</t>
    </rPh>
    <rPh sb="30" eb="31">
      <t>カギ</t>
    </rPh>
    <phoneticPr fontId="7"/>
  </si>
  <si>
    <t>施設内療養に要する費用</t>
    <rPh sb="0" eb="3">
      <t>シセツナイ</t>
    </rPh>
    <rPh sb="3" eb="5">
      <t>リョウヨウ</t>
    </rPh>
    <rPh sb="6" eb="7">
      <t>ヨウ</t>
    </rPh>
    <rPh sb="9" eb="11">
      <t>ヒヨウ</t>
    </rPh>
    <phoneticPr fontId="7"/>
  </si>
  <si>
    <t>○感染が発生した事業所・施設等からの利用者の受入に伴う介護人材の確保
○感染が発生した事業所・施設等への介護人材の応援派遣</t>
    <rPh sb="1" eb="3">
      <t>カンセン</t>
    </rPh>
    <rPh sb="4" eb="6">
      <t>ハッセイ</t>
    </rPh>
    <rPh sb="8" eb="11">
      <t>ジギョウショ</t>
    </rPh>
    <rPh sb="12" eb="14">
      <t>シセツ</t>
    </rPh>
    <rPh sb="14" eb="15">
      <t>トウ</t>
    </rPh>
    <rPh sb="18" eb="21">
      <t>リヨウシャ</t>
    </rPh>
    <rPh sb="22" eb="24">
      <t>ウケイレ</t>
    </rPh>
    <rPh sb="25" eb="26">
      <t>トモナ</t>
    </rPh>
    <rPh sb="27" eb="29">
      <t>カイゴ</t>
    </rPh>
    <rPh sb="29" eb="31">
      <t>ジンザイ</t>
    </rPh>
    <rPh sb="32" eb="34">
      <t>カクホ</t>
    </rPh>
    <rPh sb="36" eb="38">
      <t>カンセン</t>
    </rPh>
    <rPh sb="39" eb="41">
      <t>ハッセイ</t>
    </rPh>
    <rPh sb="43" eb="46">
      <t>ジギョウショ</t>
    </rPh>
    <rPh sb="47" eb="49">
      <t>シセツ</t>
    </rPh>
    <rPh sb="49" eb="50">
      <t>トウ</t>
    </rPh>
    <rPh sb="52" eb="54">
      <t>カイゴ</t>
    </rPh>
    <rPh sb="54" eb="56">
      <t>ジンザイ</t>
    </rPh>
    <rPh sb="57" eb="59">
      <t>オウエン</t>
    </rPh>
    <rPh sb="59" eb="61">
      <t>ハケン</t>
    </rPh>
    <phoneticPr fontId="7"/>
  </si>
  <si>
    <t>職員派遣に係る旅費・宿泊費</t>
    <rPh sb="0" eb="2">
      <t>ショクイン</t>
    </rPh>
    <rPh sb="2" eb="4">
      <t>ハケン</t>
    </rPh>
    <rPh sb="5" eb="6">
      <t>カカ</t>
    </rPh>
    <rPh sb="7" eb="9">
      <t>リョヒ</t>
    </rPh>
    <rPh sb="10" eb="13">
      <t>シュクハクヒ</t>
    </rPh>
    <phoneticPr fontId="7"/>
  </si>
  <si>
    <t>ＰＣＲ検査費用(要件該当分に限る)</t>
    <rPh sb="3" eb="5">
      <t>ケンサ</t>
    </rPh>
    <rPh sb="5" eb="7">
      <t>ヒヨウ</t>
    </rPh>
    <rPh sb="8" eb="10">
      <t>ヨウケン</t>
    </rPh>
    <rPh sb="10" eb="12">
      <t>ガイトウ</t>
    </rPh>
    <rPh sb="12" eb="13">
      <t>ブン</t>
    </rPh>
    <rPh sb="14" eb="15">
      <t>カギ</t>
    </rPh>
    <phoneticPr fontId="7"/>
  </si>
  <si>
    <t xml:space="preserve">事業所（施設）単位で作成
各着色セルのみ入力
・黄色セル：必要情報の入力
・緑色セル：クリックしてプルダウンから選択
※これ以外のセルは保護設定
</t>
    <rPh sb="0" eb="3">
      <t>ジギョウショ</t>
    </rPh>
    <rPh sb="4" eb="6">
      <t>シセツ</t>
    </rPh>
    <rPh sb="7" eb="9">
      <t>タンイ</t>
    </rPh>
    <rPh sb="10" eb="12">
      <t>サクセイ</t>
    </rPh>
    <rPh sb="13" eb="14">
      <t>カク</t>
    </rPh>
    <rPh sb="14" eb="16">
      <t>チャクショク</t>
    </rPh>
    <rPh sb="20" eb="22">
      <t>ニュウリョク</t>
    </rPh>
    <rPh sb="24" eb="26">
      <t>キイロ</t>
    </rPh>
    <rPh sb="29" eb="31">
      <t>ヒツヨウ</t>
    </rPh>
    <rPh sb="31" eb="33">
      <t>ジョウホウ</t>
    </rPh>
    <rPh sb="34" eb="36">
      <t>ニュウリョク</t>
    </rPh>
    <rPh sb="38" eb="40">
      <t>ミドリイロ</t>
    </rPh>
    <rPh sb="56" eb="58">
      <t>センタク</t>
    </rPh>
    <rPh sb="62" eb="64">
      <t>イガイ</t>
    </rPh>
    <rPh sb="68" eb="70">
      <t>ホゴ</t>
    </rPh>
    <rPh sb="70" eb="72">
      <t>セッテイ</t>
    </rPh>
    <phoneticPr fontId="7"/>
  </si>
  <si>
    <t>※１申請につき１事業所に限ります。法人内で複数の事業所等で本事業を申請する場合には事業所毎に申請を行って下さい。</t>
    <rPh sb="2" eb="4">
      <t>シンセイ</t>
    </rPh>
    <rPh sb="8" eb="11">
      <t>ジギョウショ</t>
    </rPh>
    <rPh sb="12" eb="13">
      <t>カギ</t>
    </rPh>
    <rPh sb="17" eb="19">
      <t>ホウジン</t>
    </rPh>
    <rPh sb="19" eb="20">
      <t>ナイ</t>
    </rPh>
    <rPh sb="21" eb="23">
      <t>フクスウ</t>
    </rPh>
    <rPh sb="24" eb="27">
      <t>ジギョウショ</t>
    </rPh>
    <rPh sb="27" eb="28">
      <t>トウ</t>
    </rPh>
    <rPh sb="29" eb="30">
      <t>ホン</t>
    </rPh>
    <rPh sb="30" eb="32">
      <t>ジギョウ</t>
    </rPh>
    <rPh sb="33" eb="35">
      <t>シンセイ</t>
    </rPh>
    <rPh sb="37" eb="39">
      <t>バアイ</t>
    </rPh>
    <rPh sb="41" eb="44">
      <t>ジギョウショ</t>
    </rPh>
    <rPh sb="44" eb="45">
      <t>ゴト</t>
    </rPh>
    <rPh sb="46" eb="48">
      <t>シンセイ</t>
    </rPh>
    <rPh sb="49" eb="50">
      <t>オコナ</t>
    </rPh>
    <rPh sb="52" eb="53">
      <t>クダ</t>
    </rPh>
    <phoneticPr fontId="7"/>
  </si>
  <si>
    <r>
      <t>手順３　</t>
    </r>
    <r>
      <rPr>
        <b/>
        <sz val="14"/>
        <rFont val="ＭＳ ゴシック"/>
        <family val="3"/>
        <charset val="128"/>
      </rPr>
      <t>交付申請書</t>
    </r>
    <r>
      <rPr>
        <sz val="14"/>
        <rFont val="ＭＳ ゴシック"/>
        <family val="3"/>
        <charset val="128"/>
      </rPr>
      <t>（鑑）の作成</t>
    </r>
    <rPh sb="0" eb="2">
      <t>テジュン</t>
    </rPh>
    <rPh sb="4" eb="6">
      <t>コウフ</t>
    </rPh>
    <rPh sb="6" eb="9">
      <t>シンセイショ</t>
    </rPh>
    <rPh sb="10" eb="11">
      <t>カガミ</t>
    </rPh>
    <rPh sb="13" eb="15">
      <t>サクセイ</t>
    </rPh>
    <phoneticPr fontId="7"/>
  </si>
  <si>
    <r>
      <t>手順４　</t>
    </r>
    <r>
      <rPr>
        <b/>
        <sz val="14"/>
        <rFont val="ＭＳ ゴシック"/>
        <family val="3"/>
        <charset val="128"/>
      </rPr>
      <t>債権者登録申請書</t>
    </r>
    <r>
      <rPr>
        <sz val="14"/>
        <rFont val="ＭＳ ゴシック"/>
        <family val="3"/>
        <charset val="128"/>
      </rPr>
      <t>の作成</t>
    </r>
    <rPh sb="0" eb="2">
      <t>テジュン</t>
    </rPh>
    <rPh sb="4" eb="7">
      <t>サイケンシャ</t>
    </rPh>
    <rPh sb="7" eb="9">
      <t>トウロク</t>
    </rPh>
    <rPh sb="9" eb="12">
      <t>シンセイショ</t>
    </rPh>
    <rPh sb="13" eb="15">
      <t>サクセイ</t>
    </rPh>
    <phoneticPr fontId="7"/>
  </si>
  <si>
    <r>
      <t>手順５　</t>
    </r>
    <r>
      <rPr>
        <b/>
        <sz val="14"/>
        <rFont val="ＭＳ ゴシック"/>
        <family val="3"/>
        <charset val="128"/>
      </rPr>
      <t>概算払い請求書</t>
    </r>
    <r>
      <rPr>
        <sz val="14"/>
        <rFont val="ＭＳ ゴシック"/>
        <family val="3"/>
        <charset val="128"/>
      </rPr>
      <t>の作成（個別協議を行う事業者のみ）</t>
    </r>
    <rPh sb="0" eb="2">
      <t>テジュン</t>
    </rPh>
    <rPh sb="4" eb="6">
      <t>ガイサン</t>
    </rPh>
    <rPh sb="6" eb="7">
      <t>バラ</t>
    </rPh>
    <rPh sb="8" eb="11">
      <t>セイキュウショ</t>
    </rPh>
    <rPh sb="12" eb="14">
      <t>サクセイ</t>
    </rPh>
    <rPh sb="15" eb="17">
      <t>コベツ</t>
    </rPh>
    <rPh sb="17" eb="19">
      <t>キョウギ</t>
    </rPh>
    <rPh sb="20" eb="21">
      <t>オコナ</t>
    </rPh>
    <rPh sb="22" eb="25">
      <t>ジギョウシャ</t>
    </rPh>
    <phoneticPr fontId="7"/>
  </si>
  <si>
    <t>手順６ 申請書の提出</t>
    <rPh sb="0" eb="2">
      <t>テジュン</t>
    </rPh>
    <rPh sb="4" eb="7">
      <t>シンセイショ</t>
    </rPh>
    <rPh sb="8" eb="10">
      <t>テイシュツ</t>
    </rPh>
    <phoneticPr fontId="7"/>
  </si>
  <si>
    <t xml:space="preserve">再度、申請内容を確認
問題なければ、沖縄県高齢者福祉介護課に郵送で提出
○提出書類
申請書、個票、チェックリスト、債権者登録申請書、概算払い請求書
※可能な限り沖縄県電子申請システムにより申請を行い、紙での提出は極力控えて下さい。
</t>
    <rPh sb="0" eb="2">
      <t>サイド</t>
    </rPh>
    <rPh sb="3" eb="5">
      <t>シンセイ</t>
    </rPh>
    <rPh sb="5" eb="7">
      <t>ナイヨウ</t>
    </rPh>
    <rPh sb="8" eb="10">
      <t>カクニン</t>
    </rPh>
    <rPh sb="18" eb="21">
      <t>オキナワケン</t>
    </rPh>
    <rPh sb="21" eb="24">
      <t>コウレイシャ</t>
    </rPh>
    <rPh sb="24" eb="26">
      <t>フクシ</t>
    </rPh>
    <rPh sb="26" eb="29">
      <t>カイゴカ</t>
    </rPh>
    <rPh sb="30" eb="32">
      <t>ユウソウ</t>
    </rPh>
    <rPh sb="38" eb="40">
      <t>テイシュツ</t>
    </rPh>
    <rPh sb="40" eb="42">
      <t>ショルイ</t>
    </rPh>
    <rPh sb="43" eb="46">
      <t>シンセイショ</t>
    </rPh>
    <rPh sb="47" eb="49">
      <t>コヒョウ</t>
    </rPh>
    <rPh sb="58" eb="61">
      <t>サイケンシャ</t>
    </rPh>
    <rPh sb="61" eb="63">
      <t>トウロク</t>
    </rPh>
    <rPh sb="63" eb="66">
      <t>シンセイショ</t>
    </rPh>
    <rPh sb="67" eb="69">
      <t>ガイサン</t>
    </rPh>
    <rPh sb="69" eb="70">
      <t>バラ</t>
    </rPh>
    <rPh sb="71" eb="74">
      <t>セイキュウショ</t>
    </rPh>
    <rPh sb="77" eb="79">
      <t>カノウ</t>
    </rPh>
    <rPh sb="80" eb="81">
      <t>カギ</t>
    </rPh>
    <rPh sb="82" eb="85">
      <t>オキナワケン</t>
    </rPh>
    <rPh sb="85" eb="87">
      <t>デンシ</t>
    </rPh>
    <rPh sb="87" eb="89">
      <t>シンセイ</t>
    </rPh>
    <rPh sb="96" eb="98">
      <t>シンセイ</t>
    </rPh>
    <rPh sb="99" eb="100">
      <t>オコナ</t>
    </rPh>
    <rPh sb="102" eb="103">
      <t>カミ</t>
    </rPh>
    <rPh sb="105" eb="107">
      <t>テイシュツ</t>
    </rPh>
    <rPh sb="108" eb="110">
      <t>キョクリョク</t>
    </rPh>
    <rPh sb="110" eb="111">
      <t>ヒカ</t>
    </rPh>
    <rPh sb="113" eb="114">
      <t>クダ</t>
    </rPh>
    <phoneticPr fontId="7"/>
  </si>
  <si>
    <t>①職員の感染等による人員不足に伴う介護人材の確保</t>
    <rPh sb="1" eb="3">
      <t>ショクイン</t>
    </rPh>
    <rPh sb="4" eb="6">
      <t>カンセン</t>
    </rPh>
    <rPh sb="6" eb="7">
      <t>トウ</t>
    </rPh>
    <rPh sb="10" eb="12">
      <t>ジンイン</t>
    </rPh>
    <rPh sb="12" eb="14">
      <t>フソク</t>
    </rPh>
    <rPh sb="15" eb="16">
      <t>トモナ</t>
    </rPh>
    <rPh sb="17" eb="19">
      <t>カイゴ</t>
    </rPh>
    <rPh sb="19" eb="21">
      <t>ジンザイ</t>
    </rPh>
    <rPh sb="22" eb="24">
      <t>カクホ</t>
    </rPh>
    <phoneticPr fontId="7"/>
  </si>
  <si>
    <t>②通所系サービスの代替サービス提供に伴う介護人材の確保</t>
    <rPh sb="1" eb="3">
      <t>ツウショ</t>
    </rPh>
    <rPh sb="3" eb="4">
      <t>ケイ</t>
    </rPh>
    <rPh sb="9" eb="11">
      <t>ダイタイ</t>
    </rPh>
    <rPh sb="15" eb="17">
      <t>テイキョウ</t>
    </rPh>
    <rPh sb="18" eb="19">
      <t>トモナ</t>
    </rPh>
    <rPh sb="20" eb="22">
      <t>カイゴ</t>
    </rPh>
    <rPh sb="22" eb="24">
      <t>ジンザイ</t>
    </rPh>
    <rPh sb="25" eb="27">
      <t>カクホ</t>
    </rPh>
    <phoneticPr fontId="7"/>
  </si>
  <si>
    <t>④感染性廃棄物の処理費用</t>
    <rPh sb="1" eb="4">
      <t>カンセンセイ</t>
    </rPh>
    <rPh sb="4" eb="7">
      <t>ハイキブツ</t>
    </rPh>
    <rPh sb="8" eb="10">
      <t>ショリ</t>
    </rPh>
    <rPh sb="10" eb="12">
      <t>ヒヨウ</t>
    </rPh>
    <phoneticPr fontId="7"/>
  </si>
  <si>
    <t>緊急雇用にかかる費用（人件費等）</t>
    <rPh sb="0" eb="2">
      <t>キンキュウ</t>
    </rPh>
    <rPh sb="2" eb="4">
      <t>コヨウ</t>
    </rPh>
    <rPh sb="8" eb="10">
      <t>ヒヨウ</t>
    </rPh>
    <rPh sb="11" eb="14">
      <t>ジンケンヒ</t>
    </rPh>
    <rPh sb="14" eb="15">
      <t>トウ</t>
    </rPh>
    <phoneticPr fontId="7"/>
  </si>
  <si>
    <t>割増賃金・手当</t>
    <rPh sb="0" eb="2">
      <t>ワリマシ</t>
    </rPh>
    <rPh sb="2" eb="4">
      <t>チンギン</t>
    </rPh>
    <rPh sb="5" eb="7">
      <t>テアテ</t>
    </rPh>
    <phoneticPr fontId="7"/>
  </si>
  <si>
    <t>職業紹介料</t>
    <rPh sb="0" eb="2">
      <t>ショクギョウ</t>
    </rPh>
    <rPh sb="2" eb="5">
      <t>ショウカイリョウ</t>
    </rPh>
    <phoneticPr fontId="7"/>
  </si>
  <si>
    <t>損害賠償保険の加入費用</t>
    <rPh sb="0" eb="2">
      <t>ソンガイ</t>
    </rPh>
    <rPh sb="2" eb="4">
      <t>バイショウ</t>
    </rPh>
    <rPh sb="4" eb="6">
      <t>ホケン</t>
    </rPh>
    <rPh sb="7" eb="9">
      <t>カニュウ</t>
    </rPh>
    <rPh sb="9" eb="11">
      <t>ヒヨウ</t>
    </rPh>
    <phoneticPr fontId="7"/>
  </si>
  <si>
    <t>帰宅困難職員の宿泊費</t>
    <rPh sb="0" eb="2">
      <t>キタク</t>
    </rPh>
    <rPh sb="2" eb="4">
      <t>コンナン</t>
    </rPh>
    <rPh sb="4" eb="6">
      <t>ショクイン</t>
    </rPh>
    <rPh sb="7" eb="10">
      <t>シュクハクヒ</t>
    </rPh>
    <phoneticPr fontId="7"/>
  </si>
  <si>
    <t>PCR検査費用（要件該当分に限る）</t>
    <rPh sb="3" eb="5">
      <t>ケンサ</t>
    </rPh>
    <rPh sb="5" eb="7">
      <t>ヒヨウ</t>
    </rPh>
    <rPh sb="8" eb="10">
      <t>ヨウケン</t>
    </rPh>
    <rPh sb="10" eb="12">
      <t>ガイトウ</t>
    </rPh>
    <rPh sb="12" eb="13">
      <t>ブン</t>
    </rPh>
    <rPh sb="14" eb="15">
      <t>カギ</t>
    </rPh>
    <phoneticPr fontId="7"/>
  </si>
  <si>
    <t>緊急雇用にかかる費用</t>
    <rPh sb="0" eb="2">
      <t>キンキュウ</t>
    </rPh>
    <rPh sb="2" eb="4">
      <t>コヨウ</t>
    </rPh>
    <rPh sb="8" eb="10">
      <t>ヒヨウ</t>
    </rPh>
    <phoneticPr fontId="7"/>
  </si>
  <si>
    <t>感染性廃棄物の処理費用</t>
    <rPh sb="0" eb="3">
      <t>カンセンセイ</t>
    </rPh>
    <rPh sb="3" eb="6">
      <t>ハイキブツ</t>
    </rPh>
    <rPh sb="7" eb="9">
      <t>ショリ</t>
    </rPh>
    <rPh sb="9" eb="11">
      <t>ヒヨウ</t>
    </rPh>
    <phoneticPr fontId="7"/>
  </si>
  <si>
    <t>衛生用品の購入費用</t>
    <rPh sb="0" eb="2">
      <t>エイセイ</t>
    </rPh>
    <rPh sb="2" eb="4">
      <t>ヨウヒン</t>
    </rPh>
    <rPh sb="5" eb="7">
      <t>コウニュウ</t>
    </rPh>
    <rPh sb="7" eb="9">
      <t>ヒヨウ</t>
    </rPh>
    <phoneticPr fontId="7"/>
  </si>
  <si>
    <t>⑥通所系サービスの代替サービス提供のための費用</t>
    <rPh sb="1" eb="3">
      <t>ツウショ</t>
    </rPh>
    <rPh sb="3" eb="4">
      <t>ケイ</t>
    </rPh>
    <rPh sb="9" eb="11">
      <t>ダイタイ</t>
    </rPh>
    <rPh sb="15" eb="17">
      <t>テイキョウ</t>
    </rPh>
    <rPh sb="21" eb="23">
      <t>ヒヨウ</t>
    </rPh>
    <phoneticPr fontId="7"/>
  </si>
  <si>
    <t>代替場所の確保（使用料）</t>
    <rPh sb="0" eb="2">
      <t>ダイタイ</t>
    </rPh>
    <rPh sb="2" eb="4">
      <t>バショ</t>
    </rPh>
    <rPh sb="5" eb="7">
      <t>カクホ</t>
    </rPh>
    <rPh sb="8" eb="11">
      <t>シヨウリョウ</t>
    </rPh>
    <phoneticPr fontId="7"/>
  </si>
  <si>
    <t>ヘルパー同行指導への謝金</t>
    <rPh sb="4" eb="6">
      <t>ドウコウ</t>
    </rPh>
    <rPh sb="6" eb="8">
      <t>シドウ</t>
    </rPh>
    <rPh sb="10" eb="12">
      <t>シャキン</t>
    </rPh>
    <phoneticPr fontId="7"/>
  </si>
  <si>
    <t>代替場所や利用者宅への旅費</t>
    <rPh sb="0" eb="2">
      <t>ダイタイ</t>
    </rPh>
    <rPh sb="2" eb="4">
      <t>バショ</t>
    </rPh>
    <rPh sb="5" eb="8">
      <t>リヨウシャ</t>
    </rPh>
    <rPh sb="8" eb="9">
      <t>タク</t>
    </rPh>
    <rPh sb="11" eb="13">
      <t>リョヒ</t>
    </rPh>
    <phoneticPr fontId="7"/>
  </si>
  <si>
    <t>訪問サービス提供に必要な車等のリース費</t>
    <rPh sb="0" eb="2">
      <t>ホウモン</t>
    </rPh>
    <rPh sb="6" eb="8">
      <t>テイキョウ</t>
    </rPh>
    <rPh sb="9" eb="11">
      <t>ヒツヨウ</t>
    </rPh>
    <rPh sb="12" eb="13">
      <t>クルマ</t>
    </rPh>
    <rPh sb="13" eb="14">
      <t>トウ</t>
    </rPh>
    <rPh sb="18" eb="19">
      <t>ヒ</t>
    </rPh>
    <phoneticPr fontId="7"/>
  </si>
  <si>
    <t>安否確認用タブレットのリース費（通信費除く）</t>
    <rPh sb="0" eb="2">
      <t>アンピ</t>
    </rPh>
    <rPh sb="2" eb="4">
      <t>カクニン</t>
    </rPh>
    <rPh sb="4" eb="5">
      <t>ヨウ</t>
    </rPh>
    <rPh sb="14" eb="15">
      <t>ヒ</t>
    </rPh>
    <rPh sb="16" eb="19">
      <t>ツウシンヒ</t>
    </rPh>
    <rPh sb="19" eb="20">
      <t>ノゾ</t>
    </rPh>
    <phoneticPr fontId="7"/>
  </si>
  <si>
    <t>対象経費リスト</t>
    <rPh sb="0" eb="2">
      <t>タイショウ</t>
    </rPh>
    <rPh sb="2" eb="4">
      <t>ケイヒ</t>
    </rPh>
    <phoneticPr fontId="7"/>
  </si>
  <si>
    <t>内訳</t>
    <rPh sb="0" eb="2">
      <t>ウチワケ</t>
    </rPh>
    <phoneticPr fontId="7"/>
  </si>
  <si>
    <t>様式１</t>
    <rPh sb="0" eb="2">
      <t>ヨウシキ</t>
    </rPh>
    <phoneticPr fontId="7"/>
  </si>
  <si>
    <t>③介護サービス事業所・施設等の消毒及び清掃費用</t>
    <rPh sb="1" eb="3">
      <t>カイゴ</t>
    </rPh>
    <rPh sb="7" eb="10">
      <t>ジギョウショ</t>
    </rPh>
    <rPh sb="11" eb="13">
      <t>シセツ</t>
    </rPh>
    <rPh sb="13" eb="14">
      <t>トウ</t>
    </rPh>
    <rPh sb="15" eb="17">
      <t>ショウドク</t>
    </rPh>
    <rPh sb="17" eb="18">
      <t>オヨ</t>
    </rPh>
    <rPh sb="19" eb="21">
      <t>セイソウ</t>
    </rPh>
    <rPh sb="21" eb="23">
      <t>ヒヨウ</t>
    </rPh>
    <phoneticPr fontId="7"/>
  </si>
  <si>
    <t>施設の状況【区分①～③】</t>
    <rPh sb="0" eb="2">
      <t>シセツ</t>
    </rPh>
    <rPh sb="3" eb="5">
      <t>ジョウキョウ</t>
    </rPh>
    <rPh sb="6" eb="8">
      <t>クブン</t>
    </rPh>
    <phoneticPr fontId="7"/>
  </si>
  <si>
    <t>①</t>
    <phoneticPr fontId="7"/>
  </si>
  <si>
    <t>感染が発生した最初の日</t>
    <rPh sb="0" eb="2">
      <t>カンセン</t>
    </rPh>
    <rPh sb="3" eb="5">
      <t>ハッセイ</t>
    </rPh>
    <rPh sb="7" eb="9">
      <t>サイショ</t>
    </rPh>
    <rPh sb="10" eb="11">
      <t>ヒ</t>
    </rPh>
    <phoneticPr fontId="7"/>
  </si>
  <si>
    <t>感染者の累計</t>
    <rPh sb="0" eb="3">
      <t>カンセンシャ</t>
    </rPh>
    <rPh sb="4" eb="6">
      <t>ルイケイ</t>
    </rPh>
    <phoneticPr fontId="7"/>
  </si>
  <si>
    <t>利用者</t>
    <rPh sb="0" eb="3">
      <t>リヨウシャ</t>
    </rPh>
    <phoneticPr fontId="7"/>
  </si>
  <si>
    <t>職員</t>
    <rPh sb="0" eb="2">
      <t>ショクイン</t>
    </rPh>
    <phoneticPr fontId="7"/>
  </si>
  <si>
    <t>人</t>
    <rPh sb="0" eb="1">
      <t>ニン</t>
    </rPh>
    <phoneticPr fontId="7"/>
  </si>
  <si>
    <t>②</t>
    <phoneticPr fontId="7"/>
  </si>
  <si>
    <t>③</t>
    <phoneticPr fontId="7"/>
  </si>
  <si>
    <t>③　都道府県、保健所を設置する市又は特別区から休業要請を受けた通所系サービス事業所、短期入所系サービス事業所</t>
    <phoneticPr fontId="7"/>
  </si>
  <si>
    <t>休業要請を受けた日</t>
    <rPh sb="0" eb="2">
      <t>キュウギョウ</t>
    </rPh>
    <rPh sb="2" eb="4">
      <t>ヨウセイ</t>
    </rPh>
    <rPh sb="5" eb="6">
      <t>ウ</t>
    </rPh>
    <rPh sb="8" eb="9">
      <t>ヒ</t>
    </rPh>
    <phoneticPr fontId="7"/>
  </si>
  <si>
    <t>休業要請に伴い休業した期間</t>
    <rPh sb="0" eb="2">
      <t>キュウギョウ</t>
    </rPh>
    <rPh sb="2" eb="4">
      <t>ヨウセイ</t>
    </rPh>
    <rPh sb="5" eb="6">
      <t>トモナ</t>
    </rPh>
    <rPh sb="7" eb="9">
      <t>キュウギョウ</t>
    </rPh>
    <rPh sb="11" eb="13">
      <t>キカン</t>
    </rPh>
    <phoneticPr fontId="7"/>
  </si>
  <si>
    <t>～</t>
    <phoneticPr fontId="7"/>
  </si>
  <si>
    <t>保健所の名称</t>
    <rPh sb="0" eb="3">
      <t>ホケンショ</t>
    </rPh>
    <rPh sb="4" eb="6">
      <t>メイショウ</t>
    </rPh>
    <phoneticPr fontId="7"/>
  </si>
  <si>
    <t>連携した事業所・施設の名称</t>
    <rPh sb="0" eb="2">
      <t>レンケイ</t>
    </rPh>
    <rPh sb="4" eb="7">
      <t>ジギョウショ</t>
    </rPh>
    <rPh sb="8" eb="10">
      <t>シセツ</t>
    </rPh>
    <rPh sb="11" eb="13">
      <t>メイショウ</t>
    </rPh>
    <phoneticPr fontId="7"/>
  </si>
  <si>
    <t>連携した事業所・施設の種別</t>
    <rPh sb="0" eb="2">
      <t>レンケイ</t>
    </rPh>
    <rPh sb="4" eb="7">
      <t>ジギョウショ</t>
    </rPh>
    <rPh sb="8" eb="10">
      <t>シセツ</t>
    </rPh>
    <rPh sb="11" eb="13">
      <t>シュベツ</t>
    </rPh>
    <phoneticPr fontId="7"/>
  </si>
  <si>
    <t>連携内容</t>
    <rPh sb="0" eb="2">
      <t>レンケイ</t>
    </rPh>
    <rPh sb="2" eb="4">
      <t>ナイヨウ</t>
    </rPh>
    <phoneticPr fontId="7"/>
  </si>
  <si>
    <t>連携した期間</t>
    <rPh sb="0" eb="2">
      <t>レンケイ</t>
    </rPh>
    <rPh sb="4" eb="6">
      <t>キカン</t>
    </rPh>
    <phoneticPr fontId="7"/>
  </si>
  <si>
    <t>有</t>
    <rPh sb="0" eb="1">
      <t>アリ</t>
    </rPh>
    <phoneticPr fontId="7"/>
  </si>
  <si>
    <t>個別協議</t>
    <rPh sb="0" eb="2">
      <t>コベツ</t>
    </rPh>
    <rPh sb="2" eb="4">
      <t>キョウギ</t>
    </rPh>
    <phoneticPr fontId="7"/>
  </si>
  <si>
    <t>無</t>
    <rPh sb="0" eb="1">
      <t>ナ</t>
    </rPh>
    <phoneticPr fontId="7"/>
  </si>
  <si>
    <t>－</t>
    <phoneticPr fontId="7"/>
  </si>
  <si>
    <t>個別協議の
希望の有無
（選択）</t>
    <rPh sb="0" eb="2">
      <t>コベツ</t>
    </rPh>
    <rPh sb="2" eb="4">
      <t>キョウギ</t>
    </rPh>
    <rPh sb="6" eb="8">
      <t>キボウ</t>
    </rPh>
    <rPh sb="9" eb="11">
      <t>ウム</t>
    </rPh>
    <rPh sb="13" eb="15">
      <t>センタク</t>
    </rPh>
    <phoneticPr fontId="7"/>
  </si>
  <si>
    <t>内訳（選択）</t>
    <rPh sb="0" eb="2">
      <t>ウチワケ</t>
    </rPh>
    <rPh sb="3" eb="5">
      <t>センタク</t>
    </rPh>
    <phoneticPr fontId="7"/>
  </si>
  <si>
    <t>対象経費（選択）</t>
    <rPh sb="0" eb="2">
      <t>タイショウ</t>
    </rPh>
    <rPh sb="2" eb="4">
      <t>ケイヒ</t>
    </rPh>
    <rPh sb="5" eb="7">
      <t>センタク</t>
    </rPh>
    <phoneticPr fontId="7"/>
  </si>
  <si>
    <r>
      <t xml:space="preserve">所要額
</t>
    </r>
    <r>
      <rPr>
        <sz val="6"/>
        <rFont val="ＭＳ 明朝"/>
        <family val="1"/>
        <charset val="128"/>
      </rPr>
      <t>(自動集計)</t>
    </r>
    <rPh sb="0" eb="3">
      <t>ショヨウガク</t>
    </rPh>
    <rPh sb="5" eb="7">
      <t>ジドウ</t>
    </rPh>
    <rPh sb="7" eb="9">
      <t>シュウケイ</t>
    </rPh>
    <phoneticPr fontId="7"/>
  </si>
  <si>
    <t>誓約書</t>
    <rPh sb="0" eb="3">
      <t>セイヤクショ</t>
    </rPh>
    <phoneticPr fontId="34"/>
  </si>
  <si>
    <t>令和　　年　　月　　日</t>
    <rPh sb="0" eb="2">
      <t>レイワ</t>
    </rPh>
    <rPh sb="4" eb="5">
      <t>ネン</t>
    </rPh>
    <rPh sb="7" eb="8">
      <t>ガツ</t>
    </rPh>
    <rPh sb="10" eb="11">
      <t>ヒ</t>
    </rPh>
    <phoneticPr fontId="7"/>
  </si>
  <si>
    <t>所在地</t>
    <rPh sb="0" eb="3">
      <t>ショザイチ</t>
    </rPh>
    <phoneticPr fontId="7"/>
  </si>
  <si>
    <t>法人名</t>
    <rPh sb="0" eb="2">
      <t>ホウジン</t>
    </rPh>
    <rPh sb="2" eb="3">
      <t>メイ</t>
    </rPh>
    <phoneticPr fontId="7"/>
  </si>
  <si>
    <t>代表者職氏名</t>
    <phoneticPr fontId="7"/>
  </si>
  <si>
    <t>沖縄県知事　殿</t>
    <rPh sb="0" eb="3">
      <t>オキナワケン</t>
    </rPh>
    <phoneticPr fontId="7"/>
  </si>
  <si>
    <t>記</t>
    <rPh sb="0" eb="1">
      <t>キ</t>
    </rPh>
    <phoneticPr fontId="7"/>
  </si>
  <si>
    <t>１</t>
    <phoneticPr fontId="7"/>
  </si>
  <si>
    <t xml:space="preserve">　暴力団員（暴力団員による不当な行為の防止等に関する法律（平成３年法律第77号。以下「法」という。）第２条第６号に規定する暴力団員をいう。以下同じ。）又は暴力団（法第2条第2号に規定する暴力団をいう。以下同じ。）関係者
　自己、自社若しくは第三者の不正の利益を図る目的又は第三者に損害を加える目的をもって、暴力団又は暴力団員を利用するなどしている者
　暴力団又は暴力団員に対して、資金を供給し、又は便宜を供与するなど直接的あるいは積極的に暴力団の維持、運営に協力し、若しくは関与している者
　暴力団員であることを知りながらこれを不当に利用するなどしている者
　暴力団員と密接に交際し、社会的に非難されるべき関係を有している者
</t>
    <phoneticPr fontId="7"/>
  </si>
  <si>
    <t>暴力団又は暴力団員が、その経営に実質的に関与している法人その他の団体又は個人ではありません。</t>
    <phoneticPr fontId="7"/>
  </si>
  <si>
    <t>自己又は自社の役員等(※)は、次のいずれにも該当するものではありません。</t>
    <phoneticPr fontId="7"/>
  </si>
  <si>
    <t>２</t>
    <phoneticPr fontId="7"/>
  </si>
  <si>
    <t>(1)
(2)
(3)
(4)
(5)</t>
    <phoneticPr fontId="7"/>
  </si>
  <si>
    <r>
      <t xml:space="preserve">申請額
</t>
    </r>
    <r>
      <rPr>
        <sz val="7"/>
        <rFont val="ＭＳ 明朝"/>
        <family val="1"/>
        <charset val="128"/>
      </rPr>
      <t>（自動集計）</t>
    </r>
    <rPh sb="0" eb="3">
      <t>シンセイガク</t>
    </rPh>
    <rPh sb="5" eb="7">
      <t>ジドウ</t>
    </rPh>
    <rPh sb="7" eb="9">
      <t>シュウケイ</t>
    </rPh>
    <phoneticPr fontId="7"/>
  </si>
  <si>
    <r>
      <t xml:space="preserve">補助上限額
</t>
    </r>
    <r>
      <rPr>
        <sz val="7"/>
        <rFont val="ＭＳ Ｐ明朝"/>
        <family val="1"/>
        <charset val="128"/>
      </rPr>
      <t>(自動計算)</t>
    </r>
    <rPh sb="0" eb="2">
      <t>ホジョ</t>
    </rPh>
    <rPh sb="2" eb="4">
      <t>ジョウゲン</t>
    </rPh>
    <rPh sb="4" eb="5">
      <t>ガク</t>
    </rPh>
    <rPh sb="7" eb="9">
      <t>ジドウ</t>
    </rPh>
    <rPh sb="9" eb="11">
      <t>ケイサン</t>
    </rPh>
    <phoneticPr fontId="7"/>
  </si>
  <si>
    <r>
      <t xml:space="preserve">基準単価
</t>
    </r>
    <r>
      <rPr>
        <sz val="7"/>
        <rFont val="ＭＳ 明朝"/>
        <family val="1"/>
        <charset val="128"/>
      </rPr>
      <t>（自動計算）</t>
    </r>
    <rPh sb="0" eb="2">
      <t>キジュン</t>
    </rPh>
    <rPh sb="2" eb="4">
      <t>タンカ</t>
    </rPh>
    <rPh sb="6" eb="8">
      <t>ジドウ</t>
    </rPh>
    <rPh sb="8" eb="10">
      <t>ケイサン</t>
    </rPh>
    <phoneticPr fontId="7"/>
  </si>
  <si>
    <r>
      <t xml:space="preserve">申請済額
</t>
    </r>
    <r>
      <rPr>
        <sz val="7"/>
        <rFont val="ＭＳ 明朝"/>
        <family val="1"/>
        <charset val="128"/>
      </rPr>
      <t>（手入力）</t>
    </r>
    <rPh sb="0" eb="2">
      <t>シンセイ</t>
    </rPh>
    <rPh sb="2" eb="3">
      <t>ズミ</t>
    </rPh>
    <rPh sb="3" eb="4">
      <t>ガク</t>
    </rPh>
    <rPh sb="6" eb="9">
      <t>テニュウリョク</t>
    </rPh>
    <phoneticPr fontId="7"/>
  </si>
  <si>
    <t>【自費検査費用】</t>
    <rPh sb="1" eb="3">
      <t>ジヒ</t>
    </rPh>
    <rPh sb="3" eb="5">
      <t>ケンサ</t>
    </rPh>
    <rPh sb="5" eb="7">
      <t>ヒヨウ</t>
    </rPh>
    <phoneticPr fontId="7"/>
  </si>
  <si>
    <t>【施設内療養に要する費用】</t>
    <rPh sb="1" eb="3">
      <t>シセツ</t>
    </rPh>
    <rPh sb="3" eb="4">
      <t>ナイ</t>
    </rPh>
    <rPh sb="4" eb="6">
      <t>リョウヨウ</t>
    </rPh>
    <rPh sb="7" eb="8">
      <t>ヨウ</t>
    </rPh>
    <phoneticPr fontId="7"/>
  </si>
  <si>
    <r>
      <t xml:space="preserve">所要額
</t>
    </r>
    <r>
      <rPr>
        <sz val="7"/>
        <rFont val="ＭＳ 明朝"/>
        <family val="1"/>
        <charset val="128"/>
      </rPr>
      <t>（自動集計）</t>
    </r>
    <rPh sb="0" eb="3">
      <t>ショヨウガク</t>
    </rPh>
    <rPh sb="5" eb="7">
      <t>ジドウ</t>
    </rPh>
    <rPh sb="7" eb="9">
      <t>シュウケイ</t>
    </rPh>
    <phoneticPr fontId="7"/>
  </si>
  <si>
    <r>
      <t xml:space="preserve">基準単価
</t>
    </r>
    <r>
      <rPr>
        <sz val="6"/>
        <rFont val="ＭＳ 明朝"/>
        <family val="1"/>
        <charset val="128"/>
      </rPr>
      <t>（自動計算）</t>
    </r>
    <rPh sb="0" eb="2">
      <t>キジュン</t>
    </rPh>
    <rPh sb="2" eb="4">
      <t>タンカ</t>
    </rPh>
    <rPh sb="6" eb="8">
      <t>ジドウ</t>
    </rPh>
    <rPh sb="8" eb="10">
      <t>ケイサン</t>
    </rPh>
    <phoneticPr fontId="7"/>
  </si>
  <si>
    <r>
      <t>定員</t>
    </r>
    <r>
      <rPr>
        <sz val="8"/>
        <rFont val="ＭＳ 明朝"/>
        <family val="1"/>
        <charset val="128"/>
      </rPr>
      <t xml:space="preserve">
</t>
    </r>
    <r>
      <rPr>
        <sz val="6"/>
        <rFont val="ＭＳ 明朝"/>
        <family val="1"/>
        <charset val="128"/>
      </rPr>
      <t>(入所系施設)</t>
    </r>
    <rPh sb="0" eb="2">
      <t>テイイン</t>
    </rPh>
    <rPh sb="4" eb="6">
      <t>ニュウショ</t>
    </rPh>
    <rPh sb="6" eb="7">
      <t>ケイ</t>
    </rPh>
    <rPh sb="7" eb="9">
      <t>シセツ</t>
    </rPh>
    <phoneticPr fontId="7"/>
  </si>
  <si>
    <r>
      <rPr>
        <sz val="8"/>
        <rFont val="ＭＳ 明朝"/>
        <family val="1"/>
        <charset val="128"/>
      </rPr>
      <t>所要額</t>
    </r>
    <r>
      <rPr>
        <sz val="9"/>
        <rFont val="ＭＳ 明朝"/>
        <family val="1"/>
        <charset val="128"/>
      </rPr>
      <t xml:space="preserve">
</t>
    </r>
    <r>
      <rPr>
        <sz val="6"/>
        <rFont val="ＭＳ 明朝"/>
        <family val="1"/>
        <charset val="128"/>
      </rPr>
      <t>（自動集計）</t>
    </r>
    <rPh sb="0" eb="3">
      <t>ショヨウガク</t>
    </rPh>
    <rPh sb="5" eb="7">
      <t>ジドウ</t>
    </rPh>
    <rPh sb="7" eb="9">
      <t>シュウケイ</t>
    </rPh>
    <phoneticPr fontId="7"/>
  </si>
  <si>
    <r>
      <rPr>
        <sz val="8"/>
        <rFont val="ＭＳ 明朝"/>
        <family val="1"/>
        <charset val="128"/>
      </rPr>
      <t>基準単価</t>
    </r>
    <r>
      <rPr>
        <sz val="9"/>
        <rFont val="ＭＳ 明朝"/>
        <family val="1"/>
        <charset val="128"/>
      </rPr>
      <t xml:space="preserve">
</t>
    </r>
    <r>
      <rPr>
        <sz val="6"/>
        <rFont val="ＭＳ 明朝"/>
        <family val="1"/>
        <charset val="128"/>
      </rPr>
      <t>（自動計算）</t>
    </r>
    <rPh sb="0" eb="2">
      <t>キジュン</t>
    </rPh>
    <rPh sb="2" eb="4">
      <t>タンカ</t>
    </rPh>
    <rPh sb="6" eb="8">
      <t>ジドウ</t>
    </rPh>
    <rPh sb="8" eb="10">
      <t>ケイサン</t>
    </rPh>
    <phoneticPr fontId="7"/>
  </si>
  <si>
    <r>
      <t xml:space="preserve">定員
</t>
    </r>
    <r>
      <rPr>
        <sz val="6"/>
        <rFont val="ＭＳ 明朝"/>
        <family val="1"/>
        <charset val="128"/>
      </rPr>
      <t>(入所系施設)</t>
    </r>
    <rPh sb="0" eb="2">
      <t>テイイン</t>
    </rPh>
    <rPh sb="4" eb="6">
      <t>ニュウショ</t>
    </rPh>
    <rPh sb="6" eb="7">
      <t>ケイ</t>
    </rPh>
    <rPh sb="7" eb="9">
      <t>シセツ</t>
    </rPh>
    <phoneticPr fontId="7"/>
  </si>
  <si>
    <t>ヘルパー同行指導への謝金</t>
    <rPh sb="4" eb="6">
      <t>ドウコウ</t>
    </rPh>
    <rPh sb="6" eb="8">
      <t>シドウ</t>
    </rPh>
    <rPh sb="10" eb="12">
      <t>シャキン</t>
    </rPh>
    <phoneticPr fontId="7"/>
  </si>
  <si>
    <t>【緊急時の介護人材確保】①通所系サービスの代替サービス提供に伴う介護人材の確保</t>
    <rPh sb="1" eb="4">
      <t>キンキュウジ</t>
    </rPh>
    <rPh sb="5" eb="7">
      <t>カイゴ</t>
    </rPh>
    <rPh sb="7" eb="9">
      <t>ジンザイ</t>
    </rPh>
    <rPh sb="9" eb="11">
      <t>カクホ</t>
    </rPh>
    <rPh sb="13" eb="15">
      <t>ツウショ</t>
    </rPh>
    <rPh sb="15" eb="16">
      <t>ケイ</t>
    </rPh>
    <rPh sb="21" eb="23">
      <t>ダイタイ</t>
    </rPh>
    <rPh sb="27" eb="29">
      <t>テイキョウ</t>
    </rPh>
    <rPh sb="30" eb="31">
      <t>トモナ</t>
    </rPh>
    <rPh sb="32" eb="34">
      <t>カイゴ</t>
    </rPh>
    <rPh sb="34" eb="36">
      <t>ジンザイ</t>
    </rPh>
    <rPh sb="37" eb="39">
      <t>カクホ</t>
    </rPh>
    <phoneticPr fontId="7"/>
  </si>
  <si>
    <t>【職場環境の復旧・環境整備】②通所系サービスの代替サービス提供のための費用</t>
    <rPh sb="1" eb="3">
      <t>ショクバ</t>
    </rPh>
    <rPh sb="3" eb="5">
      <t>カンキョウ</t>
    </rPh>
    <rPh sb="6" eb="8">
      <t>フッキュウ</t>
    </rPh>
    <rPh sb="9" eb="13">
      <t>カンキョウセイビ</t>
    </rPh>
    <rPh sb="15" eb="17">
      <t>ツウショ</t>
    </rPh>
    <rPh sb="17" eb="18">
      <t>ケイ</t>
    </rPh>
    <rPh sb="23" eb="25">
      <t>ダイタイ</t>
    </rPh>
    <rPh sb="29" eb="31">
      <t>テイキョウ</t>
    </rPh>
    <rPh sb="35" eb="37">
      <t>ヒヨウ</t>
    </rPh>
    <phoneticPr fontId="7"/>
  </si>
  <si>
    <t>内訳②</t>
    <rPh sb="0" eb="2">
      <t>ウチワケ</t>
    </rPh>
    <phoneticPr fontId="7"/>
  </si>
  <si>
    <t>人数</t>
    <rPh sb="0" eb="2">
      <t>ニンズウ</t>
    </rPh>
    <phoneticPr fontId="7"/>
  </si>
  <si>
    <t>1 通常申請</t>
    <rPh sb="2" eb="4">
      <t>ツウジョウ</t>
    </rPh>
    <rPh sb="4" eb="6">
      <t>シンセイ</t>
    </rPh>
    <phoneticPr fontId="7"/>
  </si>
  <si>
    <t>回目</t>
    <rPh sb="0" eb="2">
      <t>カイメ</t>
    </rPh>
    <phoneticPr fontId="7"/>
  </si>
  <si>
    <t>当該介護サービス事業所・施設等に関する申請回数</t>
    <rPh sb="0" eb="2">
      <t>トウガイ</t>
    </rPh>
    <rPh sb="2" eb="4">
      <t>カイゴ</t>
    </rPh>
    <rPh sb="8" eb="11">
      <t>ジギョウショ</t>
    </rPh>
    <rPh sb="12" eb="14">
      <t>シセツ</t>
    </rPh>
    <rPh sb="14" eb="15">
      <t>トウ</t>
    </rPh>
    <rPh sb="16" eb="17">
      <t>カン</t>
    </rPh>
    <rPh sb="19" eb="21">
      <t>シンセイ</t>
    </rPh>
    <rPh sb="21" eb="23">
      <t>カイスウ</t>
    </rPh>
    <phoneticPr fontId="7"/>
  </si>
  <si>
    <r>
      <rPr>
        <sz val="9"/>
        <rFont val="ＭＳ Ｐゴシック"/>
        <family val="3"/>
        <charset val="128"/>
      </rPr>
      <t>個別協議額</t>
    </r>
    <r>
      <rPr>
        <sz val="7"/>
        <rFont val="ＭＳ Ｐゴシック"/>
        <family val="3"/>
        <charset val="128"/>
      </rPr>
      <t xml:space="preserve">
（自動集計）</t>
    </r>
    <rPh sb="0" eb="2">
      <t>コベツ</t>
    </rPh>
    <rPh sb="2" eb="4">
      <t>キョウギ</t>
    </rPh>
    <rPh sb="4" eb="5">
      <t>ガク</t>
    </rPh>
    <rPh sb="7" eb="9">
      <t>ジドウ</t>
    </rPh>
    <rPh sb="9" eb="11">
      <t>シュウケイ</t>
    </rPh>
    <phoneticPr fontId="7"/>
  </si>
  <si>
    <r>
      <rPr>
        <sz val="7.5"/>
        <rFont val="ＭＳ Ｐゴシック"/>
        <family val="3"/>
        <charset val="128"/>
      </rPr>
      <t>個別協議後
補助上限額</t>
    </r>
    <r>
      <rPr>
        <sz val="7"/>
        <rFont val="ＭＳ Ｐゴシック"/>
        <family val="3"/>
        <charset val="128"/>
      </rPr>
      <t xml:space="preserve">
（手入力）</t>
    </r>
    <rPh sb="0" eb="2">
      <t>コベツ</t>
    </rPh>
    <rPh sb="2" eb="5">
      <t>キョウギゴ</t>
    </rPh>
    <rPh sb="6" eb="8">
      <t>ホジョ</t>
    </rPh>
    <rPh sb="8" eb="10">
      <t>ジョウゲン</t>
    </rPh>
    <rPh sb="10" eb="11">
      <t>ガク</t>
    </rPh>
    <rPh sb="13" eb="16">
      <t>テニュウリョク</t>
    </rPh>
    <phoneticPr fontId="7"/>
  </si>
  <si>
    <r>
      <rPr>
        <sz val="7.5"/>
        <rFont val="ＭＳ Ｐゴシック"/>
        <family val="3"/>
        <charset val="128"/>
      </rPr>
      <t>個別協議の
希望の有無</t>
    </r>
    <r>
      <rPr>
        <sz val="7"/>
        <rFont val="ＭＳ Ｐゴシック"/>
        <family val="3"/>
        <charset val="128"/>
      </rPr>
      <t xml:space="preserve">
（選択）</t>
    </r>
    <rPh sb="0" eb="2">
      <t>コベツ</t>
    </rPh>
    <rPh sb="2" eb="4">
      <t>キョウギ</t>
    </rPh>
    <rPh sb="6" eb="8">
      <t>キボウ</t>
    </rPh>
    <rPh sb="9" eb="11">
      <t>ウム</t>
    </rPh>
    <rPh sb="13" eb="15">
      <t>センタク</t>
    </rPh>
    <phoneticPr fontId="7"/>
  </si>
  <si>
    <r>
      <rPr>
        <sz val="7.5"/>
        <rFont val="ＭＳ Ｐゴシック"/>
        <family val="3"/>
        <charset val="128"/>
      </rPr>
      <t>個別協議後の申請額</t>
    </r>
    <r>
      <rPr>
        <sz val="8"/>
        <rFont val="ＭＳ Ｐゴシック"/>
        <family val="3"/>
        <charset val="128"/>
      </rPr>
      <t xml:space="preserve">
</t>
    </r>
    <r>
      <rPr>
        <sz val="7"/>
        <rFont val="ＭＳ Ｐゴシック"/>
        <family val="3"/>
        <charset val="128"/>
      </rPr>
      <t>（自動集計）</t>
    </r>
    <rPh sb="0" eb="2">
      <t>コベツ</t>
    </rPh>
    <rPh sb="2" eb="4">
      <t>キョウギ</t>
    </rPh>
    <rPh sb="4" eb="5">
      <t>ゴ</t>
    </rPh>
    <rPh sb="6" eb="9">
      <t>シンセイガク</t>
    </rPh>
    <rPh sb="11" eb="13">
      <t>ジドウ</t>
    </rPh>
    <rPh sb="13" eb="15">
      <t>シュウケイ</t>
    </rPh>
    <phoneticPr fontId="7"/>
  </si>
  <si>
    <r>
      <rPr>
        <sz val="7"/>
        <rFont val="ＭＳ Ｐ明朝"/>
        <family val="1"/>
        <charset val="128"/>
      </rPr>
      <t>※各事業所・施設等の申請回数を入れて下さい。</t>
    </r>
    <r>
      <rPr>
        <sz val="6"/>
        <rFont val="ＭＳ Ｐ明朝"/>
        <family val="1"/>
        <charset val="128"/>
      </rPr>
      <t xml:space="preserve">
　</t>
    </r>
    <r>
      <rPr>
        <sz val="7"/>
        <rFont val="ＭＳ Ｐ明朝"/>
        <family val="1"/>
        <charset val="128"/>
      </rPr>
      <t>（事業者としての申請回数ではありません。）</t>
    </r>
    <rPh sb="1" eb="2">
      <t>カク</t>
    </rPh>
    <rPh sb="2" eb="5">
      <t>ジギョウショ</t>
    </rPh>
    <rPh sb="6" eb="8">
      <t>シセツ</t>
    </rPh>
    <rPh sb="8" eb="9">
      <t>トウ</t>
    </rPh>
    <rPh sb="10" eb="12">
      <t>シンセイ</t>
    </rPh>
    <rPh sb="12" eb="14">
      <t>カイスウ</t>
    </rPh>
    <rPh sb="15" eb="16">
      <t>イ</t>
    </rPh>
    <rPh sb="18" eb="19">
      <t>クダ</t>
    </rPh>
    <rPh sb="25" eb="28">
      <t>ジギョウシャ</t>
    </rPh>
    <rPh sb="32" eb="34">
      <t>シンセイ</t>
    </rPh>
    <rPh sb="34" eb="36">
      <t>カイスウ</t>
    </rPh>
    <phoneticPr fontId="7"/>
  </si>
  <si>
    <t>（当該事業所・施設等に係る申請回数</t>
    <rPh sb="1" eb="3">
      <t>トウガイ</t>
    </rPh>
    <rPh sb="3" eb="6">
      <t>ジギョウショ</t>
    </rPh>
    <rPh sb="7" eb="9">
      <t>シセツ</t>
    </rPh>
    <rPh sb="9" eb="10">
      <t>トウ</t>
    </rPh>
    <rPh sb="11" eb="12">
      <t>カカ</t>
    </rPh>
    <phoneticPr fontId="7"/>
  </si>
  <si>
    <t>回目）</t>
    <phoneticPr fontId="7"/>
  </si>
  <si>
    <t>（別紙１）個票</t>
    <rPh sb="5" eb="7">
      <t>コヒョウ</t>
    </rPh>
    <phoneticPr fontId="7"/>
  </si>
  <si>
    <t>（別紙４）チェックリスト（施設内療養に係る経費を申請する場合に限る。）</t>
    <rPh sb="1" eb="3">
      <t>ベッシ</t>
    </rPh>
    <rPh sb="13" eb="16">
      <t>シセツナイ</t>
    </rPh>
    <rPh sb="16" eb="18">
      <t>リョウヨウ</t>
    </rPh>
    <rPh sb="19" eb="20">
      <t>カカ</t>
    </rPh>
    <rPh sb="21" eb="23">
      <t>ケイヒ</t>
    </rPh>
    <rPh sb="24" eb="26">
      <t>シンセイ</t>
    </rPh>
    <rPh sb="28" eb="30">
      <t>バアイ</t>
    </rPh>
    <rPh sb="31" eb="32">
      <t>カギ</t>
    </rPh>
    <phoneticPr fontId="7"/>
  </si>
  <si>
    <t>（別紙２）チェックリスト（自費検査費用に係る経費を申請する場合に限る。）</t>
    <rPh sb="1" eb="3">
      <t>ベッシ</t>
    </rPh>
    <rPh sb="13" eb="15">
      <t>ジヒ</t>
    </rPh>
    <rPh sb="15" eb="17">
      <t>ケンサ</t>
    </rPh>
    <rPh sb="17" eb="19">
      <t>ヒヨウ</t>
    </rPh>
    <rPh sb="20" eb="21">
      <t>カカ</t>
    </rPh>
    <rPh sb="22" eb="24">
      <t>ケイヒ</t>
    </rPh>
    <rPh sb="25" eb="27">
      <t>シンセイ</t>
    </rPh>
    <rPh sb="29" eb="31">
      <t>バアイ</t>
    </rPh>
    <rPh sb="32" eb="33">
      <t>カギ</t>
    </rPh>
    <phoneticPr fontId="7"/>
  </si>
  <si>
    <t>※法人その他の団体にあっては、主たる事務所の所在地、名称及び代表者の氏名を記入すること。
※この誓約書における「役員等」とは、法人にあっては非常勤を含む役員及び支配人並びに営業所の代表者、その他の団体にあっては法人の役員と同様に責任を有する代表者及び理事等、個人にあってはその者及び支店又は営業所を代表する者をいう。</t>
    <rPh sb="48" eb="51">
      <t>セイヤクショ</t>
    </rPh>
    <phoneticPr fontId="7"/>
  </si>
  <si>
    <r>
      <t>単価（円）</t>
    </r>
    <r>
      <rPr>
        <sz val="6"/>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7"/>
  </si>
  <si>
    <t>2 個別協議済み申請</t>
    <rPh sb="2" eb="4">
      <t>コベツ</t>
    </rPh>
    <rPh sb="4" eb="6">
      <t>キョウギ</t>
    </rPh>
    <rPh sb="6" eb="7">
      <t>ズ</t>
    </rPh>
    <rPh sb="8" eb="10">
      <t>シンセイ</t>
    </rPh>
    <phoneticPr fontId="7"/>
  </si>
  <si>
    <t>⑤　病床ひっ迫等により、やむを得ず施設内療養を行った高齢者施設等</t>
    <phoneticPr fontId="7"/>
  </si>
  <si>
    <t>※国実施要綱(1)ア(ア)に該当する事項とする。</t>
    <rPh sb="1" eb="2">
      <t>クニ</t>
    </rPh>
    <rPh sb="2" eb="4">
      <t>ジッシ</t>
    </rPh>
    <rPh sb="4" eb="6">
      <t>ヨウコウ</t>
    </rPh>
    <rPh sb="14" eb="16">
      <t>ガイトウ</t>
    </rPh>
    <rPh sb="18" eb="20">
      <t>ジコウ</t>
    </rPh>
    <phoneticPr fontId="7"/>
  </si>
  <si>
    <t>①　利用者又は職員に感染者が発生した介護サービス事業所・介護施設等</t>
    <phoneticPr fontId="7"/>
  </si>
  <si>
    <t>利用者又は職員に感染者が発生した介護サービス事業所・介護施設等</t>
    <phoneticPr fontId="7"/>
  </si>
  <si>
    <r>
      <t>感染者</t>
    </r>
    <r>
      <rPr>
        <sz val="10"/>
        <rFont val="ＭＳ Ｐ明朝"/>
        <family val="1"/>
        <charset val="128"/>
      </rPr>
      <t>の経過観察が終了した日</t>
    </r>
    <rPh sb="0" eb="3">
      <t>カンセンシャ</t>
    </rPh>
    <rPh sb="4" eb="6">
      <t>ケイカ</t>
    </rPh>
    <rPh sb="6" eb="8">
      <t>カンサツ</t>
    </rPh>
    <rPh sb="9" eb="11">
      <t>シュウリョウ</t>
    </rPh>
    <rPh sb="13" eb="14">
      <t>ヒ</t>
    </rPh>
    <phoneticPr fontId="7"/>
  </si>
  <si>
    <t>（別紙７）</t>
    <rPh sb="1" eb="3">
      <t>ベッシ</t>
    </rPh>
    <phoneticPr fontId="7"/>
  </si>
  <si>
    <t>別紙６（全ての申請者が提出すること。）</t>
    <rPh sb="0" eb="2">
      <t>ベッシ</t>
    </rPh>
    <rPh sb="4" eb="5">
      <t>スベ</t>
    </rPh>
    <rPh sb="7" eb="10">
      <t>シンセイシャ</t>
    </rPh>
    <rPh sb="11" eb="13">
      <t>テイシュツ</t>
    </rPh>
    <phoneticPr fontId="7"/>
  </si>
  <si>
    <t>（別紙６）誓約書</t>
    <rPh sb="1" eb="3">
      <t>ベッシ</t>
    </rPh>
    <rPh sb="5" eb="8">
      <t>セイヤクショ</t>
    </rPh>
    <phoneticPr fontId="7"/>
  </si>
  <si>
    <t>（別紙７）債権者登録申請書</t>
    <rPh sb="1" eb="3">
      <t>ベッシ</t>
    </rPh>
    <rPh sb="5" eb="7">
      <t>サイケン</t>
    </rPh>
    <rPh sb="7" eb="8">
      <t>シャ</t>
    </rPh>
    <rPh sb="8" eb="10">
      <t>トウロク</t>
    </rPh>
    <rPh sb="10" eb="13">
      <t>シンセイショ</t>
    </rPh>
    <phoneticPr fontId="7"/>
  </si>
  <si>
    <t>（別紙５）就労等証明書（人件費、宿泊費に係る経費を申請する場合に限る。）</t>
    <rPh sb="1" eb="3">
      <t>ベッシ</t>
    </rPh>
    <rPh sb="5" eb="7">
      <t>シュウロウ</t>
    </rPh>
    <rPh sb="7" eb="8">
      <t>トウ</t>
    </rPh>
    <rPh sb="8" eb="11">
      <t>ショウメイショ</t>
    </rPh>
    <rPh sb="12" eb="15">
      <t>ジンケンヒ</t>
    </rPh>
    <rPh sb="16" eb="19">
      <t>シュクハクヒ</t>
    </rPh>
    <rPh sb="20" eb="21">
      <t>カカ</t>
    </rPh>
    <rPh sb="22" eb="24">
      <t>ケイヒ</t>
    </rPh>
    <rPh sb="25" eb="27">
      <t>シンセイ</t>
    </rPh>
    <rPh sb="29" eb="31">
      <t>バアイ</t>
    </rPh>
    <rPh sb="32" eb="33">
      <t>カギ</t>
    </rPh>
    <phoneticPr fontId="7"/>
  </si>
  <si>
    <t>令和５年度新型コロナウイルス感染症流行下における介護サービス事業所等のサービス提供体制確保事業（緊急時介護人材確保・職場環境復旧等支援事業）補助金精算交付申請書</t>
    <rPh sb="73" eb="75">
      <t>セイサン</t>
    </rPh>
    <phoneticPr fontId="7"/>
  </si>
  <si>
    <t>②　感染者に対応した訪問系サービス事業所、短期入所系サービス事業所、介護施設等（令和５年５月７日までは、濃厚接触者も含む）</t>
    <rPh sb="2" eb="5">
      <t>カンセンシャ</t>
    </rPh>
    <rPh sb="40" eb="42">
      <t>レイワ</t>
    </rPh>
    <rPh sb="43" eb="44">
      <t>ネン</t>
    </rPh>
    <rPh sb="45" eb="46">
      <t>ガツ</t>
    </rPh>
    <rPh sb="47" eb="48">
      <t>ニチ</t>
    </rPh>
    <rPh sb="52" eb="54">
      <t>ノウコウ</t>
    </rPh>
    <rPh sb="54" eb="57">
      <t>セッショクシャ</t>
    </rPh>
    <rPh sb="58" eb="59">
      <t>フク</t>
    </rPh>
    <phoneticPr fontId="7"/>
  </si>
  <si>
    <t>感染者に対応した訪問系サービス事業所、短期入所系サービス事業所、介護施設等（※令和５年５月７日までは、濃厚接触者も含む）</t>
    <rPh sb="0" eb="3">
      <t>カンセンシャ</t>
    </rPh>
    <phoneticPr fontId="7"/>
  </si>
  <si>
    <t>接触者の累計</t>
    <rPh sb="0" eb="3">
      <t>セッショクシャ</t>
    </rPh>
    <rPh sb="4" eb="6">
      <t>ルイケイ</t>
    </rPh>
    <phoneticPr fontId="7"/>
  </si>
  <si>
    <t>対応した接触者の経過観察が終了した日</t>
    <rPh sb="0" eb="2">
      <t>タイオウ</t>
    </rPh>
    <rPh sb="4" eb="7">
      <t>セッショクシャ</t>
    </rPh>
    <rPh sb="8" eb="10">
      <t>ケイカ</t>
    </rPh>
    <rPh sb="10" eb="12">
      <t>カンサツ</t>
    </rPh>
    <rPh sb="13" eb="15">
      <t>シュウリョウ</t>
    </rPh>
    <rPh sb="17" eb="18">
      <t>ヒ</t>
    </rPh>
    <phoneticPr fontId="7"/>
  </si>
  <si>
    <t>ア　新型コロナウイルス感染者が発生又は接触者に対応した介護サービス事業所・介護施設等</t>
    <rPh sb="2" eb="4">
      <t>シンガタ</t>
    </rPh>
    <rPh sb="11" eb="14">
      <t>カンセンシャ</t>
    </rPh>
    <rPh sb="15" eb="17">
      <t>ハッセイ</t>
    </rPh>
    <rPh sb="17" eb="18">
      <t>マタ</t>
    </rPh>
    <rPh sb="19" eb="22">
      <t>セッショクシャ</t>
    </rPh>
    <rPh sb="23" eb="25">
      <t>タイオウ</t>
    </rPh>
    <rPh sb="27" eb="29">
      <t>カイゴ</t>
    </rPh>
    <rPh sb="33" eb="36">
      <t>ジギョウショ</t>
    </rPh>
    <rPh sb="37" eb="39">
      <t>カイゴ</t>
    </rPh>
    <rPh sb="39" eb="41">
      <t>シセツ</t>
    </rPh>
    <rPh sb="41" eb="42">
      <t>トウ</t>
    </rPh>
    <phoneticPr fontId="7"/>
  </si>
  <si>
    <t>（※令和５年５月８日以降は該当なし）</t>
    <rPh sb="2" eb="4">
      <t>レイワ</t>
    </rPh>
    <rPh sb="9" eb="10">
      <t>ニチ</t>
    </rPh>
    <rPh sb="10" eb="12">
      <t>イコウ</t>
    </rPh>
    <rPh sb="13" eb="15">
      <t>ガイトウ</t>
    </rPh>
    <phoneticPr fontId="7"/>
  </si>
  <si>
    <t>都道府県、保健所を設置する市又は特別区から休業要請を受けた通所系サービス事業所、短期入所系サービス事業所（※令和５年５月８日以降は該当なし）</t>
    <phoneticPr fontId="7"/>
  </si>
  <si>
    <t>添付書類</t>
    <rPh sb="0" eb="2">
      <t>テンプ</t>
    </rPh>
    <rPh sb="2" eb="4">
      <t>ショルイ</t>
    </rPh>
    <phoneticPr fontId="7"/>
  </si>
  <si>
    <t>補助金の振込先</t>
    <rPh sb="0" eb="3">
      <t>ホジョキン</t>
    </rPh>
    <rPh sb="4" eb="6">
      <t>フリコミ</t>
    </rPh>
    <rPh sb="6" eb="7">
      <t>サキ</t>
    </rPh>
    <phoneticPr fontId="7"/>
  </si>
  <si>
    <t>金融機関名</t>
    <rPh sb="0" eb="2">
      <t>キンユウ</t>
    </rPh>
    <rPh sb="2" eb="5">
      <t>キカンメイ</t>
    </rPh>
    <phoneticPr fontId="7"/>
  </si>
  <si>
    <t>預金種目</t>
    <rPh sb="0" eb="2">
      <t>ヨキン</t>
    </rPh>
    <rPh sb="2" eb="4">
      <t>シュモク</t>
    </rPh>
    <phoneticPr fontId="7"/>
  </si>
  <si>
    <t>口座番号</t>
    <rPh sb="0" eb="2">
      <t>コウザ</t>
    </rPh>
    <rPh sb="2" eb="4">
      <t>バンゴウ</t>
    </rPh>
    <phoneticPr fontId="7"/>
  </si>
  <si>
    <t>口座名義</t>
    <rPh sb="0" eb="2">
      <t>コウザ</t>
    </rPh>
    <rPh sb="2" eb="4">
      <t>メイギ</t>
    </rPh>
    <phoneticPr fontId="7"/>
  </si>
  <si>
    <t>本支店・出張所等名</t>
    <rPh sb="0" eb="3">
      <t>ホンシテン</t>
    </rPh>
    <rPh sb="4" eb="6">
      <t>シュッチョウ</t>
    </rPh>
    <rPh sb="6" eb="7">
      <t>ジョ</t>
    </rPh>
    <rPh sb="7" eb="8">
      <t>ナド</t>
    </rPh>
    <rPh sb="8" eb="9">
      <t>ナ</t>
    </rPh>
    <phoneticPr fontId="7"/>
  </si>
  <si>
    <t>普　通</t>
    <phoneticPr fontId="7"/>
  </si>
  <si>
    <t>　</t>
    <phoneticPr fontId="7"/>
  </si>
  <si>
    <t>当　座</t>
    <rPh sb="0" eb="1">
      <t>トウ</t>
    </rPh>
    <rPh sb="2" eb="3">
      <t>ザ</t>
    </rPh>
    <phoneticPr fontId="7"/>
  </si>
  <si>
    <t>その他</t>
    <rPh sb="2" eb="3">
      <t>タ</t>
    </rPh>
    <phoneticPr fontId="7"/>
  </si>
  <si>
    <t>（法人所在地）</t>
    <rPh sb="1" eb="3">
      <t>ホウジン</t>
    </rPh>
    <rPh sb="3" eb="6">
      <t>ショザイチ</t>
    </rPh>
    <phoneticPr fontId="7"/>
  </si>
  <si>
    <t>〒</t>
    <phoneticPr fontId="7"/>
  </si>
  <si>
    <t>-</t>
    <phoneticPr fontId="7"/>
  </si>
  <si>
    <t>申請に関する連絡先</t>
    <rPh sb="0" eb="2">
      <t>シンセイ</t>
    </rPh>
    <rPh sb="3" eb="4">
      <t>カン</t>
    </rPh>
    <rPh sb="6" eb="9">
      <t>レンラクサキ</t>
    </rPh>
    <phoneticPr fontId="7"/>
  </si>
  <si>
    <t>電話番号</t>
    <rPh sb="0" eb="4">
      <t>デンワバンゴウ</t>
    </rPh>
    <phoneticPr fontId="7"/>
  </si>
  <si>
    <t>（別紙１）個票</t>
    <rPh sb="1" eb="3">
      <t>ベッシ</t>
    </rPh>
    <rPh sb="5" eb="7">
      <t>コヒョウ</t>
    </rPh>
    <phoneticPr fontId="7"/>
  </si>
  <si>
    <t>感染者と接触があった最初の日</t>
    <rPh sb="0" eb="3">
      <t>カンセンシャ</t>
    </rPh>
    <rPh sb="4" eb="6">
      <t>セッショク</t>
    </rPh>
    <rPh sb="10" eb="12">
      <t>サイショ</t>
    </rPh>
    <rPh sb="13" eb="14">
      <t>ヒ</t>
    </rPh>
    <phoneticPr fontId="7"/>
  </si>
  <si>
    <t xml:space="preserve">　私は、令和５年度新型コロナウイルス感染症流行下における介護サービス事業所等のサービス提供体制確保事業費（緊急時介護人材確保・職場環境復旧等支援事業）補助金実施要綱（令和５年５月８日付け子高第451号）第６条の規定に基づく補助金交付申請を行うにあたり、下記の事項について誓約します。
　なお、この誓約に違反又は相違があり、同実施要綱第14条第１項の規定により補助金等の交付の決定の取消しを受けた場合において、同実施要綱第14条第２項の規定に基づき返還を命じられたときは、これに異議なく応じることを誓約いたします。
　併せて、知事が必要と認めた場合には、暴力団員又は暴力団員と密接な関係を有する者であるか否かの確認のため、沖縄県警察本部へ照会がなされることに同意いたします。
</t>
    <rPh sb="1" eb="2">
      <t>ワタシ</t>
    </rPh>
    <rPh sb="78" eb="80">
      <t>ジッシ</t>
    </rPh>
    <rPh sb="80" eb="82">
      <t>ヨウコウ</t>
    </rPh>
    <rPh sb="93" eb="94">
      <t>コ</t>
    </rPh>
    <rPh sb="94" eb="95">
      <t>タカ</t>
    </rPh>
    <rPh sb="126" eb="128">
      <t>カキ</t>
    </rPh>
    <rPh sb="129" eb="131">
      <t>ジコウ</t>
    </rPh>
    <rPh sb="135" eb="137">
      <t>セイヤク</t>
    </rPh>
    <rPh sb="162" eb="164">
      <t>ジッシ</t>
    </rPh>
    <rPh sb="166" eb="167">
      <t>ダイ</t>
    </rPh>
    <rPh sb="169" eb="170">
      <t>ジョウ</t>
    </rPh>
    <rPh sb="170" eb="171">
      <t>ダイ</t>
    </rPh>
    <rPh sb="172" eb="173">
      <t>コウ</t>
    </rPh>
    <rPh sb="205" eb="207">
      <t>ジッシ</t>
    </rPh>
    <rPh sb="209" eb="210">
      <t>ダイ</t>
    </rPh>
    <rPh sb="212" eb="213">
      <t>ジョウ</t>
    </rPh>
    <rPh sb="213" eb="214">
      <t>ダイ</t>
    </rPh>
    <rPh sb="215" eb="216">
      <t>コウ</t>
    </rPh>
    <rPh sb="310" eb="313">
      <t>オキナワケン</t>
    </rPh>
    <rPh sb="313" eb="315">
      <t>ケイサツ</t>
    </rPh>
    <rPh sb="315" eb="317">
      <t>ホンブ</t>
    </rPh>
    <phoneticPr fontId="7"/>
  </si>
  <si>
    <r>
      <t>（別紙３）区分⑤所要額内訳・計算表・チェックリスト</t>
    </r>
    <r>
      <rPr>
        <sz val="8"/>
        <rFont val="ＭＳ 明朝"/>
        <family val="1"/>
        <charset val="128"/>
      </rPr>
      <t>（施設内療養に係る経費を申請する場合に限る。）</t>
    </r>
    <rPh sb="1" eb="3">
      <t>ベッシ</t>
    </rPh>
    <rPh sb="5" eb="7">
      <t>クブン</t>
    </rPh>
    <rPh sb="8" eb="11">
      <t>ショヨウガク</t>
    </rPh>
    <rPh sb="11" eb="13">
      <t>ウチワケ</t>
    </rPh>
    <rPh sb="14" eb="17">
      <t>ケイサンヒョウ</t>
    </rPh>
    <phoneticPr fontId="7"/>
  </si>
  <si>
    <t>⑤感染者又は接触者が発生して在庫の不足が見込まれる衛生用品の購入費用</t>
    <rPh sb="1" eb="4">
      <t>カンセンシャ</t>
    </rPh>
    <rPh sb="4" eb="5">
      <t>マタ</t>
    </rPh>
    <rPh sb="6" eb="9">
      <t>セッショクシャ</t>
    </rPh>
    <rPh sb="10" eb="12">
      <t>ハッセイ</t>
    </rPh>
    <rPh sb="14" eb="16">
      <t>ザイコ</t>
    </rPh>
    <rPh sb="17" eb="19">
      <t>フソク</t>
    </rPh>
    <rPh sb="20" eb="22">
      <t>ミコ</t>
    </rPh>
    <rPh sb="25" eb="27">
      <t>エイセイ</t>
    </rPh>
    <rPh sb="27" eb="29">
      <t>ヨウヒン</t>
    </rPh>
    <rPh sb="30" eb="32">
      <t>コウニュウ</t>
    </rPh>
    <rPh sb="32" eb="34">
      <t>ヒヨウ</t>
    </rPh>
    <phoneticPr fontId="7"/>
  </si>
  <si>
    <t>施設内療養を含む補助上限額
(自動計算)</t>
    <rPh sb="0" eb="3">
      <t>シセツナイ</t>
    </rPh>
    <rPh sb="3" eb="5">
      <t>リョウヨウ</t>
    </rPh>
    <rPh sb="6" eb="7">
      <t>フク</t>
    </rPh>
    <rPh sb="8" eb="10">
      <t>ホジョ</t>
    </rPh>
    <rPh sb="10" eb="12">
      <t>ジョウゲン</t>
    </rPh>
    <rPh sb="12" eb="13">
      <t>ガク</t>
    </rPh>
    <rPh sb="15" eb="17">
      <t>ジドウ</t>
    </rPh>
    <rPh sb="17" eb="19">
      <t>ケイサン</t>
    </rPh>
    <phoneticPr fontId="7"/>
  </si>
  <si>
    <t>氏名</t>
    <rPh sb="0" eb="2">
      <t>シメイ</t>
    </rPh>
    <phoneticPr fontId="7"/>
  </si>
  <si>
    <t>職名</t>
    <rPh sb="0" eb="2">
      <t>ショクメイ</t>
    </rPh>
    <phoneticPr fontId="7"/>
  </si>
  <si>
    <t>代表者</t>
    <rPh sb="0" eb="3">
      <t>ダイヒョウシャ</t>
    </rPh>
    <phoneticPr fontId="7"/>
  </si>
  <si>
    <t>事業所名</t>
    <rPh sb="0" eb="3">
      <t>ジギョウショ</t>
    </rPh>
    <rPh sb="3" eb="4">
      <t>メイ</t>
    </rPh>
    <phoneticPr fontId="7"/>
  </si>
  <si>
    <t>記入日：</t>
    <rPh sb="0" eb="2">
      <t>キニュウ</t>
    </rPh>
    <rPh sb="2" eb="3">
      <t>ビ</t>
    </rPh>
    <phoneticPr fontId="7"/>
  </si>
  <si>
    <t>本資料の記載内容に虚偽がないことを証明するとともに、記載内容を証明する資料を適切に保管していることを誓約します。</t>
    <rPh sb="0" eb="1">
      <t>ホン</t>
    </rPh>
    <rPh sb="1" eb="3">
      <t>シリョウ</t>
    </rPh>
    <phoneticPr fontId="7"/>
  </si>
  <si>
    <r>
      <t>※本</t>
    </r>
    <r>
      <rPr>
        <sz val="10"/>
        <rFont val="ＭＳ Ｐゴシック"/>
        <family val="3"/>
        <charset val="128"/>
        <scheme val="minor"/>
      </rPr>
      <t>資料への虚偽記載があった場合は、基金からの補助の返還や指定取消となる場合がある。</t>
    </r>
    <rPh sb="2" eb="4">
      <t>シリョウ</t>
    </rPh>
    <phoneticPr fontId="34"/>
  </si>
  <si>
    <t>【記載事項】
やむを得ない事情により、常時（夜間、深夜、早朝を含む。）、１人以上の職員を配置できなかった事情を具体的に記載して下さい。</t>
    <rPh sb="1" eb="3">
      <t>キサイ</t>
    </rPh>
    <rPh sb="3" eb="5">
      <t>ジコウ</t>
    </rPh>
    <rPh sb="10" eb="11">
      <t>エ</t>
    </rPh>
    <rPh sb="13" eb="15">
      <t>ジジョウ</t>
    </rPh>
    <rPh sb="19" eb="21">
      <t>ジョウジ</t>
    </rPh>
    <rPh sb="22" eb="24">
      <t>ヤカン</t>
    </rPh>
    <rPh sb="25" eb="27">
      <t>シンヤ</t>
    </rPh>
    <rPh sb="28" eb="30">
      <t>ソウチョウ</t>
    </rPh>
    <rPh sb="31" eb="32">
      <t>フク</t>
    </rPh>
    <rPh sb="37" eb="38">
      <t>ニン</t>
    </rPh>
    <rPh sb="38" eb="40">
      <t>イジョウ</t>
    </rPh>
    <rPh sb="41" eb="43">
      <t>ショクイン</t>
    </rPh>
    <rPh sb="44" eb="46">
      <t>ハイチ</t>
    </rPh>
    <rPh sb="52" eb="54">
      <t>ジジョウ</t>
    </rPh>
    <rPh sb="55" eb="58">
      <t>グタイテキ</t>
    </rPh>
    <rPh sb="59" eb="61">
      <t>キサイ</t>
    </rPh>
    <rPh sb="63" eb="64">
      <t>クダ</t>
    </rPh>
    <phoneticPr fontId="7"/>
  </si>
  <si>
    <t>その他</t>
    <rPh sb="2" eb="3">
      <t>ホカ</t>
    </rPh>
    <phoneticPr fontId="7"/>
  </si>
  <si>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</si>
  <si>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34"/>
  </si>
  <si>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</si>
  <si>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7"/>
  </si>
  <si>
    <t>状態の急変に備えた・日常的な入所者の健康観察を実施した。</t>
    <rPh sb="23" eb="25">
      <t>ジッシ</t>
    </rPh>
    <phoneticPr fontId="7"/>
  </si>
  <si>
    <t>コホーティング（隔離）の実施や担当職員を分ける等のための勤務調整を実施した。</t>
    <rPh sb="33" eb="35">
      <t>ジッシ</t>
    </rPh>
    <phoneticPr fontId="7"/>
  </si>
  <si>
    <t>ゾーニング（区域をわける）を実施した。</t>
    <rPh sb="6" eb="8">
      <t>クイキ</t>
    </rPh>
    <rPh sb="14" eb="16">
      <t>ジッシ</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</si>
  <si>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</si>
  <si>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確認項目</t>
    <rPh sb="0" eb="2">
      <t>カクニン</t>
    </rPh>
    <rPh sb="2" eb="4">
      <t>コウモク</t>
    </rPh>
    <phoneticPr fontId="7"/>
  </si>
  <si>
    <t>２　チェックリスト</t>
    <phoneticPr fontId="7"/>
  </si>
  <si>
    <t>【記載事項１】施設内療養を実施することとなった経緯
例）Aさん：○月○日保健所に感染者の入院調整を依頼したが、病床ひっ迫等により入院ができなかった。
　　Bさん：○月○日保健所に感染者の入院調整を依頼したが、病床ひっ迫等により入院ができなかった。
　　C・D・Eさん：○月○日保健所に感染者の入院調整を依頼したが、病床ひっ迫等により入院ができなかった。
　　※施設内療養中は配置医師（又は○○病院派遣の医師など）が療養を行った。</t>
    <rPh sb="1" eb="3">
      <t>キサイ</t>
    </rPh>
    <rPh sb="3" eb="5">
      <t>ジコウ</t>
    </rPh>
    <rPh sb="7" eb="10">
      <t>シセツナイ</t>
    </rPh>
    <rPh sb="10" eb="12">
      <t>リョウヨウ</t>
    </rPh>
    <rPh sb="13" eb="15">
      <t>ジッシ</t>
    </rPh>
    <rPh sb="23" eb="25">
      <t>ケイイ</t>
    </rPh>
    <rPh sb="26" eb="27">
      <t>レイ</t>
    </rPh>
    <rPh sb="33" eb="34">
      <t>ガツ</t>
    </rPh>
    <rPh sb="35" eb="36">
      <t>ニチ</t>
    </rPh>
    <rPh sb="36" eb="39">
      <t>ホケンショ</t>
    </rPh>
    <rPh sb="40" eb="43">
      <t>カンセンシャ</t>
    </rPh>
    <rPh sb="44" eb="46">
      <t>ニュウイン</t>
    </rPh>
    <rPh sb="46" eb="48">
      <t>チョウセイ</t>
    </rPh>
    <rPh sb="49" eb="51">
      <t>イライ</t>
    </rPh>
    <rPh sb="55" eb="57">
      <t>ビョウショウ</t>
    </rPh>
    <rPh sb="59" eb="60">
      <t>パク</t>
    </rPh>
    <rPh sb="60" eb="61">
      <t>トウ</t>
    </rPh>
    <rPh sb="64" eb="66">
      <t>ニュウイン</t>
    </rPh>
    <rPh sb="82" eb="83">
      <t>ガツ</t>
    </rPh>
    <rPh sb="84" eb="85">
      <t>ニチ</t>
    </rPh>
    <rPh sb="180" eb="183">
      <t>シセツナイ</t>
    </rPh>
    <rPh sb="183" eb="185">
      <t>リョウヨウ</t>
    </rPh>
    <rPh sb="185" eb="186">
      <t>チュウ</t>
    </rPh>
    <rPh sb="187" eb="189">
      <t>ハイチ</t>
    </rPh>
    <rPh sb="189" eb="191">
      <t>イシ</t>
    </rPh>
    <rPh sb="192" eb="193">
      <t>マタ</t>
    </rPh>
    <rPh sb="196" eb="198">
      <t>ビョウイン</t>
    </rPh>
    <rPh sb="198" eb="200">
      <t>ハケン</t>
    </rPh>
    <rPh sb="201" eb="203">
      <t>イシ</t>
    </rPh>
    <rPh sb="207" eb="209">
      <t>リョウヨウ</t>
    </rPh>
    <rPh sb="210" eb="211">
      <t>オコナ</t>
    </rPh>
    <phoneticPr fontId="3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</si>
  <si>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7"/>
  </si>
  <si>
    <t>感染対策等を行った上での施設内療養に要する費用の補助に係るチェックリスト</t>
    <rPh sb="27" eb="28">
      <t>カカ</t>
    </rPh>
    <phoneticPr fontId="34"/>
  </si>
  <si>
    <r>
      <t>別紙４－１</t>
    </r>
    <r>
      <rPr>
        <b/>
        <sz val="10"/>
        <rFont val="ＭＳ ゴシック"/>
        <family val="3"/>
        <charset val="128"/>
      </rPr>
      <t>（令和５年５月７日以前の施設内療養に関する経費を申請する場合に限り作成すること。）</t>
    </r>
    <rPh sb="0" eb="2">
      <t>ベッシ</t>
    </rPh>
    <rPh sb="6" eb="8">
      <t>レイワ</t>
    </rPh>
    <rPh sb="9" eb="10">
      <t>ネン</t>
    </rPh>
    <rPh sb="11" eb="12">
      <t>ガツ</t>
    </rPh>
    <rPh sb="13" eb="14">
      <t>ニチ</t>
    </rPh>
    <rPh sb="14" eb="16">
      <t>イゼン</t>
    </rPh>
    <rPh sb="17" eb="20">
      <t>シセツナイ</t>
    </rPh>
    <rPh sb="20" eb="22">
      <t>リョウヨウ</t>
    </rPh>
    <rPh sb="23" eb="24">
      <t>カン</t>
    </rPh>
    <rPh sb="26" eb="28">
      <t>ケイヒ</t>
    </rPh>
    <rPh sb="29" eb="31">
      <t>シンセイ</t>
    </rPh>
    <rPh sb="33" eb="35">
      <t>バアイ</t>
    </rPh>
    <rPh sb="36" eb="37">
      <t>カギ</t>
    </rPh>
    <rPh sb="38" eb="40">
      <t>サクセイ</t>
    </rPh>
    <phoneticPr fontId="7"/>
  </si>
  <si>
    <t>担当職員を分ける等のための勤務調整を実施した。</t>
    <rPh sb="18" eb="20">
      <t>ジッシ</t>
    </rPh>
    <phoneticPr fontId="7"/>
  </si>
  <si>
    <r>
      <t>コホーティング（隔離）</t>
    </r>
    <r>
      <rPr>
        <sz val="12"/>
        <rFont val="ＭＳ Ｐゴシック"/>
        <family val="3"/>
        <charset val="128"/>
        <scheme val="minor"/>
      </rPr>
      <t>を実施した。</t>
    </r>
    <rPh sb="12" eb="14">
      <t>ジッシ</t>
    </rPh>
    <phoneticPr fontId="7"/>
  </si>
  <si>
    <t>１　チェックリスト</t>
    <phoneticPr fontId="7"/>
  </si>
  <si>
    <t>別紙４－２（令和５年５月８日以降の施設内療養に関する経費を申請する場合に限り作成すること。）</t>
    <rPh sb="0" eb="2">
      <t>ベッシ</t>
    </rPh>
    <rPh sb="6" eb="8">
      <t>レイワ</t>
    </rPh>
    <rPh sb="9" eb="10">
      <t>ネン</t>
    </rPh>
    <rPh sb="11" eb="12">
      <t>ガツ</t>
    </rPh>
    <rPh sb="13" eb="14">
      <t>ニチ</t>
    </rPh>
    <rPh sb="14" eb="16">
      <t>イコウ</t>
    </rPh>
    <rPh sb="17" eb="20">
      <t>シセツナイ</t>
    </rPh>
    <rPh sb="20" eb="22">
      <t>リョウヨウ</t>
    </rPh>
    <rPh sb="23" eb="24">
      <t>カン</t>
    </rPh>
    <rPh sb="26" eb="28">
      <t>ケイヒ</t>
    </rPh>
    <rPh sb="29" eb="31">
      <t>シンセイ</t>
    </rPh>
    <rPh sb="33" eb="35">
      <t>バアイ</t>
    </rPh>
    <rPh sb="36" eb="37">
      <t>カギ</t>
    </rPh>
    <rPh sb="38" eb="40">
      <t>サクセイ</t>
    </rPh>
    <phoneticPr fontId="7"/>
  </si>
  <si>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83"/>
  </si>
  <si>
    <t>サービス付き高齢者向け住宅（定員30人以上）</t>
    <rPh sb="4" eb="5">
      <t>ツ</t>
    </rPh>
    <rPh sb="6" eb="9">
      <t>コウレイシャ</t>
    </rPh>
    <rPh sb="9" eb="10">
      <t>ム</t>
    </rPh>
    <rPh sb="11" eb="13">
      <t>ジュウタク</t>
    </rPh>
    <rPh sb="14" eb="16">
      <t>テイイン</t>
    </rPh>
    <rPh sb="18" eb="21">
      <t>ニンイジョウ</t>
    </rPh>
    <phoneticPr fontId="83"/>
  </si>
  <si>
    <t>有料老人ホーム（定員29人以下）</t>
    <rPh sb="0" eb="2">
      <t>ユウリョウ</t>
    </rPh>
    <rPh sb="2" eb="4">
      <t>ロウジン</t>
    </rPh>
    <rPh sb="8" eb="10">
      <t>テイイン</t>
    </rPh>
    <rPh sb="12" eb="13">
      <t>ニン</t>
    </rPh>
    <rPh sb="13" eb="15">
      <t>イカ</t>
    </rPh>
    <phoneticPr fontId="83"/>
  </si>
  <si>
    <t>有料老人ホーム（定員30人以上）</t>
    <rPh sb="0" eb="2">
      <t>ユウリョウ</t>
    </rPh>
    <rPh sb="2" eb="4">
      <t>ロウジン</t>
    </rPh>
    <rPh sb="8" eb="10">
      <t>テイイン</t>
    </rPh>
    <rPh sb="12" eb="15">
      <t>ニンイジョウ</t>
    </rPh>
    <phoneticPr fontId="83"/>
  </si>
  <si>
    <t>軽費老人ホーム（定員29人以下）</t>
    <rPh sb="0" eb="2">
      <t>ケイヒ</t>
    </rPh>
    <rPh sb="2" eb="4">
      <t>ロウジン</t>
    </rPh>
    <rPh sb="8" eb="10">
      <t>テイイン</t>
    </rPh>
    <rPh sb="12" eb="15">
      <t>ニンイカ</t>
    </rPh>
    <phoneticPr fontId="83"/>
  </si>
  <si>
    <t>軽費老人ホーム（定員30人以上）</t>
    <rPh sb="0" eb="2">
      <t>ケイヒ</t>
    </rPh>
    <rPh sb="2" eb="4">
      <t>ロウジン</t>
    </rPh>
    <rPh sb="8" eb="10">
      <t>テイイン</t>
    </rPh>
    <rPh sb="12" eb="15">
      <t>ニンイジョウ</t>
    </rPh>
    <phoneticPr fontId="83"/>
  </si>
  <si>
    <t>養護老人ホーム（定員29人以下）</t>
    <rPh sb="0" eb="2">
      <t>ヨウゴ</t>
    </rPh>
    <rPh sb="2" eb="4">
      <t>ロウジン</t>
    </rPh>
    <rPh sb="8" eb="10">
      <t>テイイン</t>
    </rPh>
    <rPh sb="12" eb="13">
      <t>ニン</t>
    </rPh>
    <rPh sb="13" eb="15">
      <t>イカ</t>
    </rPh>
    <phoneticPr fontId="83"/>
  </si>
  <si>
    <t>養護老人ホーム（定員30人以上）</t>
    <rPh sb="0" eb="2">
      <t>ヨウゴ</t>
    </rPh>
    <rPh sb="2" eb="4">
      <t>ロウジン</t>
    </rPh>
    <rPh sb="8" eb="10">
      <t>テイイン</t>
    </rPh>
    <rPh sb="12" eb="15">
      <t>ニンイジョウ</t>
    </rPh>
    <phoneticPr fontId="83"/>
  </si>
  <si>
    <t>短期入所療養介護事業所</t>
    <rPh sb="0" eb="2">
      <t>タンキ</t>
    </rPh>
    <rPh sb="2" eb="4">
      <t>ニュウショ</t>
    </rPh>
    <rPh sb="4" eb="6">
      <t>リョウヨウ</t>
    </rPh>
    <rPh sb="6" eb="8">
      <t>カイゴ</t>
    </rPh>
    <rPh sb="8" eb="11">
      <t>ジギョウショ</t>
    </rPh>
    <phoneticPr fontId="83"/>
  </si>
  <si>
    <t>△</t>
    <phoneticPr fontId="84"/>
  </si>
  <si>
    <t>×</t>
    <phoneticPr fontId="84"/>
  </si>
  <si>
    <t>別紙3-2反映↓</t>
    <rPh sb="0" eb="2">
      <t>ベッシ</t>
    </rPh>
    <rPh sb="5" eb="7">
      <t>ハンエイ</t>
    </rPh>
    <phoneticPr fontId="7"/>
  </si>
  <si>
    <t>○</t>
    <phoneticPr fontId="84"/>
  </si>
  <si>
    <t>記入日</t>
    <rPh sb="0" eb="2">
      <t>キニュウ</t>
    </rPh>
    <rPh sb="2" eb="3">
      <t>ビ</t>
    </rPh>
    <phoneticPr fontId="84"/>
  </si>
  <si>
    <t>代表者名</t>
    <rPh sb="0" eb="3">
      <t>ダイヒョウシャ</t>
    </rPh>
    <rPh sb="3" eb="4">
      <t>メイ</t>
    </rPh>
    <phoneticPr fontId="84"/>
  </si>
  <si>
    <t>事業所名</t>
    <rPh sb="0" eb="3">
      <t>ジギョウショ</t>
    </rPh>
    <rPh sb="3" eb="4">
      <t>メイ</t>
    </rPh>
    <phoneticPr fontId="84"/>
  </si>
  <si>
    <t>本資料の記載内容に虚偽がないことを証明するとともに、記載内容を証明する資料を適切に保管していることを誓約します。
※本資料への虚偽記載があった場合は、基金からの補助の返還となる場合があります。</t>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84"/>
  </si>
  <si>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84"/>
  </si>
  <si>
    <t>③-4</t>
    <phoneticPr fontId="84"/>
  </si>
  <si>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84"/>
  </si>
  <si>
    <t>③-3</t>
    <phoneticPr fontId="84"/>
  </si>
  <si>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84"/>
  </si>
  <si>
    <t>③-2</t>
    <phoneticPr fontId="84"/>
  </si>
  <si>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6" eb="48">
      <t>ジュウミン</t>
    </rPh>
    <rPh sb="48" eb="50">
      <t>セッシュ</t>
    </rPh>
    <rPh sb="53" eb="55">
      <t>タイオウ</t>
    </rPh>
    <rPh sb="57" eb="59">
      <t>バアイ</t>
    </rPh>
    <rPh sb="65" eb="68">
      <t>ニュウショシャ</t>
    </rPh>
    <rPh sb="70" eb="72">
      <t>セッシュ</t>
    </rPh>
    <rPh sb="72" eb="74">
      <t>カンショウ</t>
    </rPh>
    <rPh sb="74" eb="75">
      <t>オヨ</t>
    </rPh>
    <rPh sb="76" eb="78">
      <t>セッシュ</t>
    </rPh>
    <rPh sb="78" eb="80">
      <t>ジョウキョウ</t>
    </rPh>
    <rPh sb="81" eb="83">
      <t>ハアク</t>
    </rPh>
    <rPh sb="84" eb="85">
      <t>オコナ</t>
    </rPh>
    <rPh sb="89" eb="91">
      <t>バアイ</t>
    </rPh>
    <rPh sb="92" eb="93">
      <t>カギ</t>
    </rPh>
    <rPh sb="97" eb="99">
      <t>センタク</t>
    </rPh>
    <phoneticPr fontId="84"/>
  </si>
  <si>
    <t>③-1</t>
    <phoneticPr fontId="84"/>
  </si>
  <si>
    <t>【②-3が○の場合のみ回答】
直近での訓練の実施年月日を右欄に記入してください。</t>
    <rPh sb="7" eb="9">
      <t>バアイ</t>
    </rPh>
    <rPh sb="11" eb="13">
      <t>カイトウ</t>
    </rPh>
    <rPh sb="15" eb="17">
      <t>チョッキン</t>
    </rPh>
    <rPh sb="19" eb="21">
      <t>クンレン</t>
    </rPh>
    <rPh sb="22" eb="24">
      <t>ジッシ</t>
    </rPh>
    <rPh sb="24" eb="27">
      <t>ネンガッピ</t>
    </rPh>
    <rPh sb="28" eb="30">
      <t>ミギラン</t>
    </rPh>
    <rPh sb="31" eb="33">
      <t>キニュウ</t>
    </rPh>
    <phoneticPr fontId="84"/>
  </si>
  <si>
    <t>②-4</t>
    <phoneticPr fontId="84"/>
  </si>
  <si>
    <t>感染症の予防及びまん延防止のための訓練を実施していますか。
（令和5年5月7日までに実施済みであることが必要です。）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31" eb="33">
      <t>レイワ</t>
    </rPh>
    <rPh sb="34" eb="35">
      <t>ネン</t>
    </rPh>
    <rPh sb="36" eb="37">
      <t>ガツ</t>
    </rPh>
    <rPh sb="38" eb="39">
      <t>ニチ</t>
    </rPh>
    <rPh sb="42" eb="44">
      <t>ジッシ</t>
    </rPh>
    <rPh sb="44" eb="45">
      <t>ズ</t>
    </rPh>
    <rPh sb="52" eb="54">
      <t>ヒツヨウ</t>
    </rPh>
    <rPh sb="62" eb="64">
      <t>クンレン</t>
    </rPh>
    <rPh sb="87" eb="89">
      <t>レイワ</t>
    </rPh>
    <rPh sb="90" eb="91">
      <t>ネン</t>
    </rPh>
    <rPh sb="92" eb="93">
      <t>ガツ</t>
    </rPh>
    <phoneticPr fontId="84"/>
  </si>
  <si>
    <t>②-3</t>
    <phoneticPr fontId="84"/>
  </si>
  <si>
    <t>【②-1が○の場合のみ回答】
直近での研修の実施年月日を右欄に記入してください。</t>
    <rPh sb="7" eb="9">
      <t>バアイ</t>
    </rPh>
    <rPh sb="11" eb="13">
      <t>カイトウ</t>
    </rPh>
    <rPh sb="15" eb="17">
      <t>チョッキン</t>
    </rPh>
    <rPh sb="19" eb="21">
      <t>ケンシュウ</t>
    </rPh>
    <rPh sb="22" eb="24">
      <t>ジッシ</t>
    </rPh>
    <rPh sb="24" eb="27">
      <t>ネンガッピ</t>
    </rPh>
    <rPh sb="28" eb="30">
      <t>ミギラン</t>
    </rPh>
    <rPh sb="31" eb="33">
      <t>キニュウ</t>
    </rPh>
    <phoneticPr fontId="84"/>
  </si>
  <si>
    <t>②-2</t>
    <phoneticPr fontId="84"/>
  </si>
  <si>
    <t>全職員に対して、感染症の予防及びまん延防止のための研修を実施済みですか。
（令和5年5月7日までに実施済みであることが必要です。）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0">
      <t>レイワ</t>
    </rPh>
    <rPh sb="41" eb="42">
      <t>ネン</t>
    </rPh>
    <rPh sb="43" eb="44">
      <t>ガツ</t>
    </rPh>
    <rPh sb="45" eb="46">
      <t>ニチ</t>
    </rPh>
    <rPh sb="49" eb="51">
      <t>ジッシ</t>
    </rPh>
    <rPh sb="51" eb="52">
      <t>ズ</t>
    </rPh>
    <rPh sb="59" eb="61">
      <t>ヒツヨウ</t>
    </rPh>
    <rPh sb="67" eb="69">
      <t>トウガイ</t>
    </rPh>
    <rPh sb="69" eb="71">
      <t>ケンシュウ</t>
    </rPh>
    <rPh sb="72" eb="74">
      <t>ジッシ</t>
    </rPh>
    <rPh sb="80" eb="82">
      <t>レイワ</t>
    </rPh>
    <rPh sb="83" eb="84">
      <t>ネン</t>
    </rPh>
    <rPh sb="84" eb="86">
      <t>カイゴ</t>
    </rPh>
    <rPh sb="86" eb="88">
      <t>ホウシュウ</t>
    </rPh>
    <rPh sb="88" eb="90">
      <t>カイテイ</t>
    </rPh>
    <rPh sb="102" eb="104">
      <t>ウンエイ</t>
    </rPh>
    <rPh sb="104" eb="106">
      <t>キジュン</t>
    </rPh>
    <rPh sb="106" eb="107">
      <t>ジョウ</t>
    </rPh>
    <rPh sb="108" eb="110">
      <t>ドリョク</t>
    </rPh>
    <rPh sb="110" eb="112">
      <t>ギム</t>
    </rPh>
    <rPh sb="120" eb="122">
      <t>レイワ</t>
    </rPh>
    <rPh sb="123" eb="125">
      <t>ネンド</t>
    </rPh>
    <rPh sb="127" eb="129">
      <t>カンゼン</t>
    </rPh>
    <rPh sb="129" eb="132">
      <t>ギムカ</t>
    </rPh>
    <phoneticPr fontId="84"/>
  </si>
  <si>
    <t>②-1</t>
    <phoneticPr fontId="84"/>
  </si>
  <si>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10" eb="212">
      <t>キニュウ</t>
    </rPh>
    <phoneticPr fontId="84"/>
  </si>
  <si>
    <t>①-3</t>
    <phoneticPr fontId="84"/>
  </si>
  <si>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84"/>
  </si>
  <si>
    <t>①-2</t>
    <phoneticPr fontId="84"/>
  </si>
  <si>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84"/>
  </si>
  <si>
    <t xml:space="preserve">①-1 </t>
    <phoneticPr fontId="84"/>
  </si>
  <si>
    <t>施設種別</t>
    <rPh sb="0" eb="2">
      <t>シセツ</t>
    </rPh>
    <rPh sb="2" eb="4">
      <t>シュベツ</t>
    </rPh>
    <phoneticPr fontId="84"/>
  </si>
  <si>
    <t>施設内療養に要する費用の補助にあたっての要件確認調査（令和５年４月10日付子高第64-1号）に回答した施設である</t>
    <rPh sb="0" eb="3">
      <t>シセツナイ</t>
    </rPh>
    <rPh sb="3" eb="5">
      <t>リョウヨウ</t>
    </rPh>
    <rPh sb="6" eb="7">
      <t>ヨウ</t>
    </rPh>
    <rPh sb="9" eb="11">
      <t>ヒヨウ</t>
    </rPh>
    <rPh sb="12" eb="14">
      <t>ホジョ</t>
    </rPh>
    <rPh sb="20" eb="22">
      <t>ヨウケン</t>
    </rPh>
    <rPh sb="22" eb="24">
      <t>カクニン</t>
    </rPh>
    <rPh sb="24" eb="26">
      <t>チョウサ</t>
    </rPh>
    <rPh sb="27" eb="29">
      <t>レイワ</t>
    </rPh>
    <rPh sb="30" eb="31">
      <t>ネン</t>
    </rPh>
    <rPh sb="32" eb="33">
      <t>ガツ</t>
    </rPh>
    <rPh sb="35" eb="36">
      <t>ニチ</t>
    </rPh>
    <rPh sb="36" eb="37">
      <t>ヅ</t>
    </rPh>
    <rPh sb="37" eb="38">
      <t>コ</t>
    </rPh>
    <rPh sb="38" eb="39">
      <t>ダカ</t>
    </rPh>
    <rPh sb="39" eb="40">
      <t>ダイ</t>
    </rPh>
    <rPh sb="44" eb="45">
      <t>ゴウ</t>
    </rPh>
    <rPh sb="47" eb="49">
      <t>カイトウ</t>
    </rPh>
    <rPh sb="51" eb="53">
      <t>シセツ</t>
    </rPh>
    <phoneticPr fontId="7"/>
  </si>
  <si>
    <t>黄色セル→入力必須</t>
    <rPh sb="0" eb="2">
      <t>キイロ</t>
    </rPh>
    <rPh sb="5" eb="7">
      <t>ニュウリョク</t>
    </rPh>
    <rPh sb="7" eb="9">
      <t>ヒッス</t>
    </rPh>
    <phoneticPr fontId="84"/>
  </si>
  <si>
    <t>感染対策等を行った上での施設内療養に要する費用の補助の要件に関するチェックリスト</t>
    <phoneticPr fontId="7"/>
  </si>
  <si>
    <r>
      <t>（別紙３－３）※</t>
    </r>
    <r>
      <rPr>
        <sz val="12"/>
        <color theme="1"/>
        <rFont val="ＭＳ Ｐゴシック"/>
        <family val="3"/>
        <charset val="128"/>
        <scheme val="minor"/>
      </rPr>
      <t>令和５年５月８日以降の施設内療養に関する経費を申請する場合に限り作成すること。</t>
    </r>
    <rPh sb="8" eb="10">
      <t>レイワ</t>
    </rPh>
    <rPh sb="11" eb="12">
      <t>ネン</t>
    </rPh>
    <rPh sb="13" eb="14">
      <t>ガツ</t>
    </rPh>
    <rPh sb="15" eb="16">
      <t>ニチ</t>
    </rPh>
    <rPh sb="16" eb="18">
      <t>イコウ</t>
    </rPh>
    <rPh sb="19" eb="24">
      <t>シセツナイリョウヨウ</t>
    </rPh>
    <rPh sb="25" eb="26">
      <t>カン</t>
    </rPh>
    <rPh sb="28" eb="30">
      <t>ケイヒ</t>
    </rPh>
    <rPh sb="31" eb="33">
      <t>シンセイ</t>
    </rPh>
    <rPh sb="35" eb="37">
      <t>バアイ</t>
    </rPh>
    <rPh sb="38" eb="39">
      <t>カギ</t>
    </rPh>
    <rPh sb="40" eb="42">
      <t>サクセイ</t>
    </rPh>
    <phoneticPr fontId="34"/>
  </si>
  <si>
    <t>【施設内療養の計算について】
施設内療養者一人あたり1万円/日（上限15万円）とする。
ただし、以下の①、②をいずれも場合、一人あたり1万円/日を追加する。
①令和4年1月9日以降、緊急事態措置又はまん延防止等重点措置を実施すべき区域内の施設であること。
②施設内療養者が同一日に以下の人数以上いること。
　・大規模施設等(定員30人以上)　5人以上
　・小規模施設等(定員29人以下)　2人以上</t>
    <rPh sb="1" eb="3">
      <t>シセツ</t>
    </rPh>
    <rPh sb="3" eb="4">
      <t>ナイ</t>
    </rPh>
    <rPh sb="4" eb="6">
      <t>リョウヨウ</t>
    </rPh>
    <rPh sb="7" eb="9">
      <t>ケイサン</t>
    </rPh>
    <rPh sb="15" eb="17">
      <t>シセツ</t>
    </rPh>
    <rPh sb="17" eb="18">
      <t>ナイ</t>
    </rPh>
    <rPh sb="18" eb="20">
      <t>リョウヨウ</t>
    </rPh>
    <rPh sb="20" eb="21">
      <t>シャ</t>
    </rPh>
    <rPh sb="21" eb="23">
      <t>ヒトリ</t>
    </rPh>
    <rPh sb="27" eb="29">
      <t>マンエン</t>
    </rPh>
    <rPh sb="30" eb="31">
      <t>ニチ</t>
    </rPh>
    <rPh sb="32" eb="34">
      <t>ジョウゲン</t>
    </rPh>
    <rPh sb="36" eb="38">
      <t>マンエン</t>
    </rPh>
    <rPh sb="48" eb="50">
      <t>イカ</t>
    </rPh>
    <rPh sb="59" eb="61">
      <t>バアイ</t>
    </rPh>
    <rPh sb="62" eb="64">
      <t>ヒトリ</t>
    </rPh>
    <rPh sb="68" eb="70">
      <t>マンエン</t>
    </rPh>
    <rPh sb="71" eb="72">
      <t>ニチ</t>
    </rPh>
    <rPh sb="73" eb="75">
      <t>ツイカ</t>
    </rPh>
    <rPh sb="80" eb="82">
      <t>レイワ</t>
    </rPh>
    <rPh sb="83" eb="84">
      <t>ネン</t>
    </rPh>
    <rPh sb="85" eb="86">
      <t>ガツ</t>
    </rPh>
    <rPh sb="87" eb="88">
      <t>ニチ</t>
    </rPh>
    <rPh sb="88" eb="90">
      <t>イコウ</t>
    </rPh>
    <rPh sb="91" eb="93">
      <t>キンキュウ</t>
    </rPh>
    <rPh sb="93" eb="95">
      <t>ジタイ</t>
    </rPh>
    <rPh sb="95" eb="97">
      <t>ソチ</t>
    </rPh>
    <rPh sb="97" eb="98">
      <t>マタ</t>
    </rPh>
    <rPh sb="101" eb="102">
      <t>エン</t>
    </rPh>
    <rPh sb="102" eb="104">
      <t>ボウシ</t>
    </rPh>
    <rPh sb="104" eb="105">
      <t>トウ</t>
    </rPh>
    <rPh sb="105" eb="107">
      <t>ジュウテン</t>
    </rPh>
    <rPh sb="107" eb="109">
      <t>ソチ</t>
    </rPh>
    <rPh sb="110" eb="112">
      <t>ジッシ</t>
    </rPh>
    <rPh sb="115" eb="117">
      <t>クイキ</t>
    </rPh>
    <rPh sb="117" eb="118">
      <t>ナイ</t>
    </rPh>
    <rPh sb="119" eb="121">
      <t>シセツ</t>
    </rPh>
    <phoneticPr fontId="7"/>
  </si>
  <si>
    <t>【算定期間の「開始日」について】
　以下のいずれかとする。
１　保健所が指定する発症日
２　保健所による発症日の指定がない場合
　①有症状者・・・介護記録等により、施設の判断する発症日
　②不明・無症状者・・・陽性と判明した検査の検体採取日</t>
    <rPh sb="1" eb="3">
      <t>サンテイ</t>
    </rPh>
    <rPh sb="3" eb="5">
      <t>キカン</t>
    </rPh>
    <rPh sb="7" eb="10">
      <t>カイシビ</t>
    </rPh>
    <rPh sb="19" eb="21">
      <t>イカ</t>
    </rPh>
    <rPh sb="34" eb="37">
      <t>ホケンショ</t>
    </rPh>
    <rPh sb="38" eb="40">
      <t>シテイ</t>
    </rPh>
    <rPh sb="42" eb="44">
      <t>ハッショウ</t>
    </rPh>
    <rPh sb="44" eb="45">
      <t>ビ</t>
    </rPh>
    <rPh sb="48" eb="51">
      <t>ホケンショ</t>
    </rPh>
    <rPh sb="54" eb="56">
      <t>ハッショウ</t>
    </rPh>
    <rPh sb="56" eb="57">
      <t>ビ</t>
    </rPh>
    <rPh sb="58" eb="60">
      <t>シテイ</t>
    </rPh>
    <rPh sb="63" eb="65">
      <t>バアイ</t>
    </rPh>
    <rPh sb="68" eb="69">
      <t>ユウ</t>
    </rPh>
    <rPh sb="69" eb="71">
      <t>ショウジョウ</t>
    </rPh>
    <rPh sb="71" eb="72">
      <t>シャ</t>
    </rPh>
    <rPh sb="84" eb="86">
      <t>シセツ</t>
    </rPh>
    <rPh sb="87" eb="89">
      <t>ハンダン</t>
    </rPh>
    <rPh sb="91" eb="93">
      <t>ハッショウ</t>
    </rPh>
    <rPh sb="93" eb="94">
      <t>ビ</t>
    </rPh>
    <rPh sb="97" eb="99">
      <t>フメイ</t>
    </rPh>
    <rPh sb="100" eb="103">
      <t>ムショウジョウ</t>
    </rPh>
    <rPh sb="103" eb="104">
      <t>シャ</t>
    </rPh>
    <rPh sb="107" eb="109">
      <t>ヨウセイ</t>
    </rPh>
    <rPh sb="110" eb="112">
      <t>ハンメイ</t>
    </rPh>
    <rPh sb="114" eb="116">
      <t>ケンサ</t>
    </rPh>
    <rPh sb="117" eb="119">
      <t>ケンタイ</t>
    </rPh>
    <rPh sb="119" eb="121">
      <t>サイシュ</t>
    </rPh>
    <rPh sb="121" eb="122">
      <t>ビ</t>
    </rPh>
    <phoneticPr fontId="7"/>
  </si>
  <si>
    <t>終了日</t>
    <rPh sb="0" eb="3">
      <t>シュウリョウビ</t>
    </rPh>
    <phoneticPr fontId="7"/>
  </si>
  <si>
    <t>開始日</t>
    <rPh sb="0" eb="3">
      <t>カイシビ</t>
    </rPh>
    <phoneticPr fontId="7"/>
  </si>
  <si>
    <t>所要額(円)</t>
    <rPh sb="0" eb="3">
      <t>ショヨウガク</t>
    </rPh>
    <rPh sb="4" eb="5">
      <t>エン</t>
    </rPh>
    <phoneticPr fontId="7"/>
  </si>
  <si>
    <r>
      <rPr>
        <sz val="11"/>
        <rFont val="ＭＳ Ｐゴシック"/>
        <family val="3"/>
        <charset val="128"/>
      </rPr>
      <t>算定
日数</t>
    </r>
    <rPh sb="0" eb="2">
      <t>サンテイ</t>
    </rPh>
    <rPh sb="3" eb="5">
      <t>ニッスウ</t>
    </rPh>
    <phoneticPr fontId="7"/>
  </si>
  <si>
    <r>
      <rPr>
        <sz val="11"/>
        <rFont val="ＭＳ Ｐゴシック"/>
        <family val="3"/>
        <charset val="128"/>
      </rPr>
      <t>施設内療養期間</t>
    </r>
    <rPh sb="0" eb="2">
      <t>シセツ</t>
    </rPh>
    <rPh sb="2" eb="3">
      <t>ナイ</t>
    </rPh>
    <rPh sb="3" eb="5">
      <t>リョウヨウ</t>
    </rPh>
    <rPh sb="5" eb="7">
      <t>キカン</t>
    </rPh>
    <phoneticPr fontId="7"/>
  </si>
  <si>
    <t>症状
有無</t>
    <rPh sb="0" eb="2">
      <t>ショウジョウ</t>
    </rPh>
    <rPh sb="3" eb="5">
      <t>ウム</t>
    </rPh>
    <phoneticPr fontId="7"/>
  </si>
  <si>
    <t>性別</t>
    <rPh sb="0" eb="2">
      <t>セイベツ</t>
    </rPh>
    <phoneticPr fontId="7"/>
  </si>
  <si>
    <t>生年月日</t>
    <rPh sb="0" eb="4">
      <t>セイネンガッピ</t>
    </rPh>
    <phoneticPr fontId="7"/>
  </si>
  <si>
    <t>No.</t>
    <phoneticPr fontId="7"/>
  </si>
  <si>
    <t>合計人数（人）</t>
    <rPh sb="0" eb="2">
      <t>ゴウケイ</t>
    </rPh>
    <rPh sb="2" eb="4">
      <t>ニンズウ</t>
    </rPh>
    <rPh sb="5" eb="6">
      <t>ニン</t>
    </rPh>
    <phoneticPr fontId="7"/>
  </si>
  <si>
    <t>左のうち、追加補助額(円)</t>
    <rPh sb="0" eb="1">
      <t>ヒダリ</t>
    </rPh>
    <rPh sb="5" eb="7">
      <t>ツイカ</t>
    </rPh>
    <rPh sb="7" eb="9">
      <t>ホジョ</t>
    </rPh>
    <rPh sb="9" eb="10">
      <t>ガク</t>
    </rPh>
    <rPh sb="11" eb="12">
      <t>エン</t>
    </rPh>
    <phoneticPr fontId="7"/>
  </si>
  <si>
    <t>合計金額（円）</t>
    <rPh sb="0" eb="2">
      <t>ゴウケイ</t>
    </rPh>
    <rPh sb="2" eb="4">
      <t>キンガク</t>
    </rPh>
    <rPh sb="5" eb="6">
      <t>エン</t>
    </rPh>
    <phoneticPr fontId="7"/>
  </si>
  <si>
    <t>施設規模</t>
    <rPh sb="0" eb="2">
      <t>シセツ</t>
    </rPh>
    <rPh sb="2" eb="4">
      <t>キボ</t>
    </rPh>
    <phoneticPr fontId="7"/>
  </si>
  <si>
    <t>介護保険事業所番号</t>
    <phoneticPr fontId="7"/>
  </si>
  <si>
    <t>（別紙３－１）区分⑤所要額内訳</t>
    <rPh sb="1" eb="3">
      <t>ベッシ</t>
    </rPh>
    <rPh sb="7" eb="9">
      <t>クブン</t>
    </rPh>
    <rPh sb="10" eb="13">
      <t>ショヨウガク</t>
    </rPh>
    <rPh sb="13" eb="15">
      <t>ウチワケ</t>
    </rPh>
    <phoneticPr fontId="7"/>
  </si>
  <si>
    <t>日数</t>
    <rPh sb="0" eb="2">
      <t>ニッスウ</t>
    </rPh>
    <phoneticPr fontId="7"/>
  </si>
  <si>
    <t>施設内療養内訳</t>
    <rPh sb="0" eb="3">
      <t>シセツナイ</t>
    </rPh>
    <rPh sb="3" eb="5">
      <t>リョウヨウ</t>
    </rPh>
    <rPh sb="5" eb="7">
      <t>ウチワケ</t>
    </rPh>
    <phoneticPr fontId="7"/>
  </si>
  <si>
    <t>生年月日</t>
    <rPh sb="0" eb="2">
      <t>セイネン</t>
    </rPh>
    <rPh sb="2" eb="4">
      <t>ガッピ</t>
    </rPh>
    <phoneticPr fontId="7"/>
  </si>
  <si>
    <t>No</t>
    <phoneticPr fontId="7"/>
  </si>
  <si>
    <t>〇踏み台４：「踏み台3」に同一日の要件を反映</t>
    <rPh sb="1" eb="2">
      <t>フ</t>
    </rPh>
    <rPh sb="3" eb="4">
      <t>ダイ</t>
    </rPh>
    <rPh sb="7" eb="8">
      <t>フ</t>
    </rPh>
    <rPh sb="9" eb="10">
      <t>ダイ</t>
    </rPh>
    <rPh sb="13" eb="15">
      <t>ドウイツ</t>
    </rPh>
    <rPh sb="15" eb="16">
      <t>ビ</t>
    </rPh>
    <rPh sb="17" eb="19">
      <t>ヨウケン</t>
    </rPh>
    <rPh sb="20" eb="22">
      <t>ハンエイ</t>
    </rPh>
    <phoneticPr fontId="7"/>
  </si>
  <si>
    <t>同一日の療養者数</t>
    <rPh sb="0" eb="1">
      <t>ドウ</t>
    </rPh>
    <rPh sb="1" eb="3">
      <t>イチジツ</t>
    </rPh>
    <rPh sb="4" eb="7">
      <t>リョウヨウシャ</t>
    </rPh>
    <rPh sb="7" eb="8">
      <t>スウ</t>
    </rPh>
    <phoneticPr fontId="7"/>
  </si>
  <si>
    <t>緊急事態措置、まん延等重点措置期間</t>
    <rPh sb="0" eb="2">
      <t>キンキュウ</t>
    </rPh>
    <rPh sb="2" eb="4">
      <t>ジタイ</t>
    </rPh>
    <rPh sb="4" eb="6">
      <t>ソチ</t>
    </rPh>
    <rPh sb="9" eb="10">
      <t>エン</t>
    </rPh>
    <rPh sb="10" eb="11">
      <t>トウ</t>
    </rPh>
    <rPh sb="11" eb="13">
      <t>ジュウテン</t>
    </rPh>
    <rPh sb="13" eb="15">
      <t>ソチ</t>
    </rPh>
    <rPh sb="15" eb="17">
      <t>キカン</t>
    </rPh>
    <phoneticPr fontId="7"/>
  </si>
  <si>
    <t>〇踏み台３：「踏み台2」にまん延防止期間の反映</t>
    <rPh sb="1" eb="2">
      <t>フ</t>
    </rPh>
    <rPh sb="3" eb="4">
      <t>ダイ</t>
    </rPh>
    <rPh sb="7" eb="8">
      <t>フ</t>
    </rPh>
    <rPh sb="9" eb="10">
      <t>ダイ</t>
    </rPh>
    <rPh sb="15" eb="16">
      <t>エン</t>
    </rPh>
    <rPh sb="16" eb="18">
      <t>ボウシ</t>
    </rPh>
    <rPh sb="18" eb="20">
      <t>キカン</t>
    </rPh>
    <rPh sb="21" eb="23">
      <t>ハンエイ</t>
    </rPh>
    <phoneticPr fontId="7"/>
  </si>
  <si>
    <t>〇踏み台２：令和5年1月1日以降の無症状者は上限７日以内を反映</t>
    <rPh sb="1" eb="2">
      <t>フ</t>
    </rPh>
    <rPh sb="3" eb="4">
      <t>ダイ</t>
    </rPh>
    <rPh sb="6" eb="8">
      <t>レイワ</t>
    </rPh>
    <rPh sb="9" eb="10">
      <t>ネン</t>
    </rPh>
    <rPh sb="11" eb="12">
      <t>ガツ</t>
    </rPh>
    <rPh sb="13" eb="14">
      <t>ニチ</t>
    </rPh>
    <rPh sb="14" eb="16">
      <t>イコウ</t>
    </rPh>
    <rPh sb="17" eb="20">
      <t>ムショウジョウ</t>
    </rPh>
    <rPh sb="20" eb="21">
      <t>シャ</t>
    </rPh>
    <rPh sb="22" eb="24">
      <t>ジョウゲン</t>
    </rPh>
    <rPh sb="25" eb="26">
      <t>ニチ</t>
    </rPh>
    <rPh sb="26" eb="28">
      <t>イナイ</t>
    </rPh>
    <rPh sb="29" eb="31">
      <t>ハンエイ</t>
    </rPh>
    <phoneticPr fontId="7"/>
  </si>
  <si>
    <t>〇踏み台１：上限15万円を反映</t>
    <rPh sb="1" eb="2">
      <t>フ</t>
    </rPh>
    <rPh sb="3" eb="4">
      <t>ダイ</t>
    </rPh>
    <rPh sb="6" eb="8">
      <t>ジョウゲン</t>
    </rPh>
    <rPh sb="10" eb="12">
      <t>マンエン</t>
    </rPh>
    <rPh sb="13" eb="15">
      <t>ハンエイ</t>
    </rPh>
    <phoneticPr fontId="7"/>
  </si>
  <si>
    <t>〇単純反映</t>
    <rPh sb="1" eb="3">
      <t>タンジュン</t>
    </rPh>
    <rPh sb="3" eb="5">
      <t>ハンエイ</t>
    </rPh>
    <phoneticPr fontId="7"/>
  </si>
  <si>
    <t>同一日の療養者数</t>
    <phoneticPr fontId="7"/>
  </si>
  <si>
    <t>うち
追加補助分
（円）</t>
    <rPh sb="3" eb="5">
      <t>ツイカ</t>
    </rPh>
    <rPh sb="5" eb="7">
      <t>ホジョ</t>
    </rPh>
    <rPh sb="7" eb="8">
      <t>ブン</t>
    </rPh>
    <rPh sb="10" eb="11">
      <t>エン</t>
    </rPh>
    <phoneticPr fontId="7"/>
  </si>
  <si>
    <t>所要額
（円）</t>
    <rPh sb="0" eb="2">
      <t>ショヨウ</t>
    </rPh>
    <rPh sb="2" eb="3">
      <t>ガク</t>
    </rPh>
    <rPh sb="5" eb="6">
      <t>エン</t>
    </rPh>
    <phoneticPr fontId="7"/>
  </si>
  <si>
    <t>算定
日数</t>
    <rPh sb="0" eb="2">
      <t>サンテイ</t>
    </rPh>
    <rPh sb="3" eb="5">
      <t>ニッスウ</t>
    </rPh>
    <phoneticPr fontId="7"/>
  </si>
  <si>
    <t>施設内療養金額内訳（万円）</t>
    <rPh sb="0" eb="3">
      <t>シセツナイ</t>
    </rPh>
    <rPh sb="3" eb="5">
      <t>リョウヨウ</t>
    </rPh>
    <rPh sb="5" eb="7">
      <t>キンガク</t>
    </rPh>
    <rPh sb="7" eb="9">
      <t>ウチワケ</t>
    </rPh>
    <rPh sb="10" eb="12">
      <t>マンエン</t>
    </rPh>
    <phoneticPr fontId="7"/>
  </si>
  <si>
    <t>※追加補助の上限は、大規模施設等(定員30人以上)は1施設500万円、小規模施設等(定員29人以下)は1施設200万円とする。</t>
    <rPh sb="1" eb="3">
      <t>ツイカ</t>
    </rPh>
    <rPh sb="3" eb="5">
      <t>ホジョ</t>
    </rPh>
    <rPh sb="6" eb="8">
      <t>ジョウゲン</t>
    </rPh>
    <rPh sb="10" eb="13">
      <t>ダイキボ</t>
    </rPh>
    <rPh sb="13" eb="15">
      <t>シセツ</t>
    </rPh>
    <rPh sb="15" eb="16">
      <t>トウ</t>
    </rPh>
    <rPh sb="17" eb="19">
      <t>テイイン</t>
    </rPh>
    <rPh sb="21" eb="22">
      <t>ニン</t>
    </rPh>
    <rPh sb="22" eb="24">
      <t>イジョウ</t>
    </rPh>
    <rPh sb="27" eb="29">
      <t>シセツ</t>
    </rPh>
    <rPh sb="32" eb="34">
      <t>マンエン</t>
    </rPh>
    <rPh sb="35" eb="38">
      <t>ショウキボ</t>
    </rPh>
    <rPh sb="38" eb="40">
      <t>シセツ</t>
    </rPh>
    <rPh sb="40" eb="41">
      <t>トウ</t>
    </rPh>
    <rPh sb="42" eb="44">
      <t>テイイン</t>
    </rPh>
    <rPh sb="46" eb="47">
      <t>ニン</t>
    </rPh>
    <rPh sb="47" eb="49">
      <t>イカ</t>
    </rPh>
    <rPh sb="52" eb="54">
      <t>シセツ</t>
    </rPh>
    <rPh sb="57" eb="59">
      <t>マンエン</t>
    </rPh>
    <phoneticPr fontId="7"/>
  </si>
  <si>
    <t>左のうち、追加補助額（円）</t>
    <rPh sb="11" eb="12">
      <t>エン</t>
    </rPh>
    <phoneticPr fontId="7"/>
  </si>
  <si>
    <t>施設規模</t>
    <phoneticPr fontId="7"/>
  </si>
  <si>
    <t>事業所名</t>
    <phoneticPr fontId="7"/>
  </si>
  <si>
    <t>（別紙３－２）区分⑤所要額内訳計算表</t>
    <rPh sb="1" eb="3">
      <t>ベッシ</t>
    </rPh>
    <rPh sb="7" eb="9">
      <t>クブン</t>
    </rPh>
    <rPh sb="10" eb="13">
      <t>ショヨウガク</t>
    </rPh>
    <rPh sb="13" eb="15">
      <t>ウチワケ</t>
    </rPh>
    <rPh sb="15" eb="18">
      <t>ケイサンヒョウ</t>
    </rPh>
    <phoneticPr fontId="7"/>
  </si>
  <si>
    <t>□</t>
  </si>
  <si>
    <t>①②</t>
    <phoneticPr fontId="7"/>
  </si>
  <si>
    <t>①⑤</t>
    <phoneticPr fontId="7"/>
  </si>
  <si>
    <t>①②⑤</t>
    <phoneticPr fontId="7"/>
  </si>
  <si>
    <t>施設等の消毒及び清掃費用</t>
    <rPh sb="0" eb="2">
      <t>シセツ</t>
    </rPh>
    <rPh sb="2" eb="3">
      <t>トウ</t>
    </rPh>
    <rPh sb="4" eb="6">
      <t>ショウドク</t>
    </rPh>
    <rPh sb="6" eb="7">
      <t>オヨ</t>
    </rPh>
    <rPh sb="8" eb="10">
      <t>セイソウ</t>
    </rPh>
    <rPh sb="10" eb="12">
      <t>ヒヨウ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</si>
</sst>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Red]\-#,##0\ "/>
    <numFmt numFmtId="178" formatCode="#,##0;\-#,##0;&quot;&quot;"/>
    <numFmt numFmtId="179" formatCode="[$-411]ggge&quot;年&quot;m&quot;月&quot;d&quot;日&quot;;@"/>
    <numFmt numFmtId="180" formatCode="[$-411]ge\.m\.d;@"/>
    <numFmt numFmtId="181" formatCode="m/d;@"/>
    <numFmt numFmtId="182" formatCode="#,##0&quot;日&quot;&quot;間&quot;"/>
    <numFmt numFmtId="183" formatCode="yyyy/m/d;@"/>
    <numFmt numFmtId="184" formatCode="#;\0;0"/>
  </numFmts>
  <fonts count="10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b/>
      <sz val="10"/>
      <name val="ＭＳ 明朝"/>
      <family val="1"/>
      <charset val="128"/>
    </font>
    <font>
      <b/>
      <sz val="8"/>
      <color indexed="81"/>
      <name val="MS P ゴシック"/>
      <family val="3"/>
      <charset val="128"/>
    </font>
    <font>
      <sz val="6"/>
      <name val="ＭＳ Ｐゴシック"/>
      <family val="2"/>
      <charset val="128"/>
      <scheme val="minor"/>
    </font>
    <font>
      <sz val="9"/>
      <color indexed="81"/>
      <name val="MS P ゴシック"/>
      <family val="3"/>
      <charset val="128"/>
    </font>
    <font>
      <sz val="12"/>
      <name val="ＭＳ 明朝"/>
      <family val="1"/>
      <charset val="128"/>
    </font>
    <font>
      <b/>
      <sz val="12"/>
      <color theme="1"/>
      <name val="ＭＳ ゴシック"/>
      <family val="3"/>
      <charset val="128"/>
    </font>
    <font>
      <b/>
      <sz val="9"/>
      <color indexed="81"/>
      <name val="MS P ゴシック"/>
      <family val="3"/>
      <charset val="128"/>
    </font>
    <font>
      <sz val="10"/>
      <color rgb="FFFF0000"/>
      <name val="ＭＳ ゴシック"/>
      <family val="3"/>
      <charset val="128"/>
    </font>
    <font>
      <sz val="11"/>
      <color theme="1"/>
      <name val="ＭＳ ゴシック"/>
      <family val="3"/>
      <charset val="128"/>
    </font>
    <font>
      <sz val="11"/>
      <color theme="1"/>
      <name val="ＭＳ Ｐゴシック"/>
      <family val="2"/>
      <scheme val="minor"/>
    </font>
    <font>
      <sz val="10"/>
      <color theme="1"/>
      <name val="ＭＳ Ｐゴシック"/>
      <family val="3"/>
      <charset val="128"/>
      <scheme val="minor"/>
    </font>
    <font>
      <b/>
      <u/>
      <sz val="10"/>
      <color indexed="81"/>
      <name val="MS P ゴシック"/>
      <family val="3"/>
      <charset val="128"/>
    </font>
    <font>
      <b/>
      <sz val="9"/>
      <color indexed="81"/>
      <name val="ＭＳ Ｐゴシック"/>
      <family val="3"/>
      <charset val="128"/>
    </font>
    <font>
      <b/>
      <sz val="14"/>
      <name val="ＭＳ Ｐ明朝"/>
      <family val="1"/>
      <charset val="128"/>
    </font>
    <font>
      <b/>
      <u/>
      <sz val="9"/>
      <name val="ＭＳ Ｐ明朝"/>
      <family val="1"/>
      <charset val="128"/>
    </font>
    <font>
      <sz val="12"/>
      <name val="ＭＳ Ｐ明朝"/>
      <family val="1"/>
      <charset val="128"/>
    </font>
    <font>
      <sz val="12"/>
      <name val="ＭＳ Ｐゴシック"/>
      <family val="3"/>
      <charset val="128"/>
    </font>
    <font>
      <b/>
      <sz val="12"/>
      <name val="ＭＳ Ｐ明朝"/>
      <family val="1"/>
      <charset val="128"/>
    </font>
    <font>
      <b/>
      <u/>
      <sz val="12"/>
      <name val="ＭＳ Ｐ明朝"/>
      <family val="1"/>
      <charset val="128"/>
    </font>
    <font>
      <b/>
      <sz val="16"/>
      <name val="ＭＳ Ｐ明朝"/>
      <family val="1"/>
      <charset val="128"/>
    </font>
    <font>
      <b/>
      <sz val="10"/>
      <color indexed="81"/>
      <name val="MS P ゴシック"/>
      <family val="3"/>
      <charset val="128"/>
    </font>
    <font>
      <sz val="12"/>
      <color theme="1"/>
      <name val="ＭＳ Ｐ明朝"/>
      <family val="1"/>
      <charset val="128"/>
    </font>
    <font>
      <b/>
      <sz val="10"/>
      <name val="ＭＳ Ｐゴシック"/>
      <family val="3"/>
      <charset val="128"/>
    </font>
    <font>
      <sz val="7"/>
      <name val="ＭＳ 明朝"/>
      <family val="1"/>
      <charset val="128"/>
    </font>
    <font>
      <b/>
      <sz val="10"/>
      <color indexed="81"/>
      <name val="ＭＳ Ｐゴシック"/>
      <family val="3"/>
      <charset val="128"/>
    </font>
    <font>
      <sz val="7"/>
      <name val="ＭＳ Ｐゴシック"/>
      <family val="3"/>
      <charset val="128"/>
    </font>
    <font>
      <sz val="9"/>
      <name val="ＭＳ Ｐゴシック"/>
      <family val="3"/>
      <charset val="128"/>
    </font>
    <font>
      <sz val="5"/>
      <name val="ＭＳ Ｐゴシック"/>
      <family val="3"/>
      <charset val="128"/>
    </font>
    <font>
      <sz val="7.5"/>
      <name val="ＭＳ Ｐゴシック"/>
      <family val="3"/>
      <charset val="128"/>
    </font>
    <font>
      <b/>
      <sz val="11"/>
      <name val="ＭＳ ゴシック"/>
      <family val="3"/>
      <charset val="128"/>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b/>
      <sz val="12"/>
      <color theme="1"/>
      <name val="ＭＳ Ｐ明朝"/>
      <family val="1"/>
      <charset val="128"/>
    </font>
    <font>
      <sz val="9"/>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sz val="11"/>
      <color theme="1"/>
      <name val="ＭＳ Ｐ明朝"/>
      <family val="1"/>
      <charset val="128"/>
    </font>
    <font>
      <b/>
      <sz val="10"/>
      <name val="ＭＳ ゴシック"/>
      <family val="3"/>
      <charset val="128"/>
    </font>
    <font>
      <sz val="11"/>
      <color theme="1"/>
      <name val="ＭＳ Ｐゴシック"/>
      <family val="3"/>
      <charset val="128"/>
      <scheme val="minor"/>
    </font>
    <font>
      <sz val="11"/>
      <color rgb="FFFF0000"/>
      <name val="ＭＳ Ｐゴシック"/>
      <family val="3"/>
      <charset val="128"/>
    </font>
    <font>
      <sz val="6"/>
      <name val="ＭＳ Ｐゴシック"/>
      <family val="3"/>
      <charset val="128"/>
      <scheme val="minor"/>
    </font>
    <font>
      <b/>
      <sz val="20"/>
      <color rgb="FFFF0000"/>
      <name val="ＭＳ Ｐゴシック"/>
      <family val="3"/>
      <charset val="128"/>
      <scheme val="minor"/>
    </font>
    <font>
      <b/>
      <u/>
      <sz val="12"/>
      <color theme="1"/>
      <name val="ＭＳ Ｐゴシック"/>
      <family val="3"/>
      <charset val="128"/>
      <scheme val="minor"/>
    </font>
    <font>
      <sz val="11"/>
      <color rgb="FFFF0000"/>
      <name val="ＭＳ Ｐゴシック"/>
      <family val="3"/>
      <charset val="128"/>
      <scheme val="minor"/>
    </font>
    <font>
      <b/>
      <sz val="16"/>
      <color rgb="FFFF0000"/>
      <name val="ＭＳ Ｐゴシック"/>
      <family val="3"/>
      <charset val="128"/>
      <scheme val="minor"/>
    </font>
    <font>
      <sz val="12"/>
      <name val="游ゴシック"/>
      <family val="3"/>
      <charset val="128"/>
    </font>
    <font>
      <b/>
      <sz val="12"/>
      <name val="ＭＳ Ｐゴシック"/>
      <family val="3"/>
      <charset val="128"/>
      <scheme val="minor"/>
    </font>
    <font>
      <b/>
      <sz val="12"/>
      <color rgb="FFFF000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2"/>
      <color indexed="81"/>
      <name val="MS P ゴシック"/>
      <family val="3"/>
      <charset val="128"/>
    </font>
    <font>
      <sz val="12"/>
      <color indexed="81"/>
      <name val="MS P ゴシック"/>
      <family val="3"/>
      <charset val="128"/>
    </font>
    <font>
      <b/>
      <u/>
      <sz val="9"/>
      <color indexed="81"/>
      <name val="MS P ゴシック"/>
      <family val="3"/>
      <charset val="128"/>
    </font>
    <font>
      <b/>
      <sz val="11"/>
      <color indexed="81"/>
      <name val="MS P ゴシック"/>
      <family val="3"/>
      <charset val="128"/>
    </font>
    <font>
      <sz val="10"/>
      <color rgb="FFFF0000"/>
      <name val="ＭＳ Ｐゴシック"/>
      <family val="3"/>
      <charset val="128"/>
    </font>
    <font>
      <sz val="14"/>
      <name val="ＭＳ Ｐ明朝"/>
      <family val="1"/>
      <charset val="128"/>
    </font>
    <font>
      <b/>
      <sz val="10"/>
      <color indexed="10"/>
      <name val="MS P 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indexed="9"/>
        <bgColor indexed="64"/>
      </patternFill>
    </fill>
    <fill>
      <patternFill patternType="lightUp">
        <bgColor indexed="9"/>
      </patternFill>
    </fill>
    <fill>
      <patternFill patternType="lightUp"/>
    </fill>
    <fill>
      <patternFill patternType="solid">
        <fgColor rgb="FFFFFF00"/>
        <bgColor indexed="64"/>
      </patternFill>
    </fill>
    <fill>
      <patternFill patternType="solid">
        <fgColor theme="0" tint="-0.14999847407452621"/>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41" fillId="0" borderId="0"/>
    <xf numFmtId="0" fontId="8"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808">
    <xf numFmtId="0" fontId="0" fillId="0" borderId="0" xfId="0">
      <alignment vertical="center"/>
    </xf>
    <xf numFmtId="0" fontId="9" fillId="0" borderId="0" xfId="0" applyFont="1">
      <alignment vertical="center"/>
    </xf>
    <xf numFmtId="0" fontId="9" fillId="0" borderId="21" xfId="0" applyFont="1" applyBorder="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3" fillId="0" borderId="0" xfId="0" applyFont="1" applyProtection="1">
      <alignment vertical="center"/>
      <protection locked="0"/>
    </xf>
    <xf numFmtId="0" fontId="13" fillId="0" borderId="8" xfId="0" applyFont="1" applyBorder="1" applyProtection="1">
      <alignment vertical="center"/>
      <protection locked="0"/>
    </xf>
    <xf numFmtId="0" fontId="13" fillId="0" borderId="5" xfId="0" applyFont="1" applyBorder="1">
      <alignment vertical="center"/>
    </xf>
    <xf numFmtId="0" fontId="13" fillId="0" borderId="5" xfId="0" applyFont="1" applyBorder="1" applyProtection="1">
      <alignment vertical="center"/>
      <protection locked="0"/>
    </xf>
    <xf numFmtId="0" fontId="12" fillId="2" borderId="0" xfId="0" applyFont="1" applyFill="1" applyAlignment="1">
      <alignment horizontal="center" vertical="center"/>
    </xf>
    <xf numFmtId="0" fontId="12" fillId="2" borderId="0" xfId="0" applyFont="1" applyFill="1">
      <alignment vertical="center"/>
    </xf>
    <xf numFmtId="0" fontId="16" fillId="0" borderId="0" xfId="0" applyFont="1">
      <alignment vertical="center"/>
    </xf>
    <xf numFmtId="0" fontId="13" fillId="0" borderId="8" xfId="0" applyFont="1" applyBorder="1">
      <alignment vertical="center"/>
    </xf>
    <xf numFmtId="0" fontId="13" fillId="0" borderId="2" xfId="0" applyFont="1" applyBorder="1">
      <alignment vertical="center"/>
    </xf>
    <xf numFmtId="0" fontId="13" fillId="0" borderId="5" xfId="0" applyFont="1" applyBorder="1" applyAlignment="1">
      <alignment horizontal="left" vertical="center"/>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0" fontId="14" fillId="0" borderId="12" xfId="0" applyFont="1" applyBorder="1" applyAlignment="1">
      <alignment vertical="center" wrapText="1"/>
    </xf>
    <xf numFmtId="0" fontId="13" fillId="0" borderId="12" xfId="0" applyFont="1" applyBorder="1">
      <alignment vertical="center"/>
    </xf>
    <xf numFmtId="0" fontId="14" fillId="0" borderId="0" xfId="0" applyFont="1">
      <alignment vertical="center"/>
    </xf>
    <xf numFmtId="0" fontId="17"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3" fillId="0" borderId="0" xfId="0" applyFont="1" applyAlignment="1">
      <alignment vertical="center" shrinkToFit="1"/>
    </xf>
    <xf numFmtId="0" fontId="14" fillId="0" borderId="0" xfId="0" applyFont="1" applyAlignment="1"/>
    <xf numFmtId="0" fontId="19" fillId="0" borderId="0" xfId="0" applyFont="1">
      <alignment vertical="center"/>
    </xf>
    <xf numFmtId="0" fontId="14" fillId="0" borderId="0" xfId="0" applyFont="1" applyAlignment="1">
      <alignment vertical="center" shrinkToFit="1"/>
    </xf>
    <xf numFmtId="0" fontId="20" fillId="0" borderId="0" xfId="0" applyFont="1">
      <alignment vertical="center"/>
    </xf>
    <xf numFmtId="0" fontId="14" fillId="0" borderId="0" xfId="0" applyFont="1" applyAlignment="1">
      <alignment vertical="center" wrapText="1"/>
    </xf>
    <xf numFmtId="0" fontId="9" fillId="0" borderId="8" xfId="0" applyFont="1" applyBorder="1" applyAlignment="1">
      <alignment horizontal="center" vertical="center"/>
    </xf>
    <xf numFmtId="0" fontId="9" fillId="0" borderId="8" xfId="0" applyFont="1" applyBorder="1">
      <alignment vertical="center"/>
    </xf>
    <xf numFmtId="0" fontId="9" fillId="0" borderId="0" xfId="0" applyFont="1" applyAlignment="1">
      <alignment horizontal="center" vertical="center"/>
    </xf>
    <xf numFmtId="0" fontId="9" fillId="0" borderId="5" xfId="0" applyFont="1" applyBorder="1">
      <alignment vertical="center"/>
    </xf>
    <xf numFmtId="0" fontId="9" fillId="0" borderId="2" xfId="0" applyFont="1" applyBorder="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13" fillId="0" borderId="19" xfId="0" applyFont="1" applyBorder="1">
      <alignment vertical="center"/>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3" fillId="0" borderId="11" xfId="0" applyFont="1" applyBorder="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13" fillId="4" borderId="5" xfId="0" applyFont="1" applyFill="1" applyBorder="1">
      <alignment vertical="center"/>
    </xf>
    <xf numFmtId="0" fontId="21" fillId="0" borderId="0" xfId="0" applyFont="1">
      <alignment vertical="center"/>
    </xf>
    <xf numFmtId="0" fontId="21" fillId="0" borderId="0" xfId="0" applyFont="1" applyAlignment="1">
      <alignment horizontal="left" vertical="top"/>
    </xf>
    <xf numFmtId="0" fontId="23" fillId="0" borderId="0" xfId="0" applyFont="1">
      <alignment vertical="center"/>
    </xf>
    <xf numFmtId="0" fontId="22" fillId="0" borderId="0" xfId="0" applyFont="1" applyAlignment="1">
      <alignment horizontal="left" vertical="top" wrapText="1"/>
    </xf>
    <xf numFmtId="0" fontId="22" fillId="0" borderId="0" xfId="0" applyFont="1" applyAlignment="1">
      <alignment vertical="top" wrapText="1"/>
    </xf>
    <xf numFmtId="0" fontId="24" fillId="0" borderId="0" xfId="0" applyFont="1">
      <alignment vertical="center"/>
    </xf>
    <xf numFmtId="0" fontId="24" fillId="0" borderId="0" xfId="0" applyFont="1" applyAlignment="1">
      <alignment horizontal="left" vertical="top"/>
    </xf>
    <xf numFmtId="0" fontId="25" fillId="0" borderId="0" xfId="0" applyFont="1">
      <alignment vertical="center"/>
    </xf>
    <xf numFmtId="0" fontId="26" fillId="0" borderId="0" xfId="0" applyFont="1" applyAlignment="1">
      <alignment horizontal="left" vertical="top"/>
    </xf>
    <xf numFmtId="0" fontId="26" fillId="0" borderId="0" xfId="0" applyFont="1" applyAlignment="1">
      <alignment horizontal="left" vertical="top" wrapText="1"/>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left" vertical="center"/>
    </xf>
    <xf numFmtId="0" fontId="9" fillId="0" borderId="10" xfId="0" applyFont="1" applyBorder="1" applyAlignment="1">
      <alignment horizontal="center" vertical="center"/>
    </xf>
    <xf numFmtId="0" fontId="29" fillId="0" borderId="0" xfId="0" applyFont="1" applyAlignment="1">
      <alignment horizontal="left" vertical="center"/>
    </xf>
    <xf numFmtId="0" fontId="10" fillId="0" borderId="1" xfId="0" applyFont="1" applyBorder="1">
      <alignment vertical="center"/>
    </xf>
    <xf numFmtId="0" fontId="9" fillId="0" borderId="2" xfId="0" applyFont="1" applyBorder="1" applyAlignment="1" applyProtection="1">
      <alignment vertical="center" shrinkToFit="1"/>
      <protection locked="0"/>
    </xf>
    <xf numFmtId="0" fontId="9" fillId="0" borderId="3" xfId="0" applyFont="1" applyBorder="1" applyAlignment="1" applyProtection="1">
      <alignment vertical="center" shrinkToFit="1"/>
      <protection locked="0"/>
    </xf>
    <xf numFmtId="0" fontId="9" fillId="0" borderId="4" xfId="0" applyFont="1" applyBorder="1" applyProtection="1">
      <alignment vertical="center"/>
      <protection locked="0"/>
    </xf>
    <xf numFmtId="0" fontId="9" fillId="0" borderId="5" xfId="0" applyFont="1" applyBorder="1" applyAlignment="1" applyProtection="1">
      <alignment vertical="center" shrinkToFit="1"/>
      <protection locked="0"/>
    </xf>
    <xf numFmtId="49" fontId="9" fillId="0" borderId="5" xfId="0" applyNumberFormat="1" applyFont="1" applyBorder="1" applyAlignment="1" applyProtection="1">
      <alignment vertical="center" shrinkToFit="1"/>
      <protection locked="0"/>
    </xf>
    <xf numFmtId="49" fontId="9" fillId="0" borderId="6" xfId="0" applyNumberFormat="1" applyFont="1" applyBorder="1" applyAlignment="1" applyProtection="1">
      <alignment vertical="center" shrinkToFit="1"/>
      <protection locked="0"/>
    </xf>
    <xf numFmtId="0" fontId="13" fillId="0" borderId="1" xfId="0" applyFont="1" applyBorder="1">
      <alignment vertical="center"/>
    </xf>
    <xf numFmtId="49" fontId="9" fillId="0" borderId="2" xfId="0" applyNumberFormat="1" applyFont="1" applyBorder="1">
      <alignment vertical="center"/>
    </xf>
    <xf numFmtId="0" fontId="10" fillId="0" borderId="11" xfId="0" applyFont="1" applyBorder="1">
      <alignment vertical="center"/>
    </xf>
    <xf numFmtId="0" fontId="16" fillId="0" borderId="1" xfId="0" applyFont="1" applyBorder="1">
      <alignment vertical="center"/>
    </xf>
    <xf numFmtId="0" fontId="9" fillId="0" borderId="2" xfId="0" applyFont="1" applyBorder="1" applyAlignment="1">
      <alignment vertical="center" textRotation="255"/>
    </xf>
    <xf numFmtId="0" fontId="10" fillId="0" borderId="2" xfId="0" applyFont="1" applyBorder="1">
      <alignment vertical="center"/>
    </xf>
    <xf numFmtId="0" fontId="16" fillId="3" borderId="1" xfId="0" applyFont="1" applyFill="1" applyBorder="1" applyAlignment="1">
      <alignment horizontal="centerContinuous" vertical="center"/>
    </xf>
    <xf numFmtId="0" fontId="16" fillId="3" borderId="2" xfId="0" applyFont="1" applyFill="1" applyBorder="1" applyAlignment="1">
      <alignment horizontal="centerContinuous" vertical="center"/>
    </xf>
    <xf numFmtId="0" fontId="16" fillId="3" borderId="3" xfId="0" applyFont="1" applyFill="1" applyBorder="1" applyAlignment="1">
      <alignment horizontal="centerContinuous" vertical="center"/>
    </xf>
    <xf numFmtId="0" fontId="13" fillId="0" borderId="10" xfId="0" applyFont="1" applyBorder="1">
      <alignment vertical="center"/>
    </xf>
    <xf numFmtId="0" fontId="14" fillId="0" borderId="2" xfId="0" applyFont="1" applyBorder="1" applyAlignment="1"/>
    <xf numFmtId="0" fontId="14" fillId="0" borderId="5" xfId="0" applyFont="1" applyBorder="1" applyAlignment="1">
      <alignment wrapText="1"/>
    </xf>
    <xf numFmtId="0" fontId="14" fillId="0" borderId="8" xfId="0" applyFont="1" applyBorder="1" applyAlignment="1"/>
    <xf numFmtId="0" fontId="30" fillId="0" borderId="0" xfId="0" applyFont="1" applyAlignment="1">
      <alignment horizontal="right"/>
    </xf>
    <xf numFmtId="177" fontId="13" fillId="0" borderId="0" xfId="0" applyNumberFormat="1" applyFont="1">
      <alignment vertical="center"/>
    </xf>
    <xf numFmtId="0" fontId="10" fillId="0" borderId="0" xfId="0" applyFont="1">
      <alignment vertical="center"/>
    </xf>
    <xf numFmtId="0" fontId="21" fillId="2" borderId="0" xfId="0" applyFont="1" applyFill="1">
      <alignment vertical="center"/>
    </xf>
    <xf numFmtId="0" fontId="21" fillId="2" borderId="0" xfId="0" applyFont="1" applyFill="1" applyAlignment="1">
      <alignment horizontal="right" vertical="center"/>
    </xf>
    <xf numFmtId="0" fontId="21" fillId="2" borderId="0" xfId="0" applyFont="1" applyFill="1" applyAlignment="1">
      <alignment horizontal="center" vertical="center"/>
    </xf>
    <xf numFmtId="0" fontId="32" fillId="0" borderId="0" xfId="0" applyFont="1">
      <alignment vertical="center"/>
    </xf>
    <xf numFmtId="0" fontId="21" fillId="2" borderId="0" xfId="0" applyFont="1" applyFill="1" applyAlignment="1">
      <alignment vertical="center" shrinkToFit="1"/>
    </xf>
    <xf numFmtId="0" fontId="21" fillId="2" borderId="0" xfId="0" applyFont="1" applyFill="1" applyAlignment="1">
      <alignment horizontal="center" vertical="center" shrinkToFit="1"/>
    </xf>
    <xf numFmtId="0" fontId="21" fillId="2" borderId="0" xfId="0" applyFont="1" applyFill="1" applyAlignment="1">
      <alignment vertical="center" wrapText="1"/>
    </xf>
    <xf numFmtId="0" fontId="21" fillId="2" borderId="0" xfId="0" applyFont="1" applyFill="1" applyAlignment="1"/>
    <xf numFmtId="0" fontId="9" fillId="2" borderId="0" xfId="0" applyFont="1" applyFill="1">
      <alignment vertical="center"/>
    </xf>
    <xf numFmtId="0" fontId="9" fillId="3" borderId="1" xfId="0" applyFont="1" applyFill="1" applyBorder="1">
      <alignment vertical="center"/>
    </xf>
    <xf numFmtId="0" fontId="9" fillId="3" borderId="2" xfId="0" applyFont="1" applyFill="1" applyBorder="1">
      <alignment vertical="center"/>
    </xf>
    <xf numFmtId="0" fontId="9" fillId="2" borderId="0" xfId="0" applyFont="1" applyFill="1" applyAlignment="1">
      <alignment horizontal="center" vertical="center"/>
    </xf>
    <xf numFmtId="49" fontId="21" fillId="2" borderId="0" xfId="0" quotePrefix="1" applyNumberFormat="1" applyFont="1" applyFill="1">
      <alignment vertical="center"/>
    </xf>
    <xf numFmtId="0" fontId="21" fillId="2" borderId="0" xfId="4" applyNumberFormat="1" applyFont="1" applyFill="1" applyBorder="1" applyAlignment="1">
      <alignment vertical="center"/>
    </xf>
    <xf numFmtId="0" fontId="21" fillId="2" borderId="0" xfId="0" quotePrefix="1" applyFont="1" applyFill="1">
      <alignment vertical="center"/>
    </xf>
    <xf numFmtId="49" fontId="21" fillId="2" borderId="0" xfId="0" applyNumberFormat="1" applyFont="1" applyFill="1">
      <alignment vertical="center"/>
    </xf>
    <xf numFmtId="49" fontId="21" fillId="2" borderId="0" xfId="0" applyNumberFormat="1" applyFont="1" applyFill="1" applyProtection="1">
      <alignment vertical="center"/>
      <protection locked="0"/>
    </xf>
    <xf numFmtId="0" fontId="21" fillId="2" borderId="0" xfId="0" applyFont="1" applyFill="1" applyProtection="1">
      <alignment vertical="center"/>
      <protection locked="0"/>
    </xf>
    <xf numFmtId="0" fontId="10" fillId="2" borderId="0" xfId="0" applyFont="1" applyFill="1">
      <alignment vertical="center"/>
    </xf>
    <xf numFmtId="0" fontId="11" fillId="2" borderId="0" xfId="0" applyFont="1" applyFill="1" applyAlignment="1">
      <alignment horizontal="left" vertical="center"/>
    </xf>
    <xf numFmtId="0" fontId="9" fillId="2" borderId="0" xfId="0" applyFont="1" applyFill="1" applyAlignment="1">
      <alignment horizontal="left" vertical="center"/>
    </xf>
    <xf numFmtId="0" fontId="20" fillId="0" borderId="0" xfId="0" applyFont="1" applyAlignment="1">
      <alignment horizontal="center" vertical="center" shrinkToFit="1"/>
    </xf>
    <xf numFmtId="0" fontId="27" fillId="0" borderId="28" xfId="0" applyFont="1" applyBorder="1">
      <alignment vertical="center"/>
    </xf>
    <xf numFmtId="0" fontId="26" fillId="0" borderId="29" xfId="0" applyFont="1" applyBorder="1" applyAlignment="1">
      <alignment horizontal="left" vertical="top" wrapText="1"/>
    </xf>
    <xf numFmtId="0" fontId="24" fillId="0" borderId="30" xfId="0" applyFont="1" applyBorder="1">
      <alignment vertical="center"/>
    </xf>
    <xf numFmtId="0" fontId="26" fillId="0" borderId="0" xfId="0" applyFont="1" applyAlignment="1">
      <alignment horizontal="left" vertical="center" wrapText="1"/>
    </xf>
    <xf numFmtId="0" fontId="27" fillId="0" borderId="30" xfId="0" applyFont="1" applyBorder="1">
      <alignment vertical="center"/>
    </xf>
    <xf numFmtId="0" fontId="24" fillId="0" borderId="0" xfId="0" applyFont="1" applyAlignment="1">
      <alignment horizontal="left" indent="1"/>
    </xf>
    <xf numFmtId="0" fontId="40" fillId="0" borderId="31" xfId="0" applyFont="1" applyBorder="1" applyAlignment="1">
      <alignment horizontal="left" vertical="top" wrapText="1"/>
    </xf>
    <xf numFmtId="0" fontId="16" fillId="7" borderId="0" xfId="6" applyFont="1" applyFill="1" applyAlignment="1">
      <alignment vertical="center"/>
    </xf>
    <xf numFmtId="0" fontId="16" fillId="7" borderId="0" xfId="6" applyFont="1" applyFill="1" applyAlignment="1">
      <alignment horizontal="center" vertical="center"/>
    </xf>
    <xf numFmtId="0" fontId="16" fillId="7" borderId="0" xfId="6" applyFont="1" applyFill="1" applyAlignment="1">
      <alignment horizontal="left" vertical="center"/>
    </xf>
    <xf numFmtId="0" fontId="16" fillId="7" borderId="0" xfId="6" applyFont="1" applyFill="1" applyAlignment="1">
      <alignment horizontal="right" vertical="center"/>
    </xf>
    <xf numFmtId="0" fontId="45" fillId="7" borderId="0" xfId="6" applyFont="1" applyFill="1" applyAlignment="1">
      <alignment horizontal="center" vertical="center"/>
    </xf>
    <xf numFmtId="0" fontId="46" fillId="7" borderId="0" xfId="6" applyFont="1" applyFill="1" applyAlignment="1">
      <alignment vertical="center"/>
    </xf>
    <xf numFmtId="0" fontId="16" fillId="7" borderId="8" xfId="6" applyFont="1" applyFill="1" applyBorder="1" applyAlignment="1">
      <alignment vertical="center"/>
    </xf>
    <xf numFmtId="0" fontId="47" fillId="7" borderId="8" xfId="6" applyFont="1" applyFill="1" applyBorder="1" applyAlignment="1">
      <alignment vertical="center"/>
    </xf>
    <xf numFmtId="0" fontId="16" fillId="7" borderId="11" xfId="6" applyFont="1" applyFill="1" applyBorder="1" applyAlignment="1">
      <alignment vertical="center"/>
    </xf>
    <xf numFmtId="0" fontId="16" fillId="7" borderId="10" xfId="6" applyFont="1" applyFill="1" applyBorder="1" applyAlignment="1">
      <alignment horizontal="center" vertical="center"/>
    </xf>
    <xf numFmtId="0" fontId="16" fillId="7" borderId="9" xfId="6" applyFont="1" applyFill="1" applyBorder="1" applyAlignment="1">
      <alignment vertical="center"/>
    </xf>
    <xf numFmtId="0" fontId="12" fillId="7" borderId="0" xfId="6" applyFont="1" applyFill="1" applyAlignment="1">
      <alignment vertical="center"/>
    </xf>
    <xf numFmtId="0" fontId="47" fillId="7" borderId="9" xfId="6" applyFont="1" applyFill="1" applyBorder="1" applyAlignment="1">
      <alignment vertical="center"/>
    </xf>
    <xf numFmtId="0" fontId="16" fillId="8" borderId="19" xfId="6" applyFont="1" applyFill="1" applyBorder="1" applyAlignment="1">
      <alignment vertical="center"/>
    </xf>
    <xf numFmtId="0" fontId="47" fillId="8" borderId="3" xfId="6" applyFont="1" applyFill="1" applyBorder="1" applyAlignment="1">
      <alignment horizontal="center" vertical="center"/>
    </xf>
    <xf numFmtId="0" fontId="16" fillId="8" borderId="12" xfId="6" applyFont="1" applyFill="1" applyBorder="1" applyAlignment="1">
      <alignment vertical="center"/>
    </xf>
    <xf numFmtId="0" fontId="16" fillId="8" borderId="8" xfId="6" applyFont="1" applyFill="1" applyBorder="1" applyAlignment="1">
      <alignment vertical="center"/>
    </xf>
    <xf numFmtId="0" fontId="16" fillId="8" borderId="8" xfId="6" applyFont="1" applyFill="1" applyBorder="1" applyAlignment="1">
      <alignment horizontal="right" vertical="center"/>
    </xf>
    <xf numFmtId="0" fontId="16" fillId="8" borderId="10" xfId="6" applyFont="1" applyFill="1" applyBorder="1" applyAlignment="1">
      <alignment horizontal="center" vertical="center"/>
    </xf>
    <xf numFmtId="0" fontId="47" fillId="8" borderId="0" xfId="6" applyFont="1" applyFill="1" applyAlignment="1">
      <alignment vertical="center"/>
    </xf>
    <xf numFmtId="0" fontId="16" fillId="8" borderId="0" xfId="6" applyFont="1" applyFill="1" applyAlignment="1">
      <alignment vertical="center"/>
    </xf>
    <xf numFmtId="0" fontId="12" fillId="8" borderId="0" xfId="6" applyFont="1" applyFill="1" applyAlignment="1">
      <alignment horizontal="center" vertical="center"/>
    </xf>
    <xf numFmtId="0" fontId="47" fillId="8" borderId="6" xfId="6" applyFont="1" applyFill="1" applyBorder="1" applyAlignment="1">
      <alignment horizontal="center" vertical="center"/>
    </xf>
    <xf numFmtId="0" fontId="16" fillId="7" borderId="19" xfId="6" applyFont="1" applyFill="1" applyBorder="1" applyAlignment="1">
      <alignment vertical="center"/>
    </xf>
    <xf numFmtId="0" fontId="16" fillId="7" borderId="12" xfId="6" applyFont="1" applyFill="1" applyBorder="1" applyAlignment="1">
      <alignment vertical="center"/>
    </xf>
    <xf numFmtId="0" fontId="16" fillId="7" borderId="8" xfId="6" applyFont="1" applyFill="1" applyBorder="1" applyAlignment="1">
      <alignment horizontal="right" vertical="center"/>
    </xf>
    <xf numFmtId="0" fontId="47" fillId="7" borderId="0" xfId="6" applyFont="1" applyFill="1" applyAlignment="1">
      <alignment vertical="center"/>
    </xf>
    <xf numFmtId="0" fontId="12" fillId="7" borderId="0" xfId="6" applyFont="1" applyFill="1" applyAlignment="1">
      <alignment horizontal="center" vertical="center"/>
    </xf>
    <xf numFmtId="0" fontId="16" fillId="7" borderId="0" xfId="6" applyFont="1" applyFill="1" applyAlignment="1">
      <alignment horizontal="center" vertical="center" shrinkToFit="1"/>
    </xf>
    <xf numFmtId="0" fontId="47" fillId="7" borderId="0" xfId="6" applyFont="1" applyFill="1" applyAlignment="1">
      <alignment horizontal="left" vertical="center" shrinkToFit="1"/>
    </xf>
    <xf numFmtId="0" fontId="13" fillId="7" borderId="0" xfId="6" applyFont="1" applyFill="1" applyAlignment="1">
      <alignment horizontal="left" vertical="center" shrinkToFit="1"/>
    </xf>
    <xf numFmtId="0" fontId="16" fillId="8" borderId="27" xfId="6" applyFont="1" applyFill="1" applyBorder="1" applyAlignment="1">
      <alignment vertical="center"/>
    </xf>
    <xf numFmtId="0" fontId="16" fillId="8" borderId="27" xfId="6" applyFont="1" applyFill="1" applyBorder="1" applyAlignment="1">
      <alignment horizontal="center" vertical="center"/>
    </xf>
    <xf numFmtId="0" fontId="16" fillId="8" borderId="3" xfId="6" applyFont="1" applyFill="1" applyBorder="1" applyAlignment="1">
      <alignment horizontal="center" vertical="center"/>
    </xf>
    <xf numFmtId="0" fontId="47" fillId="8" borderId="27" xfId="6" applyFont="1" applyFill="1" applyBorder="1" applyAlignment="1">
      <alignment horizontal="center" vertical="center"/>
    </xf>
    <xf numFmtId="0" fontId="47" fillId="7" borderId="27" xfId="6" applyFont="1" applyFill="1" applyBorder="1" applyAlignment="1">
      <alignment horizontal="center" vertical="center"/>
    </xf>
    <xf numFmtId="0" fontId="47" fillId="7" borderId="0" xfId="6" applyFont="1" applyFill="1" applyAlignment="1">
      <alignment horizontal="center" vertical="center" shrinkToFit="1"/>
    </xf>
    <xf numFmtId="0" fontId="13" fillId="7" borderId="0" xfId="6" applyFont="1" applyFill="1" applyAlignment="1">
      <alignment horizontal="center" vertical="center" shrinkToFit="1"/>
    </xf>
    <xf numFmtId="0" fontId="47" fillId="7" borderId="0" xfId="6" applyFont="1" applyFill="1" applyAlignment="1">
      <alignment vertical="center" shrinkToFit="1"/>
    </xf>
    <xf numFmtId="0" fontId="51" fillId="7" borderId="0" xfId="6" applyFont="1" applyFill="1" applyAlignment="1">
      <alignment vertical="center"/>
    </xf>
    <xf numFmtId="0" fontId="5" fillId="0" borderId="0" xfId="7">
      <alignment vertical="center"/>
    </xf>
    <xf numFmtId="0" fontId="42" fillId="0" borderId="0" xfId="7" applyFont="1">
      <alignment vertical="center"/>
    </xf>
    <xf numFmtId="0" fontId="10" fillId="0" borderId="0" xfId="0" applyFont="1" applyAlignment="1">
      <alignment horizontal="center" vertical="center"/>
    </xf>
    <xf numFmtId="0" fontId="14" fillId="0" borderId="0" xfId="0" applyFont="1" applyAlignment="1">
      <alignment wrapText="1"/>
    </xf>
    <xf numFmtId="178" fontId="10" fillId="0" borderId="0" xfId="0" applyNumberFormat="1" applyFont="1" applyAlignment="1">
      <alignment horizontal="center" vertical="center" shrinkToFit="1"/>
    </xf>
    <xf numFmtId="0" fontId="13" fillId="0" borderId="0" xfId="0" applyFont="1" applyAlignment="1">
      <alignment horizontal="center" vertical="center"/>
    </xf>
    <xf numFmtId="176" fontId="9" fillId="0" borderId="5" xfId="0" applyNumberFormat="1" applyFont="1" applyBorder="1" applyAlignment="1">
      <alignment horizontal="center" vertical="center" shrinkToFit="1"/>
    </xf>
    <xf numFmtId="0" fontId="14" fillId="0" borderId="0" xfId="0" applyFont="1" applyAlignment="1">
      <alignment horizontal="center" vertical="center" wrapText="1"/>
    </xf>
    <xf numFmtId="177" fontId="9" fillId="0" borderId="0" xfId="4" applyNumberFormat="1" applyFont="1" applyFill="1" applyBorder="1" applyAlignment="1">
      <alignment vertical="center"/>
    </xf>
    <xf numFmtId="0" fontId="10" fillId="0" borderId="0" xfId="0" applyFont="1" applyAlignment="1">
      <alignment horizontal="center" vertical="center" wrapText="1"/>
    </xf>
    <xf numFmtId="177" fontId="9" fillId="0" borderId="5" xfId="4" applyNumberFormat="1" applyFont="1" applyFill="1" applyBorder="1" applyAlignment="1">
      <alignment horizontal="right" vertical="center" shrinkToFit="1"/>
    </xf>
    <xf numFmtId="0" fontId="19" fillId="0" borderId="0" xfId="0" applyFont="1" applyAlignment="1">
      <alignment vertical="top"/>
    </xf>
    <xf numFmtId="176" fontId="10" fillId="0" borderId="0" xfId="0" applyNumberFormat="1" applyFont="1" applyAlignment="1">
      <alignment vertical="center" shrinkToFit="1"/>
    </xf>
    <xf numFmtId="177" fontId="9" fillId="0" borderId="0" xfId="4" applyNumberFormat="1" applyFont="1" applyFill="1" applyBorder="1" applyAlignment="1">
      <alignment horizontal="center" vertical="center"/>
    </xf>
    <xf numFmtId="176" fontId="0" fillId="0" borderId="0" xfId="0" applyNumberFormat="1" applyAlignment="1">
      <alignment horizontal="right" vertical="center"/>
    </xf>
    <xf numFmtId="0" fontId="13" fillId="0" borderId="27" xfId="0" applyFont="1" applyBorder="1">
      <alignment vertical="center"/>
    </xf>
    <xf numFmtId="0" fontId="16" fillId="3" borderId="35" xfId="0" applyFont="1" applyFill="1" applyBorder="1" applyAlignment="1">
      <alignment horizontal="centerContinuous" vertical="center"/>
    </xf>
    <xf numFmtId="0" fontId="16" fillId="3" borderId="46" xfId="0" applyFont="1" applyFill="1" applyBorder="1" applyAlignment="1">
      <alignment horizontal="centerContinuous" vertical="center"/>
    </xf>
    <xf numFmtId="0" fontId="16" fillId="3" borderId="47" xfId="0" applyFont="1" applyFill="1" applyBorder="1" applyAlignment="1">
      <alignment horizontal="centerContinuous" vertical="center"/>
    </xf>
    <xf numFmtId="0" fontId="16" fillId="3" borderId="4" xfId="0" applyFont="1" applyFill="1" applyBorder="1" applyAlignment="1">
      <alignment horizontal="centerContinuous" vertical="center"/>
    </xf>
    <xf numFmtId="0" fontId="16" fillId="3" borderId="5" xfId="0" applyFont="1" applyFill="1" applyBorder="1" applyAlignment="1">
      <alignment horizontal="centerContinuous" vertical="center"/>
    </xf>
    <xf numFmtId="0" fontId="13" fillId="0" borderId="0" xfId="0" applyFont="1" applyAlignment="1">
      <alignment vertical="center" textRotation="255"/>
    </xf>
    <xf numFmtId="177" fontId="16" fillId="0" borderId="0" xfId="4" applyNumberFormat="1" applyFont="1" applyFill="1" applyBorder="1" applyAlignment="1">
      <alignment vertical="center" shrinkToFit="1"/>
    </xf>
    <xf numFmtId="0" fontId="13" fillId="0" borderId="0" xfId="0" applyFont="1" applyAlignment="1">
      <alignment vertical="top"/>
    </xf>
    <xf numFmtId="177" fontId="16" fillId="0" borderId="5" xfId="4" applyNumberFormat="1" applyFont="1" applyFill="1" applyBorder="1" applyAlignment="1">
      <alignment vertical="center" shrinkToFit="1"/>
    </xf>
    <xf numFmtId="0" fontId="13" fillId="0" borderId="0" xfId="0" applyFont="1" applyAlignment="1">
      <alignment horizontal="center" vertical="center" shrinkToFit="1"/>
    </xf>
    <xf numFmtId="179" fontId="12" fillId="0" borderId="0" xfId="0" applyNumberFormat="1" applyFont="1" applyAlignment="1">
      <alignment horizontal="center" vertical="center" shrinkToFit="1"/>
    </xf>
    <xf numFmtId="179" fontId="13" fillId="0" borderId="0" xfId="0" applyNumberFormat="1" applyFont="1" applyAlignment="1">
      <alignment horizontal="center" vertical="center" shrinkToFit="1"/>
    </xf>
    <xf numFmtId="0" fontId="54" fillId="0" borderId="0" xfId="0" applyFont="1" applyAlignment="1">
      <alignment horizontal="left" vertical="center"/>
    </xf>
    <xf numFmtId="0" fontId="31" fillId="0" borderId="0" xfId="0" applyFont="1" applyAlignment="1">
      <alignment horizontal="center" vertical="center" wrapText="1"/>
    </xf>
    <xf numFmtId="177" fontId="9" fillId="0" borderId="0" xfId="4" applyNumberFormat="1" applyFont="1" applyFill="1" applyBorder="1" applyAlignment="1">
      <alignment horizontal="right" vertical="center" shrinkToFit="1"/>
    </xf>
    <xf numFmtId="0" fontId="53" fillId="0" borderId="0" xfId="7" applyFont="1" applyAlignment="1">
      <alignment horizontal="center" vertical="center"/>
    </xf>
    <xf numFmtId="0" fontId="53" fillId="0" borderId="0" xfId="7" applyFont="1">
      <alignment vertical="center"/>
    </xf>
    <xf numFmtId="0" fontId="9" fillId="0" borderId="0" xfId="7" applyFont="1">
      <alignment vertical="center"/>
    </xf>
    <xf numFmtId="0" fontId="9" fillId="0" borderId="0" xfId="7" applyFont="1" applyAlignment="1">
      <alignment vertical="center" shrinkToFit="1"/>
    </xf>
    <xf numFmtId="0" fontId="9" fillId="0" borderId="0" xfId="7" applyFont="1" applyAlignment="1">
      <alignment horizontal="left" vertical="center" shrinkToFit="1"/>
    </xf>
    <xf numFmtId="0" fontId="9" fillId="0" borderId="0" xfId="7" applyFont="1" applyAlignment="1">
      <alignment horizontal="center" vertical="center"/>
    </xf>
    <xf numFmtId="0" fontId="9" fillId="0" borderId="0" xfId="7" applyFont="1" applyAlignment="1">
      <alignment vertical="top" wrapText="1"/>
    </xf>
    <xf numFmtId="0" fontId="36" fillId="0" borderId="0" xfId="7" applyFont="1">
      <alignment vertical="center"/>
    </xf>
    <xf numFmtId="0" fontId="36" fillId="0" borderId="0" xfId="7" applyFont="1" applyAlignment="1">
      <alignment vertical="top" wrapText="1"/>
    </xf>
    <xf numFmtId="0" fontId="36" fillId="0" borderId="0" xfId="7" applyFont="1" applyAlignment="1">
      <alignment horizontal="center" vertical="center"/>
    </xf>
    <xf numFmtId="0" fontId="36" fillId="0" borderId="0" xfId="7" applyFont="1" applyAlignment="1">
      <alignment vertical="center" wrapText="1"/>
    </xf>
    <xf numFmtId="0" fontId="36" fillId="0" borderId="0" xfId="7" quotePrefix="1" applyFont="1" applyAlignment="1">
      <alignment horizontal="right" vertical="top"/>
    </xf>
    <xf numFmtId="0" fontId="36" fillId="0" borderId="0" xfId="7" applyFont="1" applyAlignment="1">
      <alignment vertical="top"/>
    </xf>
    <xf numFmtId="0" fontId="36" fillId="0" borderId="0" xfId="7" applyFont="1" applyAlignment="1">
      <alignment horizontal="left" vertical="center"/>
    </xf>
    <xf numFmtId="0" fontId="36" fillId="0" borderId="0" xfId="7" applyFont="1" applyAlignment="1">
      <alignment horizontal="center" vertical="center" wrapText="1"/>
    </xf>
    <xf numFmtId="0" fontId="36" fillId="0" borderId="0" xfId="0" quotePrefix="1" applyFont="1" applyAlignment="1">
      <alignment horizontal="left" vertical="center"/>
    </xf>
    <xf numFmtId="3" fontId="36" fillId="0" borderId="0" xfId="7" applyNumberFormat="1" applyFont="1" applyAlignment="1">
      <alignment vertical="center" shrinkToFit="1"/>
    </xf>
    <xf numFmtId="3" fontId="36" fillId="0" borderId="0" xfId="7" applyNumberFormat="1" applyFont="1">
      <alignment vertical="center"/>
    </xf>
    <xf numFmtId="3" fontId="36" fillId="0" borderId="0" xfId="7" applyNumberFormat="1" applyFont="1" applyAlignment="1">
      <alignment horizontal="center" vertical="center" shrinkToFit="1"/>
    </xf>
    <xf numFmtId="0" fontId="36" fillId="0" borderId="0" xfId="7" applyFont="1" applyAlignment="1">
      <alignment vertical="center" shrinkToFit="1"/>
    </xf>
    <xf numFmtId="0" fontId="18" fillId="0" borderId="0" xfId="0" applyFont="1" applyAlignment="1">
      <alignment horizontal="center" vertical="center" wrapText="1"/>
    </xf>
    <xf numFmtId="0" fontId="54" fillId="0" borderId="0" xfId="0" applyFont="1" applyAlignment="1">
      <alignment vertical="top"/>
    </xf>
    <xf numFmtId="0" fontId="20" fillId="0" borderId="6" xfId="0" applyFont="1" applyBorder="1" applyAlignment="1">
      <alignment vertical="center" wrapText="1"/>
    </xf>
    <xf numFmtId="0" fontId="16" fillId="3" borderId="0" xfId="0" applyFont="1" applyFill="1" applyAlignment="1">
      <alignment horizontal="centerContinuous" vertical="center"/>
    </xf>
    <xf numFmtId="0" fontId="13" fillId="0" borderId="4" xfId="0" applyFont="1" applyBorder="1">
      <alignment vertical="center"/>
    </xf>
    <xf numFmtId="0" fontId="13" fillId="0" borderId="4" xfId="0" applyFont="1" applyBorder="1" applyAlignment="1">
      <alignment horizontal="left" vertical="center"/>
    </xf>
    <xf numFmtId="0" fontId="13" fillId="0" borderId="2" xfId="0" applyFont="1" applyBorder="1" applyAlignment="1">
      <alignment horizontal="center" vertical="center"/>
    </xf>
    <xf numFmtId="0" fontId="18" fillId="0" borderId="2" xfId="0" applyFont="1" applyBorder="1" applyAlignment="1">
      <alignment vertical="center" wrapText="1"/>
    </xf>
    <xf numFmtId="0" fontId="18" fillId="0" borderId="2" xfId="0" applyFont="1" applyBorder="1" applyAlignment="1" applyProtection="1">
      <alignment vertical="top"/>
      <protection locked="0"/>
    </xf>
    <xf numFmtId="0" fontId="13" fillId="0" borderId="2" xfId="0" applyFont="1" applyBorder="1" applyAlignment="1" applyProtection="1">
      <alignment vertical="center" wrapText="1"/>
      <protection locked="0"/>
    </xf>
    <xf numFmtId="0" fontId="13" fillId="0" borderId="3" xfId="0" applyFont="1" applyBorder="1">
      <alignment vertical="center"/>
    </xf>
    <xf numFmtId="177" fontId="9" fillId="0" borderId="2" xfId="4" applyNumberFormat="1" applyFont="1" applyFill="1" applyBorder="1" applyAlignment="1">
      <alignment horizontal="right" vertical="center" shrinkToFit="1"/>
    </xf>
    <xf numFmtId="178" fontId="10" fillId="0" borderId="8" xfId="0" applyNumberFormat="1" applyFont="1" applyBorder="1" applyAlignment="1">
      <alignment horizontal="center" vertical="center" shrinkToFit="1"/>
    </xf>
    <xf numFmtId="176" fontId="9" fillId="0" borderId="0" xfId="0" applyNumberFormat="1" applyFont="1" applyAlignment="1">
      <alignment horizontal="center" vertical="center" shrinkToFit="1"/>
    </xf>
    <xf numFmtId="0" fontId="13" fillId="10" borderId="0" xfId="0" applyFont="1" applyFill="1">
      <alignment vertical="center"/>
    </xf>
    <xf numFmtId="0" fontId="9" fillId="2" borderId="2" xfId="0" applyFont="1" applyFill="1" applyBorder="1">
      <alignment vertical="center"/>
    </xf>
    <xf numFmtId="0" fontId="10" fillId="2" borderId="2" xfId="0" applyFont="1" applyFill="1" applyBorder="1" applyAlignment="1" applyProtection="1">
      <alignment vertical="center" shrinkToFit="1"/>
      <protection locked="0"/>
    </xf>
    <xf numFmtId="0" fontId="13" fillId="2" borderId="2" xfId="0" applyFont="1" applyFill="1" applyBorder="1">
      <alignment vertical="center"/>
    </xf>
    <xf numFmtId="49" fontId="9" fillId="2" borderId="2" xfId="0" applyNumberFormat="1" applyFont="1" applyFill="1" applyBorder="1">
      <alignment vertical="center"/>
    </xf>
    <xf numFmtId="0" fontId="13" fillId="2" borderId="2" xfId="0" applyFont="1" applyFill="1" applyBorder="1" applyAlignment="1" applyProtection="1">
      <alignment horizontal="center" vertical="center" shrinkToFit="1"/>
      <protection locked="0"/>
    </xf>
    <xf numFmtId="0" fontId="9" fillId="2" borderId="2" xfId="0" applyFont="1" applyFill="1" applyBorder="1" applyAlignment="1">
      <alignment horizontal="center" vertical="center"/>
    </xf>
    <xf numFmtId="0" fontId="13" fillId="2" borderId="0" xfId="0" applyFont="1" applyFill="1">
      <alignment vertical="center"/>
    </xf>
    <xf numFmtId="0" fontId="14" fillId="2" borderId="0" xfId="0" applyFont="1" applyFill="1" applyAlignment="1">
      <alignment horizontal="center" vertical="center"/>
    </xf>
    <xf numFmtId="0" fontId="58" fillId="0" borderId="5" xfId="0" applyFont="1" applyBorder="1" applyAlignment="1">
      <alignment horizontal="center" vertical="center" wrapText="1"/>
    </xf>
    <xf numFmtId="177" fontId="29" fillId="0" borderId="5" xfId="4" applyNumberFormat="1" applyFont="1" applyFill="1" applyBorder="1" applyAlignment="1">
      <alignment horizontal="right" vertical="center" shrinkToFit="1"/>
    </xf>
    <xf numFmtId="0" fontId="59" fillId="0" borderId="5" xfId="0" applyFont="1" applyBorder="1" applyAlignment="1">
      <alignment horizontal="center" vertical="center" wrapText="1"/>
    </xf>
    <xf numFmtId="177" fontId="29" fillId="0" borderId="2" xfId="4" applyNumberFormat="1" applyFont="1" applyFill="1" applyBorder="1" applyAlignment="1">
      <alignment horizontal="right" vertical="center" shrinkToFit="1"/>
    </xf>
    <xf numFmtId="0" fontId="21" fillId="2" borderId="0" xfId="0" applyFont="1" applyFill="1" applyAlignment="1">
      <alignment horizontal="left" vertical="center"/>
    </xf>
    <xf numFmtId="0" fontId="61" fillId="0" borderId="0" xfId="7" applyFont="1">
      <alignment vertical="center"/>
    </xf>
    <xf numFmtId="0" fontId="16" fillId="0" borderId="8" xfId="0" applyFont="1" applyBorder="1">
      <alignment vertical="center"/>
    </xf>
    <xf numFmtId="0" fontId="21" fillId="2" borderId="1" xfId="0" applyFont="1" applyFill="1" applyBorder="1">
      <alignment vertical="center"/>
    </xf>
    <xf numFmtId="0" fontId="21" fillId="2" borderId="2" xfId="0" applyFont="1" applyFill="1" applyBorder="1">
      <alignment vertical="center"/>
    </xf>
    <xf numFmtId="0" fontId="21" fillId="2" borderId="3" xfId="0" applyFont="1" applyFill="1" applyBorder="1">
      <alignment vertical="center"/>
    </xf>
    <xf numFmtId="0" fontId="21" fillId="2" borderId="2" xfId="4" applyNumberFormat="1" applyFont="1" applyFill="1" applyBorder="1" applyAlignment="1">
      <alignment vertical="center"/>
    </xf>
    <xf numFmtId="0" fontId="21" fillId="2" borderId="3" xfId="4" applyNumberFormat="1" applyFont="1" applyFill="1" applyBorder="1" applyAlignment="1">
      <alignment vertical="center"/>
    </xf>
    <xf numFmtId="0" fontId="21" fillId="5" borderId="2" xfId="0" applyFont="1" applyFill="1" applyBorder="1">
      <alignment vertical="center"/>
    </xf>
    <xf numFmtId="0" fontId="9" fillId="5" borderId="0" xfId="0" applyFont="1" applyFill="1" applyAlignment="1" applyProtection="1">
      <alignment horizontal="center" vertical="center" shrinkToFit="1"/>
      <protection locked="0"/>
    </xf>
    <xf numFmtId="0" fontId="1" fillId="0" borderId="0" xfId="12">
      <alignment vertical="center"/>
    </xf>
    <xf numFmtId="0" fontId="63" fillId="2" borderId="0" xfId="12" applyFont="1" applyFill="1" applyAlignment="1">
      <alignment horizontal="right" vertical="top" wrapText="1"/>
    </xf>
    <xf numFmtId="0" fontId="64" fillId="2" borderId="0" xfId="12" applyFont="1" applyFill="1" applyAlignment="1">
      <alignment vertical="center" wrapText="1"/>
    </xf>
    <xf numFmtId="0" fontId="65" fillId="2" borderId="0" xfId="12" applyFont="1" applyFill="1">
      <alignment vertical="center"/>
    </xf>
    <xf numFmtId="0" fontId="62" fillId="2" borderId="0" xfId="12" applyFont="1" applyFill="1" applyAlignment="1">
      <alignment vertical="top"/>
    </xf>
    <xf numFmtId="0" fontId="63" fillId="2" borderId="0" xfId="12" applyFont="1" applyFill="1" applyAlignment="1">
      <alignment horizontal="right" vertical="top"/>
    </xf>
    <xf numFmtId="0" fontId="66" fillId="0" borderId="0" xfId="12" applyFont="1">
      <alignment vertical="center"/>
    </xf>
    <xf numFmtId="0" fontId="66" fillId="0" borderId="0" xfId="12" applyFont="1" applyAlignment="1">
      <alignment horizontal="center" vertical="center"/>
    </xf>
    <xf numFmtId="0" fontId="67" fillId="0" borderId="0" xfId="12" applyFont="1" applyAlignment="1">
      <alignment vertical="center" shrinkToFit="1"/>
    </xf>
    <xf numFmtId="0" fontId="68" fillId="0" borderId="0" xfId="12" applyFont="1" applyAlignment="1">
      <alignment horizontal="center" vertical="center"/>
    </xf>
    <xf numFmtId="0" fontId="68" fillId="0" borderId="0" xfId="12" applyFont="1">
      <alignment vertical="center"/>
    </xf>
    <xf numFmtId="0" fontId="69" fillId="2" borderId="0" xfId="12" applyFont="1" applyFill="1">
      <alignment vertical="center"/>
    </xf>
    <xf numFmtId="0" fontId="53" fillId="2" borderId="0" xfId="12" applyFont="1" applyFill="1">
      <alignment vertical="center"/>
    </xf>
    <xf numFmtId="0" fontId="70" fillId="0" borderId="0" xfId="12" applyFont="1" applyAlignment="1">
      <alignment vertical="top"/>
    </xf>
    <xf numFmtId="0" fontId="71" fillId="0" borderId="0" xfId="12" applyFont="1" applyAlignment="1">
      <alignment vertical="top"/>
    </xf>
    <xf numFmtId="0" fontId="73" fillId="0" borderId="0" xfId="12" applyFont="1" applyAlignment="1">
      <alignment horizontal="left" vertical="center" wrapText="1"/>
    </xf>
    <xf numFmtId="0" fontId="74" fillId="0" borderId="0" xfId="12" applyFont="1" applyAlignment="1">
      <alignment vertical="center" wrapText="1"/>
    </xf>
    <xf numFmtId="0" fontId="75" fillId="0" borderId="0" xfId="12" applyFont="1">
      <alignment vertical="center"/>
    </xf>
    <xf numFmtId="0" fontId="64" fillId="0" borderId="0" xfId="12" applyFont="1" applyAlignment="1">
      <alignment vertical="center" wrapText="1"/>
    </xf>
    <xf numFmtId="0" fontId="77" fillId="5" borderId="65" xfId="12" applyFont="1" applyFill="1" applyBorder="1" applyAlignment="1" applyProtection="1">
      <alignment vertical="center" wrapText="1"/>
      <protection locked="0"/>
    </xf>
    <xf numFmtId="0" fontId="77" fillId="5" borderId="67" xfId="12" applyFont="1" applyFill="1" applyBorder="1" applyAlignment="1" applyProtection="1">
      <alignment vertical="center" wrapText="1"/>
      <protection locked="0"/>
    </xf>
    <xf numFmtId="0" fontId="77" fillId="5" borderId="69" xfId="12" applyFont="1" applyFill="1" applyBorder="1" applyAlignment="1" applyProtection="1">
      <alignment vertical="center" wrapText="1"/>
      <protection locked="0"/>
    </xf>
    <xf numFmtId="0" fontId="42" fillId="0" borderId="0" xfId="12" applyFont="1">
      <alignment vertical="center"/>
    </xf>
    <xf numFmtId="0" fontId="80" fillId="0" borderId="0" xfId="12" applyFont="1">
      <alignment vertical="center"/>
    </xf>
    <xf numFmtId="0" fontId="69" fillId="0" borderId="0" xfId="12" applyFont="1">
      <alignment vertical="center"/>
    </xf>
    <xf numFmtId="0" fontId="64" fillId="5" borderId="73" xfId="12" applyFont="1" applyFill="1" applyBorder="1" applyAlignment="1" applyProtection="1">
      <alignment horizontal="center" vertical="center" wrapText="1"/>
      <protection locked="0"/>
    </xf>
    <xf numFmtId="0" fontId="64" fillId="5" borderId="74" xfId="12" applyFont="1" applyFill="1" applyBorder="1" applyAlignment="1" applyProtection="1">
      <alignment horizontal="center" vertical="center" wrapText="1"/>
      <protection locked="0"/>
    </xf>
    <xf numFmtId="0" fontId="64" fillId="5" borderId="67" xfId="12" applyFont="1" applyFill="1" applyBorder="1" applyAlignment="1" applyProtection="1">
      <alignment horizontal="center" vertical="center" wrapText="1"/>
      <protection locked="0"/>
    </xf>
    <xf numFmtId="0" fontId="64" fillId="5" borderId="69" xfId="12" applyFont="1" applyFill="1" applyBorder="1" applyAlignment="1" applyProtection="1">
      <alignment horizontal="center" vertical="center" wrapText="1"/>
      <protection locked="0"/>
    </xf>
    <xf numFmtId="0" fontId="82" fillId="0" borderId="0" xfId="5" applyFont="1" applyAlignment="1">
      <alignment vertical="center"/>
    </xf>
    <xf numFmtId="0" fontId="82" fillId="0" borderId="0" xfId="5" applyFont="1" applyAlignment="1">
      <alignment horizontal="center" vertical="center"/>
    </xf>
    <xf numFmtId="0" fontId="82" fillId="0" borderId="0" xfId="5" applyFont="1" applyAlignment="1">
      <alignment horizontal="left" vertical="center"/>
    </xf>
    <xf numFmtId="0" fontId="78" fillId="0" borderId="0" xfId="5" applyFont="1" applyAlignment="1">
      <alignment horizontal="left" vertical="center" wrapText="1"/>
    </xf>
    <xf numFmtId="179" fontId="78" fillId="0" borderId="27" xfId="5" applyNumberFormat="1" applyFont="1" applyBorder="1" applyAlignment="1">
      <alignment horizontal="left" vertical="center" wrapText="1"/>
    </xf>
    <xf numFmtId="0" fontId="78" fillId="0" borderId="27" xfId="5" applyFont="1" applyBorder="1" applyAlignment="1">
      <alignment horizontal="left" vertical="center" wrapText="1"/>
    </xf>
    <xf numFmtId="0" fontId="78" fillId="0" borderId="0" xfId="5" applyFont="1" applyAlignment="1">
      <alignment vertical="center" wrapText="1"/>
    </xf>
    <xf numFmtId="0" fontId="78" fillId="0" borderId="27" xfId="5" applyFont="1" applyBorder="1" applyAlignment="1">
      <alignment vertical="center" wrapText="1"/>
    </xf>
    <xf numFmtId="0" fontId="87" fillId="0" borderId="0" xfId="5" applyFont="1" applyAlignment="1">
      <alignment vertical="center"/>
    </xf>
    <xf numFmtId="179" fontId="78" fillId="0" borderId="0" xfId="5" applyNumberFormat="1" applyFont="1" applyAlignment="1">
      <alignment horizontal="center" vertical="center"/>
    </xf>
    <xf numFmtId="179" fontId="78" fillId="0" borderId="75" xfId="5" applyNumberFormat="1" applyFont="1" applyBorder="1" applyAlignment="1" applyProtection="1">
      <alignment horizontal="center" vertical="center"/>
      <protection locked="0"/>
    </xf>
    <xf numFmtId="0" fontId="76" fillId="0" borderId="2" xfId="12" applyFont="1" applyBorder="1" applyAlignment="1">
      <alignment horizontal="left" vertical="center" wrapText="1"/>
    </xf>
    <xf numFmtId="0" fontId="76" fillId="0" borderId="27" xfId="5" applyFont="1" applyBorder="1" applyAlignment="1">
      <alignment horizontal="left" vertical="center" wrapText="1"/>
    </xf>
    <xf numFmtId="0" fontId="88" fillId="0" borderId="0" xfId="5" applyFont="1" applyAlignment="1">
      <alignment vertical="center"/>
    </xf>
    <xf numFmtId="0" fontId="78" fillId="5" borderId="75" xfId="5" applyFont="1" applyFill="1" applyBorder="1" applyAlignment="1" applyProtection="1">
      <alignment horizontal="center" vertical="center"/>
      <protection locked="0"/>
    </xf>
    <xf numFmtId="0" fontId="89" fillId="0" borderId="2" xfId="12" applyFont="1" applyBorder="1" applyAlignment="1">
      <alignment horizontal="left" vertical="center" wrapText="1"/>
    </xf>
    <xf numFmtId="0" fontId="76" fillId="0" borderId="1" xfId="12" applyFont="1" applyBorder="1" applyAlignment="1">
      <alignment horizontal="left" vertical="center" wrapText="1"/>
    </xf>
    <xf numFmtId="179" fontId="78" fillId="0" borderId="75" xfId="5" applyNumberFormat="1" applyFont="1" applyBorder="1" applyAlignment="1" applyProtection="1">
      <alignment horizontal="center" vertical="center" wrapText="1"/>
      <protection locked="0"/>
    </xf>
    <xf numFmtId="0" fontId="89" fillId="0" borderId="2" xfId="12" applyFont="1" applyBorder="1" applyAlignment="1">
      <alignment vertical="center" wrapText="1"/>
    </xf>
    <xf numFmtId="0" fontId="78" fillId="5" borderId="65" xfId="5" applyFont="1" applyFill="1" applyBorder="1" applyAlignment="1" applyProtection="1">
      <alignment horizontal="center" vertical="center" wrapText="1"/>
      <protection locked="0"/>
    </xf>
    <xf numFmtId="0" fontId="88" fillId="0" borderId="0" xfId="5" applyFont="1" applyAlignment="1">
      <alignment vertical="top"/>
    </xf>
    <xf numFmtId="0" fontId="90" fillId="5" borderId="75" xfId="5" applyFont="1" applyFill="1" applyBorder="1" applyAlignment="1" applyProtection="1">
      <alignment horizontal="center" vertical="center" wrapText="1"/>
      <protection locked="0"/>
    </xf>
    <xf numFmtId="0" fontId="78" fillId="0" borderId="0" xfId="5" applyFont="1" applyAlignment="1">
      <alignment vertical="top" wrapText="1"/>
    </xf>
    <xf numFmtId="0" fontId="91" fillId="0" borderId="0" xfId="5" applyFont="1" applyAlignment="1">
      <alignment horizontal="center" vertical="top" wrapText="1"/>
    </xf>
    <xf numFmtId="0" fontId="78" fillId="0" borderId="0" xfId="5" applyFont="1" applyAlignment="1">
      <alignment horizontal="left" vertical="top" wrapText="1"/>
    </xf>
    <xf numFmtId="180" fontId="0" fillId="0" borderId="0" xfId="0" applyNumberFormat="1">
      <alignment vertical="center"/>
    </xf>
    <xf numFmtId="181" fontId="0" fillId="0" borderId="3" xfId="0" applyNumberFormat="1" applyBorder="1" applyProtection="1">
      <alignment vertical="center"/>
      <protection locked="0"/>
    </xf>
    <xf numFmtId="0" fontId="0" fillId="0" borderId="1" xfId="0" applyBorder="1">
      <alignment vertical="center"/>
    </xf>
    <xf numFmtId="38" fontId="0" fillId="0" borderId="27" xfId="4" applyFont="1" applyBorder="1">
      <alignment vertical="center"/>
    </xf>
    <xf numFmtId="182" fontId="0" fillId="0" borderId="27" xfId="0" applyNumberFormat="1" applyBorder="1" applyAlignment="1">
      <alignment horizontal="center" vertical="center"/>
    </xf>
    <xf numFmtId="180" fontId="0" fillId="5" borderId="3" xfId="0" applyNumberFormat="1" applyFill="1" applyBorder="1" applyAlignment="1" applyProtection="1">
      <alignment horizontal="center" vertical="center"/>
      <protection locked="0"/>
    </xf>
    <xf numFmtId="0" fontId="0" fillId="0" borderId="46" xfId="0" applyBorder="1" applyAlignment="1">
      <alignment horizontal="center" vertical="center"/>
    </xf>
    <xf numFmtId="180" fontId="0" fillId="5" borderId="35"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179" fontId="0" fillId="5" borderId="1"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179" fontId="0" fillId="0" borderId="0" xfId="0" applyNumberFormat="1">
      <alignment vertical="center"/>
    </xf>
    <xf numFmtId="182" fontId="0" fillId="0" borderId="27" xfId="0" applyNumberFormat="1" applyBorder="1">
      <alignment vertical="center"/>
    </xf>
    <xf numFmtId="0" fontId="0" fillId="0" borderId="27" xfId="0" applyBorder="1">
      <alignment vertical="center"/>
    </xf>
    <xf numFmtId="179" fontId="0" fillId="0" borderId="27" xfId="0" applyNumberFormat="1" applyBorder="1" applyAlignment="1">
      <alignment horizontal="center" vertical="center"/>
    </xf>
    <xf numFmtId="0" fontId="29" fillId="0" borderId="0" xfId="0" applyFont="1" applyAlignment="1">
      <alignment horizontal="center" vertical="center"/>
    </xf>
    <xf numFmtId="14" fontId="29" fillId="0" borderId="0" xfId="0" applyNumberFormat="1" applyFont="1" applyAlignment="1">
      <alignment horizontal="center" vertical="center"/>
    </xf>
    <xf numFmtId="183" fontId="29" fillId="0" borderId="0" xfId="0" applyNumberFormat="1" applyFont="1" applyAlignment="1">
      <alignment horizontal="center" vertical="center"/>
    </xf>
    <xf numFmtId="181" fontId="29" fillId="0" borderId="27" xfId="0" applyNumberFormat="1" applyFont="1" applyBorder="1" applyAlignment="1">
      <alignment horizontal="center" vertical="center"/>
    </xf>
    <xf numFmtId="0" fontId="0" fillId="0" borderId="0" xfId="0" applyAlignment="1">
      <alignment horizontal="left" vertical="center"/>
    </xf>
    <xf numFmtId="14" fontId="98" fillId="0" borderId="27" xfId="0" applyNumberFormat="1" applyFont="1" applyBorder="1">
      <alignment vertical="center"/>
    </xf>
    <xf numFmtId="14" fontId="98" fillId="0" borderId="27" xfId="0" applyNumberFormat="1" applyFont="1" applyBorder="1" applyAlignment="1">
      <alignment horizontal="center" vertical="center"/>
    </xf>
    <xf numFmtId="0" fontId="83" fillId="0" borderId="0" xfId="0" applyFont="1" applyAlignment="1">
      <alignment horizontal="center" vertical="center"/>
    </xf>
    <xf numFmtId="0" fontId="83" fillId="0" borderId="0" xfId="0" applyFont="1" applyAlignment="1">
      <alignment horizontal="left" vertical="center"/>
    </xf>
    <xf numFmtId="0" fontId="12" fillId="0" borderId="0" xfId="0" applyFont="1" applyAlignment="1">
      <alignment vertical="center" shrinkToFit="1"/>
    </xf>
    <xf numFmtId="38" fontId="0" fillId="0" borderId="27" xfId="4" applyFont="1" applyFill="1" applyBorder="1">
      <alignment vertical="center"/>
    </xf>
    <xf numFmtId="38" fontId="0" fillId="0" borderId="0" xfId="0" applyNumberFormat="1" applyAlignment="1">
      <alignment horizontal="center" vertical="center"/>
    </xf>
    <xf numFmtId="0" fontId="13" fillId="4" borderId="11" xfId="0" applyFont="1" applyFill="1" applyBorder="1">
      <alignment vertical="center"/>
    </xf>
    <xf numFmtId="0" fontId="13" fillId="4" borderId="9" xfId="0" applyFont="1" applyFill="1" applyBorder="1">
      <alignment vertical="center"/>
    </xf>
    <xf numFmtId="0" fontId="27" fillId="0" borderId="0" xfId="0" applyFont="1" applyAlignment="1">
      <alignment horizontal="left" wrapText="1" indent="2"/>
    </xf>
    <xf numFmtId="0" fontId="21" fillId="2" borderId="0" xfId="4" applyNumberFormat="1" applyFont="1" applyFill="1" applyBorder="1" applyAlignment="1">
      <alignment horizontal="right" vertical="center"/>
    </xf>
    <xf numFmtId="0" fontId="9" fillId="5" borderId="27" xfId="0" applyFont="1" applyFill="1" applyBorder="1" applyAlignment="1" applyProtection="1">
      <alignment horizontal="left" vertical="center" shrinkToFit="1"/>
      <protection locked="0"/>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2" borderId="1" xfId="4" applyNumberFormat="1" applyFont="1" applyFill="1" applyBorder="1" applyAlignment="1">
      <alignment horizontal="center" vertical="center"/>
    </xf>
    <xf numFmtId="0" fontId="21" fillId="2" borderId="2" xfId="4" applyNumberFormat="1" applyFont="1" applyFill="1" applyBorder="1" applyAlignment="1">
      <alignment horizontal="center" vertical="center"/>
    </xf>
    <xf numFmtId="0" fontId="21" fillId="2" borderId="3" xfId="4"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5" borderId="1" xfId="0" applyFont="1" applyFill="1" applyBorder="1" applyAlignment="1">
      <alignment horizontal="center" vertical="center" shrinkToFit="1"/>
    </xf>
    <xf numFmtId="0" fontId="9" fillId="5" borderId="2" xfId="0" applyFont="1" applyFill="1" applyBorder="1" applyAlignment="1">
      <alignment horizontal="center" vertical="center" shrinkToFit="1"/>
    </xf>
    <xf numFmtId="0" fontId="9" fillId="5" borderId="3" xfId="0" applyFont="1" applyFill="1" applyBorder="1" applyAlignment="1">
      <alignment horizontal="center" vertical="center" shrinkToFit="1"/>
    </xf>
    <xf numFmtId="0" fontId="36" fillId="2" borderId="0" xfId="4" applyNumberFormat="1" applyFont="1" applyFill="1" applyAlignment="1">
      <alignment vertical="center"/>
    </xf>
    <xf numFmtId="0" fontId="21" fillId="2" borderId="0" xfId="0" applyFont="1" applyFill="1" applyAlignment="1">
      <alignment horizontal="left" vertical="center" indent="1"/>
    </xf>
    <xf numFmtId="0" fontId="9" fillId="5" borderId="0" xfId="0" applyFont="1" applyFill="1" applyAlignment="1" applyProtection="1">
      <alignment vertical="center" shrinkToFit="1"/>
      <protection locked="0"/>
    </xf>
    <xf numFmtId="0" fontId="21" fillId="2" borderId="0" xfId="0" applyFont="1" applyFill="1" applyAlignment="1">
      <alignment horizontal="left" vertical="center" wrapText="1" shrinkToFit="1"/>
    </xf>
    <xf numFmtId="0" fontId="21" fillId="2" borderId="0" xfId="0" applyFont="1" applyFill="1" applyAlignment="1">
      <alignment horizontal="center" vertical="center" wrapText="1"/>
    </xf>
    <xf numFmtId="0" fontId="9" fillId="5" borderId="0" xfId="0" applyFont="1" applyFill="1" applyAlignment="1" applyProtection="1">
      <alignment horizontal="center" vertical="center" shrinkToFit="1"/>
      <protection locked="0"/>
    </xf>
    <xf numFmtId="0" fontId="10" fillId="0" borderId="0" xfId="0" applyFont="1" applyAlignment="1">
      <alignment horizontal="left" vertical="center"/>
    </xf>
    <xf numFmtId="0" fontId="21" fillId="2" borderId="0" xfId="0" applyFont="1" applyFill="1" applyAlignment="1">
      <alignment horizontal="center" vertical="center"/>
    </xf>
    <xf numFmtId="0" fontId="21" fillId="5" borderId="0" xfId="0" applyFont="1" applyFill="1" applyAlignment="1" applyProtection="1">
      <alignment horizontal="center" vertical="center"/>
      <protection locked="0"/>
    </xf>
    <xf numFmtId="0" fontId="30" fillId="0" borderId="18" xfId="0" applyFont="1" applyBorder="1" applyAlignment="1">
      <alignment horizontal="center" vertical="center" textRotation="255"/>
    </xf>
    <xf numFmtId="0" fontId="30" fillId="0" borderId="19" xfId="0" applyFont="1" applyBorder="1" applyAlignment="1">
      <alignment horizontal="center" vertical="center" textRotation="255"/>
    </xf>
    <xf numFmtId="0" fontId="30" fillId="0" borderId="20" xfId="0" applyFont="1" applyBorder="1" applyAlignment="1">
      <alignment horizontal="center" vertical="center" textRotation="255"/>
    </xf>
    <xf numFmtId="49" fontId="14" fillId="6" borderId="37" xfId="0" applyNumberFormat="1" applyFont="1" applyFill="1" applyBorder="1" applyAlignment="1">
      <alignment vertical="center" wrapText="1"/>
    </xf>
    <xf numFmtId="49" fontId="14" fillId="6" borderId="38" xfId="0" applyNumberFormat="1" applyFont="1" applyFill="1" applyBorder="1" applyAlignment="1">
      <alignment vertical="center" wrapText="1"/>
    </xf>
    <xf numFmtId="49" fontId="14" fillId="6" borderId="42" xfId="0" applyNumberFormat="1" applyFont="1" applyFill="1" applyBorder="1" applyAlignment="1">
      <alignment vertical="center" wrapText="1"/>
    </xf>
    <xf numFmtId="0" fontId="16" fillId="6" borderId="39" xfId="0" applyFont="1" applyFill="1" applyBorder="1" applyAlignment="1" applyProtection="1">
      <alignment vertical="center" wrapText="1" shrinkToFit="1"/>
      <protection locked="0"/>
    </xf>
    <xf numFmtId="0" fontId="16" fillId="6" borderId="40" xfId="0" applyFont="1" applyFill="1" applyBorder="1" applyAlignment="1" applyProtection="1">
      <alignment vertical="center" wrapText="1" shrinkToFit="1"/>
      <protection locked="0"/>
    </xf>
    <xf numFmtId="0" fontId="16" fillId="6" borderId="41" xfId="0" applyFont="1" applyFill="1" applyBorder="1" applyAlignment="1" applyProtection="1">
      <alignment vertical="center" wrapText="1" shrinkToFit="1"/>
      <protection locked="0"/>
    </xf>
    <xf numFmtId="0" fontId="16" fillId="6" borderId="37" xfId="0" applyFont="1" applyFill="1" applyBorder="1" applyAlignment="1" applyProtection="1">
      <alignment vertical="center" wrapText="1" shrinkToFit="1"/>
      <protection locked="0"/>
    </xf>
    <xf numFmtId="0" fontId="16" fillId="6" borderId="38" xfId="0" applyFont="1" applyFill="1" applyBorder="1" applyAlignment="1" applyProtection="1">
      <alignment vertical="center" wrapText="1" shrinkToFit="1"/>
      <protection locked="0"/>
    </xf>
    <xf numFmtId="0" fontId="16" fillId="6" borderId="42" xfId="0" applyFont="1" applyFill="1" applyBorder="1" applyAlignment="1" applyProtection="1">
      <alignment vertical="center" wrapText="1" shrinkToFit="1"/>
      <protection locked="0"/>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9" xfId="0" applyFont="1" applyBorder="1">
      <alignment vertical="center"/>
    </xf>
    <xf numFmtId="0" fontId="13" fillId="0" borderId="0" xfId="0" applyFont="1">
      <alignment vertical="center"/>
    </xf>
    <xf numFmtId="0" fontId="13" fillId="0" borderId="10" xfId="0" applyFont="1" applyBorder="1">
      <alignment vertical="center"/>
    </xf>
    <xf numFmtId="0" fontId="13" fillId="0" borderId="11" xfId="0" applyFont="1" applyBorder="1">
      <alignment vertical="center"/>
    </xf>
    <xf numFmtId="0" fontId="13" fillId="0" borderId="8" xfId="0" applyFont="1" applyBorder="1">
      <alignment vertical="center"/>
    </xf>
    <xf numFmtId="0" fontId="13" fillId="0" borderId="12" xfId="0" applyFont="1" applyBorder="1">
      <alignment vertical="center"/>
    </xf>
    <xf numFmtId="0" fontId="13" fillId="6" borderId="1"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177" fontId="13" fillId="5" borderId="22" xfId="4" applyNumberFormat="1" applyFont="1" applyFill="1" applyBorder="1" applyAlignment="1" applyProtection="1">
      <alignment vertical="center" shrinkToFit="1"/>
      <protection locked="0"/>
    </xf>
    <xf numFmtId="0" fontId="9" fillId="5" borderId="1"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176" fontId="9" fillId="0" borderId="1" xfId="0" applyNumberFormat="1"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0" fontId="1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19" fillId="10" borderId="27" xfId="0" applyFont="1" applyFill="1" applyBorder="1" applyAlignment="1">
      <alignment horizontal="center" vertical="center" wrapText="1"/>
    </xf>
    <xf numFmtId="0" fontId="11" fillId="0" borderId="27" xfId="0" applyFont="1" applyBorder="1" applyAlignment="1">
      <alignment horizontal="center" vertical="center" wrapText="1"/>
    </xf>
    <xf numFmtId="184" fontId="9" fillId="0" borderId="27" xfId="4" applyNumberFormat="1" applyFont="1" applyFill="1" applyBorder="1" applyAlignment="1">
      <alignment vertical="center" shrinkToFit="1"/>
    </xf>
    <xf numFmtId="177" fontId="13" fillId="5" borderId="21" xfId="4" applyNumberFormat="1" applyFont="1" applyFill="1" applyBorder="1" applyAlignment="1" applyProtection="1">
      <alignment vertical="center" shrinkToFit="1"/>
      <protection locked="0"/>
    </xf>
    <xf numFmtId="177" fontId="13" fillId="5" borderId="23" xfId="4" applyNumberFormat="1" applyFont="1" applyFill="1" applyBorder="1" applyAlignment="1" applyProtection="1">
      <alignment vertical="center" shrinkToFit="1"/>
      <protection locked="0"/>
    </xf>
    <xf numFmtId="49" fontId="14" fillId="6" borderId="21" xfId="0" applyNumberFormat="1" applyFont="1" applyFill="1" applyBorder="1" applyAlignment="1">
      <alignment vertical="center" wrapText="1"/>
    </xf>
    <xf numFmtId="49" fontId="14" fillId="6" borderId="22" xfId="0" applyNumberFormat="1" applyFont="1" applyFill="1" applyBorder="1" applyAlignment="1">
      <alignment vertical="center" wrapText="1"/>
    </xf>
    <xf numFmtId="49" fontId="14" fillId="6" borderId="23" xfId="0" applyNumberFormat="1" applyFont="1" applyFill="1" applyBorder="1" applyAlignment="1">
      <alignment vertical="center" wrapText="1"/>
    </xf>
    <xf numFmtId="184" fontId="9" fillId="0" borderId="27" xfId="4" applyNumberFormat="1" applyFont="1" applyFill="1" applyBorder="1" applyAlignment="1">
      <alignment vertical="center"/>
    </xf>
    <xf numFmtId="177" fontId="9" fillId="5" borderId="27" xfId="4" applyNumberFormat="1" applyFont="1" applyFill="1" applyBorder="1" applyAlignment="1">
      <alignment vertical="center"/>
    </xf>
    <xf numFmtId="0" fontId="14" fillId="5" borderId="25" xfId="0" applyFont="1" applyFill="1" applyBorder="1" applyAlignment="1" applyProtection="1">
      <alignment horizontal="left" vertical="center" shrinkToFit="1"/>
      <protection locked="0"/>
    </xf>
    <xf numFmtId="0" fontId="14" fillId="5" borderId="26" xfId="0" applyFont="1" applyFill="1" applyBorder="1" applyAlignment="1" applyProtection="1">
      <alignment horizontal="left" vertical="center" shrinkToFit="1"/>
      <protection locked="0"/>
    </xf>
    <xf numFmtId="0" fontId="16" fillId="0" borderId="0" xfId="0" applyFont="1" applyAlignment="1">
      <alignment horizontal="left" vertical="center" shrinkToFit="1"/>
    </xf>
    <xf numFmtId="0" fontId="16" fillId="0" borderId="10" xfId="0" applyFont="1" applyBorder="1" applyAlignment="1">
      <alignment horizontal="left" vertical="center" shrinkToFit="1"/>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0" fontId="13" fillId="5" borderId="1" xfId="0" applyFont="1" applyFill="1" applyBorder="1" applyAlignment="1" applyProtection="1">
      <alignment horizontal="center" vertical="center" shrinkToFit="1"/>
      <protection locked="0"/>
    </xf>
    <xf numFmtId="0" fontId="13" fillId="5" borderId="2" xfId="0" applyFont="1" applyFill="1" applyBorder="1" applyAlignment="1" applyProtection="1">
      <alignment horizontal="center" vertical="center" shrinkToFit="1"/>
      <protection locked="0"/>
    </xf>
    <xf numFmtId="0" fontId="13" fillId="5" borderId="3" xfId="0" applyFont="1" applyFill="1" applyBorder="1" applyAlignment="1" applyProtection="1">
      <alignment horizontal="center" vertical="center" shrinkToFit="1"/>
      <protection locked="0"/>
    </xf>
    <xf numFmtId="0" fontId="14" fillId="5" borderId="21" xfId="0" applyFont="1" applyFill="1" applyBorder="1" applyAlignment="1" applyProtection="1">
      <alignment vertical="center" shrinkToFit="1"/>
      <protection locked="0"/>
    </xf>
    <xf numFmtId="0" fontId="14" fillId="5" borderId="22" xfId="0" applyFont="1" applyFill="1" applyBorder="1" applyAlignment="1" applyProtection="1">
      <alignment vertical="center" shrinkToFit="1"/>
      <protection locked="0"/>
    </xf>
    <xf numFmtId="0" fontId="14" fillId="5" borderId="23" xfId="0" applyFont="1" applyFill="1" applyBorder="1" applyAlignment="1" applyProtection="1">
      <alignment vertical="center" shrinkToFit="1"/>
      <protection locked="0"/>
    </xf>
    <xf numFmtId="0" fontId="12" fillId="0" borderId="27" xfId="0" applyFont="1" applyBorder="1" applyAlignment="1">
      <alignment horizontal="center" vertical="center" shrinkToFit="1"/>
    </xf>
    <xf numFmtId="0" fontId="12" fillId="0" borderId="27" xfId="0" applyFont="1" applyBorder="1" applyAlignment="1">
      <alignment horizontal="left" vertical="center" shrinkToFit="1"/>
    </xf>
    <xf numFmtId="0" fontId="13" fillId="0" borderId="27" xfId="0" applyFont="1" applyBorder="1" applyAlignment="1">
      <alignment vertical="center" shrinkToFit="1"/>
    </xf>
    <xf numFmtId="49" fontId="14" fillId="6" borderId="11" xfId="0" applyNumberFormat="1" applyFont="1" applyFill="1" applyBorder="1" applyAlignment="1">
      <alignment vertical="center" wrapText="1"/>
    </xf>
    <xf numFmtId="49" fontId="14" fillId="6" borderId="8" xfId="0" applyNumberFormat="1" applyFont="1" applyFill="1" applyBorder="1" applyAlignment="1">
      <alignment vertical="center" wrapText="1"/>
    </xf>
    <xf numFmtId="49" fontId="14" fillId="6" borderId="12" xfId="0" applyNumberFormat="1" applyFont="1" applyFill="1" applyBorder="1" applyAlignment="1">
      <alignment vertical="center" wrapTex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9" fillId="5" borderId="1" xfId="0" applyFont="1" applyFill="1" applyBorder="1" applyProtection="1">
      <alignment vertical="center"/>
      <protection locked="0"/>
    </xf>
    <xf numFmtId="0" fontId="9" fillId="5" borderId="2" xfId="0" applyFont="1" applyFill="1" applyBorder="1" applyProtection="1">
      <alignment vertical="center"/>
      <protection locked="0"/>
    </xf>
    <xf numFmtId="0" fontId="9" fillId="5" borderId="3" xfId="0" applyFont="1" applyFill="1" applyBorder="1" applyProtection="1">
      <alignment vertical="center"/>
      <protection locked="0"/>
    </xf>
    <xf numFmtId="177" fontId="9" fillId="0" borderId="27" xfId="4" applyNumberFormat="1" applyFont="1" applyFill="1" applyBorder="1" applyAlignment="1">
      <alignment vertical="center" shrinkToFi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57" fillId="10" borderId="27" xfId="0" applyFont="1" applyFill="1" applyBorder="1" applyAlignment="1">
      <alignment horizontal="center" vertical="center" wrapText="1"/>
    </xf>
    <xf numFmtId="0" fontId="14" fillId="0" borderId="15"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23" xfId="0" applyFont="1" applyBorder="1" applyAlignment="1" applyProtection="1">
      <alignment horizontal="left" vertical="center" shrinkToFit="1"/>
      <protection locked="0"/>
    </xf>
    <xf numFmtId="177" fontId="13" fillId="5" borderId="15" xfId="4" applyNumberFormat="1" applyFont="1" applyFill="1" applyBorder="1" applyAlignment="1" applyProtection="1">
      <alignment vertical="center" shrinkToFit="1"/>
      <protection locked="0"/>
    </xf>
    <xf numFmtId="177" fontId="13" fillId="5" borderId="7" xfId="4" applyNumberFormat="1" applyFont="1" applyFill="1" applyBorder="1" applyAlignment="1" applyProtection="1">
      <alignment vertical="center" shrinkToFit="1"/>
      <protection locked="0"/>
    </xf>
    <xf numFmtId="177" fontId="13" fillId="5" borderId="17" xfId="4" applyNumberFormat="1" applyFont="1" applyFill="1" applyBorder="1" applyAlignment="1" applyProtection="1">
      <alignment vertical="center" shrinkToFit="1"/>
      <protection locked="0"/>
    </xf>
    <xf numFmtId="0" fontId="18" fillId="0" borderId="2" xfId="0" applyFont="1" applyBorder="1" applyAlignment="1">
      <alignment horizontal="left" vertical="center" wrapText="1" shrinkToFi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177" fontId="29" fillId="10" borderId="1" xfId="4" applyNumberFormat="1" applyFont="1" applyFill="1" applyBorder="1" applyAlignment="1">
      <alignment vertical="center" shrinkToFit="1"/>
    </xf>
    <xf numFmtId="177" fontId="29" fillId="10" borderId="2" xfId="4" applyNumberFormat="1" applyFont="1" applyFill="1" applyBorder="1" applyAlignment="1">
      <alignment vertical="center" shrinkToFit="1"/>
    </xf>
    <xf numFmtId="177" fontId="29" fillId="10" borderId="3" xfId="4" applyNumberFormat="1" applyFont="1" applyFill="1" applyBorder="1" applyAlignment="1">
      <alignment vertical="center" shrinkToFit="1"/>
    </xf>
    <xf numFmtId="177" fontId="29" fillId="5" borderId="1" xfId="4" applyNumberFormat="1" applyFont="1" applyFill="1" applyBorder="1" applyAlignment="1">
      <alignment vertical="center"/>
    </xf>
    <xf numFmtId="177" fontId="29" fillId="5" borderId="2" xfId="4" applyNumberFormat="1" applyFont="1" applyFill="1" applyBorder="1" applyAlignment="1">
      <alignment vertical="center"/>
    </xf>
    <xf numFmtId="177" fontId="29" fillId="5" borderId="3" xfId="4" applyNumberFormat="1" applyFont="1" applyFill="1" applyBorder="1" applyAlignment="1">
      <alignment vertical="center"/>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177" fontId="13" fillId="5" borderId="14" xfId="4" applyNumberFormat="1" applyFont="1" applyFill="1" applyBorder="1" applyAlignment="1" applyProtection="1">
      <alignment vertical="center" shrinkToFit="1"/>
      <protection locked="0"/>
    </xf>
    <xf numFmtId="0" fontId="29" fillId="6" borderId="27" xfId="0" applyFont="1" applyFill="1" applyBorder="1" applyAlignment="1">
      <alignment horizontal="center" vertical="center"/>
    </xf>
    <xf numFmtId="177" fontId="29" fillId="10" borderId="27" xfId="0" applyNumberFormat="1" applyFont="1" applyFill="1" applyBorder="1" applyAlignment="1">
      <alignment horizontal="right" vertical="center"/>
    </xf>
    <xf numFmtId="0" fontId="29" fillId="10" borderId="27" xfId="0" applyFont="1" applyFill="1" applyBorder="1" applyAlignment="1">
      <alignment horizontal="right" vertical="center"/>
    </xf>
    <xf numFmtId="49" fontId="14" fillId="6" borderId="43" xfId="0" applyNumberFormat="1" applyFont="1" applyFill="1" applyBorder="1" applyAlignment="1">
      <alignment vertical="center" wrapText="1"/>
    </xf>
    <xf numFmtId="49" fontId="14" fillId="6" borderId="44" xfId="0" applyNumberFormat="1" applyFont="1" applyFill="1" applyBorder="1" applyAlignment="1">
      <alignment vertical="center" wrapText="1"/>
    </xf>
    <xf numFmtId="49" fontId="14" fillId="6" borderId="45" xfId="0" applyNumberFormat="1" applyFont="1" applyFill="1" applyBorder="1" applyAlignment="1">
      <alignment vertical="center" wrapText="1"/>
    </xf>
    <xf numFmtId="49" fontId="14" fillId="2" borderId="21" xfId="0" applyNumberFormat="1" applyFont="1" applyFill="1" applyBorder="1" applyAlignment="1">
      <alignment vertical="center" wrapText="1"/>
    </xf>
    <xf numFmtId="49" fontId="14" fillId="2" borderId="22" xfId="0" applyNumberFormat="1" applyFont="1" applyFill="1" applyBorder="1" applyAlignment="1">
      <alignment vertical="center" wrapText="1"/>
    </xf>
    <xf numFmtId="49" fontId="14" fillId="2" borderId="23" xfId="0" applyNumberFormat="1" applyFont="1" applyFill="1" applyBorder="1" applyAlignment="1">
      <alignment vertical="center" wrapText="1"/>
    </xf>
    <xf numFmtId="0" fontId="13" fillId="10" borderId="27" xfId="0" applyFont="1" applyFill="1" applyBorder="1" applyAlignment="1">
      <alignment vertical="center" shrinkToFit="1"/>
    </xf>
    <xf numFmtId="179" fontId="13" fillId="5" borderId="1" xfId="0" applyNumberFormat="1" applyFont="1" applyFill="1" applyBorder="1" applyAlignment="1">
      <alignment horizontal="center" vertical="center" shrinkToFit="1"/>
    </xf>
    <xf numFmtId="179" fontId="13" fillId="5" borderId="2" xfId="0" applyNumberFormat="1" applyFont="1" applyFill="1" applyBorder="1" applyAlignment="1">
      <alignment horizontal="center" vertical="center" shrinkToFit="1"/>
    </xf>
    <xf numFmtId="179" fontId="13" fillId="5" borderId="3" xfId="0" applyNumberFormat="1" applyFont="1" applyFill="1" applyBorder="1" applyAlignment="1">
      <alignment horizontal="center" vertical="center" shrinkToFi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3" fillId="0" borderId="0" xfId="0" applyFont="1" applyAlignment="1">
      <alignment vertical="center" shrinkToFit="1"/>
    </xf>
    <xf numFmtId="49" fontId="14" fillId="2" borderId="4" xfId="0" applyNumberFormat="1" applyFont="1" applyFill="1" applyBorder="1" applyAlignment="1">
      <alignment vertical="center" wrapText="1"/>
    </xf>
    <xf numFmtId="49" fontId="14" fillId="2" borderId="5" xfId="0" applyNumberFormat="1" applyFont="1" applyFill="1" applyBorder="1" applyAlignment="1">
      <alignment vertical="center" wrapText="1"/>
    </xf>
    <xf numFmtId="49" fontId="14" fillId="2" borderId="6" xfId="0" applyNumberFormat="1" applyFont="1" applyFill="1" applyBorder="1" applyAlignment="1">
      <alignment vertical="center" wrapText="1"/>
    </xf>
    <xf numFmtId="49" fontId="14" fillId="2" borderId="9" xfId="0" applyNumberFormat="1" applyFont="1" applyFill="1" applyBorder="1" applyAlignment="1">
      <alignment vertical="center" wrapText="1"/>
    </xf>
    <xf numFmtId="49" fontId="14" fillId="2" borderId="0" xfId="0" applyNumberFormat="1" applyFont="1" applyFill="1" applyAlignment="1">
      <alignment vertical="center" wrapText="1"/>
    </xf>
    <xf numFmtId="49" fontId="14" fillId="2" borderId="10" xfId="0" applyNumberFormat="1" applyFont="1" applyFill="1" applyBorder="1" applyAlignment="1">
      <alignment vertical="center" wrapText="1"/>
    </xf>
    <xf numFmtId="0" fontId="14" fillId="0" borderId="4"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6" xfId="0" applyFont="1" applyBorder="1" applyAlignment="1" applyProtection="1">
      <alignment horizontal="left" vertical="center" shrinkToFit="1"/>
      <protection locked="0"/>
    </xf>
    <xf numFmtId="0" fontId="14" fillId="5" borderId="13" xfId="0" applyFont="1" applyFill="1" applyBorder="1" applyAlignment="1" applyProtection="1">
      <alignment vertical="center" shrinkToFit="1"/>
      <protection locked="0"/>
    </xf>
    <xf numFmtId="0" fontId="14" fillId="5" borderId="14" xfId="0" applyFont="1" applyFill="1" applyBorder="1" applyAlignment="1" applyProtection="1">
      <alignment vertical="center" shrinkToFit="1"/>
      <protection locked="0"/>
    </xf>
    <xf numFmtId="0" fontId="14" fillId="5" borderId="16" xfId="0" applyFont="1" applyFill="1" applyBorder="1" applyAlignment="1" applyProtection="1">
      <alignment vertical="center" shrinkToFit="1"/>
      <protection locked="0"/>
    </xf>
    <xf numFmtId="177" fontId="13" fillId="0" borderId="1" xfId="4" applyNumberFormat="1" applyFont="1" applyFill="1" applyBorder="1" applyAlignment="1">
      <alignment vertical="center" shrinkToFit="1"/>
    </xf>
    <xf numFmtId="177" fontId="13" fillId="0" borderId="2" xfId="4" applyNumberFormat="1" applyFont="1" applyFill="1" applyBorder="1" applyAlignment="1">
      <alignment vertical="center" shrinkToFit="1"/>
    </xf>
    <xf numFmtId="177" fontId="13" fillId="0" borderId="3" xfId="4" applyNumberFormat="1" applyFont="1" applyFill="1" applyBorder="1" applyAlignment="1">
      <alignment vertical="center" shrinkToFit="1"/>
    </xf>
    <xf numFmtId="177" fontId="9" fillId="0" borderId="27" xfId="4" applyNumberFormat="1" applyFont="1" applyFill="1" applyBorder="1" applyAlignment="1">
      <alignment vertical="center"/>
    </xf>
    <xf numFmtId="177" fontId="9" fillId="0" borderId="27" xfId="4" applyNumberFormat="1" applyFont="1" applyFill="1" applyBorder="1" applyAlignment="1">
      <alignment horizontal="right" vertical="center" shrinkToFit="1"/>
    </xf>
    <xf numFmtId="177" fontId="13" fillId="0" borderId="27" xfId="4" applyNumberFormat="1" applyFont="1" applyFill="1" applyBorder="1" applyAlignment="1">
      <alignment vertical="center" shrinkToFit="1"/>
    </xf>
    <xf numFmtId="38" fontId="16" fillId="5" borderId="0" xfId="4" applyFont="1" applyFill="1" applyBorder="1" applyAlignment="1" applyProtection="1">
      <alignment horizontal="center" vertical="center" shrinkToFi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0" xfId="0" applyFont="1" applyAlignment="1">
      <alignment horizontal="center" vertical="center"/>
    </xf>
    <xf numFmtId="0" fontId="13" fillId="0" borderId="27" xfId="0" applyFont="1" applyBorder="1" applyAlignment="1">
      <alignment vertical="center" wrapText="1"/>
    </xf>
    <xf numFmtId="0" fontId="14" fillId="0" borderId="27" xfId="0" applyFont="1" applyBorder="1" applyAlignment="1">
      <alignment horizontal="center" vertical="center" wrapText="1"/>
    </xf>
    <xf numFmtId="176" fontId="9" fillId="0" borderId="3" xfId="0" applyNumberFormat="1" applyFont="1" applyBorder="1" applyAlignment="1">
      <alignment horizontal="center" vertical="center" shrinkToFit="1"/>
    </xf>
    <xf numFmtId="176" fontId="9" fillId="0" borderId="27" xfId="0" applyNumberFormat="1" applyFont="1" applyBorder="1" applyAlignment="1">
      <alignment horizontal="center" vertical="center" shrinkToFit="1"/>
    </xf>
    <xf numFmtId="177" fontId="13" fillId="0" borderId="14" xfId="4" applyNumberFormat="1" applyFont="1" applyFill="1" applyBorder="1" applyAlignment="1">
      <alignment vertical="center" shrinkToFit="1"/>
    </xf>
    <xf numFmtId="49" fontId="16" fillId="2" borderId="1" xfId="0" applyNumberFormat="1" applyFont="1" applyFill="1" applyBorder="1" applyAlignment="1">
      <alignment horizontal="left" vertical="center" shrinkToFit="1"/>
    </xf>
    <xf numFmtId="49" fontId="16" fillId="2" borderId="2" xfId="0" applyNumberFormat="1" applyFont="1" applyFill="1" applyBorder="1" applyAlignment="1">
      <alignment horizontal="left" vertical="center" shrinkToFit="1"/>
    </xf>
    <xf numFmtId="49" fontId="16" fillId="2" borderId="3" xfId="0" applyNumberFormat="1" applyFont="1" applyFill="1" applyBorder="1" applyAlignment="1">
      <alignment horizontal="lef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9" fillId="5" borderId="1" xfId="0" applyFont="1" applyFill="1" applyBorder="1" applyAlignment="1" applyProtection="1">
      <alignment horizontal="left" vertical="center" shrinkToFit="1"/>
      <protection locked="0"/>
    </xf>
    <xf numFmtId="0" fontId="9" fillId="5" borderId="2" xfId="0" applyFont="1" applyFill="1" applyBorder="1" applyAlignment="1" applyProtection="1">
      <alignment horizontal="left" vertical="center" shrinkToFit="1"/>
      <protection locked="0"/>
    </xf>
    <xf numFmtId="0" fontId="9" fillId="5" borderId="3" xfId="0" applyFont="1" applyFill="1" applyBorder="1" applyAlignment="1" applyProtection="1">
      <alignment horizontal="left" vertical="center" shrinkToFit="1"/>
      <protection locked="0"/>
    </xf>
    <xf numFmtId="0" fontId="14" fillId="5" borderId="14" xfId="0" applyFont="1" applyFill="1" applyBorder="1" applyAlignment="1" applyProtection="1">
      <alignment horizontal="left" vertical="center" shrinkToFit="1"/>
      <protection locked="0"/>
    </xf>
    <xf numFmtId="0" fontId="14" fillId="5" borderId="16" xfId="0" applyFont="1" applyFill="1" applyBorder="1" applyAlignment="1" applyProtection="1">
      <alignment horizontal="left" vertical="center" shrinkToFit="1"/>
      <protection locked="0"/>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7" xfId="0" applyFont="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177" fontId="13" fillId="0" borderId="11" xfId="4" applyNumberFormat="1" applyFont="1" applyFill="1" applyBorder="1" applyAlignment="1">
      <alignment vertical="center" shrinkToFit="1"/>
    </xf>
    <xf numFmtId="177" fontId="13" fillId="0" borderId="8" xfId="4" applyNumberFormat="1" applyFont="1" applyFill="1" applyBorder="1" applyAlignment="1">
      <alignment vertical="center" shrinkToFit="1"/>
    </xf>
    <xf numFmtId="177" fontId="13" fillId="0" borderId="12" xfId="4" applyNumberFormat="1" applyFont="1" applyFill="1" applyBorder="1" applyAlignment="1">
      <alignment vertical="center" shrinkToFit="1"/>
    </xf>
    <xf numFmtId="0" fontId="9" fillId="5" borderId="11"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12" xfId="0" applyFont="1" applyFill="1" applyBorder="1" applyAlignment="1" applyProtection="1">
      <alignment horizontal="left" vertical="center"/>
      <protection locked="0"/>
    </xf>
    <xf numFmtId="0" fontId="9" fillId="5" borderId="5" xfId="0" applyFont="1" applyFill="1" applyBorder="1" applyAlignment="1" applyProtection="1">
      <alignment vertical="center" shrinkToFit="1"/>
      <protection locked="0"/>
    </xf>
    <xf numFmtId="0" fontId="20" fillId="0" borderId="0" xfId="0" applyFont="1" applyAlignment="1">
      <alignment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13" fillId="6" borderId="27" xfId="0" applyFont="1" applyFill="1" applyBorder="1" applyAlignment="1">
      <alignment horizontal="center" vertical="center"/>
    </xf>
    <xf numFmtId="49" fontId="14" fillId="2" borderId="11" xfId="0" applyNumberFormat="1" applyFont="1" applyFill="1" applyBorder="1" applyAlignment="1">
      <alignment vertical="center" wrapText="1"/>
    </xf>
    <xf numFmtId="49" fontId="14" fillId="2" borderId="8" xfId="0" applyNumberFormat="1" applyFont="1" applyFill="1" applyBorder="1" applyAlignment="1">
      <alignment vertical="center" wrapText="1"/>
    </xf>
    <xf numFmtId="49" fontId="14" fillId="2" borderId="12" xfId="0" applyNumberFormat="1" applyFont="1" applyFill="1" applyBorder="1" applyAlignment="1">
      <alignment vertical="center" wrapText="1"/>
    </xf>
    <xf numFmtId="49" fontId="14" fillId="2" borderId="24" xfId="0" applyNumberFormat="1" applyFont="1" applyFill="1" applyBorder="1" applyAlignment="1">
      <alignment vertical="center" wrapText="1"/>
    </xf>
    <xf numFmtId="49" fontId="14" fillId="2" borderId="25" xfId="0" applyNumberFormat="1" applyFont="1" applyFill="1" applyBorder="1" applyAlignment="1">
      <alignment vertical="center" wrapText="1"/>
    </xf>
    <xf numFmtId="49" fontId="14" fillId="2" borderId="26" xfId="0" applyNumberFormat="1" applyFont="1" applyFill="1" applyBorder="1" applyAlignment="1">
      <alignment vertical="center" wrapText="1"/>
    </xf>
    <xf numFmtId="0" fontId="14" fillId="0" borderId="9"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5" borderId="25" xfId="0" applyFont="1" applyFill="1" applyBorder="1" applyAlignment="1" applyProtection="1">
      <alignment vertical="center" shrinkToFit="1"/>
      <protection locked="0"/>
    </xf>
    <xf numFmtId="0" fontId="14" fillId="5" borderId="26" xfId="0" applyFont="1" applyFill="1" applyBorder="1" applyAlignment="1" applyProtection="1">
      <alignment vertical="center" shrinkToFit="1"/>
      <protection locked="0"/>
    </xf>
    <xf numFmtId="0" fontId="13" fillId="0" borderId="1" xfId="0" applyFont="1" applyBorder="1" applyAlignment="1">
      <alignment vertical="center" shrinkToFit="1"/>
    </xf>
    <xf numFmtId="0" fontId="13" fillId="0" borderId="2" xfId="0" applyFont="1" applyBorder="1" applyAlignment="1">
      <alignment vertical="center" shrinkToFit="1"/>
    </xf>
    <xf numFmtId="0" fontId="13" fillId="0" borderId="3" xfId="0" applyFont="1" applyBorder="1" applyAlignment="1">
      <alignment vertical="center" shrinkToFit="1"/>
    </xf>
    <xf numFmtId="0" fontId="14" fillId="5" borderId="7" xfId="0" applyFont="1" applyFill="1" applyBorder="1" applyAlignment="1" applyProtection="1">
      <alignment vertical="center" shrinkToFit="1"/>
      <protection locked="0"/>
    </xf>
    <xf numFmtId="0" fontId="14" fillId="5" borderId="17" xfId="0" applyFont="1" applyFill="1" applyBorder="1" applyAlignment="1" applyProtection="1">
      <alignment vertical="center" shrinkToFit="1"/>
      <protection locked="0"/>
    </xf>
    <xf numFmtId="0" fontId="13" fillId="5" borderId="1" xfId="0" applyFont="1" applyFill="1" applyBorder="1" applyAlignment="1">
      <alignment horizontal="left" vertical="center" indent="1" shrinkToFit="1"/>
    </xf>
    <xf numFmtId="0" fontId="13" fillId="5" borderId="2" xfId="0" applyFont="1" applyFill="1" applyBorder="1" applyAlignment="1">
      <alignment horizontal="left" vertical="center" indent="1" shrinkToFit="1"/>
    </xf>
    <xf numFmtId="0" fontId="13" fillId="5" borderId="3" xfId="0" applyFont="1" applyFill="1" applyBorder="1" applyAlignment="1">
      <alignment horizontal="left" vertical="center" indent="1" shrinkToFit="1"/>
    </xf>
    <xf numFmtId="176" fontId="9" fillId="0" borderId="27" xfId="0" applyNumberFormat="1" applyFont="1" applyBorder="1" applyAlignment="1">
      <alignment vertical="center" shrinkToFit="1"/>
    </xf>
    <xf numFmtId="0" fontId="14" fillId="0" borderId="37" xfId="0" applyFont="1" applyBorder="1" applyAlignment="1" applyProtection="1">
      <alignment horizontal="left" vertical="center" shrinkToFit="1"/>
      <protection locked="0"/>
    </xf>
    <xf numFmtId="0" fontId="14" fillId="0" borderId="38" xfId="0" applyFont="1" applyBorder="1" applyAlignment="1" applyProtection="1">
      <alignment horizontal="left" vertical="center" shrinkToFit="1"/>
      <protection locked="0"/>
    </xf>
    <xf numFmtId="0" fontId="14" fillId="0" borderId="42" xfId="0" applyFont="1" applyBorder="1" applyAlignment="1" applyProtection="1">
      <alignment horizontal="left" vertical="center" shrinkToFit="1"/>
      <protection locked="0"/>
    </xf>
    <xf numFmtId="177" fontId="13" fillId="5" borderId="25" xfId="4" applyNumberFormat="1" applyFont="1" applyFill="1" applyBorder="1" applyAlignment="1" applyProtection="1">
      <alignment vertical="center" shrinkToFit="1"/>
      <protection locked="0"/>
    </xf>
    <xf numFmtId="0" fontId="14" fillId="0" borderId="43" xfId="0" applyFont="1" applyBorder="1" applyAlignment="1" applyProtection="1">
      <alignment horizontal="left" vertical="center" shrinkToFit="1"/>
      <protection locked="0"/>
    </xf>
    <xf numFmtId="0" fontId="14" fillId="0" borderId="44" xfId="0" applyFont="1" applyBorder="1" applyAlignment="1" applyProtection="1">
      <alignment horizontal="left" vertical="center" shrinkToFit="1"/>
      <protection locked="0"/>
    </xf>
    <xf numFmtId="0" fontId="14" fillId="0" borderId="45" xfId="0" applyFont="1" applyBorder="1" applyAlignment="1" applyProtection="1">
      <alignment horizontal="left" vertical="center" shrinkToFit="1"/>
      <protection locked="0"/>
    </xf>
    <xf numFmtId="0" fontId="14" fillId="5" borderId="15" xfId="0" applyFont="1" applyFill="1" applyBorder="1" applyAlignment="1" applyProtection="1">
      <alignment vertical="center" shrinkToFit="1"/>
      <protection locked="0"/>
    </xf>
    <xf numFmtId="49" fontId="14" fillId="2" borderId="9" xfId="0" applyNumberFormat="1" applyFont="1" applyFill="1" applyBorder="1" applyAlignment="1">
      <alignment horizontal="left" vertical="center" wrapText="1"/>
    </xf>
    <xf numFmtId="49" fontId="14" fillId="2" borderId="0" xfId="0" applyNumberFormat="1" applyFont="1" applyFill="1" applyAlignment="1">
      <alignment horizontal="left" vertical="center" wrapText="1"/>
    </xf>
    <xf numFmtId="49" fontId="14" fillId="2" borderId="10" xfId="0" applyNumberFormat="1" applyFont="1" applyFill="1" applyBorder="1" applyAlignment="1">
      <alignment horizontal="left" vertical="center" wrapText="1"/>
    </xf>
    <xf numFmtId="49" fontId="14" fillId="2" borderId="11" xfId="0" applyNumberFormat="1" applyFont="1" applyFill="1" applyBorder="1" applyAlignment="1">
      <alignment horizontal="left" vertical="center" wrapText="1"/>
    </xf>
    <xf numFmtId="49" fontId="14" fillId="2" borderId="8" xfId="0" applyNumberFormat="1" applyFont="1" applyFill="1" applyBorder="1" applyAlignment="1">
      <alignment horizontal="left" vertical="center" wrapText="1"/>
    </xf>
    <xf numFmtId="49" fontId="14" fillId="2" borderId="12" xfId="0" applyNumberFormat="1"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48" xfId="0" applyFont="1" applyBorder="1" applyAlignment="1" applyProtection="1">
      <alignment horizontal="left" vertical="center" shrinkToFit="1"/>
      <protection locked="0"/>
    </xf>
    <xf numFmtId="0" fontId="14" fillId="0" borderId="49" xfId="0" applyFont="1" applyBorder="1" applyAlignment="1" applyProtection="1">
      <alignment horizontal="left" vertical="center" shrinkToFit="1"/>
      <protection locked="0"/>
    </xf>
    <xf numFmtId="0" fontId="13" fillId="0" borderId="2" xfId="0" applyFont="1" applyBorder="1" applyAlignment="1">
      <alignment horizontal="center" vertical="center" shrinkToFit="1"/>
    </xf>
    <xf numFmtId="0" fontId="14" fillId="0" borderId="9" xfId="0" applyFont="1" applyBorder="1" applyAlignment="1">
      <alignment horizontal="left" vertical="center" wrapText="1"/>
    </xf>
    <xf numFmtId="0" fontId="14" fillId="0" borderId="0" xfId="0" applyFont="1" applyAlignment="1">
      <alignment horizontal="left" vertical="center" wrapText="1"/>
    </xf>
    <xf numFmtId="0" fontId="9" fillId="0" borderId="27" xfId="0" applyFont="1" applyBorder="1">
      <alignment vertical="center"/>
    </xf>
    <xf numFmtId="0" fontId="14" fillId="5" borderId="8" xfId="0" applyFont="1" applyFill="1" applyBorder="1" applyAlignment="1" applyProtection="1">
      <alignment horizontal="left" vertical="center" shrinkToFit="1"/>
      <protection locked="0"/>
    </xf>
    <xf numFmtId="0" fontId="14" fillId="5" borderId="12" xfId="0" applyFont="1" applyFill="1" applyBorder="1" applyAlignment="1" applyProtection="1">
      <alignment horizontal="left" vertical="center" shrinkToFit="1"/>
      <protection locked="0"/>
    </xf>
    <xf numFmtId="0" fontId="16" fillId="6" borderId="21" xfId="0" applyFont="1" applyFill="1" applyBorder="1" applyAlignment="1" applyProtection="1">
      <alignment vertical="center" wrapText="1" shrinkToFit="1"/>
      <protection locked="0"/>
    </xf>
    <xf numFmtId="0" fontId="16" fillId="6" borderId="22" xfId="0" applyFont="1" applyFill="1" applyBorder="1" applyAlignment="1" applyProtection="1">
      <alignment vertical="center" wrapText="1" shrinkToFit="1"/>
      <protection locked="0"/>
    </xf>
    <xf numFmtId="0" fontId="16" fillId="6" borderId="23" xfId="0" applyFont="1" applyFill="1" applyBorder="1" applyAlignment="1" applyProtection="1">
      <alignment vertical="center" wrapText="1" shrinkToFit="1"/>
      <protection locked="0"/>
    </xf>
    <xf numFmtId="0" fontId="16" fillId="6" borderId="36" xfId="0" applyFont="1" applyFill="1" applyBorder="1" applyAlignment="1" applyProtection="1">
      <alignment vertical="center" wrapText="1" shrinkToFit="1"/>
      <protection locked="0"/>
    </xf>
    <xf numFmtId="0" fontId="16" fillId="6" borderId="48" xfId="0" applyFont="1" applyFill="1" applyBorder="1" applyAlignment="1" applyProtection="1">
      <alignment vertical="center" wrapText="1" shrinkToFit="1"/>
      <protection locked="0"/>
    </xf>
    <xf numFmtId="0" fontId="16" fillId="6" borderId="49" xfId="0" applyFont="1" applyFill="1" applyBorder="1" applyAlignment="1" applyProtection="1">
      <alignment vertical="center" wrapText="1" shrinkToFit="1"/>
      <protection locked="0"/>
    </xf>
    <xf numFmtId="0" fontId="13" fillId="5" borderId="1" xfId="0" applyFont="1" applyFill="1" applyBorder="1" applyAlignment="1" applyProtection="1">
      <alignment vertical="center" shrinkToFit="1"/>
      <protection locked="0"/>
    </xf>
    <xf numFmtId="0" fontId="13" fillId="5" borderId="2" xfId="0" applyFont="1" applyFill="1" applyBorder="1" applyAlignment="1" applyProtection="1">
      <alignment vertical="center" shrinkToFit="1"/>
      <protection locked="0"/>
    </xf>
    <xf numFmtId="0" fontId="13" fillId="5" borderId="3" xfId="0" applyFont="1" applyFill="1" applyBorder="1" applyAlignment="1" applyProtection="1">
      <alignment vertical="center" shrinkToFit="1"/>
      <protection locked="0"/>
    </xf>
    <xf numFmtId="0" fontId="13" fillId="0" borderId="0" xfId="0" applyFont="1" applyAlignment="1">
      <alignment vertical="top" wrapText="1"/>
    </xf>
    <xf numFmtId="0" fontId="13" fillId="5" borderId="27" xfId="0" applyFont="1" applyFill="1" applyBorder="1" applyAlignment="1">
      <alignment horizontal="left" vertical="center" indent="1" shrinkToFit="1"/>
    </xf>
    <xf numFmtId="179" fontId="13" fillId="5" borderId="27" xfId="0" applyNumberFormat="1" applyFont="1" applyFill="1" applyBorder="1" applyAlignment="1">
      <alignment horizontal="left" vertical="center" indent="1" shrinkToFit="1"/>
    </xf>
    <xf numFmtId="0" fontId="16" fillId="3" borderId="27" xfId="0" applyFont="1" applyFill="1" applyBorder="1" applyAlignment="1">
      <alignment horizontal="center" vertical="center"/>
    </xf>
    <xf numFmtId="38" fontId="13" fillId="5" borderId="27" xfId="4" applyFont="1" applyFill="1" applyBorder="1" applyAlignment="1" applyProtection="1">
      <alignment horizontal="center" vertical="center" shrinkToFit="1"/>
      <protection locked="0"/>
    </xf>
    <xf numFmtId="0" fontId="16" fillId="0" borderId="4" xfId="0" applyFont="1" applyBorder="1" applyAlignment="1">
      <alignment horizontal="left" vertical="center" shrinkToFit="1"/>
    </xf>
    <xf numFmtId="0" fontId="16" fillId="0" borderId="5" xfId="0" applyFont="1" applyBorder="1" applyAlignment="1">
      <alignment horizontal="left" vertical="center" shrinkToFit="1"/>
    </xf>
    <xf numFmtId="0" fontId="20" fillId="0" borderId="27" xfId="0" applyFont="1" applyBorder="1" applyAlignment="1">
      <alignment horizontal="center" vertical="center" wrapText="1"/>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4" fillId="2" borderId="27" xfId="0" applyFont="1" applyFill="1" applyBorder="1" applyAlignment="1">
      <alignment horizontal="center" vertical="center" wrapText="1"/>
    </xf>
    <xf numFmtId="0" fontId="10" fillId="0" borderId="27" xfId="0" applyFont="1" applyBorder="1" applyAlignment="1">
      <alignment horizontal="center" vertical="center" wrapText="1"/>
    </xf>
    <xf numFmtId="0" fontId="78" fillId="2" borderId="3" xfId="12" applyFont="1" applyFill="1" applyBorder="1" applyAlignment="1">
      <alignment horizontal="left" vertical="top"/>
    </xf>
    <xf numFmtId="0" fontId="78" fillId="2" borderId="27" xfId="12" applyFont="1" applyFill="1" applyBorder="1" applyAlignment="1">
      <alignment horizontal="left" vertical="top"/>
    </xf>
    <xf numFmtId="0" fontId="78" fillId="2" borderId="66" xfId="12" applyFont="1" applyFill="1" applyBorder="1" applyAlignment="1">
      <alignment horizontal="left" vertical="top"/>
    </xf>
    <xf numFmtId="0" fontId="61" fillId="0" borderId="0" xfId="12" applyFont="1">
      <alignment vertical="center"/>
    </xf>
    <xf numFmtId="0" fontId="8" fillId="0" borderId="0" xfId="0" applyFont="1">
      <alignment vertical="center"/>
    </xf>
    <xf numFmtId="0" fontId="53" fillId="0" borderId="0" xfId="12" applyFont="1" applyAlignment="1">
      <alignment horizontal="center" vertical="center" wrapText="1"/>
    </xf>
    <xf numFmtId="0" fontId="53" fillId="0" borderId="0" xfId="12" applyFont="1" applyAlignment="1">
      <alignment horizontal="center" vertical="center"/>
    </xf>
    <xf numFmtId="0" fontId="72" fillId="5" borderId="61" xfId="12" applyFont="1" applyFill="1" applyBorder="1" applyAlignment="1" applyProtection="1">
      <alignment horizontal="left" vertical="top" wrapText="1"/>
      <protection locked="0"/>
    </xf>
    <xf numFmtId="0" fontId="72" fillId="5" borderId="60" xfId="12" applyFont="1" applyFill="1" applyBorder="1" applyAlignment="1" applyProtection="1">
      <alignment horizontal="left" vertical="top"/>
      <protection locked="0"/>
    </xf>
    <xf numFmtId="0" fontId="72" fillId="5" borderId="59" xfId="12" applyFont="1" applyFill="1" applyBorder="1" applyAlignment="1" applyProtection="1">
      <alignment horizontal="left" vertical="top"/>
      <protection locked="0"/>
    </xf>
    <xf numFmtId="0" fontId="72" fillId="5" borderId="58" xfId="12" applyFont="1" applyFill="1" applyBorder="1" applyAlignment="1" applyProtection="1">
      <alignment horizontal="left" vertical="top"/>
      <protection locked="0"/>
    </xf>
    <xf numFmtId="0" fontId="72" fillId="5" borderId="0" xfId="12" applyFont="1" applyFill="1" applyAlignment="1" applyProtection="1">
      <alignment horizontal="left" vertical="top"/>
      <protection locked="0"/>
    </xf>
    <xf numFmtId="0" fontId="72" fillId="5" borderId="57" xfId="12" applyFont="1" applyFill="1" applyBorder="1" applyAlignment="1" applyProtection="1">
      <alignment horizontal="left" vertical="top"/>
      <protection locked="0"/>
    </xf>
    <xf numFmtId="0" fontId="72" fillId="5" borderId="56" xfId="12" applyFont="1" applyFill="1" applyBorder="1" applyAlignment="1" applyProtection="1">
      <alignment horizontal="left" vertical="top"/>
      <protection locked="0"/>
    </xf>
    <xf numFmtId="0" fontId="72" fillId="5" borderId="55" xfId="12" applyFont="1" applyFill="1" applyBorder="1" applyAlignment="1" applyProtection="1">
      <alignment horizontal="left" vertical="top"/>
      <protection locked="0"/>
    </xf>
    <xf numFmtId="0" fontId="72" fillId="5" borderId="54" xfId="12" applyFont="1" applyFill="1" applyBorder="1" applyAlignment="1" applyProtection="1">
      <alignment horizontal="left" vertical="top"/>
      <protection locked="0"/>
    </xf>
    <xf numFmtId="0" fontId="79" fillId="11" borderId="72" xfId="12" applyFont="1" applyFill="1" applyBorder="1" applyAlignment="1">
      <alignment horizontal="center" vertical="center" wrapText="1"/>
    </xf>
    <xf numFmtId="0" fontId="79" fillId="11" borderId="71" xfId="12" applyFont="1" applyFill="1" applyBorder="1" applyAlignment="1">
      <alignment horizontal="center" vertical="center" wrapText="1"/>
    </xf>
    <xf numFmtId="0" fontId="79" fillId="11" borderId="70" xfId="12" applyFont="1" applyFill="1" applyBorder="1" applyAlignment="1">
      <alignment horizontal="center" vertical="center" wrapText="1"/>
    </xf>
    <xf numFmtId="0" fontId="78" fillId="2" borderId="8" xfId="12" applyFont="1" applyFill="1" applyBorder="1" applyAlignment="1">
      <alignment horizontal="left" vertical="top"/>
    </xf>
    <xf numFmtId="0" fontId="78" fillId="2" borderId="68" xfId="12" applyFont="1" applyFill="1" applyBorder="1" applyAlignment="1">
      <alignment horizontal="left" vertical="top"/>
    </xf>
    <xf numFmtId="0" fontId="1" fillId="5" borderId="61" xfId="12" applyFill="1" applyBorder="1" applyAlignment="1" applyProtection="1">
      <alignment horizontal="left" vertical="top" wrapText="1"/>
      <protection locked="0"/>
    </xf>
    <xf numFmtId="0" fontId="1" fillId="5" borderId="60" xfId="12" applyFill="1" applyBorder="1" applyAlignment="1" applyProtection="1">
      <alignment horizontal="left" vertical="top"/>
      <protection locked="0"/>
    </xf>
    <xf numFmtId="0" fontId="1" fillId="5" borderId="59" xfId="12" applyFill="1" applyBorder="1" applyAlignment="1" applyProtection="1">
      <alignment horizontal="left" vertical="top"/>
      <protection locked="0"/>
    </xf>
    <xf numFmtId="0" fontId="1" fillId="5" borderId="58" xfId="12" applyFill="1" applyBorder="1" applyAlignment="1" applyProtection="1">
      <alignment horizontal="left" vertical="top"/>
      <protection locked="0"/>
    </xf>
    <xf numFmtId="0" fontId="1" fillId="5" borderId="0" xfId="12" applyFill="1" applyAlignment="1" applyProtection="1">
      <alignment horizontal="left" vertical="top"/>
      <protection locked="0"/>
    </xf>
    <xf numFmtId="0" fontId="1" fillId="5" borderId="57" xfId="12" applyFill="1" applyBorder="1" applyAlignment="1" applyProtection="1">
      <alignment horizontal="left" vertical="top"/>
      <protection locked="0"/>
    </xf>
    <xf numFmtId="0" fontId="1" fillId="5" borderId="56" xfId="12" applyFill="1" applyBorder="1" applyAlignment="1" applyProtection="1">
      <alignment horizontal="left" vertical="top"/>
      <protection locked="0"/>
    </xf>
    <xf numFmtId="0" fontId="1" fillId="5" borderId="55" xfId="12" applyFill="1" applyBorder="1" applyAlignment="1" applyProtection="1">
      <alignment horizontal="left" vertical="top"/>
      <protection locked="0"/>
    </xf>
    <xf numFmtId="0" fontId="1" fillId="5" borderId="54" xfId="12" applyFill="1" applyBorder="1" applyAlignment="1" applyProtection="1">
      <alignment horizontal="left" vertical="top"/>
      <protection locked="0"/>
    </xf>
    <xf numFmtId="0" fontId="49" fillId="2" borderId="0" xfId="12" applyFont="1" applyFill="1" applyAlignment="1">
      <alignment horizontal="left" vertical="top" wrapText="1"/>
    </xf>
    <xf numFmtId="0" fontId="69" fillId="0" borderId="0" xfId="12" applyFont="1" applyAlignment="1">
      <alignment horizontal="center" vertical="center"/>
    </xf>
    <xf numFmtId="0" fontId="69" fillId="5" borderId="0" xfId="12" applyFont="1" applyFill="1" applyAlignment="1" applyProtection="1">
      <alignment vertical="center" shrinkToFit="1"/>
      <protection locked="0"/>
    </xf>
    <xf numFmtId="0" fontId="76" fillId="2" borderId="3" xfId="12" applyFont="1" applyFill="1" applyBorder="1" applyAlignment="1">
      <alignment horizontal="left" vertical="top"/>
    </xf>
    <xf numFmtId="0" fontId="76" fillId="2" borderId="27" xfId="12" applyFont="1" applyFill="1" applyBorder="1" applyAlignment="1">
      <alignment horizontal="left" vertical="top"/>
    </xf>
    <xf numFmtId="0" fontId="76" fillId="2" borderId="66" xfId="12" applyFont="1" applyFill="1" applyBorder="1" applyAlignment="1">
      <alignment horizontal="left" vertical="top"/>
    </xf>
    <xf numFmtId="0" fontId="78" fillId="2" borderId="3" xfId="12" applyFont="1" applyFill="1" applyBorder="1" applyAlignment="1">
      <alignment horizontal="left" vertical="top" wrapText="1"/>
    </xf>
    <xf numFmtId="0" fontId="78" fillId="2" borderId="27" xfId="12" applyFont="1" applyFill="1" applyBorder="1" applyAlignment="1">
      <alignment horizontal="left" vertical="top" wrapText="1"/>
    </xf>
    <xf numFmtId="0" fontId="78" fillId="2" borderId="66" xfId="12" applyFont="1" applyFill="1" applyBorder="1" applyAlignment="1">
      <alignment horizontal="left" vertical="top" wrapText="1"/>
    </xf>
    <xf numFmtId="0" fontId="76" fillId="2" borderId="64" xfId="12" applyFont="1" applyFill="1" applyBorder="1" applyAlignment="1">
      <alignment horizontal="left" vertical="top" wrapText="1"/>
    </xf>
    <xf numFmtId="0" fontId="76" fillId="2" borderId="63" xfId="12" applyFont="1" applyFill="1" applyBorder="1" applyAlignment="1">
      <alignment horizontal="left" vertical="top" wrapText="1"/>
    </xf>
    <xf numFmtId="0" fontId="76" fillId="2" borderId="62" xfId="12" applyFont="1" applyFill="1" applyBorder="1" applyAlignment="1">
      <alignment horizontal="left" vertical="top" wrapText="1"/>
    </xf>
    <xf numFmtId="0" fontId="72" fillId="2" borderId="60" xfId="12" applyFont="1" applyFill="1" applyBorder="1" applyAlignment="1">
      <alignment horizontal="left" vertical="top" wrapText="1"/>
    </xf>
    <xf numFmtId="0" fontId="72" fillId="2" borderId="0" xfId="12" applyFont="1" applyFill="1" applyAlignment="1">
      <alignment horizontal="left" vertical="top" wrapText="1"/>
    </xf>
    <xf numFmtId="0" fontId="62" fillId="2" borderId="0" xfId="12" applyFont="1" applyFill="1" applyAlignment="1">
      <alignment horizontal="left" vertical="center" wrapText="1"/>
    </xf>
    <xf numFmtId="0" fontId="69" fillId="0" borderId="0" xfId="12" applyFont="1" applyAlignment="1">
      <alignment horizontal="right" vertical="center"/>
    </xf>
    <xf numFmtId="179" fontId="69" fillId="5" borderId="0" xfId="12" applyNumberFormat="1" applyFont="1" applyFill="1" applyAlignment="1" applyProtection="1">
      <alignment horizontal="left" vertical="center"/>
      <protection locked="0"/>
    </xf>
    <xf numFmtId="0" fontId="69" fillId="0" borderId="0" xfId="12" applyFont="1" applyAlignment="1">
      <alignment horizontal="center" vertical="center" wrapText="1"/>
    </xf>
    <xf numFmtId="0" fontId="69" fillId="0" borderId="0" xfId="12" applyFont="1" applyAlignment="1">
      <alignment horizontal="center" vertical="center" shrinkToFit="1"/>
    </xf>
    <xf numFmtId="0" fontId="61" fillId="0" borderId="0" xfId="12" applyFont="1" applyAlignment="1">
      <alignment vertical="center" shrinkToFit="1"/>
    </xf>
    <xf numFmtId="0" fontId="8" fillId="0" borderId="0" xfId="0" applyFont="1" applyAlignment="1">
      <alignment vertical="center" shrinkToFit="1"/>
    </xf>
    <xf numFmtId="0" fontId="85" fillId="0" borderId="5" xfId="5" applyFont="1" applyBorder="1" applyAlignment="1">
      <alignment horizontal="center" vertical="center"/>
    </xf>
    <xf numFmtId="0" fontId="93" fillId="0" borderId="0" xfId="5" applyFont="1" applyAlignment="1">
      <alignment vertical="center" wrapText="1"/>
    </xf>
    <xf numFmtId="0" fontId="78" fillId="0" borderId="11" xfId="5" applyFont="1" applyBorder="1" applyAlignment="1">
      <alignment horizontal="left" vertical="center" wrapText="1"/>
    </xf>
    <xf numFmtId="0" fontId="78" fillId="0" borderId="8" xfId="5" applyFont="1" applyBorder="1" applyAlignment="1">
      <alignment horizontal="left" vertical="center" wrapText="1"/>
    </xf>
    <xf numFmtId="0" fontId="86" fillId="0" borderId="0" xfId="5" applyFont="1" applyAlignment="1">
      <alignment horizontal="left" vertical="center" wrapText="1"/>
    </xf>
    <xf numFmtId="0" fontId="85" fillId="0" borderId="5" xfId="5" applyFont="1" applyBorder="1" applyAlignment="1">
      <alignment horizontal="center" vertical="center" wrapText="1"/>
    </xf>
    <xf numFmtId="0" fontId="85" fillId="0" borderId="0" xfId="5" applyFont="1" applyAlignment="1">
      <alignment horizontal="center" vertical="top" wrapText="1"/>
    </xf>
    <xf numFmtId="0" fontId="78" fillId="0" borderId="27" xfId="5" applyFont="1" applyBorder="1" applyAlignment="1">
      <alignment vertical="center" wrapText="1"/>
    </xf>
    <xf numFmtId="0" fontId="78" fillId="0" borderId="1" xfId="5" applyFont="1" applyBorder="1" applyAlignment="1">
      <alignment vertical="center" wrapText="1"/>
    </xf>
    <xf numFmtId="0" fontId="92" fillId="0" borderId="0" xfId="5" applyFont="1" applyAlignment="1">
      <alignment horizontal="center" wrapText="1"/>
    </xf>
    <xf numFmtId="0" fontId="12" fillId="0" borderId="0" xfId="0" applyFont="1">
      <alignment vertical="center"/>
    </xf>
    <xf numFmtId="0" fontId="0" fillId="0" borderId="27" xfId="0" applyBorder="1" applyAlignment="1">
      <alignment vertical="center" shrinkToFit="1"/>
    </xf>
    <xf numFmtId="0" fontId="0" fillId="5" borderId="1"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3" xfId="0" applyFill="1" applyBorder="1" applyAlignment="1" applyProtection="1">
      <alignment horizontal="center" vertical="center" shrinkToFit="1"/>
      <protection locked="0"/>
    </xf>
    <xf numFmtId="0" fontId="0" fillId="0" borderId="1" xfId="0" applyBorder="1" applyAlignment="1">
      <alignment vertical="center" shrinkToFit="1"/>
    </xf>
    <xf numFmtId="0" fontId="0" fillId="0" borderId="3" xfId="0" applyBorder="1" applyAlignment="1">
      <alignment vertical="center" shrinkToFit="1"/>
    </xf>
    <xf numFmtId="0" fontId="0" fillId="5" borderId="27" xfId="0" applyFill="1" applyBorder="1" applyAlignment="1" applyProtection="1">
      <alignment horizontal="center" vertical="center" shrinkToFit="1"/>
      <protection locked="0"/>
    </xf>
    <xf numFmtId="38" fontId="0" fillId="0" borderId="1" xfId="0" applyNumberFormat="1" applyBorder="1" applyAlignment="1">
      <alignment horizontal="center" vertical="center"/>
    </xf>
    <xf numFmtId="38" fontId="0" fillId="0" borderId="2" xfId="0" applyNumberFormat="1" applyBorder="1" applyAlignment="1">
      <alignment horizontal="center" vertical="center"/>
    </xf>
    <xf numFmtId="38" fontId="0" fillId="0" borderId="3" xfId="0" applyNumberForma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29" fillId="0" borderId="5" xfId="0" applyFont="1" applyBorder="1" applyAlignment="1">
      <alignment vertical="center" wrapText="1"/>
    </xf>
    <xf numFmtId="0" fontId="29" fillId="0" borderId="0" xfId="0" applyFont="1" applyAlignment="1">
      <alignment vertical="center" wrapText="1"/>
    </xf>
    <xf numFmtId="0" fontId="29" fillId="5" borderId="27" xfId="0" applyFont="1" applyFill="1" applyBorder="1" applyAlignment="1" applyProtection="1">
      <alignment horizontal="center" vertical="center" shrinkToFit="1"/>
      <protection locked="0"/>
    </xf>
    <xf numFmtId="38" fontId="29" fillId="0" borderId="27" xfId="0" applyNumberFormat="1" applyFont="1"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58" fillId="0" borderId="0" xfId="0" applyFont="1" applyAlignment="1">
      <alignment vertical="top" wrapText="1"/>
    </xf>
    <xf numFmtId="0" fontId="58" fillId="0" borderId="0" xfId="0" applyFont="1" applyAlignment="1">
      <alignment vertical="top"/>
    </xf>
    <xf numFmtId="0" fontId="0" fillId="0" borderId="27"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99" fillId="0" borderId="0" xfId="0" applyFont="1">
      <alignment vertical="center"/>
    </xf>
    <xf numFmtId="0" fontId="12" fillId="0" borderId="27" xfId="0" applyFont="1" applyBorder="1" applyAlignment="1">
      <alignment horizontal="center" vertical="center"/>
    </xf>
    <xf numFmtId="0" fontId="12" fillId="0" borderId="76" xfId="0" applyFont="1" applyBorder="1" applyAlignment="1">
      <alignment horizontal="center" vertical="center"/>
    </xf>
    <xf numFmtId="0" fontId="12" fillId="0" borderId="1" xfId="0" applyFont="1" applyBorder="1" applyAlignment="1">
      <alignment horizontal="center" vertical="center"/>
    </xf>
    <xf numFmtId="0" fontId="0" fillId="0" borderId="27" xfId="0" applyBorder="1" applyAlignment="1">
      <alignment horizontal="center" vertical="center" shrinkToFit="1"/>
    </xf>
    <xf numFmtId="0" fontId="0" fillId="0" borderId="76" xfId="0" applyBorder="1" applyAlignment="1">
      <alignment horizontal="center" vertical="center"/>
    </xf>
    <xf numFmtId="179" fontId="0" fillId="0" borderId="27" xfId="0" applyNumberFormat="1" applyBorder="1" applyAlignment="1">
      <alignment horizontal="center" vertical="center"/>
    </xf>
    <xf numFmtId="0" fontId="58" fillId="0" borderId="27" xfId="0" applyFont="1" applyBorder="1" applyAlignment="1">
      <alignment horizontal="center" vertical="center" wrapText="1"/>
    </xf>
    <xf numFmtId="0" fontId="58" fillId="0" borderId="27" xfId="0" applyFont="1" applyBorder="1" applyAlignment="1">
      <alignment horizontal="center" vertical="center"/>
    </xf>
    <xf numFmtId="0" fontId="0" fillId="0" borderId="77" xfId="0" applyBorder="1" applyAlignment="1">
      <alignment horizontal="center" vertical="center" shrinkToFit="1"/>
    </xf>
    <xf numFmtId="38" fontId="0" fillId="0" borderId="77" xfId="4" applyFont="1" applyBorder="1" applyAlignment="1">
      <alignment horizontal="center" vertical="center" shrinkToFit="1"/>
    </xf>
    <xf numFmtId="38" fontId="0" fillId="0" borderId="27" xfId="4" applyFont="1" applyBorder="1" applyAlignment="1">
      <alignment horizontal="center" vertical="center" shrinkToFit="1"/>
    </xf>
    <xf numFmtId="38" fontId="0" fillId="0" borderId="3" xfId="4" applyFont="1" applyBorder="1" applyAlignment="1">
      <alignment horizontal="center" vertical="center" shrinkToFit="1"/>
    </xf>
    <xf numFmtId="0" fontId="0" fillId="0" borderId="1" xfId="0" applyBorder="1" applyAlignment="1">
      <alignment horizontal="center" vertical="center" wrapText="1"/>
    </xf>
    <xf numFmtId="0" fontId="21" fillId="0" borderId="53" xfId="7" applyFont="1" applyBorder="1" applyAlignment="1">
      <alignment horizontal="left" vertical="center" wrapText="1"/>
    </xf>
    <xf numFmtId="0" fontId="21" fillId="0" borderId="0" xfId="7" applyFont="1" applyAlignment="1">
      <alignment horizontal="left" vertical="center" wrapText="1"/>
    </xf>
    <xf numFmtId="0" fontId="53" fillId="0" borderId="0" xfId="7" applyFont="1" applyAlignment="1">
      <alignment horizontal="center" vertical="center" wrapText="1"/>
    </xf>
    <xf numFmtId="0" fontId="36" fillId="0" borderId="0" xfId="7" applyFont="1" applyAlignment="1" applyProtection="1">
      <alignment horizontal="left" vertical="center"/>
      <protection locked="0"/>
    </xf>
    <xf numFmtId="3" fontId="36" fillId="0" borderId="0" xfId="7" applyNumberFormat="1" applyFont="1" applyAlignment="1" applyProtection="1">
      <alignment horizontal="left" vertical="center"/>
      <protection locked="0"/>
    </xf>
    <xf numFmtId="3" fontId="36" fillId="0" borderId="0" xfId="7" applyNumberFormat="1" applyFont="1" applyAlignment="1" applyProtection="1">
      <alignment horizontal="left" vertical="center" shrinkToFit="1"/>
      <protection locked="0"/>
    </xf>
    <xf numFmtId="0" fontId="36" fillId="0" borderId="0" xfId="7" applyFont="1" applyAlignment="1" applyProtection="1">
      <alignment horizontal="left" vertical="center" shrinkToFit="1"/>
      <protection locked="0"/>
    </xf>
    <xf numFmtId="0" fontId="36" fillId="0" borderId="0" xfId="7" applyFont="1" applyAlignment="1">
      <alignment horizontal="left" vertical="top" wrapText="1"/>
    </xf>
    <xf numFmtId="58" fontId="36" fillId="0" borderId="0" xfId="7" applyNumberFormat="1" applyFont="1" applyAlignment="1" applyProtection="1">
      <alignment horizontal="center" vertical="center"/>
      <protection locked="0"/>
    </xf>
    <xf numFmtId="0" fontId="36" fillId="0" borderId="0" xfId="7" applyFont="1" applyAlignment="1">
      <alignment horizontal="center" vertical="center"/>
    </xf>
    <xf numFmtId="3" fontId="36" fillId="0" borderId="0" xfId="7" applyNumberFormat="1" applyFont="1" applyAlignment="1">
      <alignment horizontal="center" vertical="center" shrinkToFit="1"/>
    </xf>
    <xf numFmtId="0" fontId="36" fillId="0" borderId="0" xfId="7" applyFont="1" applyAlignment="1" applyProtection="1">
      <alignment horizontal="center" vertical="center"/>
      <protection locked="0"/>
    </xf>
    <xf numFmtId="0" fontId="36" fillId="0" borderId="0" xfId="7" applyFont="1" applyAlignment="1">
      <alignment horizontal="center" vertical="center" wrapText="1"/>
    </xf>
    <xf numFmtId="0" fontId="36" fillId="0" borderId="0" xfId="7" quotePrefix="1" applyFont="1" applyAlignment="1">
      <alignment horizontal="right" vertical="top" wrapText="1"/>
    </xf>
    <xf numFmtId="0" fontId="36" fillId="0" borderId="0" xfId="7" applyFont="1" applyAlignment="1">
      <alignment horizontal="left" vertical="center" wrapText="1"/>
    </xf>
    <xf numFmtId="0" fontId="47" fillId="7" borderId="4" xfId="6" applyFont="1" applyFill="1" applyBorder="1" applyAlignment="1">
      <alignment horizontal="left" vertical="center"/>
    </xf>
    <xf numFmtId="0" fontId="47" fillId="7" borderId="5" xfId="6" applyFont="1" applyFill="1" applyBorder="1" applyAlignment="1">
      <alignment horizontal="left" vertical="center"/>
    </xf>
    <xf numFmtId="0" fontId="47" fillId="7" borderId="5" xfId="6" applyFont="1" applyFill="1" applyBorder="1" applyAlignment="1">
      <alignment horizontal="center" vertical="center"/>
    </xf>
    <xf numFmtId="0" fontId="47" fillId="7" borderId="6" xfId="6" applyFont="1" applyFill="1" applyBorder="1" applyAlignment="1">
      <alignment horizontal="center" vertical="center"/>
    </xf>
    <xf numFmtId="0" fontId="47" fillId="7" borderId="0" xfId="6" applyFont="1" applyFill="1" applyAlignment="1">
      <alignment horizontal="left" vertical="center"/>
    </xf>
    <xf numFmtId="0" fontId="47" fillId="7" borderId="10" xfId="6" applyFont="1" applyFill="1" applyBorder="1" applyAlignment="1">
      <alignment horizontal="left" vertical="center"/>
    </xf>
    <xf numFmtId="0" fontId="12" fillId="8" borderId="9" xfId="6" applyFont="1" applyFill="1" applyBorder="1" applyAlignment="1">
      <alignment horizontal="center" vertical="center"/>
    </xf>
    <xf numFmtId="0" fontId="12" fillId="8" borderId="0" xfId="6" applyFont="1" applyFill="1" applyAlignment="1">
      <alignment horizontal="center" vertical="center"/>
    </xf>
    <xf numFmtId="0" fontId="12" fillId="8" borderId="11" xfId="6" applyFont="1" applyFill="1" applyBorder="1" applyAlignment="1">
      <alignment horizontal="center" vertical="center"/>
    </xf>
    <xf numFmtId="0" fontId="12" fillId="8" borderId="8" xfId="6" applyFont="1" applyFill="1" applyBorder="1" applyAlignment="1">
      <alignment horizontal="center" vertical="center"/>
    </xf>
    <xf numFmtId="0" fontId="47" fillId="8" borderId="0" xfId="6" applyFont="1" applyFill="1" applyAlignment="1">
      <alignment horizontal="center" vertical="center"/>
    </xf>
    <xf numFmtId="0" fontId="47" fillId="8" borderId="1" xfId="6" applyFont="1" applyFill="1" applyBorder="1" applyAlignment="1">
      <alignment horizontal="center" vertical="center"/>
    </xf>
    <xf numFmtId="0" fontId="47" fillId="8" borderId="2" xfId="6" applyFont="1" applyFill="1" applyBorder="1" applyAlignment="1">
      <alignment horizontal="center" vertical="center"/>
    </xf>
    <xf numFmtId="0" fontId="47" fillId="8" borderId="3" xfId="6" applyFont="1" applyFill="1" applyBorder="1" applyAlignment="1">
      <alignment horizontal="center" vertical="center"/>
    </xf>
    <xf numFmtId="0" fontId="47" fillId="7" borderId="1" xfId="6" applyFont="1" applyFill="1" applyBorder="1" applyAlignment="1">
      <alignment horizontal="center" vertical="center"/>
    </xf>
    <xf numFmtId="0" fontId="47" fillId="7" borderId="3" xfId="6" applyFont="1" applyFill="1" applyBorder="1" applyAlignment="1">
      <alignment horizontal="center" vertical="center"/>
    </xf>
    <xf numFmtId="0" fontId="47" fillId="7" borderId="2" xfId="6" applyFont="1" applyFill="1" applyBorder="1" applyAlignment="1">
      <alignment horizontal="center" vertical="center"/>
    </xf>
    <xf numFmtId="0" fontId="16" fillId="7" borderId="1" xfId="6" applyFont="1" applyFill="1" applyBorder="1" applyAlignment="1">
      <alignment horizontal="center" vertical="center"/>
    </xf>
    <xf numFmtId="0" fontId="16" fillId="7" borderId="2" xfId="6" applyFont="1" applyFill="1" applyBorder="1" applyAlignment="1">
      <alignment horizontal="center" vertical="center"/>
    </xf>
    <xf numFmtId="0" fontId="16" fillId="7" borderId="3" xfId="6" applyFont="1" applyFill="1" applyBorder="1" applyAlignment="1">
      <alignment horizontal="center" vertical="center"/>
    </xf>
    <xf numFmtId="0" fontId="47" fillId="7" borderId="4" xfId="6" applyFont="1" applyFill="1" applyBorder="1" applyAlignment="1">
      <alignment horizontal="center" vertical="center"/>
    </xf>
    <xf numFmtId="0" fontId="16" fillId="7" borderId="13" xfId="6" applyFont="1" applyFill="1" applyBorder="1" applyAlignment="1">
      <alignment horizontal="center" vertical="center"/>
    </xf>
    <xf numFmtId="0" fontId="16" fillId="7" borderId="14" xfId="6" applyFont="1" applyFill="1" applyBorder="1" applyAlignment="1">
      <alignment horizontal="center" vertical="center"/>
    </xf>
    <xf numFmtId="0" fontId="16" fillId="7" borderId="16" xfId="6" applyFont="1" applyFill="1" applyBorder="1" applyAlignment="1">
      <alignment horizontal="center" vertical="center"/>
    </xf>
    <xf numFmtId="0" fontId="12" fillId="7" borderId="9" xfId="6" applyFont="1" applyFill="1" applyBorder="1" applyAlignment="1">
      <alignment horizontal="center" vertical="center"/>
    </xf>
    <xf numFmtId="0" fontId="12" fillId="7" borderId="0" xfId="6" applyFont="1" applyFill="1" applyAlignment="1">
      <alignment horizontal="center" vertical="center"/>
    </xf>
    <xf numFmtId="0" fontId="12" fillId="7" borderId="11" xfId="6" applyFont="1" applyFill="1" applyBorder="1" applyAlignment="1">
      <alignment horizontal="center" vertical="center"/>
    </xf>
    <xf numFmtId="0" fontId="12" fillId="7" borderId="8" xfId="6" applyFont="1" applyFill="1" applyBorder="1" applyAlignment="1">
      <alignment horizontal="center" vertical="center"/>
    </xf>
    <xf numFmtId="0" fontId="47" fillId="7" borderId="0" xfId="6" applyFont="1" applyFill="1" applyAlignment="1">
      <alignment horizontal="center" vertical="center"/>
    </xf>
    <xf numFmtId="0" fontId="47" fillId="7" borderId="11" xfId="6" applyFont="1" applyFill="1" applyBorder="1" applyAlignment="1">
      <alignment horizontal="center" vertical="center"/>
    </xf>
    <xf numFmtId="0" fontId="47" fillId="7" borderId="12" xfId="6" applyFont="1" applyFill="1" applyBorder="1" applyAlignment="1">
      <alignment horizontal="center" vertical="center"/>
    </xf>
    <xf numFmtId="0" fontId="47" fillId="7" borderId="8" xfId="6" applyFont="1" applyFill="1" applyBorder="1" applyAlignment="1">
      <alignment horizontal="right" vertical="center"/>
    </xf>
    <xf numFmtId="0" fontId="47" fillId="7" borderId="12" xfId="6" applyFont="1" applyFill="1" applyBorder="1" applyAlignment="1">
      <alignment horizontal="right" vertical="center"/>
    </xf>
    <xf numFmtId="0" fontId="12" fillId="7" borderId="4" xfId="6" applyFont="1" applyFill="1" applyBorder="1" applyAlignment="1">
      <alignment horizontal="left" vertical="top" wrapText="1"/>
    </xf>
    <xf numFmtId="0" fontId="12" fillId="7" borderId="6" xfId="6" applyFont="1" applyFill="1" applyBorder="1" applyAlignment="1">
      <alignment horizontal="left" vertical="top" wrapText="1"/>
    </xf>
    <xf numFmtId="0" fontId="12" fillId="7" borderId="9" xfId="6" applyFont="1" applyFill="1" applyBorder="1" applyAlignment="1">
      <alignment horizontal="left" vertical="top" wrapText="1"/>
    </xf>
    <xf numFmtId="0" fontId="12" fillId="7" borderId="10" xfId="6" applyFont="1" applyFill="1" applyBorder="1" applyAlignment="1">
      <alignment horizontal="left" vertical="top" wrapText="1"/>
    </xf>
    <xf numFmtId="0" fontId="12" fillId="7" borderId="11" xfId="6" applyFont="1" applyFill="1" applyBorder="1" applyAlignment="1">
      <alignment horizontal="left" vertical="top" wrapText="1"/>
    </xf>
    <xf numFmtId="0" fontId="12" fillId="7" borderId="12" xfId="6" applyFont="1" applyFill="1" applyBorder="1" applyAlignment="1">
      <alignment horizontal="left" vertical="top" wrapText="1"/>
    </xf>
    <xf numFmtId="0" fontId="16" fillId="7" borderId="4" xfId="6" applyFont="1" applyFill="1" applyBorder="1" applyAlignment="1">
      <alignment horizontal="center" vertical="center"/>
    </xf>
    <xf numFmtId="0" fontId="16" fillId="7" borderId="5" xfId="6" applyFont="1" applyFill="1" applyBorder="1" applyAlignment="1">
      <alignment horizontal="center" vertical="center"/>
    </xf>
    <xf numFmtId="0" fontId="16" fillId="7" borderId="6" xfId="6" applyFont="1" applyFill="1" applyBorder="1" applyAlignment="1">
      <alignment horizontal="center" vertical="center"/>
    </xf>
    <xf numFmtId="0" fontId="16" fillId="7" borderId="9" xfId="6" applyFont="1" applyFill="1" applyBorder="1" applyAlignment="1">
      <alignment horizontal="center" vertical="center"/>
    </xf>
    <xf numFmtId="0" fontId="16" fillId="7" borderId="0" xfId="6" applyFont="1" applyFill="1" applyAlignment="1">
      <alignment horizontal="center" vertical="center"/>
    </xf>
    <xf numFmtId="0" fontId="16" fillId="7" borderId="10" xfId="6" applyFont="1" applyFill="1" applyBorder="1" applyAlignment="1">
      <alignment horizontal="center" vertical="center"/>
    </xf>
    <xf numFmtId="0" fontId="16" fillId="7" borderId="11" xfId="6" applyFont="1" applyFill="1" applyBorder="1" applyAlignment="1">
      <alignment horizontal="center" vertical="center"/>
    </xf>
    <xf numFmtId="0" fontId="16" fillId="7" borderId="8" xfId="6" applyFont="1" applyFill="1" applyBorder="1" applyAlignment="1">
      <alignment horizontal="center" vertical="center"/>
    </xf>
    <xf numFmtId="0" fontId="16" fillId="7" borderId="12" xfId="6" applyFont="1" applyFill="1" applyBorder="1" applyAlignment="1">
      <alignment horizontal="center" vertical="center"/>
    </xf>
    <xf numFmtId="0" fontId="47" fillId="8" borderId="18" xfId="6" applyFont="1" applyFill="1" applyBorder="1" applyAlignment="1">
      <alignment horizontal="left" vertical="center" wrapText="1"/>
    </xf>
    <xf numFmtId="0" fontId="48" fillId="9" borderId="19" xfId="6" applyFont="1" applyFill="1" applyBorder="1" applyAlignment="1">
      <alignment horizontal="left" vertical="center" wrapText="1"/>
    </xf>
    <xf numFmtId="0" fontId="48" fillId="9" borderId="20" xfId="6" applyFont="1" applyFill="1" applyBorder="1" applyAlignment="1">
      <alignment horizontal="left" vertical="center" wrapText="1"/>
    </xf>
    <xf numFmtId="0" fontId="16" fillId="8" borderId="13" xfId="6" applyFont="1" applyFill="1" applyBorder="1" applyAlignment="1">
      <alignment horizontal="center" vertical="center"/>
    </xf>
    <xf numFmtId="0" fontId="16" fillId="8" borderId="14" xfId="6" applyFont="1" applyFill="1" applyBorder="1" applyAlignment="1">
      <alignment horizontal="center" vertical="center"/>
    </xf>
    <xf numFmtId="0" fontId="16" fillId="8" borderId="16" xfId="6" applyFont="1" applyFill="1" applyBorder="1" applyAlignment="1">
      <alignment horizontal="center" vertical="center"/>
    </xf>
    <xf numFmtId="0" fontId="47" fillId="8" borderId="10" xfId="6" applyFont="1" applyFill="1" applyBorder="1" applyAlignment="1">
      <alignment horizontal="center" vertical="center"/>
    </xf>
    <xf numFmtId="0" fontId="47" fillId="8" borderId="12" xfId="6" applyFont="1" applyFill="1" applyBorder="1" applyAlignment="1">
      <alignment horizontal="center" vertical="center"/>
    </xf>
    <xf numFmtId="0" fontId="16" fillId="8" borderId="1" xfId="6" applyFont="1" applyFill="1" applyBorder="1" applyAlignment="1">
      <alignment horizontal="center" vertical="center"/>
    </xf>
    <xf numFmtId="0" fontId="16" fillId="8" borderId="2" xfId="6" applyFont="1" applyFill="1" applyBorder="1" applyAlignment="1">
      <alignment horizontal="center" vertical="center"/>
    </xf>
    <xf numFmtId="0" fontId="16" fillId="8" borderId="3" xfId="6" applyFont="1" applyFill="1" applyBorder="1" applyAlignment="1">
      <alignment horizontal="center" vertical="center"/>
    </xf>
    <xf numFmtId="0" fontId="47" fillId="8" borderId="18" xfId="6" applyFont="1" applyFill="1" applyBorder="1" applyAlignment="1">
      <alignment horizontal="left" vertical="top" wrapText="1"/>
    </xf>
    <xf numFmtId="0" fontId="47" fillId="8" borderId="19" xfId="6" applyFont="1" applyFill="1" applyBorder="1" applyAlignment="1">
      <alignment horizontal="left" vertical="top"/>
    </xf>
    <xf numFmtId="0" fontId="47" fillId="8" borderId="20" xfId="6" applyFont="1" applyFill="1" applyBorder="1" applyAlignment="1">
      <alignment horizontal="left" vertical="top"/>
    </xf>
    <xf numFmtId="0" fontId="16" fillId="8" borderId="4" xfId="6" applyFont="1" applyFill="1" applyBorder="1" applyAlignment="1">
      <alignment horizontal="center" vertical="center"/>
    </xf>
    <xf numFmtId="0" fontId="16" fillId="8" borderId="5" xfId="6" applyFont="1" applyFill="1" applyBorder="1" applyAlignment="1">
      <alignment horizontal="center" vertical="center"/>
    </xf>
    <xf numFmtId="0" fontId="16" fillId="8" borderId="6" xfId="6" applyFont="1" applyFill="1" applyBorder="1" applyAlignment="1">
      <alignment horizontal="center" vertical="center"/>
    </xf>
    <xf numFmtId="0" fontId="16" fillId="8" borderId="9" xfId="6" applyFont="1" applyFill="1" applyBorder="1" applyAlignment="1">
      <alignment horizontal="center" vertical="center"/>
    </xf>
    <xf numFmtId="0" fontId="16" fillId="8" borderId="0" xfId="6" applyFont="1" applyFill="1" applyAlignment="1">
      <alignment horizontal="center" vertical="center"/>
    </xf>
    <xf numFmtId="0" fontId="16" fillId="8" borderId="10" xfId="6" applyFont="1" applyFill="1" applyBorder="1" applyAlignment="1">
      <alignment horizontal="center" vertical="center"/>
    </xf>
    <xf numFmtId="0" fontId="16" fillId="8" borderId="11" xfId="6" applyFont="1" applyFill="1" applyBorder="1" applyAlignment="1">
      <alignment horizontal="center" vertical="center"/>
    </xf>
    <xf numFmtId="0" fontId="16" fillId="8" borderId="8" xfId="6" applyFont="1" applyFill="1" applyBorder="1" applyAlignment="1">
      <alignment horizontal="center" vertical="center"/>
    </xf>
    <xf numFmtId="0" fontId="16" fillId="8" borderId="12" xfId="6" applyFont="1" applyFill="1" applyBorder="1" applyAlignment="1">
      <alignment horizontal="center" vertical="center"/>
    </xf>
    <xf numFmtId="20" fontId="47" fillId="7" borderId="4" xfId="6" applyNumberFormat="1" applyFont="1" applyFill="1" applyBorder="1" applyAlignment="1">
      <alignment horizontal="left" vertical="center"/>
    </xf>
    <xf numFmtId="20" fontId="47" fillId="7" borderId="5" xfId="6" applyNumberFormat="1" applyFont="1" applyFill="1" applyBorder="1" applyAlignment="1">
      <alignment horizontal="left" vertical="center"/>
    </xf>
    <xf numFmtId="20" fontId="47" fillId="7" borderId="6" xfId="6" applyNumberFormat="1" applyFont="1" applyFill="1" applyBorder="1" applyAlignment="1">
      <alignment horizontal="left" vertical="center"/>
    </xf>
    <xf numFmtId="0" fontId="47" fillId="7" borderId="11" xfId="6" applyFont="1" applyFill="1" applyBorder="1" applyAlignment="1">
      <alignment horizontal="left" vertical="center"/>
    </xf>
    <xf numFmtId="0" fontId="47" fillId="7" borderId="8" xfId="6" applyFont="1" applyFill="1" applyBorder="1" applyAlignment="1">
      <alignment horizontal="left" vertical="center"/>
    </xf>
    <xf numFmtId="0" fontId="47" fillId="7" borderId="12" xfId="6" applyFont="1" applyFill="1" applyBorder="1" applyAlignment="1">
      <alignment horizontal="left" vertical="center"/>
    </xf>
    <xf numFmtId="0" fontId="47" fillId="7" borderId="9" xfId="6" applyFont="1" applyFill="1" applyBorder="1" applyAlignment="1">
      <alignment horizontal="center" vertical="center"/>
    </xf>
    <xf numFmtId="0" fontId="47" fillId="7" borderId="10" xfId="6" applyFont="1" applyFill="1" applyBorder="1" applyAlignment="1">
      <alignment horizontal="center" vertical="center"/>
    </xf>
    <xf numFmtId="0" fontId="47" fillId="7" borderId="4" xfId="6" applyFont="1" applyFill="1" applyBorder="1" applyAlignment="1">
      <alignment horizontal="center"/>
    </xf>
    <xf numFmtId="0" fontId="47" fillId="7" borderId="6" xfId="6" applyFont="1" applyFill="1" applyBorder="1" applyAlignment="1">
      <alignment horizontal="center"/>
    </xf>
    <xf numFmtId="0" fontId="16" fillId="7" borderId="34" xfId="6" applyFont="1" applyFill="1" applyBorder="1" applyAlignment="1">
      <alignment horizontal="center" vertical="center"/>
    </xf>
    <xf numFmtId="0" fontId="16" fillId="7" borderId="33" xfId="6" applyFont="1" applyFill="1" applyBorder="1" applyAlignment="1">
      <alignment horizontal="center" vertical="center"/>
    </xf>
    <xf numFmtId="0" fontId="16" fillId="7" borderId="32" xfId="6" applyFont="1" applyFill="1" applyBorder="1" applyAlignment="1">
      <alignment horizontal="center" vertical="center"/>
    </xf>
    <xf numFmtId="0" fontId="16" fillId="7" borderId="24" xfId="6" applyFont="1" applyFill="1" applyBorder="1" applyAlignment="1">
      <alignment horizontal="center" vertical="center"/>
    </xf>
    <xf numFmtId="0" fontId="16" fillId="7" borderId="25" xfId="6" applyFont="1" applyFill="1" applyBorder="1" applyAlignment="1">
      <alignment horizontal="center" vertical="center"/>
    </xf>
    <xf numFmtId="0" fontId="16" fillId="7" borderId="26" xfId="6" applyFont="1" applyFill="1" applyBorder="1" applyAlignment="1">
      <alignment horizontal="center" vertical="center"/>
    </xf>
    <xf numFmtId="0" fontId="16" fillId="7" borderId="21" xfId="6" applyFont="1" applyFill="1" applyBorder="1" applyAlignment="1">
      <alignment horizontal="center" vertical="center"/>
    </xf>
    <xf numFmtId="0" fontId="16" fillId="7" borderId="22" xfId="6" applyFont="1" applyFill="1" applyBorder="1" applyAlignment="1">
      <alignment horizontal="center" vertical="center"/>
    </xf>
    <xf numFmtId="0" fontId="16" fillId="7" borderId="23" xfId="6" applyFont="1" applyFill="1" applyBorder="1" applyAlignment="1">
      <alignment horizontal="center" vertical="center"/>
    </xf>
    <xf numFmtId="0" fontId="51" fillId="7" borderId="0" xfId="6" applyFont="1" applyFill="1" applyAlignment="1">
      <alignment horizontal="center" vertical="center"/>
    </xf>
    <xf numFmtId="0" fontId="47" fillId="7" borderId="0" xfId="6" applyFont="1" applyFill="1" applyAlignment="1">
      <alignment horizontal="center" vertical="center" shrinkToFit="1"/>
    </xf>
    <xf numFmtId="0" fontId="47" fillId="7" borderId="27" xfId="6" applyFont="1" applyFill="1" applyBorder="1" applyAlignment="1">
      <alignment horizontal="center" vertical="center"/>
    </xf>
  </cellXfs>
  <cellStyles count="13">
    <cellStyle name="パーセント 2" xfId="2"/>
    <cellStyle name="桁区切り" xfId="4" builtinId="6"/>
    <cellStyle name="桁区切り 2" xfId="1"/>
    <cellStyle name="標準" xfId="0" builtinId="0"/>
    <cellStyle name="標準 2" xfId="3"/>
    <cellStyle name="標準 2 3" xfId="5"/>
    <cellStyle name="標準 3" xfId="7"/>
    <cellStyle name="標準 3 2" xfId="11"/>
    <cellStyle name="標準 3 2 2" xfId="12"/>
    <cellStyle name="標準 4" xfId="6"/>
    <cellStyle name="標準 5" xfId="8"/>
    <cellStyle name="標準 6" xfId="9"/>
    <cellStyle name="標準 6 2" xfId="10"/>
  </cellStyles>
  <dxfs count="30">
    <dxf>
      <font>
        <b/>
        <i val="0"/>
        <color rgb="FFFF0000"/>
      </font>
    </dxf>
    <dxf>
      <font>
        <b/>
        <i val="0"/>
        <color rgb="FFFF0000"/>
      </font>
    </dxf>
    <dxf>
      <fill>
        <patternFill>
          <bgColor rgb="FFFF0000"/>
        </patternFill>
      </fill>
    </dxf>
    <dxf>
      <fill>
        <patternFill>
          <bgColor rgb="FFFFFF99"/>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numFmt numFmtId="179" formatCode="[$-411]ggge&quot;年&quot;m&quot;月&quot;d&quot;日&quot;;@"/>
      <fill>
        <patternFill>
          <bgColor rgb="FFFFFFCC"/>
        </patternFill>
      </fill>
    </dxf>
    <dxf>
      <numFmt numFmtId="179" formatCode="[$-411]ggge&quot;年&quot;m&quot;月&quot;d&quot;日&quot;;@"/>
      <fill>
        <patternFill>
          <bgColor rgb="FF808080"/>
        </patternFill>
      </fill>
    </dxf>
    <dxf>
      <numFmt numFmtId="179" formatCode="[$-411]ggge&quot;年&quot;m&quot;月&quot;d&quot;日&quot;;@"/>
      <fill>
        <patternFill>
          <bgColor rgb="FF808080"/>
        </patternFill>
      </fill>
    </dxf>
    <dxf>
      <fill>
        <patternFill>
          <bgColor rgb="FF808080"/>
        </patternFill>
      </fill>
    </dxf>
    <dxf>
      <numFmt numFmtId="179" formatCode="[$-411]ggge&quot;年&quot;m&quot;月&quot;d&quot;日&quot;;@"/>
      <fill>
        <patternFill>
          <bgColor rgb="FFFFFFCC"/>
        </patternFill>
      </fill>
    </dxf>
    <dxf>
      <numFmt numFmtId="179" formatCode="[$-411]ggge&quot;年&quot;m&quot;月&quot;d&quot;日&quot;;@"/>
      <fill>
        <patternFill>
          <bgColor theme="0" tint="-0.499984740745262"/>
        </patternFill>
      </fill>
    </dxf>
    <dxf>
      <numFmt numFmtId="179" formatCode="[$-411]ggge&quot;年&quot;m&quot;月&quot;d&quot;日&quot;;@"/>
      <fill>
        <patternFill>
          <bgColor rgb="FF808080"/>
        </patternFill>
      </fill>
    </dxf>
    <dxf>
      <fill>
        <patternFill>
          <bgColor rgb="FF808080"/>
        </patternFill>
      </fill>
    </dxf>
    <dxf>
      <numFmt numFmtId="179" formatCode="[$-411]ggge&quot;年&quot;m&quot;月&quot;d&quot;日&quot;;@"/>
      <fill>
        <patternFill>
          <bgColor rgb="FFFFFFCC"/>
        </patternFill>
      </fill>
    </dxf>
    <dxf>
      <numFmt numFmtId="179" formatCode="[$-411]ggge&quot;年&quot;m&quot;月&quot;d&quot;日&quot;;@"/>
      <fill>
        <patternFill>
          <bgColor theme="0" tint="-0.499984740745262"/>
        </patternFill>
      </fill>
    </dxf>
    <dxf>
      <fill>
        <patternFill>
          <bgColor rgb="FF808080"/>
        </patternFill>
      </fill>
    </dxf>
    <dxf>
      <numFmt numFmtId="179" formatCode="[$-411]ggge&quot;年&quot;m&quot;月&quot;d&quot;日&quot;;@"/>
      <fill>
        <patternFill>
          <bgColor theme="0" tint="-0.499984740745262"/>
        </patternFill>
      </fill>
    </dxf>
    <dxf>
      <numFmt numFmtId="179" formatCode="[$-411]ggge&quot;年&quot;m&quot;月&quot;d&quot;日&quot;;@"/>
      <fill>
        <patternFill>
          <bgColor rgb="FFFFFFCC"/>
        </patternFill>
      </fill>
    </dxf>
    <dxf>
      <fill>
        <patternFill>
          <bgColor rgb="FF808080"/>
        </patternFill>
      </fill>
    </dxf>
    <dxf>
      <numFmt numFmtId="179" formatCode="[$-411]ggge&quot;年&quot;m&quot;月&quot;d&quot;日&quot;;@"/>
      <fill>
        <patternFill>
          <bgColor theme="0" tint="-0.499984740745262"/>
        </patternFill>
      </fill>
    </dxf>
    <dxf>
      <numFmt numFmtId="179" formatCode="[$-411]ggge&quot;年&quot;m&quot;月&quot;d&quot;日&quot;;@"/>
      <fill>
        <patternFill>
          <bgColor rgb="FFFFFFCC"/>
        </patternFill>
      </fill>
    </dxf>
    <dxf>
      <fill>
        <patternFill>
          <bgColor rgb="FF808080"/>
        </patternFill>
      </fill>
    </dxf>
    <dxf>
      <numFmt numFmtId="179" formatCode="[$-411]ggge&quot;年&quot;m&quot;月&quot;d&quot;日&quot;;@"/>
      <fill>
        <patternFill>
          <bgColor theme="0" tint="-0.499984740745262"/>
        </patternFill>
      </fill>
    </dxf>
    <dxf>
      <numFmt numFmtId="179" formatCode="[$-411]ggge&quot;年&quot;m&quot;月&quot;d&quot;日&quot;;@"/>
      <fill>
        <patternFill>
          <bgColor rgb="FFFFFFCC"/>
        </patternFill>
      </fill>
    </dxf>
    <dxf>
      <fill>
        <patternFill>
          <bgColor rgb="FF80808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235319</xdr:colOff>
      <xdr:row>8</xdr:row>
      <xdr:rowOff>89648</xdr:rowOff>
    </xdr:from>
    <xdr:to>
      <xdr:col>2</xdr:col>
      <xdr:colOff>806819</xdr:colOff>
      <xdr:row>8</xdr:row>
      <xdr:rowOff>313765</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11</xdr:row>
      <xdr:rowOff>89648</xdr:rowOff>
    </xdr:from>
    <xdr:to>
      <xdr:col>2</xdr:col>
      <xdr:colOff>795620</xdr:colOff>
      <xdr:row>11</xdr:row>
      <xdr:rowOff>313765</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206744</xdr:colOff>
      <xdr:row>5</xdr:row>
      <xdr:rowOff>89648</xdr:rowOff>
    </xdr:from>
    <xdr:to>
      <xdr:col>2</xdr:col>
      <xdr:colOff>778244</xdr:colOff>
      <xdr:row>5</xdr:row>
      <xdr:rowOff>313765</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063994" y="28518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14</xdr:row>
      <xdr:rowOff>100854</xdr:rowOff>
    </xdr:from>
    <xdr:to>
      <xdr:col>2</xdr:col>
      <xdr:colOff>829238</xdr:colOff>
      <xdr:row>14</xdr:row>
      <xdr:rowOff>324971</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1114988" y="787325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17</xdr:row>
      <xdr:rowOff>100854</xdr:rowOff>
    </xdr:from>
    <xdr:to>
      <xdr:col>2</xdr:col>
      <xdr:colOff>829238</xdr:colOff>
      <xdr:row>17</xdr:row>
      <xdr:rowOff>324971</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1114988" y="11216529"/>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161925</xdr:colOff>
          <xdr:row>36</xdr:row>
          <xdr:rowOff>19050</xdr:rowOff>
        </xdr:from>
        <xdr:to>
          <xdr:col>16</xdr:col>
          <xdr:colOff>57150</xdr:colOff>
          <xdr:row>36</xdr:row>
          <xdr:rowOff>247650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19050</xdr:rowOff>
        </xdr:from>
        <xdr:to>
          <xdr:col>24</xdr:col>
          <xdr:colOff>209550</xdr:colOff>
          <xdr:row>36</xdr:row>
          <xdr:rowOff>247650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1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36</xdr:row>
          <xdr:rowOff>19050</xdr:rowOff>
        </xdr:from>
        <xdr:to>
          <xdr:col>34</xdr:col>
          <xdr:colOff>57150</xdr:colOff>
          <xdr:row>36</xdr:row>
          <xdr:rowOff>247650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1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57150</xdr:colOff>
      <xdr:row>20</xdr:row>
      <xdr:rowOff>107950</xdr:rowOff>
    </xdr:from>
    <xdr:to>
      <xdr:col>1</xdr:col>
      <xdr:colOff>134938</xdr:colOff>
      <xdr:row>25</xdr:row>
      <xdr:rowOff>79375</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231775" y="4822825"/>
          <a:ext cx="77788" cy="796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xdr:row>
          <xdr:rowOff>76200</xdr:rowOff>
        </xdr:from>
        <xdr:to>
          <xdr:col>6</xdr:col>
          <xdr:colOff>114300</xdr:colOff>
          <xdr:row>1</xdr:row>
          <xdr:rowOff>333375</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2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xdr:row>
          <xdr:rowOff>57150</xdr:rowOff>
        </xdr:from>
        <xdr:to>
          <xdr:col>15</xdr:col>
          <xdr:colOff>133350</xdr:colOff>
          <xdr:row>1</xdr:row>
          <xdr:rowOff>314325</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2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314324</xdr:colOff>
      <xdr:row>21</xdr:row>
      <xdr:rowOff>228600</xdr:rowOff>
    </xdr:from>
    <xdr:to>
      <xdr:col>17</xdr:col>
      <xdr:colOff>180974</xdr:colOff>
      <xdr:row>31</xdr:row>
      <xdr:rowOff>85725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543924" y="3771900"/>
          <a:ext cx="3295650" cy="1628775"/>
        </a:xfrm>
        <a:prstGeom prst="rect">
          <a:avLst/>
        </a:prstGeom>
        <a:solidFill>
          <a:srgbClr val="FFFFCC">
            <a:alpha val="6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色がついているセルのみ</a:t>
          </a:r>
          <a:endParaRPr kumimoji="1" lang="en-US" altLang="ja-JP" sz="1400" b="1">
            <a:solidFill>
              <a:srgbClr val="FF0000"/>
            </a:solidFill>
          </a:endParaRPr>
        </a:p>
        <a:p>
          <a:pPr algn="l"/>
          <a:r>
            <a:rPr kumimoji="1" lang="ja-JP" altLang="en-US" sz="1400" b="1">
              <a:solidFill>
                <a:srgbClr val="FF0000"/>
              </a:solidFill>
            </a:rPr>
            <a:t>入力可能になっています。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en-US" altLang="ja-JP" sz="1400" b="1">
              <a:solidFill>
                <a:srgbClr val="FF0000"/>
              </a:solidFill>
            </a:rPr>
            <a:t>(※R4.12.28_</a:t>
          </a:r>
          <a:r>
            <a:rPr kumimoji="1" lang="ja-JP" altLang="en-US" sz="1400" b="1">
              <a:solidFill>
                <a:srgbClr val="FF0000"/>
              </a:solidFill>
            </a:rPr>
            <a:t>追記</a:t>
          </a:r>
          <a:r>
            <a:rPr kumimoji="1" lang="en-US" altLang="ja-JP" sz="1400" b="1">
              <a:solidFill>
                <a:srgbClr val="FF0000"/>
              </a:solidFill>
            </a:rPr>
            <a:t>)</a:t>
          </a:r>
        </a:p>
        <a:p>
          <a:pPr algn="l"/>
          <a:r>
            <a:rPr kumimoji="1" lang="ja-JP" altLang="en-US" sz="1400" b="1">
              <a:solidFill>
                <a:srgbClr val="FF0000"/>
              </a:solidFill>
            </a:rPr>
            <a:t>令和</a:t>
          </a:r>
          <a:r>
            <a:rPr kumimoji="1" lang="en-US" altLang="ja-JP" sz="1400" b="1">
              <a:solidFill>
                <a:srgbClr val="FF0000"/>
              </a:solidFill>
            </a:rPr>
            <a:t>5</a:t>
          </a:r>
          <a:r>
            <a:rPr kumimoji="1" lang="ja-JP" altLang="en-US" sz="1400" b="1">
              <a:solidFill>
                <a:srgbClr val="FF0000"/>
              </a:solidFill>
            </a:rPr>
            <a:t>年</a:t>
          </a:r>
          <a:r>
            <a:rPr kumimoji="1" lang="en-US" altLang="ja-JP" sz="1400" b="1">
              <a:solidFill>
                <a:srgbClr val="FF0000"/>
              </a:solidFill>
            </a:rPr>
            <a:t>1</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日以降に療養開始した無症状者の施設内療養の上限は</a:t>
          </a:r>
          <a:r>
            <a:rPr kumimoji="1" lang="en-US" altLang="ja-JP" sz="1400" b="1">
              <a:solidFill>
                <a:srgbClr val="FF0000"/>
              </a:solidFill>
            </a:rPr>
            <a:t>7</a:t>
          </a:r>
          <a:r>
            <a:rPr kumimoji="1" lang="ja-JP" altLang="en-US" sz="1400" b="1">
              <a:solidFill>
                <a:srgbClr val="FF0000"/>
              </a:solidFill>
            </a:rPr>
            <a:t>日間になります。</a:t>
          </a:r>
          <a:endParaRPr kumimoji="1" lang="en-US" altLang="ja-JP" sz="14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6</xdr:row>
      <xdr:rowOff>133350</xdr:rowOff>
    </xdr:from>
    <xdr:to>
      <xdr:col>13</xdr:col>
      <xdr:colOff>0</xdr:colOff>
      <xdr:row>6</xdr:row>
      <xdr:rowOff>133350</xdr:rowOff>
    </xdr:to>
    <xdr:sp macro="" textlink="">
      <xdr:nvSpPr>
        <xdr:cNvPr id="2" name="Line 4">
          <a:extLst>
            <a:ext uri="{FF2B5EF4-FFF2-40B4-BE49-F238E27FC236}">
              <a16:creationId xmlns:a16="http://schemas.microsoft.com/office/drawing/2014/main" id="{00000000-0008-0000-0900-000002000000}"/>
            </a:ext>
          </a:extLst>
        </xdr:cNvPr>
        <xdr:cNvSpPr>
          <a:spLocks noChangeShapeType="1"/>
        </xdr:cNvSpPr>
      </xdr:nvSpPr>
      <xdr:spPr bwMode="auto">
        <a:xfrm>
          <a:off x="891540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133350</xdr:rowOff>
    </xdr:from>
    <xdr:to>
      <xdr:col>13</xdr:col>
      <xdr:colOff>0</xdr:colOff>
      <xdr:row>6</xdr:row>
      <xdr:rowOff>133350</xdr:rowOff>
    </xdr:to>
    <xdr:sp macro="" textlink="">
      <xdr:nvSpPr>
        <xdr:cNvPr id="3" name="Line 8">
          <a:extLst>
            <a:ext uri="{FF2B5EF4-FFF2-40B4-BE49-F238E27FC236}">
              <a16:creationId xmlns:a16="http://schemas.microsoft.com/office/drawing/2014/main" id="{00000000-0008-0000-0900-000003000000}"/>
            </a:ext>
          </a:extLst>
        </xdr:cNvPr>
        <xdr:cNvSpPr>
          <a:spLocks noChangeShapeType="1"/>
        </xdr:cNvSpPr>
      </xdr:nvSpPr>
      <xdr:spPr bwMode="auto">
        <a:xfrm>
          <a:off x="891540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133350</xdr:rowOff>
    </xdr:from>
    <xdr:to>
      <xdr:col>13</xdr:col>
      <xdr:colOff>0</xdr:colOff>
      <xdr:row>6</xdr:row>
      <xdr:rowOff>133350</xdr:rowOff>
    </xdr:to>
    <xdr:sp macro="" textlink="">
      <xdr:nvSpPr>
        <xdr:cNvPr id="4" name="Line 4">
          <a:extLst>
            <a:ext uri="{FF2B5EF4-FFF2-40B4-BE49-F238E27FC236}">
              <a16:creationId xmlns:a16="http://schemas.microsoft.com/office/drawing/2014/main" id="{00000000-0008-0000-0900-000004000000}"/>
            </a:ext>
          </a:extLst>
        </xdr:cNvPr>
        <xdr:cNvSpPr>
          <a:spLocks noChangeShapeType="1"/>
        </xdr:cNvSpPr>
      </xdr:nvSpPr>
      <xdr:spPr bwMode="auto">
        <a:xfrm>
          <a:off x="891540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133350</xdr:rowOff>
    </xdr:from>
    <xdr:to>
      <xdr:col>13</xdr:col>
      <xdr:colOff>0</xdr:colOff>
      <xdr:row>6</xdr:row>
      <xdr:rowOff>133350</xdr:rowOff>
    </xdr:to>
    <xdr:sp macro="" textlink="">
      <xdr:nvSpPr>
        <xdr:cNvPr id="5" name="Line 8">
          <a:extLst>
            <a:ext uri="{FF2B5EF4-FFF2-40B4-BE49-F238E27FC236}">
              <a16:creationId xmlns:a16="http://schemas.microsoft.com/office/drawing/2014/main" id="{00000000-0008-0000-0900-000005000000}"/>
            </a:ext>
          </a:extLst>
        </xdr:cNvPr>
        <xdr:cNvSpPr>
          <a:spLocks noChangeShapeType="1"/>
        </xdr:cNvSpPr>
      </xdr:nvSpPr>
      <xdr:spPr bwMode="auto">
        <a:xfrm>
          <a:off x="8915400" y="99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xdr:colOff>
      <xdr:row>19</xdr:row>
      <xdr:rowOff>28574</xdr:rowOff>
    </xdr:from>
    <xdr:to>
      <xdr:col>5</xdr:col>
      <xdr:colOff>161925</xdr:colOff>
      <xdr:row>20</xdr:row>
      <xdr:rowOff>9524</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2838450" y="3114674"/>
          <a:ext cx="752475"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244412</xdr:colOff>
      <xdr:row>334</xdr:row>
      <xdr:rowOff>120907</xdr:rowOff>
    </xdr:from>
    <xdr:to>
      <xdr:col>58</xdr:col>
      <xdr:colOff>379638</xdr:colOff>
      <xdr:row>350</xdr:row>
      <xdr:rowOff>81638</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2071579" y="58769598"/>
          <a:ext cx="22624023" cy="2791016"/>
          <a:chOff x="1043498" y="21074828"/>
          <a:chExt cx="16073814" cy="2704719"/>
        </a:xfrm>
      </xdr:grpSpPr>
      <xdr:sp macro="" textlink="">
        <xdr:nvSpPr>
          <xdr:cNvPr id="3" name="右矢印 2">
            <a:extLst>
              <a:ext uri="{FF2B5EF4-FFF2-40B4-BE49-F238E27FC236}">
                <a16:creationId xmlns:a16="http://schemas.microsoft.com/office/drawing/2014/main" id="{00000000-0008-0000-0A00-000003000000}"/>
              </a:ext>
            </a:extLst>
          </xdr:cNvPr>
          <xdr:cNvSpPr/>
        </xdr:nvSpPr>
        <xdr:spPr>
          <a:xfrm rot="11357523">
            <a:off x="1043498" y="21074828"/>
            <a:ext cx="12885393"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右矢印 3">
            <a:extLst>
              <a:ext uri="{FF2B5EF4-FFF2-40B4-BE49-F238E27FC236}">
                <a16:creationId xmlns:a16="http://schemas.microsoft.com/office/drawing/2014/main" id="{00000000-0008-0000-0A00-000004000000}"/>
              </a:ext>
            </a:extLst>
          </xdr:cNvPr>
          <xdr:cNvSpPr/>
        </xdr:nvSpPr>
        <xdr:spPr>
          <a:xfrm rot="18472776">
            <a:off x="14376774" y="22237904"/>
            <a:ext cx="2057152"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13259687" y="22226971"/>
            <a:ext cx="3857625" cy="15525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まん防等の期間の追加は</a:t>
            </a:r>
            <a:r>
              <a:rPr kumimoji="1" lang="ja-JP" altLang="en-US" sz="1100">
                <a:solidFill>
                  <a:schemeClr val="lt1"/>
                </a:solidFill>
                <a:effectLst/>
                <a:latin typeface="+mn-lt"/>
                <a:ea typeface="+mn-ea"/>
                <a:cs typeface="+mn-cs"/>
              </a:rPr>
              <a:t>右</a:t>
            </a:r>
            <a:r>
              <a:rPr kumimoji="1" lang="ja-JP" altLang="ja-JP" sz="1100">
                <a:solidFill>
                  <a:schemeClr val="lt1"/>
                </a:solidFill>
                <a:effectLst/>
                <a:latin typeface="+mn-lt"/>
                <a:ea typeface="+mn-ea"/>
                <a:cs typeface="+mn-cs"/>
              </a:rPr>
              <a:t>の表に追加して、セルの計算式に「</a:t>
            </a:r>
            <a:r>
              <a:rPr kumimoji="1" lang="en-US" altLang="ja-JP" sz="1100">
                <a:solidFill>
                  <a:schemeClr val="lt1"/>
                </a:solidFill>
                <a:effectLst/>
                <a:latin typeface="+mn-lt"/>
                <a:ea typeface="+mn-ea"/>
                <a:cs typeface="+mn-cs"/>
              </a:rPr>
              <a:t>OR</a:t>
            </a:r>
            <a:r>
              <a:rPr kumimoji="1" lang="ja-JP" altLang="ja-JP" sz="1100">
                <a:solidFill>
                  <a:schemeClr val="lt1"/>
                </a:solidFill>
                <a:effectLst/>
                <a:latin typeface="+mn-lt"/>
                <a:ea typeface="+mn-ea"/>
                <a:cs typeface="+mn-cs"/>
              </a:rPr>
              <a:t>」の関数で追加</a:t>
            </a:r>
            <a:endParaRPr lang="ja-JP" altLang="ja-JP">
              <a:effectLst/>
            </a:endParaRPr>
          </a:p>
          <a:p>
            <a:r>
              <a:rPr kumimoji="1" lang="ja-JP" altLang="ja-JP" sz="1100">
                <a:solidFill>
                  <a:schemeClr val="lt1"/>
                </a:solidFill>
                <a:effectLst/>
                <a:latin typeface="+mn-lt"/>
                <a:ea typeface="+mn-ea"/>
                <a:cs typeface="+mn-cs"/>
              </a:rPr>
              <a:t>例）</a:t>
            </a:r>
            <a:r>
              <a:rPr kumimoji="1" lang="en-US" altLang="ja-JP" sz="1100">
                <a:solidFill>
                  <a:schemeClr val="lt1"/>
                </a:solidFill>
                <a:effectLst/>
                <a:latin typeface="+mn-lt"/>
                <a:ea typeface="+mn-ea"/>
                <a:cs typeface="+mn-cs"/>
              </a:rPr>
              <a:t>D139</a:t>
            </a:r>
            <a:r>
              <a:rPr kumimoji="1" lang="ja-JP" altLang="en-US" sz="1100">
                <a:solidFill>
                  <a:schemeClr val="lt1"/>
                </a:solidFill>
                <a:effectLst/>
                <a:latin typeface="+mn-lt"/>
                <a:ea typeface="+mn-ea"/>
                <a:cs typeface="+mn-cs"/>
              </a:rPr>
              <a:t>のセルの場合</a:t>
            </a:r>
            <a:endParaRPr kumimoji="1" lang="en-US" altLang="ja-JP" sz="1100">
              <a:solidFill>
                <a:schemeClr val="lt1"/>
              </a:solidFill>
              <a:effectLst/>
              <a:latin typeface="+mn-lt"/>
              <a:ea typeface="+mn-ea"/>
              <a:cs typeface="+mn-cs"/>
            </a:endParaRPr>
          </a:p>
          <a:p>
            <a:r>
              <a:rPr lang="en-US" altLang="ja-JP">
                <a:effectLst/>
              </a:rPr>
              <a:t>=IF(</a:t>
            </a:r>
            <a:r>
              <a:rPr lang="en-US" altLang="ja-JP">
                <a:solidFill>
                  <a:srgbClr val="FF0000"/>
                </a:solidFill>
                <a:effectLst/>
              </a:rPr>
              <a:t>OR(</a:t>
            </a:r>
            <a:r>
              <a:rPr lang="en-US" altLang="ja-JP">
                <a:effectLst/>
              </a:rPr>
              <a:t>AND($AJ$138&lt;=$D$138,$D$138&lt;=$AK$138)</a:t>
            </a:r>
            <a:r>
              <a:rPr lang="en-US" altLang="ja-JP">
                <a:solidFill>
                  <a:srgbClr val="FF0000"/>
                </a:solidFill>
                <a:effectLst/>
              </a:rPr>
              <a:t>,AND(</a:t>
            </a:r>
            <a:r>
              <a:rPr lang="ja-JP" altLang="en-US">
                <a:solidFill>
                  <a:srgbClr val="FF0000"/>
                </a:solidFill>
                <a:effectLst/>
              </a:rPr>
              <a:t>まん防開始</a:t>
            </a:r>
            <a:r>
              <a:rPr lang="en-US" altLang="ja-JP">
                <a:solidFill>
                  <a:srgbClr val="FF0000"/>
                </a:solidFill>
                <a:effectLst/>
              </a:rPr>
              <a:t>&lt;=D138,D138&gt;=</a:t>
            </a:r>
            <a:r>
              <a:rPr lang="ja-JP" altLang="en-US">
                <a:solidFill>
                  <a:srgbClr val="FF0000"/>
                </a:solidFill>
                <a:effectLst/>
              </a:rPr>
              <a:t>まん防終了</a:t>
            </a:r>
            <a:r>
              <a:rPr lang="en-US" altLang="ja-JP">
                <a:solidFill>
                  <a:srgbClr val="FF0000"/>
                </a:solidFill>
                <a:effectLst/>
              </a:rPr>
              <a:t>)</a:t>
            </a:r>
            <a:r>
              <a:rPr lang="en-US" altLang="ja-JP">
                <a:effectLst/>
              </a:rPr>
              <a:t>,D62,"")</a:t>
            </a:r>
            <a:endParaRPr lang="ja-JP" altLang="ja-JP">
              <a:effectLst/>
            </a:endParaRPr>
          </a:p>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20&#20171;&#35703;&#25351;&#23566;&#29677;/01%20&#29677;&#20849;&#36890;&#12501;&#12457;&#12523;&#12480;/26%20R2&#24180;&#26032;&#22411;&#12467;&#12525;&#12490;&#12454;&#12451;&#12523;&#12473;/31.&#12469;&#12540;&#12499;&#12473;&#32153;&#32154;&#25903;&#25588;&#20107;&#26989;/R5/04_&#30476;&#23455;&#26045;&#35201;&#32177;/20230619/&#26045;&#35373;&#20869;&#30274;&#39178;/01-2&#20132;&#20184;&#30003;&#35531;&#27096;&#24335;&#38598;(202306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様式１_交付申請書"/>
      <sheetName val="（使わない）様式２_変更申請書"/>
      <sheetName val="様式３_中止(廃止)申請書"/>
      <sheetName val="別紙１_個表"/>
      <sheetName val="別紙２-1_チェックリスト（0507まで）"/>
      <sheetName val="別紙2-2_チェックリスト（0508以降）"/>
      <sheetName val="別紙3-1内訳"/>
      <sheetName val="別紙3-2計算表"/>
      <sheetName val="別紙3-3チェックリスト（0508以降）"/>
      <sheetName val="別紙4-1_チェックリスト (0507まで)"/>
      <sheetName val="別紙4-2_チェックリスト（0508以降）"/>
      <sheetName val="別紙５_就労等証明書"/>
      <sheetName val="別紙6_誓約書"/>
      <sheetName val="別紙7_債権者登録申請書"/>
      <sheetName val="（様式外）精算払い請求書"/>
      <sheetName val="提出書類一覧"/>
      <sheetName val="（様式外）概算払い請求書"/>
      <sheetName val="（使わない）様式４_実績報告書"/>
      <sheetName val="計算用"/>
    </sheetNames>
    <sheetDataSet>
      <sheetData sheetId="0" refreshError="1"/>
      <sheetData sheetId="1" refreshError="1"/>
      <sheetData sheetId="2" refreshError="1"/>
      <sheetData sheetId="3" refreshError="1"/>
      <sheetData sheetId="4">
        <row r="14">
          <cell r="AX14" t="str">
            <v>無</v>
          </cell>
          <cell r="AY14" t="str">
            <v>有</v>
          </cell>
        </row>
        <row r="29">
          <cell r="AX29" t="str">
            <v>①職員の感染等による人員不足に伴う介護人材の確保</v>
          </cell>
          <cell r="AY29" t="str">
            <v>②通所系サービスの代替サービス提供に伴う介護人材の確保</v>
          </cell>
          <cell r="AZ29" t="str">
            <v>③介護サービス事業所・施設等の消毒及び清掃費用</v>
          </cell>
          <cell r="BA29" t="str">
            <v>④感染性廃棄物の処理費用</v>
          </cell>
          <cell r="BB29" t="str">
            <v>⑤感染者又は濃厚接触者が発生して在庫の不足が見込まれる衛生用品の購入費用</v>
          </cell>
          <cell r="BC29" t="str">
            <v>⑥通所系サービスの代替サービス提供のための費用</v>
          </cell>
        </row>
        <row r="81">
          <cell r="AX81" t="str">
            <v>【緊急時の介護人材確保】①通所系サービスの代替サービス提供に伴う介護人材の確保</v>
          </cell>
          <cell r="AY81" t="str">
            <v>【職場環境の復旧・環境整備】②通所系サービスの代替サービス提供のための費用</v>
          </cell>
        </row>
      </sheetData>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view="pageBreakPreview" topLeftCell="A7" zoomScaleNormal="100" zoomScaleSheetLayoutView="100" workbookViewId="0">
      <selection activeCell="C5" sqref="C5"/>
    </sheetView>
  </sheetViews>
  <sheetFormatPr defaultColWidth="9" defaultRowHeight="13.5"/>
  <cols>
    <col min="1" max="1" width="1.625" style="48" customWidth="1"/>
    <col min="2" max="2" width="9.625" style="48" customWidth="1"/>
    <col min="3" max="3" width="80.625" style="49" customWidth="1"/>
    <col min="4" max="4" width="27.5" style="49" customWidth="1"/>
    <col min="5" max="5" width="4.25" style="48" customWidth="1"/>
    <col min="6" max="16384" width="9" style="48"/>
  </cols>
  <sheetData>
    <row r="1" spans="1:4" ht="9" customHeight="1">
      <c r="A1" s="53"/>
      <c r="B1" s="53"/>
      <c r="C1" s="54"/>
    </row>
    <row r="2" spans="1:4" ht="18.75">
      <c r="A2" s="53"/>
      <c r="B2" s="55" t="s">
        <v>94</v>
      </c>
      <c r="C2" s="56"/>
    </row>
    <row r="3" spans="1:4" ht="30" customHeight="1">
      <c r="A3" s="53"/>
      <c r="B3" s="53"/>
      <c r="C3" s="57" t="s">
        <v>158</v>
      </c>
    </row>
    <row r="4" spans="1:4" ht="30" customHeight="1">
      <c r="A4" s="53"/>
      <c r="B4" s="108" t="s">
        <v>91</v>
      </c>
      <c r="C4" s="109"/>
      <c r="D4" s="51"/>
    </row>
    <row r="5" spans="1:4" ht="80.25" customHeight="1">
      <c r="A5" s="53"/>
      <c r="B5" s="110"/>
      <c r="C5" s="114" t="s">
        <v>157</v>
      </c>
    </row>
    <row r="6" spans="1:4" ht="30" customHeight="1">
      <c r="A6" s="53"/>
      <c r="B6" s="53"/>
      <c r="C6" s="57"/>
    </row>
    <row r="7" spans="1:4" ht="30" customHeight="1">
      <c r="A7" s="53"/>
      <c r="B7" s="108" t="s">
        <v>97</v>
      </c>
      <c r="C7" s="109"/>
    </row>
    <row r="8" spans="1:4" ht="50.1" customHeight="1">
      <c r="A8" s="53"/>
      <c r="B8" s="110"/>
      <c r="C8" s="114" t="s">
        <v>98</v>
      </c>
    </row>
    <row r="9" spans="1:4" ht="30" customHeight="1">
      <c r="A9" s="53"/>
      <c r="B9" s="53"/>
      <c r="C9" s="111"/>
    </row>
    <row r="10" spans="1:4" ht="30" customHeight="1">
      <c r="A10" s="53"/>
      <c r="B10" s="108" t="s">
        <v>159</v>
      </c>
      <c r="C10" s="109"/>
      <c r="D10" s="52"/>
    </row>
    <row r="11" spans="1:4" ht="63.95" customHeight="1">
      <c r="A11" s="53"/>
      <c r="B11" s="110"/>
      <c r="C11" s="114" t="s">
        <v>92</v>
      </c>
      <c r="D11" s="51"/>
    </row>
    <row r="12" spans="1:4" ht="30" customHeight="1">
      <c r="A12" s="53"/>
      <c r="B12" s="53"/>
      <c r="C12" s="111"/>
      <c r="D12" s="51"/>
    </row>
    <row r="13" spans="1:4" ht="30" customHeight="1">
      <c r="A13" s="53"/>
      <c r="B13" s="108" t="s">
        <v>160</v>
      </c>
      <c r="C13" s="109"/>
      <c r="D13" s="52"/>
    </row>
    <row r="14" spans="1:4" ht="80.099999999999994" customHeight="1">
      <c r="A14" s="53"/>
      <c r="B14" s="110"/>
      <c r="C14" s="114" t="s">
        <v>135</v>
      </c>
      <c r="D14" s="52"/>
    </row>
    <row r="15" spans="1:4" ht="30" customHeight="1">
      <c r="A15" s="53"/>
      <c r="B15" s="53"/>
      <c r="C15" s="111"/>
      <c r="D15" s="52"/>
    </row>
    <row r="16" spans="1:4" ht="30" customHeight="1">
      <c r="A16" s="53"/>
      <c r="B16" s="108" t="s">
        <v>161</v>
      </c>
      <c r="C16" s="109"/>
      <c r="D16" s="51"/>
    </row>
    <row r="17" spans="1:4" ht="68.099999999999994" customHeight="1">
      <c r="A17" s="53"/>
      <c r="B17" s="110"/>
      <c r="C17" s="114" t="s">
        <v>136</v>
      </c>
      <c r="D17" s="51"/>
    </row>
    <row r="18" spans="1:4" ht="30" customHeight="1">
      <c r="A18" s="53"/>
      <c r="B18" s="53"/>
      <c r="C18" s="111"/>
      <c r="D18" s="51"/>
    </row>
    <row r="19" spans="1:4" ht="48" customHeight="1">
      <c r="A19" s="53"/>
      <c r="B19" s="108" t="s">
        <v>162</v>
      </c>
      <c r="C19" s="109"/>
    </row>
    <row r="20" spans="1:4" ht="121.5">
      <c r="A20" s="53"/>
      <c r="B20" s="112"/>
      <c r="C20" s="114" t="s">
        <v>163</v>
      </c>
    </row>
    <row r="21" spans="1:4" ht="14.25">
      <c r="A21" s="53"/>
      <c r="B21" s="113" t="s">
        <v>95</v>
      </c>
      <c r="C21" s="57"/>
    </row>
    <row r="22" spans="1:4" ht="17.25">
      <c r="B22" s="328" t="s">
        <v>93</v>
      </c>
      <c r="C22" s="328"/>
    </row>
  </sheetData>
  <mergeCells count="1">
    <mergeCell ref="B22:C22"/>
  </mergeCells>
  <phoneticPr fontId="7"/>
  <printOptions horizontalCentered="1" verticalCentered="1"/>
  <pageMargins left="0.70866141732283472" right="0.70866141732283472" top="0.15748031496062992" bottom="0" header="0.31496062992125984" footer="0.31496062992125984"/>
  <pageSetup paperSize="9" scale="96" orientation="portrait" horizontalDpi="4294967294"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view="pageBreakPreview" zoomScaleNormal="100" zoomScaleSheetLayoutView="100" workbookViewId="0">
      <selection activeCell="E9" sqref="E9:H9"/>
    </sheetView>
  </sheetViews>
  <sheetFormatPr defaultColWidth="9" defaultRowHeight="20.45" customHeight="1"/>
  <cols>
    <col min="1" max="1" width="9" style="115" customWidth="1"/>
    <col min="2" max="2" width="21" style="115" customWidth="1"/>
    <col min="3" max="3" width="15.125" style="115" customWidth="1"/>
    <col min="4" max="4" width="10.75" style="115" customWidth="1"/>
    <col min="5" max="15" width="3.375" style="115" customWidth="1"/>
    <col min="16" max="16" width="2.875" style="115" customWidth="1"/>
    <col min="17" max="17" width="2.875" style="116" customWidth="1"/>
    <col min="18" max="18" width="2.125" style="116" customWidth="1"/>
    <col min="19" max="16384" width="9" style="115"/>
  </cols>
  <sheetData>
    <row r="1" spans="1:19" ht="20.45" customHeight="1">
      <c r="A1" s="126" t="s">
        <v>263</v>
      </c>
    </row>
    <row r="2" spans="1:19" ht="20.25" customHeight="1">
      <c r="A2" s="805" t="s">
        <v>133</v>
      </c>
      <c r="B2" s="805"/>
      <c r="C2" s="805"/>
      <c r="D2" s="805"/>
      <c r="E2" s="805"/>
      <c r="F2" s="805"/>
      <c r="G2" s="805"/>
      <c r="H2" s="805"/>
      <c r="I2" s="805"/>
      <c r="J2" s="805"/>
      <c r="K2" s="805"/>
      <c r="L2" s="805"/>
      <c r="M2" s="805"/>
      <c r="N2" s="805"/>
      <c r="O2" s="805"/>
      <c r="P2" s="805"/>
      <c r="Q2" s="805"/>
      <c r="R2" s="805"/>
      <c r="S2" s="154"/>
    </row>
    <row r="3" spans="1:19" ht="11.25" customHeight="1">
      <c r="A3" s="119"/>
      <c r="B3" s="119"/>
      <c r="C3" s="119"/>
      <c r="D3" s="119"/>
      <c r="E3" s="119"/>
      <c r="F3" s="119"/>
      <c r="G3" s="119"/>
      <c r="H3" s="119"/>
      <c r="I3" s="119"/>
      <c r="J3" s="119"/>
      <c r="K3" s="119"/>
      <c r="L3" s="119"/>
      <c r="M3" s="119"/>
      <c r="N3" s="119"/>
      <c r="O3" s="119"/>
      <c r="P3" s="119"/>
      <c r="Q3" s="119"/>
      <c r="R3" s="119"/>
      <c r="S3" s="119"/>
    </row>
    <row r="4" spans="1:19" ht="20.45" customHeight="1">
      <c r="A4" s="806" t="s">
        <v>132</v>
      </c>
      <c r="B4" s="806"/>
      <c r="C4" s="806"/>
      <c r="D4" s="806"/>
      <c r="E4" s="806"/>
      <c r="F4" s="806"/>
      <c r="G4" s="806"/>
      <c r="H4" s="806"/>
      <c r="I4" s="806"/>
      <c r="J4" s="806"/>
      <c r="K4" s="806"/>
      <c r="L4" s="806"/>
      <c r="M4" s="806"/>
      <c r="N4" s="806"/>
      <c r="O4" s="806"/>
      <c r="P4" s="806"/>
      <c r="Q4" s="806"/>
      <c r="R4" s="806"/>
      <c r="S4" s="153"/>
    </row>
    <row r="5" spans="1:19" ht="11.25" customHeight="1">
      <c r="A5" s="152"/>
      <c r="B5" s="152"/>
      <c r="C5" s="152"/>
      <c r="D5" s="152"/>
      <c r="E5" s="152"/>
      <c r="F5" s="152"/>
      <c r="G5" s="152"/>
      <c r="H5" s="152"/>
      <c r="I5" s="152"/>
      <c r="J5" s="152"/>
      <c r="K5" s="152"/>
      <c r="L5" s="152"/>
      <c r="M5" s="152"/>
      <c r="N5" s="152"/>
      <c r="O5" s="152"/>
      <c r="P5" s="152"/>
      <c r="Q5" s="152"/>
      <c r="R5" s="152"/>
      <c r="S5" s="152"/>
    </row>
    <row r="6" spans="1:19" ht="20.45" customHeight="1">
      <c r="B6" s="151" t="s">
        <v>130</v>
      </c>
      <c r="C6" s="144" t="s">
        <v>131</v>
      </c>
      <c r="D6" s="150" t="s">
        <v>130</v>
      </c>
      <c r="E6" s="807" t="s">
        <v>129</v>
      </c>
      <c r="F6" s="807"/>
      <c r="G6" s="807"/>
      <c r="H6" s="807"/>
      <c r="I6" s="807"/>
      <c r="J6" s="807"/>
      <c r="K6" s="807"/>
      <c r="L6" s="807"/>
      <c r="M6" s="807"/>
      <c r="N6" s="807"/>
      <c r="O6" s="807"/>
      <c r="P6" s="143"/>
      <c r="Q6" s="117"/>
      <c r="S6" s="116"/>
    </row>
    <row r="7" spans="1:19" ht="25.5" customHeight="1">
      <c r="A7" s="145"/>
      <c r="C7" s="144" t="s">
        <v>128</v>
      </c>
      <c r="D7" s="149"/>
      <c r="E7" s="148"/>
      <c r="F7" s="148"/>
      <c r="G7" s="148"/>
      <c r="H7" s="148"/>
      <c r="I7" s="147"/>
      <c r="J7" s="147"/>
      <c r="K7" s="147"/>
      <c r="L7" s="147"/>
      <c r="M7" s="147"/>
      <c r="N7" s="146"/>
      <c r="O7" s="146"/>
      <c r="P7" s="143"/>
      <c r="Q7" s="117"/>
      <c r="S7" s="116"/>
    </row>
    <row r="8" spans="1:19" ht="20.45" customHeight="1">
      <c r="A8" s="145"/>
      <c r="C8" s="144" t="s">
        <v>127</v>
      </c>
      <c r="D8" s="116"/>
      <c r="E8" s="116"/>
      <c r="F8" s="116"/>
      <c r="G8" s="116"/>
      <c r="H8" s="116"/>
      <c r="I8" s="116"/>
      <c r="J8" s="116"/>
      <c r="K8" s="116"/>
      <c r="L8" s="116"/>
      <c r="O8" s="143"/>
      <c r="P8" s="117"/>
    </row>
    <row r="9" spans="1:19" ht="25.5" customHeight="1">
      <c r="A9" s="729" t="s">
        <v>126</v>
      </c>
      <c r="B9" s="730"/>
      <c r="C9" s="732"/>
      <c r="D9" s="734"/>
      <c r="E9" s="729" t="s">
        <v>125</v>
      </c>
      <c r="F9" s="731"/>
      <c r="G9" s="731"/>
      <c r="H9" s="730"/>
      <c r="I9" s="732"/>
      <c r="J9" s="733"/>
      <c r="K9" s="733"/>
      <c r="L9" s="733"/>
      <c r="M9" s="733"/>
      <c r="N9" s="733"/>
      <c r="O9" s="733"/>
      <c r="P9" s="733"/>
      <c r="Q9" s="733"/>
      <c r="R9" s="734"/>
    </row>
    <row r="10" spans="1:19" ht="15" customHeight="1">
      <c r="A10" s="735" t="s">
        <v>124</v>
      </c>
      <c r="B10" s="718"/>
      <c r="C10" s="736"/>
      <c r="D10" s="737"/>
      <c r="E10" s="737"/>
      <c r="F10" s="737"/>
      <c r="G10" s="737"/>
      <c r="H10" s="737"/>
      <c r="I10" s="737"/>
      <c r="J10" s="737"/>
      <c r="K10" s="737"/>
      <c r="L10" s="737"/>
      <c r="M10" s="737"/>
      <c r="N10" s="737"/>
      <c r="O10" s="737"/>
      <c r="P10" s="737"/>
      <c r="Q10" s="737"/>
      <c r="R10" s="738"/>
    </row>
    <row r="11" spans="1:19" ht="15" customHeight="1">
      <c r="A11" s="792" t="s">
        <v>123</v>
      </c>
      <c r="B11" s="793"/>
      <c r="C11" s="796"/>
      <c r="D11" s="797"/>
      <c r="E11" s="797"/>
      <c r="F11" s="797"/>
      <c r="G11" s="797"/>
      <c r="H11" s="797"/>
      <c r="I11" s="797"/>
      <c r="J11" s="797"/>
      <c r="K11" s="797"/>
      <c r="L11" s="797"/>
      <c r="M11" s="797"/>
      <c r="N11" s="797"/>
      <c r="O11" s="797"/>
      <c r="P11" s="797"/>
      <c r="Q11" s="797"/>
      <c r="R11" s="798"/>
    </row>
    <row r="12" spans="1:19" ht="20.45" customHeight="1">
      <c r="A12" s="792"/>
      <c r="B12" s="793"/>
      <c r="C12" s="799"/>
      <c r="D12" s="800"/>
      <c r="E12" s="800"/>
      <c r="F12" s="800"/>
      <c r="G12" s="800"/>
      <c r="H12" s="800"/>
      <c r="I12" s="800"/>
      <c r="J12" s="800"/>
      <c r="K12" s="800"/>
      <c r="L12" s="800"/>
      <c r="M12" s="800"/>
      <c r="N12" s="800"/>
      <c r="O12" s="800"/>
      <c r="P12" s="800"/>
      <c r="Q12" s="800"/>
      <c r="R12" s="801"/>
    </row>
    <row r="13" spans="1:19" ht="15" customHeight="1">
      <c r="A13" s="792"/>
      <c r="B13" s="793"/>
      <c r="C13" s="802"/>
      <c r="D13" s="803"/>
      <c r="E13" s="803"/>
      <c r="F13" s="803"/>
      <c r="G13" s="803"/>
      <c r="H13" s="803"/>
      <c r="I13" s="803"/>
      <c r="J13" s="803"/>
      <c r="K13" s="803"/>
      <c r="L13" s="803"/>
      <c r="M13" s="803"/>
      <c r="N13" s="803"/>
      <c r="O13" s="803"/>
      <c r="P13" s="803"/>
      <c r="Q13" s="803"/>
      <c r="R13" s="804"/>
    </row>
    <row r="14" spans="1:19" ht="15" customHeight="1">
      <c r="A14" s="792"/>
      <c r="B14" s="793"/>
      <c r="C14" s="796"/>
      <c r="D14" s="797"/>
      <c r="E14" s="797"/>
      <c r="F14" s="797"/>
      <c r="G14" s="797"/>
      <c r="H14" s="797"/>
      <c r="I14" s="797"/>
      <c r="J14" s="797"/>
      <c r="K14" s="797"/>
      <c r="L14" s="797"/>
      <c r="M14" s="797"/>
      <c r="N14" s="797"/>
      <c r="O14" s="797"/>
      <c r="P14" s="797"/>
      <c r="Q14" s="797"/>
      <c r="R14" s="798"/>
    </row>
    <row r="15" spans="1:19" ht="20.45" customHeight="1">
      <c r="A15" s="744"/>
      <c r="B15" s="745"/>
      <c r="C15" s="760"/>
      <c r="D15" s="761"/>
      <c r="E15" s="761"/>
      <c r="F15" s="761"/>
      <c r="G15" s="761"/>
      <c r="H15" s="761"/>
      <c r="I15" s="761"/>
      <c r="J15" s="761"/>
      <c r="K15" s="761"/>
      <c r="L15" s="761"/>
      <c r="M15" s="761"/>
      <c r="N15" s="761"/>
      <c r="O15" s="761"/>
      <c r="P15" s="761"/>
      <c r="Q15" s="761"/>
      <c r="R15" s="762"/>
    </row>
    <row r="16" spans="1:19" ht="15" customHeight="1">
      <c r="A16" s="794" t="s">
        <v>111</v>
      </c>
      <c r="B16" s="795"/>
      <c r="C16" s="736"/>
      <c r="D16" s="737"/>
      <c r="E16" s="737"/>
      <c r="F16" s="737"/>
      <c r="G16" s="737"/>
      <c r="H16" s="737"/>
      <c r="I16" s="737"/>
      <c r="J16" s="737"/>
      <c r="K16" s="737"/>
      <c r="L16" s="737"/>
      <c r="M16" s="737"/>
      <c r="N16" s="737"/>
      <c r="O16" s="737"/>
      <c r="P16" s="737"/>
      <c r="Q16" s="737"/>
      <c r="R16" s="738"/>
    </row>
    <row r="17" spans="1:18" ht="10.15" customHeight="1">
      <c r="A17" s="792" t="s">
        <v>122</v>
      </c>
      <c r="B17" s="793"/>
      <c r="C17" s="796"/>
      <c r="D17" s="797"/>
      <c r="E17" s="797"/>
      <c r="F17" s="797"/>
      <c r="G17" s="797"/>
      <c r="H17" s="797"/>
      <c r="I17" s="797"/>
      <c r="J17" s="797"/>
      <c r="K17" s="797"/>
      <c r="L17" s="797"/>
      <c r="M17" s="797"/>
      <c r="N17" s="797"/>
      <c r="O17" s="797"/>
      <c r="P17" s="797"/>
      <c r="Q17" s="797"/>
      <c r="R17" s="798"/>
    </row>
    <row r="18" spans="1:18" ht="25.5" customHeight="1">
      <c r="A18" s="744"/>
      <c r="B18" s="745"/>
      <c r="C18" s="760"/>
      <c r="D18" s="761"/>
      <c r="E18" s="761"/>
      <c r="F18" s="761"/>
      <c r="G18" s="761"/>
      <c r="H18" s="761"/>
      <c r="I18" s="761"/>
      <c r="J18" s="761"/>
      <c r="K18" s="761"/>
      <c r="L18" s="761"/>
      <c r="M18" s="761"/>
      <c r="N18" s="761"/>
      <c r="O18" s="761"/>
      <c r="P18" s="761"/>
      <c r="Q18" s="761"/>
      <c r="R18" s="762"/>
    </row>
    <row r="19" spans="1:18" ht="24" customHeight="1">
      <c r="A19" s="729" t="s">
        <v>121</v>
      </c>
      <c r="B19" s="730"/>
      <c r="C19" s="732"/>
      <c r="D19" s="734"/>
      <c r="E19" s="726" t="s">
        <v>120</v>
      </c>
      <c r="F19" s="727"/>
      <c r="G19" s="727"/>
      <c r="H19" s="727"/>
      <c r="I19" s="728"/>
      <c r="J19" s="727" t="s">
        <v>119</v>
      </c>
      <c r="K19" s="727"/>
      <c r="L19" s="727"/>
      <c r="M19" s="727"/>
      <c r="N19" s="727"/>
      <c r="O19" s="727"/>
      <c r="P19" s="727"/>
      <c r="Q19" s="727"/>
      <c r="R19" s="728"/>
    </row>
    <row r="20" spans="1:18" ht="20.45" customHeight="1">
      <c r="A20" s="735" t="s">
        <v>118</v>
      </c>
      <c r="B20" s="718"/>
      <c r="C20" s="786" t="s">
        <v>117</v>
      </c>
      <c r="D20" s="787"/>
      <c r="E20" s="787"/>
      <c r="F20" s="787"/>
      <c r="G20" s="787"/>
      <c r="H20" s="787"/>
      <c r="I20" s="787"/>
      <c r="J20" s="787"/>
      <c r="K20" s="787"/>
      <c r="L20" s="787"/>
      <c r="M20" s="787"/>
      <c r="N20" s="787"/>
      <c r="O20" s="787"/>
      <c r="P20" s="787"/>
      <c r="Q20" s="787"/>
      <c r="R20" s="788"/>
    </row>
    <row r="21" spans="1:18" ht="24.75" customHeight="1">
      <c r="A21" s="744"/>
      <c r="B21" s="745"/>
      <c r="C21" s="789" t="s">
        <v>116</v>
      </c>
      <c r="D21" s="790"/>
      <c r="E21" s="790"/>
      <c r="F21" s="790"/>
      <c r="G21" s="790"/>
      <c r="H21" s="790"/>
      <c r="I21" s="790"/>
      <c r="J21" s="790"/>
      <c r="K21" s="790"/>
      <c r="L21" s="790"/>
      <c r="M21" s="790"/>
      <c r="N21" s="790"/>
      <c r="O21" s="790"/>
      <c r="P21" s="790"/>
      <c r="Q21" s="790"/>
      <c r="R21" s="791"/>
    </row>
    <row r="22" spans="1:18" ht="25.5" customHeight="1">
      <c r="A22" s="729" t="s">
        <v>115</v>
      </c>
      <c r="B22" s="730"/>
      <c r="C22" s="729" t="s">
        <v>114</v>
      </c>
      <c r="D22" s="731"/>
      <c r="E22" s="731"/>
      <c r="F22" s="731"/>
      <c r="G22" s="731"/>
      <c r="H22" s="731"/>
      <c r="I22" s="731"/>
      <c r="J22" s="731"/>
      <c r="K22" s="731"/>
      <c r="L22" s="731"/>
      <c r="M22" s="731"/>
      <c r="N22" s="731"/>
      <c r="O22" s="731"/>
      <c r="P22" s="731"/>
      <c r="Q22" s="731"/>
      <c r="R22" s="730"/>
    </row>
    <row r="23" spans="1:18" ht="16.5" customHeight="1">
      <c r="A23" s="735" t="s">
        <v>111</v>
      </c>
      <c r="B23" s="718"/>
      <c r="C23" s="736"/>
      <c r="D23" s="737"/>
      <c r="E23" s="737"/>
      <c r="F23" s="737"/>
      <c r="G23" s="737"/>
      <c r="H23" s="737"/>
      <c r="I23" s="737"/>
      <c r="J23" s="737"/>
      <c r="K23" s="737"/>
      <c r="L23" s="737"/>
      <c r="M23" s="737"/>
      <c r="N23" s="737"/>
      <c r="O23" s="737"/>
      <c r="P23" s="737"/>
      <c r="Q23" s="737"/>
      <c r="R23" s="738"/>
    </row>
    <row r="24" spans="1:18" ht="14.25" customHeight="1">
      <c r="A24" s="792" t="s">
        <v>110</v>
      </c>
      <c r="B24" s="793"/>
      <c r="C24" s="739"/>
      <c r="D24" s="740"/>
      <c r="E24" s="740"/>
      <c r="F24" s="743" t="s">
        <v>109</v>
      </c>
      <c r="G24" s="743"/>
      <c r="H24" s="142"/>
      <c r="I24" s="142"/>
      <c r="J24" s="142"/>
      <c r="K24" s="142"/>
      <c r="L24" s="142"/>
      <c r="M24" s="142"/>
      <c r="N24" s="142"/>
      <c r="P24" s="141" t="s">
        <v>108</v>
      </c>
      <c r="Q24" s="126"/>
      <c r="R24" s="124"/>
    </row>
    <row r="25" spans="1:18" ht="25.5" customHeight="1">
      <c r="A25" s="744"/>
      <c r="B25" s="745"/>
      <c r="C25" s="741"/>
      <c r="D25" s="742"/>
      <c r="E25" s="742"/>
      <c r="F25" s="121"/>
      <c r="G25" s="121"/>
      <c r="H25" s="121"/>
      <c r="I25" s="121"/>
      <c r="J25" s="140"/>
      <c r="K25" s="140"/>
      <c r="L25" s="121"/>
      <c r="M25" s="121"/>
      <c r="N25" s="121"/>
      <c r="O25" s="121"/>
      <c r="P25" s="121"/>
      <c r="Q25" s="121"/>
      <c r="R25" s="139"/>
    </row>
    <row r="26" spans="1:18" ht="25.5" customHeight="1">
      <c r="A26" s="729" t="s">
        <v>107</v>
      </c>
      <c r="B26" s="730"/>
      <c r="C26" s="138"/>
      <c r="D26" s="729" t="s">
        <v>106</v>
      </c>
      <c r="E26" s="731"/>
      <c r="F26" s="730"/>
      <c r="G26" s="732"/>
      <c r="H26" s="733"/>
      <c r="I26" s="733"/>
      <c r="J26" s="733"/>
      <c r="K26" s="733"/>
      <c r="L26" s="733"/>
      <c r="M26" s="733"/>
      <c r="N26" s="733"/>
      <c r="O26" s="733"/>
      <c r="P26" s="733"/>
      <c r="Q26" s="733"/>
      <c r="R26" s="734"/>
    </row>
    <row r="27" spans="1:18" ht="14.25" customHeight="1">
      <c r="A27" s="748" t="s">
        <v>113</v>
      </c>
      <c r="B27" s="749"/>
      <c r="C27" s="754"/>
      <c r="D27" s="755"/>
      <c r="E27" s="755"/>
      <c r="F27" s="755"/>
      <c r="G27" s="755"/>
      <c r="H27" s="755"/>
      <c r="I27" s="755"/>
      <c r="J27" s="755"/>
      <c r="K27" s="755"/>
      <c r="L27" s="755"/>
      <c r="M27" s="755"/>
      <c r="N27" s="755"/>
      <c r="O27" s="755"/>
      <c r="P27" s="755"/>
      <c r="Q27" s="755"/>
      <c r="R27" s="756"/>
    </row>
    <row r="28" spans="1:18" ht="10.15" customHeight="1">
      <c r="A28" s="750"/>
      <c r="B28" s="751"/>
      <c r="C28" s="757"/>
      <c r="D28" s="758"/>
      <c r="E28" s="758"/>
      <c r="F28" s="758"/>
      <c r="G28" s="758"/>
      <c r="H28" s="758"/>
      <c r="I28" s="758"/>
      <c r="J28" s="758"/>
      <c r="K28" s="758"/>
      <c r="L28" s="758"/>
      <c r="M28" s="758"/>
      <c r="N28" s="758"/>
      <c r="O28" s="758"/>
      <c r="P28" s="758"/>
      <c r="Q28" s="758"/>
      <c r="R28" s="759"/>
    </row>
    <row r="29" spans="1:18" ht="34.5" customHeight="1">
      <c r="A29" s="752"/>
      <c r="B29" s="753"/>
      <c r="C29" s="760"/>
      <c r="D29" s="761"/>
      <c r="E29" s="761"/>
      <c r="F29" s="761"/>
      <c r="G29" s="761"/>
      <c r="H29" s="761"/>
      <c r="I29" s="761"/>
      <c r="J29" s="761"/>
      <c r="K29" s="761"/>
      <c r="L29" s="761"/>
      <c r="M29" s="761"/>
      <c r="N29" s="761"/>
      <c r="O29" s="761"/>
      <c r="P29" s="761"/>
      <c r="Q29" s="761"/>
      <c r="R29" s="762"/>
    </row>
    <row r="30" spans="1:18" ht="16.5" customHeight="1">
      <c r="A30" s="763" t="s">
        <v>112</v>
      </c>
      <c r="B30" s="137" t="s">
        <v>111</v>
      </c>
      <c r="C30" s="766"/>
      <c r="D30" s="767"/>
      <c r="E30" s="767"/>
      <c r="F30" s="767"/>
      <c r="G30" s="767"/>
      <c r="H30" s="767"/>
      <c r="I30" s="767"/>
      <c r="J30" s="767"/>
      <c r="K30" s="767"/>
      <c r="L30" s="767"/>
      <c r="M30" s="767"/>
      <c r="N30" s="767"/>
      <c r="O30" s="767"/>
      <c r="P30" s="767"/>
      <c r="Q30" s="767"/>
      <c r="R30" s="768"/>
    </row>
    <row r="31" spans="1:18" ht="16.5" customHeight="1">
      <c r="A31" s="764"/>
      <c r="B31" s="769" t="s">
        <v>110</v>
      </c>
      <c r="C31" s="721"/>
      <c r="D31" s="722"/>
      <c r="E31" s="722"/>
      <c r="F31" s="725" t="s">
        <v>109</v>
      </c>
      <c r="G31" s="725"/>
      <c r="H31" s="136"/>
      <c r="I31" s="136"/>
      <c r="J31" s="136"/>
      <c r="K31" s="136"/>
      <c r="L31" s="136"/>
      <c r="M31" s="136"/>
      <c r="N31" s="136"/>
      <c r="O31" s="135"/>
      <c r="P31" s="134" t="s">
        <v>108</v>
      </c>
      <c r="Q31" s="134"/>
      <c r="R31" s="133"/>
    </row>
    <row r="32" spans="1:18" ht="28.5" customHeight="1">
      <c r="A32" s="764"/>
      <c r="B32" s="770"/>
      <c r="C32" s="723"/>
      <c r="D32" s="724"/>
      <c r="E32" s="724"/>
      <c r="F32" s="131"/>
      <c r="G32" s="131"/>
      <c r="H32" s="131"/>
      <c r="I32" s="131"/>
      <c r="J32" s="132"/>
      <c r="K32" s="132"/>
      <c r="L32" s="131"/>
      <c r="M32" s="131"/>
      <c r="N32" s="131"/>
      <c r="O32" s="131"/>
      <c r="P32" s="131"/>
      <c r="Q32" s="131"/>
      <c r="R32" s="130"/>
    </row>
    <row r="33" spans="1:18" ht="25.5" customHeight="1">
      <c r="A33" s="764"/>
      <c r="B33" s="129" t="s">
        <v>107</v>
      </c>
      <c r="C33" s="128"/>
      <c r="D33" s="726" t="s">
        <v>106</v>
      </c>
      <c r="E33" s="727"/>
      <c r="F33" s="728"/>
      <c r="G33" s="771"/>
      <c r="H33" s="772"/>
      <c r="I33" s="772"/>
      <c r="J33" s="772"/>
      <c r="K33" s="772"/>
      <c r="L33" s="772"/>
      <c r="M33" s="772"/>
      <c r="N33" s="772"/>
      <c r="O33" s="772"/>
      <c r="P33" s="772"/>
      <c r="Q33" s="772"/>
      <c r="R33" s="773"/>
    </row>
    <row r="34" spans="1:18" ht="16.5" customHeight="1">
      <c r="A34" s="764"/>
      <c r="B34" s="774" t="s">
        <v>105</v>
      </c>
      <c r="C34" s="777"/>
      <c r="D34" s="778"/>
      <c r="E34" s="778"/>
      <c r="F34" s="778"/>
      <c r="G34" s="778"/>
      <c r="H34" s="778"/>
      <c r="I34" s="778"/>
      <c r="J34" s="778"/>
      <c r="K34" s="778"/>
      <c r="L34" s="778"/>
      <c r="M34" s="778"/>
      <c r="N34" s="778"/>
      <c r="O34" s="778"/>
      <c r="P34" s="778"/>
      <c r="Q34" s="778"/>
      <c r="R34" s="779"/>
    </row>
    <row r="35" spans="1:18" ht="10.15" customHeight="1">
      <c r="A35" s="764"/>
      <c r="B35" s="775"/>
      <c r="C35" s="780"/>
      <c r="D35" s="781"/>
      <c r="E35" s="781"/>
      <c r="F35" s="781"/>
      <c r="G35" s="781"/>
      <c r="H35" s="781"/>
      <c r="I35" s="781"/>
      <c r="J35" s="781"/>
      <c r="K35" s="781"/>
      <c r="L35" s="781"/>
      <c r="M35" s="781"/>
      <c r="N35" s="781"/>
      <c r="O35" s="781"/>
      <c r="P35" s="781"/>
      <c r="Q35" s="781"/>
      <c r="R35" s="782"/>
    </row>
    <row r="36" spans="1:18" ht="34.5" customHeight="1">
      <c r="A36" s="765"/>
      <c r="B36" s="776"/>
      <c r="C36" s="783"/>
      <c r="D36" s="784"/>
      <c r="E36" s="784"/>
      <c r="F36" s="784"/>
      <c r="G36" s="784"/>
      <c r="H36" s="784"/>
      <c r="I36" s="784"/>
      <c r="J36" s="784"/>
      <c r="K36" s="784"/>
      <c r="L36" s="784"/>
      <c r="M36" s="784"/>
      <c r="N36" s="784"/>
      <c r="O36" s="784"/>
      <c r="P36" s="784"/>
      <c r="Q36" s="784"/>
      <c r="R36" s="785"/>
    </row>
    <row r="37" spans="1:18" ht="25.5" customHeight="1">
      <c r="A37" s="715" t="s">
        <v>104</v>
      </c>
      <c r="B37" s="716"/>
      <c r="C37" s="716"/>
      <c r="D37" s="716"/>
      <c r="G37" s="717" t="s">
        <v>103</v>
      </c>
      <c r="H37" s="717"/>
      <c r="I37" s="717"/>
      <c r="J37" s="717"/>
      <c r="K37" s="717"/>
      <c r="L37" s="717"/>
      <c r="M37" s="717"/>
      <c r="N37" s="717"/>
      <c r="O37" s="717"/>
      <c r="P37" s="717"/>
      <c r="Q37" s="717"/>
      <c r="R37" s="718"/>
    </row>
    <row r="38" spans="1:18" ht="20.45" customHeight="1">
      <c r="A38" s="127" t="s">
        <v>102</v>
      </c>
      <c r="B38" s="126"/>
      <c r="D38" s="719" t="s">
        <v>101</v>
      </c>
      <c r="E38" s="719"/>
      <c r="F38" s="719"/>
      <c r="G38" s="719"/>
      <c r="H38" s="719"/>
      <c r="I38" s="719"/>
      <c r="J38" s="719"/>
      <c r="K38" s="719"/>
      <c r="L38" s="719"/>
      <c r="M38" s="719"/>
      <c r="N38" s="719"/>
      <c r="O38" s="719"/>
      <c r="P38" s="719"/>
      <c r="Q38" s="719"/>
      <c r="R38" s="720"/>
    </row>
    <row r="39" spans="1:18" ht="18" customHeight="1">
      <c r="A39" s="125"/>
      <c r="R39" s="124"/>
    </row>
    <row r="40" spans="1:18" ht="37.5" customHeight="1">
      <c r="A40" s="123"/>
      <c r="B40" s="121"/>
      <c r="C40" s="121"/>
      <c r="D40" s="122" t="s">
        <v>100</v>
      </c>
      <c r="E40" s="121"/>
      <c r="F40" s="746" t="s">
        <v>134</v>
      </c>
      <c r="G40" s="746"/>
      <c r="H40" s="746"/>
      <c r="I40" s="746"/>
      <c r="J40" s="746"/>
      <c r="K40" s="746"/>
      <c r="L40" s="746"/>
      <c r="M40" s="746"/>
      <c r="N40" s="746"/>
      <c r="O40" s="746"/>
      <c r="P40" s="746"/>
      <c r="Q40" s="746"/>
      <c r="R40" s="747"/>
    </row>
    <row r="41" spans="1:18" ht="19.899999999999999" customHeight="1">
      <c r="A41" s="120" t="s">
        <v>99</v>
      </c>
      <c r="Q41" s="115"/>
      <c r="R41" s="115"/>
    </row>
    <row r="42" spans="1:18" ht="20.45" customHeight="1">
      <c r="Q42" s="115"/>
      <c r="R42" s="115"/>
    </row>
    <row r="43" spans="1:18" ht="20.45" customHeight="1">
      <c r="Q43" s="115"/>
      <c r="R43" s="115"/>
    </row>
    <row r="44" spans="1:18" ht="20.45" customHeight="1">
      <c r="Q44" s="115"/>
      <c r="R44" s="119"/>
    </row>
    <row r="45" spans="1:18" ht="20.45" customHeight="1">
      <c r="Q45" s="117"/>
      <c r="R45" s="115"/>
    </row>
    <row r="46" spans="1:18" ht="20.45" customHeight="1">
      <c r="P46" s="118"/>
      <c r="Q46" s="117"/>
      <c r="R46" s="115"/>
    </row>
    <row r="47" spans="1:18" ht="20.45" customHeight="1">
      <c r="P47" s="118"/>
      <c r="Q47" s="117"/>
      <c r="R47" s="115"/>
    </row>
    <row r="48" spans="1:18" ht="20.45" customHeight="1">
      <c r="Q48" s="117"/>
      <c r="R48" s="115"/>
    </row>
    <row r="49" spans="16:18" ht="20.45" customHeight="1">
      <c r="P49" s="116"/>
      <c r="Q49" s="117"/>
      <c r="R49" s="115"/>
    </row>
    <row r="50" spans="16:18" ht="20.45" customHeight="1">
      <c r="P50" s="116"/>
      <c r="Q50" s="117"/>
      <c r="R50" s="115"/>
    </row>
    <row r="51" spans="16:18" ht="20.45" customHeight="1">
      <c r="P51" s="116"/>
      <c r="Q51" s="117"/>
      <c r="R51" s="115"/>
    </row>
    <row r="52" spans="16:18" ht="20.45" customHeight="1">
      <c r="R52" s="115"/>
    </row>
  </sheetData>
  <mergeCells count="49">
    <mergeCell ref="A2:R2"/>
    <mergeCell ref="A4:R4"/>
    <mergeCell ref="E6:O6"/>
    <mergeCell ref="A9:B9"/>
    <mergeCell ref="C9:D9"/>
    <mergeCell ref="E9:H9"/>
    <mergeCell ref="I9:R9"/>
    <mergeCell ref="A10:B10"/>
    <mergeCell ref="C10:R10"/>
    <mergeCell ref="A11:B15"/>
    <mergeCell ref="C11:R12"/>
    <mergeCell ref="C13:R13"/>
    <mergeCell ref="C14:R15"/>
    <mergeCell ref="A16:B16"/>
    <mergeCell ref="C16:R16"/>
    <mergeCell ref="A17:B18"/>
    <mergeCell ref="C17:R18"/>
    <mergeCell ref="A19:B19"/>
    <mergeCell ref="E19:I19"/>
    <mergeCell ref="J19:R19"/>
    <mergeCell ref="A20:B21"/>
    <mergeCell ref="F40:R40"/>
    <mergeCell ref="C19:D19"/>
    <mergeCell ref="A27:B29"/>
    <mergeCell ref="C27:R29"/>
    <mergeCell ref="A30:A36"/>
    <mergeCell ref="C30:R30"/>
    <mergeCell ref="B31:B32"/>
    <mergeCell ref="G33:R33"/>
    <mergeCell ref="B34:B36"/>
    <mergeCell ref="C34:R36"/>
    <mergeCell ref="C20:R20"/>
    <mergeCell ref="C21:R21"/>
    <mergeCell ref="A22:B22"/>
    <mergeCell ref="C22:R22"/>
    <mergeCell ref="A24:B25"/>
    <mergeCell ref="A26:B26"/>
    <mergeCell ref="D26:F26"/>
    <mergeCell ref="G26:R26"/>
    <mergeCell ref="A23:B23"/>
    <mergeCell ref="C23:R23"/>
    <mergeCell ref="C24:E25"/>
    <mergeCell ref="F24:G24"/>
    <mergeCell ref="A37:D37"/>
    <mergeCell ref="G37:R37"/>
    <mergeCell ref="D38:R38"/>
    <mergeCell ref="C31:E32"/>
    <mergeCell ref="F31:G31"/>
    <mergeCell ref="D33:F33"/>
  </mergeCells>
  <phoneticPr fontId="7"/>
  <printOptions horizontalCentered="1" verticalCentered="1"/>
  <pageMargins left="0.25" right="0.25" top="0.75" bottom="0.75" header="0.3" footer="0.3"/>
  <pageSetup paperSize="9" scale="97"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2"/>
  <sheetViews>
    <sheetView topLeftCell="A302" zoomScale="70" zoomScaleNormal="70" workbookViewId="0">
      <selection activeCell="H329" sqref="H329"/>
    </sheetView>
  </sheetViews>
  <sheetFormatPr defaultRowHeight="13.5"/>
  <cols>
    <col min="1" max="1" width="3.625" customWidth="1"/>
    <col min="2" max="2" width="17.625" style="310" bestFit="1" customWidth="1"/>
    <col min="3" max="3" width="5.25" style="24" bestFit="1" customWidth="1"/>
    <col min="4" max="53" width="5.875" customWidth="1"/>
    <col min="54" max="54" width="7.25" bestFit="1" customWidth="1"/>
    <col min="55" max="55" width="4.375" customWidth="1"/>
    <col min="57" max="57" width="10.75" bestFit="1" customWidth="1"/>
  </cols>
  <sheetData>
    <row r="1" spans="1:57">
      <c r="A1" s="3" t="s">
        <v>396</v>
      </c>
      <c r="B1" s="3"/>
      <c r="C1" s="323"/>
      <c r="D1" s="323"/>
      <c r="E1" s="323"/>
      <c r="F1" s="323"/>
      <c r="G1" s="323"/>
      <c r="H1" s="3"/>
      <c r="I1" s="3"/>
      <c r="J1" s="3"/>
      <c r="K1" s="3"/>
      <c r="L1" s="3"/>
      <c r="M1" s="323"/>
      <c r="N1" s="323"/>
      <c r="O1" s="323"/>
      <c r="P1" s="323"/>
      <c r="Q1" s="323"/>
    </row>
    <row r="2" spans="1:57" ht="7.5" customHeight="1"/>
    <row r="3" spans="1:57" s="24" customFormat="1">
      <c r="A3" s="670" t="s">
        <v>389</v>
      </c>
      <c r="B3" s="692" t="s">
        <v>388</v>
      </c>
      <c r="C3" s="670" t="s">
        <v>377</v>
      </c>
      <c r="D3" s="681" t="s">
        <v>387</v>
      </c>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3"/>
      <c r="BB3" s="670" t="s">
        <v>386</v>
      </c>
      <c r="BD3" s="318"/>
    </row>
    <row r="4" spans="1:57" s="314" customFormat="1" ht="12">
      <c r="A4" s="670"/>
      <c r="B4" s="692"/>
      <c r="C4" s="670"/>
      <c r="D4" s="317">
        <f>MIN('別紙3-1_区分⑤所要額内訳'!E11:E110)</f>
        <v>0</v>
      </c>
      <c r="E4" s="317">
        <f t="shared" ref="E4:AJ4" si="0">D4+1</f>
        <v>1</v>
      </c>
      <c r="F4" s="317">
        <f t="shared" si="0"/>
        <v>2</v>
      </c>
      <c r="G4" s="317">
        <f t="shared" si="0"/>
        <v>3</v>
      </c>
      <c r="H4" s="317">
        <f t="shared" si="0"/>
        <v>4</v>
      </c>
      <c r="I4" s="317">
        <f t="shared" si="0"/>
        <v>5</v>
      </c>
      <c r="J4" s="317">
        <f t="shared" si="0"/>
        <v>6</v>
      </c>
      <c r="K4" s="317">
        <f t="shared" si="0"/>
        <v>7</v>
      </c>
      <c r="L4" s="317">
        <f t="shared" si="0"/>
        <v>8</v>
      </c>
      <c r="M4" s="317">
        <f t="shared" si="0"/>
        <v>9</v>
      </c>
      <c r="N4" s="317">
        <f t="shared" si="0"/>
        <v>10</v>
      </c>
      <c r="O4" s="317">
        <f t="shared" si="0"/>
        <v>11</v>
      </c>
      <c r="P4" s="317">
        <f t="shared" si="0"/>
        <v>12</v>
      </c>
      <c r="Q4" s="317">
        <f t="shared" si="0"/>
        <v>13</v>
      </c>
      <c r="R4" s="317">
        <f t="shared" si="0"/>
        <v>14</v>
      </c>
      <c r="S4" s="317">
        <f t="shared" si="0"/>
        <v>15</v>
      </c>
      <c r="T4" s="317">
        <f t="shared" si="0"/>
        <v>16</v>
      </c>
      <c r="U4" s="317">
        <f t="shared" si="0"/>
        <v>17</v>
      </c>
      <c r="V4" s="317">
        <f t="shared" si="0"/>
        <v>18</v>
      </c>
      <c r="W4" s="317">
        <f t="shared" si="0"/>
        <v>19</v>
      </c>
      <c r="X4" s="317">
        <f t="shared" si="0"/>
        <v>20</v>
      </c>
      <c r="Y4" s="317">
        <f t="shared" si="0"/>
        <v>21</v>
      </c>
      <c r="Z4" s="317">
        <f t="shared" si="0"/>
        <v>22</v>
      </c>
      <c r="AA4" s="317">
        <f t="shared" si="0"/>
        <v>23</v>
      </c>
      <c r="AB4" s="317">
        <f t="shared" si="0"/>
        <v>24</v>
      </c>
      <c r="AC4" s="317">
        <f t="shared" si="0"/>
        <v>25</v>
      </c>
      <c r="AD4" s="317">
        <f t="shared" si="0"/>
        <v>26</v>
      </c>
      <c r="AE4" s="317">
        <f t="shared" si="0"/>
        <v>27</v>
      </c>
      <c r="AF4" s="317">
        <f t="shared" si="0"/>
        <v>28</v>
      </c>
      <c r="AG4" s="317">
        <f t="shared" si="0"/>
        <v>29</v>
      </c>
      <c r="AH4" s="317">
        <f t="shared" si="0"/>
        <v>30</v>
      </c>
      <c r="AI4" s="317">
        <f t="shared" si="0"/>
        <v>31</v>
      </c>
      <c r="AJ4" s="317">
        <f t="shared" si="0"/>
        <v>32</v>
      </c>
      <c r="AK4" s="317">
        <f t="shared" ref="AK4:BA4" si="1">AJ4+1</f>
        <v>33</v>
      </c>
      <c r="AL4" s="317">
        <f t="shared" si="1"/>
        <v>34</v>
      </c>
      <c r="AM4" s="317">
        <f t="shared" si="1"/>
        <v>35</v>
      </c>
      <c r="AN4" s="317">
        <f t="shared" si="1"/>
        <v>36</v>
      </c>
      <c r="AO4" s="317">
        <f t="shared" si="1"/>
        <v>37</v>
      </c>
      <c r="AP4" s="317">
        <f t="shared" si="1"/>
        <v>38</v>
      </c>
      <c r="AQ4" s="317">
        <f t="shared" si="1"/>
        <v>39</v>
      </c>
      <c r="AR4" s="317">
        <f t="shared" si="1"/>
        <v>40</v>
      </c>
      <c r="AS4" s="317">
        <f t="shared" si="1"/>
        <v>41</v>
      </c>
      <c r="AT4" s="317">
        <f t="shared" si="1"/>
        <v>42</v>
      </c>
      <c r="AU4" s="317">
        <f t="shared" si="1"/>
        <v>43</v>
      </c>
      <c r="AV4" s="317">
        <f t="shared" si="1"/>
        <v>44</v>
      </c>
      <c r="AW4" s="317">
        <f t="shared" si="1"/>
        <v>45</v>
      </c>
      <c r="AX4" s="317">
        <f t="shared" si="1"/>
        <v>46</v>
      </c>
      <c r="AY4" s="317">
        <f t="shared" si="1"/>
        <v>47</v>
      </c>
      <c r="AZ4" s="317">
        <f t="shared" si="1"/>
        <v>48</v>
      </c>
      <c r="BA4" s="317">
        <f t="shared" si="1"/>
        <v>49</v>
      </c>
      <c r="BB4" s="670"/>
      <c r="BD4" s="316"/>
      <c r="BE4" s="315"/>
    </row>
    <row r="5" spans="1:57">
      <c r="A5" s="307" t="str">
        <f>IF(B5="","",1)</f>
        <v/>
      </c>
      <c r="B5" s="313" t="str">
        <f>IF('別紙3-1_区分⑤所要額内訳'!B11="","",'別紙3-1_区分⑤所要額内訳'!B11)</f>
        <v/>
      </c>
      <c r="C5" s="307" t="str">
        <f>IF('別紙3-1_区分⑤所要額内訳'!C11="","",'別紙3-1_区分⑤所要額内訳'!C11)</f>
        <v/>
      </c>
      <c r="D5" s="307">
        <f>IF(AND('別紙3-1_区分⑤所要額内訳'!$E$11&lt;=踏み台シート!$D$4,踏み台シート!$D$4&lt;='別紙3-1_区分⑤所要額内訳'!$G$11),1,"")</f>
        <v>1</v>
      </c>
      <c r="E5" s="307" t="str">
        <f>IF(AND('別紙3-1_区分⑤所要額内訳'!$E$11&lt;=踏み台シート!E4,踏み台シート!E4&lt;='別紙3-1_区分⑤所要額内訳'!$G$11),1,"")</f>
        <v/>
      </c>
      <c r="F5" s="307" t="str">
        <f>IF(AND('別紙3-1_区分⑤所要額内訳'!$E$11&lt;=踏み台シート!F4,踏み台シート!F4&lt;='別紙3-1_区分⑤所要額内訳'!$G$11),1,"")</f>
        <v/>
      </c>
      <c r="G5" s="307" t="str">
        <f>IF(AND('別紙3-1_区分⑤所要額内訳'!$E$11&lt;=踏み台シート!G4,踏み台シート!G4&lt;='別紙3-1_区分⑤所要額内訳'!$G$11),1,"")</f>
        <v/>
      </c>
      <c r="H5" s="307" t="str">
        <f>IF(AND('別紙3-1_区分⑤所要額内訳'!$E$11&lt;=踏み台シート!H4,踏み台シート!H4&lt;='別紙3-1_区分⑤所要額内訳'!$G$11),1,"")</f>
        <v/>
      </c>
      <c r="I5" s="307" t="str">
        <f>IF(AND('別紙3-1_区分⑤所要額内訳'!$E$11&lt;=踏み台シート!I4,踏み台シート!I4&lt;='別紙3-1_区分⑤所要額内訳'!$G$11),1,"")</f>
        <v/>
      </c>
      <c r="J5" s="307" t="str">
        <f>IF(AND('別紙3-1_区分⑤所要額内訳'!$E$11&lt;=踏み台シート!J4,踏み台シート!J4&lt;='別紙3-1_区分⑤所要額内訳'!$G$11),1,"")</f>
        <v/>
      </c>
      <c r="K5" s="307" t="str">
        <f>IF(AND('別紙3-1_区分⑤所要額内訳'!$E$11&lt;=踏み台シート!K4,踏み台シート!K4&lt;='別紙3-1_区分⑤所要額内訳'!$G$11),1,"")</f>
        <v/>
      </c>
      <c r="L5" s="307" t="str">
        <f>IF(AND('別紙3-1_区分⑤所要額内訳'!$E$11&lt;=踏み台シート!L4,踏み台シート!L4&lt;='別紙3-1_区分⑤所要額内訳'!$G$11),1,"")</f>
        <v/>
      </c>
      <c r="M5" s="307" t="str">
        <f>IF(AND('別紙3-1_区分⑤所要額内訳'!$E$11&lt;=踏み台シート!M4,踏み台シート!M4&lt;='別紙3-1_区分⑤所要額内訳'!$G$11),1,"")</f>
        <v/>
      </c>
      <c r="N5" s="307" t="str">
        <f>IF(AND('別紙3-1_区分⑤所要額内訳'!$E$11&lt;=踏み台シート!N4,踏み台シート!N4&lt;='別紙3-1_区分⑤所要額内訳'!$G$11),1,"")</f>
        <v/>
      </c>
      <c r="O5" s="307" t="str">
        <f>IF(AND('別紙3-1_区分⑤所要額内訳'!$E$11&lt;=踏み台シート!O4,踏み台シート!O4&lt;='別紙3-1_区分⑤所要額内訳'!$G$11),1,"")</f>
        <v/>
      </c>
      <c r="P5" s="307" t="str">
        <f>IF(AND('別紙3-1_区分⑤所要額内訳'!$E$11&lt;=踏み台シート!P4,踏み台シート!P4&lt;='別紙3-1_区分⑤所要額内訳'!$G$11),1,"")</f>
        <v/>
      </c>
      <c r="Q5" s="307" t="str">
        <f>IF(AND('別紙3-1_区分⑤所要額内訳'!$E$11&lt;=踏み台シート!Q4,踏み台シート!Q4&lt;='別紙3-1_区分⑤所要額内訳'!$G$11),1,"")</f>
        <v/>
      </c>
      <c r="R5" s="307" t="str">
        <f>IF(AND('別紙3-1_区分⑤所要額内訳'!$E$11&lt;=踏み台シート!R4,踏み台シート!R4&lt;='別紙3-1_区分⑤所要額内訳'!$G$11),1,"")</f>
        <v/>
      </c>
      <c r="S5" s="307" t="str">
        <f>IF(AND('別紙3-1_区分⑤所要額内訳'!$E$11&lt;=踏み台シート!S4,踏み台シート!S4&lt;='別紙3-1_区分⑤所要額内訳'!$G$11),1,"")</f>
        <v/>
      </c>
      <c r="T5" s="307" t="str">
        <f>IF(AND('別紙3-1_区分⑤所要額内訳'!$E$11&lt;=踏み台シート!T4,踏み台シート!T4&lt;='別紙3-1_区分⑤所要額内訳'!$G$11),1,"")</f>
        <v/>
      </c>
      <c r="U5" s="307" t="str">
        <f>IF(AND('別紙3-1_区分⑤所要額内訳'!$E$11&lt;=踏み台シート!U4,踏み台シート!U4&lt;='別紙3-1_区分⑤所要額内訳'!$G$11),1,"")</f>
        <v/>
      </c>
      <c r="V5" s="307" t="str">
        <f>IF(AND('別紙3-1_区分⑤所要額内訳'!$E$11&lt;=踏み台シート!V4,踏み台シート!V4&lt;='別紙3-1_区分⑤所要額内訳'!$G$11),1,"")</f>
        <v/>
      </c>
      <c r="W5" s="307" t="str">
        <f>IF(AND('別紙3-1_区分⑤所要額内訳'!$E$11&lt;=踏み台シート!W4,踏み台シート!W4&lt;='別紙3-1_区分⑤所要額内訳'!$G$11),1,"")</f>
        <v/>
      </c>
      <c r="X5" s="307" t="str">
        <f>IF(AND('別紙3-1_区分⑤所要額内訳'!$E$11&lt;=踏み台シート!X4,踏み台シート!X4&lt;='別紙3-1_区分⑤所要額内訳'!$G$11),1,"")</f>
        <v/>
      </c>
      <c r="Y5" s="307" t="str">
        <f>IF(AND('別紙3-1_区分⑤所要額内訳'!$E$11&lt;=踏み台シート!Y4,踏み台シート!Y4&lt;='別紙3-1_区分⑤所要額内訳'!$G$11),1,"")</f>
        <v/>
      </c>
      <c r="Z5" s="307" t="str">
        <f>IF(AND('別紙3-1_区分⑤所要額内訳'!$E$11&lt;=踏み台シート!Z4,踏み台シート!Z4&lt;='別紙3-1_区分⑤所要額内訳'!$G$11),1,"")</f>
        <v/>
      </c>
      <c r="AA5" s="307" t="str">
        <f>IF(AND('別紙3-1_区分⑤所要額内訳'!$E$11&lt;=踏み台シート!AA4,踏み台シート!AA4&lt;='別紙3-1_区分⑤所要額内訳'!$G$11),1,"")</f>
        <v/>
      </c>
      <c r="AB5" s="307" t="str">
        <f>IF(AND('別紙3-1_区分⑤所要額内訳'!$E$11&lt;=踏み台シート!AB4,踏み台シート!AB4&lt;='別紙3-1_区分⑤所要額内訳'!$G$11),1,"")</f>
        <v/>
      </c>
      <c r="AC5" s="307" t="str">
        <f>IF(AND('別紙3-1_区分⑤所要額内訳'!$E$11&lt;=踏み台シート!AC4,踏み台シート!AC4&lt;='別紙3-1_区分⑤所要額内訳'!$G$11),1,"")</f>
        <v/>
      </c>
      <c r="AD5" s="307" t="str">
        <f>IF(AND('別紙3-1_区分⑤所要額内訳'!$E$11&lt;=踏み台シート!AD4,踏み台シート!AD4&lt;='別紙3-1_区分⑤所要額内訳'!$G$11),1,"")</f>
        <v/>
      </c>
      <c r="AE5" s="307" t="str">
        <f>IF(AND('別紙3-1_区分⑤所要額内訳'!$E$11&lt;=踏み台シート!AE4,踏み台シート!AE4&lt;='別紙3-1_区分⑤所要額内訳'!$G$11),1,"")</f>
        <v/>
      </c>
      <c r="AF5" s="307" t="str">
        <f>IF(AND('別紙3-1_区分⑤所要額内訳'!$E$11&lt;=踏み台シート!AF4,踏み台シート!AF4&lt;='別紙3-1_区分⑤所要額内訳'!$G$11),1,"")</f>
        <v/>
      </c>
      <c r="AG5" s="307" t="str">
        <f>IF(AND('別紙3-1_区分⑤所要額内訳'!$E$11&lt;=踏み台シート!AG4,踏み台シート!AG4&lt;='別紙3-1_区分⑤所要額内訳'!$G$11),1,"")</f>
        <v/>
      </c>
      <c r="AH5" s="307" t="str">
        <f>IF(AND('別紙3-1_区分⑤所要額内訳'!$E$11&lt;=踏み台シート!AH4,踏み台シート!AH4&lt;='別紙3-1_区分⑤所要額内訳'!$G$11),1,"")</f>
        <v/>
      </c>
      <c r="AI5" s="307" t="str">
        <f>IF(AND('別紙3-1_区分⑤所要額内訳'!$E$11&lt;=踏み台シート!AI4,踏み台シート!AI4&lt;='別紙3-1_区分⑤所要額内訳'!$G$11),1,"")</f>
        <v/>
      </c>
      <c r="AJ5" s="307" t="str">
        <f>IF(AND('別紙3-1_区分⑤所要額内訳'!$E$11&lt;=踏み台シート!AJ4,踏み台シート!AJ4&lt;='別紙3-1_区分⑤所要額内訳'!$G$11),1,"")</f>
        <v/>
      </c>
      <c r="AK5" s="307" t="str">
        <f>IF(AND('別紙3-1_区分⑤所要額内訳'!$E$11&lt;=踏み台シート!AK4,踏み台シート!AK4&lt;='別紙3-1_区分⑤所要額内訳'!$G$11),1,"")</f>
        <v/>
      </c>
      <c r="AL5" s="307" t="str">
        <f>IF(AND('別紙3-1_区分⑤所要額内訳'!$E$11&lt;=踏み台シート!AL4,踏み台シート!AL4&lt;='別紙3-1_区分⑤所要額内訳'!$G$11),1,"")</f>
        <v/>
      </c>
      <c r="AM5" s="307" t="str">
        <f>IF(AND('別紙3-1_区分⑤所要額内訳'!$E$11&lt;=踏み台シート!AM4,踏み台シート!AM4&lt;='別紙3-1_区分⑤所要額内訳'!$G$11),1,"")</f>
        <v/>
      </c>
      <c r="AN5" s="307" t="str">
        <f>IF(AND('別紙3-1_区分⑤所要額内訳'!$E$11&lt;=踏み台シート!AN4,踏み台シート!AN4&lt;='別紙3-1_区分⑤所要額内訳'!$G$11),1,"")</f>
        <v/>
      </c>
      <c r="AO5" s="307" t="str">
        <f>IF(AND('別紙3-1_区分⑤所要額内訳'!$E$11&lt;=踏み台シート!AO4,踏み台シート!AO4&lt;='別紙3-1_区分⑤所要額内訳'!$G$11),1,"")</f>
        <v/>
      </c>
      <c r="AP5" s="307" t="str">
        <f>IF(AND('別紙3-1_区分⑤所要額内訳'!$E$11&lt;=踏み台シート!AP4,踏み台シート!AP4&lt;='別紙3-1_区分⑤所要額内訳'!$G$11),1,"")</f>
        <v/>
      </c>
      <c r="AQ5" s="307" t="str">
        <f>IF(AND('別紙3-1_区分⑤所要額内訳'!$E$11&lt;=踏み台シート!AQ4,踏み台シート!AQ4&lt;='別紙3-1_区分⑤所要額内訳'!$G$11),1,"")</f>
        <v/>
      </c>
      <c r="AR5" s="307" t="str">
        <f>IF(AND('別紙3-1_区分⑤所要額内訳'!$E$11&lt;=踏み台シート!AR4,踏み台シート!AR4&lt;='別紙3-1_区分⑤所要額内訳'!$G$11),1,"")</f>
        <v/>
      </c>
      <c r="AS5" s="307" t="str">
        <f>IF(AND('別紙3-1_区分⑤所要額内訳'!$E$11&lt;=踏み台シート!AS4,踏み台シート!AS4&lt;='別紙3-1_区分⑤所要額内訳'!$G$11),1,"")</f>
        <v/>
      </c>
      <c r="AT5" s="307" t="str">
        <f>IF(AND('別紙3-1_区分⑤所要額内訳'!$E$11&lt;=踏み台シート!AT4,踏み台シート!AT4&lt;='別紙3-1_区分⑤所要額内訳'!$G$11),1,"")</f>
        <v/>
      </c>
      <c r="AU5" s="307" t="str">
        <f>IF(AND('別紙3-1_区分⑤所要額内訳'!$E$11&lt;=踏み台シート!AU4,踏み台シート!AU4&lt;='別紙3-1_区分⑤所要額内訳'!$G$11),1,"")</f>
        <v/>
      </c>
      <c r="AV5" s="307" t="str">
        <f>IF(AND('別紙3-1_区分⑤所要額内訳'!$E$11&lt;=踏み台シート!AV4,踏み台シート!AV4&lt;='別紙3-1_区分⑤所要額内訳'!$G$11),1,"")</f>
        <v/>
      </c>
      <c r="AW5" s="307" t="str">
        <f>IF(AND('別紙3-1_区分⑤所要額内訳'!$E$11&lt;=踏み台シート!AW4,踏み台シート!AW4&lt;='別紙3-1_区分⑤所要額内訳'!$G$11),1,"")</f>
        <v/>
      </c>
      <c r="AX5" s="307" t="str">
        <f>IF(AND('別紙3-1_区分⑤所要額内訳'!$E$11&lt;=踏み台シート!AX4,踏み台シート!AX4&lt;='別紙3-1_区分⑤所要額内訳'!$G$11),1,"")</f>
        <v/>
      </c>
      <c r="AY5" s="307" t="str">
        <f>IF(AND('別紙3-1_区分⑤所要額内訳'!$E$11&lt;=踏み台シート!AY4,踏み台シート!AY4&lt;='別紙3-1_区分⑤所要額内訳'!$G$11),1,"")</f>
        <v/>
      </c>
      <c r="AZ5" s="307" t="str">
        <f>IF(AND('別紙3-1_区分⑤所要額内訳'!$E$11&lt;=踏み台シート!AZ4,踏み台シート!AZ4&lt;='別紙3-1_区分⑤所要額内訳'!$G$11),1,"")</f>
        <v/>
      </c>
      <c r="BA5" s="307" t="str">
        <f>IF(AND('別紙3-1_区分⑤所要額内訳'!$E$11&lt;=踏み台シート!BA4,踏み台シート!BA4&lt;='別紙3-1_区分⑤所要額内訳'!$G$11),1,"")</f>
        <v/>
      </c>
      <c r="BB5" s="311">
        <f t="shared" ref="BB5:BB36" si="2">COUNTIF(D5:BA5,1)</f>
        <v>1</v>
      </c>
    </row>
    <row r="6" spans="1:57">
      <c r="A6" s="307" t="str">
        <f t="shared" ref="A6:A37" si="3">IF(B6="","",A5+1)</f>
        <v/>
      </c>
      <c r="B6" s="313" t="str">
        <f>IF('別紙3-1_区分⑤所要額内訳'!B12="","",'別紙3-1_区分⑤所要額内訳'!B12)</f>
        <v/>
      </c>
      <c r="C6" s="307" t="str">
        <f>IF('別紙3-1_区分⑤所要額内訳'!C12="","",'別紙3-1_区分⑤所要額内訳'!C12)</f>
        <v/>
      </c>
      <c r="D6" s="307">
        <f>IF(AND('別紙3-1_区分⑤所要額内訳'!$E$12&lt;=踏み台シート!D4,踏み台シート!D4&lt;='別紙3-1_区分⑤所要額内訳'!$G$12),1,"")</f>
        <v>1</v>
      </c>
      <c r="E6" s="307" t="str">
        <f>IF(AND('別紙3-1_区分⑤所要額内訳'!$E$12&lt;=踏み台シート!E4,踏み台シート!E4&lt;='別紙3-1_区分⑤所要額内訳'!$G$12),1,"")</f>
        <v/>
      </c>
      <c r="F6" s="307" t="str">
        <f>IF(AND('別紙3-1_区分⑤所要額内訳'!$E$12&lt;=踏み台シート!F4,踏み台シート!F4&lt;='別紙3-1_区分⑤所要額内訳'!$G$12),1,"")</f>
        <v/>
      </c>
      <c r="G6" s="307" t="str">
        <f>IF(AND('別紙3-1_区分⑤所要額内訳'!$E$12&lt;=踏み台シート!G4,踏み台シート!G4&lt;='別紙3-1_区分⑤所要額内訳'!$G$12),1,"")</f>
        <v/>
      </c>
      <c r="H6" s="307" t="str">
        <f>IF(AND('別紙3-1_区分⑤所要額内訳'!$E$12&lt;=踏み台シート!H4,踏み台シート!H4&lt;='別紙3-1_区分⑤所要額内訳'!$G$12),1,"")</f>
        <v/>
      </c>
      <c r="I6" s="307" t="str">
        <f>IF(AND('別紙3-1_区分⑤所要額内訳'!$E$12&lt;=踏み台シート!I4,踏み台シート!I4&lt;='別紙3-1_区分⑤所要額内訳'!$G$12),1,"")</f>
        <v/>
      </c>
      <c r="J6" s="307" t="str">
        <f>IF(AND('別紙3-1_区分⑤所要額内訳'!$E$12&lt;=踏み台シート!J4,踏み台シート!J4&lt;='別紙3-1_区分⑤所要額内訳'!$G$12),1,"")</f>
        <v/>
      </c>
      <c r="K6" s="307" t="str">
        <f>IF(AND('別紙3-1_区分⑤所要額内訳'!$E$12&lt;=踏み台シート!K4,踏み台シート!K4&lt;='別紙3-1_区分⑤所要額内訳'!$G$12),1,"")</f>
        <v/>
      </c>
      <c r="L6" s="307" t="str">
        <f>IF(AND('別紙3-1_区分⑤所要額内訳'!$E$12&lt;=踏み台シート!L4,踏み台シート!L4&lt;='別紙3-1_区分⑤所要額内訳'!$G$12),1,"")</f>
        <v/>
      </c>
      <c r="M6" s="307" t="str">
        <f>IF(AND('別紙3-1_区分⑤所要額内訳'!$E$12&lt;=踏み台シート!M4,踏み台シート!M4&lt;='別紙3-1_区分⑤所要額内訳'!$G$12),1,"")</f>
        <v/>
      </c>
      <c r="N6" s="307" t="str">
        <f>IF(AND('別紙3-1_区分⑤所要額内訳'!$E$12&lt;=踏み台シート!N4,踏み台シート!N4&lt;='別紙3-1_区分⑤所要額内訳'!$G$12),1,"")</f>
        <v/>
      </c>
      <c r="O6" s="307" t="str">
        <f>IF(AND('別紙3-1_区分⑤所要額内訳'!$E$12&lt;=踏み台シート!O4,踏み台シート!O4&lt;='別紙3-1_区分⑤所要額内訳'!$G$12),1,"")</f>
        <v/>
      </c>
      <c r="P6" s="307" t="str">
        <f>IF(AND('別紙3-1_区分⑤所要額内訳'!$E$12&lt;=踏み台シート!P4,踏み台シート!P4&lt;='別紙3-1_区分⑤所要額内訳'!$G$12),1,"")</f>
        <v/>
      </c>
      <c r="Q6" s="307" t="str">
        <f>IF(AND('別紙3-1_区分⑤所要額内訳'!$E$12&lt;=踏み台シート!Q4,踏み台シート!Q4&lt;='別紙3-1_区分⑤所要額内訳'!$G$12),1,"")</f>
        <v/>
      </c>
      <c r="R6" s="307" t="str">
        <f>IF(AND('別紙3-1_区分⑤所要額内訳'!$E$12&lt;=踏み台シート!R4,踏み台シート!R4&lt;='別紙3-1_区分⑤所要額内訳'!$G$12),1,"")</f>
        <v/>
      </c>
      <c r="S6" s="307" t="str">
        <f>IF(AND('別紙3-1_区分⑤所要額内訳'!$E$12&lt;=踏み台シート!S4,踏み台シート!S4&lt;='別紙3-1_区分⑤所要額内訳'!$G$12),1,"")</f>
        <v/>
      </c>
      <c r="T6" s="307" t="str">
        <f>IF(AND('別紙3-1_区分⑤所要額内訳'!$E$12&lt;=踏み台シート!T4,踏み台シート!T4&lt;='別紙3-1_区分⑤所要額内訳'!$G$12),1,"")</f>
        <v/>
      </c>
      <c r="U6" s="307" t="str">
        <f>IF(AND('別紙3-1_区分⑤所要額内訳'!$E$12&lt;=踏み台シート!U4,踏み台シート!U4&lt;='別紙3-1_区分⑤所要額内訳'!$G$12),1,"")</f>
        <v/>
      </c>
      <c r="V6" s="307" t="str">
        <f>IF(AND('別紙3-1_区分⑤所要額内訳'!$E$12&lt;=踏み台シート!V4,踏み台シート!V4&lt;='別紙3-1_区分⑤所要額内訳'!$G$12),1,"")</f>
        <v/>
      </c>
      <c r="W6" s="307" t="str">
        <f>IF(AND('別紙3-1_区分⑤所要額内訳'!$E$12&lt;=踏み台シート!W4,踏み台シート!W4&lt;='別紙3-1_区分⑤所要額内訳'!$G$12),1,"")</f>
        <v/>
      </c>
      <c r="X6" s="307" t="str">
        <f>IF(AND('別紙3-1_区分⑤所要額内訳'!$E$12&lt;=踏み台シート!X4,踏み台シート!X4&lt;='別紙3-1_区分⑤所要額内訳'!$G$12),1,"")</f>
        <v/>
      </c>
      <c r="Y6" s="307" t="str">
        <f>IF(AND('別紙3-1_区分⑤所要額内訳'!$E$12&lt;=踏み台シート!Y4,踏み台シート!Y4&lt;='別紙3-1_区分⑤所要額内訳'!$G$12),1,"")</f>
        <v/>
      </c>
      <c r="Z6" s="307" t="str">
        <f>IF(AND('別紙3-1_区分⑤所要額内訳'!$E$12&lt;=踏み台シート!Z4,踏み台シート!Z4&lt;='別紙3-1_区分⑤所要額内訳'!$G$12),1,"")</f>
        <v/>
      </c>
      <c r="AA6" s="307" t="str">
        <f>IF(AND('別紙3-1_区分⑤所要額内訳'!$E$12&lt;=踏み台シート!AA4,踏み台シート!AA4&lt;='別紙3-1_区分⑤所要額内訳'!$G$12),1,"")</f>
        <v/>
      </c>
      <c r="AB6" s="307" t="str">
        <f>IF(AND('別紙3-1_区分⑤所要額内訳'!$E$12&lt;=踏み台シート!AB4,踏み台シート!AB4&lt;='別紙3-1_区分⑤所要額内訳'!$G$12),1,"")</f>
        <v/>
      </c>
      <c r="AC6" s="307" t="str">
        <f>IF(AND('別紙3-1_区分⑤所要額内訳'!$E$12&lt;=踏み台シート!AC4,踏み台シート!AC4&lt;='別紙3-1_区分⑤所要額内訳'!$G$12),1,"")</f>
        <v/>
      </c>
      <c r="AD6" s="307" t="str">
        <f>IF(AND('別紙3-1_区分⑤所要額内訳'!$E$12&lt;=踏み台シート!AD4,踏み台シート!AD4&lt;='別紙3-1_区分⑤所要額内訳'!$G$12),1,"")</f>
        <v/>
      </c>
      <c r="AE6" s="307" t="str">
        <f>IF(AND('別紙3-1_区分⑤所要額内訳'!$E$12&lt;=踏み台シート!AE4,踏み台シート!AE4&lt;='別紙3-1_区分⑤所要額内訳'!$G$12),1,"")</f>
        <v/>
      </c>
      <c r="AF6" s="307" t="str">
        <f>IF(AND('別紙3-1_区分⑤所要額内訳'!$E$12&lt;=踏み台シート!AF4,踏み台シート!AF4&lt;='別紙3-1_区分⑤所要額内訳'!$G$12),1,"")</f>
        <v/>
      </c>
      <c r="AG6" s="307" t="str">
        <f>IF(AND('別紙3-1_区分⑤所要額内訳'!$E$12&lt;=踏み台シート!AG4,踏み台シート!AG4&lt;='別紙3-1_区分⑤所要額内訳'!$G$12),1,"")</f>
        <v/>
      </c>
      <c r="AH6" s="307" t="str">
        <f>IF(AND('別紙3-1_区分⑤所要額内訳'!$E$12&lt;=踏み台シート!AH4,踏み台シート!AH4&lt;='別紙3-1_区分⑤所要額内訳'!$G$12),1,"")</f>
        <v/>
      </c>
      <c r="AI6" s="307" t="str">
        <f>IF(AND('別紙3-1_区分⑤所要額内訳'!$E$12&lt;=踏み台シート!AI4,踏み台シート!AI4&lt;='別紙3-1_区分⑤所要額内訳'!$G$12),1,"")</f>
        <v/>
      </c>
      <c r="AJ6" s="307" t="str">
        <f>IF(AND('別紙3-1_区分⑤所要額内訳'!$E$12&lt;=踏み台シート!AJ4,踏み台シート!AJ4&lt;='別紙3-1_区分⑤所要額内訳'!$G$12),1,"")</f>
        <v/>
      </c>
      <c r="AK6" s="307" t="str">
        <f>IF(AND('別紙3-1_区分⑤所要額内訳'!$E$12&lt;=踏み台シート!AK4,踏み台シート!AK4&lt;='別紙3-1_区分⑤所要額内訳'!$G$12),1,"")</f>
        <v/>
      </c>
      <c r="AL6" s="307" t="str">
        <f>IF(AND('別紙3-1_区分⑤所要額内訳'!$E$12&lt;=踏み台シート!AL4,踏み台シート!AL4&lt;='別紙3-1_区分⑤所要額内訳'!$G$12),1,"")</f>
        <v/>
      </c>
      <c r="AM6" s="307" t="str">
        <f>IF(AND('別紙3-1_区分⑤所要額内訳'!$E$12&lt;=踏み台シート!AM4,踏み台シート!AM4&lt;='別紙3-1_区分⑤所要額内訳'!$G$12),1,"")</f>
        <v/>
      </c>
      <c r="AN6" s="307" t="str">
        <f>IF(AND('別紙3-1_区分⑤所要額内訳'!$E$12&lt;=踏み台シート!AN4,踏み台シート!AN4&lt;='別紙3-1_区分⑤所要額内訳'!$G$12),1,"")</f>
        <v/>
      </c>
      <c r="AO6" s="307" t="str">
        <f>IF(AND('別紙3-1_区分⑤所要額内訳'!$E$12&lt;=踏み台シート!AO4,踏み台シート!AO4&lt;='別紙3-1_区分⑤所要額内訳'!$G$12),1,"")</f>
        <v/>
      </c>
      <c r="AP6" s="307" t="str">
        <f>IF(AND('別紙3-1_区分⑤所要額内訳'!$E$12&lt;=踏み台シート!AP4,踏み台シート!AP4&lt;='別紙3-1_区分⑤所要額内訳'!$G$12),1,"")</f>
        <v/>
      </c>
      <c r="AQ6" s="307" t="str">
        <f>IF(AND('別紙3-1_区分⑤所要額内訳'!$E$12&lt;=踏み台シート!AQ4,踏み台シート!AQ4&lt;='別紙3-1_区分⑤所要額内訳'!$G$12),1,"")</f>
        <v/>
      </c>
      <c r="AR6" s="307" t="str">
        <f>IF(AND('別紙3-1_区分⑤所要額内訳'!$E$12&lt;=踏み台シート!AR4,踏み台シート!AR4&lt;='別紙3-1_区分⑤所要額内訳'!$G$12),1,"")</f>
        <v/>
      </c>
      <c r="AS6" s="307" t="str">
        <f>IF(AND('別紙3-1_区分⑤所要額内訳'!$E$12&lt;=踏み台シート!AS4,踏み台シート!AS4&lt;='別紙3-1_区分⑤所要額内訳'!$G$12),1,"")</f>
        <v/>
      </c>
      <c r="AT6" s="307" t="str">
        <f>IF(AND('別紙3-1_区分⑤所要額内訳'!$E$12&lt;=踏み台シート!AT4,踏み台シート!AT4&lt;='別紙3-1_区分⑤所要額内訳'!$G$12),1,"")</f>
        <v/>
      </c>
      <c r="AU6" s="307" t="str">
        <f>IF(AND('別紙3-1_区分⑤所要額内訳'!$E$12&lt;=踏み台シート!AU4,踏み台シート!AU4&lt;='別紙3-1_区分⑤所要額内訳'!$G$12),1,"")</f>
        <v/>
      </c>
      <c r="AV6" s="307" t="str">
        <f>IF(AND('別紙3-1_区分⑤所要額内訳'!$E$12&lt;=踏み台シート!AV4,踏み台シート!AV4&lt;='別紙3-1_区分⑤所要額内訳'!$G$12),1,"")</f>
        <v/>
      </c>
      <c r="AW6" s="307" t="str">
        <f>IF(AND('別紙3-1_区分⑤所要額内訳'!$E$12&lt;=踏み台シート!AW4,踏み台シート!AW4&lt;='別紙3-1_区分⑤所要額内訳'!$G$12),1,"")</f>
        <v/>
      </c>
      <c r="AX6" s="307" t="str">
        <f>IF(AND('別紙3-1_区分⑤所要額内訳'!$E$12&lt;=踏み台シート!AX4,踏み台シート!AX4&lt;='別紙3-1_区分⑤所要額内訳'!$G$12),1,"")</f>
        <v/>
      </c>
      <c r="AY6" s="307" t="str">
        <f>IF(AND('別紙3-1_区分⑤所要額内訳'!$E$12&lt;=踏み台シート!AY4,踏み台シート!AY4&lt;='別紙3-1_区分⑤所要額内訳'!$G$12),1,"")</f>
        <v/>
      </c>
      <c r="AZ6" s="307" t="str">
        <f>IF(AND('別紙3-1_区分⑤所要額内訳'!$E$12&lt;=踏み台シート!AZ4,踏み台シート!AZ4&lt;='別紙3-1_区分⑤所要額内訳'!$G$12),1,"")</f>
        <v/>
      </c>
      <c r="BA6" s="307" t="str">
        <f>IF(AND('別紙3-1_区分⑤所要額内訳'!$E$12&lt;=踏み台シート!BA4,踏み台シート!BA4&lt;='別紙3-1_区分⑤所要額内訳'!$G$12),1,"")</f>
        <v/>
      </c>
      <c r="BB6" s="311">
        <f t="shared" si="2"/>
        <v>1</v>
      </c>
    </row>
    <row r="7" spans="1:57">
      <c r="A7" s="307" t="str">
        <f t="shared" si="3"/>
        <v/>
      </c>
      <c r="B7" s="313" t="str">
        <f>IF('別紙3-1_区分⑤所要額内訳'!B13="","",'別紙3-1_区分⑤所要額内訳'!B13)</f>
        <v/>
      </c>
      <c r="C7" s="307" t="str">
        <f>IF('別紙3-1_区分⑤所要額内訳'!C13="","",'別紙3-1_区分⑤所要額内訳'!C13)</f>
        <v/>
      </c>
      <c r="D7" s="307">
        <f>IF(AND('別紙3-1_区分⑤所要額内訳'!$E$13&lt;=踏み台シート!D4,踏み台シート!D4&lt;='別紙3-1_区分⑤所要額内訳'!$G$13),1,"")</f>
        <v>1</v>
      </c>
      <c r="E7" s="307" t="str">
        <f>IF(AND('別紙3-1_区分⑤所要額内訳'!$E$13&lt;=踏み台シート!E4,踏み台シート!E4&lt;='別紙3-1_区分⑤所要額内訳'!$G$13),1,"")</f>
        <v/>
      </c>
      <c r="F7" s="307" t="str">
        <f>IF(AND('別紙3-1_区分⑤所要額内訳'!$E$13&lt;=踏み台シート!F4,踏み台シート!F4&lt;='別紙3-1_区分⑤所要額内訳'!$G$13),1,"")</f>
        <v/>
      </c>
      <c r="G7" s="307" t="str">
        <f>IF(AND('別紙3-1_区分⑤所要額内訳'!$E$13&lt;=踏み台シート!G4,踏み台シート!G4&lt;='別紙3-1_区分⑤所要額内訳'!$G$13),1,"")</f>
        <v/>
      </c>
      <c r="H7" s="307" t="str">
        <f>IF(AND('別紙3-1_区分⑤所要額内訳'!$E$13&lt;=踏み台シート!H4,踏み台シート!H4&lt;='別紙3-1_区分⑤所要額内訳'!$G$13),1,"")</f>
        <v/>
      </c>
      <c r="I7" s="307" t="str">
        <f>IF(AND('別紙3-1_区分⑤所要額内訳'!$E$13&lt;=踏み台シート!I4,踏み台シート!I4&lt;='別紙3-1_区分⑤所要額内訳'!$G$13),1,"")</f>
        <v/>
      </c>
      <c r="J7" s="307" t="str">
        <f>IF(AND('別紙3-1_区分⑤所要額内訳'!$E$13&lt;=踏み台シート!J4,踏み台シート!J4&lt;='別紙3-1_区分⑤所要額内訳'!$G$13),1,"")</f>
        <v/>
      </c>
      <c r="K7" s="307" t="str">
        <f>IF(AND('別紙3-1_区分⑤所要額内訳'!$E$13&lt;=踏み台シート!K4,踏み台シート!K4&lt;='別紙3-1_区分⑤所要額内訳'!$G$13),1,"")</f>
        <v/>
      </c>
      <c r="L7" s="307" t="str">
        <f>IF(AND('別紙3-1_区分⑤所要額内訳'!$E$13&lt;=踏み台シート!L4,踏み台シート!L4&lt;='別紙3-1_区分⑤所要額内訳'!$G$13),1,"")</f>
        <v/>
      </c>
      <c r="M7" s="307" t="str">
        <f>IF(AND('別紙3-1_区分⑤所要額内訳'!$E$13&lt;=踏み台シート!M4,踏み台シート!M4&lt;='別紙3-1_区分⑤所要額内訳'!$G$13),1,"")</f>
        <v/>
      </c>
      <c r="N7" s="307" t="str">
        <f>IF(AND('別紙3-1_区分⑤所要額内訳'!$E$13&lt;=踏み台シート!N4,踏み台シート!N4&lt;='別紙3-1_区分⑤所要額内訳'!$G$13),1,"")</f>
        <v/>
      </c>
      <c r="O7" s="307" t="str">
        <f>IF(AND('別紙3-1_区分⑤所要額内訳'!$E$13&lt;=踏み台シート!O4,踏み台シート!O4&lt;='別紙3-1_区分⑤所要額内訳'!$G$13),1,"")</f>
        <v/>
      </c>
      <c r="P7" s="307" t="str">
        <f>IF(AND('別紙3-1_区分⑤所要額内訳'!$E$13&lt;=踏み台シート!P4,踏み台シート!P4&lt;='別紙3-1_区分⑤所要額内訳'!$G$13),1,"")</f>
        <v/>
      </c>
      <c r="Q7" s="307" t="str">
        <f>IF(AND('別紙3-1_区分⑤所要額内訳'!$E$13&lt;=踏み台シート!Q4,踏み台シート!Q4&lt;='別紙3-1_区分⑤所要額内訳'!$G$13),1,"")</f>
        <v/>
      </c>
      <c r="R7" s="307" t="str">
        <f>IF(AND('別紙3-1_区分⑤所要額内訳'!$E$13&lt;=踏み台シート!R4,踏み台シート!R4&lt;='別紙3-1_区分⑤所要額内訳'!$G$13),1,"")</f>
        <v/>
      </c>
      <c r="S7" s="307" t="str">
        <f>IF(AND('別紙3-1_区分⑤所要額内訳'!$E$13&lt;=踏み台シート!S4,踏み台シート!S4&lt;='別紙3-1_区分⑤所要額内訳'!$G$13),1,"")</f>
        <v/>
      </c>
      <c r="T7" s="307" t="str">
        <f>IF(AND('別紙3-1_区分⑤所要額内訳'!$E$13&lt;=踏み台シート!T4,踏み台シート!T4&lt;='別紙3-1_区分⑤所要額内訳'!$G$13),1,"")</f>
        <v/>
      </c>
      <c r="U7" s="307" t="str">
        <f>IF(AND('別紙3-1_区分⑤所要額内訳'!$E$13&lt;=踏み台シート!U4,踏み台シート!U4&lt;='別紙3-1_区分⑤所要額内訳'!$G$13),1,"")</f>
        <v/>
      </c>
      <c r="V7" s="307" t="str">
        <f>IF(AND('別紙3-1_区分⑤所要額内訳'!$E$13&lt;=踏み台シート!V4,踏み台シート!V4&lt;='別紙3-1_区分⑤所要額内訳'!$G$13),1,"")</f>
        <v/>
      </c>
      <c r="W7" s="307" t="str">
        <f>IF(AND('別紙3-1_区分⑤所要額内訳'!$E$13&lt;=踏み台シート!W4,踏み台シート!W4&lt;='別紙3-1_区分⑤所要額内訳'!$G$13),1,"")</f>
        <v/>
      </c>
      <c r="X7" s="307" t="str">
        <f>IF(AND('別紙3-1_区分⑤所要額内訳'!$E$13&lt;=踏み台シート!X4,踏み台シート!X4&lt;='別紙3-1_区分⑤所要額内訳'!$G$13),1,"")</f>
        <v/>
      </c>
      <c r="Y7" s="307" t="str">
        <f>IF(AND('別紙3-1_区分⑤所要額内訳'!$E$13&lt;=踏み台シート!Y4,踏み台シート!Y4&lt;='別紙3-1_区分⑤所要額内訳'!$G$13),1,"")</f>
        <v/>
      </c>
      <c r="Z7" s="307" t="str">
        <f>IF(AND('別紙3-1_区分⑤所要額内訳'!$E$13&lt;=踏み台シート!Z4,踏み台シート!Z4&lt;='別紙3-1_区分⑤所要額内訳'!$G$13),1,"")</f>
        <v/>
      </c>
      <c r="AA7" s="307" t="str">
        <f>IF(AND('別紙3-1_区分⑤所要額内訳'!$E$13&lt;=踏み台シート!AA4,踏み台シート!AA4&lt;='別紙3-1_区分⑤所要額内訳'!$G$13),1,"")</f>
        <v/>
      </c>
      <c r="AB7" s="307" t="str">
        <f>IF(AND('別紙3-1_区分⑤所要額内訳'!$E$13&lt;=踏み台シート!AB4,踏み台シート!AB4&lt;='別紙3-1_区分⑤所要額内訳'!$G$13),1,"")</f>
        <v/>
      </c>
      <c r="AC7" s="307" t="str">
        <f>IF(AND('別紙3-1_区分⑤所要額内訳'!$E$13&lt;=踏み台シート!AC4,踏み台シート!AC4&lt;='別紙3-1_区分⑤所要額内訳'!$G$13),1,"")</f>
        <v/>
      </c>
      <c r="AD7" s="307" t="str">
        <f>IF(AND('別紙3-1_区分⑤所要額内訳'!$E$13&lt;=踏み台シート!AD4,踏み台シート!AD4&lt;='別紙3-1_区分⑤所要額内訳'!$G$13),1,"")</f>
        <v/>
      </c>
      <c r="AE7" s="307" t="str">
        <f>IF(AND('別紙3-1_区分⑤所要額内訳'!$E$13&lt;=踏み台シート!AE4,踏み台シート!AE4&lt;='別紙3-1_区分⑤所要額内訳'!$G$13),1,"")</f>
        <v/>
      </c>
      <c r="AF7" s="307" t="str">
        <f>IF(AND('別紙3-1_区分⑤所要額内訳'!$E$13&lt;=踏み台シート!AF4,踏み台シート!AF4&lt;='別紙3-1_区分⑤所要額内訳'!$G$13),1,"")</f>
        <v/>
      </c>
      <c r="AG7" s="307" t="str">
        <f>IF(AND('別紙3-1_区分⑤所要額内訳'!$E$13&lt;=踏み台シート!AG4,踏み台シート!AG4&lt;='別紙3-1_区分⑤所要額内訳'!$G$13),1,"")</f>
        <v/>
      </c>
      <c r="AH7" s="307" t="str">
        <f>IF(AND('別紙3-1_区分⑤所要額内訳'!$E$13&lt;=踏み台シート!AH4,踏み台シート!AH4&lt;='別紙3-1_区分⑤所要額内訳'!$G$13),1,"")</f>
        <v/>
      </c>
      <c r="AI7" s="307" t="str">
        <f>IF(AND('別紙3-1_区分⑤所要額内訳'!$E$13&lt;=踏み台シート!AI4,踏み台シート!AI4&lt;='別紙3-1_区分⑤所要額内訳'!$G$13),1,"")</f>
        <v/>
      </c>
      <c r="AJ7" s="307" t="str">
        <f>IF(AND('別紙3-1_区分⑤所要額内訳'!$E$13&lt;=踏み台シート!AJ4,踏み台シート!AJ4&lt;='別紙3-1_区分⑤所要額内訳'!$G$13),1,"")</f>
        <v/>
      </c>
      <c r="AK7" s="307" t="str">
        <f>IF(AND('別紙3-1_区分⑤所要額内訳'!$E$13&lt;=踏み台シート!AK4,踏み台シート!AK4&lt;='別紙3-1_区分⑤所要額内訳'!$G$13),1,"")</f>
        <v/>
      </c>
      <c r="AL7" s="307" t="str">
        <f>IF(AND('別紙3-1_区分⑤所要額内訳'!$E$13&lt;=踏み台シート!AL4,踏み台シート!AL4&lt;='別紙3-1_区分⑤所要額内訳'!$G$13),1,"")</f>
        <v/>
      </c>
      <c r="AM7" s="307" t="str">
        <f>IF(AND('別紙3-1_区分⑤所要額内訳'!$E$13&lt;=踏み台シート!AM4,踏み台シート!AM4&lt;='別紙3-1_区分⑤所要額内訳'!$G$13),1,"")</f>
        <v/>
      </c>
      <c r="AN7" s="307" t="str">
        <f>IF(AND('別紙3-1_区分⑤所要額内訳'!$E$13&lt;=踏み台シート!AN4,踏み台シート!AN4&lt;='別紙3-1_区分⑤所要額内訳'!$G$13),1,"")</f>
        <v/>
      </c>
      <c r="AO7" s="307" t="str">
        <f>IF(AND('別紙3-1_区分⑤所要額内訳'!$E$13&lt;=踏み台シート!AO4,踏み台シート!AO4&lt;='別紙3-1_区分⑤所要額内訳'!$G$13),1,"")</f>
        <v/>
      </c>
      <c r="AP7" s="307" t="str">
        <f>IF(AND('別紙3-1_区分⑤所要額内訳'!$E$13&lt;=踏み台シート!AP4,踏み台シート!AP4&lt;='別紙3-1_区分⑤所要額内訳'!$G$13),1,"")</f>
        <v/>
      </c>
      <c r="AQ7" s="307" t="str">
        <f>IF(AND('別紙3-1_区分⑤所要額内訳'!$E$13&lt;=踏み台シート!AQ4,踏み台シート!AQ4&lt;='別紙3-1_区分⑤所要額内訳'!$G$13),1,"")</f>
        <v/>
      </c>
      <c r="AR7" s="307" t="str">
        <f>IF(AND('別紙3-1_区分⑤所要額内訳'!$E$13&lt;=踏み台シート!AR4,踏み台シート!AR4&lt;='別紙3-1_区分⑤所要額内訳'!$G$13),1,"")</f>
        <v/>
      </c>
      <c r="AS7" s="307" t="str">
        <f>IF(AND('別紙3-1_区分⑤所要額内訳'!$E$13&lt;=踏み台シート!AS4,踏み台シート!AS4&lt;='別紙3-1_区分⑤所要額内訳'!$G$13),1,"")</f>
        <v/>
      </c>
      <c r="AT7" s="307" t="str">
        <f>IF(AND('別紙3-1_区分⑤所要額内訳'!$E$13&lt;=踏み台シート!AT4,踏み台シート!AT4&lt;='別紙3-1_区分⑤所要額内訳'!$G$13),1,"")</f>
        <v/>
      </c>
      <c r="AU7" s="307" t="str">
        <f>IF(AND('別紙3-1_区分⑤所要額内訳'!$E$13&lt;=踏み台シート!AU4,踏み台シート!AU4&lt;='別紙3-1_区分⑤所要額内訳'!$G$13),1,"")</f>
        <v/>
      </c>
      <c r="AV7" s="307" t="str">
        <f>IF(AND('別紙3-1_区分⑤所要額内訳'!$E$13&lt;=踏み台シート!AV4,踏み台シート!AV4&lt;='別紙3-1_区分⑤所要額内訳'!$G$13),1,"")</f>
        <v/>
      </c>
      <c r="AW7" s="307" t="str">
        <f>IF(AND('別紙3-1_区分⑤所要額内訳'!$E$13&lt;=踏み台シート!AW4,踏み台シート!AW4&lt;='別紙3-1_区分⑤所要額内訳'!$G$13),1,"")</f>
        <v/>
      </c>
      <c r="AX7" s="307" t="str">
        <f>IF(AND('別紙3-1_区分⑤所要額内訳'!$E$13&lt;=踏み台シート!AX4,踏み台シート!AX4&lt;='別紙3-1_区分⑤所要額内訳'!$G$13),1,"")</f>
        <v/>
      </c>
      <c r="AY7" s="307" t="str">
        <f>IF(AND('別紙3-1_区分⑤所要額内訳'!$E$13&lt;=踏み台シート!AY4,踏み台シート!AY4&lt;='別紙3-1_区分⑤所要額内訳'!$G$13),1,"")</f>
        <v/>
      </c>
      <c r="AZ7" s="307" t="str">
        <f>IF(AND('別紙3-1_区分⑤所要額内訳'!$E$13&lt;=踏み台シート!AZ4,踏み台シート!AZ4&lt;='別紙3-1_区分⑤所要額内訳'!$G$13),1,"")</f>
        <v/>
      </c>
      <c r="BA7" s="307" t="str">
        <f>IF(AND('別紙3-1_区分⑤所要額内訳'!$E$13&lt;=踏み台シート!BA4,踏み台シート!BA4&lt;='別紙3-1_区分⑤所要額内訳'!$G$13),1,"")</f>
        <v/>
      </c>
      <c r="BB7" s="311">
        <f t="shared" si="2"/>
        <v>1</v>
      </c>
    </row>
    <row r="8" spans="1:57">
      <c r="A8" s="307" t="str">
        <f t="shared" si="3"/>
        <v/>
      </c>
      <c r="B8" s="313" t="str">
        <f>IF('別紙3-1_区分⑤所要額内訳'!B14="","",'別紙3-1_区分⑤所要額内訳'!B14)</f>
        <v/>
      </c>
      <c r="C8" s="307" t="str">
        <f>IF('別紙3-1_区分⑤所要額内訳'!C14="","",'別紙3-1_区分⑤所要額内訳'!C14)</f>
        <v/>
      </c>
      <c r="D8" s="307">
        <f>IF(AND('別紙3-1_区分⑤所要額内訳'!$E$14&lt;=踏み台シート!D4,踏み台シート!D4&lt;='別紙3-1_区分⑤所要額内訳'!$G$14),1,"")</f>
        <v>1</v>
      </c>
      <c r="E8" s="307" t="str">
        <f>IF(AND('別紙3-1_区分⑤所要額内訳'!$E$14&lt;=踏み台シート!E4,踏み台シート!E4&lt;='別紙3-1_区分⑤所要額内訳'!$G$14),1,"")</f>
        <v/>
      </c>
      <c r="F8" s="307" t="str">
        <f>IF(AND('別紙3-1_区分⑤所要額内訳'!$E$14&lt;=踏み台シート!F4,踏み台シート!F4&lt;='別紙3-1_区分⑤所要額内訳'!$G$14),1,"")</f>
        <v/>
      </c>
      <c r="G8" s="307" t="str">
        <f>IF(AND('別紙3-1_区分⑤所要額内訳'!$E$14&lt;=踏み台シート!G4,踏み台シート!G4&lt;='別紙3-1_区分⑤所要額内訳'!$G$14),1,"")</f>
        <v/>
      </c>
      <c r="H8" s="307" t="str">
        <f>IF(AND('別紙3-1_区分⑤所要額内訳'!$E$14&lt;=踏み台シート!H4,踏み台シート!H4&lt;='別紙3-1_区分⑤所要額内訳'!$G$14),1,"")</f>
        <v/>
      </c>
      <c r="I8" s="307" t="str">
        <f>IF(AND('別紙3-1_区分⑤所要額内訳'!$E$14&lt;=踏み台シート!I4,踏み台シート!I4&lt;='別紙3-1_区分⑤所要額内訳'!$G$14),1,"")</f>
        <v/>
      </c>
      <c r="J8" s="307" t="str">
        <f>IF(AND('別紙3-1_区分⑤所要額内訳'!$E$14&lt;=踏み台シート!J4,踏み台シート!J4&lt;='別紙3-1_区分⑤所要額内訳'!$G$14),1,"")</f>
        <v/>
      </c>
      <c r="K8" s="307" t="str">
        <f>IF(AND('別紙3-1_区分⑤所要額内訳'!$E$14&lt;=踏み台シート!K4,踏み台シート!K4&lt;='別紙3-1_区分⑤所要額内訳'!$G$14),1,"")</f>
        <v/>
      </c>
      <c r="L8" s="307" t="str">
        <f>IF(AND('別紙3-1_区分⑤所要額内訳'!$E$14&lt;=踏み台シート!L4,踏み台シート!L4&lt;='別紙3-1_区分⑤所要額内訳'!$G$14),1,"")</f>
        <v/>
      </c>
      <c r="M8" s="307" t="str">
        <f>IF(AND('別紙3-1_区分⑤所要額内訳'!$E$14&lt;=踏み台シート!M4,踏み台シート!M4&lt;='別紙3-1_区分⑤所要額内訳'!$G$14),1,"")</f>
        <v/>
      </c>
      <c r="N8" s="307" t="str">
        <f>IF(AND('別紙3-1_区分⑤所要額内訳'!$E$14&lt;=踏み台シート!N4,踏み台シート!N4&lt;='別紙3-1_区分⑤所要額内訳'!$G$14),1,"")</f>
        <v/>
      </c>
      <c r="O8" s="307" t="str">
        <f>IF(AND('別紙3-1_区分⑤所要額内訳'!$E$14&lt;=踏み台シート!O4,踏み台シート!O4&lt;='別紙3-1_区分⑤所要額内訳'!$G$14),1,"")</f>
        <v/>
      </c>
      <c r="P8" s="307" t="str">
        <f>IF(AND('別紙3-1_区分⑤所要額内訳'!$E$14&lt;=踏み台シート!P4,踏み台シート!P4&lt;='別紙3-1_区分⑤所要額内訳'!$G$14),1,"")</f>
        <v/>
      </c>
      <c r="Q8" s="307" t="str">
        <f>IF(AND('別紙3-1_区分⑤所要額内訳'!$E$14&lt;=踏み台シート!Q4,踏み台シート!Q4&lt;='別紙3-1_区分⑤所要額内訳'!$G$14),1,"")</f>
        <v/>
      </c>
      <c r="R8" s="307" t="str">
        <f>IF(AND('別紙3-1_区分⑤所要額内訳'!$E$14&lt;=踏み台シート!R4,踏み台シート!R4&lt;='別紙3-1_区分⑤所要額内訳'!$G$14),1,"")</f>
        <v/>
      </c>
      <c r="S8" s="307" t="str">
        <f>IF(AND('別紙3-1_区分⑤所要額内訳'!$E$14&lt;=踏み台シート!S4,踏み台シート!S4&lt;='別紙3-1_区分⑤所要額内訳'!$G$14),1,"")</f>
        <v/>
      </c>
      <c r="T8" s="307" t="str">
        <f>IF(AND('別紙3-1_区分⑤所要額内訳'!$E$14&lt;=踏み台シート!T4,踏み台シート!T4&lt;='別紙3-1_区分⑤所要額内訳'!$G$14),1,"")</f>
        <v/>
      </c>
      <c r="U8" s="307" t="str">
        <f>IF(AND('別紙3-1_区分⑤所要額内訳'!$E$14&lt;=踏み台シート!U4,踏み台シート!U4&lt;='別紙3-1_区分⑤所要額内訳'!$G$14),1,"")</f>
        <v/>
      </c>
      <c r="V8" s="307" t="str">
        <f>IF(AND('別紙3-1_区分⑤所要額内訳'!$E$14&lt;=踏み台シート!V4,踏み台シート!V4&lt;='別紙3-1_区分⑤所要額内訳'!$G$14),1,"")</f>
        <v/>
      </c>
      <c r="W8" s="307" t="str">
        <f>IF(AND('別紙3-1_区分⑤所要額内訳'!$E$14&lt;=踏み台シート!W4,踏み台シート!W4&lt;='別紙3-1_区分⑤所要額内訳'!$G$14),1,"")</f>
        <v/>
      </c>
      <c r="X8" s="307" t="str">
        <f>IF(AND('別紙3-1_区分⑤所要額内訳'!$E$14&lt;=踏み台シート!X4,踏み台シート!X4&lt;='別紙3-1_区分⑤所要額内訳'!$G$14),1,"")</f>
        <v/>
      </c>
      <c r="Y8" s="307" t="str">
        <f>IF(AND('別紙3-1_区分⑤所要額内訳'!$E$14&lt;=踏み台シート!Y4,踏み台シート!Y4&lt;='別紙3-1_区分⑤所要額内訳'!$G$14),1,"")</f>
        <v/>
      </c>
      <c r="Z8" s="307" t="str">
        <f>IF(AND('別紙3-1_区分⑤所要額内訳'!$E$14&lt;=踏み台シート!Z4,踏み台シート!Z4&lt;='別紙3-1_区分⑤所要額内訳'!$G$14),1,"")</f>
        <v/>
      </c>
      <c r="AA8" s="307" t="str">
        <f>IF(AND('別紙3-1_区分⑤所要額内訳'!$E$14&lt;=踏み台シート!AA4,踏み台シート!AA4&lt;='別紙3-1_区分⑤所要額内訳'!$G$14),1,"")</f>
        <v/>
      </c>
      <c r="AB8" s="307" t="str">
        <f>IF(AND('別紙3-1_区分⑤所要額内訳'!$E$14&lt;=踏み台シート!AB4,踏み台シート!AB4&lt;='別紙3-1_区分⑤所要額内訳'!$G$14),1,"")</f>
        <v/>
      </c>
      <c r="AC8" s="307" t="str">
        <f>IF(AND('別紙3-1_区分⑤所要額内訳'!$E$14&lt;=踏み台シート!AC4,踏み台シート!AC4&lt;='別紙3-1_区分⑤所要額内訳'!$G$14),1,"")</f>
        <v/>
      </c>
      <c r="AD8" s="307" t="str">
        <f>IF(AND('別紙3-1_区分⑤所要額内訳'!$E$14&lt;=踏み台シート!AD4,踏み台シート!AD4&lt;='別紙3-1_区分⑤所要額内訳'!$G$14),1,"")</f>
        <v/>
      </c>
      <c r="AE8" s="307" t="str">
        <f>IF(AND('別紙3-1_区分⑤所要額内訳'!$E$14&lt;=踏み台シート!AE4,踏み台シート!AE4&lt;='別紙3-1_区分⑤所要額内訳'!$G$14),1,"")</f>
        <v/>
      </c>
      <c r="AF8" s="307" t="str">
        <f>IF(AND('別紙3-1_区分⑤所要額内訳'!$E$14&lt;=踏み台シート!AF4,踏み台シート!AF4&lt;='別紙3-1_区分⑤所要額内訳'!$G$14),1,"")</f>
        <v/>
      </c>
      <c r="AG8" s="307" t="str">
        <f>IF(AND('別紙3-1_区分⑤所要額内訳'!$E$14&lt;=踏み台シート!AG4,踏み台シート!AG4&lt;='別紙3-1_区分⑤所要額内訳'!$G$14),1,"")</f>
        <v/>
      </c>
      <c r="AH8" s="307" t="str">
        <f>IF(AND('別紙3-1_区分⑤所要額内訳'!$E$14&lt;=踏み台シート!AH4,踏み台シート!AH4&lt;='別紙3-1_区分⑤所要額内訳'!$G$14),1,"")</f>
        <v/>
      </c>
      <c r="AI8" s="307" t="str">
        <f>IF(AND('別紙3-1_区分⑤所要額内訳'!$E$14&lt;=踏み台シート!AI4,踏み台シート!AI4&lt;='別紙3-1_区分⑤所要額内訳'!$G$14),1,"")</f>
        <v/>
      </c>
      <c r="AJ8" s="307" t="str">
        <f>IF(AND('別紙3-1_区分⑤所要額内訳'!$E$14&lt;=踏み台シート!AJ4,踏み台シート!AJ4&lt;='別紙3-1_区分⑤所要額内訳'!$G$14),1,"")</f>
        <v/>
      </c>
      <c r="AK8" s="307" t="str">
        <f>IF(AND('別紙3-1_区分⑤所要額内訳'!$E$14&lt;=踏み台シート!AK4,踏み台シート!AK4&lt;='別紙3-1_区分⑤所要額内訳'!$G$14),1,"")</f>
        <v/>
      </c>
      <c r="AL8" s="307" t="str">
        <f>IF(AND('別紙3-1_区分⑤所要額内訳'!$E$14&lt;=踏み台シート!AL4,踏み台シート!AL4&lt;='別紙3-1_区分⑤所要額内訳'!$G$14),1,"")</f>
        <v/>
      </c>
      <c r="AM8" s="307" t="str">
        <f>IF(AND('別紙3-1_区分⑤所要額内訳'!$E$14&lt;=踏み台シート!AM4,踏み台シート!AM4&lt;='別紙3-1_区分⑤所要額内訳'!$G$14),1,"")</f>
        <v/>
      </c>
      <c r="AN8" s="307" t="str">
        <f>IF(AND('別紙3-1_区分⑤所要額内訳'!$E$14&lt;=踏み台シート!AN4,踏み台シート!AN4&lt;='別紙3-1_区分⑤所要額内訳'!$G$14),1,"")</f>
        <v/>
      </c>
      <c r="AO8" s="307" t="str">
        <f>IF(AND('別紙3-1_区分⑤所要額内訳'!$E$14&lt;=踏み台シート!AO4,踏み台シート!AO4&lt;='別紙3-1_区分⑤所要額内訳'!$G$14),1,"")</f>
        <v/>
      </c>
      <c r="AP8" s="307" t="str">
        <f>IF(AND('別紙3-1_区分⑤所要額内訳'!$E$14&lt;=踏み台シート!AP4,踏み台シート!AP4&lt;='別紙3-1_区分⑤所要額内訳'!$G$14),1,"")</f>
        <v/>
      </c>
      <c r="AQ8" s="307" t="str">
        <f>IF(AND('別紙3-1_区分⑤所要額内訳'!$E$14&lt;=踏み台シート!AQ4,踏み台シート!AQ4&lt;='別紙3-1_区分⑤所要額内訳'!$G$14),1,"")</f>
        <v/>
      </c>
      <c r="AR8" s="307" t="str">
        <f>IF(AND('別紙3-1_区分⑤所要額内訳'!$E$14&lt;=踏み台シート!AR4,踏み台シート!AR4&lt;='別紙3-1_区分⑤所要額内訳'!$G$14),1,"")</f>
        <v/>
      </c>
      <c r="AS8" s="307" t="str">
        <f>IF(AND('別紙3-1_区分⑤所要額内訳'!$E$14&lt;=踏み台シート!AS4,踏み台シート!AS4&lt;='別紙3-1_区分⑤所要額内訳'!$G$14),1,"")</f>
        <v/>
      </c>
      <c r="AT8" s="307" t="str">
        <f>IF(AND('別紙3-1_区分⑤所要額内訳'!$E$14&lt;=踏み台シート!AT4,踏み台シート!AT4&lt;='別紙3-1_区分⑤所要額内訳'!$G$14),1,"")</f>
        <v/>
      </c>
      <c r="AU8" s="307" t="str">
        <f>IF(AND('別紙3-1_区分⑤所要額内訳'!$E$14&lt;=踏み台シート!AU4,踏み台シート!AU4&lt;='別紙3-1_区分⑤所要額内訳'!$G$14),1,"")</f>
        <v/>
      </c>
      <c r="AV8" s="307" t="str">
        <f>IF(AND('別紙3-1_区分⑤所要額内訳'!$E$14&lt;=踏み台シート!AV4,踏み台シート!AV4&lt;='別紙3-1_区分⑤所要額内訳'!$G$14),1,"")</f>
        <v/>
      </c>
      <c r="AW8" s="307" t="str">
        <f>IF(AND('別紙3-1_区分⑤所要額内訳'!$E$14&lt;=踏み台シート!AW4,踏み台シート!AW4&lt;='別紙3-1_区分⑤所要額内訳'!$G$14),1,"")</f>
        <v/>
      </c>
      <c r="AX8" s="307" t="str">
        <f>IF(AND('別紙3-1_区分⑤所要額内訳'!$E$14&lt;=踏み台シート!AX4,踏み台シート!AX4&lt;='別紙3-1_区分⑤所要額内訳'!$G$14),1,"")</f>
        <v/>
      </c>
      <c r="AY8" s="307" t="str">
        <f>IF(AND('別紙3-1_区分⑤所要額内訳'!$E$14&lt;=踏み台シート!AY4,踏み台シート!AY4&lt;='別紙3-1_区分⑤所要額内訳'!$G$14),1,"")</f>
        <v/>
      </c>
      <c r="AZ8" s="307" t="str">
        <f>IF(AND('別紙3-1_区分⑤所要額内訳'!$E$14&lt;=踏み台シート!AZ4,踏み台シート!AZ4&lt;='別紙3-1_区分⑤所要額内訳'!$G$14),1,"")</f>
        <v/>
      </c>
      <c r="BA8" s="307" t="str">
        <f>IF(AND('別紙3-1_区分⑤所要額内訳'!$E$14&lt;=踏み台シート!BA4,踏み台シート!BA4&lt;='別紙3-1_区分⑤所要額内訳'!$G$14),1,"")</f>
        <v/>
      </c>
      <c r="BB8" s="311">
        <f t="shared" si="2"/>
        <v>1</v>
      </c>
    </row>
    <row r="9" spans="1:57">
      <c r="A9" s="307" t="str">
        <f t="shared" si="3"/>
        <v/>
      </c>
      <c r="B9" s="313" t="str">
        <f>IF('別紙3-1_区分⑤所要額内訳'!B15="","",'別紙3-1_区分⑤所要額内訳'!B15)</f>
        <v/>
      </c>
      <c r="C9" s="307" t="str">
        <f>IF('別紙3-1_区分⑤所要額内訳'!C15="","",'別紙3-1_区分⑤所要額内訳'!C15)</f>
        <v/>
      </c>
      <c r="D9" s="307">
        <f>IF(AND('別紙3-1_区分⑤所要額内訳'!$E$15&lt;=踏み台シート!D4,踏み台シート!D4&lt;='別紙3-1_区分⑤所要額内訳'!$G$15),1,"")</f>
        <v>1</v>
      </c>
      <c r="E9" s="307" t="str">
        <f>IF(AND('別紙3-1_区分⑤所要額内訳'!$E$15&lt;=踏み台シート!E4,踏み台シート!E4&lt;='別紙3-1_区分⑤所要額内訳'!$G$15),1,"")</f>
        <v/>
      </c>
      <c r="F9" s="307" t="str">
        <f>IF(AND('別紙3-1_区分⑤所要額内訳'!$E$15&lt;=踏み台シート!F4,踏み台シート!F4&lt;='別紙3-1_区分⑤所要額内訳'!$G$15),1,"")</f>
        <v/>
      </c>
      <c r="G9" s="307" t="str">
        <f>IF(AND('別紙3-1_区分⑤所要額内訳'!$E$15&lt;=踏み台シート!G4,踏み台シート!G4&lt;='別紙3-1_区分⑤所要額内訳'!$G$15),1,"")</f>
        <v/>
      </c>
      <c r="H9" s="307" t="str">
        <f>IF(AND('別紙3-1_区分⑤所要額内訳'!$E$15&lt;=踏み台シート!H4,踏み台シート!H4&lt;='別紙3-1_区分⑤所要額内訳'!$G$15),1,"")</f>
        <v/>
      </c>
      <c r="I9" s="307" t="str">
        <f>IF(AND('別紙3-1_区分⑤所要額内訳'!$E$15&lt;=踏み台シート!I4,踏み台シート!I4&lt;='別紙3-1_区分⑤所要額内訳'!$G$15),1,"")</f>
        <v/>
      </c>
      <c r="J9" s="307" t="str">
        <f>IF(AND('別紙3-1_区分⑤所要額内訳'!$E$15&lt;=踏み台シート!J4,踏み台シート!J4&lt;='別紙3-1_区分⑤所要額内訳'!$G$15),1,"")</f>
        <v/>
      </c>
      <c r="K9" s="307" t="str">
        <f>IF(AND('別紙3-1_区分⑤所要額内訳'!$E$15&lt;=踏み台シート!K4,踏み台シート!K4&lt;='別紙3-1_区分⑤所要額内訳'!$G$15),1,"")</f>
        <v/>
      </c>
      <c r="L9" s="307" t="str">
        <f>IF(AND('別紙3-1_区分⑤所要額内訳'!$E$15&lt;=踏み台シート!L4,踏み台シート!L4&lt;='別紙3-1_区分⑤所要額内訳'!$G$15),1,"")</f>
        <v/>
      </c>
      <c r="M9" s="307" t="str">
        <f>IF(AND('別紙3-1_区分⑤所要額内訳'!$E$15&lt;=踏み台シート!M4,踏み台シート!M4&lt;='別紙3-1_区分⑤所要額内訳'!$G$15),1,"")</f>
        <v/>
      </c>
      <c r="N9" s="307" t="str">
        <f>IF(AND('別紙3-1_区分⑤所要額内訳'!$E$15&lt;=踏み台シート!N4,踏み台シート!N4&lt;='別紙3-1_区分⑤所要額内訳'!$G$15),1,"")</f>
        <v/>
      </c>
      <c r="O9" s="307" t="str">
        <f>IF(AND('別紙3-1_区分⑤所要額内訳'!$E$15&lt;=踏み台シート!O4,踏み台シート!O4&lt;='別紙3-1_区分⑤所要額内訳'!$G$15),1,"")</f>
        <v/>
      </c>
      <c r="P9" s="307" t="str">
        <f>IF(AND('別紙3-1_区分⑤所要額内訳'!$E$15&lt;=踏み台シート!P4,踏み台シート!P4&lt;='別紙3-1_区分⑤所要額内訳'!$G$15),1,"")</f>
        <v/>
      </c>
      <c r="Q9" s="307" t="str">
        <f>IF(AND('別紙3-1_区分⑤所要額内訳'!$E$15&lt;=踏み台シート!Q4,踏み台シート!Q4&lt;='別紙3-1_区分⑤所要額内訳'!$G$15),1,"")</f>
        <v/>
      </c>
      <c r="R9" s="307" t="str">
        <f>IF(AND('別紙3-1_区分⑤所要額内訳'!$E$15&lt;=踏み台シート!R4,踏み台シート!R4&lt;='別紙3-1_区分⑤所要額内訳'!$G$15),1,"")</f>
        <v/>
      </c>
      <c r="S9" s="307" t="str">
        <f>IF(AND('別紙3-1_区分⑤所要額内訳'!$E$15&lt;=踏み台シート!S4,踏み台シート!S4&lt;='別紙3-1_区分⑤所要額内訳'!$G$15),1,"")</f>
        <v/>
      </c>
      <c r="T9" s="307" t="str">
        <f>IF(AND('別紙3-1_区分⑤所要額内訳'!$E$15&lt;=踏み台シート!T4,踏み台シート!T4&lt;='別紙3-1_区分⑤所要額内訳'!$G$15),1,"")</f>
        <v/>
      </c>
      <c r="U9" s="307" t="str">
        <f>IF(AND('別紙3-1_区分⑤所要額内訳'!$E$15&lt;=踏み台シート!U4,踏み台シート!U4&lt;='別紙3-1_区分⑤所要額内訳'!$G$15),1,"")</f>
        <v/>
      </c>
      <c r="V9" s="307" t="str">
        <f>IF(AND('別紙3-1_区分⑤所要額内訳'!$E$15&lt;=踏み台シート!V4,踏み台シート!V4&lt;='別紙3-1_区分⑤所要額内訳'!$G$15),1,"")</f>
        <v/>
      </c>
      <c r="W9" s="307" t="str">
        <f>IF(AND('別紙3-1_区分⑤所要額内訳'!$E$15&lt;=踏み台シート!W4,踏み台シート!W4&lt;='別紙3-1_区分⑤所要額内訳'!$G$15),1,"")</f>
        <v/>
      </c>
      <c r="X9" s="307" t="str">
        <f>IF(AND('別紙3-1_区分⑤所要額内訳'!$E$15&lt;=踏み台シート!X4,踏み台シート!X4&lt;='別紙3-1_区分⑤所要額内訳'!$G$15),1,"")</f>
        <v/>
      </c>
      <c r="Y9" s="307" t="str">
        <f>IF(AND('別紙3-1_区分⑤所要額内訳'!$E$15&lt;=踏み台シート!Y4,踏み台シート!Y4&lt;='別紙3-1_区分⑤所要額内訳'!$G$15),1,"")</f>
        <v/>
      </c>
      <c r="Z9" s="307" t="str">
        <f>IF(AND('別紙3-1_区分⑤所要額内訳'!$E$15&lt;=踏み台シート!Z4,踏み台シート!Z4&lt;='別紙3-1_区分⑤所要額内訳'!$G$15),1,"")</f>
        <v/>
      </c>
      <c r="AA9" s="307" t="str">
        <f>IF(AND('別紙3-1_区分⑤所要額内訳'!$E$15&lt;=踏み台シート!AA4,踏み台シート!AA4&lt;='別紙3-1_区分⑤所要額内訳'!$G$15),1,"")</f>
        <v/>
      </c>
      <c r="AB9" s="307" t="str">
        <f>IF(AND('別紙3-1_区分⑤所要額内訳'!$E$15&lt;=踏み台シート!AB4,踏み台シート!AB4&lt;='別紙3-1_区分⑤所要額内訳'!$G$15),1,"")</f>
        <v/>
      </c>
      <c r="AC9" s="307" t="str">
        <f>IF(AND('別紙3-1_区分⑤所要額内訳'!$E$15&lt;=踏み台シート!AC4,踏み台シート!AC4&lt;='別紙3-1_区分⑤所要額内訳'!$G$15),1,"")</f>
        <v/>
      </c>
      <c r="AD9" s="307" t="str">
        <f>IF(AND('別紙3-1_区分⑤所要額内訳'!$E$15&lt;=踏み台シート!AD4,踏み台シート!AD4&lt;='別紙3-1_区分⑤所要額内訳'!$G$15),1,"")</f>
        <v/>
      </c>
      <c r="AE9" s="307" t="str">
        <f>IF(AND('別紙3-1_区分⑤所要額内訳'!$E$15&lt;=踏み台シート!AE4,踏み台シート!AE4&lt;='別紙3-1_区分⑤所要額内訳'!$G$15),1,"")</f>
        <v/>
      </c>
      <c r="AF9" s="307" t="str">
        <f>IF(AND('別紙3-1_区分⑤所要額内訳'!$E$15&lt;=踏み台シート!AF4,踏み台シート!AF4&lt;='別紙3-1_区分⑤所要額内訳'!$G$15),1,"")</f>
        <v/>
      </c>
      <c r="AG9" s="307" t="str">
        <f>IF(AND('別紙3-1_区分⑤所要額内訳'!$E$15&lt;=踏み台シート!AG4,踏み台シート!AG4&lt;='別紙3-1_区分⑤所要額内訳'!$G$15),1,"")</f>
        <v/>
      </c>
      <c r="AH9" s="307" t="str">
        <f>IF(AND('別紙3-1_区分⑤所要額内訳'!$E$15&lt;=踏み台シート!AH4,踏み台シート!AH4&lt;='別紙3-1_区分⑤所要額内訳'!$G$15),1,"")</f>
        <v/>
      </c>
      <c r="AI9" s="307" t="str">
        <f>IF(AND('別紙3-1_区分⑤所要額内訳'!$E$15&lt;=踏み台シート!AI4,踏み台シート!AI4&lt;='別紙3-1_区分⑤所要額内訳'!$G$15),1,"")</f>
        <v/>
      </c>
      <c r="AJ9" s="307" t="str">
        <f>IF(AND('別紙3-1_区分⑤所要額内訳'!$E$15&lt;=踏み台シート!AJ4,踏み台シート!AJ4&lt;='別紙3-1_区分⑤所要額内訳'!$G$15),1,"")</f>
        <v/>
      </c>
      <c r="AK9" s="307" t="str">
        <f>IF(AND('別紙3-1_区分⑤所要額内訳'!$E$15&lt;=踏み台シート!AK4,踏み台シート!AK4&lt;='別紙3-1_区分⑤所要額内訳'!$G$15),1,"")</f>
        <v/>
      </c>
      <c r="AL9" s="307" t="str">
        <f>IF(AND('別紙3-1_区分⑤所要額内訳'!$E$15&lt;=踏み台シート!AL4,踏み台シート!AL4&lt;='別紙3-1_区分⑤所要額内訳'!$G$15),1,"")</f>
        <v/>
      </c>
      <c r="AM9" s="307" t="str">
        <f>IF(AND('別紙3-1_区分⑤所要額内訳'!$E$15&lt;=踏み台シート!AM4,踏み台シート!AM4&lt;='別紙3-1_区分⑤所要額内訳'!$G$15),1,"")</f>
        <v/>
      </c>
      <c r="AN9" s="307" t="str">
        <f>IF(AND('別紙3-1_区分⑤所要額内訳'!$E$15&lt;=踏み台シート!AN4,踏み台シート!AN4&lt;='別紙3-1_区分⑤所要額内訳'!$G$15),1,"")</f>
        <v/>
      </c>
      <c r="AO9" s="307" t="str">
        <f>IF(AND('別紙3-1_区分⑤所要額内訳'!$E$15&lt;=踏み台シート!AO4,踏み台シート!AO4&lt;='別紙3-1_区分⑤所要額内訳'!$G$15),1,"")</f>
        <v/>
      </c>
      <c r="AP9" s="307" t="str">
        <f>IF(AND('別紙3-1_区分⑤所要額内訳'!$E$15&lt;=踏み台シート!AP4,踏み台シート!AP4&lt;='別紙3-1_区分⑤所要額内訳'!$G$15),1,"")</f>
        <v/>
      </c>
      <c r="AQ9" s="307" t="str">
        <f>IF(AND('別紙3-1_区分⑤所要額内訳'!$E$15&lt;=踏み台シート!AQ4,踏み台シート!AQ4&lt;='別紙3-1_区分⑤所要額内訳'!$G$15),1,"")</f>
        <v/>
      </c>
      <c r="AR9" s="307" t="str">
        <f>IF(AND('別紙3-1_区分⑤所要額内訳'!$E$15&lt;=踏み台シート!AR4,踏み台シート!AR4&lt;='別紙3-1_区分⑤所要額内訳'!$G$15),1,"")</f>
        <v/>
      </c>
      <c r="AS9" s="307" t="str">
        <f>IF(AND('別紙3-1_区分⑤所要額内訳'!$E$15&lt;=踏み台シート!AS4,踏み台シート!AS4&lt;='別紙3-1_区分⑤所要額内訳'!$G$15),1,"")</f>
        <v/>
      </c>
      <c r="AT9" s="307" t="str">
        <f>IF(AND('別紙3-1_区分⑤所要額内訳'!$E$15&lt;=踏み台シート!AT4,踏み台シート!AT4&lt;='別紙3-1_区分⑤所要額内訳'!$G$15),1,"")</f>
        <v/>
      </c>
      <c r="AU9" s="307" t="str">
        <f>IF(AND('別紙3-1_区分⑤所要額内訳'!$E$15&lt;=踏み台シート!AU4,踏み台シート!AU4&lt;='別紙3-1_区分⑤所要額内訳'!$G$15),1,"")</f>
        <v/>
      </c>
      <c r="AV9" s="307" t="str">
        <f>IF(AND('別紙3-1_区分⑤所要額内訳'!$E$15&lt;=踏み台シート!AV4,踏み台シート!AV4&lt;='別紙3-1_区分⑤所要額内訳'!$G$15),1,"")</f>
        <v/>
      </c>
      <c r="AW9" s="307" t="str">
        <f>IF(AND('別紙3-1_区分⑤所要額内訳'!$E$15&lt;=踏み台シート!AW4,踏み台シート!AW4&lt;='別紙3-1_区分⑤所要額内訳'!$G$15),1,"")</f>
        <v/>
      </c>
      <c r="AX9" s="307" t="str">
        <f>IF(AND('別紙3-1_区分⑤所要額内訳'!$E$15&lt;=踏み台シート!AX4,踏み台シート!AX4&lt;='別紙3-1_区分⑤所要額内訳'!$G$15),1,"")</f>
        <v/>
      </c>
      <c r="AY9" s="307" t="str">
        <f>IF(AND('別紙3-1_区分⑤所要額内訳'!$E$15&lt;=踏み台シート!AY4,踏み台シート!AY4&lt;='別紙3-1_区分⑤所要額内訳'!$G$15),1,"")</f>
        <v/>
      </c>
      <c r="AZ9" s="307" t="str">
        <f>IF(AND('別紙3-1_区分⑤所要額内訳'!$E$15&lt;=踏み台シート!AZ4,踏み台シート!AZ4&lt;='別紙3-1_区分⑤所要額内訳'!$G$15),1,"")</f>
        <v/>
      </c>
      <c r="BA9" s="307" t="str">
        <f>IF(AND('別紙3-1_区分⑤所要額内訳'!$E$15&lt;=踏み台シート!BA4,踏み台シート!BA4&lt;='別紙3-1_区分⑤所要額内訳'!$G$15),1,"")</f>
        <v/>
      </c>
      <c r="BB9" s="311">
        <f t="shared" si="2"/>
        <v>1</v>
      </c>
    </row>
    <row r="10" spans="1:57">
      <c r="A10" s="307" t="str">
        <f t="shared" si="3"/>
        <v/>
      </c>
      <c r="B10" s="313" t="str">
        <f>IF('別紙3-1_区分⑤所要額内訳'!B16="","",'別紙3-1_区分⑤所要額内訳'!B16)</f>
        <v/>
      </c>
      <c r="C10" s="307" t="str">
        <f>IF('別紙3-1_区分⑤所要額内訳'!C16="","",'別紙3-1_区分⑤所要額内訳'!C16)</f>
        <v/>
      </c>
      <c r="D10" s="307">
        <f>IF(AND('別紙3-1_区分⑤所要額内訳'!$E$16&lt;=踏み台シート!D4,踏み台シート!D4&lt;='別紙3-1_区分⑤所要額内訳'!$G$16),1,"")</f>
        <v>1</v>
      </c>
      <c r="E10" s="307" t="str">
        <f>IF(AND('別紙3-1_区分⑤所要額内訳'!$E$16&lt;=踏み台シート!E4,踏み台シート!E4&lt;='別紙3-1_区分⑤所要額内訳'!$G$16),1,"")</f>
        <v/>
      </c>
      <c r="F10" s="307" t="str">
        <f>IF(AND('別紙3-1_区分⑤所要額内訳'!$E$16&lt;=踏み台シート!F4,踏み台シート!F4&lt;='別紙3-1_区分⑤所要額内訳'!$G$16),1,"")</f>
        <v/>
      </c>
      <c r="G10" s="307" t="str">
        <f>IF(AND('別紙3-1_区分⑤所要額内訳'!$E$16&lt;=踏み台シート!G4,踏み台シート!G4&lt;='別紙3-1_区分⑤所要額内訳'!$G$16),1,"")</f>
        <v/>
      </c>
      <c r="H10" s="307" t="str">
        <f>IF(AND('別紙3-1_区分⑤所要額内訳'!$E$16&lt;=踏み台シート!H4,踏み台シート!H4&lt;='別紙3-1_区分⑤所要額内訳'!$G$16),1,"")</f>
        <v/>
      </c>
      <c r="I10" s="307" t="str">
        <f>IF(AND('別紙3-1_区分⑤所要額内訳'!$E$16&lt;=踏み台シート!I4,踏み台シート!I4&lt;='別紙3-1_区分⑤所要額内訳'!$G$16),1,"")</f>
        <v/>
      </c>
      <c r="J10" s="307" t="str">
        <f>IF(AND('別紙3-1_区分⑤所要額内訳'!$E$16&lt;=踏み台シート!J4,踏み台シート!J4&lt;='別紙3-1_区分⑤所要額内訳'!$G$16),1,"")</f>
        <v/>
      </c>
      <c r="K10" s="307" t="str">
        <f>IF(AND('別紙3-1_区分⑤所要額内訳'!$E$16&lt;=踏み台シート!K4,踏み台シート!K4&lt;='別紙3-1_区分⑤所要額内訳'!$G$16),1,"")</f>
        <v/>
      </c>
      <c r="L10" s="307" t="str">
        <f>IF(AND('別紙3-1_区分⑤所要額内訳'!$E$16&lt;=踏み台シート!L4,踏み台シート!L4&lt;='別紙3-1_区分⑤所要額内訳'!$G$16),1,"")</f>
        <v/>
      </c>
      <c r="M10" s="307" t="str">
        <f>IF(AND('別紙3-1_区分⑤所要額内訳'!$E$16&lt;=踏み台シート!M4,踏み台シート!M4&lt;='別紙3-1_区分⑤所要額内訳'!$G$16),1,"")</f>
        <v/>
      </c>
      <c r="N10" s="307" t="str">
        <f>IF(AND('別紙3-1_区分⑤所要額内訳'!$E$16&lt;=踏み台シート!N4,踏み台シート!N4&lt;='別紙3-1_区分⑤所要額内訳'!$G$16),1,"")</f>
        <v/>
      </c>
      <c r="O10" s="307" t="str">
        <f>IF(AND('別紙3-1_区分⑤所要額内訳'!$E$16&lt;=踏み台シート!O4,踏み台シート!O4&lt;='別紙3-1_区分⑤所要額内訳'!$G$16),1,"")</f>
        <v/>
      </c>
      <c r="P10" s="307" t="str">
        <f>IF(AND('別紙3-1_区分⑤所要額内訳'!$E$16&lt;=踏み台シート!P4,踏み台シート!P4&lt;='別紙3-1_区分⑤所要額内訳'!$G$16),1,"")</f>
        <v/>
      </c>
      <c r="Q10" s="307" t="str">
        <f>IF(AND('別紙3-1_区分⑤所要額内訳'!$E$16&lt;=踏み台シート!Q4,踏み台シート!Q4&lt;='別紙3-1_区分⑤所要額内訳'!$G$16),1,"")</f>
        <v/>
      </c>
      <c r="R10" s="307" t="str">
        <f>IF(AND('別紙3-1_区分⑤所要額内訳'!$E$16&lt;=踏み台シート!R4,踏み台シート!R4&lt;='別紙3-1_区分⑤所要額内訳'!$G$16),1,"")</f>
        <v/>
      </c>
      <c r="S10" s="307" t="str">
        <f>IF(AND('別紙3-1_区分⑤所要額内訳'!$E$16&lt;=踏み台シート!S4,踏み台シート!S4&lt;='別紙3-1_区分⑤所要額内訳'!$G$16),1,"")</f>
        <v/>
      </c>
      <c r="T10" s="307" t="str">
        <f>IF(AND('別紙3-1_区分⑤所要額内訳'!$E$16&lt;=踏み台シート!T4,踏み台シート!T4&lt;='別紙3-1_区分⑤所要額内訳'!$G$16),1,"")</f>
        <v/>
      </c>
      <c r="U10" s="307" t="str">
        <f>IF(AND('別紙3-1_区分⑤所要額内訳'!$E$16&lt;=踏み台シート!U4,踏み台シート!U4&lt;='別紙3-1_区分⑤所要額内訳'!$G$16),1,"")</f>
        <v/>
      </c>
      <c r="V10" s="307" t="str">
        <f>IF(AND('別紙3-1_区分⑤所要額内訳'!$E$16&lt;=踏み台シート!V4,踏み台シート!V4&lt;='別紙3-1_区分⑤所要額内訳'!$G$16),1,"")</f>
        <v/>
      </c>
      <c r="W10" s="307" t="str">
        <f>IF(AND('別紙3-1_区分⑤所要額内訳'!$E$16&lt;=踏み台シート!W4,踏み台シート!W4&lt;='別紙3-1_区分⑤所要額内訳'!$G$16),1,"")</f>
        <v/>
      </c>
      <c r="X10" s="307" t="str">
        <f>IF(AND('別紙3-1_区分⑤所要額内訳'!$E$16&lt;=踏み台シート!X4,踏み台シート!X4&lt;='別紙3-1_区分⑤所要額内訳'!$G$16),1,"")</f>
        <v/>
      </c>
      <c r="Y10" s="307" t="str">
        <f>IF(AND('別紙3-1_区分⑤所要額内訳'!$E$16&lt;=踏み台シート!Y4,踏み台シート!Y4&lt;='別紙3-1_区分⑤所要額内訳'!$G$16),1,"")</f>
        <v/>
      </c>
      <c r="Z10" s="307" t="str">
        <f>IF(AND('別紙3-1_区分⑤所要額内訳'!$E$16&lt;=踏み台シート!Z4,踏み台シート!Z4&lt;='別紙3-1_区分⑤所要額内訳'!$G$16),1,"")</f>
        <v/>
      </c>
      <c r="AA10" s="307" t="str">
        <f>IF(AND('別紙3-1_区分⑤所要額内訳'!$E$16&lt;=踏み台シート!AA4,踏み台シート!AA4&lt;='別紙3-1_区分⑤所要額内訳'!$G$16),1,"")</f>
        <v/>
      </c>
      <c r="AB10" s="307" t="str">
        <f>IF(AND('別紙3-1_区分⑤所要額内訳'!$E$16&lt;=踏み台シート!AB4,踏み台シート!AB4&lt;='別紙3-1_区分⑤所要額内訳'!$G$16),1,"")</f>
        <v/>
      </c>
      <c r="AC10" s="307" t="str">
        <f>IF(AND('別紙3-1_区分⑤所要額内訳'!$E$16&lt;=踏み台シート!AC4,踏み台シート!AC4&lt;='別紙3-1_区分⑤所要額内訳'!$G$16),1,"")</f>
        <v/>
      </c>
      <c r="AD10" s="307" t="str">
        <f>IF(AND('別紙3-1_区分⑤所要額内訳'!$E$16&lt;=踏み台シート!AD4,踏み台シート!AD4&lt;='別紙3-1_区分⑤所要額内訳'!$G$16),1,"")</f>
        <v/>
      </c>
      <c r="AE10" s="307" t="str">
        <f>IF(AND('別紙3-1_区分⑤所要額内訳'!$E$16&lt;=踏み台シート!AE4,踏み台シート!AE4&lt;='別紙3-1_区分⑤所要額内訳'!$G$16),1,"")</f>
        <v/>
      </c>
      <c r="AF10" s="307" t="str">
        <f>IF(AND('別紙3-1_区分⑤所要額内訳'!$E$16&lt;=踏み台シート!AF4,踏み台シート!AF4&lt;='別紙3-1_区分⑤所要額内訳'!$G$16),1,"")</f>
        <v/>
      </c>
      <c r="AG10" s="307" t="str">
        <f>IF(AND('別紙3-1_区分⑤所要額内訳'!$E$16&lt;=踏み台シート!AG4,踏み台シート!AG4&lt;='別紙3-1_区分⑤所要額内訳'!$G$16),1,"")</f>
        <v/>
      </c>
      <c r="AH10" s="307" t="str">
        <f>IF(AND('別紙3-1_区分⑤所要額内訳'!$E$16&lt;=踏み台シート!AH4,踏み台シート!AH4&lt;='別紙3-1_区分⑤所要額内訳'!$G$16),1,"")</f>
        <v/>
      </c>
      <c r="AI10" s="307" t="str">
        <f>IF(AND('別紙3-1_区分⑤所要額内訳'!$E$16&lt;=踏み台シート!AI4,踏み台シート!AI4&lt;='別紙3-1_区分⑤所要額内訳'!$G$16),1,"")</f>
        <v/>
      </c>
      <c r="AJ10" s="307" t="str">
        <f>IF(AND('別紙3-1_区分⑤所要額内訳'!$E$16&lt;=踏み台シート!AJ4,踏み台シート!AJ4&lt;='別紙3-1_区分⑤所要額内訳'!$G$16),1,"")</f>
        <v/>
      </c>
      <c r="AK10" s="307" t="str">
        <f>IF(AND('別紙3-1_区分⑤所要額内訳'!$E$16&lt;=踏み台シート!AK4,踏み台シート!AK4&lt;='別紙3-1_区分⑤所要額内訳'!$G$16),1,"")</f>
        <v/>
      </c>
      <c r="AL10" s="307" t="str">
        <f>IF(AND('別紙3-1_区分⑤所要額内訳'!$E$16&lt;=踏み台シート!AL4,踏み台シート!AL4&lt;='別紙3-1_区分⑤所要額内訳'!$G$16),1,"")</f>
        <v/>
      </c>
      <c r="AM10" s="307" t="str">
        <f>IF(AND('別紙3-1_区分⑤所要額内訳'!$E$16&lt;=踏み台シート!AM4,踏み台シート!AM4&lt;='別紙3-1_区分⑤所要額内訳'!$G$16),1,"")</f>
        <v/>
      </c>
      <c r="AN10" s="307" t="str">
        <f>IF(AND('別紙3-1_区分⑤所要額内訳'!$E$16&lt;=踏み台シート!AN4,踏み台シート!AN4&lt;='別紙3-1_区分⑤所要額内訳'!$G$16),1,"")</f>
        <v/>
      </c>
      <c r="AO10" s="307" t="str">
        <f>IF(AND('別紙3-1_区分⑤所要額内訳'!$E$16&lt;=踏み台シート!AO4,踏み台シート!AO4&lt;='別紙3-1_区分⑤所要額内訳'!$G$16),1,"")</f>
        <v/>
      </c>
      <c r="AP10" s="307" t="str">
        <f>IF(AND('別紙3-1_区分⑤所要額内訳'!$E$16&lt;=踏み台シート!AP4,踏み台シート!AP4&lt;='別紙3-1_区分⑤所要額内訳'!$G$16),1,"")</f>
        <v/>
      </c>
      <c r="AQ10" s="307" t="str">
        <f>IF(AND('別紙3-1_区分⑤所要額内訳'!$E$16&lt;=踏み台シート!AQ4,踏み台シート!AQ4&lt;='別紙3-1_区分⑤所要額内訳'!$G$16),1,"")</f>
        <v/>
      </c>
      <c r="AR10" s="307" t="str">
        <f>IF(AND('別紙3-1_区分⑤所要額内訳'!$E$16&lt;=踏み台シート!AR4,踏み台シート!AR4&lt;='別紙3-1_区分⑤所要額内訳'!$G$16),1,"")</f>
        <v/>
      </c>
      <c r="AS10" s="307" t="str">
        <f>IF(AND('別紙3-1_区分⑤所要額内訳'!$E$16&lt;=踏み台シート!AS4,踏み台シート!AS4&lt;='別紙3-1_区分⑤所要額内訳'!$G$16),1,"")</f>
        <v/>
      </c>
      <c r="AT10" s="307" t="str">
        <f>IF(AND('別紙3-1_区分⑤所要額内訳'!$E$16&lt;=踏み台シート!AT4,踏み台シート!AT4&lt;='別紙3-1_区分⑤所要額内訳'!$G$16),1,"")</f>
        <v/>
      </c>
      <c r="AU10" s="307" t="str">
        <f>IF(AND('別紙3-1_区分⑤所要額内訳'!$E$16&lt;=踏み台シート!AU4,踏み台シート!AU4&lt;='別紙3-1_区分⑤所要額内訳'!$G$16),1,"")</f>
        <v/>
      </c>
      <c r="AV10" s="307" t="str">
        <f>IF(AND('別紙3-1_区分⑤所要額内訳'!$E$16&lt;=踏み台シート!AV4,踏み台シート!AV4&lt;='別紙3-1_区分⑤所要額内訳'!$G$16),1,"")</f>
        <v/>
      </c>
      <c r="AW10" s="307" t="str">
        <f>IF(AND('別紙3-1_区分⑤所要額内訳'!$E$16&lt;=踏み台シート!AW4,踏み台シート!AW4&lt;='別紙3-1_区分⑤所要額内訳'!$G$16),1,"")</f>
        <v/>
      </c>
      <c r="AX10" s="307" t="str">
        <f>IF(AND('別紙3-1_区分⑤所要額内訳'!$E$16&lt;=踏み台シート!AX4,踏み台シート!AX4&lt;='別紙3-1_区分⑤所要額内訳'!$G$16),1,"")</f>
        <v/>
      </c>
      <c r="AY10" s="307" t="str">
        <f>IF(AND('別紙3-1_区分⑤所要額内訳'!$E$16&lt;=踏み台シート!AY4,踏み台シート!AY4&lt;='別紙3-1_区分⑤所要額内訳'!$G$16),1,"")</f>
        <v/>
      </c>
      <c r="AZ10" s="307" t="str">
        <f>IF(AND('別紙3-1_区分⑤所要額内訳'!$E$16&lt;=踏み台シート!AZ4,踏み台シート!AZ4&lt;='別紙3-1_区分⑤所要額内訳'!$G$16),1,"")</f>
        <v/>
      </c>
      <c r="BA10" s="307" t="str">
        <f>IF(AND('別紙3-1_区分⑤所要額内訳'!$E$16&lt;=踏み台シート!BA4,踏み台シート!BA4&lt;='別紙3-1_区分⑤所要額内訳'!$G$16),1,"")</f>
        <v/>
      </c>
      <c r="BB10" s="311">
        <f t="shared" si="2"/>
        <v>1</v>
      </c>
    </row>
    <row r="11" spans="1:57">
      <c r="A11" s="307" t="str">
        <f t="shared" si="3"/>
        <v/>
      </c>
      <c r="B11" s="313" t="str">
        <f>IF('別紙3-1_区分⑤所要額内訳'!B17="","",'別紙3-1_区分⑤所要額内訳'!B17)</f>
        <v/>
      </c>
      <c r="C11" s="307" t="str">
        <f>IF('別紙3-1_区分⑤所要額内訳'!C17="","",'別紙3-1_区分⑤所要額内訳'!C17)</f>
        <v/>
      </c>
      <c r="D11" s="307">
        <f>IF(AND('別紙3-1_区分⑤所要額内訳'!$E$17&lt;=踏み台シート!D4,踏み台シート!D4&lt;='別紙3-1_区分⑤所要額内訳'!$G$17),1,"")</f>
        <v>1</v>
      </c>
      <c r="E11" s="307" t="str">
        <f>IF(AND('別紙3-1_区分⑤所要額内訳'!$E$17&lt;=踏み台シート!E4,踏み台シート!E4&lt;='別紙3-1_区分⑤所要額内訳'!$G$17),1,"")</f>
        <v/>
      </c>
      <c r="F11" s="307" t="str">
        <f>IF(AND('別紙3-1_区分⑤所要額内訳'!$E$17&lt;=踏み台シート!F4,踏み台シート!F4&lt;='別紙3-1_区分⑤所要額内訳'!$G$17),1,"")</f>
        <v/>
      </c>
      <c r="G11" s="307" t="str">
        <f>IF(AND('別紙3-1_区分⑤所要額内訳'!$E$17&lt;=踏み台シート!G4,踏み台シート!G4&lt;='別紙3-1_区分⑤所要額内訳'!$G$17),1,"")</f>
        <v/>
      </c>
      <c r="H11" s="307" t="str">
        <f>IF(AND('別紙3-1_区分⑤所要額内訳'!$E$17&lt;=踏み台シート!H4,踏み台シート!H4&lt;='別紙3-1_区分⑤所要額内訳'!$G$17),1,"")</f>
        <v/>
      </c>
      <c r="I11" s="307" t="str">
        <f>IF(AND('別紙3-1_区分⑤所要額内訳'!$E$17&lt;=踏み台シート!I4,踏み台シート!I4&lt;='別紙3-1_区分⑤所要額内訳'!$G$17),1,"")</f>
        <v/>
      </c>
      <c r="J11" s="307" t="str">
        <f>IF(AND('別紙3-1_区分⑤所要額内訳'!$E$17&lt;=踏み台シート!J4,踏み台シート!J4&lt;='別紙3-1_区分⑤所要額内訳'!$G$17),1,"")</f>
        <v/>
      </c>
      <c r="K11" s="307" t="str">
        <f>IF(AND('別紙3-1_区分⑤所要額内訳'!$E$17&lt;=踏み台シート!K4,踏み台シート!K4&lt;='別紙3-1_区分⑤所要額内訳'!$G$17),1,"")</f>
        <v/>
      </c>
      <c r="L11" s="307" t="str">
        <f>IF(AND('別紙3-1_区分⑤所要額内訳'!$E$17&lt;=踏み台シート!L4,踏み台シート!L4&lt;='別紙3-1_区分⑤所要額内訳'!$G$17),1,"")</f>
        <v/>
      </c>
      <c r="M11" s="307" t="str">
        <f>IF(AND('別紙3-1_区分⑤所要額内訳'!$E$17&lt;=踏み台シート!M4,踏み台シート!M4&lt;='別紙3-1_区分⑤所要額内訳'!$G$17),1,"")</f>
        <v/>
      </c>
      <c r="N11" s="307" t="str">
        <f>IF(AND('別紙3-1_区分⑤所要額内訳'!$E$17&lt;=踏み台シート!N4,踏み台シート!N4&lt;='別紙3-1_区分⑤所要額内訳'!$G$17),1,"")</f>
        <v/>
      </c>
      <c r="O11" s="307" t="str">
        <f>IF(AND('別紙3-1_区分⑤所要額内訳'!$E$17&lt;=踏み台シート!O4,踏み台シート!O4&lt;='別紙3-1_区分⑤所要額内訳'!$G$17),1,"")</f>
        <v/>
      </c>
      <c r="P11" s="307" t="str">
        <f>IF(AND('別紙3-1_区分⑤所要額内訳'!$E$17&lt;=踏み台シート!P4,踏み台シート!P4&lt;='別紙3-1_区分⑤所要額内訳'!$G$17),1,"")</f>
        <v/>
      </c>
      <c r="Q11" s="307" t="str">
        <f>IF(AND('別紙3-1_区分⑤所要額内訳'!$E$17&lt;=踏み台シート!Q4,踏み台シート!Q4&lt;='別紙3-1_区分⑤所要額内訳'!$G$17),1,"")</f>
        <v/>
      </c>
      <c r="R11" s="307" t="str">
        <f>IF(AND('別紙3-1_区分⑤所要額内訳'!$E$17&lt;=踏み台シート!R4,踏み台シート!R4&lt;='別紙3-1_区分⑤所要額内訳'!$G$17),1,"")</f>
        <v/>
      </c>
      <c r="S11" s="307" t="str">
        <f>IF(AND('別紙3-1_区分⑤所要額内訳'!$E$17&lt;=踏み台シート!S4,踏み台シート!S4&lt;='別紙3-1_区分⑤所要額内訳'!$G$17),1,"")</f>
        <v/>
      </c>
      <c r="T11" s="307" t="str">
        <f>IF(AND('別紙3-1_区分⑤所要額内訳'!$E$17&lt;=踏み台シート!T4,踏み台シート!T4&lt;='別紙3-1_区分⑤所要額内訳'!$G$17),1,"")</f>
        <v/>
      </c>
      <c r="U11" s="307" t="str">
        <f>IF(AND('別紙3-1_区分⑤所要額内訳'!$E$17&lt;=踏み台シート!U4,踏み台シート!U4&lt;='別紙3-1_区分⑤所要額内訳'!$G$17),1,"")</f>
        <v/>
      </c>
      <c r="V11" s="307" t="str">
        <f>IF(AND('別紙3-1_区分⑤所要額内訳'!$E$17&lt;=踏み台シート!V4,踏み台シート!V4&lt;='別紙3-1_区分⑤所要額内訳'!$G$17),1,"")</f>
        <v/>
      </c>
      <c r="W11" s="307" t="str">
        <f>IF(AND('別紙3-1_区分⑤所要額内訳'!$E$17&lt;=踏み台シート!W4,踏み台シート!W4&lt;='別紙3-1_区分⑤所要額内訳'!$G$17),1,"")</f>
        <v/>
      </c>
      <c r="X11" s="307" t="str">
        <f>IF(AND('別紙3-1_区分⑤所要額内訳'!$E$17&lt;=踏み台シート!X4,踏み台シート!X4&lt;='別紙3-1_区分⑤所要額内訳'!$G$17),1,"")</f>
        <v/>
      </c>
      <c r="Y11" s="307" t="str">
        <f>IF(AND('別紙3-1_区分⑤所要額内訳'!$E$17&lt;=踏み台シート!Y4,踏み台シート!Y4&lt;='別紙3-1_区分⑤所要額内訳'!$G$17),1,"")</f>
        <v/>
      </c>
      <c r="Z11" s="307" t="str">
        <f>IF(AND('別紙3-1_区分⑤所要額内訳'!$E$17&lt;=踏み台シート!Z4,踏み台シート!Z4&lt;='別紙3-1_区分⑤所要額内訳'!$G$17),1,"")</f>
        <v/>
      </c>
      <c r="AA11" s="307" t="str">
        <f>IF(AND('別紙3-1_区分⑤所要額内訳'!$E$17&lt;=踏み台シート!AA4,踏み台シート!AA4&lt;='別紙3-1_区分⑤所要額内訳'!$G$17),1,"")</f>
        <v/>
      </c>
      <c r="AB11" s="307" t="str">
        <f>IF(AND('別紙3-1_区分⑤所要額内訳'!$E$17&lt;=踏み台シート!AB4,踏み台シート!AB4&lt;='別紙3-1_区分⑤所要額内訳'!$G$17),1,"")</f>
        <v/>
      </c>
      <c r="AC11" s="307" t="str">
        <f>IF(AND('別紙3-1_区分⑤所要額内訳'!$E$17&lt;=踏み台シート!AC4,踏み台シート!AC4&lt;='別紙3-1_区分⑤所要額内訳'!$G$17),1,"")</f>
        <v/>
      </c>
      <c r="AD11" s="307" t="str">
        <f>IF(AND('別紙3-1_区分⑤所要額内訳'!$E$17&lt;=踏み台シート!AD4,踏み台シート!AD4&lt;='別紙3-1_区分⑤所要額内訳'!$G$17),1,"")</f>
        <v/>
      </c>
      <c r="AE11" s="307" t="str">
        <f>IF(AND('別紙3-1_区分⑤所要額内訳'!$E$17&lt;=踏み台シート!AE4,踏み台シート!AE4&lt;='別紙3-1_区分⑤所要額内訳'!$G$17),1,"")</f>
        <v/>
      </c>
      <c r="AF11" s="307" t="str">
        <f>IF(AND('別紙3-1_区分⑤所要額内訳'!$E$17&lt;=踏み台シート!AF4,踏み台シート!AF4&lt;='別紙3-1_区分⑤所要額内訳'!$G$17),1,"")</f>
        <v/>
      </c>
      <c r="AG11" s="307" t="str">
        <f>IF(AND('別紙3-1_区分⑤所要額内訳'!$E$17&lt;=踏み台シート!AG4,踏み台シート!AG4&lt;='別紙3-1_区分⑤所要額内訳'!$G$17),1,"")</f>
        <v/>
      </c>
      <c r="AH11" s="307" t="str">
        <f>IF(AND('別紙3-1_区分⑤所要額内訳'!$E$17&lt;=踏み台シート!AH4,踏み台シート!AH4&lt;='別紙3-1_区分⑤所要額内訳'!$G$17),1,"")</f>
        <v/>
      </c>
      <c r="AI11" s="307" t="str">
        <f>IF(AND('別紙3-1_区分⑤所要額内訳'!$E$17&lt;=踏み台シート!AI4,踏み台シート!AI4&lt;='別紙3-1_区分⑤所要額内訳'!$G$17),1,"")</f>
        <v/>
      </c>
      <c r="AJ11" s="307" t="str">
        <f>IF(AND('別紙3-1_区分⑤所要額内訳'!$E$17&lt;=踏み台シート!AJ4,踏み台シート!AJ4&lt;='別紙3-1_区分⑤所要額内訳'!$G$17),1,"")</f>
        <v/>
      </c>
      <c r="AK11" s="307" t="str">
        <f>IF(AND('別紙3-1_区分⑤所要額内訳'!$E$17&lt;=踏み台シート!AK4,踏み台シート!AK4&lt;='別紙3-1_区分⑤所要額内訳'!$G$17),1,"")</f>
        <v/>
      </c>
      <c r="AL11" s="307" t="str">
        <f>IF(AND('別紙3-1_区分⑤所要額内訳'!$E$17&lt;=踏み台シート!AL4,踏み台シート!AL4&lt;='別紙3-1_区分⑤所要額内訳'!$G$17),1,"")</f>
        <v/>
      </c>
      <c r="AM11" s="307" t="str">
        <f>IF(AND('別紙3-1_区分⑤所要額内訳'!$E$17&lt;=踏み台シート!AM4,踏み台シート!AM4&lt;='別紙3-1_区分⑤所要額内訳'!$G$17),1,"")</f>
        <v/>
      </c>
      <c r="AN11" s="307" t="str">
        <f>IF(AND('別紙3-1_区分⑤所要額内訳'!$E$17&lt;=踏み台シート!AN4,踏み台シート!AN4&lt;='別紙3-1_区分⑤所要額内訳'!$G$17),1,"")</f>
        <v/>
      </c>
      <c r="AO11" s="307" t="str">
        <f>IF(AND('別紙3-1_区分⑤所要額内訳'!$E$17&lt;=踏み台シート!AO4,踏み台シート!AO4&lt;='別紙3-1_区分⑤所要額内訳'!$G$17),1,"")</f>
        <v/>
      </c>
      <c r="AP11" s="307" t="str">
        <f>IF(AND('別紙3-1_区分⑤所要額内訳'!$E$17&lt;=踏み台シート!AP4,踏み台シート!AP4&lt;='別紙3-1_区分⑤所要額内訳'!$G$17),1,"")</f>
        <v/>
      </c>
      <c r="AQ11" s="307" t="str">
        <f>IF(AND('別紙3-1_区分⑤所要額内訳'!$E$17&lt;=踏み台シート!AQ4,踏み台シート!AQ4&lt;='別紙3-1_区分⑤所要額内訳'!$G$17),1,"")</f>
        <v/>
      </c>
      <c r="AR11" s="307" t="str">
        <f>IF(AND('別紙3-1_区分⑤所要額内訳'!$E$17&lt;=踏み台シート!AR4,踏み台シート!AR4&lt;='別紙3-1_区分⑤所要額内訳'!$G$17),1,"")</f>
        <v/>
      </c>
      <c r="AS11" s="307" t="str">
        <f>IF(AND('別紙3-1_区分⑤所要額内訳'!$E$17&lt;=踏み台シート!AS4,踏み台シート!AS4&lt;='別紙3-1_区分⑤所要額内訳'!$G$17),1,"")</f>
        <v/>
      </c>
      <c r="AT11" s="307" t="str">
        <f>IF(AND('別紙3-1_区分⑤所要額内訳'!$E$17&lt;=踏み台シート!AT4,踏み台シート!AT4&lt;='別紙3-1_区分⑤所要額内訳'!$G$17),1,"")</f>
        <v/>
      </c>
      <c r="AU11" s="307" t="str">
        <f>IF(AND('別紙3-1_区分⑤所要額内訳'!$E$17&lt;=踏み台シート!AU4,踏み台シート!AU4&lt;='別紙3-1_区分⑤所要額内訳'!$G$17),1,"")</f>
        <v/>
      </c>
      <c r="AV11" s="307" t="str">
        <f>IF(AND('別紙3-1_区分⑤所要額内訳'!$E$17&lt;=踏み台シート!AV4,踏み台シート!AV4&lt;='別紙3-1_区分⑤所要額内訳'!$G$17),1,"")</f>
        <v/>
      </c>
      <c r="AW11" s="307" t="str">
        <f>IF(AND('別紙3-1_区分⑤所要額内訳'!$E$17&lt;=踏み台シート!AW4,踏み台シート!AW4&lt;='別紙3-1_区分⑤所要額内訳'!$G$17),1,"")</f>
        <v/>
      </c>
      <c r="AX11" s="307" t="str">
        <f>IF(AND('別紙3-1_区分⑤所要額内訳'!$E$17&lt;=踏み台シート!AX4,踏み台シート!AX4&lt;='別紙3-1_区分⑤所要額内訳'!$G$17),1,"")</f>
        <v/>
      </c>
      <c r="AY11" s="307" t="str">
        <f>IF(AND('別紙3-1_区分⑤所要額内訳'!$E$17&lt;=踏み台シート!AY4,踏み台シート!AY4&lt;='別紙3-1_区分⑤所要額内訳'!$G$17),1,"")</f>
        <v/>
      </c>
      <c r="AZ11" s="307" t="str">
        <f>IF(AND('別紙3-1_区分⑤所要額内訳'!$E$17&lt;=踏み台シート!AZ4,踏み台シート!AZ4&lt;='別紙3-1_区分⑤所要額内訳'!$G$17),1,"")</f>
        <v/>
      </c>
      <c r="BA11" s="307" t="str">
        <f>IF(AND('別紙3-1_区分⑤所要額内訳'!$E$17&lt;=踏み台シート!BA4,踏み台シート!BA4&lt;='別紙3-1_区分⑤所要額内訳'!$G$17),1,"")</f>
        <v/>
      </c>
      <c r="BB11" s="311">
        <f t="shared" si="2"/>
        <v>1</v>
      </c>
    </row>
    <row r="12" spans="1:57">
      <c r="A12" s="307" t="str">
        <f t="shared" si="3"/>
        <v/>
      </c>
      <c r="B12" s="313" t="str">
        <f>IF('別紙3-1_区分⑤所要額内訳'!B18="","",'別紙3-1_区分⑤所要額内訳'!B18)</f>
        <v/>
      </c>
      <c r="C12" s="307" t="str">
        <f>IF('別紙3-1_区分⑤所要額内訳'!C18="","",'別紙3-1_区分⑤所要額内訳'!C18)</f>
        <v/>
      </c>
      <c r="D12" s="307">
        <f>IF(AND('別紙3-1_区分⑤所要額内訳'!$E$18&lt;=踏み台シート!D4,踏み台シート!D4&lt;='別紙3-1_区分⑤所要額内訳'!$G$18),1,"")</f>
        <v>1</v>
      </c>
      <c r="E12" s="307" t="str">
        <f>IF(AND('別紙3-1_区分⑤所要額内訳'!$E$18&lt;=踏み台シート!E4,踏み台シート!E4&lt;='別紙3-1_区分⑤所要額内訳'!$G$18),1,"")</f>
        <v/>
      </c>
      <c r="F12" s="307" t="str">
        <f>IF(AND('別紙3-1_区分⑤所要額内訳'!$E$18&lt;=踏み台シート!F4,踏み台シート!F4&lt;='別紙3-1_区分⑤所要額内訳'!$G$18),1,"")</f>
        <v/>
      </c>
      <c r="G12" s="307" t="str">
        <f>IF(AND('別紙3-1_区分⑤所要額内訳'!$E$18&lt;=踏み台シート!G4,踏み台シート!G4&lt;='別紙3-1_区分⑤所要額内訳'!$G$18),1,"")</f>
        <v/>
      </c>
      <c r="H12" s="307" t="str">
        <f>IF(AND('別紙3-1_区分⑤所要額内訳'!$E$18&lt;=踏み台シート!H4,踏み台シート!H4&lt;='別紙3-1_区分⑤所要額内訳'!$G$18),1,"")</f>
        <v/>
      </c>
      <c r="I12" s="307" t="str">
        <f>IF(AND('別紙3-1_区分⑤所要額内訳'!$E$18&lt;=踏み台シート!I4,踏み台シート!I4&lt;='別紙3-1_区分⑤所要額内訳'!$G$18),1,"")</f>
        <v/>
      </c>
      <c r="J12" s="307" t="str">
        <f>IF(AND('別紙3-1_区分⑤所要額内訳'!$E$18&lt;=踏み台シート!J4,踏み台シート!J4&lt;='別紙3-1_区分⑤所要額内訳'!$G$18),1,"")</f>
        <v/>
      </c>
      <c r="K12" s="307" t="str">
        <f>IF(AND('別紙3-1_区分⑤所要額内訳'!$E$18&lt;=踏み台シート!K4,踏み台シート!K4&lt;='別紙3-1_区分⑤所要額内訳'!$G$18),1,"")</f>
        <v/>
      </c>
      <c r="L12" s="307" t="str">
        <f>IF(AND('別紙3-1_区分⑤所要額内訳'!$E$18&lt;=踏み台シート!L4,踏み台シート!L4&lt;='別紙3-1_区分⑤所要額内訳'!$G$18),1,"")</f>
        <v/>
      </c>
      <c r="M12" s="307" t="str">
        <f>IF(AND('別紙3-1_区分⑤所要額内訳'!$E$18&lt;=踏み台シート!M4,踏み台シート!M4&lt;='別紙3-1_区分⑤所要額内訳'!$G$18),1,"")</f>
        <v/>
      </c>
      <c r="N12" s="307" t="str">
        <f>IF(AND('別紙3-1_区分⑤所要額内訳'!$E$18&lt;=踏み台シート!N4,踏み台シート!N4&lt;='別紙3-1_区分⑤所要額内訳'!$G$18),1,"")</f>
        <v/>
      </c>
      <c r="O12" s="307" t="str">
        <f>IF(AND('別紙3-1_区分⑤所要額内訳'!$E$18&lt;=踏み台シート!O4,踏み台シート!O4&lt;='別紙3-1_区分⑤所要額内訳'!$G$18),1,"")</f>
        <v/>
      </c>
      <c r="P12" s="307" t="str">
        <f>IF(AND('別紙3-1_区分⑤所要額内訳'!$E$18&lt;=踏み台シート!P4,踏み台シート!P4&lt;='別紙3-1_区分⑤所要額内訳'!$G$18),1,"")</f>
        <v/>
      </c>
      <c r="Q12" s="307" t="str">
        <f>IF(AND('別紙3-1_区分⑤所要額内訳'!$E$18&lt;=踏み台シート!Q4,踏み台シート!Q4&lt;='別紙3-1_区分⑤所要額内訳'!$G$18),1,"")</f>
        <v/>
      </c>
      <c r="R12" s="307" t="str">
        <f>IF(AND('別紙3-1_区分⑤所要額内訳'!$E$18&lt;=踏み台シート!R4,踏み台シート!R4&lt;='別紙3-1_区分⑤所要額内訳'!$G$18),1,"")</f>
        <v/>
      </c>
      <c r="S12" s="307" t="str">
        <f>IF(AND('別紙3-1_区分⑤所要額内訳'!$E$18&lt;=踏み台シート!S4,踏み台シート!S4&lt;='別紙3-1_区分⑤所要額内訳'!$G$18),1,"")</f>
        <v/>
      </c>
      <c r="T12" s="307" t="str">
        <f>IF(AND('別紙3-1_区分⑤所要額内訳'!$E$18&lt;=踏み台シート!T4,踏み台シート!T4&lt;='別紙3-1_区分⑤所要額内訳'!$G$18),1,"")</f>
        <v/>
      </c>
      <c r="U12" s="307" t="str">
        <f>IF(AND('別紙3-1_区分⑤所要額内訳'!$E$18&lt;=踏み台シート!U4,踏み台シート!U4&lt;='別紙3-1_区分⑤所要額内訳'!$G$18),1,"")</f>
        <v/>
      </c>
      <c r="V12" s="307" t="str">
        <f>IF(AND('別紙3-1_区分⑤所要額内訳'!$E$18&lt;=踏み台シート!V4,踏み台シート!V4&lt;='別紙3-1_区分⑤所要額内訳'!$G$18),1,"")</f>
        <v/>
      </c>
      <c r="W12" s="307" t="str">
        <f>IF(AND('別紙3-1_区分⑤所要額内訳'!$E$18&lt;=踏み台シート!W4,踏み台シート!W4&lt;='別紙3-1_区分⑤所要額内訳'!$G$18),1,"")</f>
        <v/>
      </c>
      <c r="X12" s="307" t="str">
        <f>IF(AND('別紙3-1_区分⑤所要額内訳'!$E$18&lt;=踏み台シート!X4,踏み台シート!X4&lt;='別紙3-1_区分⑤所要額内訳'!$G$18),1,"")</f>
        <v/>
      </c>
      <c r="Y12" s="307" t="str">
        <f>IF(AND('別紙3-1_区分⑤所要額内訳'!$E$18&lt;=踏み台シート!Y4,踏み台シート!Y4&lt;='別紙3-1_区分⑤所要額内訳'!$G$18),1,"")</f>
        <v/>
      </c>
      <c r="Z12" s="307" t="str">
        <f>IF(AND('別紙3-1_区分⑤所要額内訳'!$E$18&lt;=踏み台シート!Z4,踏み台シート!Z4&lt;='別紙3-1_区分⑤所要額内訳'!$G$18),1,"")</f>
        <v/>
      </c>
      <c r="AA12" s="307" t="str">
        <f>IF(AND('別紙3-1_区分⑤所要額内訳'!$E$18&lt;=踏み台シート!AA4,踏み台シート!AA4&lt;='別紙3-1_区分⑤所要額内訳'!$G$18),1,"")</f>
        <v/>
      </c>
      <c r="AB12" s="307" t="str">
        <f>IF(AND('別紙3-1_区分⑤所要額内訳'!$E$18&lt;=踏み台シート!AB4,踏み台シート!AB4&lt;='別紙3-1_区分⑤所要額内訳'!$G$18),1,"")</f>
        <v/>
      </c>
      <c r="AC12" s="307" t="str">
        <f>IF(AND('別紙3-1_区分⑤所要額内訳'!$E$18&lt;=踏み台シート!AC4,踏み台シート!AC4&lt;='別紙3-1_区分⑤所要額内訳'!$G$18),1,"")</f>
        <v/>
      </c>
      <c r="AD12" s="307" t="str">
        <f>IF(AND('別紙3-1_区分⑤所要額内訳'!$E$18&lt;=踏み台シート!AD4,踏み台シート!AD4&lt;='別紙3-1_区分⑤所要額内訳'!$G$18),1,"")</f>
        <v/>
      </c>
      <c r="AE12" s="307" t="str">
        <f>IF(AND('別紙3-1_区分⑤所要額内訳'!$E$18&lt;=踏み台シート!AE4,踏み台シート!AE4&lt;='別紙3-1_区分⑤所要額内訳'!$G$18),1,"")</f>
        <v/>
      </c>
      <c r="AF12" s="307" t="str">
        <f>IF(AND('別紙3-1_区分⑤所要額内訳'!$E$18&lt;=踏み台シート!AF4,踏み台シート!AF4&lt;='別紙3-1_区分⑤所要額内訳'!$G$18),1,"")</f>
        <v/>
      </c>
      <c r="AG12" s="307" t="str">
        <f>IF(AND('別紙3-1_区分⑤所要額内訳'!$E$18&lt;=踏み台シート!AG4,踏み台シート!AG4&lt;='別紙3-1_区分⑤所要額内訳'!$G$18),1,"")</f>
        <v/>
      </c>
      <c r="AH12" s="307" t="str">
        <f>IF(AND('別紙3-1_区分⑤所要額内訳'!$E$18&lt;=踏み台シート!AH4,踏み台シート!AH4&lt;='別紙3-1_区分⑤所要額内訳'!$G$18),1,"")</f>
        <v/>
      </c>
      <c r="AI12" s="307" t="str">
        <f>IF(AND('別紙3-1_区分⑤所要額内訳'!$E$18&lt;=踏み台シート!AI4,踏み台シート!AI4&lt;='別紙3-1_区分⑤所要額内訳'!$G$18),1,"")</f>
        <v/>
      </c>
      <c r="AJ12" s="307" t="str">
        <f>IF(AND('別紙3-1_区分⑤所要額内訳'!$E$18&lt;=踏み台シート!AJ4,踏み台シート!AJ4&lt;='別紙3-1_区分⑤所要額内訳'!$G$18),1,"")</f>
        <v/>
      </c>
      <c r="AK12" s="307" t="str">
        <f>IF(AND('別紙3-1_区分⑤所要額内訳'!$E$18&lt;=踏み台シート!AK4,踏み台シート!AK4&lt;='別紙3-1_区分⑤所要額内訳'!$G$18),1,"")</f>
        <v/>
      </c>
      <c r="AL12" s="307" t="str">
        <f>IF(AND('別紙3-1_区分⑤所要額内訳'!$E$18&lt;=踏み台シート!AL4,踏み台シート!AL4&lt;='別紙3-1_区分⑤所要額内訳'!$G$18),1,"")</f>
        <v/>
      </c>
      <c r="AM12" s="307" t="str">
        <f>IF(AND('別紙3-1_区分⑤所要額内訳'!$E$18&lt;=踏み台シート!AM4,踏み台シート!AM4&lt;='別紙3-1_区分⑤所要額内訳'!$G$18),1,"")</f>
        <v/>
      </c>
      <c r="AN12" s="307" t="str">
        <f>IF(AND('別紙3-1_区分⑤所要額内訳'!$E$18&lt;=踏み台シート!AN4,踏み台シート!AN4&lt;='別紙3-1_区分⑤所要額内訳'!$G$18),1,"")</f>
        <v/>
      </c>
      <c r="AO12" s="307" t="str">
        <f>IF(AND('別紙3-1_区分⑤所要額内訳'!$E$18&lt;=踏み台シート!AO4,踏み台シート!AO4&lt;='別紙3-1_区分⑤所要額内訳'!$G$18),1,"")</f>
        <v/>
      </c>
      <c r="AP12" s="307" t="str">
        <f>IF(AND('別紙3-1_区分⑤所要額内訳'!$E$18&lt;=踏み台シート!AP4,踏み台シート!AP4&lt;='別紙3-1_区分⑤所要額内訳'!$G$18),1,"")</f>
        <v/>
      </c>
      <c r="AQ12" s="307" t="str">
        <f>IF(AND('別紙3-1_区分⑤所要額内訳'!$E$18&lt;=踏み台シート!AQ4,踏み台シート!AQ4&lt;='別紙3-1_区分⑤所要額内訳'!$G$18),1,"")</f>
        <v/>
      </c>
      <c r="AR12" s="307" t="str">
        <f>IF(AND('別紙3-1_区分⑤所要額内訳'!$E$18&lt;=踏み台シート!AR4,踏み台シート!AR4&lt;='別紙3-1_区分⑤所要額内訳'!$G$18),1,"")</f>
        <v/>
      </c>
      <c r="AS12" s="307" t="str">
        <f>IF(AND('別紙3-1_区分⑤所要額内訳'!$E$18&lt;=踏み台シート!AS4,踏み台シート!AS4&lt;='別紙3-1_区分⑤所要額内訳'!$G$18),1,"")</f>
        <v/>
      </c>
      <c r="AT12" s="307" t="str">
        <f>IF(AND('別紙3-1_区分⑤所要額内訳'!$E$18&lt;=踏み台シート!AT4,踏み台シート!AT4&lt;='別紙3-1_区分⑤所要額内訳'!$G$18),1,"")</f>
        <v/>
      </c>
      <c r="AU12" s="307" t="str">
        <f>IF(AND('別紙3-1_区分⑤所要額内訳'!$E$18&lt;=踏み台シート!AU4,踏み台シート!AU4&lt;='別紙3-1_区分⑤所要額内訳'!$G$18),1,"")</f>
        <v/>
      </c>
      <c r="AV12" s="307" t="str">
        <f>IF(AND('別紙3-1_区分⑤所要額内訳'!$E$18&lt;=踏み台シート!AV4,踏み台シート!AV4&lt;='別紙3-1_区分⑤所要額内訳'!$G$18),1,"")</f>
        <v/>
      </c>
      <c r="AW12" s="307" t="str">
        <f>IF(AND('別紙3-1_区分⑤所要額内訳'!$E$18&lt;=踏み台シート!AW4,踏み台シート!AW4&lt;='別紙3-1_区分⑤所要額内訳'!$G$18),1,"")</f>
        <v/>
      </c>
      <c r="AX12" s="307" t="str">
        <f>IF(AND('別紙3-1_区分⑤所要額内訳'!$E$18&lt;=踏み台シート!AX4,踏み台シート!AX4&lt;='別紙3-1_区分⑤所要額内訳'!$G$18),1,"")</f>
        <v/>
      </c>
      <c r="AY12" s="307" t="str">
        <f>IF(AND('別紙3-1_区分⑤所要額内訳'!$E$18&lt;=踏み台シート!AY4,踏み台シート!AY4&lt;='別紙3-1_区分⑤所要額内訳'!$G$18),1,"")</f>
        <v/>
      </c>
      <c r="AZ12" s="307" t="str">
        <f>IF(AND('別紙3-1_区分⑤所要額内訳'!$E$18&lt;=踏み台シート!AZ4,踏み台シート!AZ4&lt;='別紙3-1_区分⑤所要額内訳'!$G$18),1,"")</f>
        <v/>
      </c>
      <c r="BA12" s="307" t="str">
        <f>IF(AND('別紙3-1_区分⑤所要額内訳'!$E$18&lt;=踏み台シート!BA4,踏み台シート!BA4&lt;='別紙3-1_区分⑤所要額内訳'!$G$18),1,"")</f>
        <v/>
      </c>
      <c r="BB12" s="311">
        <f t="shared" si="2"/>
        <v>1</v>
      </c>
    </row>
    <row r="13" spans="1:57">
      <c r="A13" s="307" t="str">
        <f t="shared" si="3"/>
        <v/>
      </c>
      <c r="B13" s="313" t="str">
        <f>IF('別紙3-1_区分⑤所要額内訳'!B19="","",'別紙3-1_区分⑤所要額内訳'!B19)</f>
        <v/>
      </c>
      <c r="C13" s="307" t="str">
        <f>IF('別紙3-1_区分⑤所要額内訳'!C19="","",'別紙3-1_区分⑤所要額内訳'!C19)</f>
        <v/>
      </c>
      <c r="D13" s="307">
        <f>IF(AND('別紙3-1_区分⑤所要額内訳'!$E$19&lt;=踏み台シート!D4,踏み台シート!D4&lt;='別紙3-1_区分⑤所要額内訳'!$G$19),1,"")</f>
        <v>1</v>
      </c>
      <c r="E13" s="307" t="str">
        <f>IF(AND('別紙3-1_区分⑤所要額内訳'!$E$19&lt;=踏み台シート!E4,踏み台シート!E4&lt;='別紙3-1_区分⑤所要額内訳'!$G$19),1,"")</f>
        <v/>
      </c>
      <c r="F13" s="307" t="str">
        <f>IF(AND('別紙3-1_区分⑤所要額内訳'!$E$19&lt;=踏み台シート!F4,踏み台シート!F4&lt;='別紙3-1_区分⑤所要額内訳'!$G$19),1,"")</f>
        <v/>
      </c>
      <c r="G13" s="307" t="str">
        <f>IF(AND('別紙3-1_区分⑤所要額内訳'!$E$19&lt;=踏み台シート!G4,踏み台シート!G4&lt;='別紙3-1_区分⑤所要額内訳'!$G$19),1,"")</f>
        <v/>
      </c>
      <c r="H13" s="307" t="str">
        <f>IF(AND('別紙3-1_区分⑤所要額内訳'!$E$19&lt;=踏み台シート!H4,踏み台シート!H4&lt;='別紙3-1_区分⑤所要額内訳'!$G$19),1,"")</f>
        <v/>
      </c>
      <c r="I13" s="307" t="str">
        <f>IF(AND('別紙3-1_区分⑤所要額内訳'!$E$19&lt;=踏み台シート!I4,踏み台シート!I4&lt;='別紙3-1_区分⑤所要額内訳'!$G$19),1,"")</f>
        <v/>
      </c>
      <c r="J13" s="307" t="str">
        <f>IF(AND('別紙3-1_区分⑤所要額内訳'!$E$19&lt;=踏み台シート!J4,踏み台シート!J4&lt;='別紙3-1_区分⑤所要額内訳'!$G$19),1,"")</f>
        <v/>
      </c>
      <c r="K13" s="307" t="str">
        <f>IF(AND('別紙3-1_区分⑤所要額内訳'!$E$19&lt;=踏み台シート!K4,踏み台シート!K4&lt;='別紙3-1_区分⑤所要額内訳'!$G$19),1,"")</f>
        <v/>
      </c>
      <c r="L13" s="307" t="str">
        <f>IF(AND('別紙3-1_区分⑤所要額内訳'!$E$19&lt;=踏み台シート!L4,踏み台シート!L4&lt;='別紙3-1_区分⑤所要額内訳'!$G$19),1,"")</f>
        <v/>
      </c>
      <c r="M13" s="307" t="str">
        <f>IF(AND('別紙3-1_区分⑤所要額内訳'!$E$19&lt;=踏み台シート!M4,踏み台シート!M4&lt;='別紙3-1_区分⑤所要額内訳'!$G$19),1,"")</f>
        <v/>
      </c>
      <c r="N13" s="307" t="str">
        <f>IF(AND('別紙3-1_区分⑤所要額内訳'!$E$19&lt;=踏み台シート!N4,踏み台シート!N4&lt;='別紙3-1_区分⑤所要額内訳'!$G$19),1,"")</f>
        <v/>
      </c>
      <c r="O13" s="307" t="str">
        <f>IF(AND('別紙3-1_区分⑤所要額内訳'!$E$19&lt;=踏み台シート!O4,踏み台シート!O4&lt;='別紙3-1_区分⑤所要額内訳'!$G$19),1,"")</f>
        <v/>
      </c>
      <c r="P13" s="307" t="str">
        <f>IF(AND('別紙3-1_区分⑤所要額内訳'!$E$19&lt;=踏み台シート!P4,踏み台シート!P4&lt;='別紙3-1_区分⑤所要額内訳'!$G$19),1,"")</f>
        <v/>
      </c>
      <c r="Q13" s="307" t="str">
        <f>IF(AND('別紙3-1_区分⑤所要額内訳'!$E$19&lt;=踏み台シート!Q4,踏み台シート!Q4&lt;='別紙3-1_区分⑤所要額内訳'!$G$19),1,"")</f>
        <v/>
      </c>
      <c r="R13" s="307" t="str">
        <f>IF(AND('別紙3-1_区分⑤所要額内訳'!$E$19&lt;=踏み台シート!R4,踏み台シート!R4&lt;='別紙3-1_区分⑤所要額内訳'!$G$19),1,"")</f>
        <v/>
      </c>
      <c r="S13" s="307" t="str">
        <f>IF(AND('別紙3-1_区分⑤所要額内訳'!$E$19&lt;=踏み台シート!S4,踏み台シート!S4&lt;='別紙3-1_区分⑤所要額内訳'!$G$19),1,"")</f>
        <v/>
      </c>
      <c r="T13" s="307" t="str">
        <f>IF(AND('別紙3-1_区分⑤所要額内訳'!$E$19&lt;=踏み台シート!T4,踏み台シート!T4&lt;='別紙3-1_区分⑤所要額内訳'!$G$19),1,"")</f>
        <v/>
      </c>
      <c r="U13" s="307" t="str">
        <f>IF(AND('別紙3-1_区分⑤所要額内訳'!$E$19&lt;=踏み台シート!U4,踏み台シート!U4&lt;='別紙3-1_区分⑤所要額内訳'!$G$19),1,"")</f>
        <v/>
      </c>
      <c r="V13" s="307" t="str">
        <f>IF(AND('別紙3-1_区分⑤所要額内訳'!$E$19&lt;=踏み台シート!V4,踏み台シート!V4&lt;='別紙3-1_区分⑤所要額内訳'!$G$19),1,"")</f>
        <v/>
      </c>
      <c r="W13" s="307" t="str">
        <f>IF(AND('別紙3-1_区分⑤所要額内訳'!$E$19&lt;=踏み台シート!W4,踏み台シート!W4&lt;='別紙3-1_区分⑤所要額内訳'!$G$19),1,"")</f>
        <v/>
      </c>
      <c r="X13" s="307" t="str">
        <f>IF(AND('別紙3-1_区分⑤所要額内訳'!$E$19&lt;=踏み台シート!X4,踏み台シート!X4&lt;='別紙3-1_区分⑤所要額内訳'!$G$19),1,"")</f>
        <v/>
      </c>
      <c r="Y13" s="307" t="str">
        <f>IF(AND('別紙3-1_区分⑤所要額内訳'!$E$19&lt;=踏み台シート!Y4,踏み台シート!Y4&lt;='別紙3-1_区分⑤所要額内訳'!$G$19),1,"")</f>
        <v/>
      </c>
      <c r="Z13" s="307" t="str">
        <f>IF(AND('別紙3-1_区分⑤所要額内訳'!$E$19&lt;=踏み台シート!Z4,踏み台シート!Z4&lt;='別紙3-1_区分⑤所要額内訳'!$G$19),1,"")</f>
        <v/>
      </c>
      <c r="AA13" s="307" t="str">
        <f>IF(AND('別紙3-1_区分⑤所要額内訳'!$E$19&lt;=踏み台シート!AA4,踏み台シート!AA4&lt;='別紙3-1_区分⑤所要額内訳'!$G$19),1,"")</f>
        <v/>
      </c>
      <c r="AB13" s="307" t="str">
        <f>IF(AND('別紙3-1_区分⑤所要額内訳'!$E$19&lt;=踏み台シート!AB4,踏み台シート!AB4&lt;='別紙3-1_区分⑤所要額内訳'!$G$19),1,"")</f>
        <v/>
      </c>
      <c r="AC13" s="307" t="str">
        <f>IF(AND('別紙3-1_区分⑤所要額内訳'!$E$19&lt;=踏み台シート!AC4,踏み台シート!AC4&lt;='別紙3-1_区分⑤所要額内訳'!$G$19),1,"")</f>
        <v/>
      </c>
      <c r="AD13" s="307" t="str">
        <f>IF(AND('別紙3-1_区分⑤所要額内訳'!$E$19&lt;=踏み台シート!AD4,踏み台シート!AD4&lt;='別紙3-1_区分⑤所要額内訳'!$G$19),1,"")</f>
        <v/>
      </c>
      <c r="AE13" s="307" t="str">
        <f>IF(AND('別紙3-1_区分⑤所要額内訳'!$E$19&lt;=踏み台シート!AE4,踏み台シート!AE4&lt;='別紙3-1_区分⑤所要額内訳'!$G$19),1,"")</f>
        <v/>
      </c>
      <c r="AF13" s="307" t="str">
        <f>IF(AND('別紙3-1_区分⑤所要額内訳'!$E$19&lt;=踏み台シート!AF4,踏み台シート!AF4&lt;='別紙3-1_区分⑤所要額内訳'!$G$19),1,"")</f>
        <v/>
      </c>
      <c r="AG13" s="307" t="str">
        <f>IF(AND('別紙3-1_区分⑤所要額内訳'!$E$19&lt;=踏み台シート!AG4,踏み台シート!AG4&lt;='別紙3-1_区分⑤所要額内訳'!$G$19),1,"")</f>
        <v/>
      </c>
      <c r="AH13" s="307" t="str">
        <f>IF(AND('別紙3-1_区分⑤所要額内訳'!$E$19&lt;=踏み台シート!AH4,踏み台シート!AH4&lt;='別紙3-1_区分⑤所要額内訳'!$G$19),1,"")</f>
        <v/>
      </c>
      <c r="AI13" s="307" t="str">
        <f>IF(AND('別紙3-1_区分⑤所要額内訳'!$E$19&lt;=踏み台シート!AI4,踏み台シート!AI4&lt;='別紙3-1_区分⑤所要額内訳'!$G$19),1,"")</f>
        <v/>
      </c>
      <c r="AJ13" s="307" t="str">
        <f>IF(AND('別紙3-1_区分⑤所要額内訳'!$E$19&lt;=踏み台シート!AJ4,踏み台シート!AJ4&lt;='別紙3-1_区分⑤所要額内訳'!$G$19),1,"")</f>
        <v/>
      </c>
      <c r="AK13" s="307" t="str">
        <f>IF(AND('別紙3-1_区分⑤所要額内訳'!$E$19&lt;=踏み台シート!AK4,踏み台シート!AK4&lt;='別紙3-1_区分⑤所要額内訳'!$G$19),1,"")</f>
        <v/>
      </c>
      <c r="AL13" s="307" t="str">
        <f>IF(AND('別紙3-1_区分⑤所要額内訳'!$E$19&lt;=踏み台シート!AL4,踏み台シート!AL4&lt;='別紙3-1_区分⑤所要額内訳'!$G$19),1,"")</f>
        <v/>
      </c>
      <c r="AM13" s="307" t="str">
        <f>IF(AND('別紙3-1_区分⑤所要額内訳'!$E$19&lt;=踏み台シート!AM4,踏み台シート!AM4&lt;='別紙3-1_区分⑤所要額内訳'!$G$19),1,"")</f>
        <v/>
      </c>
      <c r="AN13" s="307" t="str">
        <f>IF(AND('別紙3-1_区分⑤所要額内訳'!$E$19&lt;=踏み台シート!AN4,踏み台シート!AN4&lt;='別紙3-1_区分⑤所要額内訳'!$G$19),1,"")</f>
        <v/>
      </c>
      <c r="AO13" s="307" t="str">
        <f>IF(AND('別紙3-1_区分⑤所要額内訳'!$E$19&lt;=踏み台シート!AO4,踏み台シート!AO4&lt;='別紙3-1_区分⑤所要額内訳'!$G$19),1,"")</f>
        <v/>
      </c>
      <c r="AP13" s="307" t="str">
        <f>IF(AND('別紙3-1_区分⑤所要額内訳'!$E$19&lt;=踏み台シート!AP4,踏み台シート!AP4&lt;='別紙3-1_区分⑤所要額内訳'!$G$19),1,"")</f>
        <v/>
      </c>
      <c r="AQ13" s="307" t="str">
        <f>IF(AND('別紙3-1_区分⑤所要額内訳'!$E$19&lt;=踏み台シート!AQ4,踏み台シート!AQ4&lt;='別紙3-1_区分⑤所要額内訳'!$G$19),1,"")</f>
        <v/>
      </c>
      <c r="AR13" s="307" t="str">
        <f>IF(AND('別紙3-1_区分⑤所要額内訳'!$E$19&lt;=踏み台シート!AR4,踏み台シート!AR4&lt;='別紙3-1_区分⑤所要額内訳'!$G$19),1,"")</f>
        <v/>
      </c>
      <c r="AS13" s="307" t="str">
        <f>IF(AND('別紙3-1_区分⑤所要額内訳'!$E$19&lt;=踏み台シート!AS4,踏み台シート!AS4&lt;='別紙3-1_区分⑤所要額内訳'!$G$19),1,"")</f>
        <v/>
      </c>
      <c r="AT13" s="307" t="str">
        <f>IF(AND('別紙3-1_区分⑤所要額内訳'!$E$19&lt;=踏み台シート!AT4,踏み台シート!AT4&lt;='別紙3-1_区分⑤所要額内訳'!$G$19),1,"")</f>
        <v/>
      </c>
      <c r="AU13" s="307" t="str">
        <f>IF(AND('別紙3-1_区分⑤所要額内訳'!$E$19&lt;=踏み台シート!AU4,踏み台シート!AU4&lt;='別紙3-1_区分⑤所要額内訳'!$G$19),1,"")</f>
        <v/>
      </c>
      <c r="AV13" s="307" t="str">
        <f>IF(AND('別紙3-1_区分⑤所要額内訳'!$E$19&lt;=踏み台シート!AV4,踏み台シート!AV4&lt;='別紙3-1_区分⑤所要額内訳'!$G$19),1,"")</f>
        <v/>
      </c>
      <c r="AW13" s="307" t="str">
        <f>IF(AND('別紙3-1_区分⑤所要額内訳'!$E$19&lt;=踏み台シート!AW4,踏み台シート!AW4&lt;='別紙3-1_区分⑤所要額内訳'!$G$19),1,"")</f>
        <v/>
      </c>
      <c r="AX13" s="307" t="str">
        <f>IF(AND('別紙3-1_区分⑤所要額内訳'!$E$19&lt;=踏み台シート!AX4,踏み台シート!AX4&lt;='別紙3-1_区分⑤所要額内訳'!$G$19),1,"")</f>
        <v/>
      </c>
      <c r="AY13" s="307" t="str">
        <f>IF(AND('別紙3-1_区分⑤所要額内訳'!$E$19&lt;=踏み台シート!AY4,踏み台シート!AY4&lt;='別紙3-1_区分⑤所要額内訳'!$G$19),1,"")</f>
        <v/>
      </c>
      <c r="AZ13" s="307" t="str">
        <f>IF(AND('別紙3-1_区分⑤所要額内訳'!$E$19&lt;=踏み台シート!AZ4,踏み台シート!AZ4&lt;='別紙3-1_区分⑤所要額内訳'!$G$19),1,"")</f>
        <v/>
      </c>
      <c r="BA13" s="307" t="str">
        <f>IF(AND('別紙3-1_区分⑤所要額内訳'!$E$19&lt;=踏み台シート!BA4,踏み台シート!BA4&lt;='別紙3-1_区分⑤所要額内訳'!$G$19),1,"")</f>
        <v/>
      </c>
      <c r="BB13" s="311">
        <f t="shared" si="2"/>
        <v>1</v>
      </c>
    </row>
    <row r="14" spans="1:57">
      <c r="A14" s="307" t="str">
        <f t="shared" si="3"/>
        <v/>
      </c>
      <c r="B14" s="313" t="str">
        <f>IF('別紙3-1_区分⑤所要額内訳'!B20="","",'別紙3-1_区分⑤所要額内訳'!B20)</f>
        <v/>
      </c>
      <c r="C14" s="307" t="str">
        <f>IF('別紙3-1_区分⑤所要額内訳'!C20="","",'別紙3-1_区分⑤所要額内訳'!C20)</f>
        <v/>
      </c>
      <c r="D14" s="307">
        <f>IF(AND('別紙3-1_区分⑤所要額内訳'!$E$20&lt;=踏み台シート!D4,踏み台シート!D4&lt;='別紙3-1_区分⑤所要額内訳'!$G$20),1,"")</f>
        <v>1</v>
      </c>
      <c r="E14" s="307" t="str">
        <f>IF(AND('別紙3-1_区分⑤所要額内訳'!$E$20&lt;=踏み台シート!E4,踏み台シート!E4&lt;='別紙3-1_区分⑤所要額内訳'!$G$20),1,"")</f>
        <v/>
      </c>
      <c r="F14" s="307" t="str">
        <f>IF(AND('別紙3-1_区分⑤所要額内訳'!$E$20&lt;=踏み台シート!F4,踏み台シート!F4&lt;='別紙3-1_区分⑤所要額内訳'!$G$20),1,"")</f>
        <v/>
      </c>
      <c r="G14" s="307" t="str">
        <f>IF(AND('別紙3-1_区分⑤所要額内訳'!$E$20&lt;=踏み台シート!G4,踏み台シート!G4&lt;='別紙3-1_区分⑤所要額内訳'!$G$20),1,"")</f>
        <v/>
      </c>
      <c r="H14" s="307" t="str">
        <f>IF(AND('別紙3-1_区分⑤所要額内訳'!$E$20&lt;=踏み台シート!H4,踏み台シート!H4&lt;='別紙3-1_区分⑤所要額内訳'!$G$20),1,"")</f>
        <v/>
      </c>
      <c r="I14" s="307" t="str">
        <f>IF(AND('別紙3-1_区分⑤所要額内訳'!$E$20&lt;=踏み台シート!I4,踏み台シート!I4&lt;='別紙3-1_区分⑤所要額内訳'!$G$20),1,"")</f>
        <v/>
      </c>
      <c r="J14" s="307" t="str">
        <f>IF(AND('別紙3-1_区分⑤所要額内訳'!$E$20&lt;=踏み台シート!J4,踏み台シート!J4&lt;='別紙3-1_区分⑤所要額内訳'!$G$20),1,"")</f>
        <v/>
      </c>
      <c r="K14" s="307" t="str">
        <f>IF(AND('別紙3-1_区分⑤所要額内訳'!$E$20&lt;=踏み台シート!K4,踏み台シート!K4&lt;='別紙3-1_区分⑤所要額内訳'!$G$20),1,"")</f>
        <v/>
      </c>
      <c r="L14" s="307" t="str">
        <f>IF(AND('別紙3-1_区分⑤所要額内訳'!$E$20&lt;=踏み台シート!L4,踏み台シート!L4&lt;='別紙3-1_区分⑤所要額内訳'!$G$20),1,"")</f>
        <v/>
      </c>
      <c r="M14" s="307" t="str">
        <f>IF(AND('別紙3-1_区分⑤所要額内訳'!$E$20&lt;=踏み台シート!M4,踏み台シート!M4&lt;='別紙3-1_区分⑤所要額内訳'!$G$20),1,"")</f>
        <v/>
      </c>
      <c r="N14" s="307" t="str">
        <f>IF(AND('別紙3-1_区分⑤所要額内訳'!$E$20&lt;=踏み台シート!N4,踏み台シート!N4&lt;='別紙3-1_区分⑤所要額内訳'!$G$20),1,"")</f>
        <v/>
      </c>
      <c r="O14" s="307" t="str">
        <f>IF(AND('別紙3-1_区分⑤所要額内訳'!$E$20&lt;=踏み台シート!O4,踏み台シート!O4&lt;='別紙3-1_区分⑤所要額内訳'!$G$20),1,"")</f>
        <v/>
      </c>
      <c r="P14" s="307" t="str">
        <f>IF(AND('別紙3-1_区分⑤所要額内訳'!$E$20&lt;=踏み台シート!P4,踏み台シート!P4&lt;='別紙3-1_区分⑤所要額内訳'!$G$20),1,"")</f>
        <v/>
      </c>
      <c r="Q14" s="307" t="str">
        <f>IF(AND('別紙3-1_区分⑤所要額内訳'!$E$20&lt;=踏み台シート!Q4,踏み台シート!Q4&lt;='別紙3-1_区分⑤所要額内訳'!$G$20),1,"")</f>
        <v/>
      </c>
      <c r="R14" s="307" t="str">
        <f>IF(AND('別紙3-1_区分⑤所要額内訳'!$E$20&lt;=踏み台シート!R4,踏み台シート!R4&lt;='別紙3-1_区分⑤所要額内訳'!$G$20),1,"")</f>
        <v/>
      </c>
      <c r="S14" s="307" t="str">
        <f>IF(AND('別紙3-1_区分⑤所要額内訳'!$E$20&lt;=踏み台シート!S4,踏み台シート!S4&lt;='別紙3-1_区分⑤所要額内訳'!$G$20),1,"")</f>
        <v/>
      </c>
      <c r="T14" s="307" t="str">
        <f>IF(AND('別紙3-1_区分⑤所要額内訳'!$E$20&lt;=踏み台シート!T4,踏み台シート!T4&lt;='別紙3-1_区分⑤所要額内訳'!$G$20),1,"")</f>
        <v/>
      </c>
      <c r="U14" s="307" t="str">
        <f>IF(AND('別紙3-1_区分⑤所要額内訳'!$E$20&lt;=踏み台シート!U4,踏み台シート!U4&lt;='別紙3-1_区分⑤所要額内訳'!$G$20),1,"")</f>
        <v/>
      </c>
      <c r="V14" s="307" t="str">
        <f>IF(AND('別紙3-1_区分⑤所要額内訳'!$E$20&lt;=踏み台シート!V4,踏み台シート!V4&lt;='別紙3-1_区分⑤所要額内訳'!$G$20),1,"")</f>
        <v/>
      </c>
      <c r="W14" s="307" t="str">
        <f>IF(AND('別紙3-1_区分⑤所要額内訳'!$E$20&lt;=踏み台シート!W4,踏み台シート!W4&lt;='別紙3-1_区分⑤所要額内訳'!$G$20),1,"")</f>
        <v/>
      </c>
      <c r="X14" s="307" t="str">
        <f>IF(AND('別紙3-1_区分⑤所要額内訳'!$E$20&lt;=踏み台シート!X4,踏み台シート!X4&lt;='別紙3-1_区分⑤所要額内訳'!$G$20),1,"")</f>
        <v/>
      </c>
      <c r="Y14" s="307" t="str">
        <f>IF(AND('別紙3-1_区分⑤所要額内訳'!$E$20&lt;=踏み台シート!Y4,踏み台シート!Y4&lt;='別紙3-1_区分⑤所要額内訳'!$G$20),1,"")</f>
        <v/>
      </c>
      <c r="Z14" s="307" t="str">
        <f>IF(AND('別紙3-1_区分⑤所要額内訳'!$E$20&lt;=踏み台シート!Z4,踏み台シート!Z4&lt;='別紙3-1_区分⑤所要額内訳'!$G$20),1,"")</f>
        <v/>
      </c>
      <c r="AA14" s="307" t="str">
        <f>IF(AND('別紙3-1_区分⑤所要額内訳'!$E$20&lt;=踏み台シート!AA4,踏み台シート!AA4&lt;='別紙3-1_区分⑤所要額内訳'!$G$20),1,"")</f>
        <v/>
      </c>
      <c r="AB14" s="307" t="str">
        <f>IF(AND('別紙3-1_区分⑤所要額内訳'!$E$20&lt;=踏み台シート!AB4,踏み台シート!AB4&lt;='別紙3-1_区分⑤所要額内訳'!$G$20),1,"")</f>
        <v/>
      </c>
      <c r="AC14" s="307" t="str">
        <f>IF(AND('別紙3-1_区分⑤所要額内訳'!$E$20&lt;=踏み台シート!AC4,踏み台シート!AC4&lt;='別紙3-1_区分⑤所要額内訳'!$G$20),1,"")</f>
        <v/>
      </c>
      <c r="AD14" s="307" t="str">
        <f>IF(AND('別紙3-1_区分⑤所要額内訳'!$E$20&lt;=踏み台シート!AD4,踏み台シート!AD4&lt;='別紙3-1_区分⑤所要額内訳'!$G$20),1,"")</f>
        <v/>
      </c>
      <c r="AE14" s="307" t="str">
        <f>IF(AND('別紙3-1_区分⑤所要額内訳'!$E$20&lt;=踏み台シート!AE4,踏み台シート!AE4&lt;='別紙3-1_区分⑤所要額内訳'!$G$20),1,"")</f>
        <v/>
      </c>
      <c r="AF14" s="307" t="str">
        <f>IF(AND('別紙3-1_区分⑤所要額内訳'!$E$20&lt;=踏み台シート!AF4,踏み台シート!AF4&lt;='別紙3-1_区分⑤所要額内訳'!$G$20),1,"")</f>
        <v/>
      </c>
      <c r="AG14" s="307" t="str">
        <f>IF(AND('別紙3-1_区分⑤所要額内訳'!$E$20&lt;=踏み台シート!AG4,踏み台シート!AG4&lt;='別紙3-1_区分⑤所要額内訳'!$G$20),1,"")</f>
        <v/>
      </c>
      <c r="AH14" s="307" t="str">
        <f>IF(AND('別紙3-1_区分⑤所要額内訳'!$E$20&lt;=踏み台シート!AH4,踏み台シート!AH4&lt;='別紙3-1_区分⑤所要額内訳'!$G$20),1,"")</f>
        <v/>
      </c>
      <c r="AI14" s="307" t="str">
        <f>IF(AND('別紙3-1_区分⑤所要額内訳'!$E$20&lt;=踏み台シート!AI4,踏み台シート!AI4&lt;='別紙3-1_区分⑤所要額内訳'!$G$20),1,"")</f>
        <v/>
      </c>
      <c r="AJ14" s="307" t="str">
        <f>IF(AND('別紙3-1_区分⑤所要額内訳'!$E$20&lt;=踏み台シート!AJ4,踏み台シート!AJ4&lt;='別紙3-1_区分⑤所要額内訳'!$G$20),1,"")</f>
        <v/>
      </c>
      <c r="AK14" s="307" t="str">
        <f>IF(AND('別紙3-1_区分⑤所要額内訳'!$E$20&lt;=踏み台シート!AK4,踏み台シート!AK4&lt;='別紙3-1_区分⑤所要額内訳'!$G$20),1,"")</f>
        <v/>
      </c>
      <c r="AL14" s="307" t="str">
        <f>IF(AND('別紙3-1_区分⑤所要額内訳'!$E$20&lt;=踏み台シート!AL4,踏み台シート!AL4&lt;='別紙3-1_区分⑤所要額内訳'!$G$20),1,"")</f>
        <v/>
      </c>
      <c r="AM14" s="307" t="str">
        <f>IF(AND('別紙3-1_区分⑤所要額内訳'!$E$20&lt;=踏み台シート!AM4,踏み台シート!AM4&lt;='別紙3-1_区分⑤所要額内訳'!$G$20),1,"")</f>
        <v/>
      </c>
      <c r="AN14" s="307" t="str">
        <f>IF(AND('別紙3-1_区分⑤所要額内訳'!$E$20&lt;=踏み台シート!AN4,踏み台シート!AN4&lt;='別紙3-1_区分⑤所要額内訳'!$G$20),1,"")</f>
        <v/>
      </c>
      <c r="AO14" s="307" t="str">
        <f>IF(AND('別紙3-1_区分⑤所要額内訳'!$E$20&lt;=踏み台シート!AO4,踏み台シート!AO4&lt;='別紙3-1_区分⑤所要額内訳'!$G$20),1,"")</f>
        <v/>
      </c>
      <c r="AP14" s="307" t="str">
        <f>IF(AND('別紙3-1_区分⑤所要額内訳'!$E$20&lt;=踏み台シート!AP4,踏み台シート!AP4&lt;='別紙3-1_区分⑤所要額内訳'!$G$20),1,"")</f>
        <v/>
      </c>
      <c r="AQ14" s="307" t="str">
        <f>IF(AND('別紙3-1_区分⑤所要額内訳'!$E$20&lt;=踏み台シート!AQ4,踏み台シート!AQ4&lt;='別紙3-1_区分⑤所要額内訳'!$G$20),1,"")</f>
        <v/>
      </c>
      <c r="AR14" s="307" t="str">
        <f>IF(AND('別紙3-1_区分⑤所要額内訳'!$E$20&lt;=踏み台シート!AR4,踏み台シート!AR4&lt;='別紙3-1_区分⑤所要額内訳'!$G$20),1,"")</f>
        <v/>
      </c>
      <c r="AS14" s="307" t="str">
        <f>IF(AND('別紙3-1_区分⑤所要額内訳'!$E$20&lt;=踏み台シート!AS4,踏み台シート!AS4&lt;='別紙3-1_区分⑤所要額内訳'!$G$20),1,"")</f>
        <v/>
      </c>
      <c r="AT14" s="307" t="str">
        <f>IF(AND('別紙3-1_区分⑤所要額内訳'!$E$20&lt;=踏み台シート!AT4,踏み台シート!AT4&lt;='別紙3-1_区分⑤所要額内訳'!$G$20),1,"")</f>
        <v/>
      </c>
      <c r="AU14" s="307" t="str">
        <f>IF(AND('別紙3-1_区分⑤所要額内訳'!$E$20&lt;=踏み台シート!AU4,踏み台シート!AU4&lt;='別紙3-1_区分⑤所要額内訳'!$G$20),1,"")</f>
        <v/>
      </c>
      <c r="AV14" s="307" t="str">
        <f>IF(AND('別紙3-1_区分⑤所要額内訳'!$E$20&lt;=踏み台シート!AV4,踏み台シート!AV4&lt;='別紙3-1_区分⑤所要額内訳'!$G$20),1,"")</f>
        <v/>
      </c>
      <c r="AW14" s="307" t="str">
        <f>IF(AND('別紙3-1_区分⑤所要額内訳'!$E$20&lt;=踏み台シート!AW4,踏み台シート!AW4&lt;='別紙3-1_区分⑤所要額内訳'!$G$20),1,"")</f>
        <v/>
      </c>
      <c r="AX14" s="307" t="str">
        <f>IF(AND('別紙3-1_区分⑤所要額内訳'!$E$20&lt;=踏み台シート!AX4,踏み台シート!AX4&lt;='別紙3-1_区分⑤所要額内訳'!$G$20),1,"")</f>
        <v/>
      </c>
      <c r="AY14" s="307" t="str">
        <f>IF(AND('別紙3-1_区分⑤所要額内訳'!$E$20&lt;=踏み台シート!AY4,踏み台シート!AY4&lt;='別紙3-1_区分⑤所要額内訳'!$G$20),1,"")</f>
        <v/>
      </c>
      <c r="AZ14" s="307" t="str">
        <f>IF(AND('別紙3-1_区分⑤所要額内訳'!$E$20&lt;=踏み台シート!AZ4,踏み台シート!AZ4&lt;='別紙3-1_区分⑤所要額内訳'!$G$20),1,"")</f>
        <v/>
      </c>
      <c r="BA14" s="307" t="str">
        <f>IF(AND('別紙3-1_区分⑤所要額内訳'!$E$20&lt;=踏み台シート!BA4,踏み台シート!BA4&lt;='別紙3-1_区分⑤所要額内訳'!$G$20),1,"")</f>
        <v/>
      </c>
      <c r="BB14" s="311">
        <f t="shared" si="2"/>
        <v>1</v>
      </c>
    </row>
    <row r="15" spans="1:57">
      <c r="A15" s="307" t="str">
        <f t="shared" si="3"/>
        <v/>
      </c>
      <c r="B15" s="313" t="str">
        <f>IF('別紙3-1_区分⑤所要額内訳'!B21="","",'別紙3-1_区分⑤所要額内訳'!B21)</f>
        <v/>
      </c>
      <c r="C15" s="307" t="str">
        <f>IF('別紙3-1_区分⑤所要額内訳'!C21="","",'別紙3-1_区分⑤所要額内訳'!C21)</f>
        <v/>
      </c>
      <c r="D15" s="307">
        <f>IF(AND('別紙3-1_区分⑤所要額内訳'!$E$21&lt;=踏み台シート!D4,踏み台シート!D4&lt;='別紙3-1_区分⑤所要額内訳'!$G$21),1,"")</f>
        <v>1</v>
      </c>
      <c r="E15" s="307" t="str">
        <f>IF(AND('別紙3-1_区分⑤所要額内訳'!$E$21&lt;=踏み台シート!E4,踏み台シート!E4&lt;='別紙3-1_区分⑤所要額内訳'!$G$21),1,"")</f>
        <v/>
      </c>
      <c r="F15" s="307" t="str">
        <f>IF(AND('別紙3-1_区分⑤所要額内訳'!$E$21&lt;=踏み台シート!F4,踏み台シート!F4&lt;='別紙3-1_区分⑤所要額内訳'!$G$21),1,"")</f>
        <v/>
      </c>
      <c r="G15" s="307" t="str">
        <f>IF(AND('別紙3-1_区分⑤所要額内訳'!$E$21&lt;=踏み台シート!G4,踏み台シート!G4&lt;='別紙3-1_区分⑤所要額内訳'!$G$21),1,"")</f>
        <v/>
      </c>
      <c r="H15" s="307" t="str">
        <f>IF(AND('別紙3-1_区分⑤所要額内訳'!$E$21&lt;=踏み台シート!H4,踏み台シート!H4&lt;='別紙3-1_区分⑤所要額内訳'!$G$21),1,"")</f>
        <v/>
      </c>
      <c r="I15" s="307" t="str">
        <f>IF(AND('別紙3-1_区分⑤所要額内訳'!$E$21&lt;=踏み台シート!I4,踏み台シート!I4&lt;='別紙3-1_区分⑤所要額内訳'!$G$21),1,"")</f>
        <v/>
      </c>
      <c r="J15" s="307" t="str">
        <f>IF(AND('別紙3-1_区分⑤所要額内訳'!$E$21&lt;=踏み台シート!J4,踏み台シート!J4&lt;='別紙3-1_区分⑤所要額内訳'!$G$21),1,"")</f>
        <v/>
      </c>
      <c r="K15" s="307" t="str">
        <f>IF(AND('別紙3-1_区分⑤所要額内訳'!$E$21&lt;=踏み台シート!K4,踏み台シート!K4&lt;='別紙3-1_区分⑤所要額内訳'!$G$21),1,"")</f>
        <v/>
      </c>
      <c r="L15" s="307" t="str">
        <f>IF(AND('別紙3-1_区分⑤所要額内訳'!$E$21&lt;=踏み台シート!L4,踏み台シート!L4&lt;='別紙3-1_区分⑤所要額内訳'!$G$21),1,"")</f>
        <v/>
      </c>
      <c r="M15" s="307" t="str">
        <f>IF(AND('別紙3-1_区分⑤所要額内訳'!$E$21&lt;=踏み台シート!M4,踏み台シート!M4&lt;='別紙3-1_区分⑤所要額内訳'!$G$21),1,"")</f>
        <v/>
      </c>
      <c r="N15" s="307" t="str">
        <f>IF(AND('別紙3-1_区分⑤所要額内訳'!$E$21&lt;=踏み台シート!N4,踏み台シート!N4&lt;='別紙3-1_区分⑤所要額内訳'!$G$21),1,"")</f>
        <v/>
      </c>
      <c r="O15" s="307" t="str">
        <f>IF(AND('別紙3-1_区分⑤所要額内訳'!$E$21&lt;=踏み台シート!O4,踏み台シート!O4&lt;='別紙3-1_区分⑤所要額内訳'!$G$21),1,"")</f>
        <v/>
      </c>
      <c r="P15" s="307" t="str">
        <f>IF(AND('別紙3-1_区分⑤所要額内訳'!$E$21&lt;=踏み台シート!P4,踏み台シート!P4&lt;='別紙3-1_区分⑤所要額内訳'!$G$21),1,"")</f>
        <v/>
      </c>
      <c r="Q15" s="307" t="str">
        <f>IF(AND('別紙3-1_区分⑤所要額内訳'!$E$21&lt;=踏み台シート!Q4,踏み台シート!Q4&lt;='別紙3-1_区分⑤所要額内訳'!$G$21),1,"")</f>
        <v/>
      </c>
      <c r="R15" s="307" t="str">
        <f>IF(AND('別紙3-1_区分⑤所要額内訳'!$E$21&lt;=踏み台シート!R4,踏み台シート!R4&lt;='別紙3-1_区分⑤所要額内訳'!$G$21),1,"")</f>
        <v/>
      </c>
      <c r="S15" s="307" t="str">
        <f>IF(AND('別紙3-1_区分⑤所要額内訳'!$E$21&lt;=踏み台シート!S4,踏み台シート!S4&lt;='別紙3-1_区分⑤所要額内訳'!$G$21),1,"")</f>
        <v/>
      </c>
      <c r="T15" s="307" t="str">
        <f>IF(AND('別紙3-1_区分⑤所要額内訳'!$E$21&lt;=踏み台シート!T4,踏み台シート!T4&lt;='別紙3-1_区分⑤所要額内訳'!$G$21),1,"")</f>
        <v/>
      </c>
      <c r="U15" s="307" t="str">
        <f>IF(AND('別紙3-1_区分⑤所要額内訳'!$E$21&lt;=踏み台シート!U4,踏み台シート!U4&lt;='別紙3-1_区分⑤所要額内訳'!$G$21),1,"")</f>
        <v/>
      </c>
      <c r="V15" s="307" t="str">
        <f>IF(AND('別紙3-1_区分⑤所要額内訳'!$E$21&lt;=踏み台シート!V4,踏み台シート!V4&lt;='別紙3-1_区分⑤所要額内訳'!$G$21),1,"")</f>
        <v/>
      </c>
      <c r="W15" s="307" t="str">
        <f>IF(AND('別紙3-1_区分⑤所要額内訳'!$E$21&lt;=踏み台シート!W4,踏み台シート!W4&lt;='別紙3-1_区分⑤所要額内訳'!$G$21),1,"")</f>
        <v/>
      </c>
      <c r="X15" s="307" t="str">
        <f>IF(AND('別紙3-1_区分⑤所要額内訳'!$E$21&lt;=踏み台シート!X4,踏み台シート!X4&lt;='別紙3-1_区分⑤所要額内訳'!$G$21),1,"")</f>
        <v/>
      </c>
      <c r="Y15" s="307" t="str">
        <f>IF(AND('別紙3-1_区分⑤所要額内訳'!$E$21&lt;=踏み台シート!Y4,踏み台シート!Y4&lt;='別紙3-1_区分⑤所要額内訳'!$G$21),1,"")</f>
        <v/>
      </c>
      <c r="Z15" s="307" t="str">
        <f>IF(AND('別紙3-1_区分⑤所要額内訳'!$E$21&lt;=踏み台シート!Z4,踏み台シート!Z4&lt;='別紙3-1_区分⑤所要額内訳'!$G$21),1,"")</f>
        <v/>
      </c>
      <c r="AA15" s="307" t="str">
        <f>IF(AND('別紙3-1_区分⑤所要額内訳'!$E$21&lt;=踏み台シート!AA4,踏み台シート!AA4&lt;='別紙3-1_区分⑤所要額内訳'!$G$21),1,"")</f>
        <v/>
      </c>
      <c r="AB15" s="307" t="str">
        <f>IF(AND('別紙3-1_区分⑤所要額内訳'!$E$21&lt;=踏み台シート!AB4,踏み台シート!AB4&lt;='別紙3-1_区分⑤所要額内訳'!$G$21),1,"")</f>
        <v/>
      </c>
      <c r="AC15" s="307" t="str">
        <f>IF(AND('別紙3-1_区分⑤所要額内訳'!$E$21&lt;=踏み台シート!AC4,踏み台シート!AC4&lt;='別紙3-1_区分⑤所要額内訳'!$G$21),1,"")</f>
        <v/>
      </c>
      <c r="AD15" s="307" t="str">
        <f>IF(AND('別紙3-1_区分⑤所要額内訳'!$E$21&lt;=踏み台シート!AD4,踏み台シート!AD4&lt;='別紙3-1_区分⑤所要額内訳'!$G$21),1,"")</f>
        <v/>
      </c>
      <c r="AE15" s="307" t="str">
        <f>IF(AND('別紙3-1_区分⑤所要額内訳'!$E$21&lt;=踏み台シート!AE4,踏み台シート!AE4&lt;='別紙3-1_区分⑤所要額内訳'!$G$21),1,"")</f>
        <v/>
      </c>
      <c r="AF15" s="307" t="str">
        <f>IF(AND('別紙3-1_区分⑤所要額内訳'!$E$21&lt;=踏み台シート!AF4,踏み台シート!AF4&lt;='別紙3-1_区分⑤所要額内訳'!$G$21),1,"")</f>
        <v/>
      </c>
      <c r="AG15" s="307" t="str">
        <f>IF(AND('別紙3-1_区分⑤所要額内訳'!$E$21&lt;=踏み台シート!AG4,踏み台シート!AG4&lt;='別紙3-1_区分⑤所要額内訳'!$G$21),1,"")</f>
        <v/>
      </c>
      <c r="AH15" s="307" t="str">
        <f>IF(AND('別紙3-1_区分⑤所要額内訳'!$E$21&lt;=踏み台シート!AH4,踏み台シート!AH4&lt;='別紙3-1_区分⑤所要額内訳'!$G$21),1,"")</f>
        <v/>
      </c>
      <c r="AI15" s="307" t="str">
        <f>IF(AND('別紙3-1_区分⑤所要額内訳'!$E$21&lt;=踏み台シート!AI4,踏み台シート!AI4&lt;='別紙3-1_区分⑤所要額内訳'!$G$21),1,"")</f>
        <v/>
      </c>
      <c r="AJ15" s="307" t="str">
        <f>IF(AND('別紙3-1_区分⑤所要額内訳'!$E$21&lt;=踏み台シート!AJ4,踏み台シート!AJ4&lt;='別紙3-1_区分⑤所要額内訳'!$G$21),1,"")</f>
        <v/>
      </c>
      <c r="AK15" s="307" t="str">
        <f>IF(AND('別紙3-1_区分⑤所要額内訳'!$E$21&lt;=踏み台シート!AK4,踏み台シート!AK4&lt;='別紙3-1_区分⑤所要額内訳'!$G$21),1,"")</f>
        <v/>
      </c>
      <c r="AL15" s="307" t="str">
        <f>IF(AND('別紙3-1_区分⑤所要額内訳'!$E$21&lt;=踏み台シート!AL4,踏み台シート!AL4&lt;='別紙3-1_区分⑤所要額内訳'!$G$21),1,"")</f>
        <v/>
      </c>
      <c r="AM15" s="307" t="str">
        <f>IF(AND('別紙3-1_区分⑤所要額内訳'!$E$21&lt;=踏み台シート!AM4,踏み台シート!AM4&lt;='別紙3-1_区分⑤所要額内訳'!$G$21),1,"")</f>
        <v/>
      </c>
      <c r="AN15" s="307" t="str">
        <f>IF(AND('別紙3-1_区分⑤所要額内訳'!$E$21&lt;=踏み台シート!AN4,踏み台シート!AN4&lt;='別紙3-1_区分⑤所要額内訳'!$G$21),1,"")</f>
        <v/>
      </c>
      <c r="AO15" s="307" t="str">
        <f>IF(AND('別紙3-1_区分⑤所要額内訳'!$E$21&lt;=踏み台シート!AO4,踏み台シート!AO4&lt;='別紙3-1_区分⑤所要額内訳'!$G$21),1,"")</f>
        <v/>
      </c>
      <c r="AP15" s="307" t="str">
        <f>IF(AND('別紙3-1_区分⑤所要額内訳'!$E$21&lt;=踏み台シート!AP4,踏み台シート!AP4&lt;='別紙3-1_区分⑤所要額内訳'!$G$21),1,"")</f>
        <v/>
      </c>
      <c r="AQ15" s="307" t="str">
        <f>IF(AND('別紙3-1_区分⑤所要額内訳'!$E$21&lt;=踏み台シート!AQ4,踏み台シート!AQ4&lt;='別紙3-1_区分⑤所要額内訳'!$G$21),1,"")</f>
        <v/>
      </c>
      <c r="AR15" s="307" t="str">
        <f>IF(AND('別紙3-1_区分⑤所要額内訳'!$E$21&lt;=踏み台シート!AR4,踏み台シート!AR4&lt;='別紙3-1_区分⑤所要額内訳'!$G$21),1,"")</f>
        <v/>
      </c>
      <c r="AS15" s="307" t="str">
        <f>IF(AND('別紙3-1_区分⑤所要額内訳'!$E$21&lt;=踏み台シート!AS4,踏み台シート!AS4&lt;='別紙3-1_区分⑤所要額内訳'!$G$21),1,"")</f>
        <v/>
      </c>
      <c r="AT15" s="307" t="str">
        <f>IF(AND('別紙3-1_区分⑤所要額内訳'!$E$21&lt;=踏み台シート!AT4,踏み台シート!AT4&lt;='別紙3-1_区分⑤所要額内訳'!$G$21),1,"")</f>
        <v/>
      </c>
      <c r="AU15" s="307" t="str">
        <f>IF(AND('別紙3-1_区分⑤所要額内訳'!$E$21&lt;=踏み台シート!AU4,踏み台シート!AU4&lt;='別紙3-1_区分⑤所要額内訳'!$G$21),1,"")</f>
        <v/>
      </c>
      <c r="AV15" s="307" t="str">
        <f>IF(AND('別紙3-1_区分⑤所要額内訳'!$E$21&lt;=踏み台シート!AV4,踏み台シート!AV4&lt;='別紙3-1_区分⑤所要額内訳'!$G$21),1,"")</f>
        <v/>
      </c>
      <c r="AW15" s="307" t="str">
        <f>IF(AND('別紙3-1_区分⑤所要額内訳'!$E$21&lt;=踏み台シート!AW4,踏み台シート!AW4&lt;='別紙3-1_区分⑤所要額内訳'!$G$21),1,"")</f>
        <v/>
      </c>
      <c r="AX15" s="307" t="str">
        <f>IF(AND('別紙3-1_区分⑤所要額内訳'!$E$21&lt;=踏み台シート!AX4,踏み台シート!AX4&lt;='別紙3-1_区分⑤所要額内訳'!$G$21),1,"")</f>
        <v/>
      </c>
      <c r="AY15" s="307" t="str">
        <f>IF(AND('別紙3-1_区分⑤所要額内訳'!$E$21&lt;=踏み台シート!AY4,踏み台シート!AY4&lt;='別紙3-1_区分⑤所要額内訳'!$G$21),1,"")</f>
        <v/>
      </c>
      <c r="AZ15" s="307" t="str">
        <f>IF(AND('別紙3-1_区分⑤所要額内訳'!$E$21&lt;=踏み台シート!AZ4,踏み台シート!AZ4&lt;='別紙3-1_区分⑤所要額内訳'!$G$21),1,"")</f>
        <v/>
      </c>
      <c r="BA15" s="307" t="str">
        <f>IF(AND('別紙3-1_区分⑤所要額内訳'!$E$21&lt;=踏み台シート!BA4,踏み台シート!BA4&lt;='別紙3-1_区分⑤所要額内訳'!$G$21),1,"")</f>
        <v/>
      </c>
      <c r="BB15" s="311">
        <f t="shared" si="2"/>
        <v>1</v>
      </c>
    </row>
    <row r="16" spans="1:57">
      <c r="A16" s="307" t="str">
        <f t="shared" si="3"/>
        <v/>
      </c>
      <c r="B16" s="313" t="str">
        <f>IF('別紙3-1_区分⑤所要額内訳'!B22="","",'別紙3-1_区分⑤所要額内訳'!B22)</f>
        <v/>
      </c>
      <c r="C16" s="307" t="str">
        <f>IF('別紙3-1_区分⑤所要額内訳'!C22="","",'別紙3-1_区分⑤所要額内訳'!C22)</f>
        <v/>
      </c>
      <c r="D16" s="307">
        <f>IF(AND('別紙3-1_区分⑤所要額内訳'!$E$22&lt;=踏み台シート!D4,踏み台シート!D4&lt;='別紙3-1_区分⑤所要額内訳'!$G$22),1,"")</f>
        <v>1</v>
      </c>
      <c r="E16" s="307" t="str">
        <f>IF(AND('別紙3-1_区分⑤所要額内訳'!$E$22&lt;=踏み台シート!E4,踏み台シート!E4&lt;='別紙3-1_区分⑤所要額内訳'!$G$22),1,"")</f>
        <v/>
      </c>
      <c r="F16" s="307" t="str">
        <f>IF(AND('別紙3-1_区分⑤所要額内訳'!$E$22&lt;=踏み台シート!F4,踏み台シート!F4&lt;='別紙3-1_区分⑤所要額内訳'!$G$22),1,"")</f>
        <v/>
      </c>
      <c r="G16" s="307" t="str">
        <f>IF(AND('別紙3-1_区分⑤所要額内訳'!$E$22&lt;=踏み台シート!G4,踏み台シート!G4&lt;='別紙3-1_区分⑤所要額内訳'!$G$22),1,"")</f>
        <v/>
      </c>
      <c r="H16" s="307" t="str">
        <f>IF(AND('別紙3-1_区分⑤所要額内訳'!$E$22&lt;=踏み台シート!H4,踏み台シート!H4&lt;='別紙3-1_区分⑤所要額内訳'!$G$22),1,"")</f>
        <v/>
      </c>
      <c r="I16" s="307" t="str">
        <f>IF(AND('別紙3-1_区分⑤所要額内訳'!$E$22&lt;=踏み台シート!I4,踏み台シート!I4&lt;='別紙3-1_区分⑤所要額内訳'!$G$22),1,"")</f>
        <v/>
      </c>
      <c r="J16" s="307" t="str">
        <f>IF(AND('別紙3-1_区分⑤所要額内訳'!$E$22&lt;=踏み台シート!J4,踏み台シート!J4&lt;='別紙3-1_区分⑤所要額内訳'!$G$22),1,"")</f>
        <v/>
      </c>
      <c r="K16" s="307" t="str">
        <f>IF(AND('別紙3-1_区分⑤所要額内訳'!$E$22&lt;=踏み台シート!K4,踏み台シート!K4&lt;='別紙3-1_区分⑤所要額内訳'!$G$22),1,"")</f>
        <v/>
      </c>
      <c r="L16" s="307" t="str">
        <f>IF(AND('別紙3-1_区分⑤所要額内訳'!$E$22&lt;=踏み台シート!L4,踏み台シート!L4&lt;='別紙3-1_区分⑤所要額内訳'!$G$22),1,"")</f>
        <v/>
      </c>
      <c r="M16" s="307" t="str">
        <f>IF(AND('別紙3-1_区分⑤所要額内訳'!$E$22&lt;=踏み台シート!M4,踏み台シート!M4&lt;='別紙3-1_区分⑤所要額内訳'!$G$22),1,"")</f>
        <v/>
      </c>
      <c r="N16" s="307" t="str">
        <f>IF(AND('別紙3-1_区分⑤所要額内訳'!$E$22&lt;=踏み台シート!N4,踏み台シート!N4&lt;='別紙3-1_区分⑤所要額内訳'!$G$22),1,"")</f>
        <v/>
      </c>
      <c r="O16" s="307" t="str">
        <f>IF(AND('別紙3-1_区分⑤所要額内訳'!$E$22&lt;=踏み台シート!O4,踏み台シート!O4&lt;='別紙3-1_区分⑤所要額内訳'!$G$22),1,"")</f>
        <v/>
      </c>
      <c r="P16" s="307" t="str">
        <f>IF(AND('別紙3-1_区分⑤所要額内訳'!$E$22&lt;=踏み台シート!P4,踏み台シート!P4&lt;='別紙3-1_区分⑤所要額内訳'!$G$22),1,"")</f>
        <v/>
      </c>
      <c r="Q16" s="307" t="str">
        <f>IF(AND('別紙3-1_区分⑤所要額内訳'!$E$22&lt;=踏み台シート!Q4,踏み台シート!Q4&lt;='別紙3-1_区分⑤所要額内訳'!$G$22),1,"")</f>
        <v/>
      </c>
      <c r="R16" s="307" t="str">
        <f>IF(AND('別紙3-1_区分⑤所要額内訳'!$E$22&lt;=踏み台シート!R4,踏み台シート!R4&lt;='別紙3-1_区分⑤所要額内訳'!$G$22),1,"")</f>
        <v/>
      </c>
      <c r="S16" s="307" t="str">
        <f>IF(AND('別紙3-1_区分⑤所要額内訳'!$E$22&lt;=踏み台シート!S4,踏み台シート!S4&lt;='別紙3-1_区分⑤所要額内訳'!$G$22),1,"")</f>
        <v/>
      </c>
      <c r="T16" s="307" t="str">
        <f>IF(AND('別紙3-1_区分⑤所要額内訳'!$E$22&lt;=踏み台シート!T4,踏み台シート!T4&lt;='別紙3-1_区分⑤所要額内訳'!$G$22),1,"")</f>
        <v/>
      </c>
      <c r="U16" s="307" t="str">
        <f>IF(AND('別紙3-1_区分⑤所要額内訳'!$E$22&lt;=踏み台シート!U4,踏み台シート!U4&lt;='別紙3-1_区分⑤所要額内訳'!$G$22),1,"")</f>
        <v/>
      </c>
      <c r="V16" s="307" t="str">
        <f>IF(AND('別紙3-1_区分⑤所要額内訳'!$E$22&lt;=踏み台シート!V4,踏み台シート!V4&lt;='別紙3-1_区分⑤所要額内訳'!$G$22),1,"")</f>
        <v/>
      </c>
      <c r="W16" s="307" t="str">
        <f>IF(AND('別紙3-1_区分⑤所要額内訳'!$E$22&lt;=踏み台シート!W4,踏み台シート!W4&lt;='別紙3-1_区分⑤所要額内訳'!$G$22),1,"")</f>
        <v/>
      </c>
      <c r="X16" s="307" t="str">
        <f>IF(AND('別紙3-1_区分⑤所要額内訳'!$E$22&lt;=踏み台シート!X4,踏み台シート!X4&lt;='別紙3-1_区分⑤所要額内訳'!$G$22),1,"")</f>
        <v/>
      </c>
      <c r="Y16" s="307" t="str">
        <f>IF(AND('別紙3-1_区分⑤所要額内訳'!$E$22&lt;=踏み台シート!Y4,踏み台シート!Y4&lt;='別紙3-1_区分⑤所要額内訳'!$G$22),1,"")</f>
        <v/>
      </c>
      <c r="Z16" s="307" t="str">
        <f>IF(AND('別紙3-1_区分⑤所要額内訳'!$E$22&lt;=踏み台シート!Z4,踏み台シート!Z4&lt;='別紙3-1_区分⑤所要額内訳'!$G$22),1,"")</f>
        <v/>
      </c>
      <c r="AA16" s="307" t="str">
        <f>IF(AND('別紙3-1_区分⑤所要額内訳'!$E$22&lt;=踏み台シート!AA4,踏み台シート!AA4&lt;='別紙3-1_区分⑤所要額内訳'!$G$22),1,"")</f>
        <v/>
      </c>
      <c r="AB16" s="307" t="str">
        <f>IF(AND('別紙3-1_区分⑤所要額内訳'!$E$22&lt;=踏み台シート!AB4,踏み台シート!AB4&lt;='別紙3-1_区分⑤所要額内訳'!$G$22),1,"")</f>
        <v/>
      </c>
      <c r="AC16" s="307" t="str">
        <f>IF(AND('別紙3-1_区分⑤所要額内訳'!$E$22&lt;=踏み台シート!AC4,踏み台シート!AC4&lt;='別紙3-1_区分⑤所要額内訳'!$G$22),1,"")</f>
        <v/>
      </c>
      <c r="AD16" s="307" t="str">
        <f>IF(AND('別紙3-1_区分⑤所要額内訳'!$E$22&lt;=踏み台シート!AD4,踏み台シート!AD4&lt;='別紙3-1_区分⑤所要額内訳'!$G$22),1,"")</f>
        <v/>
      </c>
      <c r="AE16" s="307" t="str">
        <f>IF(AND('別紙3-1_区分⑤所要額内訳'!$E$22&lt;=踏み台シート!AE4,踏み台シート!AE4&lt;='別紙3-1_区分⑤所要額内訳'!$G$22),1,"")</f>
        <v/>
      </c>
      <c r="AF16" s="307" t="str">
        <f>IF(AND('別紙3-1_区分⑤所要額内訳'!$E$22&lt;=踏み台シート!AF4,踏み台シート!AF4&lt;='別紙3-1_区分⑤所要額内訳'!$G$22),1,"")</f>
        <v/>
      </c>
      <c r="AG16" s="307" t="str">
        <f>IF(AND('別紙3-1_区分⑤所要額内訳'!$E$22&lt;=踏み台シート!AG4,踏み台シート!AG4&lt;='別紙3-1_区分⑤所要額内訳'!$G$22),1,"")</f>
        <v/>
      </c>
      <c r="AH16" s="307" t="str">
        <f>IF(AND('別紙3-1_区分⑤所要額内訳'!$E$22&lt;=踏み台シート!AH4,踏み台シート!AH4&lt;='別紙3-1_区分⑤所要額内訳'!$G$22),1,"")</f>
        <v/>
      </c>
      <c r="AI16" s="307" t="str">
        <f>IF(AND('別紙3-1_区分⑤所要額内訳'!$E$22&lt;=踏み台シート!AI4,踏み台シート!AI4&lt;='別紙3-1_区分⑤所要額内訳'!$G$22),1,"")</f>
        <v/>
      </c>
      <c r="AJ16" s="307" t="str">
        <f>IF(AND('別紙3-1_区分⑤所要額内訳'!$E$22&lt;=踏み台シート!AJ4,踏み台シート!AJ4&lt;='別紙3-1_区分⑤所要額内訳'!$G$22),1,"")</f>
        <v/>
      </c>
      <c r="AK16" s="307" t="str">
        <f>IF(AND('別紙3-1_区分⑤所要額内訳'!$E$22&lt;=踏み台シート!AK4,踏み台シート!AK4&lt;='別紙3-1_区分⑤所要額内訳'!$G$22),1,"")</f>
        <v/>
      </c>
      <c r="AL16" s="307" t="str">
        <f>IF(AND('別紙3-1_区分⑤所要額内訳'!$E$22&lt;=踏み台シート!AL4,踏み台シート!AL4&lt;='別紙3-1_区分⑤所要額内訳'!$G$22),1,"")</f>
        <v/>
      </c>
      <c r="AM16" s="307" t="str">
        <f>IF(AND('別紙3-1_区分⑤所要額内訳'!$E$22&lt;=踏み台シート!AM4,踏み台シート!AM4&lt;='別紙3-1_区分⑤所要額内訳'!$G$22),1,"")</f>
        <v/>
      </c>
      <c r="AN16" s="307" t="str">
        <f>IF(AND('別紙3-1_区分⑤所要額内訳'!$E$22&lt;=踏み台シート!AN4,踏み台シート!AN4&lt;='別紙3-1_区分⑤所要額内訳'!$G$22),1,"")</f>
        <v/>
      </c>
      <c r="AO16" s="307" t="str">
        <f>IF(AND('別紙3-1_区分⑤所要額内訳'!$E$22&lt;=踏み台シート!AO4,踏み台シート!AO4&lt;='別紙3-1_区分⑤所要額内訳'!$G$22),1,"")</f>
        <v/>
      </c>
      <c r="AP16" s="307" t="str">
        <f>IF(AND('別紙3-1_区分⑤所要額内訳'!$E$22&lt;=踏み台シート!AP4,踏み台シート!AP4&lt;='別紙3-1_区分⑤所要額内訳'!$G$22),1,"")</f>
        <v/>
      </c>
      <c r="AQ16" s="307" t="str">
        <f>IF(AND('別紙3-1_区分⑤所要額内訳'!$E$22&lt;=踏み台シート!AQ4,踏み台シート!AQ4&lt;='別紙3-1_区分⑤所要額内訳'!$G$22),1,"")</f>
        <v/>
      </c>
      <c r="AR16" s="307" t="str">
        <f>IF(AND('別紙3-1_区分⑤所要額内訳'!$E$22&lt;=踏み台シート!AR4,踏み台シート!AR4&lt;='別紙3-1_区分⑤所要額内訳'!$G$22),1,"")</f>
        <v/>
      </c>
      <c r="AS16" s="307" t="str">
        <f>IF(AND('別紙3-1_区分⑤所要額内訳'!$E$22&lt;=踏み台シート!AS4,踏み台シート!AS4&lt;='別紙3-1_区分⑤所要額内訳'!$G$22),1,"")</f>
        <v/>
      </c>
      <c r="AT16" s="307" t="str">
        <f>IF(AND('別紙3-1_区分⑤所要額内訳'!$E$22&lt;=踏み台シート!AT4,踏み台シート!AT4&lt;='別紙3-1_区分⑤所要額内訳'!$G$22),1,"")</f>
        <v/>
      </c>
      <c r="AU16" s="307" t="str">
        <f>IF(AND('別紙3-1_区分⑤所要額内訳'!$E$22&lt;=踏み台シート!AU4,踏み台シート!AU4&lt;='別紙3-1_区分⑤所要額内訳'!$G$22),1,"")</f>
        <v/>
      </c>
      <c r="AV16" s="307" t="str">
        <f>IF(AND('別紙3-1_区分⑤所要額内訳'!$E$22&lt;=踏み台シート!AV4,踏み台シート!AV4&lt;='別紙3-1_区分⑤所要額内訳'!$G$22),1,"")</f>
        <v/>
      </c>
      <c r="AW16" s="307" t="str">
        <f>IF(AND('別紙3-1_区分⑤所要額内訳'!$E$22&lt;=踏み台シート!AW4,踏み台シート!AW4&lt;='別紙3-1_区分⑤所要額内訳'!$G$22),1,"")</f>
        <v/>
      </c>
      <c r="AX16" s="307" t="str">
        <f>IF(AND('別紙3-1_区分⑤所要額内訳'!$E$22&lt;=踏み台シート!AX4,踏み台シート!AX4&lt;='別紙3-1_区分⑤所要額内訳'!$G$22),1,"")</f>
        <v/>
      </c>
      <c r="AY16" s="307" t="str">
        <f>IF(AND('別紙3-1_区分⑤所要額内訳'!$E$22&lt;=踏み台シート!AY4,踏み台シート!AY4&lt;='別紙3-1_区分⑤所要額内訳'!$G$22),1,"")</f>
        <v/>
      </c>
      <c r="AZ16" s="307" t="str">
        <f>IF(AND('別紙3-1_区分⑤所要額内訳'!$E$22&lt;=踏み台シート!AZ4,踏み台シート!AZ4&lt;='別紙3-1_区分⑤所要額内訳'!$G$22),1,"")</f>
        <v/>
      </c>
      <c r="BA16" s="307" t="str">
        <f>IF(AND('別紙3-1_区分⑤所要額内訳'!$E$22&lt;=踏み台シート!BA4,踏み台シート!BA4&lt;='別紙3-1_区分⑤所要額内訳'!$G$22),1,"")</f>
        <v/>
      </c>
      <c r="BB16" s="311">
        <f t="shared" si="2"/>
        <v>1</v>
      </c>
    </row>
    <row r="17" spans="1:54">
      <c r="A17" s="307" t="str">
        <f t="shared" si="3"/>
        <v/>
      </c>
      <c r="B17" s="313" t="str">
        <f>IF('別紙3-1_区分⑤所要額内訳'!B23="","",'別紙3-1_区分⑤所要額内訳'!B23)</f>
        <v/>
      </c>
      <c r="C17" s="307" t="str">
        <f>IF('別紙3-1_区分⑤所要額内訳'!C23="","",'別紙3-1_区分⑤所要額内訳'!C23)</f>
        <v/>
      </c>
      <c r="D17" s="307">
        <f>IF(AND('別紙3-1_区分⑤所要額内訳'!$E$23&lt;=踏み台シート!D4,踏み台シート!D4&lt;='別紙3-1_区分⑤所要額内訳'!$G$23),1,"")</f>
        <v>1</v>
      </c>
      <c r="E17" s="307" t="str">
        <f>IF(AND('別紙3-1_区分⑤所要額内訳'!$E$23&lt;=踏み台シート!E4,踏み台シート!E4&lt;='別紙3-1_区分⑤所要額内訳'!$G$23),1,"")</f>
        <v/>
      </c>
      <c r="F17" s="307" t="str">
        <f>IF(AND('別紙3-1_区分⑤所要額内訳'!$E$23&lt;=踏み台シート!F4,踏み台シート!F4&lt;='別紙3-1_区分⑤所要額内訳'!$G$23),1,"")</f>
        <v/>
      </c>
      <c r="G17" s="307" t="str">
        <f>IF(AND('別紙3-1_区分⑤所要額内訳'!$E$23&lt;=踏み台シート!G4,踏み台シート!G4&lt;='別紙3-1_区分⑤所要額内訳'!$G$23),1,"")</f>
        <v/>
      </c>
      <c r="H17" s="307" t="str">
        <f>IF(AND('別紙3-1_区分⑤所要額内訳'!$E$23&lt;=踏み台シート!H4,踏み台シート!H4&lt;='別紙3-1_区分⑤所要額内訳'!$G$23),1,"")</f>
        <v/>
      </c>
      <c r="I17" s="307" t="str">
        <f>IF(AND('別紙3-1_区分⑤所要額内訳'!$E$23&lt;=踏み台シート!I4,踏み台シート!I4&lt;='別紙3-1_区分⑤所要額内訳'!$G$23),1,"")</f>
        <v/>
      </c>
      <c r="J17" s="307" t="str">
        <f>IF(AND('別紙3-1_区分⑤所要額内訳'!$E$23&lt;=踏み台シート!J4,踏み台シート!J4&lt;='別紙3-1_区分⑤所要額内訳'!$G$23),1,"")</f>
        <v/>
      </c>
      <c r="K17" s="307" t="str">
        <f>IF(AND('別紙3-1_区分⑤所要額内訳'!$E$23&lt;=踏み台シート!K4,踏み台シート!K4&lt;='別紙3-1_区分⑤所要額内訳'!$G$23),1,"")</f>
        <v/>
      </c>
      <c r="L17" s="307" t="str">
        <f>IF(AND('別紙3-1_区分⑤所要額内訳'!$E$23&lt;=踏み台シート!L4,踏み台シート!L4&lt;='別紙3-1_区分⑤所要額内訳'!$G$23),1,"")</f>
        <v/>
      </c>
      <c r="M17" s="307" t="str">
        <f>IF(AND('別紙3-1_区分⑤所要額内訳'!$E$23&lt;=踏み台シート!M4,踏み台シート!M4&lt;='別紙3-1_区分⑤所要額内訳'!$G$23),1,"")</f>
        <v/>
      </c>
      <c r="N17" s="307" t="str">
        <f>IF(AND('別紙3-1_区分⑤所要額内訳'!$E$23&lt;=踏み台シート!N4,踏み台シート!N4&lt;='別紙3-1_区分⑤所要額内訳'!$G$23),1,"")</f>
        <v/>
      </c>
      <c r="O17" s="307" t="str">
        <f>IF(AND('別紙3-1_区分⑤所要額内訳'!$E$23&lt;=踏み台シート!O4,踏み台シート!O4&lt;='別紙3-1_区分⑤所要額内訳'!$G$23),1,"")</f>
        <v/>
      </c>
      <c r="P17" s="307" t="str">
        <f>IF(AND('別紙3-1_区分⑤所要額内訳'!$E$23&lt;=踏み台シート!P4,踏み台シート!P4&lt;='別紙3-1_区分⑤所要額内訳'!$G$23),1,"")</f>
        <v/>
      </c>
      <c r="Q17" s="307" t="str">
        <f>IF(AND('別紙3-1_区分⑤所要額内訳'!$E$23&lt;=踏み台シート!Q4,踏み台シート!Q4&lt;='別紙3-1_区分⑤所要額内訳'!$G$23),1,"")</f>
        <v/>
      </c>
      <c r="R17" s="307" t="str">
        <f>IF(AND('別紙3-1_区分⑤所要額内訳'!$E$23&lt;=踏み台シート!R4,踏み台シート!R4&lt;='別紙3-1_区分⑤所要額内訳'!$G$23),1,"")</f>
        <v/>
      </c>
      <c r="S17" s="307" t="str">
        <f>IF(AND('別紙3-1_区分⑤所要額内訳'!$E$23&lt;=踏み台シート!S4,踏み台シート!S4&lt;='別紙3-1_区分⑤所要額内訳'!$G$23),1,"")</f>
        <v/>
      </c>
      <c r="T17" s="307" t="str">
        <f>IF(AND('別紙3-1_区分⑤所要額内訳'!$E$23&lt;=踏み台シート!T4,踏み台シート!T4&lt;='別紙3-1_区分⑤所要額内訳'!$G$23),1,"")</f>
        <v/>
      </c>
      <c r="U17" s="307" t="str">
        <f>IF(AND('別紙3-1_区分⑤所要額内訳'!$E$23&lt;=踏み台シート!U4,踏み台シート!U4&lt;='別紙3-1_区分⑤所要額内訳'!$G$23),1,"")</f>
        <v/>
      </c>
      <c r="V17" s="307" t="str">
        <f>IF(AND('別紙3-1_区分⑤所要額内訳'!$E$23&lt;=踏み台シート!V4,踏み台シート!V4&lt;='別紙3-1_区分⑤所要額内訳'!$G$23),1,"")</f>
        <v/>
      </c>
      <c r="W17" s="307" t="str">
        <f>IF(AND('別紙3-1_区分⑤所要額内訳'!$E$23&lt;=踏み台シート!W4,踏み台シート!W4&lt;='別紙3-1_区分⑤所要額内訳'!$G$23),1,"")</f>
        <v/>
      </c>
      <c r="X17" s="307" t="str">
        <f>IF(AND('別紙3-1_区分⑤所要額内訳'!$E$23&lt;=踏み台シート!X4,踏み台シート!X4&lt;='別紙3-1_区分⑤所要額内訳'!$G$23),1,"")</f>
        <v/>
      </c>
      <c r="Y17" s="307" t="str">
        <f>IF(AND('別紙3-1_区分⑤所要額内訳'!$E$23&lt;=踏み台シート!Y4,踏み台シート!Y4&lt;='別紙3-1_区分⑤所要額内訳'!$G$23),1,"")</f>
        <v/>
      </c>
      <c r="Z17" s="307" t="str">
        <f>IF(AND('別紙3-1_区分⑤所要額内訳'!$E$23&lt;=踏み台シート!Z4,踏み台シート!Z4&lt;='別紙3-1_区分⑤所要額内訳'!$G$23),1,"")</f>
        <v/>
      </c>
      <c r="AA17" s="307" t="str">
        <f>IF(AND('別紙3-1_区分⑤所要額内訳'!$E$23&lt;=踏み台シート!AA4,踏み台シート!AA4&lt;='別紙3-1_区分⑤所要額内訳'!$G$23),1,"")</f>
        <v/>
      </c>
      <c r="AB17" s="307" t="str">
        <f>IF(AND('別紙3-1_区分⑤所要額内訳'!$E$23&lt;=踏み台シート!AB4,踏み台シート!AB4&lt;='別紙3-1_区分⑤所要額内訳'!$G$23),1,"")</f>
        <v/>
      </c>
      <c r="AC17" s="307" t="str">
        <f>IF(AND('別紙3-1_区分⑤所要額内訳'!$E$23&lt;=踏み台シート!AC4,踏み台シート!AC4&lt;='別紙3-1_区分⑤所要額内訳'!$G$23),1,"")</f>
        <v/>
      </c>
      <c r="AD17" s="307" t="str">
        <f>IF(AND('別紙3-1_区分⑤所要額内訳'!$E$23&lt;=踏み台シート!AD4,踏み台シート!AD4&lt;='別紙3-1_区分⑤所要額内訳'!$G$23),1,"")</f>
        <v/>
      </c>
      <c r="AE17" s="307" t="str">
        <f>IF(AND('別紙3-1_区分⑤所要額内訳'!$E$23&lt;=踏み台シート!AE4,踏み台シート!AE4&lt;='別紙3-1_区分⑤所要額内訳'!$G$23),1,"")</f>
        <v/>
      </c>
      <c r="AF17" s="307" t="str">
        <f>IF(AND('別紙3-1_区分⑤所要額内訳'!$E$23&lt;=踏み台シート!AF4,踏み台シート!AF4&lt;='別紙3-1_区分⑤所要額内訳'!$G$23),1,"")</f>
        <v/>
      </c>
      <c r="AG17" s="307" t="str">
        <f>IF(AND('別紙3-1_区分⑤所要額内訳'!$E$23&lt;=踏み台シート!AG4,踏み台シート!AG4&lt;='別紙3-1_区分⑤所要額内訳'!$G$23),1,"")</f>
        <v/>
      </c>
      <c r="AH17" s="307" t="str">
        <f>IF(AND('別紙3-1_区分⑤所要額内訳'!$E$23&lt;=踏み台シート!AH4,踏み台シート!AH4&lt;='別紙3-1_区分⑤所要額内訳'!$G$23),1,"")</f>
        <v/>
      </c>
      <c r="AI17" s="307" t="str">
        <f>IF(AND('別紙3-1_区分⑤所要額内訳'!$E$23&lt;=踏み台シート!AI4,踏み台シート!AI4&lt;='別紙3-1_区分⑤所要額内訳'!$G$23),1,"")</f>
        <v/>
      </c>
      <c r="AJ17" s="307" t="str">
        <f>IF(AND('別紙3-1_区分⑤所要額内訳'!$E$23&lt;=踏み台シート!AJ4,踏み台シート!AJ4&lt;='別紙3-1_区分⑤所要額内訳'!$G$23),1,"")</f>
        <v/>
      </c>
      <c r="AK17" s="307" t="str">
        <f>IF(AND('別紙3-1_区分⑤所要額内訳'!$E$23&lt;=踏み台シート!AK4,踏み台シート!AK4&lt;='別紙3-1_区分⑤所要額内訳'!$G$23),1,"")</f>
        <v/>
      </c>
      <c r="AL17" s="307" t="str">
        <f>IF(AND('別紙3-1_区分⑤所要額内訳'!$E$23&lt;=踏み台シート!AL4,踏み台シート!AL4&lt;='別紙3-1_区分⑤所要額内訳'!$G$23),1,"")</f>
        <v/>
      </c>
      <c r="AM17" s="307" t="str">
        <f>IF(AND('別紙3-1_区分⑤所要額内訳'!$E$23&lt;=踏み台シート!AM4,踏み台シート!AM4&lt;='別紙3-1_区分⑤所要額内訳'!$G$23),1,"")</f>
        <v/>
      </c>
      <c r="AN17" s="307" t="str">
        <f>IF(AND('別紙3-1_区分⑤所要額内訳'!$E$23&lt;=踏み台シート!AN4,踏み台シート!AN4&lt;='別紙3-1_区分⑤所要額内訳'!$G$23),1,"")</f>
        <v/>
      </c>
      <c r="AO17" s="307" t="str">
        <f>IF(AND('別紙3-1_区分⑤所要額内訳'!$E$23&lt;=踏み台シート!AO4,踏み台シート!AO4&lt;='別紙3-1_区分⑤所要額内訳'!$G$23),1,"")</f>
        <v/>
      </c>
      <c r="AP17" s="307" t="str">
        <f>IF(AND('別紙3-1_区分⑤所要額内訳'!$E$23&lt;=踏み台シート!AP4,踏み台シート!AP4&lt;='別紙3-1_区分⑤所要額内訳'!$G$23),1,"")</f>
        <v/>
      </c>
      <c r="AQ17" s="307" t="str">
        <f>IF(AND('別紙3-1_区分⑤所要額内訳'!$E$23&lt;=踏み台シート!AQ4,踏み台シート!AQ4&lt;='別紙3-1_区分⑤所要額内訳'!$G$23),1,"")</f>
        <v/>
      </c>
      <c r="AR17" s="307" t="str">
        <f>IF(AND('別紙3-1_区分⑤所要額内訳'!$E$23&lt;=踏み台シート!AR4,踏み台シート!AR4&lt;='別紙3-1_区分⑤所要額内訳'!$G$23),1,"")</f>
        <v/>
      </c>
      <c r="AS17" s="307" t="str">
        <f>IF(AND('別紙3-1_区分⑤所要額内訳'!$E$23&lt;=踏み台シート!AS4,踏み台シート!AS4&lt;='別紙3-1_区分⑤所要額内訳'!$G$23),1,"")</f>
        <v/>
      </c>
      <c r="AT17" s="307" t="str">
        <f>IF(AND('別紙3-1_区分⑤所要額内訳'!$E$23&lt;=踏み台シート!AT4,踏み台シート!AT4&lt;='別紙3-1_区分⑤所要額内訳'!$G$23),1,"")</f>
        <v/>
      </c>
      <c r="AU17" s="307" t="str">
        <f>IF(AND('別紙3-1_区分⑤所要額内訳'!$E$23&lt;=踏み台シート!AU4,踏み台シート!AU4&lt;='別紙3-1_区分⑤所要額内訳'!$G$23),1,"")</f>
        <v/>
      </c>
      <c r="AV17" s="307" t="str">
        <f>IF(AND('別紙3-1_区分⑤所要額内訳'!$E$23&lt;=踏み台シート!AV4,踏み台シート!AV4&lt;='別紙3-1_区分⑤所要額内訳'!$G$23),1,"")</f>
        <v/>
      </c>
      <c r="AW17" s="307" t="str">
        <f>IF(AND('別紙3-1_区分⑤所要額内訳'!$E$23&lt;=踏み台シート!AW4,踏み台シート!AW4&lt;='別紙3-1_区分⑤所要額内訳'!$G$23),1,"")</f>
        <v/>
      </c>
      <c r="AX17" s="307" t="str">
        <f>IF(AND('別紙3-1_区分⑤所要額内訳'!$E$23&lt;=踏み台シート!AX4,踏み台シート!AX4&lt;='別紙3-1_区分⑤所要額内訳'!$G$23),1,"")</f>
        <v/>
      </c>
      <c r="AY17" s="307" t="str">
        <f>IF(AND('別紙3-1_区分⑤所要額内訳'!$E$23&lt;=踏み台シート!AY4,踏み台シート!AY4&lt;='別紙3-1_区分⑤所要額内訳'!$G$23),1,"")</f>
        <v/>
      </c>
      <c r="AZ17" s="307" t="str">
        <f>IF(AND('別紙3-1_区分⑤所要額内訳'!$E$23&lt;=踏み台シート!AZ4,踏み台シート!AZ4&lt;='別紙3-1_区分⑤所要額内訳'!$G$23),1,"")</f>
        <v/>
      </c>
      <c r="BA17" s="307" t="str">
        <f>IF(AND('別紙3-1_区分⑤所要額内訳'!$E$23&lt;=踏み台シート!BA4,踏み台シート!BA4&lt;='別紙3-1_区分⑤所要額内訳'!$G$23),1,"")</f>
        <v/>
      </c>
      <c r="BB17" s="311">
        <f t="shared" si="2"/>
        <v>1</v>
      </c>
    </row>
    <row r="18" spans="1:54">
      <c r="A18" s="307" t="str">
        <f t="shared" si="3"/>
        <v/>
      </c>
      <c r="B18" s="313" t="str">
        <f>IF('別紙3-1_区分⑤所要額内訳'!B24="","",'別紙3-1_区分⑤所要額内訳'!B24)</f>
        <v/>
      </c>
      <c r="C18" s="307" t="str">
        <f>IF('別紙3-1_区分⑤所要額内訳'!C24="","",'別紙3-1_区分⑤所要額内訳'!C24)</f>
        <v/>
      </c>
      <c r="D18" s="307">
        <f>IF(AND('別紙3-1_区分⑤所要額内訳'!$E$24&lt;=踏み台シート!D4,踏み台シート!D4&lt;='別紙3-1_区分⑤所要額内訳'!$G$24),1,"")</f>
        <v>1</v>
      </c>
      <c r="E18" s="307" t="str">
        <f>IF(AND('別紙3-1_区分⑤所要額内訳'!$E$24&lt;=踏み台シート!E4,踏み台シート!E4&lt;='別紙3-1_区分⑤所要額内訳'!$G$24),1,"")</f>
        <v/>
      </c>
      <c r="F18" s="307" t="str">
        <f>IF(AND('別紙3-1_区分⑤所要額内訳'!$E$24&lt;=踏み台シート!F4,踏み台シート!F4&lt;='別紙3-1_区分⑤所要額内訳'!$G$24),1,"")</f>
        <v/>
      </c>
      <c r="G18" s="307" t="str">
        <f>IF(AND('別紙3-1_区分⑤所要額内訳'!$E$24&lt;=踏み台シート!G4,踏み台シート!G4&lt;='別紙3-1_区分⑤所要額内訳'!$G$24),1,"")</f>
        <v/>
      </c>
      <c r="H18" s="307" t="str">
        <f>IF(AND('別紙3-1_区分⑤所要額内訳'!$E$24&lt;=踏み台シート!H4,踏み台シート!H4&lt;='別紙3-1_区分⑤所要額内訳'!$G$24),1,"")</f>
        <v/>
      </c>
      <c r="I18" s="307" t="str">
        <f>IF(AND('別紙3-1_区分⑤所要額内訳'!$E$24&lt;=踏み台シート!I4,踏み台シート!I4&lt;='別紙3-1_区分⑤所要額内訳'!$G$24),1,"")</f>
        <v/>
      </c>
      <c r="J18" s="307" t="str">
        <f>IF(AND('別紙3-1_区分⑤所要額内訳'!$E$24&lt;=踏み台シート!J4,踏み台シート!J4&lt;='別紙3-1_区分⑤所要額内訳'!$G$24),1,"")</f>
        <v/>
      </c>
      <c r="K18" s="307" t="str">
        <f>IF(AND('別紙3-1_区分⑤所要額内訳'!$E$24&lt;=踏み台シート!K4,踏み台シート!K4&lt;='別紙3-1_区分⑤所要額内訳'!$G$24),1,"")</f>
        <v/>
      </c>
      <c r="L18" s="307" t="str">
        <f>IF(AND('別紙3-1_区分⑤所要額内訳'!$E$24&lt;=踏み台シート!L4,踏み台シート!L4&lt;='別紙3-1_区分⑤所要額内訳'!$G$24),1,"")</f>
        <v/>
      </c>
      <c r="M18" s="307" t="str">
        <f>IF(AND('別紙3-1_区分⑤所要額内訳'!$E$24&lt;=踏み台シート!M4,踏み台シート!M4&lt;='別紙3-1_区分⑤所要額内訳'!$G$24),1,"")</f>
        <v/>
      </c>
      <c r="N18" s="307" t="str">
        <f>IF(AND('別紙3-1_区分⑤所要額内訳'!$E$24&lt;=踏み台シート!N4,踏み台シート!N4&lt;='別紙3-1_区分⑤所要額内訳'!$G$24),1,"")</f>
        <v/>
      </c>
      <c r="O18" s="307" t="str">
        <f>IF(AND('別紙3-1_区分⑤所要額内訳'!$E$24&lt;=踏み台シート!O4,踏み台シート!O4&lt;='別紙3-1_区分⑤所要額内訳'!$G$24),1,"")</f>
        <v/>
      </c>
      <c r="P18" s="307" t="str">
        <f>IF(AND('別紙3-1_区分⑤所要額内訳'!$E$24&lt;=踏み台シート!P4,踏み台シート!P4&lt;='別紙3-1_区分⑤所要額内訳'!$G$24),1,"")</f>
        <v/>
      </c>
      <c r="Q18" s="307" t="str">
        <f>IF(AND('別紙3-1_区分⑤所要額内訳'!$E$24&lt;=踏み台シート!Q4,踏み台シート!Q4&lt;='別紙3-1_区分⑤所要額内訳'!$G$24),1,"")</f>
        <v/>
      </c>
      <c r="R18" s="307" t="str">
        <f>IF(AND('別紙3-1_区分⑤所要額内訳'!$E$24&lt;=踏み台シート!R4,踏み台シート!R4&lt;='別紙3-1_区分⑤所要額内訳'!$G$24),1,"")</f>
        <v/>
      </c>
      <c r="S18" s="307" t="str">
        <f>IF(AND('別紙3-1_区分⑤所要額内訳'!$E$24&lt;=踏み台シート!S4,踏み台シート!S4&lt;='別紙3-1_区分⑤所要額内訳'!$G$24),1,"")</f>
        <v/>
      </c>
      <c r="T18" s="307" t="str">
        <f>IF(AND('別紙3-1_区分⑤所要額内訳'!$E$24&lt;=踏み台シート!T4,踏み台シート!T4&lt;='別紙3-1_区分⑤所要額内訳'!$G$24),1,"")</f>
        <v/>
      </c>
      <c r="U18" s="307" t="str">
        <f>IF(AND('別紙3-1_区分⑤所要額内訳'!$E$24&lt;=踏み台シート!U4,踏み台シート!U4&lt;='別紙3-1_区分⑤所要額内訳'!$G$24),1,"")</f>
        <v/>
      </c>
      <c r="V18" s="307" t="str">
        <f>IF(AND('別紙3-1_区分⑤所要額内訳'!$E$24&lt;=踏み台シート!V4,踏み台シート!V4&lt;='別紙3-1_区分⑤所要額内訳'!$G$24),1,"")</f>
        <v/>
      </c>
      <c r="W18" s="307" t="str">
        <f>IF(AND('別紙3-1_区分⑤所要額内訳'!$E$24&lt;=踏み台シート!W4,踏み台シート!W4&lt;='別紙3-1_区分⑤所要額内訳'!$G$24),1,"")</f>
        <v/>
      </c>
      <c r="X18" s="307" t="str">
        <f>IF(AND('別紙3-1_区分⑤所要額内訳'!$E$24&lt;=踏み台シート!X4,踏み台シート!X4&lt;='別紙3-1_区分⑤所要額内訳'!$G$24),1,"")</f>
        <v/>
      </c>
      <c r="Y18" s="307" t="str">
        <f>IF(AND('別紙3-1_区分⑤所要額内訳'!$E$24&lt;=踏み台シート!Y4,踏み台シート!Y4&lt;='別紙3-1_区分⑤所要額内訳'!$G$24),1,"")</f>
        <v/>
      </c>
      <c r="Z18" s="307" t="str">
        <f>IF(AND('別紙3-1_区分⑤所要額内訳'!$E$24&lt;=踏み台シート!Z4,踏み台シート!Z4&lt;='別紙3-1_区分⑤所要額内訳'!$G$24),1,"")</f>
        <v/>
      </c>
      <c r="AA18" s="307" t="str">
        <f>IF(AND('別紙3-1_区分⑤所要額内訳'!$E$24&lt;=踏み台シート!AA4,踏み台シート!AA4&lt;='別紙3-1_区分⑤所要額内訳'!$G$24),1,"")</f>
        <v/>
      </c>
      <c r="AB18" s="307" t="str">
        <f>IF(AND('別紙3-1_区分⑤所要額内訳'!$E$24&lt;=踏み台シート!AB4,踏み台シート!AB4&lt;='別紙3-1_区分⑤所要額内訳'!$G$24),1,"")</f>
        <v/>
      </c>
      <c r="AC18" s="307" t="str">
        <f>IF(AND('別紙3-1_区分⑤所要額内訳'!$E$24&lt;=踏み台シート!AC4,踏み台シート!AC4&lt;='別紙3-1_区分⑤所要額内訳'!$G$24),1,"")</f>
        <v/>
      </c>
      <c r="AD18" s="307" t="str">
        <f>IF(AND('別紙3-1_区分⑤所要額内訳'!$E$24&lt;=踏み台シート!AD4,踏み台シート!AD4&lt;='別紙3-1_区分⑤所要額内訳'!$G$24),1,"")</f>
        <v/>
      </c>
      <c r="AE18" s="307" t="str">
        <f>IF(AND('別紙3-1_区分⑤所要額内訳'!$E$24&lt;=踏み台シート!AE4,踏み台シート!AE4&lt;='別紙3-1_区分⑤所要額内訳'!$G$24),1,"")</f>
        <v/>
      </c>
      <c r="AF18" s="307" t="str">
        <f>IF(AND('別紙3-1_区分⑤所要額内訳'!$E$24&lt;=踏み台シート!AF4,踏み台シート!AF4&lt;='別紙3-1_区分⑤所要額内訳'!$G$24),1,"")</f>
        <v/>
      </c>
      <c r="AG18" s="307" t="str">
        <f>IF(AND('別紙3-1_区分⑤所要額内訳'!$E$24&lt;=踏み台シート!AG4,踏み台シート!AG4&lt;='別紙3-1_区分⑤所要額内訳'!$G$24),1,"")</f>
        <v/>
      </c>
      <c r="AH18" s="307" t="str">
        <f>IF(AND('別紙3-1_区分⑤所要額内訳'!$E$24&lt;=踏み台シート!AH4,踏み台シート!AH4&lt;='別紙3-1_区分⑤所要額内訳'!$G$24),1,"")</f>
        <v/>
      </c>
      <c r="AI18" s="307" t="str">
        <f>IF(AND('別紙3-1_区分⑤所要額内訳'!$E$24&lt;=踏み台シート!AI4,踏み台シート!AI4&lt;='別紙3-1_区分⑤所要額内訳'!$G$24),1,"")</f>
        <v/>
      </c>
      <c r="AJ18" s="307" t="str">
        <f>IF(AND('別紙3-1_区分⑤所要額内訳'!$E$24&lt;=踏み台シート!AJ4,踏み台シート!AJ4&lt;='別紙3-1_区分⑤所要額内訳'!$G$24),1,"")</f>
        <v/>
      </c>
      <c r="AK18" s="307" t="str">
        <f>IF(AND('別紙3-1_区分⑤所要額内訳'!$E$24&lt;=踏み台シート!AK4,踏み台シート!AK4&lt;='別紙3-1_区分⑤所要額内訳'!$G$24),1,"")</f>
        <v/>
      </c>
      <c r="AL18" s="307" t="str">
        <f>IF(AND('別紙3-1_区分⑤所要額内訳'!$E$24&lt;=踏み台シート!AL4,踏み台シート!AL4&lt;='別紙3-1_区分⑤所要額内訳'!$G$24),1,"")</f>
        <v/>
      </c>
      <c r="AM18" s="307" t="str">
        <f>IF(AND('別紙3-1_区分⑤所要額内訳'!$E$24&lt;=踏み台シート!AM4,踏み台シート!AM4&lt;='別紙3-1_区分⑤所要額内訳'!$G$24),1,"")</f>
        <v/>
      </c>
      <c r="AN18" s="307" t="str">
        <f>IF(AND('別紙3-1_区分⑤所要額内訳'!$E$24&lt;=踏み台シート!AN4,踏み台シート!AN4&lt;='別紙3-1_区分⑤所要額内訳'!$G$24),1,"")</f>
        <v/>
      </c>
      <c r="AO18" s="307" t="str">
        <f>IF(AND('別紙3-1_区分⑤所要額内訳'!$E$24&lt;=踏み台シート!AO4,踏み台シート!AO4&lt;='別紙3-1_区分⑤所要額内訳'!$G$24),1,"")</f>
        <v/>
      </c>
      <c r="AP18" s="307" t="str">
        <f>IF(AND('別紙3-1_区分⑤所要額内訳'!$E$24&lt;=踏み台シート!AP4,踏み台シート!AP4&lt;='別紙3-1_区分⑤所要額内訳'!$G$24),1,"")</f>
        <v/>
      </c>
      <c r="AQ18" s="307" t="str">
        <f>IF(AND('別紙3-1_区分⑤所要額内訳'!$E$24&lt;=踏み台シート!AQ4,踏み台シート!AQ4&lt;='別紙3-1_区分⑤所要額内訳'!$G$24),1,"")</f>
        <v/>
      </c>
      <c r="AR18" s="307" t="str">
        <f>IF(AND('別紙3-1_区分⑤所要額内訳'!$E$24&lt;=踏み台シート!AR4,踏み台シート!AR4&lt;='別紙3-1_区分⑤所要額内訳'!$G$24),1,"")</f>
        <v/>
      </c>
      <c r="AS18" s="307" t="str">
        <f>IF(AND('別紙3-1_区分⑤所要額内訳'!$E$24&lt;=踏み台シート!AS4,踏み台シート!AS4&lt;='別紙3-1_区分⑤所要額内訳'!$G$24),1,"")</f>
        <v/>
      </c>
      <c r="AT18" s="307" t="str">
        <f>IF(AND('別紙3-1_区分⑤所要額内訳'!$E$24&lt;=踏み台シート!AT4,踏み台シート!AT4&lt;='別紙3-1_区分⑤所要額内訳'!$G$24),1,"")</f>
        <v/>
      </c>
      <c r="AU18" s="307" t="str">
        <f>IF(AND('別紙3-1_区分⑤所要額内訳'!$E$24&lt;=踏み台シート!AU4,踏み台シート!AU4&lt;='別紙3-1_区分⑤所要額内訳'!$G$24),1,"")</f>
        <v/>
      </c>
      <c r="AV18" s="307" t="str">
        <f>IF(AND('別紙3-1_区分⑤所要額内訳'!$E$24&lt;=踏み台シート!AV4,踏み台シート!AV4&lt;='別紙3-1_区分⑤所要額内訳'!$G$24),1,"")</f>
        <v/>
      </c>
      <c r="AW18" s="307" t="str">
        <f>IF(AND('別紙3-1_区分⑤所要額内訳'!$E$24&lt;=踏み台シート!AW4,踏み台シート!AW4&lt;='別紙3-1_区分⑤所要額内訳'!$G$24),1,"")</f>
        <v/>
      </c>
      <c r="AX18" s="307" t="str">
        <f>IF(AND('別紙3-1_区分⑤所要額内訳'!$E$24&lt;=踏み台シート!AX4,踏み台シート!AX4&lt;='別紙3-1_区分⑤所要額内訳'!$G$24),1,"")</f>
        <v/>
      </c>
      <c r="AY18" s="307" t="str">
        <f>IF(AND('別紙3-1_区分⑤所要額内訳'!$E$24&lt;=踏み台シート!AY4,踏み台シート!AY4&lt;='別紙3-1_区分⑤所要額内訳'!$G$24),1,"")</f>
        <v/>
      </c>
      <c r="AZ18" s="307" t="str">
        <f>IF(AND('別紙3-1_区分⑤所要額内訳'!$E$24&lt;=踏み台シート!AZ4,踏み台シート!AZ4&lt;='別紙3-1_区分⑤所要額内訳'!$G$24),1,"")</f>
        <v/>
      </c>
      <c r="BA18" s="307" t="str">
        <f>IF(AND('別紙3-1_区分⑤所要額内訳'!$E$24&lt;=踏み台シート!BA4,踏み台シート!BA4&lt;='別紙3-1_区分⑤所要額内訳'!$G$24),1,"")</f>
        <v/>
      </c>
      <c r="BB18" s="311">
        <f t="shared" si="2"/>
        <v>1</v>
      </c>
    </row>
    <row r="19" spans="1:54">
      <c r="A19" s="307" t="str">
        <f t="shared" si="3"/>
        <v/>
      </c>
      <c r="B19" s="313" t="str">
        <f>IF('別紙3-1_区分⑤所要額内訳'!B25="","",'別紙3-1_区分⑤所要額内訳'!B25)</f>
        <v/>
      </c>
      <c r="C19" s="307" t="str">
        <f>IF('別紙3-1_区分⑤所要額内訳'!C25="","",'別紙3-1_区分⑤所要額内訳'!C25)</f>
        <v/>
      </c>
      <c r="D19" s="307">
        <f>IF(AND('別紙3-1_区分⑤所要額内訳'!$E$25&lt;=踏み台シート!D4,踏み台シート!D4&lt;='別紙3-1_区分⑤所要額内訳'!$G$25),1,"")</f>
        <v>1</v>
      </c>
      <c r="E19" s="307" t="str">
        <f>IF(AND('別紙3-1_区分⑤所要額内訳'!$E$25&lt;=踏み台シート!E4,踏み台シート!E4&lt;='別紙3-1_区分⑤所要額内訳'!$G$25),1,"")</f>
        <v/>
      </c>
      <c r="F19" s="307" t="str">
        <f>IF(AND('別紙3-1_区分⑤所要額内訳'!$E$25&lt;=踏み台シート!F4,踏み台シート!F4&lt;='別紙3-1_区分⑤所要額内訳'!$G$25),1,"")</f>
        <v/>
      </c>
      <c r="G19" s="307" t="str">
        <f>IF(AND('別紙3-1_区分⑤所要額内訳'!$E$25&lt;=踏み台シート!G4,踏み台シート!G4&lt;='別紙3-1_区分⑤所要額内訳'!$G$25),1,"")</f>
        <v/>
      </c>
      <c r="H19" s="307" t="str">
        <f>IF(AND('別紙3-1_区分⑤所要額内訳'!$E$25&lt;=踏み台シート!H4,踏み台シート!H4&lt;='別紙3-1_区分⑤所要額内訳'!$G$25),1,"")</f>
        <v/>
      </c>
      <c r="I19" s="307" t="str">
        <f>IF(AND('別紙3-1_区分⑤所要額内訳'!$E$25&lt;=踏み台シート!I4,踏み台シート!I4&lt;='別紙3-1_区分⑤所要額内訳'!$G$25),1,"")</f>
        <v/>
      </c>
      <c r="J19" s="307" t="str">
        <f>IF(AND('別紙3-1_区分⑤所要額内訳'!$E$25&lt;=踏み台シート!J4,踏み台シート!J4&lt;='別紙3-1_区分⑤所要額内訳'!$G$25),1,"")</f>
        <v/>
      </c>
      <c r="K19" s="307" t="str">
        <f>IF(AND('別紙3-1_区分⑤所要額内訳'!$E$25&lt;=踏み台シート!K4,踏み台シート!K4&lt;='別紙3-1_区分⑤所要額内訳'!$G$25),1,"")</f>
        <v/>
      </c>
      <c r="L19" s="307" t="str">
        <f>IF(AND('別紙3-1_区分⑤所要額内訳'!$E$25&lt;=踏み台シート!L4,踏み台シート!L4&lt;='別紙3-1_区分⑤所要額内訳'!$G$25),1,"")</f>
        <v/>
      </c>
      <c r="M19" s="307" t="str">
        <f>IF(AND('別紙3-1_区分⑤所要額内訳'!$E$25&lt;=踏み台シート!M4,踏み台シート!M4&lt;='別紙3-1_区分⑤所要額内訳'!$G$25),1,"")</f>
        <v/>
      </c>
      <c r="N19" s="307" t="str">
        <f>IF(AND('別紙3-1_区分⑤所要額内訳'!$E$25&lt;=踏み台シート!N4,踏み台シート!N4&lt;='別紙3-1_区分⑤所要額内訳'!$G$25),1,"")</f>
        <v/>
      </c>
      <c r="O19" s="307" t="str">
        <f>IF(AND('別紙3-1_区分⑤所要額内訳'!$E$25&lt;=踏み台シート!O4,踏み台シート!O4&lt;='別紙3-1_区分⑤所要額内訳'!$G$25),1,"")</f>
        <v/>
      </c>
      <c r="P19" s="307" t="str">
        <f>IF(AND('別紙3-1_区分⑤所要額内訳'!$E$25&lt;=踏み台シート!P4,踏み台シート!P4&lt;='別紙3-1_区分⑤所要額内訳'!$G$25),1,"")</f>
        <v/>
      </c>
      <c r="Q19" s="307" t="str">
        <f>IF(AND('別紙3-1_区分⑤所要額内訳'!$E$25&lt;=踏み台シート!Q4,踏み台シート!Q4&lt;='別紙3-1_区分⑤所要額内訳'!$G$25),1,"")</f>
        <v/>
      </c>
      <c r="R19" s="307" t="str">
        <f>IF(AND('別紙3-1_区分⑤所要額内訳'!$E$25&lt;=踏み台シート!R4,踏み台シート!R4&lt;='別紙3-1_区分⑤所要額内訳'!$G$25),1,"")</f>
        <v/>
      </c>
      <c r="S19" s="307" t="str">
        <f>IF(AND('別紙3-1_区分⑤所要額内訳'!$E$25&lt;=踏み台シート!S4,踏み台シート!S4&lt;='別紙3-1_区分⑤所要額内訳'!$G$25),1,"")</f>
        <v/>
      </c>
      <c r="T19" s="307" t="str">
        <f>IF(AND('別紙3-1_区分⑤所要額内訳'!$E$25&lt;=踏み台シート!T4,踏み台シート!T4&lt;='別紙3-1_区分⑤所要額内訳'!$G$25),1,"")</f>
        <v/>
      </c>
      <c r="U19" s="307" t="str">
        <f>IF(AND('別紙3-1_区分⑤所要額内訳'!$E$25&lt;=踏み台シート!U4,踏み台シート!U4&lt;='別紙3-1_区分⑤所要額内訳'!$G$25),1,"")</f>
        <v/>
      </c>
      <c r="V19" s="307" t="str">
        <f>IF(AND('別紙3-1_区分⑤所要額内訳'!$E$25&lt;=踏み台シート!V4,踏み台シート!V4&lt;='別紙3-1_区分⑤所要額内訳'!$G$25),1,"")</f>
        <v/>
      </c>
      <c r="W19" s="307" t="str">
        <f>IF(AND('別紙3-1_区分⑤所要額内訳'!$E$25&lt;=踏み台シート!W4,踏み台シート!W4&lt;='別紙3-1_区分⑤所要額内訳'!$G$25),1,"")</f>
        <v/>
      </c>
      <c r="X19" s="307" t="str">
        <f>IF(AND('別紙3-1_区分⑤所要額内訳'!$E$25&lt;=踏み台シート!X4,踏み台シート!X4&lt;='別紙3-1_区分⑤所要額内訳'!$G$25),1,"")</f>
        <v/>
      </c>
      <c r="Y19" s="307" t="str">
        <f>IF(AND('別紙3-1_区分⑤所要額内訳'!$E$25&lt;=踏み台シート!Y4,踏み台シート!Y4&lt;='別紙3-1_区分⑤所要額内訳'!$G$25),1,"")</f>
        <v/>
      </c>
      <c r="Z19" s="307" t="str">
        <f>IF(AND('別紙3-1_区分⑤所要額内訳'!$E$25&lt;=踏み台シート!Z4,踏み台シート!Z4&lt;='別紙3-1_区分⑤所要額内訳'!$G$25),1,"")</f>
        <v/>
      </c>
      <c r="AA19" s="307" t="str">
        <f>IF(AND('別紙3-1_区分⑤所要額内訳'!$E$25&lt;=踏み台シート!AA4,踏み台シート!AA4&lt;='別紙3-1_区分⑤所要額内訳'!$G$25),1,"")</f>
        <v/>
      </c>
      <c r="AB19" s="307" t="str">
        <f>IF(AND('別紙3-1_区分⑤所要額内訳'!$E$25&lt;=踏み台シート!AB4,踏み台シート!AB4&lt;='別紙3-1_区分⑤所要額内訳'!$G$25),1,"")</f>
        <v/>
      </c>
      <c r="AC19" s="307" t="str">
        <f>IF(AND('別紙3-1_区分⑤所要額内訳'!$E$25&lt;=踏み台シート!AC4,踏み台シート!AC4&lt;='別紙3-1_区分⑤所要額内訳'!$G$25),1,"")</f>
        <v/>
      </c>
      <c r="AD19" s="307" t="str">
        <f>IF(AND('別紙3-1_区分⑤所要額内訳'!$E$25&lt;=踏み台シート!AD4,踏み台シート!AD4&lt;='別紙3-1_区分⑤所要額内訳'!$G$25),1,"")</f>
        <v/>
      </c>
      <c r="AE19" s="307" t="str">
        <f>IF(AND('別紙3-1_区分⑤所要額内訳'!$E$25&lt;=踏み台シート!AE4,踏み台シート!AE4&lt;='別紙3-1_区分⑤所要額内訳'!$G$25),1,"")</f>
        <v/>
      </c>
      <c r="AF19" s="307" t="str">
        <f>IF(AND('別紙3-1_区分⑤所要額内訳'!$E$25&lt;=踏み台シート!AF4,踏み台シート!AF4&lt;='別紙3-1_区分⑤所要額内訳'!$G$25),1,"")</f>
        <v/>
      </c>
      <c r="AG19" s="307" t="str">
        <f>IF(AND('別紙3-1_区分⑤所要額内訳'!$E$25&lt;=踏み台シート!AG4,踏み台シート!AG4&lt;='別紙3-1_区分⑤所要額内訳'!$G$25),1,"")</f>
        <v/>
      </c>
      <c r="AH19" s="307" t="str">
        <f>IF(AND('別紙3-1_区分⑤所要額内訳'!$E$25&lt;=踏み台シート!AH4,踏み台シート!AH4&lt;='別紙3-1_区分⑤所要額内訳'!$G$25),1,"")</f>
        <v/>
      </c>
      <c r="AI19" s="307" t="str">
        <f>IF(AND('別紙3-1_区分⑤所要額内訳'!$E$25&lt;=踏み台シート!AI4,踏み台シート!AI4&lt;='別紙3-1_区分⑤所要額内訳'!$G$25),1,"")</f>
        <v/>
      </c>
      <c r="AJ19" s="307" t="str">
        <f>IF(AND('別紙3-1_区分⑤所要額内訳'!$E$25&lt;=踏み台シート!AJ4,踏み台シート!AJ4&lt;='別紙3-1_区分⑤所要額内訳'!$G$25),1,"")</f>
        <v/>
      </c>
      <c r="AK19" s="307" t="str">
        <f>IF(AND('別紙3-1_区分⑤所要額内訳'!$E$25&lt;=踏み台シート!AK4,踏み台シート!AK4&lt;='別紙3-1_区分⑤所要額内訳'!$G$25),1,"")</f>
        <v/>
      </c>
      <c r="AL19" s="307" t="str">
        <f>IF(AND('別紙3-1_区分⑤所要額内訳'!$E$25&lt;=踏み台シート!AL4,踏み台シート!AL4&lt;='別紙3-1_区分⑤所要額内訳'!$G$25),1,"")</f>
        <v/>
      </c>
      <c r="AM19" s="307" t="str">
        <f>IF(AND('別紙3-1_区分⑤所要額内訳'!$E$25&lt;=踏み台シート!AM4,踏み台シート!AM4&lt;='別紙3-1_区分⑤所要額内訳'!$G$25),1,"")</f>
        <v/>
      </c>
      <c r="AN19" s="307" t="str">
        <f>IF(AND('別紙3-1_区分⑤所要額内訳'!$E$25&lt;=踏み台シート!AN4,踏み台シート!AN4&lt;='別紙3-1_区分⑤所要額内訳'!$G$25),1,"")</f>
        <v/>
      </c>
      <c r="AO19" s="307" t="str">
        <f>IF(AND('別紙3-1_区分⑤所要額内訳'!$E$25&lt;=踏み台シート!AO4,踏み台シート!AO4&lt;='別紙3-1_区分⑤所要額内訳'!$G$25),1,"")</f>
        <v/>
      </c>
      <c r="AP19" s="307" t="str">
        <f>IF(AND('別紙3-1_区分⑤所要額内訳'!$E$25&lt;=踏み台シート!AP4,踏み台シート!AP4&lt;='別紙3-1_区分⑤所要額内訳'!$G$25),1,"")</f>
        <v/>
      </c>
      <c r="AQ19" s="307" t="str">
        <f>IF(AND('別紙3-1_区分⑤所要額内訳'!$E$25&lt;=踏み台シート!AQ4,踏み台シート!AQ4&lt;='別紙3-1_区分⑤所要額内訳'!$G$25),1,"")</f>
        <v/>
      </c>
      <c r="AR19" s="307" t="str">
        <f>IF(AND('別紙3-1_区分⑤所要額内訳'!$E$25&lt;=踏み台シート!AR4,踏み台シート!AR4&lt;='別紙3-1_区分⑤所要額内訳'!$G$25),1,"")</f>
        <v/>
      </c>
      <c r="AS19" s="307" t="str">
        <f>IF(AND('別紙3-1_区分⑤所要額内訳'!$E$25&lt;=踏み台シート!AS4,踏み台シート!AS4&lt;='別紙3-1_区分⑤所要額内訳'!$G$25),1,"")</f>
        <v/>
      </c>
      <c r="AT19" s="307" t="str">
        <f>IF(AND('別紙3-1_区分⑤所要額内訳'!$E$25&lt;=踏み台シート!AT4,踏み台シート!AT4&lt;='別紙3-1_区分⑤所要額内訳'!$G$25),1,"")</f>
        <v/>
      </c>
      <c r="AU19" s="307" t="str">
        <f>IF(AND('別紙3-1_区分⑤所要額内訳'!$E$25&lt;=踏み台シート!AU4,踏み台シート!AU4&lt;='別紙3-1_区分⑤所要額内訳'!$G$25),1,"")</f>
        <v/>
      </c>
      <c r="AV19" s="307" t="str">
        <f>IF(AND('別紙3-1_区分⑤所要額内訳'!$E$25&lt;=踏み台シート!AV4,踏み台シート!AV4&lt;='別紙3-1_区分⑤所要額内訳'!$G$25),1,"")</f>
        <v/>
      </c>
      <c r="AW19" s="307" t="str">
        <f>IF(AND('別紙3-1_区分⑤所要額内訳'!$E$25&lt;=踏み台シート!AW4,踏み台シート!AW4&lt;='別紙3-1_区分⑤所要額内訳'!$G$25),1,"")</f>
        <v/>
      </c>
      <c r="AX19" s="307" t="str">
        <f>IF(AND('別紙3-1_区分⑤所要額内訳'!$E$25&lt;=踏み台シート!AX4,踏み台シート!AX4&lt;='別紙3-1_区分⑤所要額内訳'!$G$25),1,"")</f>
        <v/>
      </c>
      <c r="AY19" s="307" t="str">
        <f>IF(AND('別紙3-1_区分⑤所要額内訳'!$E$25&lt;=踏み台シート!AY4,踏み台シート!AY4&lt;='別紙3-1_区分⑤所要額内訳'!$G$25),1,"")</f>
        <v/>
      </c>
      <c r="AZ19" s="307" t="str">
        <f>IF(AND('別紙3-1_区分⑤所要額内訳'!$E$25&lt;=踏み台シート!AZ4,踏み台シート!AZ4&lt;='別紙3-1_区分⑤所要額内訳'!$G$25),1,"")</f>
        <v/>
      </c>
      <c r="BA19" s="307" t="str">
        <f>IF(AND('別紙3-1_区分⑤所要額内訳'!$E$25&lt;=踏み台シート!BA4,踏み台シート!BA4&lt;='別紙3-1_区分⑤所要額内訳'!$G$25),1,"")</f>
        <v/>
      </c>
      <c r="BB19" s="311">
        <f t="shared" si="2"/>
        <v>1</v>
      </c>
    </row>
    <row r="20" spans="1:54">
      <c r="A20" s="307" t="str">
        <f t="shared" si="3"/>
        <v/>
      </c>
      <c r="B20" s="313" t="str">
        <f>IF('別紙3-1_区分⑤所要額内訳'!B26="","",'別紙3-1_区分⑤所要額内訳'!B26)</f>
        <v/>
      </c>
      <c r="C20" s="307" t="str">
        <f>IF('別紙3-1_区分⑤所要額内訳'!C26="","",'別紙3-1_区分⑤所要額内訳'!C26)</f>
        <v/>
      </c>
      <c r="D20" s="307">
        <f>IF(AND('別紙3-1_区分⑤所要額内訳'!$E$26&lt;=踏み台シート!D4,踏み台シート!D4&lt;='別紙3-1_区分⑤所要額内訳'!$G$26),1,"")</f>
        <v>1</v>
      </c>
      <c r="E20" s="307" t="str">
        <f>IF(AND('別紙3-1_区分⑤所要額内訳'!$E$26&lt;=踏み台シート!E4,踏み台シート!E4&lt;='別紙3-1_区分⑤所要額内訳'!$G$26),1,"")</f>
        <v/>
      </c>
      <c r="F20" s="307" t="str">
        <f>IF(AND('別紙3-1_区分⑤所要額内訳'!$E$26&lt;=踏み台シート!F4,踏み台シート!F4&lt;='別紙3-1_区分⑤所要額内訳'!$G$26),1,"")</f>
        <v/>
      </c>
      <c r="G20" s="307" t="str">
        <f>IF(AND('別紙3-1_区分⑤所要額内訳'!$E$26&lt;=踏み台シート!G4,踏み台シート!G4&lt;='別紙3-1_区分⑤所要額内訳'!$G$26),1,"")</f>
        <v/>
      </c>
      <c r="H20" s="307" t="str">
        <f>IF(AND('別紙3-1_区分⑤所要額内訳'!$E$26&lt;=踏み台シート!H4,踏み台シート!H4&lt;='別紙3-1_区分⑤所要額内訳'!$G$26),1,"")</f>
        <v/>
      </c>
      <c r="I20" s="307" t="str">
        <f>IF(AND('別紙3-1_区分⑤所要額内訳'!$E$26&lt;=踏み台シート!I4,踏み台シート!I4&lt;='別紙3-1_区分⑤所要額内訳'!$G$26),1,"")</f>
        <v/>
      </c>
      <c r="J20" s="307" t="str">
        <f>IF(AND('別紙3-1_区分⑤所要額内訳'!$E$26&lt;=踏み台シート!J4,踏み台シート!J4&lt;='別紙3-1_区分⑤所要額内訳'!$G$26),1,"")</f>
        <v/>
      </c>
      <c r="K20" s="307" t="str">
        <f>IF(AND('別紙3-1_区分⑤所要額内訳'!$E$26&lt;=踏み台シート!K4,踏み台シート!K4&lt;='別紙3-1_区分⑤所要額内訳'!$G$26),1,"")</f>
        <v/>
      </c>
      <c r="L20" s="307" t="str">
        <f>IF(AND('別紙3-1_区分⑤所要額内訳'!$E$26&lt;=踏み台シート!L4,踏み台シート!L4&lt;='別紙3-1_区分⑤所要額内訳'!$G$26),1,"")</f>
        <v/>
      </c>
      <c r="M20" s="307" t="str">
        <f>IF(AND('別紙3-1_区分⑤所要額内訳'!$E$26&lt;=踏み台シート!M4,踏み台シート!M4&lt;='別紙3-1_区分⑤所要額内訳'!$G$26),1,"")</f>
        <v/>
      </c>
      <c r="N20" s="307" t="str">
        <f>IF(AND('別紙3-1_区分⑤所要額内訳'!$E$26&lt;=踏み台シート!N4,踏み台シート!N4&lt;='別紙3-1_区分⑤所要額内訳'!$G$26),1,"")</f>
        <v/>
      </c>
      <c r="O20" s="307" t="str">
        <f>IF(AND('別紙3-1_区分⑤所要額内訳'!$E$26&lt;=踏み台シート!O4,踏み台シート!O4&lt;='別紙3-1_区分⑤所要額内訳'!$G$26),1,"")</f>
        <v/>
      </c>
      <c r="P20" s="307" t="str">
        <f>IF(AND('別紙3-1_区分⑤所要額内訳'!$E$26&lt;=踏み台シート!P4,踏み台シート!P4&lt;='別紙3-1_区分⑤所要額内訳'!$G$26),1,"")</f>
        <v/>
      </c>
      <c r="Q20" s="307" t="str">
        <f>IF(AND('別紙3-1_区分⑤所要額内訳'!$E$26&lt;=踏み台シート!Q4,踏み台シート!Q4&lt;='別紙3-1_区分⑤所要額内訳'!$G$26),1,"")</f>
        <v/>
      </c>
      <c r="R20" s="307" t="str">
        <f>IF(AND('別紙3-1_区分⑤所要額内訳'!$E$26&lt;=踏み台シート!R4,踏み台シート!R4&lt;='別紙3-1_区分⑤所要額内訳'!$G$26),1,"")</f>
        <v/>
      </c>
      <c r="S20" s="307" t="str">
        <f>IF(AND('別紙3-1_区分⑤所要額内訳'!$E$26&lt;=踏み台シート!S4,踏み台シート!S4&lt;='別紙3-1_区分⑤所要額内訳'!$G$26),1,"")</f>
        <v/>
      </c>
      <c r="T20" s="307" t="str">
        <f>IF(AND('別紙3-1_区分⑤所要額内訳'!$E$26&lt;=踏み台シート!T4,踏み台シート!T4&lt;='別紙3-1_区分⑤所要額内訳'!$G$26),1,"")</f>
        <v/>
      </c>
      <c r="U20" s="307" t="str">
        <f>IF(AND('別紙3-1_区分⑤所要額内訳'!$E$26&lt;=踏み台シート!U4,踏み台シート!U4&lt;='別紙3-1_区分⑤所要額内訳'!$G$26),1,"")</f>
        <v/>
      </c>
      <c r="V20" s="307" t="str">
        <f>IF(AND('別紙3-1_区分⑤所要額内訳'!$E$26&lt;=踏み台シート!V4,踏み台シート!V4&lt;='別紙3-1_区分⑤所要額内訳'!$G$26),1,"")</f>
        <v/>
      </c>
      <c r="W20" s="307" t="str">
        <f>IF(AND('別紙3-1_区分⑤所要額内訳'!$E$26&lt;=踏み台シート!W4,踏み台シート!W4&lt;='別紙3-1_区分⑤所要額内訳'!$G$26),1,"")</f>
        <v/>
      </c>
      <c r="X20" s="307" t="str">
        <f>IF(AND('別紙3-1_区分⑤所要額内訳'!$E$26&lt;=踏み台シート!X4,踏み台シート!X4&lt;='別紙3-1_区分⑤所要額内訳'!$G$26),1,"")</f>
        <v/>
      </c>
      <c r="Y20" s="307" t="str">
        <f>IF(AND('別紙3-1_区分⑤所要額内訳'!$E$26&lt;=踏み台シート!Y4,踏み台シート!Y4&lt;='別紙3-1_区分⑤所要額内訳'!$G$26),1,"")</f>
        <v/>
      </c>
      <c r="Z20" s="307" t="str">
        <f>IF(AND('別紙3-1_区分⑤所要額内訳'!$E$26&lt;=踏み台シート!Z4,踏み台シート!Z4&lt;='別紙3-1_区分⑤所要額内訳'!$G$26),1,"")</f>
        <v/>
      </c>
      <c r="AA20" s="307" t="str">
        <f>IF(AND('別紙3-1_区分⑤所要額内訳'!$E$26&lt;=踏み台シート!AA4,踏み台シート!AA4&lt;='別紙3-1_区分⑤所要額内訳'!$G$26),1,"")</f>
        <v/>
      </c>
      <c r="AB20" s="307" t="str">
        <f>IF(AND('別紙3-1_区分⑤所要額内訳'!$E$26&lt;=踏み台シート!AB4,踏み台シート!AB4&lt;='別紙3-1_区分⑤所要額内訳'!$G$26),1,"")</f>
        <v/>
      </c>
      <c r="AC20" s="307" t="str">
        <f>IF(AND('別紙3-1_区分⑤所要額内訳'!$E$26&lt;=踏み台シート!AC4,踏み台シート!AC4&lt;='別紙3-1_区分⑤所要額内訳'!$G$26),1,"")</f>
        <v/>
      </c>
      <c r="AD20" s="307" t="str">
        <f>IF(AND('別紙3-1_区分⑤所要額内訳'!$E$26&lt;=踏み台シート!AD4,踏み台シート!AD4&lt;='別紙3-1_区分⑤所要額内訳'!$G$26),1,"")</f>
        <v/>
      </c>
      <c r="AE20" s="307" t="str">
        <f>IF(AND('別紙3-1_区分⑤所要額内訳'!$E$26&lt;=踏み台シート!AE4,踏み台シート!AE4&lt;='別紙3-1_区分⑤所要額内訳'!$G$26),1,"")</f>
        <v/>
      </c>
      <c r="AF20" s="307" t="str">
        <f>IF(AND('別紙3-1_区分⑤所要額内訳'!$E$26&lt;=踏み台シート!AF4,踏み台シート!AF4&lt;='別紙3-1_区分⑤所要額内訳'!$G$26),1,"")</f>
        <v/>
      </c>
      <c r="AG20" s="307" t="str">
        <f>IF(AND('別紙3-1_区分⑤所要額内訳'!$E$26&lt;=踏み台シート!AG4,踏み台シート!AG4&lt;='別紙3-1_区分⑤所要額内訳'!$G$26),1,"")</f>
        <v/>
      </c>
      <c r="AH20" s="307" t="str">
        <f>IF(AND('別紙3-1_区分⑤所要額内訳'!$E$26&lt;=踏み台シート!AH4,踏み台シート!AH4&lt;='別紙3-1_区分⑤所要額内訳'!$G$26),1,"")</f>
        <v/>
      </c>
      <c r="AI20" s="307" t="str">
        <f>IF(AND('別紙3-1_区分⑤所要額内訳'!$E$26&lt;=踏み台シート!AI4,踏み台シート!AI4&lt;='別紙3-1_区分⑤所要額内訳'!$G$26),1,"")</f>
        <v/>
      </c>
      <c r="AJ20" s="307" t="str">
        <f>IF(AND('別紙3-1_区分⑤所要額内訳'!$E$26&lt;=踏み台シート!AJ4,踏み台シート!AJ4&lt;='別紙3-1_区分⑤所要額内訳'!$G$26),1,"")</f>
        <v/>
      </c>
      <c r="AK20" s="307" t="str">
        <f>IF(AND('別紙3-1_区分⑤所要額内訳'!$E$26&lt;=踏み台シート!AK4,踏み台シート!AK4&lt;='別紙3-1_区分⑤所要額内訳'!$G$26),1,"")</f>
        <v/>
      </c>
      <c r="AL20" s="307" t="str">
        <f>IF(AND('別紙3-1_区分⑤所要額内訳'!$E$26&lt;=踏み台シート!AL4,踏み台シート!AL4&lt;='別紙3-1_区分⑤所要額内訳'!$G$26),1,"")</f>
        <v/>
      </c>
      <c r="AM20" s="307" t="str">
        <f>IF(AND('別紙3-1_区分⑤所要額内訳'!$E$26&lt;=踏み台シート!AM4,踏み台シート!AM4&lt;='別紙3-1_区分⑤所要額内訳'!$G$26),1,"")</f>
        <v/>
      </c>
      <c r="AN20" s="307" t="str">
        <f>IF(AND('別紙3-1_区分⑤所要額内訳'!$E$26&lt;=踏み台シート!AN4,踏み台シート!AN4&lt;='別紙3-1_区分⑤所要額内訳'!$G$26),1,"")</f>
        <v/>
      </c>
      <c r="AO20" s="307" t="str">
        <f>IF(AND('別紙3-1_区分⑤所要額内訳'!$E$26&lt;=踏み台シート!AO4,踏み台シート!AO4&lt;='別紙3-1_区分⑤所要額内訳'!$G$26),1,"")</f>
        <v/>
      </c>
      <c r="AP20" s="307" t="str">
        <f>IF(AND('別紙3-1_区分⑤所要額内訳'!$E$26&lt;=踏み台シート!AP4,踏み台シート!AP4&lt;='別紙3-1_区分⑤所要額内訳'!$G$26),1,"")</f>
        <v/>
      </c>
      <c r="AQ20" s="307" t="str">
        <f>IF(AND('別紙3-1_区分⑤所要額内訳'!$E$26&lt;=踏み台シート!AQ4,踏み台シート!AQ4&lt;='別紙3-1_区分⑤所要額内訳'!$G$26),1,"")</f>
        <v/>
      </c>
      <c r="AR20" s="307" t="str">
        <f>IF(AND('別紙3-1_区分⑤所要額内訳'!$E$26&lt;=踏み台シート!AR4,踏み台シート!AR4&lt;='別紙3-1_区分⑤所要額内訳'!$G$26),1,"")</f>
        <v/>
      </c>
      <c r="AS20" s="307" t="str">
        <f>IF(AND('別紙3-1_区分⑤所要額内訳'!$E$26&lt;=踏み台シート!AS4,踏み台シート!AS4&lt;='別紙3-1_区分⑤所要額内訳'!$G$26),1,"")</f>
        <v/>
      </c>
      <c r="AT20" s="307" t="str">
        <f>IF(AND('別紙3-1_区分⑤所要額内訳'!$E$26&lt;=踏み台シート!AT4,踏み台シート!AT4&lt;='別紙3-1_区分⑤所要額内訳'!$G$26),1,"")</f>
        <v/>
      </c>
      <c r="AU20" s="307" t="str">
        <f>IF(AND('別紙3-1_区分⑤所要額内訳'!$E$26&lt;=踏み台シート!AU4,踏み台シート!AU4&lt;='別紙3-1_区分⑤所要額内訳'!$G$26),1,"")</f>
        <v/>
      </c>
      <c r="AV20" s="307" t="str">
        <f>IF(AND('別紙3-1_区分⑤所要額内訳'!$E$26&lt;=踏み台シート!AV4,踏み台シート!AV4&lt;='別紙3-1_区分⑤所要額内訳'!$G$26),1,"")</f>
        <v/>
      </c>
      <c r="AW20" s="307" t="str">
        <f>IF(AND('別紙3-1_区分⑤所要額内訳'!$E$26&lt;=踏み台シート!AW4,踏み台シート!AW4&lt;='別紙3-1_区分⑤所要額内訳'!$G$26),1,"")</f>
        <v/>
      </c>
      <c r="AX20" s="307" t="str">
        <f>IF(AND('別紙3-1_区分⑤所要額内訳'!$E$26&lt;=踏み台シート!AX4,踏み台シート!AX4&lt;='別紙3-1_区分⑤所要額内訳'!$G$26),1,"")</f>
        <v/>
      </c>
      <c r="AY20" s="307" t="str">
        <f>IF(AND('別紙3-1_区分⑤所要額内訳'!$E$26&lt;=踏み台シート!AY4,踏み台シート!AY4&lt;='別紙3-1_区分⑤所要額内訳'!$G$26),1,"")</f>
        <v/>
      </c>
      <c r="AZ20" s="307" t="str">
        <f>IF(AND('別紙3-1_区分⑤所要額内訳'!$E$26&lt;=踏み台シート!AZ4,踏み台シート!AZ4&lt;='別紙3-1_区分⑤所要額内訳'!$G$26),1,"")</f>
        <v/>
      </c>
      <c r="BA20" s="307" t="str">
        <f>IF(AND('別紙3-1_区分⑤所要額内訳'!$E$26&lt;=踏み台シート!BA4,踏み台シート!BA4&lt;='別紙3-1_区分⑤所要額内訳'!$G$26),1,"")</f>
        <v/>
      </c>
      <c r="BB20" s="311">
        <f t="shared" si="2"/>
        <v>1</v>
      </c>
    </row>
    <row r="21" spans="1:54">
      <c r="A21" s="307" t="str">
        <f t="shared" si="3"/>
        <v/>
      </c>
      <c r="B21" s="313" t="str">
        <f>IF('別紙3-1_区分⑤所要額内訳'!B27="","",'別紙3-1_区分⑤所要額内訳'!B27)</f>
        <v/>
      </c>
      <c r="C21" s="307" t="str">
        <f>IF('別紙3-1_区分⑤所要額内訳'!C27="","",'別紙3-1_区分⑤所要額内訳'!C27)</f>
        <v/>
      </c>
      <c r="D21" s="307">
        <f>IF(AND('別紙3-1_区分⑤所要額内訳'!$E$27&lt;=踏み台シート!D4,踏み台シート!D4&lt;='別紙3-1_区分⑤所要額内訳'!$G$27),1,"")</f>
        <v>1</v>
      </c>
      <c r="E21" s="307" t="str">
        <f>IF(AND('別紙3-1_区分⑤所要額内訳'!$E$27&lt;=踏み台シート!E4,踏み台シート!E4&lt;='別紙3-1_区分⑤所要額内訳'!$G$27),1,"")</f>
        <v/>
      </c>
      <c r="F21" s="307" t="str">
        <f>IF(AND('別紙3-1_区分⑤所要額内訳'!$E$27&lt;=踏み台シート!F4,踏み台シート!F4&lt;='別紙3-1_区分⑤所要額内訳'!$G$27),1,"")</f>
        <v/>
      </c>
      <c r="G21" s="307" t="str">
        <f>IF(AND('別紙3-1_区分⑤所要額内訳'!$E$27&lt;=踏み台シート!G4,踏み台シート!G4&lt;='別紙3-1_区分⑤所要額内訳'!$G$27),1,"")</f>
        <v/>
      </c>
      <c r="H21" s="307" t="str">
        <f>IF(AND('別紙3-1_区分⑤所要額内訳'!$E$27&lt;=踏み台シート!H4,踏み台シート!H4&lt;='別紙3-1_区分⑤所要額内訳'!$G$27),1,"")</f>
        <v/>
      </c>
      <c r="I21" s="307" t="str">
        <f>IF(AND('別紙3-1_区分⑤所要額内訳'!$E$27&lt;=踏み台シート!I4,踏み台シート!I4&lt;='別紙3-1_区分⑤所要額内訳'!$G$27),1,"")</f>
        <v/>
      </c>
      <c r="J21" s="307" t="str">
        <f>IF(AND('別紙3-1_区分⑤所要額内訳'!$E$27&lt;=踏み台シート!J4,踏み台シート!J4&lt;='別紙3-1_区分⑤所要額内訳'!$G$27),1,"")</f>
        <v/>
      </c>
      <c r="K21" s="307" t="str">
        <f>IF(AND('別紙3-1_区分⑤所要額内訳'!$E$27&lt;=踏み台シート!K4,踏み台シート!K4&lt;='別紙3-1_区分⑤所要額内訳'!$G$27),1,"")</f>
        <v/>
      </c>
      <c r="L21" s="307" t="str">
        <f>IF(AND('別紙3-1_区分⑤所要額内訳'!$E$27&lt;=踏み台シート!L4,踏み台シート!L4&lt;='別紙3-1_区分⑤所要額内訳'!$G$27),1,"")</f>
        <v/>
      </c>
      <c r="M21" s="307" t="str">
        <f>IF(AND('別紙3-1_区分⑤所要額内訳'!$E$27&lt;=踏み台シート!M4,踏み台シート!M4&lt;='別紙3-1_区分⑤所要額内訳'!$G$27),1,"")</f>
        <v/>
      </c>
      <c r="N21" s="307" t="str">
        <f>IF(AND('別紙3-1_区分⑤所要額内訳'!$E$27&lt;=踏み台シート!N4,踏み台シート!N4&lt;='別紙3-1_区分⑤所要額内訳'!$G$27),1,"")</f>
        <v/>
      </c>
      <c r="O21" s="307" t="str">
        <f>IF(AND('別紙3-1_区分⑤所要額内訳'!$E$27&lt;=踏み台シート!O4,踏み台シート!O4&lt;='別紙3-1_区分⑤所要額内訳'!$G$27),1,"")</f>
        <v/>
      </c>
      <c r="P21" s="307" t="str">
        <f>IF(AND('別紙3-1_区分⑤所要額内訳'!$E$27&lt;=踏み台シート!P4,踏み台シート!P4&lt;='別紙3-1_区分⑤所要額内訳'!$G$27),1,"")</f>
        <v/>
      </c>
      <c r="Q21" s="307" t="str">
        <f>IF(AND('別紙3-1_区分⑤所要額内訳'!$E$27&lt;=踏み台シート!Q4,踏み台シート!Q4&lt;='別紙3-1_区分⑤所要額内訳'!$G$27),1,"")</f>
        <v/>
      </c>
      <c r="R21" s="307" t="str">
        <f>IF(AND('別紙3-1_区分⑤所要額内訳'!$E$27&lt;=踏み台シート!R4,踏み台シート!R4&lt;='別紙3-1_区分⑤所要額内訳'!$G$27),1,"")</f>
        <v/>
      </c>
      <c r="S21" s="307" t="str">
        <f>IF(AND('別紙3-1_区分⑤所要額内訳'!$E$27&lt;=踏み台シート!S4,踏み台シート!S4&lt;='別紙3-1_区分⑤所要額内訳'!$G$27),1,"")</f>
        <v/>
      </c>
      <c r="T21" s="307" t="str">
        <f>IF(AND('別紙3-1_区分⑤所要額内訳'!$E$27&lt;=踏み台シート!T4,踏み台シート!T4&lt;='別紙3-1_区分⑤所要額内訳'!$G$27),1,"")</f>
        <v/>
      </c>
      <c r="U21" s="307" t="str">
        <f>IF(AND('別紙3-1_区分⑤所要額内訳'!$E$27&lt;=踏み台シート!U4,踏み台シート!U4&lt;='別紙3-1_区分⑤所要額内訳'!$G$27),1,"")</f>
        <v/>
      </c>
      <c r="V21" s="307" t="str">
        <f>IF(AND('別紙3-1_区分⑤所要額内訳'!$E$27&lt;=踏み台シート!V4,踏み台シート!V4&lt;='別紙3-1_区分⑤所要額内訳'!$G$27),1,"")</f>
        <v/>
      </c>
      <c r="W21" s="307" t="str">
        <f>IF(AND('別紙3-1_区分⑤所要額内訳'!$E$27&lt;=踏み台シート!W4,踏み台シート!W4&lt;='別紙3-1_区分⑤所要額内訳'!$G$27),1,"")</f>
        <v/>
      </c>
      <c r="X21" s="307" t="str">
        <f>IF(AND('別紙3-1_区分⑤所要額内訳'!$E$27&lt;=踏み台シート!X4,踏み台シート!X4&lt;='別紙3-1_区分⑤所要額内訳'!$G$27),1,"")</f>
        <v/>
      </c>
      <c r="Y21" s="307" t="str">
        <f>IF(AND('別紙3-1_区分⑤所要額内訳'!$E$27&lt;=踏み台シート!Y4,踏み台シート!Y4&lt;='別紙3-1_区分⑤所要額内訳'!$G$27),1,"")</f>
        <v/>
      </c>
      <c r="Z21" s="307" t="str">
        <f>IF(AND('別紙3-1_区分⑤所要額内訳'!$E$27&lt;=踏み台シート!Z4,踏み台シート!Z4&lt;='別紙3-1_区分⑤所要額内訳'!$G$27),1,"")</f>
        <v/>
      </c>
      <c r="AA21" s="307" t="str">
        <f>IF(AND('別紙3-1_区分⑤所要額内訳'!$E$27&lt;=踏み台シート!AA4,踏み台シート!AA4&lt;='別紙3-1_区分⑤所要額内訳'!$G$27),1,"")</f>
        <v/>
      </c>
      <c r="AB21" s="307" t="str">
        <f>IF(AND('別紙3-1_区分⑤所要額内訳'!$E$27&lt;=踏み台シート!AB4,踏み台シート!AB4&lt;='別紙3-1_区分⑤所要額内訳'!$G$27),1,"")</f>
        <v/>
      </c>
      <c r="AC21" s="307" t="str">
        <f>IF(AND('別紙3-1_区分⑤所要額内訳'!$E$27&lt;=踏み台シート!AC4,踏み台シート!AC4&lt;='別紙3-1_区分⑤所要額内訳'!$G$27),1,"")</f>
        <v/>
      </c>
      <c r="AD21" s="307" t="str">
        <f>IF(AND('別紙3-1_区分⑤所要額内訳'!$E$27&lt;=踏み台シート!AD4,踏み台シート!AD4&lt;='別紙3-1_区分⑤所要額内訳'!$G$27),1,"")</f>
        <v/>
      </c>
      <c r="AE21" s="307" t="str">
        <f>IF(AND('別紙3-1_区分⑤所要額内訳'!$E$27&lt;=踏み台シート!AE4,踏み台シート!AE4&lt;='別紙3-1_区分⑤所要額内訳'!$G$27),1,"")</f>
        <v/>
      </c>
      <c r="AF21" s="307" t="str">
        <f>IF(AND('別紙3-1_区分⑤所要額内訳'!$E$27&lt;=踏み台シート!AF4,踏み台シート!AF4&lt;='別紙3-1_区分⑤所要額内訳'!$G$27),1,"")</f>
        <v/>
      </c>
      <c r="AG21" s="307" t="str">
        <f>IF(AND('別紙3-1_区分⑤所要額内訳'!$E$27&lt;=踏み台シート!AG4,踏み台シート!AG4&lt;='別紙3-1_区分⑤所要額内訳'!$G$27),1,"")</f>
        <v/>
      </c>
      <c r="AH21" s="307" t="str">
        <f>IF(AND('別紙3-1_区分⑤所要額内訳'!$E$27&lt;=踏み台シート!AH4,踏み台シート!AH4&lt;='別紙3-1_区分⑤所要額内訳'!$G$27),1,"")</f>
        <v/>
      </c>
      <c r="AI21" s="307" t="str">
        <f>IF(AND('別紙3-1_区分⑤所要額内訳'!$E$27&lt;=踏み台シート!AI4,踏み台シート!AI4&lt;='別紙3-1_区分⑤所要額内訳'!$G$27),1,"")</f>
        <v/>
      </c>
      <c r="AJ21" s="307" t="str">
        <f>IF(AND('別紙3-1_区分⑤所要額内訳'!$E$27&lt;=踏み台シート!AJ4,踏み台シート!AJ4&lt;='別紙3-1_区分⑤所要額内訳'!$G$27),1,"")</f>
        <v/>
      </c>
      <c r="AK21" s="307" t="str">
        <f>IF(AND('別紙3-1_区分⑤所要額内訳'!$E$27&lt;=踏み台シート!AK4,踏み台シート!AK4&lt;='別紙3-1_区分⑤所要額内訳'!$G$27),1,"")</f>
        <v/>
      </c>
      <c r="AL21" s="307" t="str">
        <f>IF(AND('別紙3-1_区分⑤所要額内訳'!$E$27&lt;=踏み台シート!AL4,踏み台シート!AL4&lt;='別紙3-1_区分⑤所要額内訳'!$G$27),1,"")</f>
        <v/>
      </c>
      <c r="AM21" s="307" t="str">
        <f>IF(AND('別紙3-1_区分⑤所要額内訳'!$E$27&lt;=踏み台シート!AM4,踏み台シート!AM4&lt;='別紙3-1_区分⑤所要額内訳'!$G$27),1,"")</f>
        <v/>
      </c>
      <c r="AN21" s="307" t="str">
        <f>IF(AND('別紙3-1_区分⑤所要額内訳'!$E$27&lt;=踏み台シート!AN4,踏み台シート!AN4&lt;='別紙3-1_区分⑤所要額内訳'!$G$27),1,"")</f>
        <v/>
      </c>
      <c r="AO21" s="307" t="str">
        <f>IF(AND('別紙3-1_区分⑤所要額内訳'!$E$27&lt;=踏み台シート!AO4,踏み台シート!AO4&lt;='別紙3-1_区分⑤所要額内訳'!$G$27),1,"")</f>
        <v/>
      </c>
      <c r="AP21" s="307" t="str">
        <f>IF(AND('別紙3-1_区分⑤所要額内訳'!$E$27&lt;=踏み台シート!AP4,踏み台シート!AP4&lt;='別紙3-1_区分⑤所要額内訳'!$G$27),1,"")</f>
        <v/>
      </c>
      <c r="AQ21" s="307" t="str">
        <f>IF(AND('別紙3-1_区分⑤所要額内訳'!$E$27&lt;=踏み台シート!AQ4,踏み台シート!AQ4&lt;='別紙3-1_区分⑤所要額内訳'!$G$27),1,"")</f>
        <v/>
      </c>
      <c r="AR21" s="307" t="str">
        <f>IF(AND('別紙3-1_区分⑤所要額内訳'!$E$27&lt;=踏み台シート!AR4,踏み台シート!AR4&lt;='別紙3-1_区分⑤所要額内訳'!$G$27),1,"")</f>
        <v/>
      </c>
      <c r="AS21" s="307" t="str">
        <f>IF(AND('別紙3-1_区分⑤所要額内訳'!$E$27&lt;=踏み台シート!AS4,踏み台シート!AS4&lt;='別紙3-1_区分⑤所要額内訳'!$G$27),1,"")</f>
        <v/>
      </c>
      <c r="AT21" s="307" t="str">
        <f>IF(AND('別紙3-1_区分⑤所要額内訳'!$E$27&lt;=踏み台シート!AT4,踏み台シート!AT4&lt;='別紙3-1_区分⑤所要額内訳'!$G$27),1,"")</f>
        <v/>
      </c>
      <c r="AU21" s="307" t="str">
        <f>IF(AND('別紙3-1_区分⑤所要額内訳'!$E$27&lt;=踏み台シート!AU4,踏み台シート!AU4&lt;='別紙3-1_区分⑤所要額内訳'!$G$27),1,"")</f>
        <v/>
      </c>
      <c r="AV21" s="307" t="str">
        <f>IF(AND('別紙3-1_区分⑤所要額内訳'!$E$27&lt;=踏み台シート!AV4,踏み台シート!AV4&lt;='別紙3-1_区分⑤所要額内訳'!$G$27),1,"")</f>
        <v/>
      </c>
      <c r="AW21" s="307" t="str">
        <f>IF(AND('別紙3-1_区分⑤所要額内訳'!$E$27&lt;=踏み台シート!AW4,踏み台シート!AW4&lt;='別紙3-1_区分⑤所要額内訳'!$G$27),1,"")</f>
        <v/>
      </c>
      <c r="AX21" s="307" t="str">
        <f>IF(AND('別紙3-1_区分⑤所要額内訳'!$E$27&lt;=踏み台シート!AX4,踏み台シート!AX4&lt;='別紙3-1_区分⑤所要額内訳'!$G$27),1,"")</f>
        <v/>
      </c>
      <c r="AY21" s="307" t="str">
        <f>IF(AND('別紙3-1_区分⑤所要額内訳'!$E$27&lt;=踏み台シート!AY4,踏み台シート!AY4&lt;='別紙3-1_区分⑤所要額内訳'!$G$27),1,"")</f>
        <v/>
      </c>
      <c r="AZ21" s="307" t="str">
        <f>IF(AND('別紙3-1_区分⑤所要額内訳'!$E$27&lt;=踏み台シート!AZ4,踏み台シート!AZ4&lt;='別紙3-1_区分⑤所要額内訳'!$G$27),1,"")</f>
        <v/>
      </c>
      <c r="BA21" s="307" t="str">
        <f>IF(AND('別紙3-1_区分⑤所要額内訳'!$E$27&lt;=踏み台シート!BA4,踏み台シート!BA4&lt;='別紙3-1_区分⑤所要額内訳'!$G$27),1,"")</f>
        <v/>
      </c>
      <c r="BB21" s="311">
        <f t="shared" si="2"/>
        <v>1</v>
      </c>
    </row>
    <row r="22" spans="1:54">
      <c r="A22" s="307" t="str">
        <f t="shared" si="3"/>
        <v/>
      </c>
      <c r="B22" s="313" t="str">
        <f>IF('別紙3-1_区分⑤所要額内訳'!B28="","",'別紙3-1_区分⑤所要額内訳'!B28)</f>
        <v/>
      </c>
      <c r="C22" s="307" t="str">
        <f>IF('別紙3-1_区分⑤所要額内訳'!C28="","",'別紙3-1_区分⑤所要額内訳'!C28)</f>
        <v/>
      </c>
      <c r="D22" s="307">
        <f>IF(AND('別紙3-1_区分⑤所要額内訳'!$E$28&lt;=踏み台シート!D4,踏み台シート!D4&lt;='別紙3-1_区分⑤所要額内訳'!$G$28),1,"")</f>
        <v>1</v>
      </c>
      <c r="E22" s="307" t="str">
        <f>IF(AND('別紙3-1_区分⑤所要額内訳'!$E$28&lt;=踏み台シート!E4,踏み台シート!E4&lt;='別紙3-1_区分⑤所要額内訳'!$G$28),1,"")</f>
        <v/>
      </c>
      <c r="F22" s="307" t="str">
        <f>IF(AND('別紙3-1_区分⑤所要額内訳'!$E$28&lt;=踏み台シート!F4,踏み台シート!F4&lt;='別紙3-1_区分⑤所要額内訳'!$G$28),1,"")</f>
        <v/>
      </c>
      <c r="G22" s="307" t="str">
        <f>IF(AND('別紙3-1_区分⑤所要額内訳'!$E$28&lt;=踏み台シート!G4,踏み台シート!G4&lt;='別紙3-1_区分⑤所要額内訳'!$G$28),1,"")</f>
        <v/>
      </c>
      <c r="H22" s="307" t="str">
        <f>IF(AND('別紙3-1_区分⑤所要額内訳'!$E$28&lt;=踏み台シート!H4,踏み台シート!H4&lt;='別紙3-1_区分⑤所要額内訳'!$G$28),1,"")</f>
        <v/>
      </c>
      <c r="I22" s="307" t="str">
        <f>IF(AND('別紙3-1_区分⑤所要額内訳'!$E$28&lt;=踏み台シート!I4,踏み台シート!I4&lt;='別紙3-1_区分⑤所要額内訳'!$G$28),1,"")</f>
        <v/>
      </c>
      <c r="J22" s="307" t="str">
        <f>IF(AND('別紙3-1_区分⑤所要額内訳'!$E$28&lt;=踏み台シート!J4,踏み台シート!J4&lt;='別紙3-1_区分⑤所要額内訳'!$G$28),1,"")</f>
        <v/>
      </c>
      <c r="K22" s="307" t="str">
        <f>IF(AND('別紙3-1_区分⑤所要額内訳'!$E$28&lt;=踏み台シート!K4,踏み台シート!K4&lt;='別紙3-1_区分⑤所要額内訳'!$G$28),1,"")</f>
        <v/>
      </c>
      <c r="L22" s="307" t="str">
        <f>IF(AND('別紙3-1_区分⑤所要額内訳'!$E$28&lt;=踏み台シート!L4,踏み台シート!L4&lt;='別紙3-1_区分⑤所要額内訳'!$G$28),1,"")</f>
        <v/>
      </c>
      <c r="M22" s="307" t="str">
        <f>IF(AND('別紙3-1_区分⑤所要額内訳'!$E$28&lt;=踏み台シート!M4,踏み台シート!M4&lt;='別紙3-1_区分⑤所要額内訳'!$G$28),1,"")</f>
        <v/>
      </c>
      <c r="N22" s="307" t="str">
        <f>IF(AND('別紙3-1_区分⑤所要額内訳'!$E$28&lt;=踏み台シート!N4,踏み台シート!N4&lt;='別紙3-1_区分⑤所要額内訳'!$G$28),1,"")</f>
        <v/>
      </c>
      <c r="O22" s="307" t="str">
        <f>IF(AND('別紙3-1_区分⑤所要額内訳'!$E$28&lt;=踏み台シート!O4,踏み台シート!O4&lt;='別紙3-1_区分⑤所要額内訳'!$G$28),1,"")</f>
        <v/>
      </c>
      <c r="P22" s="307" t="str">
        <f>IF(AND('別紙3-1_区分⑤所要額内訳'!$E$28&lt;=踏み台シート!P4,踏み台シート!P4&lt;='別紙3-1_区分⑤所要額内訳'!$G$28),1,"")</f>
        <v/>
      </c>
      <c r="Q22" s="307" t="str">
        <f>IF(AND('別紙3-1_区分⑤所要額内訳'!$E$28&lt;=踏み台シート!Q4,踏み台シート!Q4&lt;='別紙3-1_区分⑤所要額内訳'!$G$28),1,"")</f>
        <v/>
      </c>
      <c r="R22" s="307" t="str">
        <f>IF(AND('別紙3-1_区分⑤所要額内訳'!$E$28&lt;=踏み台シート!R4,踏み台シート!R4&lt;='別紙3-1_区分⑤所要額内訳'!$G$28),1,"")</f>
        <v/>
      </c>
      <c r="S22" s="307" t="str">
        <f>IF(AND('別紙3-1_区分⑤所要額内訳'!$E$28&lt;=踏み台シート!S4,踏み台シート!S4&lt;='別紙3-1_区分⑤所要額内訳'!$G$28),1,"")</f>
        <v/>
      </c>
      <c r="T22" s="307" t="str">
        <f>IF(AND('別紙3-1_区分⑤所要額内訳'!$E$28&lt;=踏み台シート!T4,踏み台シート!T4&lt;='別紙3-1_区分⑤所要額内訳'!$G$28),1,"")</f>
        <v/>
      </c>
      <c r="U22" s="307" t="str">
        <f>IF(AND('別紙3-1_区分⑤所要額内訳'!$E$28&lt;=踏み台シート!U4,踏み台シート!U4&lt;='別紙3-1_区分⑤所要額内訳'!$G$28),1,"")</f>
        <v/>
      </c>
      <c r="V22" s="307" t="str">
        <f>IF(AND('別紙3-1_区分⑤所要額内訳'!$E$28&lt;=踏み台シート!V4,踏み台シート!V4&lt;='別紙3-1_区分⑤所要額内訳'!$G$28),1,"")</f>
        <v/>
      </c>
      <c r="W22" s="307" t="str">
        <f>IF(AND('別紙3-1_区分⑤所要額内訳'!$E$28&lt;=踏み台シート!W4,踏み台シート!W4&lt;='別紙3-1_区分⑤所要額内訳'!$G$28),1,"")</f>
        <v/>
      </c>
      <c r="X22" s="307" t="str">
        <f>IF(AND('別紙3-1_区分⑤所要額内訳'!$E$28&lt;=踏み台シート!X4,踏み台シート!X4&lt;='別紙3-1_区分⑤所要額内訳'!$G$28),1,"")</f>
        <v/>
      </c>
      <c r="Y22" s="307" t="str">
        <f>IF(AND('別紙3-1_区分⑤所要額内訳'!$E$28&lt;=踏み台シート!Y4,踏み台シート!Y4&lt;='別紙3-1_区分⑤所要額内訳'!$G$28),1,"")</f>
        <v/>
      </c>
      <c r="Z22" s="307" t="str">
        <f>IF(AND('別紙3-1_区分⑤所要額内訳'!$E$28&lt;=踏み台シート!Z4,踏み台シート!Z4&lt;='別紙3-1_区分⑤所要額内訳'!$G$28),1,"")</f>
        <v/>
      </c>
      <c r="AA22" s="307" t="str">
        <f>IF(AND('別紙3-1_区分⑤所要額内訳'!$E$28&lt;=踏み台シート!AA4,踏み台シート!AA4&lt;='別紙3-1_区分⑤所要額内訳'!$G$28),1,"")</f>
        <v/>
      </c>
      <c r="AB22" s="307" t="str">
        <f>IF(AND('別紙3-1_区分⑤所要額内訳'!$E$28&lt;=踏み台シート!AB4,踏み台シート!AB4&lt;='別紙3-1_区分⑤所要額内訳'!$G$28),1,"")</f>
        <v/>
      </c>
      <c r="AC22" s="307" t="str">
        <f>IF(AND('別紙3-1_区分⑤所要額内訳'!$E$28&lt;=踏み台シート!AC4,踏み台シート!AC4&lt;='別紙3-1_区分⑤所要額内訳'!$G$28),1,"")</f>
        <v/>
      </c>
      <c r="AD22" s="307" t="str">
        <f>IF(AND('別紙3-1_区分⑤所要額内訳'!$E$28&lt;=踏み台シート!AD4,踏み台シート!AD4&lt;='別紙3-1_区分⑤所要額内訳'!$G$28),1,"")</f>
        <v/>
      </c>
      <c r="AE22" s="307" t="str">
        <f>IF(AND('別紙3-1_区分⑤所要額内訳'!$E$28&lt;=踏み台シート!AE4,踏み台シート!AE4&lt;='別紙3-1_区分⑤所要額内訳'!$G$28),1,"")</f>
        <v/>
      </c>
      <c r="AF22" s="307" t="str">
        <f>IF(AND('別紙3-1_区分⑤所要額内訳'!$E$28&lt;=踏み台シート!AF4,踏み台シート!AF4&lt;='別紙3-1_区分⑤所要額内訳'!$G$28),1,"")</f>
        <v/>
      </c>
      <c r="AG22" s="307" t="str">
        <f>IF(AND('別紙3-1_区分⑤所要額内訳'!$E$28&lt;=踏み台シート!AG4,踏み台シート!AG4&lt;='別紙3-1_区分⑤所要額内訳'!$G$28),1,"")</f>
        <v/>
      </c>
      <c r="AH22" s="307" t="str">
        <f>IF(AND('別紙3-1_区分⑤所要額内訳'!$E$28&lt;=踏み台シート!AH4,踏み台シート!AH4&lt;='別紙3-1_区分⑤所要額内訳'!$G$28),1,"")</f>
        <v/>
      </c>
      <c r="AI22" s="307" t="str">
        <f>IF(AND('別紙3-1_区分⑤所要額内訳'!$E$28&lt;=踏み台シート!AI4,踏み台シート!AI4&lt;='別紙3-1_区分⑤所要額内訳'!$G$28),1,"")</f>
        <v/>
      </c>
      <c r="AJ22" s="307" t="str">
        <f>IF(AND('別紙3-1_区分⑤所要額内訳'!$E$28&lt;=踏み台シート!AJ4,踏み台シート!AJ4&lt;='別紙3-1_区分⑤所要額内訳'!$G$28),1,"")</f>
        <v/>
      </c>
      <c r="AK22" s="307" t="str">
        <f>IF(AND('別紙3-1_区分⑤所要額内訳'!$E$28&lt;=踏み台シート!AK4,踏み台シート!AK4&lt;='別紙3-1_区分⑤所要額内訳'!$G$28),1,"")</f>
        <v/>
      </c>
      <c r="AL22" s="307" t="str">
        <f>IF(AND('別紙3-1_区分⑤所要額内訳'!$E$28&lt;=踏み台シート!AL4,踏み台シート!AL4&lt;='別紙3-1_区分⑤所要額内訳'!$G$28),1,"")</f>
        <v/>
      </c>
      <c r="AM22" s="307" t="str">
        <f>IF(AND('別紙3-1_区分⑤所要額内訳'!$E$28&lt;=踏み台シート!AM4,踏み台シート!AM4&lt;='別紙3-1_区分⑤所要額内訳'!$G$28),1,"")</f>
        <v/>
      </c>
      <c r="AN22" s="307" t="str">
        <f>IF(AND('別紙3-1_区分⑤所要額内訳'!$E$28&lt;=踏み台シート!AN4,踏み台シート!AN4&lt;='別紙3-1_区分⑤所要額内訳'!$G$28),1,"")</f>
        <v/>
      </c>
      <c r="AO22" s="307" t="str">
        <f>IF(AND('別紙3-1_区分⑤所要額内訳'!$E$28&lt;=踏み台シート!AO4,踏み台シート!AO4&lt;='別紙3-1_区分⑤所要額内訳'!$G$28),1,"")</f>
        <v/>
      </c>
      <c r="AP22" s="307" t="str">
        <f>IF(AND('別紙3-1_区分⑤所要額内訳'!$E$28&lt;=踏み台シート!AP4,踏み台シート!AP4&lt;='別紙3-1_区分⑤所要額内訳'!$G$28),1,"")</f>
        <v/>
      </c>
      <c r="AQ22" s="307" t="str">
        <f>IF(AND('別紙3-1_区分⑤所要額内訳'!$E$28&lt;=踏み台シート!AQ4,踏み台シート!AQ4&lt;='別紙3-1_区分⑤所要額内訳'!$G$28),1,"")</f>
        <v/>
      </c>
      <c r="AR22" s="307" t="str">
        <f>IF(AND('別紙3-1_区分⑤所要額内訳'!$E$28&lt;=踏み台シート!AR4,踏み台シート!AR4&lt;='別紙3-1_区分⑤所要額内訳'!$G$28),1,"")</f>
        <v/>
      </c>
      <c r="AS22" s="307" t="str">
        <f>IF(AND('別紙3-1_区分⑤所要額内訳'!$E$28&lt;=踏み台シート!AS4,踏み台シート!AS4&lt;='別紙3-1_区分⑤所要額内訳'!$G$28),1,"")</f>
        <v/>
      </c>
      <c r="AT22" s="307" t="str">
        <f>IF(AND('別紙3-1_区分⑤所要額内訳'!$E$28&lt;=踏み台シート!AT4,踏み台シート!AT4&lt;='別紙3-1_区分⑤所要額内訳'!$G$28),1,"")</f>
        <v/>
      </c>
      <c r="AU22" s="307" t="str">
        <f>IF(AND('別紙3-1_区分⑤所要額内訳'!$E$28&lt;=踏み台シート!AU4,踏み台シート!AU4&lt;='別紙3-1_区分⑤所要額内訳'!$G$28),1,"")</f>
        <v/>
      </c>
      <c r="AV22" s="307" t="str">
        <f>IF(AND('別紙3-1_区分⑤所要額内訳'!$E$28&lt;=踏み台シート!AV4,踏み台シート!AV4&lt;='別紙3-1_区分⑤所要額内訳'!$G$28),1,"")</f>
        <v/>
      </c>
      <c r="AW22" s="307" t="str">
        <f>IF(AND('別紙3-1_区分⑤所要額内訳'!$E$28&lt;=踏み台シート!AW4,踏み台シート!AW4&lt;='別紙3-1_区分⑤所要額内訳'!$G$28),1,"")</f>
        <v/>
      </c>
      <c r="AX22" s="307" t="str">
        <f>IF(AND('別紙3-1_区分⑤所要額内訳'!$E$28&lt;=踏み台シート!AX4,踏み台シート!AX4&lt;='別紙3-1_区分⑤所要額内訳'!$G$28),1,"")</f>
        <v/>
      </c>
      <c r="AY22" s="307" t="str">
        <f>IF(AND('別紙3-1_区分⑤所要額内訳'!$E$28&lt;=踏み台シート!AY4,踏み台シート!AY4&lt;='別紙3-1_区分⑤所要額内訳'!$G$28),1,"")</f>
        <v/>
      </c>
      <c r="AZ22" s="307" t="str">
        <f>IF(AND('別紙3-1_区分⑤所要額内訳'!$E$28&lt;=踏み台シート!AZ4,踏み台シート!AZ4&lt;='別紙3-1_区分⑤所要額内訳'!$G$28),1,"")</f>
        <v/>
      </c>
      <c r="BA22" s="307" t="str">
        <f>IF(AND('別紙3-1_区分⑤所要額内訳'!$E$28&lt;=踏み台シート!BA4,踏み台シート!BA4&lt;='別紙3-1_区分⑤所要額内訳'!$G$28),1,"")</f>
        <v/>
      </c>
      <c r="BB22" s="311">
        <f t="shared" si="2"/>
        <v>1</v>
      </c>
    </row>
    <row r="23" spans="1:54">
      <c r="A23" s="307" t="str">
        <f t="shared" si="3"/>
        <v/>
      </c>
      <c r="B23" s="313" t="str">
        <f>IF('別紙3-1_区分⑤所要額内訳'!B29="","",'別紙3-1_区分⑤所要額内訳'!B29)</f>
        <v/>
      </c>
      <c r="C23" s="307" t="str">
        <f>IF('別紙3-1_区分⑤所要額内訳'!C29="","",'別紙3-1_区分⑤所要額内訳'!C29)</f>
        <v/>
      </c>
      <c r="D23" s="307">
        <f>IF(AND('別紙3-1_区分⑤所要額内訳'!$E$29&lt;=踏み台シート!D4,踏み台シート!D4&lt;='別紙3-1_区分⑤所要額内訳'!$G$29),1,"")</f>
        <v>1</v>
      </c>
      <c r="E23" s="307" t="str">
        <f>IF(AND('別紙3-1_区分⑤所要額内訳'!$E$29&lt;=踏み台シート!E4,踏み台シート!E4&lt;='別紙3-1_区分⑤所要額内訳'!$G$29),1,"")</f>
        <v/>
      </c>
      <c r="F23" s="307" t="str">
        <f>IF(AND('別紙3-1_区分⑤所要額内訳'!$E$29&lt;=踏み台シート!F4,踏み台シート!F4&lt;='別紙3-1_区分⑤所要額内訳'!$G$29),1,"")</f>
        <v/>
      </c>
      <c r="G23" s="307" t="str">
        <f>IF(AND('別紙3-1_区分⑤所要額内訳'!$E$29&lt;=踏み台シート!G4,踏み台シート!G4&lt;='別紙3-1_区分⑤所要額内訳'!$G$29),1,"")</f>
        <v/>
      </c>
      <c r="H23" s="307" t="str">
        <f>IF(AND('別紙3-1_区分⑤所要額内訳'!$E$29&lt;=踏み台シート!H4,踏み台シート!H4&lt;='別紙3-1_区分⑤所要額内訳'!$G$29),1,"")</f>
        <v/>
      </c>
      <c r="I23" s="307" t="str">
        <f>IF(AND('別紙3-1_区分⑤所要額内訳'!$E$29&lt;=踏み台シート!I4,踏み台シート!I4&lt;='別紙3-1_区分⑤所要額内訳'!$G$29),1,"")</f>
        <v/>
      </c>
      <c r="J23" s="307" t="str">
        <f>IF(AND('別紙3-1_区分⑤所要額内訳'!$E$29&lt;=踏み台シート!J4,踏み台シート!J4&lt;='別紙3-1_区分⑤所要額内訳'!$G$29),1,"")</f>
        <v/>
      </c>
      <c r="K23" s="307" t="str">
        <f>IF(AND('別紙3-1_区分⑤所要額内訳'!$E$29&lt;=踏み台シート!K4,踏み台シート!K4&lt;='別紙3-1_区分⑤所要額内訳'!$G$29),1,"")</f>
        <v/>
      </c>
      <c r="L23" s="307" t="str">
        <f>IF(AND('別紙3-1_区分⑤所要額内訳'!$E$29&lt;=踏み台シート!L4,踏み台シート!L4&lt;='別紙3-1_区分⑤所要額内訳'!$G$29),1,"")</f>
        <v/>
      </c>
      <c r="M23" s="307" t="str">
        <f>IF(AND('別紙3-1_区分⑤所要額内訳'!$E$29&lt;=踏み台シート!M4,踏み台シート!M4&lt;='別紙3-1_区分⑤所要額内訳'!$G$29),1,"")</f>
        <v/>
      </c>
      <c r="N23" s="307" t="str">
        <f>IF(AND('別紙3-1_区分⑤所要額内訳'!$E$29&lt;=踏み台シート!N4,踏み台シート!N4&lt;='別紙3-1_区分⑤所要額内訳'!$G$29),1,"")</f>
        <v/>
      </c>
      <c r="O23" s="307" t="str">
        <f>IF(AND('別紙3-1_区分⑤所要額内訳'!$E$29&lt;=踏み台シート!O4,踏み台シート!O4&lt;='別紙3-1_区分⑤所要額内訳'!$G$29),1,"")</f>
        <v/>
      </c>
      <c r="P23" s="307" t="str">
        <f>IF(AND('別紙3-1_区分⑤所要額内訳'!$E$29&lt;=踏み台シート!P4,踏み台シート!P4&lt;='別紙3-1_区分⑤所要額内訳'!$G$29),1,"")</f>
        <v/>
      </c>
      <c r="Q23" s="307" t="str">
        <f>IF(AND('別紙3-1_区分⑤所要額内訳'!$E$29&lt;=踏み台シート!Q4,踏み台シート!Q4&lt;='別紙3-1_区分⑤所要額内訳'!$G$29),1,"")</f>
        <v/>
      </c>
      <c r="R23" s="307" t="str">
        <f>IF(AND('別紙3-1_区分⑤所要額内訳'!$E$29&lt;=踏み台シート!R4,踏み台シート!R4&lt;='別紙3-1_区分⑤所要額内訳'!$G$29),1,"")</f>
        <v/>
      </c>
      <c r="S23" s="307" t="str">
        <f>IF(AND('別紙3-1_区分⑤所要額内訳'!$E$29&lt;=踏み台シート!S4,踏み台シート!S4&lt;='別紙3-1_区分⑤所要額内訳'!$G$29),1,"")</f>
        <v/>
      </c>
      <c r="T23" s="307" t="str">
        <f>IF(AND('別紙3-1_区分⑤所要額内訳'!$E$29&lt;=踏み台シート!T4,踏み台シート!T4&lt;='別紙3-1_区分⑤所要額内訳'!$G$29),1,"")</f>
        <v/>
      </c>
      <c r="U23" s="307" t="str">
        <f>IF(AND('別紙3-1_区分⑤所要額内訳'!$E$29&lt;=踏み台シート!U4,踏み台シート!U4&lt;='別紙3-1_区分⑤所要額内訳'!$G$29),1,"")</f>
        <v/>
      </c>
      <c r="V23" s="307" t="str">
        <f>IF(AND('別紙3-1_区分⑤所要額内訳'!$E$29&lt;=踏み台シート!V4,踏み台シート!V4&lt;='別紙3-1_区分⑤所要額内訳'!$G$29),1,"")</f>
        <v/>
      </c>
      <c r="W23" s="307" t="str">
        <f>IF(AND('別紙3-1_区分⑤所要額内訳'!$E$29&lt;=踏み台シート!W4,踏み台シート!W4&lt;='別紙3-1_区分⑤所要額内訳'!$G$29),1,"")</f>
        <v/>
      </c>
      <c r="X23" s="307" t="str">
        <f>IF(AND('別紙3-1_区分⑤所要額内訳'!$E$29&lt;=踏み台シート!X4,踏み台シート!X4&lt;='別紙3-1_区分⑤所要額内訳'!$G$29),1,"")</f>
        <v/>
      </c>
      <c r="Y23" s="307" t="str">
        <f>IF(AND('別紙3-1_区分⑤所要額内訳'!$E$29&lt;=踏み台シート!Y4,踏み台シート!Y4&lt;='別紙3-1_区分⑤所要額内訳'!$G$29),1,"")</f>
        <v/>
      </c>
      <c r="Z23" s="307" t="str">
        <f>IF(AND('別紙3-1_区分⑤所要額内訳'!$E$29&lt;=踏み台シート!Z4,踏み台シート!Z4&lt;='別紙3-1_区分⑤所要額内訳'!$G$29),1,"")</f>
        <v/>
      </c>
      <c r="AA23" s="307" t="str">
        <f>IF(AND('別紙3-1_区分⑤所要額内訳'!$E$29&lt;=踏み台シート!AA4,踏み台シート!AA4&lt;='別紙3-1_区分⑤所要額内訳'!$G$29),1,"")</f>
        <v/>
      </c>
      <c r="AB23" s="307" t="str">
        <f>IF(AND('別紙3-1_区分⑤所要額内訳'!$E$29&lt;=踏み台シート!AB4,踏み台シート!AB4&lt;='別紙3-1_区分⑤所要額内訳'!$G$29),1,"")</f>
        <v/>
      </c>
      <c r="AC23" s="307" t="str">
        <f>IF(AND('別紙3-1_区分⑤所要額内訳'!$E$29&lt;=踏み台シート!AC4,踏み台シート!AC4&lt;='別紙3-1_区分⑤所要額内訳'!$G$29),1,"")</f>
        <v/>
      </c>
      <c r="AD23" s="307" t="str">
        <f>IF(AND('別紙3-1_区分⑤所要額内訳'!$E$29&lt;=踏み台シート!AD4,踏み台シート!AD4&lt;='別紙3-1_区分⑤所要額内訳'!$G$29),1,"")</f>
        <v/>
      </c>
      <c r="AE23" s="307" t="str">
        <f>IF(AND('別紙3-1_区分⑤所要額内訳'!$E$29&lt;=踏み台シート!AE4,踏み台シート!AE4&lt;='別紙3-1_区分⑤所要額内訳'!$G$29),1,"")</f>
        <v/>
      </c>
      <c r="AF23" s="307" t="str">
        <f>IF(AND('別紙3-1_区分⑤所要額内訳'!$E$29&lt;=踏み台シート!AF4,踏み台シート!AF4&lt;='別紙3-1_区分⑤所要額内訳'!$G$29),1,"")</f>
        <v/>
      </c>
      <c r="AG23" s="307" t="str">
        <f>IF(AND('別紙3-1_区分⑤所要額内訳'!$E$29&lt;=踏み台シート!AG4,踏み台シート!AG4&lt;='別紙3-1_区分⑤所要額内訳'!$G$29),1,"")</f>
        <v/>
      </c>
      <c r="AH23" s="307" t="str">
        <f>IF(AND('別紙3-1_区分⑤所要額内訳'!$E$29&lt;=踏み台シート!AH4,踏み台シート!AH4&lt;='別紙3-1_区分⑤所要額内訳'!$G$29),1,"")</f>
        <v/>
      </c>
      <c r="AI23" s="307" t="str">
        <f>IF(AND('別紙3-1_区分⑤所要額内訳'!$E$29&lt;=踏み台シート!AI4,踏み台シート!AI4&lt;='別紙3-1_区分⑤所要額内訳'!$G$29),1,"")</f>
        <v/>
      </c>
      <c r="AJ23" s="307" t="str">
        <f>IF(AND('別紙3-1_区分⑤所要額内訳'!$E$29&lt;=踏み台シート!AJ4,踏み台シート!AJ4&lt;='別紙3-1_区分⑤所要額内訳'!$G$29),1,"")</f>
        <v/>
      </c>
      <c r="AK23" s="307" t="str">
        <f>IF(AND('別紙3-1_区分⑤所要額内訳'!$E$29&lt;=踏み台シート!AK4,踏み台シート!AK4&lt;='別紙3-1_区分⑤所要額内訳'!$G$29),1,"")</f>
        <v/>
      </c>
      <c r="AL23" s="307" t="str">
        <f>IF(AND('別紙3-1_区分⑤所要額内訳'!$E$29&lt;=踏み台シート!AL4,踏み台シート!AL4&lt;='別紙3-1_区分⑤所要額内訳'!$G$29),1,"")</f>
        <v/>
      </c>
      <c r="AM23" s="307" t="str">
        <f>IF(AND('別紙3-1_区分⑤所要額内訳'!$E$29&lt;=踏み台シート!AM4,踏み台シート!AM4&lt;='別紙3-1_区分⑤所要額内訳'!$G$29),1,"")</f>
        <v/>
      </c>
      <c r="AN23" s="307" t="str">
        <f>IF(AND('別紙3-1_区分⑤所要額内訳'!$E$29&lt;=踏み台シート!AN4,踏み台シート!AN4&lt;='別紙3-1_区分⑤所要額内訳'!$G$29),1,"")</f>
        <v/>
      </c>
      <c r="AO23" s="307" t="str">
        <f>IF(AND('別紙3-1_区分⑤所要額内訳'!$E$29&lt;=踏み台シート!AO4,踏み台シート!AO4&lt;='別紙3-1_区分⑤所要額内訳'!$G$29),1,"")</f>
        <v/>
      </c>
      <c r="AP23" s="307" t="str">
        <f>IF(AND('別紙3-1_区分⑤所要額内訳'!$E$29&lt;=踏み台シート!AP4,踏み台シート!AP4&lt;='別紙3-1_区分⑤所要額内訳'!$G$29),1,"")</f>
        <v/>
      </c>
      <c r="AQ23" s="307" t="str">
        <f>IF(AND('別紙3-1_区分⑤所要額内訳'!$E$29&lt;=踏み台シート!AQ4,踏み台シート!AQ4&lt;='別紙3-1_区分⑤所要額内訳'!$G$29),1,"")</f>
        <v/>
      </c>
      <c r="AR23" s="307" t="str">
        <f>IF(AND('別紙3-1_区分⑤所要額内訳'!$E$29&lt;=踏み台シート!AR4,踏み台シート!AR4&lt;='別紙3-1_区分⑤所要額内訳'!$G$29),1,"")</f>
        <v/>
      </c>
      <c r="AS23" s="307" t="str">
        <f>IF(AND('別紙3-1_区分⑤所要額内訳'!$E$29&lt;=踏み台シート!AS4,踏み台シート!AS4&lt;='別紙3-1_区分⑤所要額内訳'!$G$29),1,"")</f>
        <v/>
      </c>
      <c r="AT23" s="307" t="str">
        <f>IF(AND('別紙3-1_区分⑤所要額内訳'!$E$29&lt;=踏み台シート!AT4,踏み台シート!AT4&lt;='別紙3-1_区分⑤所要額内訳'!$G$29),1,"")</f>
        <v/>
      </c>
      <c r="AU23" s="307" t="str">
        <f>IF(AND('別紙3-1_区分⑤所要額内訳'!$E$29&lt;=踏み台シート!AU4,踏み台シート!AU4&lt;='別紙3-1_区分⑤所要額内訳'!$G$29),1,"")</f>
        <v/>
      </c>
      <c r="AV23" s="307" t="str">
        <f>IF(AND('別紙3-1_区分⑤所要額内訳'!$E$29&lt;=踏み台シート!AV4,踏み台シート!AV4&lt;='別紙3-1_区分⑤所要額内訳'!$G$29),1,"")</f>
        <v/>
      </c>
      <c r="AW23" s="307" t="str">
        <f>IF(AND('別紙3-1_区分⑤所要額内訳'!$E$29&lt;=踏み台シート!AW4,踏み台シート!AW4&lt;='別紙3-1_区分⑤所要額内訳'!$G$29),1,"")</f>
        <v/>
      </c>
      <c r="AX23" s="307" t="str">
        <f>IF(AND('別紙3-1_区分⑤所要額内訳'!$E$29&lt;=踏み台シート!AX4,踏み台シート!AX4&lt;='別紙3-1_区分⑤所要額内訳'!$G$29),1,"")</f>
        <v/>
      </c>
      <c r="AY23" s="307" t="str">
        <f>IF(AND('別紙3-1_区分⑤所要額内訳'!$E$29&lt;=踏み台シート!AY4,踏み台シート!AY4&lt;='別紙3-1_区分⑤所要額内訳'!$G$29),1,"")</f>
        <v/>
      </c>
      <c r="AZ23" s="307" t="str">
        <f>IF(AND('別紙3-1_区分⑤所要額内訳'!$E$29&lt;=踏み台シート!AZ4,踏み台シート!AZ4&lt;='別紙3-1_区分⑤所要額内訳'!$G$29),1,"")</f>
        <v/>
      </c>
      <c r="BA23" s="307" t="str">
        <f>IF(AND('別紙3-1_区分⑤所要額内訳'!$E$29&lt;=踏み台シート!BA4,踏み台シート!BA4&lt;='別紙3-1_区分⑤所要額内訳'!$G$29),1,"")</f>
        <v/>
      </c>
      <c r="BB23" s="311">
        <f t="shared" si="2"/>
        <v>1</v>
      </c>
    </row>
    <row r="24" spans="1:54">
      <c r="A24" s="307" t="str">
        <f t="shared" si="3"/>
        <v/>
      </c>
      <c r="B24" s="313" t="str">
        <f>IF('別紙3-1_区分⑤所要額内訳'!B30="","",'別紙3-1_区分⑤所要額内訳'!B30)</f>
        <v/>
      </c>
      <c r="C24" s="307" t="str">
        <f>IF('別紙3-1_区分⑤所要額内訳'!C30="","",'別紙3-1_区分⑤所要額内訳'!C30)</f>
        <v/>
      </c>
      <c r="D24" s="307">
        <f>IF(AND('別紙3-1_区分⑤所要額内訳'!$E$30&lt;=踏み台シート!D4,踏み台シート!D4&lt;='別紙3-1_区分⑤所要額内訳'!$G$30),1,"")</f>
        <v>1</v>
      </c>
      <c r="E24" s="307" t="str">
        <f>IF(AND('別紙3-1_区分⑤所要額内訳'!$E$30&lt;=踏み台シート!E4,踏み台シート!E4&lt;='別紙3-1_区分⑤所要額内訳'!$G$30),1,"")</f>
        <v/>
      </c>
      <c r="F24" s="307" t="str">
        <f>IF(AND('別紙3-1_区分⑤所要額内訳'!$E$30&lt;=踏み台シート!F4,踏み台シート!F4&lt;='別紙3-1_区分⑤所要額内訳'!$G$30),1,"")</f>
        <v/>
      </c>
      <c r="G24" s="307" t="str">
        <f>IF(AND('別紙3-1_区分⑤所要額内訳'!$E$30&lt;=踏み台シート!G4,踏み台シート!G4&lt;='別紙3-1_区分⑤所要額内訳'!$G$30),1,"")</f>
        <v/>
      </c>
      <c r="H24" s="307" t="str">
        <f>IF(AND('別紙3-1_区分⑤所要額内訳'!$E$30&lt;=踏み台シート!H4,踏み台シート!H4&lt;='別紙3-1_区分⑤所要額内訳'!$G$30),1,"")</f>
        <v/>
      </c>
      <c r="I24" s="307" t="str">
        <f>IF(AND('別紙3-1_区分⑤所要額内訳'!$E$30&lt;=踏み台シート!I4,踏み台シート!I4&lt;='別紙3-1_区分⑤所要額内訳'!$G$30),1,"")</f>
        <v/>
      </c>
      <c r="J24" s="307" t="str">
        <f>IF(AND('別紙3-1_区分⑤所要額内訳'!$E$30&lt;=踏み台シート!J4,踏み台シート!J4&lt;='別紙3-1_区分⑤所要額内訳'!$G$30),1,"")</f>
        <v/>
      </c>
      <c r="K24" s="307" t="str">
        <f>IF(AND('別紙3-1_区分⑤所要額内訳'!$E$30&lt;=踏み台シート!K4,踏み台シート!K4&lt;='別紙3-1_区分⑤所要額内訳'!$G$30),1,"")</f>
        <v/>
      </c>
      <c r="L24" s="307" t="str">
        <f>IF(AND('別紙3-1_区分⑤所要額内訳'!$E$30&lt;=踏み台シート!L4,踏み台シート!L4&lt;='別紙3-1_区分⑤所要額内訳'!$G$30),1,"")</f>
        <v/>
      </c>
      <c r="M24" s="307" t="str">
        <f>IF(AND('別紙3-1_区分⑤所要額内訳'!$E$30&lt;=踏み台シート!M4,踏み台シート!M4&lt;='別紙3-1_区分⑤所要額内訳'!$G$30),1,"")</f>
        <v/>
      </c>
      <c r="N24" s="307" t="str">
        <f>IF(AND('別紙3-1_区分⑤所要額内訳'!$E$30&lt;=踏み台シート!N4,踏み台シート!N4&lt;='別紙3-1_区分⑤所要額内訳'!$G$30),1,"")</f>
        <v/>
      </c>
      <c r="O24" s="307" t="str">
        <f>IF(AND('別紙3-1_区分⑤所要額内訳'!$E$30&lt;=踏み台シート!O4,踏み台シート!O4&lt;='別紙3-1_区分⑤所要額内訳'!$G$30),1,"")</f>
        <v/>
      </c>
      <c r="P24" s="307" t="str">
        <f>IF(AND('別紙3-1_区分⑤所要額内訳'!$E$30&lt;=踏み台シート!P4,踏み台シート!P4&lt;='別紙3-1_区分⑤所要額内訳'!$G$30),1,"")</f>
        <v/>
      </c>
      <c r="Q24" s="307" t="str">
        <f>IF(AND('別紙3-1_区分⑤所要額内訳'!$E$30&lt;=踏み台シート!Q4,踏み台シート!Q4&lt;='別紙3-1_区分⑤所要額内訳'!$G$30),1,"")</f>
        <v/>
      </c>
      <c r="R24" s="307" t="str">
        <f>IF(AND('別紙3-1_区分⑤所要額内訳'!$E$30&lt;=踏み台シート!R4,踏み台シート!R4&lt;='別紙3-1_区分⑤所要額内訳'!$G$30),1,"")</f>
        <v/>
      </c>
      <c r="S24" s="307" t="str">
        <f>IF(AND('別紙3-1_区分⑤所要額内訳'!$E$30&lt;=踏み台シート!S4,踏み台シート!S4&lt;='別紙3-1_区分⑤所要額内訳'!$G$30),1,"")</f>
        <v/>
      </c>
      <c r="T24" s="307" t="str">
        <f>IF(AND('別紙3-1_区分⑤所要額内訳'!$E$30&lt;=踏み台シート!T4,踏み台シート!T4&lt;='別紙3-1_区分⑤所要額内訳'!$G$30),1,"")</f>
        <v/>
      </c>
      <c r="U24" s="307" t="str">
        <f>IF(AND('別紙3-1_区分⑤所要額内訳'!$E$30&lt;=踏み台シート!U4,踏み台シート!U4&lt;='別紙3-1_区分⑤所要額内訳'!$G$30),1,"")</f>
        <v/>
      </c>
      <c r="V24" s="307" t="str">
        <f>IF(AND('別紙3-1_区分⑤所要額内訳'!$E$30&lt;=踏み台シート!V4,踏み台シート!V4&lt;='別紙3-1_区分⑤所要額内訳'!$G$30),1,"")</f>
        <v/>
      </c>
      <c r="W24" s="307" t="str">
        <f>IF(AND('別紙3-1_区分⑤所要額内訳'!$E$30&lt;=踏み台シート!W4,踏み台シート!W4&lt;='別紙3-1_区分⑤所要額内訳'!$G$30),1,"")</f>
        <v/>
      </c>
      <c r="X24" s="307" t="str">
        <f>IF(AND('別紙3-1_区分⑤所要額内訳'!$E$30&lt;=踏み台シート!X4,踏み台シート!X4&lt;='別紙3-1_区分⑤所要額内訳'!$G$30),1,"")</f>
        <v/>
      </c>
      <c r="Y24" s="307" t="str">
        <f>IF(AND('別紙3-1_区分⑤所要額内訳'!$E$30&lt;=踏み台シート!Y4,踏み台シート!Y4&lt;='別紙3-1_区分⑤所要額内訳'!$G$30),1,"")</f>
        <v/>
      </c>
      <c r="Z24" s="307" t="str">
        <f>IF(AND('別紙3-1_区分⑤所要額内訳'!$E$30&lt;=踏み台シート!Z4,踏み台シート!Z4&lt;='別紙3-1_区分⑤所要額内訳'!$G$30),1,"")</f>
        <v/>
      </c>
      <c r="AA24" s="307" t="str">
        <f>IF(AND('別紙3-1_区分⑤所要額内訳'!$E$30&lt;=踏み台シート!AA4,踏み台シート!AA4&lt;='別紙3-1_区分⑤所要額内訳'!$G$30),1,"")</f>
        <v/>
      </c>
      <c r="AB24" s="307" t="str">
        <f>IF(AND('別紙3-1_区分⑤所要額内訳'!$E$30&lt;=踏み台シート!AB4,踏み台シート!AB4&lt;='別紙3-1_区分⑤所要額内訳'!$G$30),1,"")</f>
        <v/>
      </c>
      <c r="AC24" s="307" t="str">
        <f>IF(AND('別紙3-1_区分⑤所要額内訳'!$E$30&lt;=踏み台シート!AC4,踏み台シート!AC4&lt;='別紙3-1_区分⑤所要額内訳'!$G$30),1,"")</f>
        <v/>
      </c>
      <c r="AD24" s="307" t="str">
        <f>IF(AND('別紙3-1_区分⑤所要額内訳'!$E$30&lt;=踏み台シート!AD4,踏み台シート!AD4&lt;='別紙3-1_区分⑤所要額内訳'!$G$30),1,"")</f>
        <v/>
      </c>
      <c r="AE24" s="307" t="str">
        <f>IF(AND('別紙3-1_区分⑤所要額内訳'!$E$30&lt;=踏み台シート!AE4,踏み台シート!AE4&lt;='別紙3-1_区分⑤所要額内訳'!$G$30),1,"")</f>
        <v/>
      </c>
      <c r="AF24" s="307" t="str">
        <f>IF(AND('別紙3-1_区分⑤所要額内訳'!$E$30&lt;=踏み台シート!AF4,踏み台シート!AF4&lt;='別紙3-1_区分⑤所要額内訳'!$G$30),1,"")</f>
        <v/>
      </c>
      <c r="AG24" s="307" t="str">
        <f>IF(AND('別紙3-1_区分⑤所要額内訳'!$E$30&lt;=踏み台シート!AG4,踏み台シート!AG4&lt;='別紙3-1_区分⑤所要額内訳'!$G$30),1,"")</f>
        <v/>
      </c>
      <c r="AH24" s="307" t="str">
        <f>IF(AND('別紙3-1_区分⑤所要額内訳'!$E$30&lt;=踏み台シート!AH4,踏み台シート!AH4&lt;='別紙3-1_区分⑤所要額内訳'!$G$30),1,"")</f>
        <v/>
      </c>
      <c r="AI24" s="307" t="str">
        <f>IF(AND('別紙3-1_区分⑤所要額内訳'!$E$30&lt;=踏み台シート!AI4,踏み台シート!AI4&lt;='別紙3-1_区分⑤所要額内訳'!$G$30),1,"")</f>
        <v/>
      </c>
      <c r="AJ24" s="307" t="str">
        <f>IF(AND('別紙3-1_区分⑤所要額内訳'!$E$30&lt;=踏み台シート!AJ4,踏み台シート!AJ4&lt;='別紙3-1_区分⑤所要額内訳'!$G$30),1,"")</f>
        <v/>
      </c>
      <c r="AK24" s="307" t="str">
        <f>IF(AND('別紙3-1_区分⑤所要額内訳'!$E$30&lt;=踏み台シート!AK4,踏み台シート!AK4&lt;='別紙3-1_区分⑤所要額内訳'!$G$30),1,"")</f>
        <v/>
      </c>
      <c r="AL24" s="307" t="str">
        <f>IF(AND('別紙3-1_区分⑤所要額内訳'!$E$30&lt;=踏み台シート!AL4,踏み台シート!AL4&lt;='別紙3-1_区分⑤所要額内訳'!$G$30),1,"")</f>
        <v/>
      </c>
      <c r="AM24" s="307" t="str">
        <f>IF(AND('別紙3-1_区分⑤所要額内訳'!$E$30&lt;=踏み台シート!AM4,踏み台シート!AM4&lt;='別紙3-1_区分⑤所要額内訳'!$G$30),1,"")</f>
        <v/>
      </c>
      <c r="AN24" s="307" t="str">
        <f>IF(AND('別紙3-1_区分⑤所要額内訳'!$E$30&lt;=踏み台シート!AN4,踏み台シート!AN4&lt;='別紙3-1_区分⑤所要額内訳'!$G$30),1,"")</f>
        <v/>
      </c>
      <c r="AO24" s="307" t="str">
        <f>IF(AND('別紙3-1_区分⑤所要額内訳'!$E$30&lt;=踏み台シート!AO4,踏み台シート!AO4&lt;='別紙3-1_区分⑤所要額内訳'!$G$30),1,"")</f>
        <v/>
      </c>
      <c r="AP24" s="307" t="str">
        <f>IF(AND('別紙3-1_区分⑤所要額内訳'!$E$30&lt;=踏み台シート!AP4,踏み台シート!AP4&lt;='別紙3-1_区分⑤所要額内訳'!$G$30),1,"")</f>
        <v/>
      </c>
      <c r="AQ24" s="307" t="str">
        <f>IF(AND('別紙3-1_区分⑤所要額内訳'!$E$30&lt;=踏み台シート!AQ4,踏み台シート!AQ4&lt;='別紙3-1_区分⑤所要額内訳'!$G$30),1,"")</f>
        <v/>
      </c>
      <c r="AR24" s="307" t="str">
        <f>IF(AND('別紙3-1_区分⑤所要額内訳'!$E$30&lt;=踏み台シート!AR4,踏み台シート!AR4&lt;='別紙3-1_区分⑤所要額内訳'!$G$30),1,"")</f>
        <v/>
      </c>
      <c r="AS24" s="307" t="str">
        <f>IF(AND('別紙3-1_区分⑤所要額内訳'!$E$30&lt;=踏み台シート!AS4,踏み台シート!AS4&lt;='別紙3-1_区分⑤所要額内訳'!$G$30),1,"")</f>
        <v/>
      </c>
      <c r="AT24" s="307" t="str">
        <f>IF(AND('別紙3-1_区分⑤所要額内訳'!$E$30&lt;=踏み台シート!AT4,踏み台シート!AT4&lt;='別紙3-1_区分⑤所要額内訳'!$G$30),1,"")</f>
        <v/>
      </c>
      <c r="AU24" s="307" t="str">
        <f>IF(AND('別紙3-1_区分⑤所要額内訳'!$E$30&lt;=踏み台シート!AU4,踏み台シート!AU4&lt;='別紙3-1_区分⑤所要額内訳'!$G$30),1,"")</f>
        <v/>
      </c>
      <c r="AV24" s="307" t="str">
        <f>IF(AND('別紙3-1_区分⑤所要額内訳'!$E$30&lt;=踏み台シート!AV4,踏み台シート!AV4&lt;='別紙3-1_区分⑤所要額内訳'!$G$30),1,"")</f>
        <v/>
      </c>
      <c r="AW24" s="307" t="str">
        <f>IF(AND('別紙3-1_区分⑤所要額内訳'!$E$30&lt;=踏み台シート!AW4,踏み台シート!AW4&lt;='別紙3-1_区分⑤所要額内訳'!$G$30),1,"")</f>
        <v/>
      </c>
      <c r="AX24" s="307" t="str">
        <f>IF(AND('別紙3-1_区分⑤所要額内訳'!$E$30&lt;=踏み台シート!AX4,踏み台シート!AX4&lt;='別紙3-1_区分⑤所要額内訳'!$G$30),1,"")</f>
        <v/>
      </c>
      <c r="AY24" s="307" t="str">
        <f>IF(AND('別紙3-1_区分⑤所要額内訳'!$E$30&lt;=踏み台シート!AY4,踏み台シート!AY4&lt;='別紙3-1_区分⑤所要額内訳'!$G$30),1,"")</f>
        <v/>
      </c>
      <c r="AZ24" s="307" t="str">
        <f>IF(AND('別紙3-1_区分⑤所要額内訳'!$E$30&lt;=踏み台シート!AZ4,踏み台シート!AZ4&lt;='別紙3-1_区分⑤所要額内訳'!$G$30),1,"")</f>
        <v/>
      </c>
      <c r="BA24" s="307" t="str">
        <f>IF(AND('別紙3-1_区分⑤所要額内訳'!$E$30&lt;=踏み台シート!BA4,踏み台シート!BA4&lt;='別紙3-1_区分⑤所要額内訳'!$G$30),1,"")</f>
        <v/>
      </c>
      <c r="BB24" s="311">
        <f t="shared" si="2"/>
        <v>1</v>
      </c>
    </row>
    <row r="25" spans="1:54">
      <c r="A25" s="307" t="str">
        <f t="shared" si="3"/>
        <v/>
      </c>
      <c r="B25" s="313" t="str">
        <f>IF('別紙3-1_区分⑤所要額内訳'!B31="","",'別紙3-1_区分⑤所要額内訳'!B31)</f>
        <v/>
      </c>
      <c r="C25" s="307" t="str">
        <f>IF('別紙3-1_区分⑤所要額内訳'!C31="","",'別紙3-1_区分⑤所要額内訳'!C31)</f>
        <v/>
      </c>
      <c r="D25" s="307">
        <f>IF(AND('別紙3-1_区分⑤所要額内訳'!$E$31&lt;=踏み台シート!D4,踏み台シート!D4&lt;='別紙3-1_区分⑤所要額内訳'!$G$31),1,"")</f>
        <v>1</v>
      </c>
      <c r="E25" s="307" t="str">
        <f>IF(AND('別紙3-1_区分⑤所要額内訳'!$E$31&lt;=踏み台シート!E4,踏み台シート!E4&lt;='別紙3-1_区分⑤所要額内訳'!$G$31),1,"")</f>
        <v/>
      </c>
      <c r="F25" s="307" t="str">
        <f>IF(AND('別紙3-1_区分⑤所要額内訳'!$E$31&lt;=踏み台シート!F4,踏み台シート!F4&lt;='別紙3-1_区分⑤所要額内訳'!$G$31),1,"")</f>
        <v/>
      </c>
      <c r="G25" s="307" t="str">
        <f>IF(AND('別紙3-1_区分⑤所要額内訳'!$E$31&lt;=踏み台シート!G4,踏み台シート!G4&lt;='別紙3-1_区分⑤所要額内訳'!$G$31),1,"")</f>
        <v/>
      </c>
      <c r="H25" s="307" t="str">
        <f>IF(AND('別紙3-1_区分⑤所要額内訳'!$E$31&lt;=踏み台シート!H4,踏み台シート!H4&lt;='別紙3-1_区分⑤所要額内訳'!$G$31),1,"")</f>
        <v/>
      </c>
      <c r="I25" s="307" t="str">
        <f>IF(AND('別紙3-1_区分⑤所要額内訳'!$E$31&lt;=踏み台シート!I4,踏み台シート!I4&lt;='別紙3-1_区分⑤所要額内訳'!$G$31),1,"")</f>
        <v/>
      </c>
      <c r="J25" s="307" t="str">
        <f>IF(AND('別紙3-1_区分⑤所要額内訳'!$E$31&lt;=踏み台シート!J4,踏み台シート!J4&lt;='別紙3-1_区分⑤所要額内訳'!$G$31),1,"")</f>
        <v/>
      </c>
      <c r="K25" s="307" t="str">
        <f>IF(AND('別紙3-1_区分⑤所要額内訳'!$E$31&lt;=踏み台シート!K4,踏み台シート!K4&lt;='別紙3-1_区分⑤所要額内訳'!$G$31),1,"")</f>
        <v/>
      </c>
      <c r="L25" s="307" t="str">
        <f>IF(AND('別紙3-1_区分⑤所要額内訳'!$E$31&lt;=踏み台シート!L4,踏み台シート!L4&lt;='別紙3-1_区分⑤所要額内訳'!$G$31),1,"")</f>
        <v/>
      </c>
      <c r="M25" s="307" t="str">
        <f>IF(AND('別紙3-1_区分⑤所要額内訳'!$E$31&lt;=踏み台シート!M4,踏み台シート!M4&lt;='別紙3-1_区分⑤所要額内訳'!$G$31),1,"")</f>
        <v/>
      </c>
      <c r="N25" s="307" t="str">
        <f>IF(AND('別紙3-1_区分⑤所要額内訳'!$E$31&lt;=踏み台シート!N4,踏み台シート!N4&lt;='別紙3-1_区分⑤所要額内訳'!$G$31),1,"")</f>
        <v/>
      </c>
      <c r="O25" s="307" t="str">
        <f>IF(AND('別紙3-1_区分⑤所要額内訳'!$E$31&lt;=踏み台シート!O4,踏み台シート!O4&lt;='別紙3-1_区分⑤所要額内訳'!$G$31),1,"")</f>
        <v/>
      </c>
      <c r="P25" s="307" t="str">
        <f>IF(AND('別紙3-1_区分⑤所要額内訳'!$E$31&lt;=踏み台シート!P4,踏み台シート!P4&lt;='別紙3-1_区分⑤所要額内訳'!$G$31),1,"")</f>
        <v/>
      </c>
      <c r="Q25" s="307" t="str">
        <f>IF(AND('別紙3-1_区分⑤所要額内訳'!$E$31&lt;=踏み台シート!Q4,踏み台シート!Q4&lt;='別紙3-1_区分⑤所要額内訳'!$G$31),1,"")</f>
        <v/>
      </c>
      <c r="R25" s="307" t="str">
        <f>IF(AND('別紙3-1_区分⑤所要額内訳'!$E$31&lt;=踏み台シート!R4,踏み台シート!R4&lt;='別紙3-1_区分⑤所要額内訳'!$G$31),1,"")</f>
        <v/>
      </c>
      <c r="S25" s="307" t="str">
        <f>IF(AND('別紙3-1_区分⑤所要額内訳'!$E$31&lt;=踏み台シート!S4,踏み台シート!S4&lt;='別紙3-1_区分⑤所要額内訳'!$G$31),1,"")</f>
        <v/>
      </c>
      <c r="T25" s="307" t="str">
        <f>IF(AND('別紙3-1_区分⑤所要額内訳'!$E$31&lt;=踏み台シート!T4,踏み台シート!T4&lt;='別紙3-1_区分⑤所要額内訳'!$G$31),1,"")</f>
        <v/>
      </c>
      <c r="U25" s="307" t="str">
        <f>IF(AND('別紙3-1_区分⑤所要額内訳'!$E$31&lt;=踏み台シート!U4,踏み台シート!U4&lt;='別紙3-1_区分⑤所要額内訳'!$G$31),1,"")</f>
        <v/>
      </c>
      <c r="V25" s="307" t="str">
        <f>IF(AND('別紙3-1_区分⑤所要額内訳'!$E$31&lt;=踏み台シート!V4,踏み台シート!V4&lt;='別紙3-1_区分⑤所要額内訳'!$G$31),1,"")</f>
        <v/>
      </c>
      <c r="W25" s="307" t="str">
        <f>IF(AND('別紙3-1_区分⑤所要額内訳'!$E$31&lt;=踏み台シート!W4,踏み台シート!W4&lt;='別紙3-1_区分⑤所要額内訳'!$G$31),1,"")</f>
        <v/>
      </c>
      <c r="X25" s="307" t="str">
        <f>IF(AND('別紙3-1_区分⑤所要額内訳'!$E$31&lt;=踏み台シート!X4,踏み台シート!X4&lt;='別紙3-1_区分⑤所要額内訳'!$G$31),1,"")</f>
        <v/>
      </c>
      <c r="Y25" s="307" t="str">
        <f>IF(AND('別紙3-1_区分⑤所要額内訳'!$E$31&lt;=踏み台シート!Y4,踏み台シート!Y4&lt;='別紙3-1_区分⑤所要額内訳'!$G$31),1,"")</f>
        <v/>
      </c>
      <c r="Z25" s="307" t="str">
        <f>IF(AND('別紙3-1_区分⑤所要額内訳'!$E$31&lt;=踏み台シート!Z4,踏み台シート!Z4&lt;='別紙3-1_区分⑤所要額内訳'!$G$31),1,"")</f>
        <v/>
      </c>
      <c r="AA25" s="307" t="str">
        <f>IF(AND('別紙3-1_区分⑤所要額内訳'!$E$31&lt;=踏み台シート!AA4,踏み台シート!AA4&lt;='別紙3-1_区分⑤所要額内訳'!$G$31),1,"")</f>
        <v/>
      </c>
      <c r="AB25" s="307" t="str">
        <f>IF(AND('別紙3-1_区分⑤所要額内訳'!$E$31&lt;=踏み台シート!AB4,踏み台シート!AB4&lt;='別紙3-1_区分⑤所要額内訳'!$G$31),1,"")</f>
        <v/>
      </c>
      <c r="AC25" s="307" t="str">
        <f>IF(AND('別紙3-1_区分⑤所要額内訳'!$E$31&lt;=踏み台シート!AC4,踏み台シート!AC4&lt;='別紙3-1_区分⑤所要額内訳'!$G$31),1,"")</f>
        <v/>
      </c>
      <c r="AD25" s="307" t="str">
        <f>IF(AND('別紙3-1_区分⑤所要額内訳'!$E$31&lt;=踏み台シート!AD4,踏み台シート!AD4&lt;='別紙3-1_区分⑤所要額内訳'!$G$31),1,"")</f>
        <v/>
      </c>
      <c r="AE25" s="307" t="str">
        <f>IF(AND('別紙3-1_区分⑤所要額内訳'!$E$31&lt;=踏み台シート!AE4,踏み台シート!AE4&lt;='別紙3-1_区分⑤所要額内訳'!$G$31),1,"")</f>
        <v/>
      </c>
      <c r="AF25" s="307" t="str">
        <f>IF(AND('別紙3-1_区分⑤所要額内訳'!$E$31&lt;=踏み台シート!AF4,踏み台シート!AF4&lt;='別紙3-1_区分⑤所要額内訳'!$G$31),1,"")</f>
        <v/>
      </c>
      <c r="AG25" s="307" t="str">
        <f>IF(AND('別紙3-1_区分⑤所要額内訳'!$E$31&lt;=踏み台シート!AG4,踏み台シート!AG4&lt;='別紙3-1_区分⑤所要額内訳'!$G$31),1,"")</f>
        <v/>
      </c>
      <c r="AH25" s="307" t="str">
        <f>IF(AND('別紙3-1_区分⑤所要額内訳'!$E$31&lt;=踏み台シート!AH4,踏み台シート!AH4&lt;='別紙3-1_区分⑤所要額内訳'!$G$31),1,"")</f>
        <v/>
      </c>
      <c r="AI25" s="307" t="str">
        <f>IF(AND('別紙3-1_区分⑤所要額内訳'!$E$31&lt;=踏み台シート!AI4,踏み台シート!AI4&lt;='別紙3-1_区分⑤所要額内訳'!$G$31),1,"")</f>
        <v/>
      </c>
      <c r="AJ25" s="307" t="str">
        <f>IF(AND('別紙3-1_区分⑤所要額内訳'!$E$31&lt;=踏み台シート!AJ4,踏み台シート!AJ4&lt;='別紙3-1_区分⑤所要額内訳'!$G$31),1,"")</f>
        <v/>
      </c>
      <c r="AK25" s="307" t="str">
        <f>IF(AND('別紙3-1_区分⑤所要額内訳'!$E$31&lt;=踏み台シート!AK4,踏み台シート!AK4&lt;='別紙3-1_区分⑤所要額内訳'!$G$31),1,"")</f>
        <v/>
      </c>
      <c r="AL25" s="307" t="str">
        <f>IF(AND('別紙3-1_区分⑤所要額内訳'!$E$31&lt;=踏み台シート!AL4,踏み台シート!AL4&lt;='別紙3-1_区分⑤所要額内訳'!$G$31),1,"")</f>
        <v/>
      </c>
      <c r="AM25" s="307" t="str">
        <f>IF(AND('別紙3-1_区分⑤所要額内訳'!$E$31&lt;=踏み台シート!AM4,踏み台シート!AM4&lt;='別紙3-1_区分⑤所要額内訳'!$G$31),1,"")</f>
        <v/>
      </c>
      <c r="AN25" s="307" t="str">
        <f>IF(AND('別紙3-1_区分⑤所要額内訳'!$E$31&lt;=踏み台シート!AN4,踏み台シート!AN4&lt;='別紙3-1_区分⑤所要額内訳'!$G$31),1,"")</f>
        <v/>
      </c>
      <c r="AO25" s="307" t="str">
        <f>IF(AND('別紙3-1_区分⑤所要額内訳'!$E$31&lt;=踏み台シート!AO4,踏み台シート!AO4&lt;='別紙3-1_区分⑤所要額内訳'!$G$31),1,"")</f>
        <v/>
      </c>
      <c r="AP25" s="307" t="str">
        <f>IF(AND('別紙3-1_区分⑤所要額内訳'!$E$31&lt;=踏み台シート!AP4,踏み台シート!AP4&lt;='別紙3-1_区分⑤所要額内訳'!$G$31),1,"")</f>
        <v/>
      </c>
      <c r="AQ25" s="307" t="str">
        <f>IF(AND('別紙3-1_区分⑤所要額内訳'!$E$31&lt;=踏み台シート!AQ4,踏み台シート!AQ4&lt;='別紙3-1_区分⑤所要額内訳'!$G$31),1,"")</f>
        <v/>
      </c>
      <c r="AR25" s="307" t="str">
        <f>IF(AND('別紙3-1_区分⑤所要額内訳'!$E$31&lt;=踏み台シート!AR4,踏み台シート!AR4&lt;='別紙3-1_区分⑤所要額内訳'!$G$31),1,"")</f>
        <v/>
      </c>
      <c r="AS25" s="307" t="str">
        <f>IF(AND('別紙3-1_区分⑤所要額内訳'!$E$31&lt;=踏み台シート!AS4,踏み台シート!AS4&lt;='別紙3-1_区分⑤所要額内訳'!$G$31),1,"")</f>
        <v/>
      </c>
      <c r="AT25" s="307" t="str">
        <f>IF(AND('別紙3-1_区分⑤所要額内訳'!$E$31&lt;=踏み台シート!AT4,踏み台シート!AT4&lt;='別紙3-1_区分⑤所要額内訳'!$G$31),1,"")</f>
        <v/>
      </c>
      <c r="AU25" s="307" t="str">
        <f>IF(AND('別紙3-1_区分⑤所要額内訳'!$E$31&lt;=踏み台シート!AU4,踏み台シート!AU4&lt;='別紙3-1_区分⑤所要額内訳'!$G$31),1,"")</f>
        <v/>
      </c>
      <c r="AV25" s="307" t="str">
        <f>IF(AND('別紙3-1_区分⑤所要額内訳'!$E$31&lt;=踏み台シート!AV4,踏み台シート!AV4&lt;='別紙3-1_区分⑤所要額内訳'!$G$31),1,"")</f>
        <v/>
      </c>
      <c r="AW25" s="307" t="str">
        <f>IF(AND('別紙3-1_区分⑤所要額内訳'!$E$31&lt;=踏み台シート!AW4,踏み台シート!AW4&lt;='別紙3-1_区分⑤所要額内訳'!$G$31),1,"")</f>
        <v/>
      </c>
      <c r="AX25" s="307" t="str">
        <f>IF(AND('別紙3-1_区分⑤所要額内訳'!$E$31&lt;=踏み台シート!AX4,踏み台シート!AX4&lt;='別紙3-1_区分⑤所要額内訳'!$G$31),1,"")</f>
        <v/>
      </c>
      <c r="AY25" s="307" t="str">
        <f>IF(AND('別紙3-1_区分⑤所要額内訳'!$E$31&lt;=踏み台シート!AY4,踏み台シート!AY4&lt;='別紙3-1_区分⑤所要額内訳'!$G$31),1,"")</f>
        <v/>
      </c>
      <c r="AZ25" s="307" t="str">
        <f>IF(AND('別紙3-1_区分⑤所要額内訳'!$E$31&lt;=踏み台シート!AZ4,踏み台シート!AZ4&lt;='別紙3-1_区分⑤所要額内訳'!$G$31),1,"")</f>
        <v/>
      </c>
      <c r="BA25" s="307" t="str">
        <f>IF(AND('別紙3-1_区分⑤所要額内訳'!$E$31&lt;=踏み台シート!BA4,踏み台シート!BA4&lt;='別紙3-1_区分⑤所要額内訳'!$G$31),1,"")</f>
        <v/>
      </c>
      <c r="BB25" s="311">
        <f t="shared" si="2"/>
        <v>1</v>
      </c>
    </row>
    <row r="26" spans="1:54">
      <c r="A26" s="307" t="str">
        <f t="shared" si="3"/>
        <v/>
      </c>
      <c r="B26" s="313" t="str">
        <f>IF('別紙3-1_区分⑤所要額内訳'!B32="","",'別紙3-1_区分⑤所要額内訳'!B32)</f>
        <v/>
      </c>
      <c r="C26" s="307" t="str">
        <f>IF('別紙3-1_区分⑤所要額内訳'!C32="","",'別紙3-1_区分⑤所要額内訳'!C32)</f>
        <v/>
      </c>
      <c r="D26" s="307">
        <f>IF(AND('別紙3-1_区分⑤所要額内訳'!$E$32&lt;=踏み台シート!D4,踏み台シート!D4&lt;='別紙3-1_区分⑤所要額内訳'!$G$32),1,"")</f>
        <v>1</v>
      </c>
      <c r="E26" s="307" t="str">
        <f>IF(AND('別紙3-1_区分⑤所要額内訳'!$E$32&lt;=踏み台シート!E4,踏み台シート!E4&lt;='別紙3-1_区分⑤所要額内訳'!$G$32),1,"")</f>
        <v/>
      </c>
      <c r="F26" s="307" t="str">
        <f>IF(AND('別紙3-1_区分⑤所要額内訳'!$E$32&lt;=踏み台シート!F4,踏み台シート!F4&lt;='別紙3-1_区分⑤所要額内訳'!$G$32),1,"")</f>
        <v/>
      </c>
      <c r="G26" s="307" t="str">
        <f>IF(AND('別紙3-1_区分⑤所要額内訳'!$E$32&lt;=踏み台シート!G4,踏み台シート!G4&lt;='別紙3-1_区分⑤所要額内訳'!$G$32),1,"")</f>
        <v/>
      </c>
      <c r="H26" s="307" t="str">
        <f>IF(AND('別紙3-1_区分⑤所要額内訳'!$E$32&lt;=踏み台シート!H4,踏み台シート!H4&lt;='別紙3-1_区分⑤所要額内訳'!$G$32),1,"")</f>
        <v/>
      </c>
      <c r="I26" s="307" t="str">
        <f>IF(AND('別紙3-1_区分⑤所要額内訳'!$E$32&lt;=踏み台シート!I4,踏み台シート!I4&lt;='別紙3-1_区分⑤所要額内訳'!$G$32),1,"")</f>
        <v/>
      </c>
      <c r="J26" s="307" t="str">
        <f>IF(AND('別紙3-1_区分⑤所要額内訳'!$E$32&lt;=踏み台シート!J4,踏み台シート!J4&lt;='別紙3-1_区分⑤所要額内訳'!$G$32),1,"")</f>
        <v/>
      </c>
      <c r="K26" s="307" t="str">
        <f>IF(AND('別紙3-1_区分⑤所要額内訳'!$E$32&lt;=踏み台シート!K4,踏み台シート!K4&lt;='別紙3-1_区分⑤所要額内訳'!$G$32),1,"")</f>
        <v/>
      </c>
      <c r="L26" s="307" t="str">
        <f>IF(AND('別紙3-1_区分⑤所要額内訳'!$E$32&lt;=踏み台シート!L4,踏み台シート!L4&lt;='別紙3-1_区分⑤所要額内訳'!$G$32),1,"")</f>
        <v/>
      </c>
      <c r="M26" s="307" t="str">
        <f>IF(AND('別紙3-1_区分⑤所要額内訳'!$E$32&lt;=踏み台シート!M4,踏み台シート!M4&lt;='別紙3-1_区分⑤所要額内訳'!$G$32),1,"")</f>
        <v/>
      </c>
      <c r="N26" s="307" t="str">
        <f>IF(AND('別紙3-1_区分⑤所要額内訳'!$E$32&lt;=踏み台シート!N4,踏み台シート!N4&lt;='別紙3-1_区分⑤所要額内訳'!$G$32),1,"")</f>
        <v/>
      </c>
      <c r="O26" s="307" t="str">
        <f>IF(AND('別紙3-1_区分⑤所要額内訳'!$E$32&lt;=踏み台シート!O4,踏み台シート!O4&lt;='別紙3-1_区分⑤所要額内訳'!$G$32),1,"")</f>
        <v/>
      </c>
      <c r="P26" s="307" t="str">
        <f>IF(AND('別紙3-1_区分⑤所要額内訳'!$E$32&lt;=踏み台シート!P4,踏み台シート!P4&lt;='別紙3-1_区分⑤所要額内訳'!$G$32),1,"")</f>
        <v/>
      </c>
      <c r="Q26" s="307" t="str">
        <f>IF(AND('別紙3-1_区分⑤所要額内訳'!$E$32&lt;=踏み台シート!Q4,踏み台シート!Q4&lt;='別紙3-1_区分⑤所要額内訳'!$G$32),1,"")</f>
        <v/>
      </c>
      <c r="R26" s="307" t="str">
        <f>IF(AND('別紙3-1_区分⑤所要額内訳'!$E$32&lt;=踏み台シート!R4,踏み台シート!R4&lt;='別紙3-1_区分⑤所要額内訳'!$G$32),1,"")</f>
        <v/>
      </c>
      <c r="S26" s="307" t="str">
        <f>IF(AND('別紙3-1_区分⑤所要額内訳'!$E$32&lt;=踏み台シート!S4,踏み台シート!S4&lt;='別紙3-1_区分⑤所要額内訳'!$G$32),1,"")</f>
        <v/>
      </c>
      <c r="T26" s="307" t="str">
        <f>IF(AND('別紙3-1_区分⑤所要額内訳'!$E$32&lt;=踏み台シート!T4,踏み台シート!T4&lt;='別紙3-1_区分⑤所要額内訳'!$G$32),1,"")</f>
        <v/>
      </c>
      <c r="U26" s="307" t="str">
        <f>IF(AND('別紙3-1_区分⑤所要額内訳'!$E$32&lt;=踏み台シート!U4,踏み台シート!U4&lt;='別紙3-1_区分⑤所要額内訳'!$G$32),1,"")</f>
        <v/>
      </c>
      <c r="V26" s="307" t="str">
        <f>IF(AND('別紙3-1_区分⑤所要額内訳'!$E$32&lt;=踏み台シート!V4,踏み台シート!V4&lt;='別紙3-1_区分⑤所要額内訳'!$G$32),1,"")</f>
        <v/>
      </c>
      <c r="W26" s="307" t="str">
        <f>IF(AND('別紙3-1_区分⑤所要額内訳'!$E$32&lt;=踏み台シート!W4,踏み台シート!W4&lt;='別紙3-1_区分⑤所要額内訳'!$G$32),1,"")</f>
        <v/>
      </c>
      <c r="X26" s="307" t="str">
        <f>IF(AND('別紙3-1_区分⑤所要額内訳'!$E$32&lt;=踏み台シート!X4,踏み台シート!X4&lt;='別紙3-1_区分⑤所要額内訳'!$G$32),1,"")</f>
        <v/>
      </c>
      <c r="Y26" s="307" t="str">
        <f>IF(AND('別紙3-1_区分⑤所要額内訳'!$E$32&lt;=踏み台シート!Y4,踏み台シート!Y4&lt;='別紙3-1_区分⑤所要額内訳'!$G$32),1,"")</f>
        <v/>
      </c>
      <c r="Z26" s="307" t="str">
        <f>IF(AND('別紙3-1_区分⑤所要額内訳'!$E$32&lt;=踏み台シート!Z4,踏み台シート!Z4&lt;='別紙3-1_区分⑤所要額内訳'!$G$32),1,"")</f>
        <v/>
      </c>
      <c r="AA26" s="307" t="str">
        <f>IF(AND('別紙3-1_区分⑤所要額内訳'!$E$32&lt;=踏み台シート!AA4,踏み台シート!AA4&lt;='別紙3-1_区分⑤所要額内訳'!$G$32),1,"")</f>
        <v/>
      </c>
      <c r="AB26" s="307" t="str">
        <f>IF(AND('別紙3-1_区分⑤所要額内訳'!$E$32&lt;=踏み台シート!AB4,踏み台シート!AB4&lt;='別紙3-1_区分⑤所要額内訳'!$G$32),1,"")</f>
        <v/>
      </c>
      <c r="AC26" s="307" t="str">
        <f>IF(AND('別紙3-1_区分⑤所要額内訳'!$E$32&lt;=踏み台シート!AC4,踏み台シート!AC4&lt;='別紙3-1_区分⑤所要額内訳'!$G$32),1,"")</f>
        <v/>
      </c>
      <c r="AD26" s="307" t="str">
        <f>IF(AND('別紙3-1_区分⑤所要額内訳'!$E$32&lt;=踏み台シート!AD4,踏み台シート!AD4&lt;='別紙3-1_区分⑤所要額内訳'!$G$32),1,"")</f>
        <v/>
      </c>
      <c r="AE26" s="307" t="str">
        <f>IF(AND('別紙3-1_区分⑤所要額内訳'!$E$32&lt;=踏み台シート!AE4,踏み台シート!AE4&lt;='別紙3-1_区分⑤所要額内訳'!$G$32),1,"")</f>
        <v/>
      </c>
      <c r="AF26" s="307" t="str">
        <f>IF(AND('別紙3-1_区分⑤所要額内訳'!$E$32&lt;=踏み台シート!AF4,踏み台シート!AF4&lt;='別紙3-1_区分⑤所要額内訳'!$G$32),1,"")</f>
        <v/>
      </c>
      <c r="AG26" s="307" t="str">
        <f>IF(AND('別紙3-1_区分⑤所要額内訳'!$E$32&lt;=踏み台シート!AG4,踏み台シート!AG4&lt;='別紙3-1_区分⑤所要額内訳'!$G$32),1,"")</f>
        <v/>
      </c>
      <c r="AH26" s="307" t="str">
        <f>IF(AND('別紙3-1_区分⑤所要額内訳'!$E$32&lt;=踏み台シート!AH4,踏み台シート!AH4&lt;='別紙3-1_区分⑤所要額内訳'!$G$32),1,"")</f>
        <v/>
      </c>
      <c r="AI26" s="307" t="str">
        <f>IF(AND('別紙3-1_区分⑤所要額内訳'!$E$32&lt;=踏み台シート!AI4,踏み台シート!AI4&lt;='別紙3-1_区分⑤所要額内訳'!$G$32),1,"")</f>
        <v/>
      </c>
      <c r="AJ26" s="307" t="str">
        <f>IF(AND('別紙3-1_区分⑤所要額内訳'!$E$32&lt;=踏み台シート!AJ4,踏み台シート!AJ4&lt;='別紙3-1_区分⑤所要額内訳'!$G$32),1,"")</f>
        <v/>
      </c>
      <c r="AK26" s="307" t="str">
        <f>IF(AND('別紙3-1_区分⑤所要額内訳'!$E$32&lt;=踏み台シート!AK4,踏み台シート!AK4&lt;='別紙3-1_区分⑤所要額内訳'!$G$32),1,"")</f>
        <v/>
      </c>
      <c r="AL26" s="307" t="str">
        <f>IF(AND('別紙3-1_区分⑤所要額内訳'!$E$32&lt;=踏み台シート!AL4,踏み台シート!AL4&lt;='別紙3-1_区分⑤所要額内訳'!$G$32),1,"")</f>
        <v/>
      </c>
      <c r="AM26" s="307" t="str">
        <f>IF(AND('別紙3-1_区分⑤所要額内訳'!$E$32&lt;=踏み台シート!AM4,踏み台シート!AM4&lt;='別紙3-1_区分⑤所要額内訳'!$G$32),1,"")</f>
        <v/>
      </c>
      <c r="AN26" s="307" t="str">
        <f>IF(AND('別紙3-1_区分⑤所要額内訳'!$E$32&lt;=踏み台シート!AN4,踏み台シート!AN4&lt;='別紙3-1_区分⑤所要額内訳'!$G$32),1,"")</f>
        <v/>
      </c>
      <c r="AO26" s="307" t="str">
        <f>IF(AND('別紙3-1_区分⑤所要額内訳'!$E$32&lt;=踏み台シート!AO4,踏み台シート!AO4&lt;='別紙3-1_区分⑤所要額内訳'!$G$32),1,"")</f>
        <v/>
      </c>
      <c r="AP26" s="307" t="str">
        <f>IF(AND('別紙3-1_区分⑤所要額内訳'!$E$32&lt;=踏み台シート!AP4,踏み台シート!AP4&lt;='別紙3-1_区分⑤所要額内訳'!$G$32),1,"")</f>
        <v/>
      </c>
      <c r="AQ26" s="307" t="str">
        <f>IF(AND('別紙3-1_区分⑤所要額内訳'!$E$32&lt;=踏み台シート!AQ4,踏み台シート!AQ4&lt;='別紙3-1_区分⑤所要額内訳'!$G$32),1,"")</f>
        <v/>
      </c>
      <c r="AR26" s="307" t="str">
        <f>IF(AND('別紙3-1_区分⑤所要額内訳'!$E$32&lt;=踏み台シート!AR4,踏み台シート!AR4&lt;='別紙3-1_区分⑤所要額内訳'!$G$32),1,"")</f>
        <v/>
      </c>
      <c r="AS26" s="307" t="str">
        <f>IF(AND('別紙3-1_区分⑤所要額内訳'!$E$32&lt;=踏み台シート!AS4,踏み台シート!AS4&lt;='別紙3-1_区分⑤所要額内訳'!$G$32),1,"")</f>
        <v/>
      </c>
      <c r="AT26" s="307" t="str">
        <f>IF(AND('別紙3-1_区分⑤所要額内訳'!$E$32&lt;=踏み台シート!AT4,踏み台シート!AT4&lt;='別紙3-1_区分⑤所要額内訳'!$G$32),1,"")</f>
        <v/>
      </c>
      <c r="AU26" s="307" t="str">
        <f>IF(AND('別紙3-1_区分⑤所要額内訳'!$E$32&lt;=踏み台シート!AU4,踏み台シート!AU4&lt;='別紙3-1_区分⑤所要額内訳'!$G$32),1,"")</f>
        <v/>
      </c>
      <c r="AV26" s="307" t="str">
        <f>IF(AND('別紙3-1_区分⑤所要額内訳'!$E$32&lt;=踏み台シート!AV4,踏み台シート!AV4&lt;='別紙3-1_区分⑤所要額内訳'!$G$32),1,"")</f>
        <v/>
      </c>
      <c r="AW26" s="307" t="str">
        <f>IF(AND('別紙3-1_区分⑤所要額内訳'!$E$32&lt;=踏み台シート!AW4,踏み台シート!AW4&lt;='別紙3-1_区分⑤所要額内訳'!$G$32),1,"")</f>
        <v/>
      </c>
      <c r="AX26" s="307" t="str">
        <f>IF(AND('別紙3-1_区分⑤所要額内訳'!$E$32&lt;=踏み台シート!AX4,踏み台シート!AX4&lt;='別紙3-1_区分⑤所要額内訳'!$G$32),1,"")</f>
        <v/>
      </c>
      <c r="AY26" s="307" t="str">
        <f>IF(AND('別紙3-1_区分⑤所要額内訳'!$E$32&lt;=踏み台シート!AY4,踏み台シート!AY4&lt;='別紙3-1_区分⑤所要額内訳'!$G$32),1,"")</f>
        <v/>
      </c>
      <c r="AZ26" s="307" t="str">
        <f>IF(AND('別紙3-1_区分⑤所要額内訳'!$E$32&lt;=踏み台シート!AZ4,踏み台シート!AZ4&lt;='別紙3-1_区分⑤所要額内訳'!$G$32),1,"")</f>
        <v/>
      </c>
      <c r="BA26" s="307" t="str">
        <f>IF(AND('別紙3-1_区分⑤所要額内訳'!$E$32&lt;=踏み台シート!BA4,踏み台シート!BA4&lt;='別紙3-1_区分⑤所要額内訳'!$G$32),1,"")</f>
        <v/>
      </c>
      <c r="BB26" s="311">
        <f t="shared" si="2"/>
        <v>1</v>
      </c>
    </row>
    <row r="27" spans="1:54">
      <c r="A27" s="307" t="str">
        <f t="shared" si="3"/>
        <v/>
      </c>
      <c r="B27" s="313" t="str">
        <f>IF('別紙3-1_区分⑤所要額内訳'!B33="","",'別紙3-1_区分⑤所要額内訳'!B33)</f>
        <v/>
      </c>
      <c r="C27" s="307" t="str">
        <f>IF('別紙3-1_区分⑤所要額内訳'!C33="","",'別紙3-1_区分⑤所要額内訳'!C33)</f>
        <v/>
      </c>
      <c r="D27" s="307">
        <f>IF(AND('別紙3-1_区分⑤所要額内訳'!$E$33&lt;=踏み台シート!D4,踏み台シート!D4&lt;='別紙3-1_区分⑤所要額内訳'!$G$33),1,"")</f>
        <v>1</v>
      </c>
      <c r="E27" s="307" t="str">
        <f>IF(AND('別紙3-1_区分⑤所要額内訳'!$E$33&lt;=踏み台シート!E4,踏み台シート!E4&lt;='別紙3-1_区分⑤所要額内訳'!$G$33),1,"")</f>
        <v/>
      </c>
      <c r="F27" s="307" t="str">
        <f>IF(AND('別紙3-1_区分⑤所要額内訳'!$E$33&lt;=踏み台シート!F4,踏み台シート!F4&lt;='別紙3-1_区分⑤所要額内訳'!$G$33),1,"")</f>
        <v/>
      </c>
      <c r="G27" s="307" t="str">
        <f>IF(AND('別紙3-1_区分⑤所要額内訳'!$E$33&lt;=踏み台シート!G4,踏み台シート!G4&lt;='別紙3-1_区分⑤所要額内訳'!$G$33),1,"")</f>
        <v/>
      </c>
      <c r="H27" s="307" t="str">
        <f>IF(AND('別紙3-1_区分⑤所要額内訳'!$E$33&lt;=踏み台シート!H4,踏み台シート!H4&lt;='別紙3-1_区分⑤所要額内訳'!$G$33),1,"")</f>
        <v/>
      </c>
      <c r="I27" s="307" t="str">
        <f>IF(AND('別紙3-1_区分⑤所要額内訳'!$E$33&lt;=踏み台シート!I4,踏み台シート!I4&lt;='別紙3-1_区分⑤所要額内訳'!$G$33),1,"")</f>
        <v/>
      </c>
      <c r="J27" s="307" t="str">
        <f>IF(AND('別紙3-1_区分⑤所要額内訳'!$E$33&lt;=踏み台シート!J4,踏み台シート!J4&lt;='別紙3-1_区分⑤所要額内訳'!$G$33),1,"")</f>
        <v/>
      </c>
      <c r="K27" s="307" t="str">
        <f>IF(AND('別紙3-1_区分⑤所要額内訳'!$E$33&lt;=踏み台シート!K4,踏み台シート!K4&lt;='別紙3-1_区分⑤所要額内訳'!$G$33),1,"")</f>
        <v/>
      </c>
      <c r="L27" s="307" t="str">
        <f>IF(AND('別紙3-1_区分⑤所要額内訳'!$E$33&lt;=踏み台シート!L4,踏み台シート!L4&lt;='別紙3-1_区分⑤所要額内訳'!$G$33),1,"")</f>
        <v/>
      </c>
      <c r="M27" s="307" t="str">
        <f>IF(AND('別紙3-1_区分⑤所要額内訳'!$E$33&lt;=踏み台シート!M4,踏み台シート!M4&lt;='別紙3-1_区分⑤所要額内訳'!$G$33),1,"")</f>
        <v/>
      </c>
      <c r="N27" s="307" t="str">
        <f>IF(AND('別紙3-1_区分⑤所要額内訳'!$E$33&lt;=踏み台シート!N4,踏み台シート!N4&lt;='別紙3-1_区分⑤所要額内訳'!$G$33),1,"")</f>
        <v/>
      </c>
      <c r="O27" s="307" t="str">
        <f>IF(AND('別紙3-1_区分⑤所要額内訳'!$E$33&lt;=踏み台シート!O4,踏み台シート!O4&lt;='別紙3-1_区分⑤所要額内訳'!$G$33),1,"")</f>
        <v/>
      </c>
      <c r="P27" s="307" t="str">
        <f>IF(AND('別紙3-1_区分⑤所要額内訳'!$E$33&lt;=踏み台シート!P4,踏み台シート!P4&lt;='別紙3-1_区分⑤所要額内訳'!$G$33),1,"")</f>
        <v/>
      </c>
      <c r="Q27" s="307" t="str">
        <f>IF(AND('別紙3-1_区分⑤所要額内訳'!$E$33&lt;=踏み台シート!Q4,踏み台シート!Q4&lt;='別紙3-1_区分⑤所要額内訳'!$G$33),1,"")</f>
        <v/>
      </c>
      <c r="R27" s="307" t="str">
        <f>IF(AND('別紙3-1_区分⑤所要額内訳'!$E$33&lt;=踏み台シート!R4,踏み台シート!R4&lt;='別紙3-1_区分⑤所要額内訳'!$G$33),1,"")</f>
        <v/>
      </c>
      <c r="S27" s="307" t="str">
        <f>IF(AND('別紙3-1_区分⑤所要額内訳'!$E$33&lt;=踏み台シート!S4,踏み台シート!S4&lt;='別紙3-1_区分⑤所要額内訳'!$G$33),1,"")</f>
        <v/>
      </c>
      <c r="T27" s="307" t="str">
        <f>IF(AND('別紙3-1_区分⑤所要額内訳'!$E$33&lt;=踏み台シート!T4,踏み台シート!T4&lt;='別紙3-1_区分⑤所要額内訳'!$G$33),1,"")</f>
        <v/>
      </c>
      <c r="U27" s="307" t="str">
        <f>IF(AND('別紙3-1_区分⑤所要額内訳'!$E$33&lt;=踏み台シート!U4,踏み台シート!U4&lt;='別紙3-1_区分⑤所要額内訳'!$G$33),1,"")</f>
        <v/>
      </c>
      <c r="V27" s="307" t="str">
        <f>IF(AND('別紙3-1_区分⑤所要額内訳'!$E$33&lt;=踏み台シート!V4,踏み台シート!V4&lt;='別紙3-1_区分⑤所要額内訳'!$G$33),1,"")</f>
        <v/>
      </c>
      <c r="W27" s="307" t="str">
        <f>IF(AND('別紙3-1_区分⑤所要額内訳'!$E$33&lt;=踏み台シート!W4,踏み台シート!W4&lt;='別紙3-1_区分⑤所要額内訳'!$G$33),1,"")</f>
        <v/>
      </c>
      <c r="X27" s="307" t="str">
        <f>IF(AND('別紙3-1_区分⑤所要額内訳'!$E$33&lt;=踏み台シート!X4,踏み台シート!X4&lt;='別紙3-1_区分⑤所要額内訳'!$G$33),1,"")</f>
        <v/>
      </c>
      <c r="Y27" s="307" t="str">
        <f>IF(AND('別紙3-1_区分⑤所要額内訳'!$E$33&lt;=踏み台シート!Y4,踏み台シート!Y4&lt;='別紙3-1_区分⑤所要額内訳'!$G$33),1,"")</f>
        <v/>
      </c>
      <c r="Z27" s="307" t="str">
        <f>IF(AND('別紙3-1_区分⑤所要額内訳'!$E$33&lt;=踏み台シート!Z4,踏み台シート!Z4&lt;='別紙3-1_区分⑤所要額内訳'!$G$33),1,"")</f>
        <v/>
      </c>
      <c r="AA27" s="307" t="str">
        <f>IF(AND('別紙3-1_区分⑤所要額内訳'!$E$33&lt;=踏み台シート!AA4,踏み台シート!AA4&lt;='別紙3-1_区分⑤所要額内訳'!$G$33),1,"")</f>
        <v/>
      </c>
      <c r="AB27" s="307" t="str">
        <f>IF(AND('別紙3-1_区分⑤所要額内訳'!$E$33&lt;=踏み台シート!AB4,踏み台シート!AB4&lt;='別紙3-1_区分⑤所要額内訳'!$G$33),1,"")</f>
        <v/>
      </c>
      <c r="AC27" s="307" t="str">
        <f>IF(AND('別紙3-1_区分⑤所要額内訳'!$E$33&lt;=踏み台シート!AC4,踏み台シート!AC4&lt;='別紙3-1_区分⑤所要額内訳'!$G$33),1,"")</f>
        <v/>
      </c>
      <c r="AD27" s="307" t="str">
        <f>IF(AND('別紙3-1_区分⑤所要額内訳'!$E$33&lt;=踏み台シート!AD4,踏み台シート!AD4&lt;='別紙3-1_区分⑤所要額内訳'!$G$33),1,"")</f>
        <v/>
      </c>
      <c r="AE27" s="307" t="str">
        <f>IF(AND('別紙3-1_区分⑤所要額内訳'!$E$33&lt;=踏み台シート!AE4,踏み台シート!AE4&lt;='別紙3-1_区分⑤所要額内訳'!$G$33),1,"")</f>
        <v/>
      </c>
      <c r="AF27" s="307" t="str">
        <f>IF(AND('別紙3-1_区分⑤所要額内訳'!$E$33&lt;=踏み台シート!AF4,踏み台シート!AF4&lt;='別紙3-1_区分⑤所要額内訳'!$G$33),1,"")</f>
        <v/>
      </c>
      <c r="AG27" s="307" t="str">
        <f>IF(AND('別紙3-1_区分⑤所要額内訳'!$E$33&lt;=踏み台シート!AG4,踏み台シート!AG4&lt;='別紙3-1_区分⑤所要額内訳'!$G$33),1,"")</f>
        <v/>
      </c>
      <c r="AH27" s="307" t="str">
        <f>IF(AND('別紙3-1_区分⑤所要額内訳'!$E$33&lt;=踏み台シート!AH4,踏み台シート!AH4&lt;='別紙3-1_区分⑤所要額内訳'!$G$33),1,"")</f>
        <v/>
      </c>
      <c r="AI27" s="307" t="str">
        <f>IF(AND('別紙3-1_区分⑤所要額内訳'!$E$33&lt;=踏み台シート!AI4,踏み台シート!AI4&lt;='別紙3-1_区分⑤所要額内訳'!$G$33),1,"")</f>
        <v/>
      </c>
      <c r="AJ27" s="307" t="str">
        <f>IF(AND('別紙3-1_区分⑤所要額内訳'!$E$33&lt;=踏み台シート!AJ4,踏み台シート!AJ4&lt;='別紙3-1_区分⑤所要額内訳'!$G$33),1,"")</f>
        <v/>
      </c>
      <c r="AK27" s="307" t="str">
        <f>IF(AND('別紙3-1_区分⑤所要額内訳'!$E$33&lt;=踏み台シート!AK4,踏み台シート!AK4&lt;='別紙3-1_区分⑤所要額内訳'!$G$33),1,"")</f>
        <v/>
      </c>
      <c r="AL27" s="307" t="str">
        <f>IF(AND('別紙3-1_区分⑤所要額内訳'!$E$33&lt;=踏み台シート!AL4,踏み台シート!AL4&lt;='別紙3-1_区分⑤所要額内訳'!$G$33),1,"")</f>
        <v/>
      </c>
      <c r="AM27" s="307" t="str">
        <f>IF(AND('別紙3-1_区分⑤所要額内訳'!$E$33&lt;=踏み台シート!AM4,踏み台シート!AM4&lt;='別紙3-1_区分⑤所要額内訳'!$G$33),1,"")</f>
        <v/>
      </c>
      <c r="AN27" s="307" t="str">
        <f>IF(AND('別紙3-1_区分⑤所要額内訳'!$E$33&lt;=踏み台シート!AN4,踏み台シート!AN4&lt;='別紙3-1_区分⑤所要額内訳'!$G$33),1,"")</f>
        <v/>
      </c>
      <c r="AO27" s="307" t="str">
        <f>IF(AND('別紙3-1_区分⑤所要額内訳'!$E$33&lt;=踏み台シート!AO4,踏み台シート!AO4&lt;='別紙3-1_区分⑤所要額内訳'!$G$33),1,"")</f>
        <v/>
      </c>
      <c r="AP27" s="307" t="str">
        <f>IF(AND('別紙3-1_区分⑤所要額内訳'!$E$33&lt;=踏み台シート!AP4,踏み台シート!AP4&lt;='別紙3-1_区分⑤所要額内訳'!$G$33),1,"")</f>
        <v/>
      </c>
      <c r="AQ27" s="307" t="str">
        <f>IF(AND('別紙3-1_区分⑤所要額内訳'!$E$33&lt;=踏み台シート!AQ4,踏み台シート!AQ4&lt;='別紙3-1_区分⑤所要額内訳'!$G$33),1,"")</f>
        <v/>
      </c>
      <c r="AR27" s="307" t="str">
        <f>IF(AND('別紙3-1_区分⑤所要額内訳'!$E$33&lt;=踏み台シート!AR4,踏み台シート!AR4&lt;='別紙3-1_区分⑤所要額内訳'!$G$33),1,"")</f>
        <v/>
      </c>
      <c r="AS27" s="307" t="str">
        <f>IF(AND('別紙3-1_区分⑤所要額内訳'!$E$33&lt;=踏み台シート!AS4,踏み台シート!AS4&lt;='別紙3-1_区分⑤所要額内訳'!$G$33),1,"")</f>
        <v/>
      </c>
      <c r="AT27" s="307" t="str">
        <f>IF(AND('別紙3-1_区分⑤所要額内訳'!$E$33&lt;=踏み台シート!AT4,踏み台シート!AT4&lt;='別紙3-1_区分⑤所要額内訳'!$G$33),1,"")</f>
        <v/>
      </c>
      <c r="AU27" s="307" t="str">
        <f>IF(AND('別紙3-1_区分⑤所要額内訳'!$E$33&lt;=踏み台シート!AU4,踏み台シート!AU4&lt;='別紙3-1_区分⑤所要額内訳'!$G$33),1,"")</f>
        <v/>
      </c>
      <c r="AV27" s="307" t="str">
        <f>IF(AND('別紙3-1_区分⑤所要額内訳'!$E$33&lt;=踏み台シート!AV4,踏み台シート!AV4&lt;='別紙3-1_区分⑤所要額内訳'!$G$33),1,"")</f>
        <v/>
      </c>
      <c r="AW27" s="307" t="str">
        <f>IF(AND('別紙3-1_区分⑤所要額内訳'!$E$33&lt;=踏み台シート!AW4,踏み台シート!AW4&lt;='別紙3-1_区分⑤所要額内訳'!$G$33),1,"")</f>
        <v/>
      </c>
      <c r="AX27" s="307" t="str">
        <f>IF(AND('別紙3-1_区分⑤所要額内訳'!$E$33&lt;=踏み台シート!AX4,踏み台シート!AX4&lt;='別紙3-1_区分⑤所要額内訳'!$G$33),1,"")</f>
        <v/>
      </c>
      <c r="AY27" s="307" t="str">
        <f>IF(AND('別紙3-1_区分⑤所要額内訳'!$E$33&lt;=踏み台シート!AY4,踏み台シート!AY4&lt;='別紙3-1_区分⑤所要額内訳'!$G$33),1,"")</f>
        <v/>
      </c>
      <c r="AZ27" s="307" t="str">
        <f>IF(AND('別紙3-1_区分⑤所要額内訳'!$E$33&lt;=踏み台シート!AZ4,踏み台シート!AZ4&lt;='別紙3-1_区分⑤所要額内訳'!$G$33),1,"")</f>
        <v/>
      </c>
      <c r="BA27" s="307" t="str">
        <f>IF(AND('別紙3-1_区分⑤所要額内訳'!$E$33&lt;=踏み台シート!BA4,踏み台シート!BA4&lt;='別紙3-1_区分⑤所要額内訳'!$G$33),1,"")</f>
        <v/>
      </c>
      <c r="BB27" s="311">
        <f t="shared" si="2"/>
        <v>1</v>
      </c>
    </row>
    <row r="28" spans="1:54">
      <c r="A28" s="307" t="str">
        <f t="shared" si="3"/>
        <v/>
      </c>
      <c r="B28" s="313" t="str">
        <f>IF('別紙3-1_区分⑤所要額内訳'!B34="","",'別紙3-1_区分⑤所要額内訳'!B34)</f>
        <v/>
      </c>
      <c r="C28" s="307" t="str">
        <f>IF('別紙3-1_区分⑤所要額内訳'!C34="","",'別紙3-1_区分⑤所要額内訳'!C34)</f>
        <v/>
      </c>
      <c r="D28" s="307">
        <f>IF(AND('別紙3-1_区分⑤所要額内訳'!$E$34&lt;=踏み台シート!D4,踏み台シート!D4&lt;='別紙3-1_区分⑤所要額内訳'!$G$34),1,"")</f>
        <v>1</v>
      </c>
      <c r="E28" s="307" t="str">
        <f>IF(AND('別紙3-1_区分⑤所要額内訳'!$E$34&lt;=踏み台シート!E4,踏み台シート!E4&lt;='別紙3-1_区分⑤所要額内訳'!$G$34),1,"")</f>
        <v/>
      </c>
      <c r="F28" s="307" t="str">
        <f>IF(AND('別紙3-1_区分⑤所要額内訳'!$E$34&lt;=踏み台シート!F4,踏み台シート!F4&lt;='別紙3-1_区分⑤所要額内訳'!$G$34),1,"")</f>
        <v/>
      </c>
      <c r="G28" s="307" t="str">
        <f>IF(AND('別紙3-1_区分⑤所要額内訳'!$E$34&lt;=踏み台シート!G4,踏み台シート!G4&lt;='別紙3-1_区分⑤所要額内訳'!$G$34),1,"")</f>
        <v/>
      </c>
      <c r="H28" s="307" t="str">
        <f>IF(AND('別紙3-1_区分⑤所要額内訳'!$E$34&lt;=踏み台シート!H4,踏み台シート!H4&lt;='別紙3-1_区分⑤所要額内訳'!$G$34),1,"")</f>
        <v/>
      </c>
      <c r="I28" s="307" t="str">
        <f>IF(AND('別紙3-1_区分⑤所要額内訳'!$E$34&lt;=踏み台シート!I4,踏み台シート!I4&lt;='別紙3-1_区分⑤所要額内訳'!$G$34),1,"")</f>
        <v/>
      </c>
      <c r="J28" s="307" t="str">
        <f>IF(AND('別紙3-1_区分⑤所要額内訳'!$E$34&lt;=踏み台シート!J4,踏み台シート!J4&lt;='別紙3-1_区分⑤所要額内訳'!$G$34),1,"")</f>
        <v/>
      </c>
      <c r="K28" s="307" t="str">
        <f>IF(AND('別紙3-1_区分⑤所要額内訳'!$E$34&lt;=踏み台シート!K4,踏み台シート!K4&lt;='別紙3-1_区分⑤所要額内訳'!$G$34),1,"")</f>
        <v/>
      </c>
      <c r="L28" s="307" t="str">
        <f>IF(AND('別紙3-1_区分⑤所要額内訳'!$E$34&lt;=踏み台シート!L4,踏み台シート!L4&lt;='別紙3-1_区分⑤所要額内訳'!$G$34),1,"")</f>
        <v/>
      </c>
      <c r="M28" s="307" t="str">
        <f>IF(AND('別紙3-1_区分⑤所要額内訳'!$E$34&lt;=踏み台シート!M4,踏み台シート!M4&lt;='別紙3-1_区分⑤所要額内訳'!$G$34),1,"")</f>
        <v/>
      </c>
      <c r="N28" s="307" t="str">
        <f>IF(AND('別紙3-1_区分⑤所要額内訳'!$E$34&lt;=踏み台シート!N4,踏み台シート!N4&lt;='別紙3-1_区分⑤所要額内訳'!$G$34),1,"")</f>
        <v/>
      </c>
      <c r="O28" s="307" t="str">
        <f>IF(AND('別紙3-1_区分⑤所要額内訳'!$E$34&lt;=踏み台シート!O4,踏み台シート!O4&lt;='別紙3-1_区分⑤所要額内訳'!$G$34),1,"")</f>
        <v/>
      </c>
      <c r="P28" s="307" t="str">
        <f>IF(AND('別紙3-1_区分⑤所要額内訳'!$E$34&lt;=踏み台シート!P4,踏み台シート!P4&lt;='別紙3-1_区分⑤所要額内訳'!$G$34),1,"")</f>
        <v/>
      </c>
      <c r="Q28" s="307" t="str">
        <f>IF(AND('別紙3-1_区分⑤所要額内訳'!$E$34&lt;=踏み台シート!Q4,踏み台シート!Q4&lt;='別紙3-1_区分⑤所要額内訳'!$G$34),1,"")</f>
        <v/>
      </c>
      <c r="R28" s="307" t="str">
        <f>IF(AND('別紙3-1_区分⑤所要額内訳'!$E$34&lt;=踏み台シート!R4,踏み台シート!R4&lt;='別紙3-1_区分⑤所要額内訳'!$G$34),1,"")</f>
        <v/>
      </c>
      <c r="S28" s="307" t="str">
        <f>IF(AND('別紙3-1_区分⑤所要額内訳'!$E$34&lt;=踏み台シート!S4,踏み台シート!S4&lt;='別紙3-1_区分⑤所要額内訳'!$G$34),1,"")</f>
        <v/>
      </c>
      <c r="T28" s="307" t="str">
        <f>IF(AND('別紙3-1_区分⑤所要額内訳'!$E$34&lt;=踏み台シート!T4,踏み台シート!T4&lt;='別紙3-1_区分⑤所要額内訳'!$G$34),1,"")</f>
        <v/>
      </c>
      <c r="U28" s="307" t="str">
        <f>IF(AND('別紙3-1_区分⑤所要額内訳'!$E$34&lt;=踏み台シート!U4,踏み台シート!U4&lt;='別紙3-1_区分⑤所要額内訳'!$G$34),1,"")</f>
        <v/>
      </c>
      <c r="V28" s="307" t="str">
        <f>IF(AND('別紙3-1_区分⑤所要額内訳'!$E$34&lt;=踏み台シート!V4,踏み台シート!V4&lt;='別紙3-1_区分⑤所要額内訳'!$G$34),1,"")</f>
        <v/>
      </c>
      <c r="W28" s="307" t="str">
        <f>IF(AND('別紙3-1_区分⑤所要額内訳'!$E$34&lt;=踏み台シート!W4,踏み台シート!W4&lt;='別紙3-1_区分⑤所要額内訳'!$G$34),1,"")</f>
        <v/>
      </c>
      <c r="X28" s="307" t="str">
        <f>IF(AND('別紙3-1_区分⑤所要額内訳'!$E$34&lt;=踏み台シート!X4,踏み台シート!X4&lt;='別紙3-1_区分⑤所要額内訳'!$G$34),1,"")</f>
        <v/>
      </c>
      <c r="Y28" s="307" t="str">
        <f>IF(AND('別紙3-1_区分⑤所要額内訳'!$E$34&lt;=踏み台シート!Y4,踏み台シート!Y4&lt;='別紙3-1_区分⑤所要額内訳'!$G$34),1,"")</f>
        <v/>
      </c>
      <c r="Z28" s="307" t="str">
        <f>IF(AND('別紙3-1_区分⑤所要額内訳'!$E$34&lt;=踏み台シート!Z4,踏み台シート!Z4&lt;='別紙3-1_区分⑤所要額内訳'!$G$34),1,"")</f>
        <v/>
      </c>
      <c r="AA28" s="307" t="str">
        <f>IF(AND('別紙3-1_区分⑤所要額内訳'!$E$34&lt;=踏み台シート!AA4,踏み台シート!AA4&lt;='別紙3-1_区分⑤所要額内訳'!$G$34),1,"")</f>
        <v/>
      </c>
      <c r="AB28" s="307" t="str">
        <f>IF(AND('別紙3-1_区分⑤所要額内訳'!$E$34&lt;=踏み台シート!AB4,踏み台シート!AB4&lt;='別紙3-1_区分⑤所要額内訳'!$G$34),1,"")</f>
        <v/>
      </c>
      <c r="AC28" s="307" t="str">
        <f>IF(AND('別紙3-1_区分⑤所要額内訳'!$E$34&lt;=踏み台シート!AC4,踏み台シート!AC4&lt;='別紙3-1_区分⑤所要額内訳'!$G$34),1,"")</f>
        <v/>
      </c>
      <c r="AD28" s="307" t="str">
        <f>IF(AND('別紙3-1_区分⑤所要額内訳'!$E$34&lt;=踏み台シート!AD4,踏み台シート!AD4&lt;='別紙3-1_区分⑤所要額内訳'!$G$34),1,"")</f>
        <v/>
      </c>
      <c r="AE28" s="307" t="str">
        <f>IF(AND('別紙3-1_区分⑤所要額内訳'!$E$34&lt;=踏み台シート!AE4,踏み台シート!AE4&lt;='別紙3-1_区分⑤所要額内訳'!$G$34),1,"")</f>
        <v/>
      </c>
      <c r="AF28" s="307" t="str">
        <f>IF(AND('別紙3-1_区分⑤所要額内訳'!$E$34&lt;=踏み台シート!AF4,踏み台シート!AF4&lt;='別紙3-1_区分⑤所要額内訳'!$G$34),1,"")</f>
        <v/>
      </c>
      <c r="AG28" s="307" t="str">
        <f>IF(AND('別紙3-1_区分⑤所要額内訳'!$E$34&lt;=踏み台シート!AG4,踏み台シート!AG4&lt;='別紙3-1_区分⑤所要額内訳'!$G$34),1,"")</f>
        <v/>
      </c>
      <c r="AH28" s="307" t="str">
        <f>IF(AND('別紙3-1_区分⑤所要額内訳'!$E$34&lt;=踏み台シート!AH4,踏み台シート!AH4&lt;='別紙3-1_区分⑤所要額内訳'!$G$34),1,"")</f>
        <v/>
      </c>
      <c r="AI28" s="307" t="str">
        <f>IF(AND('別紙3-1_区分⑤所要額内訳'!$E$34&lt;=踏み台シート!AI4,踏み台シート!AI4&lt;='別紙3-1_区分⑤所要額内訳'!$G$34),1,"")</f>
        <v/>
      </c>
      <c r="AJ28" s="307" t="str">
        <f>IF(AND('別紙3-1_区分⑤所要額内訳'!$E$34&lt;=踏み台シート!AJ4,踏み台シート!AJ4&lt;='別紙3-1_区分⑤所要額内訳'!$G$34),1,"")</f>
        <v/>
      </c>
      <c r="AK28" s="307" t="str">
        <f>IF(AND('別紙3-1_区分⑤所要額内訳'!$E$34&lt;=踏み台シート!AK4,踏み台シート!AK4&lt;='別紙3-1_区分⑤所要額内訳'!$G$34),1,"")</f>
        <v/>
      </c>
      <c r="AL28" s="307" t="str">
        <f>IF(AND('別紙3-1_区分⑤所要額内訳'!$E$34&lt;=踏み台シート!AL4,踏み台シート!AL4&lt;='別紙3-1_区分⑤所要額内訳'!$G$34),1,"")</f>
        <v/>
      </c>
      <c r="AM28" s="307" t="str">
        <f>IF(AND('別紙3-1_区分⑤所要額内訳'!$E$34&lt;=踏み台シート!AM4,踏み台シート!AM4&lt;='別紙3-1_区分⑤所要額内訳'!$G$34),1,"")</f>
        <v/>
      </c>
      <c r="AN28" s="307" t="str">
        <f>IF(AND('別紙3-1_区分⑤所要額内訳'!$E$34&lt;=踏み台シート!AN4,踏み台シート!AN4&lt;='別紙3-1_区分⑤所要額内訳'!$G$34),1,"")</f>
        <v/>
      </c>
      <c r="AO28" s="307" t="str">
        <f>IF(AND('別紙3-1_区分⑤所要額内訳'!$E$34&lt;=踏み台シート!AO4,踏み台シート!AO4&lt;='別紙3-1_区分⑤所要額内訳'!$G$34),1,"")</f>
        <v/>
      </c>
      <c r="AP28" s="307" t="str">
        <f>IF(AND('別紙3-1_区分⑤所要額内訳'!$E$34&lt;=踏み台シート!AP4,踏み台シート!AP4&lt;='別紙3-1_区分⑤所要額内訳'!$G$34),1,"")</f>
        <v/>
      </c>
      <c r="AQ28" s="307" t="str">
        <f>IF(AND('別紙3-1_区分⑤所要額内訳'!$E$34&lt;=踏み台シート!AQ4,踏み台シート!AQ4&lt;='別紙3-1_区分⑤所要額内訳'!$G$34),1,"")</f>
        <v/>
      </c>
      <c r="AR28" s="307" t="str">
        <f>IF(AND('別紙3-1_区分⑤所要額内訳'!$E$34&lt;=踏み台シート!AR4,踏み台シート!AR4&lt;='別紙3-1_区分⑤所要額内訳'!$G$34),1,"")</f>
        <v/>
      </c>
      <c r="AS28" s="307" t="str">
        <f>IF(AND('別紙3-1_区分⑤所要額内訳'!$E$34&lt;=踏み台シート!AS4,踏み台シート!AS4&lt;='別紙3-1_区分⑤所要額内訳'!$G$34),1,"")</f>
        <v/>
      </c>
      <c r="AT28" s="307" t="str">
        <f>IF(AND('別紙3-1_区分⑤所要額内訳'!$E$34&lt;=踏み台シート!AT4,踏み台シート!AT4&lt;='別紙3-1_区分⑤所要額内訳'!$G$34),1,"")</f>
        <v/>
      </c>
      <c r="AU28" s="307" t="str">
        <f>IF(AND('別紙3-1_区分⑤所要額内訳'!$E$34&lt;=踏み台シート!AU4,踏み台シート!AU4&lt;='別紙3-1_区分⑤所要額内訳'!$G$34),1,"")</f>
        <v/>
      </c>
      <c r="AV28" s="307" t="str">
        <f>IF(AND('別紙3-1_区分⑤所要額内訳'!$E$34&lt;=踏み台シート!AV4,踏み台シート!AV4&lt;='別紙3-1_区分⑤所要額内訳'!$G$34),1,"")</f>
        <v/>
      </c>
      <c r="AW28" s="307" t="str">
        <f>IF(AND('別紙3-1_区分⑤所要額内訳'!$E$34&lt;=踏み台シート!AW4,踏み台シート!AW4&lt;='別紙3-1_区分⑤所要額内訳'!$G$34),1,"")</f>
        <v/>
      </c>
      <c r="AX28" s="307" t="str">
        <f>IF(AND('別紙3-1_区分⑤所要額内訳'!$E$34&lt;=踏み台シート!AX4,踏み台シート!AX4&lt;='別紙3-1_区分⑤所要額内訳'!$G$34),1,"")</f>
        <v/>
      </c>
      <c r="AY28" s="307" t="str">
        <f>IF(AND('別紙3-1_区分⑤所要額内訳'!$E$34&lt;=踏み台シート!AY4,踏み台シート!AY4&lt;='別紙3-1_区分⑤所要額内訳'!$G$34),1,"")</f>
        <v/>
      </c>
      <c r="AZ28" s="307" t="str">
        <f>IF(AND('別紙3-1_区分⑤所要額内訳'!$E$34&lt;=踏み台シート!AZ4,踏み台シート!AZ4&lt;='別紙3-1_区分⑤所要額内訳'!$G$34),1,"")</f>
        <v/>
      </c>
      <c r="BA28" s="307" t="str">
        <f>IF(AND('別紙3-1_区分⑤所要額内訳'!$E$34&lt;=踏み台シート!BA4,踏み台シート!BA4&lt;='別紙3-1_区分⑤所要額内訳'!$G$34),1,"")</f>
        <v/>
      </c>
      <c r="BB28" s="311">
        <f t="shared" si="2"/>
        <v>1</v>
      </c>
    </row>
    <row r="29" spans="1:54">
      <c r="A29" s="307" t="str">
        <f t="shared" si="3"/>
        <v/>
      </c>
      <c r="B29" s="313" t="str">
        <f>IF('別紙3-1_区分⑤所要額内訳'!B35="","",'別紙3-1_区分⑤所要額内訳'!B35)</f>
        <v/>
      </c>
      <c r="C29" s="307" t="str">
        <f>IF('別紙3-1_区分⑤所要額内訳'!C35="","",'別紙3-1_区分⑤所要額内訳'!C35)</f>
        <v/>
      </c>
      <c r="D29" s="307">
        <f>IF(AND('別紙3-1_区分⑤所要額内訳'!$E$35&lt;=踏み台シート!D4,踏み台シート!D4&lt;='別紙3-1_区分⑤所要額内訳'!$G$35),1,"")</f>
        <v>1</v>
      </c>
      <c r="E29" s="307" t="str">
        <f>IF(AND('別紙3-1_区分⑤所要額内訳'!$E$35&lt;=踏み台シート!E4,踏み台シート!E4&lt;='別紙3-1_区分⑤所要額内訳'!$G$35),1,"")</f>
        <v/>
      </c>
      <c r="F29" s="307" t="str">
        <f>IF(AND('別紙3-1_区分⑤所要額内訳'!$E$35&lt;=踏み台シート!F4,踏み台シート!F4&lt;='別紙3-1_区分⑤所要額内訳'!$G$35),1,"")</f>
        <v/>
      </c>
      <c r="G29" s="307" t="str">
        <f>IF(AND('別紙3-1_区分⑤所要額内訳'!$E$35&lt;=踏み台シート!G4,踏み台シート!G4&lt;='別紙3-1_区分⑤所要額内訳'!$G$35),1,"")</f>
        <v/>
      </c>
      <c r="H29" s="307" t="str">
        <f>IF(AND('別紙3-1_区分⑤所要額内訳'!$E$35&lt;=踏み台シート!H4,踏み台シート!H4&lt;='別紙3-1_区分⑤所要額内訳'!$G$35),1,"")</f>
        <v/>
      </c>
      <c r="I29" s="307" t="str">
        <f>IF(AND('別紙3-1_区分⑤所要額内訳'!$E$35&lt;=踏み台シート!I4,踏み台シート!I4&lt;='別紙3-1_区分⑤所要額内訳'!$G$35),1,"")</f>
        <v/>
      </c>
      <c r="J29" s="307" t="str">
        <f>IF(AND('別紙3-1_区分⑤所要額内訳'!$E$35&lt;=踏み台シート!J4,踏み台シート!J4&lt;='別紙3-1_区分⑤所要額内訳'!$G$35),1,"")</f>
        <v/>
      </c>
      <c r="K29" s="307" t="str">
        <f>IF(AND('別紙3-1_区分⑤所要額内訳'!$E$35&lt;=踏み台シート!K4,踏み台シート!K4&lt;='別紙3-1_区分⑤所要額内訳'!$G$35),1,"")</f>
        <v/>
      </c>
      <c r="L29" s="307" t="str">
        <f>IF(AND('別紙3-1_区分⑤所要額内訳'!$E$35&lt;=踏み台シート!L4,踏み台シート!L4&lt;='別紙3-1_区分⑤所要額内訳'!$G$35),1,"")</f>
        <v/>
      </c>
      <c r="M29" s="307" t="str">
        <f>IF(AND('別紙3-1_区分⑤所要額内訳'!$E$35&lt;=踏み台シート!M4,踏み台シート!M4&lt;='別紙3-1_区分⑤所要額内訳'!$G$35),1,"")</f>
        <v/>
      </c>
      <c r="N29" s="307" t="str">
        <f>IF(AND('別紙3-1_区分⑤所要額内訳'!$E$35&lt;=踏み台シート!N4,踏み台シート!N4&lt;='別紙3-1_区分⑤所要額内訳'!$G$35),1,"")</f>
        <v/>
      </c>
      <c r="O29" s="307" t="str">
        <f>IF(AND('別紙3-1_区分⑤所要額内訳'!$E$35&lt;=踏み台シート!O4,踏み台シート!O4&lt;='別紙3-1_区分⑤所要額内訳'!$G$35),1,"")</f>
        <v/>
      </c>
      <c r="P29" s="307" t="str">
        <f>IF(AND('別紙3-1_区分⑤所要額内訳'!$E$35&lt;=踏み台シート!P4,踏み台シート!P4&lt;='別紙3-1_区分⑤所要額内訳'!$G$35),1,"")</f>
        <v/>
      </c>
      <c r="Q29" s="307" t="str">
        <f>IF(AND('別紙3-1_区分⑤所要額内訳'!$E$35&lt;=踏み台シート!Q4,踏み台シート!Q4&lt;='別紙3-1_区分⑤所要額内訳'!$G$35),1,"")</f>
        <v/>
      </c>
      <c r="R29" s="307" t="str">
        <f>IF(AND('別紙3-1_区分⑤所要額内訳'!$E$35&lt;=踏み台シート!R4,踏み台シート!R4&lt;='別紙3-1_区分⑤所要額内訳'!$G$35),1,"")</f>
        <v/>
      </c>
      <c r="S29" s="307" t="str">
        <f>IF(AND('別紙3-1_区分⑤所要額内訳'!$E$35&lt;=踏み台シート!S4,踏み台シート!S4&lt;='別紙3-1_区分⑤所要額内訳'!$G$35),1,"")</f>
        <v/>
      </c>
      <c r="T29" s="307" t="str">
        <f>IF(AND('別紙3-1_区分⑤所要額内訳'!$E$35&lt;=踏み台シート!T4,踏み台シート!T4&lt;='別紙3-1_区分⑤所要額内訳'!$G$35),1,"")</f>
        <v/>
      </c>
      <c r="U29" s="307" t="str">
        <f>IF(AND('別紙3-1_区分⑤所要額内訳'!$E$35&lt;=踏み台シート!U4,踏み台シート!U4&lt;='別紙3-1_区分⑤所要額内訳'!$G$35),1,"")</f>
        <v/>
      </c>
      <c r="V29" s="307" t="str">
        <f>IF(AND('別紙3-1_区分⑤所要額内訳'!$E$35&lt;=踏み台シート!V4,踏み台シート!V4&lt;='別紙3-1_区分⑤所要額内訳'!$G$35),1,"")</f>
        <v/>
      </c>
      <c r="W29" s="307" t="str">
        <f>IF(AND('別紙3-1_区分⑤所要額内訳'!$E$35&lt;=踏み台シート!W4,踏み台シート!W4&lt;='別紙3-1_区分⑤所要額内訳'!$G$35),1,"")</f>
        <v/>
      </c>
      <c r="X29" s="307" t="str">
        <f>IF(AND('別紙3-1_区分⑤所要額内訳'!$E$35&lt;=踏み台シート!X4,踏み台シート!X4&lt;='別紙3-1_区分⑤所要額内訳'!$G$35),1,"")</f>
        <v/>
      </c>
      <c r="Y29" s="307" t="str">
        <f>IF(AND('別紙3-1_区分⑤所要額内訳'!$E$35&lt;=踏み台シート!Y4,踏み台シート!Y4&lt;='別紙3-1_区分⑤所要額内訳'!$G$35),1,"")</f>
        <v/>
      </c>
      <c r="Z29" s="307" t="str">
        <f>IF(AND('別紙3-1_区分⑤所要額内訳'!$E$35&lt;=踏み台シート!Z4,踏み台シート!Z4&lt;='別紙3-1_区分⑤所要額内訳'!$G$35),1,"")</f>
        <v/>
      </c>
      <c r="AA29" s="307" t="str">
        <f>IF(AND('別紙3-1_区分⑤所要額内訳'!$E$35&lt;=踏み台シート!AA4,踏み台シート!AA4&lt;='別紙3-1_区分⑤所要額内訳'!$G$35),1,"")</f>
        <v/>
      </c>
      <c r="AB29" s="307" t="str">
        <f>IF(AND('別紙3-1_区分⑤所要額内訳'!$E$35&lt;=踏み台シート!AB4,踏み台シート!AB4&lt;='別紙3-1_区分⑤所要額内訳'!$G$35),1,"")</f>
        <v/>
      </c>
      <c r="AC29" s="307" t="str">
        <f>IF(AND('別紙3-1_区分⑤所要額内訳'!$E$35&lt;=踏み台シート!AC4,踏み台シート!AC4&lt;='別紙3-1_区分⑤所要額内訳'!$G$35),1,"")</f>
        <v/>
      </c>
      <c r="AD29" s="307" t="str">
        <f>IF(AND('別紙3-1_区分⑤所要額内訳'!$E$35&lt;=踏み台シート!AD4,踏み台シート!AD4&lt;='別紙3-1_区分⑤所要額内訳'!$G$35),1,"")</f>
        <v/>
      </c>
      <c r="AE29" s="307" t="str">
        <f>IF(AND('別紙3-1_区分⑤所要額内訳'!$E$35&lt;=踏み台シート!AE4,踏み台シート!AE4&lt;='別紙3-1_区分⑤所要額内訳'!$G$35),1,"")</f>
        <v/>
      </c>
      <c r="AF29" s="307" t="str">
        <f>IF(AND('別紙3-1_区分⑤所要額内訳'!$E$35&lt;=踏み台シート!AF4,踏み台シート!AF4&lt;='別紙3-1_区分⑤所要額内訳'!$G$35),1,"")</f>
        <v/>
      </c>
      <c r="AG29" s="307" t="str">
        <f>IF(AND('別紙3-1_区分⑤所要額内訳'!$E$35&lt;=踏み台シート!AG4,踏み台シート!AG4&lt;='別紙3-1_区分⑤所要額内訳'!$G$35),1,"")</f>
        <v/>
      </c>
      <c r="AH29" s="307" t="str">
        <f>IF(AND('別紙3-1_区分⑤所要額内訳'!$E$35&lt;=踏み台シート!AH4,踏み台シート!AH4&lt;='別紙3-1_区分⑤所要額内訳'!$G$35),1,"")</f>
        <v/>
      </c>
      <c r="AI29" s="307" t="str">
        <f>IF(AND('別紙3-1_区分⑤所要額内訳'!$E$35&lt;=踏み台シート!AI4,踏み台シート!AI4&lt;='別紙3-1_区分⑤所要額内訳'!$G$35),1,"")</f>
        <v/>
      </c>
      <c r="AJ29" s="307" t="str">
        <f>IF(AND('別紙3-1_区分⑤所要額内訳'!$E$35&lt;=踏み台シート!AJ4,踏み台シート!AJ4&lt;='別紙3-1_区分⑤所要額内訳'!$G$35),1,"")</f>
        <v/>
      </c>
      <c r="AK29" s="307" t="str">
        <f>IF(AND('別紙3-1_区分⑤所要額内訳'!$E$35&lt;=踏み台シート!AK4,踏み台シート!AK4&lt;='別紙3-1_区分⑤所要額内訳'!$G$35),1,"")</f>
        <v/>
      </c>
      <c r="AL29" s="307" t="str">
        <f>IF(AND('別紙3-1_区分⑤所要額内訳'!$E$35&lt;=踏み台シート!AL4,踏み台シート!AL4&lt;='別紙3-1_区分⑤所要額内訳'!$G$35),1,"")</f>
        <v/>
      </c>
      <c r="AM29" s="307" t="str">
        <f>IF(AND('別紙3-1_区分⑤所要額内訳'!$E$35&lt;=踏み台シート!AM4,踏み台シート!AM4&lt;='別紙3-1_区分⑤所要額内訳'!$G$35),1,"")</f>
        <v/>
      </c>
      <c r="AN29" s="307" t="str">
        <f>IF(AND('別紙3-1_区分⑤所要額内訳'!$E$35&lt;=踏み台シート!AN4,踏み台シート!AN4&lt;='別紙3-1_区分⑤所要額内訳'!$G$35),1,"")</f>
        <v/>
      </c>
      <c r="AO29" s="307" t="str">
        <f>IF(AND('別紙3-1_区分⑤所要額内訳'!$E$35&lt;=踏み台シート!AO4,踏み台シート!AO4&lt;='別紙3-1_区分⑤所要額内訳'!$G$35),1,"")</f>
        <v/>
      </c>
      <c r="AP29" s="307" t="str">
        <f>IF(AND('別紙3-1_区分⑤所要額内訳'!$E$35&lt;=踏み台シート!AP4,踏み台シート!AP4&lt;='別紙3-1_区分⑤所要額内訳'!$G$35),1,"")</f>
        <v/>
      </c>
      <c r="AQ29" s="307" t="str">
        <f>IF(AND('別紙3-1_区分⑤所要額内訳'!$E$35&lt;=踏み台シート!AQ4,踏み台シート!AQ4&lt;='別紙3-1_区分⑤所要額内訳'!$G$35),1,"")</f>
        <v/>
      </c>
      <c r="AR29" s="307" t="str">
        <f>IF(AND('別紙3-1_区分⑤所要額内訳'!$E$35&lt;=踏み台シート!AR4,踏み台シート!AR4&lt;='別紙3-1_区分⑤所要額内訳'!$G$35),1,"")</f>
        <v/>
      </c>
      <c r="AS29" s="307" t="str">
        <f>IF(AND('別紙3-1_区分⑤所要額内訳'!$E$35&lt;=踏み台シート!AS4,踏み台シート!AS4&lt;='別紙3-1_区分⑤所要額内訳'!$G$35),1,"")</f>
        <v/>
      </c>
      <c r="AT29" s="307" t="str">
        <f>IF(AND('別紙3-1_区分⑤所要額内訳'!$E$35&lt;=踏み台シート!AT4,踏み台シート!AT4&lt;='別紙3-1_区分⑤所要額内訳'!$G$35),1,"")</f>
        <v/>
      </c>
      <c r="AU29" s="307" t="str">
        <f>IF(AND('別紙3-1_区分⑤所要額内訳'!$E$35&lt;=踏み台シート!AU4,踏み台シート!AU4&lt;='別紙3-1_区分⑤所要額内訳'!$G$35),1,"")</f>
        <v/>
      </c>
      <c r="AV29" s="307" t="str">
        <f>IF(AND('別紙3-1_区分⑤所要額内訳'!$E$35&lt;=踏み台シート!AV4,踏み台シート!AV4&lt;='別紙3-1_区分⑤所要額内訳'!$G$35),1,"")</f>
        <v/>
      </c>
      <c r="AW29" s="307" t="str">
        <f>IF(AND('別紙3-1_区分⑤所要額内訳'!$E$35&lt;=踏み台シート!AW4,踏み台シート!AW4&lt;='別紙3-1_区分⑤所要額内訳'!$G$35),1,"")</f>
        <v/>
      </c>
      <c r="AX29" s="307" t="str">
        <f>IF(AND('別紙3-1_区分⑤所要額内訳'!$E$35&lt;=踏み台シート!AX4,踏み台シート!AX4&lt;='別紙3-1_区分⑤所要額内訳'!$G$35),1,"")</f>
        <v/>
      </c>
      <c r="AY29" s="307" t="str">
        <f>IF(AND('別紙3-1_区分⑤所要額内訳'!$E$35&lt;=踏み台シート!AY4,踏み台シート!AY4&lt;='別紙3-1_区分⑤所要額内訳'!$G$35),1,"")</f>
        <v/>
      </c>
      <c r="AZ29" s="307" t="str">
        <f>IF(AND('別紙3-1_区分⑤所要額内訳'!$E$35&lt;=踏み台シート!AZ4,踏み台シート!AZ4&lt;='別紙3-1_区分⑤所要額内訳'!$G$35),1,"")</f>
        <v/>
      </c>
      <c r="BA29" s="307" t="str">
        <f>IF(AND('別紙3-1_区分⑤所要額内訳'!$E$35&lt;=踏み台シート!BA4,踏み台シート!BA4&lt;='別紙3-1_区分⑤所要額内訳'!$G$35),1,"")</f>
        <v/>
      </c>
      <c r="BB29" s="311">
        <f t="shared" si="2"/>
        <v>1</v>
      </c>
    </row>
    <row r="30" spans="1:54">
      <c r="A30" s="307" t="str">
        <f t="shared" si="3"/>
        <v/>
      </c>
      <c r="B30" s="313" t="str">
        <f>IF('別紙3-1_区分⑤所要額内訳'!B36="","",'別紙3-1_区分⑤所要額内訳'!B36)</f>
        <v/>
      </c>
      <c r="C30" s="307" t="str">
        <f>IF('別紙3-1_区分⑤所要額内訳'!C36="","",'別紙3-1_区分⑤所要額内訳'!C36)</f>
        <v/>
      </c>
      <c r="D30" s="307">
        <f>IF(AND('別紙3-1_区分⑤所要額内訳'!$E$36&lt;=踏み台シート!D4,踏み台シート!D4&lt;='別紙3-1_区分⑤所要額内訳'!$G$36),1,"")</f>
        <v>1</v>
      </c>
      <c r="E30" s="307" t="str">
        <f>IF(AND('別紙3-1_区分⑤所要額内訳'!$E$36&lt;=踏み台シート!E4,踏み台シート!E4&lt;='別紙3-1_区分⑤所要額内訳'!$G$36),1,"")</f>
        <v/>
      </c>
      <c r="F30" s="307" t="str">
        <f>IF(AND('別紙3-1_区分⑤所要額内訳'!$E$36&lt;=踏み台シート!F4,踏み台シート!F4&lt;='別紙3-1_区分⑤所要額内訳'!$G$36),1,"")</f>
        <v/>
      </c>
      <c r="G30" s="307" t="str">
        <f>IF(AND('別紙3-1_区分⑤所要額内訳'!$E$36&lt;=踏み台シート!G4,踏み台シート!G4&lt;='別紙3-1_区分⑤所要額内訳'!$G$36),1,"")</f>
        <v/>
      </c>
      <c r="H30" s="307" t="str">
        <f>IF(AND('別紙3-1_区分⑤所要額内訳'!$E$36&lt;=踏み台シート!H4,踏み台シート!H4&lt;='別紙3-1_区分⑤所要額内訳'!$G$36),1,"")</f>
        <v/>
      </c>
      <c r="I30" s="307" t="str">
        <f>IF(AND('別紙3-1_区分⑤所要額内訳'!$E$36&lt;=踏み台シート!I4,踏み台シート!I4&lt;='別紙3-1_区分⑤所要額内訳'!$G$36),1,"")</f>
        <v/>
      </c>
      <c r="J30" s="307" t="str">
        <f>IF(AND('別紙3-1_区分⑤所要額内訳'!$E$36&lt;=踏み台シート!J4,踏み台シート!J4&lt;='別紙3-1_区分⑤所要額内訳'!$G$36),1,"")</f>
        <v/>
      </c>
      <c r="K30" s="307" t="str">
        <f>IF(AND('別紙3-1_区分⑤所要額内訳'!$E$36&lt;=踏み台シート!K4,踏み台シート!K4&lt;='別紙3-1_区分⑤所要額内訳'!$G$36),1,"")</f>
        <v/>
      </c>
      <c r="L30" s="307" t="str">
        <f>IF(AND('別紙3-1_区分⑤所要額内訳'!$E$36&lt;=踏み台シート!L4,踏み台シート!L4&lt;='別紙3-1_区分⑤所要額内訳'!$G$36),1,"")</f>
        <v/>
      </c>
      <c r="M30" s="307" t="str">
        <f>IF(AND('別紙3-1_区分⑤所要額内訳'!$E$36&lt;=踏み台シート!M4,踏み台シート!M4&lt;='別紙3-1_区分⑤所要額内訳'!$G$36),1,"")</f>
        <v/>
      </c>
      <c r="N30" s="307" t="str">
        <f>IF(AND('別紙3-1_区分⑤所要額内訳'!$E$36&lt;=踏み台シート!N4,踏み台シート!N4&lt;='別紙3-1_区分⑤所要額内訳'!$G$36),1,"")</f>
        <v/>
      </c>
      <c r="O30" s="307" t="str">
        <f>IF(AND('別紙3-1_区分⑤所要額内訳'!$E$36&lt;=踏み台シート!O4,踏み台シート!O4&lt;='別紙3-1_区分⑤所要額内訳'!$G$36),1,"")</f>
        <v/>
      </c>
      <c r="P30" s="307" t="str">
        <f>IF(AND('別紙3-1_区分⑤所要額内訳'!$E$36&lt;=踏み台シート!P4,踏み台シート!P4&lt;='別紙3-1_区分⑤所要額内訳'!$G$36),1,"")</f>
        <v/>
      </c>
      <c r="Q30" s="307" t="str">
        <f>IF(AND('別紙3-1_区分⑤所要額内訳'!$E$36&lt;=踏み台シート!Q4,踏み台シート!Q4&lt;='別紙3-1_区分⑤所要額内訳'!$G$36),1,"")</f>
        <v/>
      </c>
      <c r="R30" s="307" t="str">
        <f>IF(AND('別紙3-1_区分⑤所要額内訳'!$E$36&lt;=踏み台シート!R4,踏み台シート!R4&lt;='別紙3-1_区分⑤所要額内訳'!$G$36),1,"")</f>
        <v/>
      </c>
      <c r="S30" s="307" t="str">
        <f>IF(AND('別紙3-1_区分⑤所要額内訳'!$E$36&lt;=踏み台シート!S4,踏み台シート!S4&lt;='別紙3-1_区分⑤所要額内訳'!$G$36),1,"")</f>
        <v/>
      </c>
      <c r="T30" s="307" t="str">
        <f>IF(AND('別紙3-1_区分⑤所要額内訳'!$E$36&lt;=踏み台シート!T4,踏み台シート!T4&lt;='別紙3-1_区分⑤所要額内訳'!$G$36),1,"")</f>
        <v/>
      </c>
      <c r="U30" s="307" t="str">
        <f>IF(AND('別紙3-1_区分⑤所要額内訳'!$E$36&lt;=踏み台シート!U4,踏み台シート!U4&lt;='別紙3-1_区分⑤所要額内訳'!$G$36),1,"")</f>
        <v/>
      </c>
      <c r="V30" s="307" t="str">
        <f>IF(AND('別紙3-1_区分⑤所要額内訳'!$E$36&lt;=踏み台シート!V4,踏み台シート!V4&lt;='別紙3-1_区分⑤所要額内訳'!$G$36),1,"")</f>
        <v/>
      </c>
      <c r="W30" s="307" t="str">
        <f>IF(AND('別紙3-1_区分⑤所要額内訳'!$E$36&lt;=踏み台シート!W4,踏み台シート!W4&lt;='別紙3-1_区分⑤所要額内訳'!$G$36),1,"")</f>
        <v/>
      </c>
      <c r="X30" s="307" t="str">
        <f>IF(AND('別紙3-1_区分⑤所要額内訳'!$E$36&lt;=踏み台シート!X4,踏み台シート!X4&lt;='別紙3-1_区分⑤所要額内訳'!$G$36),1,"")</f>
        <v/>
      </c>
      <c r="Y30" s="307" t="str">
        <f>IF(AND('別紙3-1_区分⑤所要額内訳'!$E$36&lt;=踏み台シート!Y4,踏み台シート!Y4&lt;='別紙3-1_区分⑤所要額内訳'!$G$36),1,"")</f>
        <v/>
      </c>
      <c r="Z30" s="307" t="str">
        <f>IF(AND('別紙3-1_区分⑤所要額内訳'!$E$36&lt;=踏み台シート!Z4,踏み台シート!Z4&lt;='別紙3-1_区分⑤所要額内訳'!$G$36),1,"")</f>
        <v/>
      </c>
      <c r="AA30" s="307" t="str">
        <f>IF(AND('別紙3-1_区分⑤所要額内訳'!$E$36&lt;=踏み台シート!AA4,踏み台シート!AA4&lt;='別紙3-1_区分⑤所要額内訳'!$G$36),1,"")</f>
        <v/>
      </c>
      <c r="AB30" s="307" t="str">
        <f>IF(AND('別紙3-1_区分⑤所要額内訳'!$E$36&lt;=踏み台シート!AB4,踏み台シート!AB4&lt;='別紙3-1_区分⑤所要額内訳'!$G$36),1,"")</f>
        <v/>
      </c>
      <c r="AC30" s="307" t="str">
        <f>IF(AND('別紙3-1_区分⑤所要額内訳'!$E$36&lt;=踏み台シート!AC4,踏み台シート!AC4&lt;='別紙3-1_区分⑤所要額内訳'!$G$36),1,"")</f>
        <v/>
      </c>
      <c r="AD30" s="307" t="str">
        <f>IF(AND('別紙3-1_区分⑤所要額内訳'!$E$36&lt;=踏み台シート!AD4,踏み台シート!AD4&lt;='別紙3-1_区分⑤所要額内訳'!$G$36),1,"")</f>
        <v/>
      </c>
      <c r="AE30" s="307" t="str">
        <f>IF(AND('別紙3-1_区分⑤所要額内訳'!$E$36&lt;=踏み台シート!AE4,踏み台シート!AE4&lt;='別紙3-1_区分⑤所要額内訳'!$G$36),1,"")</f>
        <v/>
      </c>
      <c r="AF30" s="307" t="str">
        <f>IF(AND('別紙3-1_区分⑤所要額内訳'!$E$36&lt;=踏み台シート!AF4,踏み台シート!AF4&lt;='別紙3-1_区分⑤所要額内訳'!$G$36),1,"")</f>
        <v/>
      </c>
      <c r="AG30" s="307" t="str">
        <f>IF(AND('別紙3-1_区分⑤所要額内訳'!$E$36&lt;=踏み台シート!AG4,踏み台シート!AG4&lt;='別紙3-1_区分⑤所要額内訳'!$G$36),1,"")</f>
        <v/>
      </c>
      <c r="AH30" s="307" t="str">
        <f>IF(AND('別紙3-1_区分⑤所要額内訳'!$E$36&lt;=踏み台シート!AH4,踏み台シート!AH4&lt;='別紙3-1_区分⑤所要額内訳'!$G$36),1,"")</f>
        <v/>
      </c>
      <c r="AI30" s="307" t="str">
        <f>IF(AND('別紙3-1_区分⑤所要額内訳'!$E$36&lt;=踏み台シート!AI4,踏み台シート!AI4&lt;='別紙3-1_区分⑤所要額内訳'!$G$36),1,"")</f>
        <v/>
      </c>
      <c r="AJ30" s="307" t="str">
        <f>IF(AND('別紙3-1_区分⑤所要額内訳'!$E$36&lt;=踏み台シート!AJ4,踏み台シート!AJ4&lt;='別紙3-1_区分⑤所要額内訳'!$G$36),1,"")</f>
        <v/>
      </c>
      <c r="AK30" s="307" t="str">
        <f>IF(AND('別紙3-1_区分⑤所要額内訳'!$E$36&lt;=踏み台シート!AK4,踏み台シート!AK4&lt;='別紙3-1_区分⑤所要額内訳'!$G$36),1,"")</f>
        <v/>
      </c>
      <c r="AL30" s="307" t="str">
        <f>IF(AND('別紙3-1_区分⑤所要額内訳'!$E$36&lt;=踏み台シート!AL4,踏み台シート!AL4&lt;='別紙3-1_区分⑤所要額内訳'!$G$36),1,"")</f>
        <v/>
      </c>
      <c r="AM30" s="307" t="str">
        <f>IF(AND('別紙3-1_区分⑤所要額内訳'!$E$36&lt;=踏み台シート!AM4,踏み台シート!AM4&lt;='別紙3-1_区分⑤所要額内訳'!$G$36),1,"")</f>
        <v/>
      </c>
      <c r="AN30" s="307" t="str">
        <f>IF(AND('別紙3-1_区分⑤所要額内訳'!$E$36&lt;=踏み台シート!AN4,踏み台シート!AN4&lt;='別紙3-1_区分⑤所要額内訳'!$G$36),1,"")</f>
        <v/>
      </c>
      <c r="AO30" s="307" t="str">
        <f>IF(AND('別紙3-1_区分⑤所要額内訳'!$E$36&lt;=踏み台シート!AO4,踏み台シート!AO4&lt;='別紙3-1_区分⑤所要額内訳'!$G$36),1,"")</f>
        <v/>
      </c>
      <c r="AP30" s="307" t="str">
        <f>IF(AND('別紙3-1_区分⑤所要額内訳'!$E$36&lt;=踏み台シート!AP4,踏み台シート!AP4&lt;='別紙3-1_区分⑤所要額内訳'!$G$36),1,"")</f>
        <v/>
      </c>
      <c r="AQ30" s="307" t="str">
        <f>IF(AND('別紙3-1_区分⑤所要額内訳'!$E$36&lt;=踏み台シート!AQ4,踏み台シート!AQ4&lt;='別紙3-1_区分⑤所要額内訳'!$G$36),1,"")</f>
        <v/>
      </c>
      <c r="AR30" s="307" t="str">
        <f>IF(AND('別紙3-1_区分⑤所要額内訳'!$E$36&lt;=踏み台シート!AR4,踏み台シート!AR4&lt;='別紙3-1_区分⑤所要額内訳'!$G$36),1,"")</f>
        <v/>
      </c>
      <c r="AS30" s="307" t="str">
        <f>IF(AND('別紙3-1_区分⑤所要額内訳'!$E$36&lt;=踏み台シート!AS4,踏み台シート!AS4&lt;='別紙3-1_区分⑤所要額内訳'!$G$36),1,"")</f>
        <v/>
      </c>
      <c r="AT30" s="307" t="str">
        <f>IF(AND('別紙3-1_区分⑤所要額内訳'!$E$36&lt;=踏み台シート!AT4,踏み台シート!AT4&lt;='別紙3-1_区分⑤所要額内訳'!$G$36),1,"")</f>
        <v/>
      </c>
      <c r="AU30" s="307" t="str">
        <f>IF(AND('別紙3-1_区分⑤所要額内訳'!$E$36&lt;=踏み台シート!AU4,踏み台シート!AU4&lt;='別紙3-1_区分⑤所要額内訳'!$G$36),1,"")</f>
        <v/>
      </c>
      <c r="AV30" s="307" t="str">
        <f>IF(AND('別紙3-1_区分⑤所要額内訳'!$E$36&lt;=踏み台シート!AV4,踏み台シート!AV4&lt;='別紙3-1_区分⑤所要額内訳'!$G$36),1,"")</f>
        <v/>
      </c>
      <c r="AW30" s="307" t="str">
        <f>IF(AND('別紙3-1_区分⑤所要額内訳'!$E$36&lt;=踏み台シート!AW4,踏み台シート!AW4&lt;='別紙3-1_区分⑤所要額内訳'!$G$36),1,"")</f>
        <v/>
      </c>
      <c r="AX30" s="307" t="str">
        <f>IF(AND('別紙3-1_区分⑤所要額内訳'!$E$36&lt;=踏み台シート!AX4,踏み台シート!AX4&lt;='別紙3-1_区分⑤所要額内訳'!$G$36),1,"")</f>
        <v/>
      </c>
      <c r="AY30" s="307" t="str">
        <f>IF(AND('別紙3-1_区分⑤所要額内訳'!$E$36&lt;=踏み台シート!AY4,踏み台シート!AY4&lt;='別紙3-1_区分⑤所要額内訳'!$G$36),1,"")</f>
        <v/>
      </c>
      <c r="AZ30" s="307" t="str">
        <f>IF(AND('別紙3-1_区分⑤所要額内訳'!$E$36&lt;=踏み台シート!AZ4,踏み台シート!AZ4&lt;='別紙3-1_区分⑤所要額内訳'!$G$36),1,"")</f>
        <v/>
      </c>
      <c r="BA30" s="307" t="str">
        <f>IF(AND('別紙3-1_区分⑤所要額内訳'!$E$36&lt;=踏み台シート!BA4,踏み台シート!BA4&lt;='別紙3-1_区分⑤所要額内訳'!$G$36),1,"")</f>
        <v/>
      </c>
      <c r="BB30" s="311">
        <f t="shared" si="2"/>
        <v>1</v>
      </c>
    </row>
    <row r="31" spans="1:54">
      <c r="A31" s="307" t="str">
        <f t="shared" si="3"/>
        <v/>
      </c>
      <c r="B31" s="313" t="str">
        <f>IF('別紙3-1_区分⑤所要額内訳'!B37="","",'別紙3-1_区分⑤所要額内訳'!B37)</f>
        <v/>
      </c>
      <c r="C31" s="307" t="str">
        <f>IF('別紙3-1_区分⑤所要額内訳'!C37="","",'別紙3-1_区分⑤所要額内訳'!C37)</f>
        <v/>
      </c>
      <c r="D31" s="307">
        <f>IF(AND('別紙3-1_区分⑤所要額内訳'!$E$37&lt;=踏み台シート!D4,踏み台シート!D4&lt;='別紙3-1_区分⑤所要額内訳'!$G$37),1,"")</f>
        <v>1</v>
      </c>
      <c r="E31" s="307" t="str">
        <f>IF(AND('別紙3-1_区分⑤所要額内訳'!$E$37&lt;=踏み台シート!E4,踏み台シート!E4&lt;='別紙3-1_区分⑤所要額内訳'!$G$37),1,"")</f>
        <v/>
      </c>
      <c r="F31" s="307" t="str">
        <f>IF(AND('別紙3-1_区分⑤所要額内訳'!$E$37&lt;=踏み台シート!F4,踏み台シート!F4&lt;='別紙3-1_区分⑤所要額内訳'!$G$37),1,"")</f>
        <v/>
      </c>
      <c r="G31" s="307" t="str">
        <f>IF(AND('別紙3-1_区分⑤所要額内訳'!$E$37&lt;=踏み台シート!G4,踏み台シート!G4&lt;='別紙3-1_区分⑤所要額内訳'!$G$37),1,"")</f>
        <v/>
      </c>
      <c r="H31" s="307" t="str">
        <f>IF(AND('別紙3-1_区分⑤所要額内訳'!$E$37&lt;=踏み台シート!H4,踏み台シート!H4&lt;='別紙3-1_区分⑤所要額内訳'!$G$37),1,"")</f>
        <v/>
      </c>
      <c r="I31" s="307" t="str">
        <f>IF(AND('別紙3-1_区分⑤所要額内訳'!$E$37&lt;=踏み台シート!I4,踏み台シート!I4&lt;='別紙3-1_区分⑤所要額内訳'!$G$37),1,"")</f>
        <v/>
      </c>
      <c r="J31" s="307" t="str">
        <f>IF(AND('別紙3-1_区分⑤所要額内訳'!$E$37&lt;=踏み台シート!J4,踏み台シート!J4&lt;='別紙3-1_区分⑤所要額内訳'!$G$37),1,"")</f>
        <v/>
      </c>
      <c r="K31" s="307" t="str">
        <f>IF(AND('別紙3-1_区分⑤所要額内訳'!$E$37&lt;=踏み台シート!K4,踏み台シート!K4&lt;='別紙3-1_区分⑤所要額内訳'!$G$37),1,"")</f>
        <v/>
      </c>
      <c r="L31" s="307" t="str">
        <f>IF(AND('別紙3-1_区分⑤所要額内訳'!$E$37&lt;=踏み台シート!L4,踏み台シート!L4&lt;='別紙3-1_区分⑤所要額内訳'!$G$37),1,"")</f>
        <v/>
      </c>
      <c r="M31" s="307" t="str">
        <f>IF(AND('別紙3-1_区分⑤所要額内訳'!$E$37&lt;=踏み台シート!M4,踏み台シート!M4&lt;='別紙3-1_区分⑤所要額内訳'!$G$37),1,"")</f>
        <v/>
      </c>
      <c r="N31" s="307" t="str">
        <f>IF(AND('別紙3-1_区分⑤所要額内訳'!$E$37&lt;=踏み台シート!N4,踏み台シート!N4&lt;='別紙3-1_区分⑤所要額内訳'!$G$37),1,"")</f>
        <v/>
      </c>
      <c r="O31" s="307" t="str">
        <f>IF(AND('別紙3-1_区分⑤所要額内訳'!$E$37&lt;=踏み台シート!O4,踏み台シート!O4&lt;='別紙3-1_区分⑤所要額内訳'!$G$37),1,"")</f>
        <v/>
      </c>
      <c r="P31" s="307" t="str">
        <f>IF(AND('別紙3-1_区分⑤所要額内訳'!$E$37&lt;=踏み台シート!P4,踏み台シート!P4&lt;='別紙3-1_区分⑤所要額内訳'!$G$37),1,"")</f>
        <v/>
      </c>
      <c r="Q31" s="307" t="str">
        <f>IF(AND('別紙3-1_区分⑤所要額内訳'!$E$37&lt;=踏み台シート!Q4,踏み台シート!Q4&lt;='別紙3-1_区分⑤所要額内訳'!$G$37),1,"")</f>
        <v/>
      </c>
      <c r="R31" s="307" t="str">
        <f>IF(AND('別紙3-1_区分⑤所要額内訳'!$E$37&lt;=踏み台シート!R4,踏み台シート!R4&lt;='別紙3-1_区分⑤所要額内訳'!$G$37),1,"")</f>
        <v/>
      </c>
      <c r="S31" s="307" t="str">
        <f>IF(AND('別紙3-1_区分⑤所要額内訳'!$E$37&lt;=踏み台シート!S4,踏み台シート!S4&lt;='別紙3-1_区分⑤所要額内訳'!$G$37),1,"")</f>
        <v/>
      </c>
      <c r="T31" s="307" t="str">
        <f>IF(AND('別紙3-1_区分⑤所要額内訳'!$E$37&lt;=踏み台シート!T4,踏み台シート!T4&lt;='別紙3-1_区分⑤所要額内訳'!$G$37),1,"")</f>
        <v/>
      </c>
      <c r="U31" s="307" t="str">
        <f>IF(AND('別紙3-1_区分⑤所要額内訳'!$E$37&lt;=踏み台シート!U4,踏み台シート!U4&lt;='別紙3-1_区分⑤所要額内訳'!$G$37),1,"")</f>
        <v/>
      </c>
      <c r="V31" s="307" t="str">
        <f>IF(AND('別紙3-1_区分⑤所要額内訳'!$E$37&lt;=踏み台シート!V4,踏み台シート!V4&lt;='別紙3-1_区分⑤所要額内訳'!$G$37),1,"")</f>
        <v/>
      </c>
      <c r="W31" s="307" t="str">
        <f>IF(AND('別紙3-1_区分⑤所要額内訳'!$E$37&lt;=踏み台シート!W4,踏み台シート!W4&lt;='別紙3-1_区分⑤所要額内訳'!$G$37),1,"")</f>
        <v/>
      </c>
      <c r="X31" s="307" t="str">
        <f>IF(AND('別紙3-1_区分⑤所要額内訳'!$E$37&lt;=踏み台シート!X4,踏み台シート!X4&lt;='別紙3-1_区分⑤所要額内訳'!$G$37),1,"")</f>
        <v/>
      </c>
      <c r="Y31" s="307" t="str">
        <f>IF(AND('別紙3-1_区分⑤所要額内訳'!$E$37&lt;=踏み台シート!Y4,踏み台シート!Y4&lt;='別紙3-1_区分⑤所要額内訳'!$G$37),1,"")</f>
        <v/>
      </c>
      <c r="Z31" s="307" t="str">
        <f>IF(AND('別紙3-1_区分⑤所要額内訳'!$E$37&lt;=踏み台シート!Z4,踏み台シート!Z4&lt;='別紙3-1_区分⑤所要額内訳'!$G$37),1,"")</f>
        <v/>
      </c>
      <c r="AA31" s="307" t="str">
        <f>IF(AND('別紙3-1_区分⑤所要額内訳'!$E$37&lt;=踏み台シート!AA4,踏み台シート!AA4&lt;='別紙3-1_区分⑤所要額内訳'!$G$37),1,"")</f>
        <v/>
      </c>
      <c r="AB31" s="307" t="str">
        <f>IF(AND('別紙3-1_区分⑤所要額内訳'!$E$37&lt;=踏み台シート!AB4,踏み台シート!AB4&lt;='別紙3-1_区分⑤所要額内訳'!$G$37),1,"")</f>
        <v/>
      </c>
      <c r="AC31" s="307" t="str">
        <f>IF(AND('別紙3-1_区分⑤所要額内訳'!$E$37&lt;=踏み台シート!AC4,踏み台シート!AC4&lt;='別紙3-1_区分⑤所要額内訳'!$G$37),1,"")</f>
        <v/>
      </c>
      <c r="AD31" s="307" t="str">
        <f>IF(AND('別紙3-1_区分⑤所要額内訳'!$E$37&lt;=踏み台シート!AD4,踏み台シート!AD4&lt;='別紙3-1_区分⑤所要額内訳'!$G$37),1,"")</f>
        <v/>
      </c>
      <c r="AE31" s="307" t="str">
        <f>IF(AND('別紙3-1_区分⑤所要額内訳'!$E$37&lt;=踏み台シート!AE4,踏み台シート!AE4&lt;='別紙3-1_区分⑤所要額内訳'!$G$37),1,"")</f>
        <v/>
      </c>
      <c r="AF31" s="307" t="str">
        <f>IF(AND('別紙3-1_区分⑤所要額内訳'!$E$37&lt;=踏み台シート!AF4,踏み台シート!AF4&lt;='別紙3-1_区分⑤所要額内訳'!$G$37),1,"")</f>
        <v/>
      </c>
      <c r="AG31" s="307" t="str">
        <f>IF(AND('別紙3-1_区分⑤所要額内訳'!$E$37&lt;=踏み台シート!AG4,踏み台シート!AG4&lt;='別紙3-1_区分⑤所要額内訳'!$G$37),1,"")</f>
        <v/>
      </c>
      <c r="AH31" s="307" t="str">
        <f>IF(AND('別紙3-1_区分⑤所要額内訳'!$E$37&lt;=踏み台シート!AH4,踏み台シート!AH4&lt;='別紙3-1_区分⑤所要額内訳'!$G$37),1,"")</f>
        <v/>
      </c>
      <c r="AI31" s="307" t="str">
        <f>IF(AND('別紙3-1_区分⑤所要額内訳'!$E$37&lt;=踏み台シート!AI4,踏み台シート!AI4&lt;='別紙3-1_区分⑤所要額内訳'!$G$37),1,"")</f>
        <v/>
      </c>
      <c r="AJ31" s="307" t="str">
        <f>IF(AND('別紙3-1_区分⑤所要額内訳'!$E$37&lt;=踏み台シート!AJ4,踏み台シート!AJ4&lt;='別紙3-1_区分⑤所要額内訳'!$G$37),1,"")</f>
        <v/>
      </c>
      <c r="AK31" s="307" t="str">
        <f>IF(AND('別紙3-1_区分⑤所要額内訳'!$E$37&lt;=踏み台シート!AK4,踏み台シート!AK4&lt;='別紙3-1_区分⑤所要額内訳'!$G$37),1,"")</f>
        <v/>
      </c>
      <c r="AL31" s="307" t="str">
        <f>IF(AND('別紙3-1_区分⑤所要額内訳'!$E$37&lt;=踏み台シート!AL4,踏み台シート!AL4&lt;='別紙3-1_区分⑤所要額内訳'!$G$37),1,"")</f>
        <v/>
      </c>
      <c r="AM31" s="307" t="str">
        <f>IF(AND('別紙3-1_区分⑤所要額内訳'!$E$37&lt;=踏み台シート!AM4,踏み台シート!AM4&lt;='別紙3-1_区分⑤所要額内訳'!$G$37),1,"")</f>
        <v/>
      </c>
      <c r="AN31" s="307" t="str">
        <f>IF(AND('別紙3-1_区分⑤所要額内訳'!$E$37&lt;=踏み台シート!AN4,踏み台シート!AN4&lt;='別紙3-1_区分⑤所要額内訳'!$G$37),1,"")</f>
        <v/>
      </c>
      <c r="AO31" s="307" t="str">
        <f>IF(AND('別紙3-1_区分⑤所要額内訳'!$E$37&lt;=踏み台シート!AO4,踏み台シート!AO4&lt;='別紙3-1_区分⑤所要額内訳'!$G$37),1,"")</f>
        <v/>
      </c>
      <c r="AP31" s="307" t="str">
        <f>IF(AND('別紙3-1_区分⑤所要額内訳'!$E$37&lt;=踏み台シート!AP4,踏み台シート!AP4&lt;='別紙3-1_区分⑤所要額内訳'!$G$37),1,"")</f>
        <v/>
      </c>
      <c r="AQ31" s="307" t="str">
        <f>IF(AND('別紙3-1_区分⑤所要額内訳'!$E$37&lt;=踏み台シート!AQ4,踏み台シート!AQ4&lt;='別紙3-1_区分⑤所要額内訳'!$G$37),1,"")</f>
        <v/>
      </c>
      <c r="AR31" s="307" t="str">
        <f>IF(AND('別紙3-1_区分⑤所要額内訳'!$E$37&lt;=踏み台シート!AR4,踏み台シート!AR4&lt;='別紙3-1_区分⑤所要額内訳'!$G$37),1,"")</f>
        <v/>
      </c>
      <c r="AS31" s="307" t="str">
        <f>IF(AND('別紙3-1_区分⑤所要額内訳'!$E$37&lt;=踏み台シート!AS4,踏み台シート!AS4&lt;='別紙3-1_区分⑤所要額内訳'!$G$37),1,"")</f>
        <v/>
      </c>
      <c r="AT31" s="307" t="str">
        <f>IF(AND('別紙3-1_区分⑤所要額内訳'!$E$37&lt;=踏み台シート!AT4,踏み台シート!AT4&lt;='別紙3-1_区分⑤所要額内訳'!$G$37),1,"")</f>
        <v/>
      </c>
      <c r="AU31" s="307" t="str">
        <f>IF(AND('別紙3-1_区分⑤所要額内訳'!$E$37&lt;=踏み台シート!AU4,踏み台シート!AU4&lt;='別紙3-1_区分⑤所要額内訳'!$G$37),1,"")</f>
        <v/>
      </c>
      <c r="AV31" s="307" t="str">
        <f>IF(AND('別紙3-1_区分⑤所要額内訳'!$E$37&lt;=踏み台シート!AV4,踏み台シート!AV4&lt;='別紙3-1_区分⑤所要額内訳'!$G$37),1,"")</f>
        <v/>
      </c>
      <c r="AW31" s="307" t="str">
        <f>IF(AND('別紙3-1_区分⑤所要額内訳'!$E$37&lt;=踏み台シート!AW4,踏み台シート!AW4&lt;='別紙3-1_区分⑤所要額内訳'!$G$37),1,"")</f>
        <v/>
      </c>
      <c r="AX31" s="307" t="str">
        <f>IF(AND('別紙3-1_区分⑤所要額内訳'!$E$37&lt;=踏み台シート!AX4,踏み台シート!AX4&lt;='別紙3-1_区分⑤所要額内訳'!$G$37),1,"")</f>
        <v/>
      </c>
      <c r="AY31" s="307" t="str">
        <f>IF(AND('別紙3-1_区分⑤所要額内訳'!$E$37&lt;=踏み台シート!AY4,踏み台シート!AY4&lt;='別紙3-1_区分⑤所要額内訳'!$G$37),1,"")</f>
        <v/>
      </c>
      <c r="AZ31" s="307" t="str">
        <f>IF(AND('別紙3-1_区分⑤所要額内訳'!$E$37&lt;=踏み台シート!AZ4,踏み台シート!AZ4&lt;='別紙3-1_区分⑤所要額内訳'!$G$37),1,"")</f>
        <v/>
      </c>
      <c r="BA31" s="307" t="str">
        <f>IF(AND('別紙3-1_区分⑤所要額内訳'!$E$37&lt;=踏み台シート!BA4,踏み台シート!BA4&lt;='別紙3-1_区分⑤所要額内訳'!$G$37),1,"")</f>
        <v/>
      </c>
      <c r="BB31" s="311">
        <f t="shared" si="2"/>
        <v>1</v>
      </c>
    </row>
    <row r="32" spans="1:54">
      <c r="A32" s="307" t="str">
        <f t="shared" si="3"/>
        <v/>
      </c>
      <c r="B32" s="313" t="str">
        <f>IF('別紙3-1_区分⑤所要額内訳'!B38="","",'別紙3-1_区分⑤所要額内訳'!B38)</f>
        <v/>
      </c>
      <c r="C32" s="307" t="str">
        <f>IF('別紙3-1_区分⑤所要額内訳'!C38="","",'別紙3-1_区分⑤所要額内訳'!C38)</f>
        <v/>
      </c>
      <c r="D32" s="307">
        <f>IF(AND('別紙3-1_区分⑤所要額内訳'!$E$38&lt;=踏み台シート!D4,踏み台シート!D4&lt;='別紙3-1_区分⑤所要額内訳'!$G$38),1,"")</f>
        <v>1</v>
      </c>
      <c r="E32" s="307" t="str">
        <f>IF(AND('別紙3-1_区分⑤所要額内訳'!$E$38&lt;=踏み台シート!E4,踏み台シート!E4&lt;='別紙3-1_区分⑤所要額内訳'!$G$38),1,"")</f>
        <v/>
      </c>
      <c r="F32" s="307" t="str">
        <f>IF(AND('別紙3-1_区分⑤所要額内訳'!$E$38&lt;=踏み台シート!F4,踏み台シート!F4&lt;='別紙3-1_区分⑤所要額内訳'!$G$38),1,"")</f>
        <v/>
      </c>
      <c r="G32" s="307" t="str">
        <f>IF(AND('別紙3-1_区分⑤所要額内訳'!$E$38&lt;=踏み台シート!G4,踏み台シート!G4&lt;='別紙3-1_区分⑤所要額内訳'!$G$38),1,"")</f>
        <v/>
      </c>
      <c r="H32" s="307" t="str">
        <f>IF(AND('別紙3-1_区分⑤所要額内訳'!$E$38&lt;=踏み台シート!H4,踏み台シート!H4&lt;='別紙3-1_区分⑤所要額内訳'!$G$38),1,"")</f>
        <v/>
      </c>
      <c r="I32" s="307" t="str">
        <f>IF(AND('別紙3-1_区分⑤所要額内訳'!$E$38&lt;=踏み台シート!I4,踏み台シート!I4&lt;='別紙3-1_区分⑤所要額内訳'!$G$38),1,"")</f>
        <v/>
      </c>
      <c r="J32" s="307" t="str">
        <f>IF(AND('別紙3-1_区分⑤所要額内訳'!$E$38&lt;=踏み台シート!J4,踏み台シート!J4&lt;='別紙3-1_区分⑤所要額内訳'!$G$38),1,"")</f>
        <v/>
      </c>
      <c r="K32" s="307" t="str">
        <f>IF(AND('別紙3-1_区分⑤所要額内訳'!$E$38&lt;=踏み台シート!K4,踏み台シート!K4&lt;='別紙3-1_区分⑤所要額内訳'!$G$38),1,"")</f>
        <v/>
      </c>
      <c r="L32" s="307" t="str">
        <f>IF(AND('別紙3-1_区分⑤所要額内訳'!$E$38&lt;=踏み台シート!L4,踏み台シート!L4&lt;='別紙3-1_区分⑤所要額内訳'!$G$38),1,"")</f>
        <v/>
      </c>
      <c r="M32" s="307" t="str">
        <f>IF(AND('別紙3-1_区分⑤所要額内訳'!$E$38&lt;=踏み台シート!M4,踏み台シート!M4&lt;='別紙3-1_区分⑤所要額内訳'!$G$38),1,"")</f>
        <v/>
      </c>
      <c r="N32" s="307" t="str">
        <f>IF(AND('別紙3-1_区分⑤所要額内訳'!$E$38&lt;=踏み台シート!N4,踏み台シート!N4&lt;='別紙3-1_区分⑤所要額内訳'!$G$38),1,"")</f>
        <v/>
      </c>
      <c r="O32" s="307" t="str">
        <f>IF(AND('別紙3-1_区分⑤所要額内訳'!$E$38&lt;=踏み台シート!O4,踏み台シート!O4&lt;='別紙3-1_区分⑤所要額内訳'!$G$38),1,"")</f>
        <v/>
      </c>
      <c r="P32" s="307" t="str">
        <f>IF(AND('別紙3-1_区分⑤所要額内訳'!$E$38&lt;=踏み台シート!P4,踏み台シート!P4&lt;='別紙3-1_区分⑤所要額内訳'!$G$38),1,"")</f>
        <v/>
      </c>
      <c r="Q32" s="307" t="str">
        <f>IF(AND('別紙3-1_区分⑤所要額内訳'!$E$38&lt;=踏み台シート!Q4,踏み台シート!Q4&lt;='別紙3-1_区分⑤所要額内訳'!$G$38),1,"")</f>
        <v/>
      </c>
      <c r="R32" s="307" t="str">
        <f>IF(AND('別紙3-1_区分⑤所要額内訳'!$E$38&lt;=踏み台シート!R4,踏み台シート!R4&lt;='別紙3-1_区分⑤所要額内訳'!$G$38),1,"")</f>
        <v/>
      </c>
      <c r="S32" s="307" t="str">
        <f>IF(AND('別紙3-1_区分⑤所要額内訳'!$E$38&lt;=踏み台シート!S4,踏み台シート!S4&lt;='別紙3-1_区分⑤所要額内訳'!$G$38),1,"")</f>
        <v/>
      </c>
      <c r="T32" s="307" t="str">
        <f>IF(AND('別紙3-1_区分⑤所要額内訳'!$E$38&lt;=踏み台シート!T4,踏み台シート!T4&lt;='別紙3-1_区分⑤所要額内訳'!$G$38),1,"")</f>
        <v/>
      </c>
      <c r="U32" s="307" t="str">
        <f>IF(AND('別紙3-1_区分⑤所要額内訳'!$E$38&lt;=踏み台シート!U4,踏み台シート!U4&lt;='別紙3-1_区分⑤所要額内訳'!$G$38),1,"")</f>
        <v/>
      </c>
      <c r="V32" s="307" t="str">
        <f>IF(AND('別紙3-1_区分⑤所要額内訳'!$E$38&lt;=踏み台シート!V4,踏み台シート!V4&lt;='別紙3-1_区分⑤所要額内訳'!$G$38),1,"")</f>
        <v/>
      </c>
      <c r="W32" s="307" t="str">
        <f>IF(AND('別紙3-1_区分⑤所要額内訳'!$E$38&lt;=踏み台シート!W4,踏み台シート!W4&lt;='別紙3-1_区分⑤所要額内訳'!$G$38),1,"")</f>
        <v/>
      </c>
      <c r="X32" s="307" t="str">
        <f>IF(AND('別紙3-1_区分⑤所要額内訳'!$E$38&lt;=踏み台シート!X4,踏み台シート!X4&lt;='別紙3-1_区分⑤所要額内訳'!$G$38),1,"")</f>
        <v/>
      </c>
      <c r="Y32" s="307" t="str">
        <f>IF(AND('別紙3-1_区分⑤所要額内訳'!$E$38&lt;=踏み台シート!Y4,踏み台シート!Y4&lt;='別紙3-1_区分⑤所要額内訳'!$G$38),1,"")</f>
        <v/>
      </c>
      <c r="Z32" s="307" t="str">
        <f>IF(AND('別紙3-1_区分⑤所要額内訳'!$E$38&lt;=踏み台シート!Z4,踏み台シート!Z4&lt;='別紙3-1_区分⑤所要額内訳'!$G$38),1,"")</f>
        <v/>
      </c>
      <c r="AA32" s="307" t="str">
        <f>IF(AND('別紙3-1_区分⑤所要額内訳'!$E$38&lt;=踏み台シート!AA4,踏み台シート!AA4&lt;='別紙3-1_区分⑤所要額内訳'!$G$38),1,"")</f>
        <v/>
      </c>
      <c r="AB32" s="307" t="str">
        <f>IF(AND('別紙3-1_区分⑤所要額内訳'!$E$38&lt;=踏み台シート!AB4,踏み台シート!AB4&lt;='別紙3-1_区分⑤所要額内訳'!$G$38),1,"")</f>
        <v/>
      </c>
      <c r="AC32" s="307" t="str">
        <f>IF(AND('別紙3-1_区分⑤所要額内訳'!$E$38&lt;=踏み台シート!AC4,踏み台シート!AC4&lt;='別紙3-1_区分⑤所要額内訳'!$G$38),1,"")</f>
        <v/>
      </c>
      <c r="AD32" s="307" t="str">
        <f>IF(AND('別紙3-1_区分⑤所要額内訳'!$E$38&lt;=踏み台シート!AD4,踏み台シート!AD4&lt;='別紙3-1_区分⑤所要額内訳'!$G$38),1,"")</f>
        <v/>
      </c>
      <c r="AE32" s="307" t="str">
        <f>IF(AND('別紙3-1_区分⑤所要額内訳'!$E$38&lt;=踏み台シート!AE4,踏み台シート!AE4&lt;='別紙3-1_区分⑤所要額内訳'!$G$38),1,"")</f>
        <v/>
      </c>
      <c r="AF32" s="307" t="str">
        <f>IF(AND('別紙3-1_区分⑤所要額内訳'!$E$38&lt;=踏み台シート!AF4,踏み台シート!AF4&lt;='別紙3-1_区分⑤所要額内訳'!$G$38),1,"")</f>
        <v/>
      </c>
      <c r="AG32" s="307" t="str">
        <f>IF(AND('別紙3-1_区分⑤所要額内訳'!$E$38&lt;=踏み台シート!AG4,踏み台シート!AG4&lt;='別紙3-1_区分⑤所要額内訳'!$G$38),1,"")</f>
        <v/>
      </c>
      <c r="AH32" s="307" t="str">
        <f>IF(AND('別紙3-1_区分⑤所要額内訳'!$E$38&lt;=踏み台シート!AH4,踏み台シート!AH4&lt;='別紙3-1_区分⑤所要額内訳'!$G$38),1,"")</f>
        <v/>
      </c>
      <c r="AI32" s="307" t="str">
        <f>IF(AND('別紙3-1_区分⑤所要額内訳'!$E$38&lt;=踏み台シート!AI4,踏み台シート!AI4&lt;='別紙3-1_区分⑤所要額内訳'!$G$38),1,"")</f>
        <v/>
      </c>
      <c r="AJ32" s="307" t="str">
        <f>IF(AND('別紙3-1_区分⑤所要額内訳'!$E$38&lt;=踏み台シート!AJ4,踏み台シート!AJ4&lt;='別紙3-1_区分⑤所要額内訳'!$G$38),1,"")</f>
        <v/>
      </c>
      <c r="AK32" s="307" t="str">
        <f>IF(AND('別紙3-1_区分⑤所要額内訳'!$E$38&lt;=踏み台シート!AK4,踏み台シート!AK4&lt;='別紙3-1_区分⑤所要額内訳'!$G$38),1,"")</f>
        <v/>
      </c>
      <c r="AL32" s="307" t="str">
        <f>IF(AND('別紙3-1_区分⑤所要額内訳'!$E$38&lt;=踏み台シート!AL4,踏み台シート!AL4&lt;='別紙3-1_区分⑤所要額内訳'!$G$38),1,"")</f>
        <v/>
      </c>
      <c r="AM32" s="307" t="str">
        <f>IF(AND('別紙3-1_区分⑤所要額内訳'!$E$38&lt;=踏み台シート!AM4,踏み台シート!AM4&lt;='別紙3-1_区分⑤所要額内訳'!$G$38),1,"")</f>
        <v/>
      </c>
      <c r="AN32" s="307" t="str">
        <f>IF(AND('別紙3-1_区分⑤所要額内訳'!$E$38&lt;=踏み台シート!AN4,踏み台シート!AN4&lt;='別紙3-1_区分⑤所要額内訳'!$G$38),1,"")</f>
        <v/>
      </c>
      <c r="AO32" s="307" t="str">
        <f>IF(AND('別紙3-1_区分⑤所要額内訳'!$E$38&lt;=踏み台シート!AO4,踏み台シート!AO4&lt;='別紙3-1_区分⑤所要額内訳'!$G$38),1,"")</f>
        <v/>
      </c>
      <c r="AP32" s="307" t="str">
        <f>IF(AND('別紙3-1_区分⑤所要額内訳'!$E$38&lt;=踏み台シート!AP4,踏み台シート!AP4&lt;='別紙3-1_区分⑤所要額内訳'!$G$38),1,"")</f>
        <v/>
      </c>
      <c r="AQ32" s="307" t="str">
        <f>IF(AND('別紙3-1_区分⑤所要額内訳'!$E$38&lt;=踏み台シート!AQ4,踏み台シート!AQ4&lt;='別紙3-1_区分⑤所要額内訳'!$G$38),1,"")</f>
        <v/>
      </c>
      <c r="AR32" s="307" t="str">
        <f>IF(AND('別紙3-1_区分⑤所要額内訳'!$E$38&lt;=踏み台シート!AR4,踏み台シート!AR4&lt;='別紙3-1_区分⑤所要額内訳'!$G$38),1,"")</f>
        <v/>
      </c>
      <c r="AS32" s="307" t="str">
        <f>IF(AND('別紙3-1_区分⑤所要額内訳'!$E$38&lt;=踏み台シート!AS4,踏み台シート!AS4&lt;='別紙3-1_区分⑤所要額内訳'!$G$38),1,"")</f>
        <v/>
      </c>
      <c r="AT32" s="307" t="str">
        <f>IF(AND('別紙3-1_区分⑤所要額内訳'!$E$38&lt;=踏み台シート!AT4,踏み台シート!AT4&lt;='別紙3-1_区分⑤所要額内訳'!$G$38),1,"")</f>
        <v/>
      </c>
      <c r="AU32" s="307" t="str">
        <f>IF(AND('別紙3-1_区分⑤所要額内訳'!$E$38&lt;=踏み台シート!AU4,踏み台シート!AU4&lt;='別紙3-1_区分⑤所要額内訳'!$G$38),1,"")</f>
        <v/>
      </c>
      <c r="AV32" s="307" t="str">
        <f>IF(AND('別紙3-1_区分⑤所要額内訳'!$E$38&lt;=踏み台シート!AV4,踏み台シート!AV4&lt;='別紙3-1_区分⑤所要額内訳'!$G$38),1,"")</f>
        <v/>
      </c>
      <c r="AW32" s="307" t="str">
        <f>IF(AND('別紙3-1_区分⑤所要額内訳'!$E$38&lt;=踏み台シート!AW4,踏み台シート!AW4&lt;='別紙3-1_区分⑤所要額内訳'!$G$38),1,"")</f>
        <v/>
      </c>
      <c r="AX32" s="307" t="str">
        <f>IF(AND('別紙3-1_区分⑤所要額内訳'!$E$38&lt;=踏み台シート!AX4,踏み台シート!AX4&lt;='別紙3-1_区分⑤所要額内訳'!$G$38),1,"")</f>
        <v/>
      </c>
      <c r="AY32" s="307" t="str">
        <f>IF(AND('別紙3-1_区分⑤所要額内訳'!$E$38&lt;=踏み台シート!AY4,踏み台シート!AY4&lt;='別紙3-1_区分⑤所要額内訳'!$G$38),1,"")</f>
        <v/>
      </c>
      <c r="AZ32" s="307" t="str">
        <f>IF(AND('別紙3-1_区分⑤所要額内訳'!$E$38&lt;=踏み台シート!AZ4,踏み台シート!AZ4&lt;='別紙3-1_区分⑤所要額内訳'!$G$38),1,"")</f>
        <v/>
      </c>
      <c r="BA32" s="307" t="str">
        <f>IF(AND('別紙3-1_区分⑤所要額内訳'!$E$38&lt;=踏み台シート!BA4,踏み台シート!BA4&lt;='別紙3-1_区分⑤所要額内訳'!$G$38),1,"")</f>
        <v/>
      </c>
      <c r="BB32" s="311">
        <f t="shared" si="2"/>
        <v>1</v>
      </c>
    </row>
    <row r="33" spans="1:54">
      <c r="A33" s="307" t="str">
        <f t="shared" si="3"/>
        <v/>
      </c>
      <c r="B33" s="313" t="str">
        <f>IF('別紙3-1_区分⑤所要額内訳'!B39="","",'別紙3-1_区分⑤所要額内訳'!B39)</f>
        <v/>
      </c>
      <c r="C33" s="307" t="str">
        <f>IF('別紙3-1_区分⑤所要額内訳'!C39="","",'別紙3-1_区分⑤所要額内訳'!C39)</f>
        <v/>
      </c>
      <c r="D33" s="307">
        <f>IF(AND('別紙3-1_区分⑤所要額内訳'!$E$39&lt;=踏み台シート!D4,踏み台シート!D4&lt;='別紙3-1_区分⑤所要額内訳'!$G$39),1,"")</f>
        <v>1</v>
      </c>
      <c r="E33" s="307" t="str">
        <f>IF(AND('別紙3-1_区分⑤所要額内訳'!$E$39&lt;=踏み台シート!E4,踏み台シート!E4&lt;='別紙3-1_区分⑤所要額内訳'!$G$39),1,"")</f>
        <v/>
      </c>
      <c r="F33" s="307" t="str">
        <f>IF(AND('別紙3-1_区分⑤所要額内訳'!$E$39&lt;=踏み台シート!F4,踏み台シート!F4&lt;='別紙3-1_区分⑤所要額内訳'!$G$39),1,"")</f>
        <v/>
      </c>
      <c r="G33" s="307" t="str">
        <f>IF(AND('別紙3-1_区分⑤所要額内訳'!$E$39&lt;=踏み台シート!G4,踏み台シート!G4&lt;='別紙3-1_区分⑤所要額内訳'!$G$39),1,"")</f>
        <v/>
      </c>
      <c r="H33" s="307" t="str">
        <f>IF(AND('別紙3-1_区分⑤所要額内訳'!$E$39&lt;=踏み台シート!H4,踏み台シート!H4&lt;='別紙3-1_区分⑤所要額内訳'!$G$39),1,"")</f>
        <v/>
      </c>
      <c r="I33" s="307" t="str">
        <f>IF(AND('別紙3-1_区分⑤所要額内訳'!$E$39&lt;=踏み台シート!I4,踏み台シート!I4&lt;='別紙3-1_区分⑤所要額内訳'!$G$39),1,"")</f>
        <v/>
      </c>
      <c r="J33" s="307" t="str">
        <f>IF(AND('別紙3-1_区分⑤所要額内訳'!$E$39&lt;=踏み台シート!J4,踏み台シート!J4&lt;='別紙3-1_区分⑤所要額内訳'!$G$39),1,"")</f>
        <v/>
      </c>
      <c r="K33" s="307" t="str">
        <f>IF(AND('別紙3-1_区分⑤所要額内訳'!$E$39&lt;=踏み台シート!K4,踏み台シート!K4&lt;='別紙3-1_区分⑤所要額内訳'!$G$39),1,"")</f>
        <v/>
      </c>
      <c r="L33" s="307" t="str">
        <f>IF(AND('別紙3-1_区分⑤所要額内訳'!$E$39&lt;=踏み台シート!L4,踏み台シート!L4&lt;='別紙3-1_区分⑤所要額内訳'!$G$39),1,"")</f>
        <v/>
      </c>
      <c r="M33" s="307" t="str">
        <f>IF(AND('別紙3-1_区分⑤所要額内訳'!$E$39&lt;=踏み台シート!M4,踏み台シート!M4&lt;='別紙3-1_区分⑤所要額内訳'!$G$39),1,"")</f>
        <v/>
      </c>
      <c r="N33" s="307" t="str">
        <f>IF(AND('別紙3-1_区分⑤所要額内訳'!$E$39&lt;=踏み台シート!N4,踏み台シート!N4&lt;='別紙3-1_区分⑤所要額内訳'!$G$39),1,"")</f>
        <v/>
      </c>
      <c r="O33" s="307" t="str">
        <f>IF(AND('別紙3-1_区分⑤所要額内訳'!$E$39&lt;=踏み台シート!O4,踏み台シート!O4&lt;='別紙3-1_区分⑤所要額内訳'!$G$39),1,"")</f>
        <v/>
      </c>
      <c r="P33" s="307" t="str">
        <f>IF(AND('別紙3-1_区分⑤所要額内訳'!$E$39&lt;=踏み台シート!P4,踏み台シート!P4&lt;='別紙3-1_区分⑤所要額内訳'!$G$39),1,"")</f>
        <v/>
      </c>
      <c r="Q33" s="307" t="str">
        <f>IF(AND('別紙3-1_区分⑤所要額内訳'!$E$39&lt;=踏み台シート!Q4,踏み台シート!Q4&lt;='別紙3-1_区分⑤所要額内訳'!$G$39),1,"")</f>
        <v/>
      </c>
      <c r="R33" s="307" t="str">
        <f>IF(AND('別紙3-1_区分⑤所要額内訳'!$E$39&lt;=踏み台シート!R4,踏み台シート!R4&lt;='別紙3-1_区分⑤所要額内訳'!$G$39),1,"")</f>
        <v/>
      </c>
      <c r="S33" s="307" t="str">
        <f>IF(AND('別紙3-1_区分⑤所要額内訳'!$E$39&lt;=踏み台シート!S4,踏み台シート!S4&lt;='別紙3-1_区分⑤所要額内訳'!$G$39),1,"")</f>
        <v/>
      </c>
      <c r="T33" s="307" t="str">
        <f>IF(AND('別紙3-1_区分⑤所要額内訳'!$E$39&lt;=踏み台シート!T4,踏み台シート!T4&lt;='別紙3-1_区分⑤所要額内訳'!$G$39),1,"")</f>
        <v/>
      </c>
      <c r="U33" s="307" t="str">
        <f>IF(AND('別紙3-1_区分⑤所要額内訳'!$E$39&lt;=踏み台シート!U4,踏み台シート!U4&lt;='別紙3-1_区分⑤所要額内訳'!$G$39),1,"")</f>
        <v/>
      </c>
      <c r="V33" s="307" t="str">
        <f>IF(AND('別紙3-1_区分⑤所要額内訳'!$E$39&lt;=踏み台シート!V4,踏み台シート!V4&lt;='別紙3-1_区分⑤所要額内訳'!$G$39),1,"")</f>
        <v/>
      </c>
      <c r="W33" s="307" t="str">
        <f>IF(AND('別紙3-1_区分⑤所要額内訳'!$E$39&lt;=踏み台シート!W4,踏み台シート!W4&lt;='別紙3-1_区分⑤所要額内訳'!$G$39),1,"")</f>
        <v/>
      </c>
      <c r="X33" s="307" t="str">
        <f>IF(AND('別紙3-1_区分⑤所要額内訳'!$E$39&lt;=踏み台シート!X4,踏み台シート!X4&lt;='別紙3-1_区分⑤所要額内訳'!$G$39),1,"")</f>
        <v/>
      </c>
      <c r="Y33" s="307" t="str">
        <f>IF(AND('別紙3-1_区分⑤所要額内訳'!$E$39&lt;=踏み台シート!Y4,踏み台シート!Y4&lt;='別紙3-1_区分⑤所要額内訳'!$G$39),1,"")</f>
        <v/>
      </c>
      <c r="Z33" s="307" t="str">
        <f>IF(AND('別紙3-1_区分⑤所要額内訳'!$E$39&lt;=踏み台シート!Z4,踏み台シート!Z4&lt;='別紙3-1_区分⑤所要額内訳'!$G$39),1,"")</f>
        <v/>
      </c>
      <c r="AA33" s="307" t="str">
        <f>IF(AND('別紙3-1_区分⑤所要額内訳'!$E$39&lt;=踏み台シート!AA4,踏み台シート!AA4&lt;='別紙3-1_区分⑤所要額内訳'!$G$39),1,"")</f>
        <v/>
      </c>
      <c r="AB33" s="307" t="str">
        <f>IF(AND('別紙3-1_区分⑤所要額内訳'!$E$39&lt;=踏み台シート!AB4,踏み台シート!AB4&lt;='別紙3-1_区分⑤所要額内訳'!$G$39),1,"")</f>
        <v/>
      </c>
      <c r="AC33" s="307" t="str">
        <f>IF(AND('別紙3-1_区分⑤所要額内訳'!$E$39&lt;=踏み台シート!AC4,踏み台シート!AC4&lt;='別紙3-1_区分⑤所要額内訳'!$G$39),1,"")</f>
        <v/>
      </c>
      <c r="AD33" s="307" t="str">
        <f>IF(AND('別紙3-1_区分⑤所要額内訳'!$E$39&lt;=踏み台シート!AD4,踏み台シート!AD4&lt;='別紙3-1_区分⑤所要額内訳'!$G$39),1,"")</f>
        <v/>
      </c>
      <c r="AE33" s="307" t="str">
        <f>IF(AND('別紙3-1_区分⑤所要額内訳'!$E$39&lt;=踏み台シート!AE4,踏み台シート!AE4&lt;='別紙3-1_区分⑤所要額内訳'!$G$39),1,"")</f>
        <v/>
      </c>
      <c r="AF33" s="307" t="str">
        <f>IF(AND('別紙3-1_区分⑤所要額内訳'!$E$39&lt;=踏み台シート!AF4,踏み台シート!AF4&lt;='別紙3-1_区分⑤所要額内訳'!$G$39),1,"")</f>
        <v/>
      </c>
      <c r="AG33" s="307" t="str">
        <f>IF(AND('別紙3-1_区分⑤所要額内訳'!$E$39&lt;=踏み台シート!AG4,踏み台シート!AG4&lt;='別紙3-1_区分⑤所要額内訳'!$G$39),1,"")</f>
        <v/>
      </c>
      <c r="AH33" s="307" t="str">
        <f>IF(AND('別紙3-1_区分⑤所要額内訳'!$E$39&lt;=踏み台シート!AH4,踏み台シート!AH4&lt;='別紙3-1_区分⑤所要額内訳'!$G$39),1,"")</f>
        <v/>
      </c>
      <c r="AI33" s="307" t="str">
        <f>IF(AND('別紙3-1_区分⑤所要額内訳'!$E$39&lt;=踏み台シート!AI4,踏み台シート!AI4&lt;='別紙3-1_区分⑤所要額内訳'!$G$39),1,"")</f>
        <v/>
      </c>
      <c r="AJ33" s="307" t="str">
        <f>IF(AND('別紙3-1_区分⑤所要額内訳'!$E$39&lt;=踏み台シート!AJ4,踏み台シート!AJ4&lt;='別紙3-1_区分⑤所要額内訳'!$G$39),1,"")</f>
        <v/>
      </c>
      <c r="AK33" s="307" t="str">
        <f>IF(AND('別紙3-1_区分⑤所要額内訳'!$E$39&lt;=踏み台シート!AK4,踏み台シート!AK4&lt;='別紙3-1_区分⑤所要額内訳'!$G$39),1,"")</f>
        <v/>
      </c>
      <c r="AL33" s="307" t="str">
        <f>IF(AND('別紙3-1_区分⑤所要額内訳'!$E$39&lt;=踏み台シート!AL4,踏み台シート!AL4&lt;='別紙3-1_区分⑤所要額内訳'!$G$39),1,"")</f>
        <v/>
      </c>
      <c r="AM33" s="307" t="str">
        <f>IF(AND('別紙3-1_区分⑤所要額内訳'!$E$39&lt;=踏み台シート!AM4,踏み台シート!AM4&lt;='別紙3-1_区分⑤所要額内訳'!$G$39),1,"")</f>
        <v/>
      </c>
      <c r="AN33" s="307" t="str">
        <f>IF(AND('別紙3-1_区分⑤所要額内訳'!$E$39&lt;=踏み台シート!AN4,踏み台シート!AN4&lt;='別紙3-1_区分⑤所要額内訳'!$G$39),1,"")</f>
        <v/>
      </c>
      <c r="AO33" s="307" t="str">
        <f>IF(AND('別紙3-1_区分⑤所要額内訳'!$E$39&lt;=踏み台シート!AO4,踏み台シート!AO4&lt;='別紙3-1_区分⑤所要額内訳'!$G$39),1,"")</f>
        <v/>
      </c>
      <c r="AP33" s="307" t="str">
        <f>IF(AND('別紙3-1_区分⑤所要額内訳'!$E$39&lt;=踏み台シート!AP4,踏み台シート!AP4&lt;='別紙3-1_区分⑤所要額内訳'!$G$39),1,"")</f>
        <v/>
      </c>
      <c r="AQ33" s="307" t="str">
        <f>IF(AND('別紙3-1_区分⑤所要額内訳'!$E$39&lt;=踏み台シート!AQ4,踏み台シート!AQ4&lt;='別紙3-1_区分⑤所要額内訳'!$G$39),1,"")</f>
        <v/>
      </c>
      <c r="AR33" s="307" t="str">
        <f>IF(AND('別紙3-1_区分⑤所要額内訳'!$E$39&lt;=踏み台シート!AR4,踏み台シート!AR4&lt;='別紙3-1_区分⑤所要額内訳'!$G$39),1,"")</f>
        <v/>
      </c>
      <c r="AS33" s="307" t="str">
        <f>IF(AND('別紙3-1_区分⑤所要額内訳'!$E$39&lt;=踏み台シート!AS4,踏み台シート!AS4&lt;='別紙3-1_区分⑤所要額内訳'!$G$39),1,"")</f>
        <v/>
      </c>
      <c r="AT33" s="307" t="str">
        <f>IF(AND('別紙3-1_区分⑤所要額内訳'!$E$39&lt;=踏み台シート!AT4,踏み台シート!AT4&lt;='別紙3-1_区分⑤所要額内訳'!$G$39),1,"")</f>
        <v/>
      </c>
      <c r="AU33" s="307" t="str">
        <f>IF(AND('別紙3-1_区分⑤所要額内訳'!$E$39&lt;=踏み台シート!AU4,踏み台シート!AU4&lt;='別紙3-1_区分⑤所要額内訳'!$G$39),1,"")</f>
        <v/>
      </c>
      <c r="AV33" s="307" t="str">
        <f>IF(AND('別紙3-1_区分⑤所要額内訳'!$E$39&lt;=踏み台シート!AV4,踏み台シート!AV4&lt;='別紙3-1_区分⑤所要額内訳'!$G$39),1,"")</f>
        <v/>
      </c>
      <c r="AW33" s="307" t="str">
        <f>IF(AND('別紙3-1_区分⑤所要額内訳'!$E$39&lt;=踏み台シート!AW4,踏み台シート!AW4&lt;='別紙3-1_区分⑤所要額内訳'!$G$39),1,"")</f>
        <v/>
      </c>
      <c r="AX33" s="307" t="str">
        <f>IF(AND('別紙3-1_区分⑤所要額内訳'!$E$39&lt;=踏み台シート!AX4,踏み台シート!AX4&lt;='別紙3-1_区分⑤所要額内訳'!$G$39),1,"")</f>
        <v/>
      </c>
      <c r="AY33" s="307" t="str">
        <f>IF(AND('別紙3-1_区分⑤所要額内訳'!$E$39&lt;=踏み台シート!AY4,踏み台シート!AY4&lt;='別紙3-1_区分⑤所要額内訳'!$G$39),1,"")</f>
        <v/>
      </c>
      <c r="AZ33" s="307" t="str">
        <f>IF(AND('別紙3-1_区分⑤所要額内訳'!$E$39&lt;=踏み台シート!AZ4,踏み台シート!AZ4&lt;='別紙3-1_区分⑤所要額内訳'!$G$39),1,"")</f>
        <v/>
      </c>
      <c r="BA33" s="307" t="str">
        <f>IF(AND('別紙3-1_区分⑤所要額内訳'!$E$39&lt;=踏み台シート!BA4,踏み台シート!BA4&lt;='別紙3-1_区分⑤所要額内訳'!$G$39),1,"")</f>
        <v/>
      </c>
      <c r="BB33" s="311">
        <f t="shared" si="2"/>
        <v>1</v>
      </c>
    </row>
    <row r="34" spans="1:54">
      <c r="A34" s="307" t="str">
        <f t="shared" si="3"/>
        <v/>
      </c>
      <c r="B34" s="313" t="str">
        <f>IF('別紙3-1_区分⑤所要額内訳'!B40="","",'別紙3-1_区分⑤所要額内訳'!B40)</f>
        <v/>
      </c>
      <c r="C34" s="307" t="str">
        <f>IF('別紙3-1_区分⑤所要額内訳'!C40="","",'別紙3-1_区分⑤所要額内訳'!C40)</f>
        <v/>
      </c>
      <c r="D34" s="307">
        <f>IF(AND('別紙3-1_区分⑤所要額内訳'!$E$40&lt;=踏み台シート!D4,踏み台シート!D4&lt;='別紙3-1_区分⑤所要額内訳'!$G$40),1,"")</f>
        <v>1</v>
      </c>
      <c r="E34" s="307" t="str">
        <f>IF(AND('別紙3-1_区分⑤所要額内訳'!$E$40&lt;=踏み台シート!E4,踏み台シート!E4&lt;='別紙3-1_区分⑤所要額内訳'!$G$40),1,"")</f>
        <v/>
      </c>
      <c r="F34" s="307" t="str">
        <f>IF(AND('別紙3-1_区分⑤所要額内訳'!$E$40&lt;=踏み台シート!F4,踏み台シート!F4&lt;='別紙3-1_区分⑤所要額内訳'!$G$40),1,"")</f>
        <v/>
      </c>
      <c r="G34" s="307" t="str">
        <f>IF(AND('別紙3-1_区分⑤所要額内訳'!$E$40&lt;=踏み台シート!G4,踏み台シート!G4&lt;='別紙3-1_区分⑤所要額内訳'!$G$40),1,"")</f>
        <v/>
      </c>
      <c r="H34" s="307" t="str">
        <f>IF(AND('別紙3-1_区分⑤所要額内訳'!$E$40&lt;=踏み台シート!H4,踏み台シート!H4&lt;='別紙3-1_区分⑤所要額内訳'!$G$40),1,"")</f>
        <v/>
      </c>
      <c r="I34" s="307" t="str">
        <f>IF(AND('別紙3-1_区分⑤所要額内訳'!$E$40&lt;=踏み台シート!I4,踏み台シート!I4&lt;='別紙3-1_区分⑤所要額内訳'!$G$40),1,"")</f>
        <v/>
      </c>
      <c r="J34" s="307" t="str">
        <f>IF(AND('別紙3-1_区分⑤所要額内訳'!$E$40&lt;=踏み台シート!J4,踏み台シート!J4&lt;='別紙3-1_区分⑤所要額内訳'!$G$40),1,"")</f>
        <v/>
      </c>
      <c r="K34" s="307" t="str">
        <f>IF(AND('別紙3-1_区分⑤所要額内訳'!$E$40&lt;=踏み台シート!K4,踏み台シート!K4&lt;='別紙3-1_区分⑤所要額内訳'!$G$40),1,"")</f>
        <v/>
      </c>
      <c r="L34" s="307" t="str">
        <f>IF(AND('別紙3-1_区分⑤所要額内訳'!$E$40&lt;=踏み台シート!L4,踏み台シート!L4&lt;='別紙3-1_区分⑤所要額内訳'!$G$40),1,"")</f>
        <v/>
      </c>
      <c r="M34" s="307" t="str">
        <f>IF(AND('別紙3-1_区分⑤所要額内訳'!$E$40&lt;=踏み台シート!M4,踏み台シート!M4&lt;='別紙3-1_区分⑤所要額内訳'!$G$40),1,"")</f>
        <v/>
      </c>
      <c r="N34" s="307" t="str">
        <f>IF(AND('別紙3-1_区分⑤所要額内訳'!$E$40&lt;=踏み台シート!N4,踏み台シート!N4&lt;='別紙3-1_区分⑤所要額内訳'!$G$40),1,"")</f>
        <v/>
      </c>
      <c r="O34" s="307" t="str">
        <f>IF(AND('別紙3-1_区分⑤所要額内訳'!$E$40&lt;=踏み台シート!O4,踏み台シート!O4&lt;='別紙3-1_区分⑤所要額内訳'!$G$40),1,"")</f>
        <v/>
      </c>
      <c r="P34" s="307" t="str">
        <f>IF(AND('別紙3-1_区分⑤所要額内訳'!$E$40&lt;=踏み台シート!P4,踏み台シート!P4&lt;='別紙3-1_区分⑤所要額内訳'!$G$40),1,"")</f>
        <v/>
      </c>
      <c r="Q34" s="307" t="str">
        <f>IF(AND('別紙3-1_区分⑤所要額内訳'!$E$40&lt;=踏み台シート!Q4,踏み台シート!Q4&lt;='別紙3-1_区分⑤所要額内訳'!$G$40),1,"")</f>
        <v/>
      </c>
      <c r="R34" s="307" t="str">
        <f>IF(AND('別紙3-1_区分⑤所要額内訳'!$E$40&lt;=踏み台シート!R4,踏み台シート!R4&lt;='別紙3-1_区分⑤所要額内訳'!$G$40),1,"")</f>
        <v/>
      </c>
      <c r="S34" s="307" t="str">
        <f>IF(AND('別紙3-1_区分⑤所要額内訳'!$E$40&lt;=踏み台シート!S4,踏み台シート!S4&lt;='別紙3-1_区分⑤所要額内訳'!$G$40),1,"")</f>
        <v/>
      </c>
      <c r="T34" s="307" t="str">
        <f>IF(AND('別紙3-1_区分⑤所要額内訳'!$E$40&lt;=踏み台シート!T4,踏み台シート!T4&lt;='別紙3-1_区分⑤所要額内訳'!$G$40),1,"")</f>
        <v/>
      </c>
      <c r="U34" s="307" t="str">
        <f>IF(AND('別紙3-1_区分⑤所要額内訳'!$E$40&lt;=踏み台シート!U4,踏み台シート!U4&lt;='別紙3-1_区分⑤所要額内訳'!$G$40),1,"")</f>
        <v/>
      </c>
      <c r="V34" s="307" t="str">
        <f>IF(AND('別紙3-1_区分⑤所要額内訳'!$E$40&lt;=踏み台シート!V4,踏み台シート!V4&lt;='別紙3-1_区分⑤所要額内訳'!$G$40),1,"")</f>
        <v/>
      </c>
      <c r="W34" s="307" t="str">
        <f>IF(AND('別紙3-1_区分⑤所要額内訳'!$E$40&lt;=踏み台シート!W4,踏み台シート!W4&lt;='別紙3-1_区分⑤所要額内訳'!$G$40),1,"")</f>
        <v/>
      </c>
      <c r="X34" s="307" t="str">
        <f>IF(AND('別紙3-1_区分⑤所要額内訳'!$E$40&lt;=踏み台シート!X4,踏み台シート!X4&lt;='別紙3-1_区分⑤所要額内訳'!$G$40),1,"")</f>
        <v/>
      </c>
      <c r="Y34" s="307" t="str">
        <f>IF(AND('別紙3-1_区分⑤所要額内訳'!$E$40&lt;=踏み台シート!Y4,踏み台シート!Y4&lt;='別紙3-1_区分⑤所要額内訳'!$G$40),1,"")</f>
        <v/>
      </c>
      <c r="Z34" s="307" t="str">
        <f>IF(AND('別紙3-1_区分⑤所要額内訳'!$E$40&lt;=踏み台シート!Z4,踏み台シート!Z4&lt;='別紙3-1_区分⑤所要額内訳'!$G$40),1,"")</f>
        <v/>
      </c>
      <c r="AA34" s="307" t="str">
        <f>IF(AND('別紙3-1_区分⑤所要額内訳'!$E$40&lt;=踏み台シート!AA4,踏み台シート!AA4&lt;='別紙3-1_区分⑤所要額内訳'!$G$40),1,"")</f>
        <v/>
      </c>
      <c r="AB34" s="307" t="str">
        <f>IF(AND('別紙3-1_区分⑤所要額内訳'!$E$40&lt;=踏み台シート!AB4,踏み台シート!AB4&lt;='別紙3-1_区分⑤所要額内訳'!$G$40),1,"")</f>
        <v/>
      </c>
      <c r="AC34" s="307" t="str">
        <f>IF(AND('別紙3-1_区分⑤所要額内訳'!$E$40&lt;=踏み台シート!AC4,踏み台シート!AC4&lt;='別紙3-1_区分⑤所要額内訳'!$G$40),1,"")</f>
        <v/>
      </c>
      <c r="AD34" s="307" t="str">
        <f>IF(AND('別紙3-1_区分⑤所要額内訳'!$E$40&lt;=踏み台シート!AD4,踏み台シート!AD4&lt;='別紙3-1_区分⑤所要額内訳'!$G$40),1,"")</f>
        <v/>
      </c>
      <c r="AE34" s="307" t="str">
        <f>IF(AND('別紙3-1_区分⑤所要額内訳'!$E$40&lt;=踏み台シート!AE4,踏み台シート!AE4&lt;='別紙3-1_区分⑤所要額内訳'!$G$40),1,"")</f>
        <v/>
      </c>
      <c r="AF34" s="307" t="str">
        <f>IF(AND('別紙3-1_区分⑤所要額内訳'!$E$40&lt;=踏み台シート!AF4,踏み台シート!AF4&lt;='別紙3-1_区分⑤所要額内訳'!$G$40),1,"")</f>
        <v/>
      </c>
      <c r="AG34" s="307" t="str">
        <f>IF(AND('別紙3-1_区分⑤所要額内訳'!$E$40&lt;=踏み台シート!AG4,踏み台シート!AG4&lt;='別紙3-1_区分⑤所要額内訳'!$G$40),1,"")</f>
        <v/>
      </c>
      <c r="AH34" s="307" t="str">
        <f>IF(AND('別紙3-1_区分⑤所要額内訳'!$E$40&lt;=踏み台シート!AH4,踏み台シート!AH4&lt;='別紙3-1_区分⑤所要額内訳'!$G$40),1,"")</f>
        <v/>
      </c>
      <c r="AI34" s="307" t="str">
        <f>IF(AND('別紙3-1_区分⑤所要額内訳'!$E$40&lt;=踏み台シート!AI4,踏み台シート!AI4&lt;='別紙3-1_区分⑤所要額内訳'!$G$40),1,"")</f>
        <v/>
      </c>
      <c r="AJ34" s="307" t="str">
        <f>IF(AND('別紙3-1_区分⑤所要額内訳'!$E$40&lt;=踏み台シート!AJ4,踏み台シート!AJ4&lt;='別紙3-1_区分⑤所要額内訳'!$G$40),1,"")</f>
        <v/>
      </c>
      <c r="AK34" s="307" t="str">
        <f>IF(AND('別紙3-1_区分⑤所要額内訳'!$E$40&lt;=踏み台シート!AK4,踏み台シート!AK4&lt;='別紙3-1_区分⑤所要額内訳'!$G$40),1,"")</f>
        <v/>
      </c>
      <c r="AL34" s="307" t="str">
        <f>IF(AND('別紙3-1_区分⑤所要額内訳'!$E$40&lt;=踏み台シート!AL4,踏み台シート!AL4&lt;='別紙3-1_区分⑤所要額内訳'!$G$40),1,"")</f>
        <v/>
      </c>
      <c r="AM34" s="307" t="str">
        <f>IF(AND('別紙3-1_区分⑤所要額内訳'!$E$40&lt;=踏み台シート!AM4,踏み台シート!AM4&lt;='別紙3-1_区分⑤所要額内訳'!$G$40),1,"")</f>
        <v/>
      </c>
      <c r="AN34" s="307" t="str">
        <f>IF(AND('別紙3-1_区分⑤所要額内訳'!$E$40&lt;=踏み台シート!AN4,踏み台シート!AN4&lt;='別紙3-1_区分⑤所要額内訳'!$G$40),1,"")</f>
        <v/>
      </c>
      <c r="AO34" s="307" t="str">
        <f>IF(AND('別紙3-1_区分⑤所要額内訳'!$E$40&lt;=踏み台シート!AO4,踏み台シート!AO4&lt;='別紙3-1_区分⑤所要額内訳'!$G$40),1,"")</f>
        <v/>
      </c>
      <c r="AP34" s="307" t="str">
        <f>IF(AND('別紙3-1_区分⑤所要額内訳'!$E$40&lt;=踏み台シート!AP4,踏み台シート!AP4&lt;='別紙3-1_区分⑤所要額内訳'!$G$40),1,"")</f>
        <v/>
      </c>
      <c r="AQ34" s="307" t="str">
        <f>IF(AND('別紙3-1_区分⑤所要額内訳'!$E$40&lt;=踏み台シート!AQ4,踏み台シート!AQ4&lt;='別紙3-1_区分⑤所要額内訳'!$G$40),1,"")</f>
        <v/>
      </c>
      <c r="AR34" s="307" t="str">
        <f>IF(AND('別紙3-1_区分⑤所要額内訳'!$E$40&lt;=踏み台シート!AR4,踏み台シート!AR4&lt;='別紙3-1_区分⑤所要額内訳'!$G$40),1,"")</f>
        <v/>
      </c>
      <c r="AS34" s="307" t="str">
        <f>IF(AND('別紙3-1_区分⑤所要額内訳'!$E$40&lt;=踏み台シート!AS4,踏み台シート!AS4&lt;='別紙3-1_区分⑤所要額内訳'!$G$40),1,"")</f>
        <v/>
      </c>
      <c r="AT34" s="307" t="str">
        <f>IF(AND('別紙3-1_区分⑤所要額内訳'!$E$40&lt;=踏み台シート!AT4,踏み台シート!AT4&lt;='別紙3-1_区分⑤所要額内訳'!$G$40),1,"")</f>
        <v/>
      </c>
      <c r="AU34" s="307" t="str">
        <f>IF(AND('別紙3-1_区分⑤所要額内訳'!$E$40&lt;=踏み台シート!AU4,踏み台シート!AU4&lt;='別紙3-1_区分⑤所要額内訳'!$G$40),1,"")</f>
        <v/>
      </c>
      <c r="AV34" s="307" t="str">
        <f>IF(AND('別紙3-1_区分⑤所要額内訳'!$E$40&lt;=踏み台シート!AV4,踏み台シート!AV4&lt;='別紙3-1_区分⑤所要額内訳'!$G$40),1,"")</f>
        <v/>
      </c>
      <c r="AW34" s="307" t="str">
        <f>IF(AND('別紙3-1_区分⑤所要額内訳'!$E$40&lt;=踏み台シート!AW4,踏み台シート!AW4&lt;='別紙3-1_区分⑤所要額内訳'!$G$40),1,"")</f>
        <v/>
      </c>
      <c r="AX34" s="307" t="str">
        <f>IF(AND('別紙3-1_区分⑤所要額内訳'!$E$40&lt;=踏み台シート!AX4,踏み台シート!AX4&lt;='別紙3-1_区分⑤所要額内訳'!$G$40),1,"")</f>
        <v/>
      </c>
      <c r="AY34" s="307" t="str">
        <f>IF(AND('別紙3-1_区分⑤所要額内訳'!$E$40&lt;=踏み台シート!AY4,踏み台シート!AY4&lt;='別紙3-1_区分⑤所要額内訳'!$G$40),1,"")</f>
        <v/>
      </c>
      <c r="AZ34" s="307" t="str">
        <f>IF(AND('別紙3-1_区分⑤所要額内訳'!$E$40&lt;=踏み台シート!AZ4,踏み台シート!AZ4&lt;='別紙3-1_区分⑤所要額内訳'!$G$40),1,"")</f>
        <v/>
      </c>
      <c r="BA34" s="307" t="str">
        <f>IF(AND('別紙3-1_区分⑤所要額内訳'!$E$40&lt;=踏み台シート!BA4,踏み台シート!BA4&lt;='別紙3-1_区分⑤所要額内訳'!$G$40),1,"")</f>
        <v/>
      </c>
      <c r="BB34" s="311">
        <f t="shared" si="2"/>
        <v>1</v>
      </c>
    </row>
    <row r="35" spans="1:54">
      <c r="A35" s="307" t="str">
        <f t="shared" si="3"/>
        <v/>
      </c>
      <c r="B35" s="313" t="str">
        <f>IF('別紙3-1_区分⑤所要額内訳'!B41="","",'別紙3-1_区分⑤所要額内訳'!B41)</f>
        <v/>
      </c>
      <c r="C35" s="307" t="str">
        <f>IF('別紙3-1_区分⑤所要額内訳'!C41="","",'別紙3-1_区分⑤所要額内訳'!C41)</f>
        <v/>
      </c>
      <c r="D35" s="307">
        <f>IF(AND('別紙3-1_区分⑤所要額内訳'!$E$41&lt;=踏み台シート!D4,踏み台シート!D4&lt;='別紙3-1_区分⑤所要額内訳'!$G$41),1,"")</f>
        <v>1</v>
      </c>
      <c r="E35" s="307" t="str">
        <f>IF(AND('別紙3-1_区分⑤所要額内訳'!$E$41&lt;=踏み台シート!E4,踏み台シート!E4&lt;='別紙3-1_区分⑤所要額内訳'!$G$41),1,"")</f>
        <v/>
      </c>
      <c r="F35" s="307" t="str">
        <f>IF(AND('別紙3-1_区分⑤所要額内訳'!$E$41&lt;=踏み台シート!F4,踏み台シート!F4&lt;='別紙3-1_区分⑤所要額内訳'!$G$41),1,"")</f>
        <v/>
      </c>
      <c r="G35" s="307" t="str">
        <f>IF(AND('別紙3-1_区分⑤所要額内訳'!$E$41&lt;=踏み台シート!G4,踏み台シート!G4&lt;='別紙3-1_区分⑤所要額内訳'!$G$41),1,"")</f>
        <v/>
      </c>
      <c r="H35" s="307" t="str">
        <f>IF(AND('別紙3-1_区分⑤所要額内訳'!$E$41&lt;=踏み台シート!H4,踏み台シート!H4&lt;='別紙3-1_区分⑤所要額内訳'!$G$41),1,"")</f>
        <v/>
      </c>
      <c r="I35" s="307" t="str">
        <f>IF(AND('別紙3-1_区分⑤所要額内訳'!$E$41&lt;=踏み台シート!I4,踏み台シート!I4&lt;='別紙3-1_区分⑤所要額内訳'!$G$41),1,"")</f>
        <v/>
      </c>
      <c r="J35" s="307" t="str">
        <f>IF(AND('別紙3-1_区分⑤所要額内訳'!$E$41&lt;=踏み台シート!J4,踏み台シート!J4&lt;='別紙3-1_区分⑤所要額内訳'!$G$41),1,"")</f>
        <v/>
      </c>
      <c r="K35" s="307" t="str">
        <f>IF(AND('別紙3-1_区分⑤所要額内訳'!$E$41&lt;=踏み台シート!K4,踏み台シート!K4&lt;='別紙3-1_区分⑤所要額内訳'!$G$41),1,"")</f>
        <v/>
      </c>
      <c r="L35" s="307" t="str">
        <f>IF(AND('別紙3-1_区分⑤所要額内訳'!$E$41&lt;=踏み台シート!L4,踏み台シート!L4&lt;='別紙3-1_区分⑤所要額内訳'!$G$41),1,"")</f>
        <v/>
      </c>
      <c r="M35" s="307" t="str">
        <f>IF(AND('別紙3-1_区分⑤所要額内訳'!$E$41&lt;=踏み台シート!M4,踏み台シート!M4&lt;='別紙3-1_区分⑤所要額内訳'!$G$41),1,"")</f>
        <v/>
      </c>
      <c r="N35" s="307" t="str">
        <f>IF(AND('別紙3-1_区分⑤所要額内訳'!$E$41&lt;=踏み台シート!N4,踏み台シート!N4&lt;='別紙3-1_区分⑤所要額内訳'!$G$41),1,"")</f>
        <v/>
      </c>
      <c r="O35" s="307" t="str">
        <f>IF(AND('別紙3-1_区分⑤所要額内訳'!$E$41&lt;=踏み台シート!O4,踏み台シート!O4&lt;='別紙3-1_区分⑤所要額内訳'!$G$41),1,"")</f>
        <v/>
      </c>
      <c r="P35" s="307" t="str">
        <f>IF(AND('別紙3-1_区分⑤所要額内訳'!$E$41&lt;=踏み台シート!P4,踏み台シート!P4&lt;='別紙3-1_区分⑤所要額内訳'!$G$41),1,"")</f>
        <v/>
      </c>
      <c r="Q35" s="307" t="str">
        <f>IF(AND('別紙3-1_区分⑤所要額内訳'!$E$41&lt;=踏み台シート!Q4,踏み台シート!Q4&lt;='別紙3-1_区分⑤所要額内訳'!$G$41),1,"")</f>
        <v/>
      </c>
      <c r="R35" s="307" t="str">
        <f>IF(AND('別紙3-1_区分⑤所要額内訳'!$E$41&lt;=踏み台シート!R4,踏み台シート!R4&lt;='別紙3-1_区分⑤所要額内訳'!$G$41),1,"")</f>
        <v/>
      </c>
      <c r="S35" s="307" t="str">
        <f>IF(AND('別紙3-1_区分⑤所要額内訳'!$E$41&lt;=踏み台シート!S4,踏み台シート!S4&lt;='別紙3-1_区分⑤所要額内訳'!$G$41),1,"")</f>
        <v/>
      </c>
      <c r="T35" s="307" t="str">
        <f>IF(AND('別紙3-1_区分⑤所要額内訳'!$E$41&lt;=踏み台シート!T4,踏み台シート!T4&lt;='別紙3-1_区分⑤所要額内訳'!$G$41),1,"")</f>
        <v/>
      </c>
      <c r="U35" s="307" t="str">
        <f>IF(AND('別紙3-1_区分⑤所要額内訳'!$E$41&lt;=踏み台シート!U4,踏み台シート!U4&lt;='別紙3-1_区分⑤所要額内訳'!$G$41),1,"")</f>
        <v/>
      </c>
      <c r="V35" s="307" t="str">
        <f>IF(AND('別紙3-1_区分⑤所要額内訳'!$E$41&lt;=踏み台シート!V4,踏み台シート!V4&lt;='別紙3-1_区分⑤所要額内訳'!$G$41),1,"")</f>
        <v/>
      </c>
      <c r="W35" s="307" t="str">
        <f>IF(AND('別紙3-1_区分⑤所要額内訳'!$E$41&lt;=踏み台シート!W4,踏み台シート!W4&lt;='別紙3-1_区分⑤所要額内訳'!$G$41),1,"")</f>
        <v/>
      </c>
      <c r="X35" s="307" t="str">
        <f>IF(AND('別紙3-1_区分⑤所要額内訳'!$E$41&lt;=踏み台シート!X4,踏み台シート!X4&lt;='別紙3-1_区分⑤所要額内訳'!$G$41),1,"")</f>
        <v/>
      </c>
      <c r="Y35" s="307" t="str">
        <f>IF(AND('別紙3-1_区分⑤所要額内訳'!$E$41&lt;=踏み台シート!Y4,踏み台シート!Y4&lt;='別紙3-1_区分⑤所要額内訳'!$G$41),1,"")</f>
        <v/>
      </c>
      <c r="Z35" s="307" t="str">
        <f>IF(AND('別紙3-1_区分⑤所要額内訳'!$E$41&lt;=踏み台シート!Z4,踏み台シート!Z4&lt;='別紙3-1_区分⑤所要額内訳'!$G$41),1,"")</f>
        <v/>
      </c>
      <c r="AA35" s="307" t="str">
        <f>IF(AND('別紙3-1_区分⑤所要額内訳'!$E$41&lt;=踏み台シート!AA4,踏み台シート!AA4&lt;='別紙3-1_区分⑤所要額内訳'!$G$41),1,"")</f>
        <v/>
      </c>
      <c r="AB35" s="307" t="str">
        <f>IF(AND('別紙3-1_区分⑤所要額内訳'!$E$41&lt;=踏み台シート!AB4,踏み台シート!AB4&lt;='別紙3-1_区分⑤所要額内訳'!$G$41),1,"")</f>
        <v/>
      </c>
      <c r="AC35" s="307" t="str">
        <f>IF(AND('別紙3-1_区分⑤所要額内訳'!$E$41&lt;=踏み台シート!AC4,踏み台シート!AC4&lt;='別紙3-1_区分⑤所要額内訳'!$G$41),1,"")</f>
        <v/>
      </c>
      <c r="AD35" s="307" t="str">
        <f>IF(AND('別紙3-1_区分⑤所要額内訳'!$E$41&lt;=踏み台シート!AD4,踏み台シート!AD4&lt;='別紙3-1_区分⑤所要額内訳'!$G$41),1,"")</f>
        <v/>
      </c>
      <c r="AE35" s="307" t="str">
        <f>IF(AND('別紙3-1_区分⑤所要額内訳'!$E$41&lt;=踏み台シート!AE4,踏み台シート!AE4&lt;='別紙3-1_区分⑤所要額内訳'!$G$41),1,"")</f>
        <v/>
      </c>
      <c r="AF35" s="307" t="str">
        <f>IF(AND('別紙3-1_区分⑤所要額内訳'!$E$41&lt;=踏み台シート!AF4,踏み台シート!AF4&lt;='別紙3-1_区分⑤所要額内訳'!$G$41),1,"")</f>
        <v/>
      </c>
      <c r="AG35" s="307" t="str">
        <f>IF(AND('別紙3-1_区分⑤所要額内訳'!$E$41&lt;=踏み台シート!AG4,踏み台シート!AG4&lt;='別紙3-1_区分⑤所要額内訳'!$G$41),1,"")</f>
        <v/>
      </c>
      <c r="AH35" s="307" t="str">
        <f>IF(AND('別紙3-1_区分⑤所要額内訳'!$E$41&lt;=踏み台シート!AH4,踏み台シート!AH4&lt;='別紙3-1_区分⑤所要額内訳'!$G$41),1,"")</f>
        <v/>
      </c>
      <c r="AI35" s="307" t="str">
        <f>IF(AND('別紙3-1_区分⑤所要額内訳'!$E$41&lt;=踏み台シート!AI4,踏み台シート!AI4&lt;='別紙3-1_区分⑤所要額内訳'!$G$41),1,"")</f>
        <v/>
      </c>
      <c r="AJ35" s="307" t="str">
        <f>IF(AND('別紙3-1_区分⑤所要額内訳'!$E$41&lt;=踏み台シート!AJ4,踏み台シート!AJ4&lt;='別紙3-1_区分⑤所要額内訳'!$G$41),1,"")</f>
        <v/>
      </c>
      <c r="AK35" s="307" t="str">
        <f>IF(AND('別紙3-1_区分⑤所要額内訳'!$E$41&lt;=踏み台シート!AK4,踏み台シート!AK4&lt;='別紙3-1_区分⑤所要額内訳'!$G$41),1,"")</f>
        <v/>
      </c>
      <c r="AL35" s="307" t="str">
        <f>IF(AND('別紙3-1_区分⑤所要額内訳'!$E$41&lt;=踏み台シート!AL4,踏み台シート!AL4&lt;='別紙3-1_区分⑤所要額内訳'!$G$41),1,"")</f>
        <v/>
      </c>
      <c r="AM35" s="307" t="str">
        <f>IF(AND('別紙3-1_区分⑤所要額内訳'!$E$41&lt;=踏み台シート!AM4,踏み台シート!AM4&lt;='別紙3-1_区分⑤所要額内訳'!$G$41),1,"")</f>
        <v/>
      </c>
      <c r="AN35" s="307" t="str">
        <f>IF(AND('別紙3-1_区分⑤所要額内訳'!$E$41&lt;=踏み台シート!AN4,踏み台シート!AN4&lt;='別紙3-1_区分⑤所要額内訳'!$G$41),1,"")</f>
        <v/>
      </c>
      <c r="AO35" s="307" t="str">
        <f>IF(AND('別紙3-1_区分⑤所要額内訳'!$E$41&lt;=踏み台シート!AO4,踏み台シート!AO4&lt;='別紙3-1_区分⑤所要額内訳'!$G$41),1,"")</f>
        <v/>
      </c>
      <c r="AP35" s="307" t="str">
        <f>IF(AND('別紙3-1_区分⑤所要額内訳'!$E$41&lt;=踏み台シート!AP4,踏み台シート!AP4&lt;='別紙3-1_区分⑤所要額内訳'!$G$41),1,"")</f>
        <v/>
      </c>
      <c r="AQ35" s="307" t="str">
        <f>IF(AND('別紙3-1_区分⑤所要額内訳'!$E$41&lt;=踏み台シート!AQ4,踏み台シート!AQ4&lt;='別紙3-1_区分⑤所要額内訳'!$G$41),1,"")</f>
        <v/>
      </c>
      <c r="AR35" s="307" t="str">
        <f>IF(AND('別紙3-1_区分⑤所要額内訳'!$E$41&lt;=踏み台シート!AR4,踏み台シート!AR4&lt;='別紙3-1_区分⑤所要額内訳'!$G$41),1,"")</f>
        <v/>
      </c>
      <c r="AS35" s="307" t="str">
        <f>IF(AND('別紙3-1_区分⑤所要額内訳'!$E$41&lt;=踏み台シート!AS4,踏み台シート!AS4&lt;='別紙3-1_区分⑤所要額内訳'!$G$41),1,"")</f>
        <v/>
      </c>
      <c r="AT35" s="307" t="str">
        <f>IF(AND('別紙3-1_区分⑤所要額内訳'!$E$41&lt;=踏み台シート!AT4,踏み台シート!AT4&lt;='別紙3-1_区分⑤所要額内訳'!$G$41),1,"")</f>
        <v/>
      </c>
      <c r="AU35" s="307" t="str">
        <f>IF(AND('別紙3-1_区分⑤所要額内訳'!$E$41&lt;=踏み台シート!AU4,踏み台シート!AU4&lt;='別紙3-1_区分⑤所要額内訳'!$G$41),1,"")</f>
        <v/>
      </c>
      <c r="AV35" s="307" t="str">
        <f>IF(AND('別紙3-1_区分⑤所要額内訳'!$E$41&lt;=踏み台シート!AV4,踏み台シート!AV4&lt;='別紙3-1_区分⑤所要額内訳'!$G$41),1,"")</f>
        <v/>
      </c>
      <c r="AW35" s="307" t="str">
        <f>IF(AND('別紙3-1_区分⑤所要額内訳'!$E$41&lt;=踏み台シート!AW4,踏み台シート!AW4&lt;='別紙3-1_区分⑤所要額内訳'!$G$41),1,"")</f>
        <v/>
      </c>
      <c r="AX35" s="307" t="str">
        <f>IF(AND('別紙3-1_区分⑤所要額内訳'!$E$41&lt;=踏み台シート!AX4,踏み台シート!AX4&lt;='別紙3-1_区分⑤所要額内訳'!$G$41),1,"")</f>
        <v/>
      </c>
      <c r="AY35" s="307" t="str">
        <f>IF(AND('別紙3-1_区分⑤所要額内訳'!$E$41&lt;=踏み台シート!AY4,踏み台シート!AY4&lt;='別紙3-1_区分⑤所要額内訳'!$G$41),1,"")</f>
        <v/>
      </c>
      <c r="AZ35" s="307" t="str">
        <f>IF(AND('別紙3-1_区分⑤所要額内訳'!$E$41&lt;=踏み台シート!AZ4,踏み台シート!AZ4&lt;='別紙3-1_区分⑤所要額内訳'!$G$41),1,"")</f>
        <v/>
      </c>
      <c r="BA35" s="307" t="str">
        <f>IF(AND('別紙3-1_区分⑤所要額内訳'!$E$41&lt;=踏み台シート!BA4,踏み台シート!BA4&lt;='別紙3-1_区分⑤所要額内訳'!$G$41),1,"")</f>
        <v/>
      </c>
      <c r="BB35" s="311">
        <f t="shared" si="2"/>
        <v>1</v>
      </c>
    </row>
    <row r="36" spans="1:54">
      <c r="A36" s="307" t="str">
        <f t="shared" si="3"/>
        <v/>
      </c>
      <c r="B36" s="313" t="str">
        <f>IF('別紙3-1_区分⑤所要額内訳'!B42="","",'別紙3-1_区分⑤所要額内訳'!B42)</f>
        <v/>
      </c>
      <c r="C36" s="307" t="str">
        <f>IF('別紙3-1_区分⑤所要額内訳'!C42="","",'別紙3-1_区分⑤所要額内訳'!C42)</f>
        <v/>
      </c>
      <c r="D36" s="307">
        <f>IF(AND('別紙3-1_区分⑤所要額内訳'!$E$42&lt;=踏み台シート!D4,踏み台シート!D4&lt;='別紙3-1_区分⑤所要額内訳'!$G$42),1,"")</f>
        <v>1</v>
      </c>
      <c r="E36" s="307" t="str">
        <f>IF(AND('別紙3-1_区分⑤所要額内訳'!$E$42&lt;=踏み台シート!E4,踏み台シート!E4&lt;='別紙3-1_区分⑤所要額内訳'!$G$42),1,"")</f>
        <v/>
      </c>
      <c r="F36" s="307" t="str">
        <f>IF(AND('別紙3-1_区分⑤所要額内訳'!$E$42&lt;=踏み台シート!F4,踏み台シート!F4&lt;='別紙3-1_区分⑤所要額内訳'!$G$42),1,"")</f>
        <v/>
      </c>
      <c r="G36" s="307" t="str">
        <f>IF(AND('別紙3-1_区分⑤所要額内訳'!$E$42&lt;=踏み台シート!G4,踏み台シート!G4&lt;='別紙3-1_区分⑤所要額内訳'!$G$42),1,"")</f>
        <v/>
      </c>
      <c r="H36" s="307" t="str">
        <f>IF(AND('別紙3-1_区分⑤所要額内訳'!$E$42&lt;=踏み台シート!H4,踏み台シート!H4&lt;='別紙3-1_区分⑤所要額内訳'!$G$42),1,"")</f>
        <v/>
      </c>
      <c r="I36" s="307" t="str">
        <f>IF(AND('別紙3-1_区分⑤所要額内訳'!$E$42&lt;=踏み台シート!I4,踏み台シート!I4&lt;='別紙3-1_区分⑤所要額内訳'!$G$42),1,"")</f>
        <v/>
      </c>
      <c r="J36" s="307" t="str">
        <f>IF(AND('別紙3-1_区分⑤所要額内訳'!$E$42&lt;=踏み台シート!J4,踏み台シート!J4&lt;='別紙3-1_区分⑤所要額内訳'!$G$42),1,"")</f>
        <v/>
      </c>
      <c r="K36" s="307" t="str">
        <f>IF(AND('別紙3-1_区分⑤所要額内訳'!$E$42&lt;=踏み台シート!K4,踏み台シート!K4&lt;='別紙3-1_区分⑤所要額内訳'!$G$42),1,"")</f>
        <v/>
      </c>
      <c r="L36" s="307" t="str">
        <f>IF(AND('別紙3-1_区分⑤所要額内訳'!$E$42&lt;=踏み台シート!L4,踏み台シート!L4&lt;='別紙3-1_区分⑤所要額内訳'!$G$42),1,"")</f>
        <v/>
      </c>
      <c r="M36" s="307" t="str">
        <f>IF(AND('別紙3-1_区分⑤所要額内訳'!$E$42&lt;=踏み台シート!M4,踏み台シート!M4&lt;='別紙3-1_区分⑤所要額内訳'!$G$42),1,"")</f>
        <v/>
      </c>
      <c r="N36" s="307" t="str">
        <f>IF(AND('別紙3-1_区分⑤所要額内訳'!$E$42&lt;=踏み台シート!N4,踏み台シート!N4&lt;='別紙3-1_区分⑤所要額内訳'!$G$42),1,"")</f>
        <v/>
      </c>
      <c r="O36" s="307" t="str">
        <f>IF(AND('別紙3-1_区分⑤所要額内訳'!$E$42&lt;=踏み台シート!O4,踏み台シート!O4&lt;='別紙3-1_区分⑤所要額内訳'!$G$42),1,"")</f>
        <v/>
      </c>
      <c r="P36" s="307" t="str">
        <f>IF(AND('別紙3-1_区分⑤所要額内訳'!$E$42&lt;=踏み台シート!P4,踏み台シート!P4&lt;='別紙3-1_区分⑤所要額内訳'!$G$42),1,"")</f>
        <v/>
      </c>
      <c r="Q36" s="307" t="str">
        <f>IF(AND('別紙3-1_区分⑤所要額内訳'!$E$42&lt;=踏み台シート!Q4,踏み台シート!Q4&lt;='別紙3-1_区分⑤所要額内訳'!$G$42),1,"")</f>
        <v/>
      </c>
      <c r="R36" s="307" t="str">
        <f>IF(AND('別紙3-1_区分⑤所要額内訳'!$E$42&lt;=踏み台シート!R4,踏み台シート!R4&lt;='別紙3-1_区分⑤所要額内訳'!$G$42),1,"")</f>
        <v/>
      </c>
      <c r="S36" s="307" t="str">
        <f>IF(AND('別紙3-1_区分⑤所要額内訳'!$E$42&lt;=踏み台シート!S4,踏み台シート!S4&lt;='別紙3-1_区分⑤所要額内訳'!$G$42),1,"")</f>
        <v/>
      </c>
      <c r="T36" s="307" t="str">
        <f>IF(AND('別紙3-1_区分⑤所要額内訳'!$E$42&lt;=踏み台シート!T4,踏み台シート!T4&lt;='別紙3-1_区分⑤所要額内訳'!$G$42),1,"")</f>
        <v/>
      </c>
      <c r="U36" s="307" t="str">
        <f>IF(AND('別紙3-1_区分⑤所要額内訳'!$E$42&lt;=踏み台シート!U4,踏み台シート!U4&lt;='別紙3-1_区分⑤所要額内訳'!$G$42),1,"")</f>
        <v/>
      </c>
      <c r="V36" s="307" t="str">
        <f>IF(AND('別紙3-1_区分⑤所要額内訳'!$E$42&lt;=踏み台シート!V4,踏み台シート!V4&lt;='別紙3-1_区分⑤所要額内訳'!$G$42),1,"")</f>
        <v/>
      </c>
      <c r="W36" s="307" t="str">
        <f>IF(AND('別紙3-1_区分⑤所要額内訳'!$E$42&lt;=踏み台シート!W4,踏み台シート!W4&lt;='別紙3-1_区分⑤所要額内訳'!$G$42),1,"")</f>
        <v/>
      </c>
      <c r="X36" s="307" t="str">
        <f>IF(AND('別紙3-1_区分⑤所要額内訳'!$E$42&lt;=踏み台シート!X4,踏み台シート!X4&lt;='別紙3-1_区分⑤所要額内訳'!$G$42),1,"")</f>
        <v/>
      </c>
      <c r="Y36" s="307" t="str">
        <f>IF(AND('別紙3-1_区分⑤所要額内訳'!$E$42&lt;=踏み台シート!Y4,踏み台シート!Y4&lt;='別紙3-1_区分⑤所要額内訳'!$G$42),1,"")</f>
        <v/>
      </c>
      <c r="Z36" s="307" t="str">
        <f>IF(AND('別紙3-1_区分⑤所要額内訳'!$E$42&lt;=踏み台シート!Z4,踏み台シート!Z4&lt;='別紙3-1_区分⑤所要額内訳'!$G$42),1,"")</f>
        <v/>
      </c>
      <c r="AA36" s="307" t="str">
        <f>IF(AND('別紙3-1_区分⑤所要額内訳'!$E$42&lt;=踏み台シート!AA4,踏み台シート!AA4&lt;='別紙3-1_区分⑤所要額内訳'!$G$42),1,"")</f>
        <v/>
      </c>
      <c r="AB36" s="307" t="str">
        <f>IF(AND('別紙3-1_区分⑤所要額内訳'!$E$42&lt;=踏み台シート!AB4,踏み台シート!AB4&lt;='別紙3-1_区分⑤所要額内訳'!$G$42),1,"")</f>
        <v/>
      </c>
      <c r="AC36" s="307" t="str">
        <f>IF(AND('別紙3-1_区分⑤所要額内訳'!$E$42&lt;=踏み台シート!AC4,踏み台シート!AC4&lt;='別紙3-1_区分⑤所要額内訳'!$G$42),1,"")</f>
        <v/>
      </c>
      <c r="AD36" s="307" t="str">
        <f>IF(AND('別紙3-1_区分⑤所要額内訳'!$E$42&lt;=踏み台シート!AD4,踏み台シート!AD4&lt;='別紙3-1_区分⑤所要額内訳'!$G$42),1,"")</f>
        <v/>
      </c>
      <c r="AE36" s="307" t="str">
        <f>IF(AND('別紙3-1_区分⑤所要額内訳'!$E$42&lt;=踏み台シート!AE4,踏み台シート!AE4&lt;='別紙3-1_区分⑤所要額内訳'!$G$42),1,"")</f>
        <v/>
      </c>
      <c r="AF36" s="307" t="str">
        <f>IF(AND('別紙3-1_区分⑤所要額内訳'!$E$42&lt;=踏み台シート!AF4,踏み台シート!AF4&lt;='別紙3-1_区分⑤所要額内訳'!$G$42),1,"")</f>
        <v/>
      </c>
      <c r="AG36" s="307" t="str">
        <f>IF(AND('別紙3-1_区分⑤所要額内訳'!$E$42&lt;=踏み台シート!AG4,踏み台シート!AG4&lt;='別紙3-1_区分⑤所要額内訳'!$G$42),1,"")</f>
        <v/>
      </c>
      <c r="AH36" s="307" t="str">
        <f>IF(AND('別紙3-1_区分⑤所要額内訳'!$E$42&lt;=踏み台シート!AH4,踏み台シート!AH4&lt;='別紙3-1_区分⑤所要額内訳'!$G$42),1,"")</f>
        <v/>
      </c>
      <c r="AI36" s="307" t="str">
        <f>IF(AND('別紙3-1_区分⑤所要額内訳'!$E$42&lt;=踏み台シート!AI4,踏み台シート!AI4&lt;='別紙3-1_区分⑤所要額内訳'!$G$42),1,"")</f>
        <v/>
      </c>
      <c r="AJ36" s="307" t="str">
        <f>IF(AND('別紙3-1_区分⑤所要額内訳'!$E$42&lt;=踏み台シート!AJ4,踏み台シート!AJ4&lt;='別紙3-1_区分⑤所要額内訳'!$G$42),1,"")</f>
        <v/>
      </c>
      <c r="AK36" s="307" t="str">
        <f>IF(AND('別紙3-1_区分⑤所要額内訳'!$E$42&lt;=踏み台シート!AK4,踏み台シート!AK4&lt;='別紙3-1_区分⑤所要額内訳'!$G$42),1,"")</f>
        <v/>
      </c>
      <c r="AL36" s="307" t="str">
        <f>IF(AND('別紙3-1_区分⑤所要額内訳'!$E$42&lt;=踏み台シート!AL4,踏み台シート!AL4&lt;='別紙3-1_区分⑤所要額内訳'!$G$42),1,"")</f>
        <v/>
      </c>
      <c r="AM36" s="307" t="str">
        <f>IF(AND('別紙3-1_区分⑤所要額内訳'!$E$42&lt;=踏み台シート!AM4,踏み台シート!AM4&lt;='別紙3-1_区分⑤所要額内訳'!$G$42),1,"")</f>
        <v/>
      </c>
      <c r="AN36" s="307" t="str">
        <f>IF(AND('別紙3-1_区分⑤所要額内訳'!$E$42&lt;=踏み台シート!AN4,踏み台シート!AN4&lt;='別紙3-1_区分⑤所要額内訳'!$G$42),1,"")</f>
        <v/>
      </c>
      <c r="AO36" s="307" t="str">
        <f>IF(AND('別紙3-1_区分⑤所要額内訳'!$E$42&lt;=踏み台シート!AO4,踏み台シート!AO4&lt;='別紙3-1_区分⑤所要額内訳'!$G$42),1,"")</f>
        <v/>
      </c>
      <c r="AP36" s="307" t="str">
        <f>IF(AND('別紙3-1_区分⑤所要額内訳'!$E$42&lt;=踏み台シート!AP4,踏み台シート!AP4&lt;='別紙3-1_区分⑤所要額内訳'!$G$42),1,"")</f>
        <v/>
      </c>
      <c r="AQ36" s="307" t="str">
        <f>IF(AND('別紙3-1_区分⑤所要額内訳'!$E$42&lt;=踏み台シート!AQ4,踏み台シート!AQ4&lt;='別紙3-1_区分⑤所要額内訳'!$G$42),1,"")</f>
        <v/>
      </c>
      <c r="AR36" s="307" t="str">
        <f>IF(AND('別紙3-1_区分⑤所要額内訳'!$E$42&lt;=踏み台シート!AR4,踏み台シート!AR4&lt;='別紙3-1_区分⑤所要額内訳'!$G$42),1,"")</f>
        <v/>
      </c>
      <c r="AS36" s="307" t="str">
        <f>IF(AND('別紙3-1_区分⑤所要額内訳'!$E$42&lt;=踏み台シート!AS4,踏み台シート!AS4&lt;='別紙3-1_区分⑤所要額内訳'!$G$42),1,"")</f>
        <v/>
      </c>
      <c r="AT36" s="307" t="str">
        <f>IF(AND('別紙3-1_区分⑤所要額内訳'!$E$42&lt;=踏み台シート!AT4,踏み台シート!AT4&lt;='別紙3-1_区分⑤所要額内訳'!$G$42),1,"")</f>
        <v/>
      </c>
      <c r="AU36" s="307" t="str">
        <f>IF(AND('別紙3-1_区分⑤所要額内訳'!$E$42&lt;=踏み台シート!AU4,踏み台シート!AU4&lt;='別紙3-1_区分⑤所要額内訳'!$G$42),1,"")</f>
        <v/>
      </c>
      <c r="AV36" s="307" t="str">
        <f>IF(AND('別紙3-1_区分⑤所要額内訳'!$E$42&lt;=踏み台シート!AV4,踏み台シート!AV4&lt;='別紙3-1_区分⑤所要額内訳'!$G$42),1,"")</f>
        <v/>
      </c>
      <c r="AW36" s="307" t="str">
        <f>IF(AND('別紙3-1_区分⑤所要額内訳'!$E$42&lt;=踏み台シート!AW4,踏み台シート!AW4&lt;='別紙3-1_区分⑤所要額内訳'!$G$42),1,"")</f>
        <v/>
      </c>
      <c r="AX36" s="307" t="str">
        <f>IF(AND('別紙3-1_区分⑤所要額内訳'!$E$42&lt;=踏み台シート!AX4,踏み台シート!AX4&lt;='別紙3-1_区分⑤所要額内訳'!$G$42),1,"")</f>
        <v/>
      </c>
      <c r="AY36" s="307" t="str">
        <f>IF(AND('別紙3-1_区分⑤所要額内訳'!$E$42&lt;=踏み台シート!AY4,踏み台シート!AY4&lt;='別紙3-1_区分⑤所要額内訳'!$G$42),1,"")</f>
        <v/>
      </c>
      <c r="AZ36" s="307" t="str">
        <f>IF(AND('別紙3-1_区分⑤所要額内訳'!$E$42&lt;=踏み台シート!AZ4,踏み台シート!AZ4&lt;='別紙3-1_区分⑤所要額内訳'!$G$42),1,"")</f>
        <v/>
      </c>
      <c r="BA36" s="307" t="str">
        <f>IF(AND('別紙3-1_区分⑤所要額内訳'!$E$42&lt;=踏み台シート!BA4,踏み台シート!BA4&lt;='別紙3-1_区分⑤所要額内訳'!$G$42),1,"")</f>
        <v/>
      </c>
      <c r="BB36" s="311">
        <f t="shared" si="2"/>
        <v>1</v>
      </c>
    </row>
    <row r="37" spans="1:54">
      <c r="A37" s="307" t="str">
        <f t="shared" si="3"/>
        <v/>
      </c>
      <c r="B37" s="313" t="str">
        <f>IF('別紙3-1_区分⑤所要額内訳'!B43="","",'別紙3-1_区分⑤所要額内訳'!B43)</f>
        <v/>
      </c>
      <c r="C37" s="307" t="str">
        <f>IF('別紙3-1_区分⑤所要額内訳'!C43="","",'別紙3-1_区分⑤所要額内訳'!C43)</f>
        <v/>
      </c>
      <c r="D37" s="307">
        <f>IF(AND('別紙3-1_区分⑤所要額内訳'!$E$43&lt;=踏み台シート!D4,踏み台シート!D4&lt;='別紙3-1_区分⑤所要額内訳'!$G$43),1,"")</f>
        <v>1</v>
      </c>
      <c r="E37" s="307" t="str">
        <f>IF(AND('別紙3-1_区分⑤所要額内訳'!$E$43&lt;=踏み台シート!E4,踏み台シート!E4&lt;='別紙3-1_区分⑤所要額内訳'!$G$43),1,"")</f>
        <v/>
      </c>
      <c r="F37" s="307" t="str">
        <f>IF(AND('別紙3-1_区分⑤所要額内訳'!$E$43&lt;=踏み台シート!F4,踏み台シート!F4&lt;='別紙3-1_区分⑤所要額内訳'!$G$43),1,"")</f>
        <v/>
      </c>
      <c r="G37" s="307" t="str">
        <f>IF(AND('別紙3-1_区分⑤所要額内訳'!$E$43&lt;=踏み台シート!G4,踏み台シート!G4&lt;='別紙3-1_区分⑤所要額内訳'!$G$43),1,"")</f>
        <v/>
      </c>
      <c r="H37" s="307" t="str">
        <f>IF(AND('別紙3-1_区分⑤所要額内訳'!$E$43&lt;=踏み台シート!H4,踏み台シート!H4&lt;='別紙3-1_区分⑤所要額内訳'!$G$43),1,"")</f>
        <v/>
      </c>
      <c r="I37" s="307" t="str">
        <f>IF(AND('別紙3-1_区分⑤所要額内訳'!$E$43&lt;=踏み台シート!I4,踏み台シート!I4&lt;='別紙3-1_区分⑤所要額内訳'!$G$43),1,"")</f>
        <v/>
      </c>
      <c r="J37" s="307" t="str">
        <f>IF(AND('別紙3-1_区分⑤所要額内訳'!$E$43&lt;=踏み台シート!J4,踏み台シート!J4&lt;='別紙3-1_区分⑤所要額内訳'!$G$43),1,"")</f>
        <v/>
      </c>
      <c r="K37" s="307" t="str">
        <f>IF(AND('別紙3-1_区分⑤所要額内訳'!$E$43&lt;=踏み台シート!K4,踏み台シート!K4&lt;='別紙3-1_区分⑤所要額内訳'!$G$43),1,"")</f>
        <v/>
      </c>
      <c r="L37" s="307" t="str">
        <f>IF(AND('別紙3-1_区分⑤所要額内訳'!$E$43&lt;=踏み台シート!L4,踏み台シート!L4&lt;='別紙3-1_区分⑤所要額内訳'!$G$43),1,"")</f>
        <v/>
      </c>
      <c r="M37" s="307" t="str">
        <f>IF(AND('別紙3-1_区分⑤所要額内訳'!$E$43&lt;=踏み台シート!M4,踏み台シート!M4&lt;='別紙3-1_区分⑤所要額内訳'!$G$43),1,"")</f>
        <v/>
      </c>
      <c r="N37" s="307" t="str">
        <f>IF(AND('別紙3-1_区分⑤所要額内訳'!$E$43&lt;=踏み台シート!N4,踏み台シート!N4&lt;='別紙3-1_区分⑤所要額内訳'!$G$43),1,"")</f>
        <v/>
      </c>
      <c r="O37" s="307" t="str">
        <f>IF(AND('別紙3-1_区分⑤所要額内訳'!$E$43&lt;=踏み台シート!O4,踏み台シート!O4&lt;='別紙3-1_区分⑤所要額内訳'!$G$43),1,"")</f>
        <v/>
      </c>
      <c r="P37" s="307" t="str">
        <f>IF(AND('別紙3-1_区分⑤所要額内訳'!$E$43&lt;=踏み台シート!P4,踏み台シート!P4&lt;='別紙3-1_区分⑤所要額内訳'!$G$43),1,"")</f>
        <v/>
      </c>
      <c r="Q37" s="307" t="str">
        <f>IF(AND('別紙3-1_区分⑤所要額内訳'!$E$43&lt;=踏み台シート!Q4,踏み台シート!Q4&lt;='別紙3-1_区分⑤所要額内訳'!$G$43),1,"")</f>
        <v/>
      </c>
      <c r="R37" s="307" t="str">
        <f>IF(AND('別紙3-1_区分⑤所要額内訳'!$E$43&lt;=踏み台シート!R4,踏み台シート!R4&lt;='別紙3-1_区分⑤所要額内訳'!$G$43),1,"")</f>
        <v/>
      </c>
      <c r="S37" s="307" t="str">
        <f>IF(AND('別紙3-1_区分⑤所要額内訳'!$E$43&lt;=踏み台シート!S4,踏み台シート!S4&lt;='別紙3-1_区分⑤所要額内訳'!$G$43),1,"")</f>
        <v/>
      </c>
      <c r="T37" s="307" t="str">
        <f>IF(AND('別紙3-1_区分⑤所要額内訳'!$E$43&lt;=踏み台シート!T4,踏み台シート!T4&lt;='別紙3-1_区分⑤所要額内訳'!$G$43),1,"")</f>
        <v/>
      </c>
      <c r="U37" s="307" t="str">
        <f>IF(AND('別紙3-1_区分⑤所要額内訳'!$E$43&lt;=踏み台シート!U4,踏み台シート!U4&lt;='別紙3-1_区分⑤所要額内訳'!$G$43),1,"")</f>
        <v/>
      </c>
      <c r="V37" s="307" t="str">
        <f>IF(AND('別紙3-1_区分⑤所要額内訳'!$E$43&lt;=踏み台シート!V4,踏み台シート!V4&lt;='別紙3-1_区分⑤所要額内訳'!$G$43),1,"")</f>
        <v/>
      </c>
      <c r="W37" s="307" t="str">
        <f>IF(AND('別紙3-1_区分⑤所要額内訳'!$E$43&lt;=踏み台シート!W4,踏み台シート!W4&lt;='別紙3-1_区分⑤所要額内訳'!$G$43),1,"")</f>
        <v/>
      </c>
      <c r="X37" s="307" t="str">
        <f>IF(AND('別紙3-1_区分⑤所要額内訳'!$E$43&lt;=踏み台シート!X4,踏み台シート!X4&lt;='別紙3-1_区分⑤所要額内訳'!$G$43),1,"")</f>
        <v/>
      </c>
      <c r="Y37" s="307" t="str">
        <f>IF(AND('別紙3-1_区分⑤所要額内訳'!$E$43&lt;=踏み台シート!Y4,踏み台シート!Y4&lt;='別紙3-1_区分⑤所要額内訳'!$G$43),1,"")</f>
        <v/>
      </c>
      <c r="Z37" s="307" t="str">
        <f>IF(AND('別紙3-1_区分⑤所要額内訳'!$E$43&lt;=踏み台シート!Z4,踏み台シート!Z4&lt;='別紙3-1_区分⑤所要額内訳'!$G$43),1,"")</f>
        <v/>
      </c>
      <c r="AA37" s="307" t="str">
        <f>IF(AND('別紙3-1_区分⑤所要額内訳'!$E$43&lt;=踏み台シート!AA4,踏み台シート!AA4&lt;='別紙3-1_区分⑤所要額内訳'!$G$43),1,"")</f>
        <v/>
      </c>
      <c r="AB37" s="307" t="str">
        <f>IF(AND('別紙3-1_区分⑤所要額内訳'!$E$43&lt;=踏み台シート!AB4,踏み台シート!AB4&lt;='別紙3-1_区分⑤所要額内訳'!$G$43),1,"")</f>
        <v/>
      </c>
      <c r="AC37" s="307" t="str">
        <f>IF(AND('別紙3-1_区分⑤所要額内訳'!$E$43&lt;=踏み台シート!AC4,踏み台シート!AC4&lt;='別紙3-1_区分⑤所要額内訳'!$G$43),1,"")</f>
        <v/>
      </c>
      <c r="AD37" s="307" t="str">
        <f>IF(AND('別紙3-1_区分⑤所要額内訳'!$E$43&lt;=踏み台シート!AD4,踏み台シート!AD4&lt;='別紙3-1_区分⑤所要額内訳'!$G$43),1,"")</f>
        <v/>
      </c>
      <c r="AE37" s="307" t="str">
        <f>IF(AND('別紙3-1_区分⑤所要額内訳'!$E$43&lt;=踏み台シート!AE4,踏み台シート!AE4&lt;='別紙3-1_区分⑤所要額内訳'!$G$43),1,"")</f>
        <v/>
      </c>
      <c r="AF37" s="307" t="str">
        <f>IF(AND('別紙3-1_区分⑤所要額内訳'!$E$43&lt;=踏み台シート!AF4,踏み台シート!AF4&lt;='別紙3-1_区分⑤所要額内訳'!$G$43),1,"")</f>
        <v/>
      </c>
      <c r="AG37" s="307" t="str">
        <f>IF(AND('別紙3-1_区分⑤所要額内訳'!$E$43&lt;=踏み台シート!AG4,踏み台シート!AG4&lt;='別紙3-1_区分⑤所要額内訳'!$G$43),1,"")</f>
        <v/>
      </c>
      <c r="AH37" s="307" t="str">
        <f>IF(AND('別紙3-1_区分⑤所要額内訳'!$E$43&lt;=踏み台シート!AH4,踏み台シート!AH4&lt;='別紙3-1_区分⑤所要額内訳'!$G$43),1,"")</f>
        <v/>
      </c>
      <c r="AI37" s="307" t="str">
        <f>IF(AND('別紙3-1_区分⑤所要額内訳'!$E$43&lt;=踏み台シート!AI4,踏み台シート!AI4&lt;='別紙3-1_区分⑤所要額内訳'!$G$43),1,"")</f>
        <v/>
      </c>
      <c r="AJ37" s="307" t="str">
        <f>IF(AND('別紙3-1_区分⑤所要額内訳'!$E$43&lt;=踏み台シート!AJ4,踏み台シート!AJ4&lt;='別紙3-1_区分⑤所要額内訳'!$G$43),1,"")</f>
        <v/>
      </c>
      <c r="AK37" s="307" t="str">
        <f>IF(AND('別紙3-1_区分⑤所要額内訳'!$E$43&lt;=踏み台シート!AK4,踏み台シート!AK4&lt;='別紙3-1_区分⑤所要額内訳'!$G$43),1,"")</f>
        <v/>
      </c>
      <c r="AL37" s="307" t="str">
        <f>IF(AND('別紙3-1_区分⑤所要額内訳'!$E$43&lt;=踏み台シート!AL4,踏み台シート!AL4&lt;='別紙3-1_区分⑤所要額内訳'!$G$43),1,"")</f>
        <v/>
      </c>
      <c r="AM37" s="307" t="str">
        <f>IF(AND('別紙3-1_区分⑤所要額内訳'!$E$43&lt;=踏み台シート!AM4,踏み台シート!AM4&lt;='別紙3-1_区分⑤所要額内訳'!$G$43),1,"")</f>
        <v/>
      </c>
      <c r="AN37" s="307" t="str">
        <f>IF(AND('別紙3-1_区分⑤所要額内訳'!$E$43&lt;=踏み台シート!AN4,踏み台シート!AN4&lt;='別紙3-1_区分⑤所要額内訳'!$G$43),1,"")</f>
        <v/>
      </c>
      <c r="AO37" s="307" t="str">
        <f>IF(AND('別紙3-1_区分⑤所要額内訳'!$E$43&lt;=踏み台シート!AO4,踏み台シート!AO4&lt;='別紙3-1_区分⑤所要額内訳'!$G$43),1,"")</f>
        <v/>
      </c>
      <c r="AP37" s="307" t="str">
        <f>IF(AND('別紙3-1_区分⑤所要額内訳'!$E$43&lt;=踏み台シート!AP4,踏み台シート!AP4&lt;='別紙3-1_区分⑤所要額内訳'!$G$43),1,"")</f>
        <v/>
      </c>
      <c r="AQ37" s="307" t="str">
        <f>IF(AND('別紙3-1_区分⑤所要額内訳'!$E$43&lt;=踏み台シート!AQ4,踏み台シート!AQ4&lt;='別紙3-1_区分⑤所要額内訳'!$G$43),1,"")</f>
        <v/>
      </c>
      <c r="AR37" s="307" t="str">
        <f>IF(AND('別紙3-1_区分⑤所要額内訳'!$E$43&lt;=踏み台シート!AR4,踏み台シート!AR4&lt;='別紙3-1_区分⑤所要額内訳'!$G$43),1,"")</f>
        <v/>
      </c>
      <c r="AS37" s="307" t="str">
        <f>IF(AND('別紙3-1_区分⑤所要額内訳'!$E$43&lt;=踏み台シート!AS4,踏み台シート!AS4&lt;='別紙3-1_区分⑤所要額内訳'!$G$43),1,"")</f>
        <v/>
      </c>
      <c r="AT37" s="307" t="str">
        <f>IF(AND('別紙3-1_区分⑤所要額内訳'!$E$43&lt;=踏み台シート!AT4,踏み台シート!AT4&lt;='別紙3-1_区分⑤所要額内訳'!$G$43),1,"")</f>
        <v/>
      </c>
      <c r="AU37" s="307" t="str">
        <f>IF(AND('別紙3-1_区分⑤所要額内訳'!$E$43&lt;=踏み台シート!AU4,踏み台シート!AU4&lt;='別紙3-1_区分⑤所要額内訳'!$G$43),1,"")</f>
        <v/>
      </c>
      <c r="AV37" s="307" t="str">
        <f>IF(AND('別紙3-1_区分⑤所要額内訳'!$E$43&lt;=踏み台シート!AV4,踏み台シート!AV4&lt;='別紙3-1_区分⑤所要額内訳'!$G$43),1,"")</f>
        <v/>
      </c>
      <c r="AW37" s="307" t="str">
        <f>IF(AND('別紙3-1_区分⑤所要額内訳'!$E$43&lt;=踏み台シート!AW4,踏み台シート!AW4&lt;='別紙3-1_区分⑤所要額内訳'!$G$43),1,"")</f>
        <v/>
      </c>
      <c r="AX37" s="307" t="str">
        <f>IF(AND('別紙3-1_区分⑤所要額内訳'!$E$43&lt;=踏み台シート!AX4,踏み台シート!AX4&lt;='別紙3-1_区分⑤所要額内訳'!$G$43),1,"")</f>
        <v/>
      </c>
      <c r="AY37" s="307" t="str">
        <f>IF(AND('別紙3-1_区分⑤所要額内訳'!$E$43&lt;=踏み台シート!AY4,踏み台シート!AY4&lt;='別紙3-1_区分⑤所要額内訳'!$G$43),1,"")</f>
        <v/>
      </c>
      <c r="AZ37" s="307" t="str">
        <f>IF(AND('別紙3-1_区分⑤所要額内訳'!$E$43&lt;=踏み台シート!AZ4,踏み台シート!AZ4&lt;='別紙3-1_区分⑤所要額内訳'!$G$43),1,"")</f>
        <v/>
      </c>
      <c r="BA37" s="307" t="str">
        <f>IF(AND('別紙3-1_区分⑤所要額内訳'!$E$43&lt;=踏み台シート!BA4,踏み台シート!BA4&lt;='別紙3-1_区分⑤所要額内訳'!$G$43),1,"")</f>
        <v/>
      </c>
      <c r="BB37" s="311">
        <f t="shared" ref="BB37:BB68" si="4">COUNTIF(D37:BA37,1)</f>
        <v>1</v>
      </c>
    </row>
    <row r="38" spans="1:54">
      <c r="A38" s="307" t="str">
        <f t="shared" ref="A38:A69" si="5">IF(B38="","",A37+1)</f>
        <v/>
      </c>
      <c r="B38" s="313" t="str">
        <f>IF('別紙3-1_区分⑤所要額内訳'!B44="","",'別紙3-1_区分⑤所要額内訳'!B44)</f>
        <v/>
      </c>
      <c r="C38" s="307" t="str">
        <f>IF('別紙3-1_区分⑤所要額内訳'!C44="","",'別紙3-1_区分⑤所要額内訳'!C44)</f>
        <v/>
      </c>
      <c r="D38" s="307">
        <f>IF(AND('別紙3-1_区分⑤所要額内訳'!$E$44&lt;=踏み台シート!D4,踏み台シート!D4&lt;='別紙3-1_区分⑤所要額内訳'!$G$44),1,"")</f>
        <v>1</v>
      </c>
      <c r="E38" s="307" t="str">
        <f>IF(AND('別紙3-1_区分⑤所要額内訳'!$E$44&lt;=踏み台シート!E4,踏み台シート!E4&lt;='別紙3-1_区分⑤所要額内訳'!$G$44),1,"")</f>
        <v/>
      </c>
      <c r="F38" s="307" t="str">
        <f>IF(AND('別紙3-1_区分⑤所要額内訳'!$E$44&lt;=踏み台シート!F4,踏み台シート!F4&lt;='別紙3-1_区分⑤所要額内訳'!$G$44),1,"")</f>
        <v/>
      </c>
      <c r="G38" s="307" t="str">
        <f>IF(AND('別紙3-1_区分⑤所要額内訳'!$E$44&lt;=踏み台シート!G4,踏み台シート!G4&lt;='別紙3-1_区分⑤所要額内訳'!$G$44),1,"")</f>
        <v/>
      </c>
      <c r="H38" s="307" t="str">
        <f>IF(AND('別紙3-1_区分⑤所要額内訳'!$E$44&lt;=踏み台シート!H4,踏み台シート!H4&lt;='別紙3-1_区分⑤所要額内訳'!$G$44),1,"")</f>
        <v/>
      </c>
      <c r="I38" s="307" t="str">
        <f>IF(AND('別紙3-1_区分⑤所要額内訳'!$E$44&lt;=踏み台シート!I4,踏み台シート!I4&lt;='別紙3-1_区分⑤所要額内訳'!$G$44),1,"")</f>
        <v/>
      </c>
      <c r="J38" s="307" t="str">
        <f>IF(AND('別紙3-1_区分⑤所要額内訳'!$E$44&lt;=踏み台シート!J4,踏み台シート!J4&lt;='別紙3-1_区分⑤所要額内訳'!$G$44),1,"")</f>
        <v/>
      </c>
      <c r="K38" s="307" t="str">
        <f>IF(AND('別紙3-1_区分⑤所要額内訳'!$E$44&lt;=踏み台シート!K4,踏み台シート!K4&lt;='別紙3-1_区分⑤所要額内訳'!$G$44),1,"")</f>
        <v/>
      </c>
      <c r="L38" s="307" t="str">
        <f>IF(AND('別紙3-1_区分⑤所要額内訳'!$E$44&lt;=踏み台シート!L4,踏み台シート!L4&lt;='別紙3-1_区分⑤所要額内訳'!$G$44),1,"")</f>
        <v/>
      </c>
      <c r="M38" s="307" t="str">
        <f>IF(AND('別紙3-1_区分⑤所要額内訳'!$E$44&lt;=踏み台シート!M4,踏み台シート!M4&lt;='別紙3-1_区分⑤所要額内訳'!$G$44),1,"")</f>
        <v/>
      </c>
      <c r="N38" s="307" t="str">
        <f>IF(AND('別紙3-1_区分⑤所要額内訳'!$E$44&lt;=踏み台シート!N4,踏み台シート!N4&lt;='別紙3-1_区分⑤所要額内訳'!$G$44),1,"")</f>
        <v/>
      </c>
      <c r="O38" s="307" t="str">
        <f>IF(AND('別紙3-1_区分⑤所要額内訳'!$E$44&lt;=踏み台シート!O4,踏み台シート!O4&lt;='別紙3-1_区分⑤所要額内訳'!$G$44),1,"")</f>
        <v/>
      </c>
      <c r="P38" s="307" t="str">
        <f>IF(AND('別紙3-1_区分⑤所要額内訳'!$E$44&lt;=踏み台シート!P4,踏み台シート!P4&lt;='別紙3-1_区分⑤所要額内訳'!$G$44),1,"")</f>
        <v/>
      </c>
      <c r="Q38" s="307" t="str">
        <f>IF(AND('別紙3-1_区分⑤所要額内訳'!$E$44&lt;=踏み台シート!Q4,踏み台シート!Q4&lt;='別紙3-1_区分⑤所要額内訳'!$G$44),1,"")</f>
        <v/>
      </c>
      <c r="R38" s="307" t="str">
        <f>IF(AND('別紙3-1_区分⑤所要額内訳'!$E$44&lt;=踏み台シート!R4,踏み台シート!R4&lt;='別紙3-1_区分⑤所要額内訳'!$G$44),1,"")</f>
        <v/>
      </c>
      <c r="S38" s="307" t="str">
        <f>IF(AND('別紙3-1_区分⑤所要額内訳'!$E$44&lt;=踏み台シート!S4,踏み台シート!S4&lt;='別紙3-1_区分⑤所要額内訳'!$G$44),1,"")</f>
        <v/>
      </c>
      <c r="T38" s="307" t="str">
        <f>IF(AND('別紙3-1_区分⑤所要額内訳'!$E$44&lt;=踏み台シート!T4,踏み台シート!T4&lt;='別紙3-1_区分⑤所要額内訳'!$G$44),1,"")</f>
        <v/>
      </c>
      <c r="U38" s="307" t="str">
        <f>IF(AND('別紙3-1_区分⑤所要額内訳'!$E$44&lt;=踏み台シート!U4,踏み台シート!U4&lt;='別紙3-1_区分⑤所要額内訳'!$G$44),1,"")</f>
        <v/>
      </c>
      <c r="V38" s="307" t="str">
        <f>IF(AND('別紙3-1_区分⑤所要額内訳'!$E$44&lt;=踏み台シート!V4,踏み台シート!V4&lt;='別紙3-1_区分⑤所要額内訳'!$G$44),1,"")</f>
        <v/>
      </c>
      <c r="W38" s="307" t="str">
        <f>IF(AND('別紙3-1_区分⑤所要額内訳'!$E$44&lt;=踏み台シート!W4,踏み台シート!W4&lt;='別紙3-1_区分⑤所要額内訳'!$G$44),1,"")</f>
        <v/>
      </c>
      <c r="X38" s="307" t="str">
        <f>IF(AND('別紙3-1_区分⑤所要額内訳'!$E$44&lt;=踏み台シート!X4,踏み台シート!X4&lt;='別紙3-1_区分⑤所要額内訳'!$G$44),1,"")</f>
        <v/>
      </c>
      <c r="Y38" s="307" t="str">
        <f>IF(AND('別紙3-1_区分⑤所要額内訳'!$E$44&lt;=踏み台シート!Y4,踏み台シート!Y4&lt;='別紙3-1_区分⑤所要額内訳'!$G$44),1,"")</f>
        <v/>
      </c>
      <c r="Z38" s="307" t="str">
        <f>IF(AND('別紙3-1_区分⑤所要額内訳'!$E$44&lt;=踏み台シート!Z4,踏み台シート!Z4&lt;='別紙3-1_区分⑤所要額内訳'!$G$44),1,"")</f>
        <v/>
      </c>
      <c r="AA38" s="307" t="str">
        <f>IF(AND('別紙3-1_区分⑤所要額内訳'!$E$44&lt;=踏み台シート!AA4,踏み台シート!AA4&lt;='別紙3-1_区分⑤所要額内訳'!$G$44),1,"")</f>
        <v/>
      </c>
      <c r="AB38" s="307" t="str">
        <f>IF(AND('別紙3-1_区分⑤所要額内訳'!$E$44&lt;=踏み台シート!AB4,踏み台シート!AB4&lt;='別紙3-1_区分⑤所要額内訳'!$G$44),1,"")</f>
        <v/>
      </c>
      <c r="AC38" s="307" t="str">
        <f>IF(AND('別紙3-1_区分⑤所要額内訳'!$E$44&lt;=踏み台シート!AC4,踏み台シート!AC4&lt;='別紙3-1_区分⑤所要額内訳'!$G$44),1,"")</f>
        <v/>
      </c>
      <c r="AD38" s="307" t="str">
        <f>IF(AND('別紙3-1_区分⑤所要額内訳'!$E$44&lt;=踏み台シート!AD4,踏み台シート!AD4&lt;='別紙3-1_区分⑤所要額内訳'!$G$44),1,"")</f>
        <v/>
      </c>
      <c r="AE38" s="307" t="str">
        <f>IF(AND('別紙3-1_区分⑤所要額内訳'!$E$44&lt;=踏み台シート!AE4,踏み台シート!AE4&lt;='別紙3-1_区分⑤所要額内訳'!$G$44),1,"")</f>
        <v/>
      </c>
      <c r="AF38" s="307" t="str">
        <f>IF(AND('別紙3-1_区分⑤所要額内訳'!$E$44&lt;=踏み台シート!AF4,踏み台シート!AF4&lt;='別紙3-1_区分⑤所要額内訳'!$G$44),1,"")</f>
        <v/>
      </c>
      <c r="AG38" s="307" t="str">
        <f>IF(AND('別紙3-1_区分⑤所要額内訳'!$E$44&lt;=踏み台シート!AG4,踏み台シート!AG4&lt;='別紙3-1_区分⑤所要額内訳'!$G$44),1,"")</f>
        <v/>
      </c>
      <c r="AH38" s="307" t="str">
        <f>IF(AND('別紙3-1_区分⑤所要額内訳'!$E$44&lt;=踏み台シート!AH4,踏み台シート!AH4&lt;='別紙3-1_区分⑤所要額内訳'!$G$44),1,"")</f>
        <v/>
      </c>
      <c r="AI38" s="307" t="str">
        <f>IF(AND('別紙3-1_区分⑤所要額内訳'!$E$44&lt;=踏み台シート!AI4,踏み台シート!AI4&lt;='別紙3-1_区分⑤所要額内訳'!$G$44),1,"")</f>
        <v/>
      </c>
      <c r="AJ38" s="307" t="str">
        <f>IF(AND('別紙3-1_区分⑤所要額内訳'!$E$44&lt;=踏み台シート!AJ4,踏み台シート!AJ4&lt;='別紙3-1_区分⑤所要額内訳'!$G$44),1,"")</f>
        <v/>
      </c>
      <c r="AK38" s="307" t="str">
        <f>IF(AND('別紙3-1_区分⑤所要額内訳'!$E$44&lt;=踏み台シート!AK4,踏み台シート!AK4&lt;='別紙3-1_区分⑤所要額内訳'!$G$44),1,"")</f>
        <v/>
      </c>
      <c r="AL38" s="307" t="str">
        <f>IF(AND('別紙3-1_区分⑤所要額内訳'!$E$44&lt;=踏み台シート!AL4,踏み台シート!AL4&lt;='別紙3-1_区分⑤所要額内訳'!$G$44),1,"")</f>
        <v/>
      </c>
      <c r="AM38" s="307" t="str">
        <f>IF(AND('別紙3-1_区分⑤所要額内訳'!$E$44&lt;=踏み台シート!AM4,踏み台シート!AM4&lt;='別紙3-1_区分⑤所要額内訳'!$G$44),1,"")</f>
        <v/>
      </c>
      <c r="AN38" s="307" t="str">
        <f>IF(AND('別紙3-1_区分⑤所要額内訳'!$E$44&lt;=踏み台シート!AN4,踏み台シート!AN4&lt;='別紙3-1_区分⑤所要額内訳'!$G$44),1,"")</f>
        <v/>
      </c>
      <c r="AO38" s="307" t="str">
        <f>IF(AND('別紙3-1_区分⑤所要額内訳'!$E$44&lt;=踏み台シート!AO4,踏み台シート!AO4&lt;='別紙3-1_区分⑤所要額内訳'!$G$44),1,"")</f>
        <v/>
      </c>
      <c r="AP38" s="307" t="str">
        <f>IF(AND('別紙3-1_区分⑤所要額内訳'!$E$44&lt;=踏み台シート!AP4,踏み台シート!AP4&lt;='別紙3-1_区分⑤所要額内訳'!$G$44),1,"")</f>
        <v/>
      </c>
      <c r="AQ38" s="307" t="str">
        <f>IF(AND('別紙3-1_区分⑤所要額内訳'!$E$44&lt;=踏み台シート!AQ4,踏み台シート!AQ4&lt;='別紙3-1_区分⑤所要額内訳'!$G$44),1,"")</f>
        <v/>
      </c>
      <c r="AR38" s="307" t="str">
        <f>IF(AND('別紙3-1_区分⑤所要額内訳'!$E$44&lt;=踏み台シート!AR4,踏み台シート!AR4&lt;='別紙3-1_区分⑤所要額内訳'!$G$44),1,"")</f>
        <v/>
      </c>
      <c r="AS38" s="307" t="str">
        <f>IF(AND('別紙3-1_区分⑤所要額内訳'!$E$44&lt;=踏み台シート!AS4,踏み台シート!AS4&lt;='別紙3-1_区分⑤所要額内訳'!$G$44),1,"")</f>
        <v/>
      </c>
      <c r="AT38" s="307" t="str">
        <f>IF(AND('別紙3-1_区分⑤所要額内訳'!$E$44&lt;=踏み台シート!AT4,踏み台シート!AT4&lt;='別紙3-1_区分⑤所要額内訳'!$G$44),1,"")</f>
        <v/>
      </c>
      <c r="AU38" s="307" t="str">
        <f>IF(AND('別紙3-1_区分⑤所要額内訳'!$E$44&lt;=踏み台シート!AU4,踏み台シート!AU4&lt;='別紙3-1_区分⑤所要額内訳'!$G$44),1,"")</f>
        <v/>
      </c>
      <c r="AV38" s="307" t="str">
        <f>IF(AND('別紙3-1_区分⑤所要額内訳'!$E$44&lt;=踏み台シート!AV4,踏み台シート!AV4&lt;='別紙3-1_区分⑤所要額内訳'!$G$44),1,"")</f>
        <v/>
      </c>
      <c r="AW38" s="307" t="str">
        <f>IF(AND('別紙3-1_区分⑤所要額内訳'!$E$44&lt;=踏み台シート!AW4,踏み台シート!AW4&lt;='別紙3-1_区分⑤所要額内訳'!$G$44),1,"")</f>
        <v/>
      </c>
      <c r="AX38" s="307" t="str">
        <f>IF(AND('別紙3-1_区分⑤所要額内訳'!$E$44&lt;=踏み台シート!AX4,踏み台シート!AX4&lt;='別紙3-1_区分⑤所要額内訳'!$G$44),1,"")</f>
        <v/>
      </c>
      <c r="AY38" s="307" t="str">
        <f>IF(AND('別紙3-1_区分⑤所要額内訳'!$E$44&lt;=踏み台シート!AY4,踏み台シート!AY4&lt;='別紙3-1_区分⑤所要額内訳'!$G$44),1,"")</f>
        <v/>
      </c>
      <c r="AZ38" s="307" t="str">
        <f>IF(AND('別紙3-1_区分⑤所要額内訳'!$E$44&lt;=踏み台シート!AZ4,踏み台シート!AZ4&lt;='別紙3-1_区分⑤所要額内訳'!$G$44),1,"")</f>
        <v/>
      </c>
      <c r="BA38" s="307" t="str">
        <f>IF(AND('別紙3-1_区分⑤所要額内訳'!$E$44&lt;=踏み台シート!BA4,踏み台シート!BA4&lt;='別紙3-1_区分⑤所要額内訳'!$G$44),1,"")</f>
        <v/>
      </c>
      <c r="BB38" s="311">
        <f t="shared" si="4"/>
        <v>1</v>
      </c>
    </row>
    <row r="39" spans="1:54">
      <c r="A39" s="307" t="str">
        <f t="shared" si="5"/>
        <v/>
      </c>
      <c r="B39" s="313" t="str">
        <f>IF('別紙3-1_区分⑤所要額内訳'!B45="","",'別紙3-1_区分⑤所要額内訳'!B45)</f>
        <v/>
      </c>
      <c r="C39" s="307" t="str">
        <f>IF('別紙3-1_区分⑤所要額内訳'!C45="","",'別紙3-1_区分⑤所要額内訳'!C45)</f>
        <v/>
      </c>
      <c r="D39" s="307">
        <f>IF(AND('別紙3-1_区分⑤所要額内訳'!$E$45&lt;=踏み台シート!D4,踏み台シート!D4&lt;='別紙3-1_区分⑤所要額内訳'!$G$45),1,"")</f>
        <v>1</v>
      </c>
      <c r="E39" s="307" t="str">
        <f>IF(AND('別紙3-1_区分⑤所要額内訳'!$E$45&lt;=踏み台シート!E4,踏み台シート!E4&lt;='別紙3-1_区分⑤所要額内訳'!$G$45),1,"")</f>
        <v/>
      </c>
      <c r="F39" s="307" t="str">
        <f>IF(AND('別紙3-1_区分⑤所要額内訳'!$E$45&lt;=踏み台シート!F4,踏み台シート!F4&lt;='別紙3-1_区分⑤所要額内訳'!$G$45),1,"")</f>
        <v/>
      </c>
      <c r="G39" s="307" t="str">
        <f>IF(AND('別紙3-1_区分⑤所要額内訳'!$E$45&lt;=踏み台シート!G4,踏み台シート!G4&lt;='別紙3-1_区分⑤所要額内訳'!$G$45),1,"")</f>
        <v/>
      </c>
      <c r="H39" s="307" t="str">
        <f>IF(AND('別紙3-1_区分⑤所要額内訳'!$E$45&lt;=踏み台シート!H4,踏み台シート!H4&lt;='別紙3-1_区分⑤所要額内訳'!$G$45),1,"")</f>
        <v/>
      </c>
      <c r="I39" s="307" t="str">
        <f>IF(AND('別紙3-1_区分⑤所要額内訳'!$E$45&lt;=踏み台シート!I4,踏み台シート!I4&lt;='別紙3-1_区分⑤所要額内訳'!$G$45),1,"")</f>
        <v/>
      </c>
      <c r="J39" s="307" t="str">
        <f>IF(AND('別紙3-1_区分⑤所要額内訳'!$E$45&lt;=踏み台シート!J4,踏み台シート!J4&lt;='別紙3-1_区分⑤所要額内訳'!$G$45),1,"")</f>
        <v/>
      </c>
      <c r="K39" s="307" t="str">
        <f>IF(AND('別紙3-1_区分⑤所要額内訳'!$E$45&lt;=踏み台シート!K4,踏み台シート!K4&lt;='別紙3-1_区分⑤所要額内訳'!$G$45),1,"")</f>
        <v/>
      </c>
      <c r="L39" s="307" t="str">
        <f>IF(AND('別紙3-1_区分⑤所要額内訳'!$E$45&lt;=踏み台シート!L4,踏み台シート!L4&lt;='別紙3-1_区分⑤所要額内訳'!$G$45),1,"")</f>
        <v/>
      </c>
      <c r="M39" s="307" t="str">
        <f>IF(AND('別紙3-1_区分⑤所要額内訳'!$E$45&lt;=踏み台シート!M4,踏み台シート!M4&lt;='別紙3-1_区分⑤所要額内訳'!$G$45),1,"")</f>
        <v/>
      </c>
      <c r="N39" s="307" t="str">
        <f>IF(AND('別紙3-1_区分⑤所要額内訳'!$E$45&lt;=踏み台シート!N4,踏み台シート!N4&lt;='別紙3-1_区分⑤所要額内訳'!$G$45),1,"")</f>
        <v/>
      </c>
      <c r="O39" s="307" t="str">
        <f>IF(AND('別紙3-1_区分⑤所要額内訳'!$E$45&lt;=踏み台シート!O4,踏み台シート!O4&lt;='別紙3-1_区分⑤所要額内訳'!$G$45),1,"")</f>
        <v/>
      </c>
      <c r="P39" s="307" t="str">
        <f>IF(AND('別紙3-1_区分⑤所要額内訳'!$E$45&lt;=踏み台シート!P4,踏み台シート!P4&lt;='別紙3-1_区分⑤所要額内訳'!$G$45),1,"")</f>
        <v/>
      </c>
      <c r="Q39" s="307" t="str">
        <f>IF(AND('別紙3-1_区分⑤所要額内訳'!$E$45&lt;=踏み台シート!Q4,踏み台シート!Q4&lt;='別紙3-1_区分⑤所要額内訳'!$G$45),1,"")</f>
        <v/>
      </c>
      <c r="R39" s="307" t="str">
        <f>IF(AND('別紙3-1_区分⑤所要額内訳'!$E$45&lt;=踏み台シート!R4,踏み台シート!R4&lt;='別紙3-1_区分⑤所要額内訳'!$G$45),1,"")</f>
        <v/>
      </c>
      <c r="S39" s="307" t="str">
        <f>IF(AND('別紙3-1_区分⑤所要額内訳'!$E$45&lt;=踏み台シート!S4,踏み台シート!S4&lt;='別紙3-1_区分⑤所要額内訳'!$G$45),1,"")</f>
        <v/>
      </c>
      <c r="T39" s="307" t="str">
        <f>IF(AND('別紙3-1_区分⑤所要額内訳'!$E$45&lt;=踏み台シート!T4,踏み台シート!T4&lt;='別紙3-1_区分⑤所要額内訳'!$G$45),1,"")</f>
        <v/>
      </c>
      <c r="U39" s="307" t="str">
        <f>IF(AND('別紙3-1_区分⑤所要額内訳'!$E$45&lt;=踏み台シート!U4,踏み台シート!U4&lt;='別紙3-1_区分⑤所要額内訳'!$G$45),1,"")</f>
        <v/>
      </c>
      <c r="V39" s="307" t="str">
        <f>IF(AND('別紙3-1_区分⑤所要額内訳'!$E$45&lt;=踏み台シート!V4,踏み台シート!V4&lt;='別紙3-1_区分⑤所要額内訳'!$G$45),1,"")</f>
        <v/>
      </c>
      <c r="W39" s="307" t="str">
        <f>IF(AND('別紙3-1_区分⑤所要額内訳'!$E$45&lt;=踏み台シート!W4,踏み台シート!W4&lt;='別紙3-1_区分⑤所要額内訳'!$G$45),1,"")</f>
        <v/>
      </c>
      <c r="X39" s="307" t="str">
        <f>IF(AND('別紙3-1_区分⑤所要額内訳'!$E$45&lt;=踏み台シート!X4,踏み台シート!X4&lt;='別紙3-1_区分⑤所要額内訳'!$G$45),1,"")</f>
        <v/>
      </c>
      <c r="Y39" s="307" t="str">
        <f>IF(AND('別紙3-1_区分⑤所要額内訳'!$E$45&lt;=踏み台シート!Y4,踏み台シート!Y4&lt;='別紙3-1_区分⑤所要額内訳'!$G$45),1,"")</f>
        <v/>
      </c>
      <c r="Z39" s="307" t="str">
        <f>IF(AND('別紙3-1_区分⑤所要額内訳'!$E$45&lt;=踏み台シート!Z4,踏み台シート!Z4&lt;='別紙3-1_区分⑤所要額内訳'!$G$45),1,"")</f>
        <v/>
      </c>
      <c r="AA39" s="307" t="str">
        <f>IF(AND('別紙3-1_区分⑤所要額内訳'!$E$45&lt;=踏み台シート!AA4,踏み台シート!AA4&lt;='別紙3-1_区分⑤所要額内訳'!$G$45),1,"")</f>
        <v/>
      </c>
      <c r="AB39" s="307" t="str">
        <f>IF(AND('別紙3-1_区分⑤所要額内訳'!$E$45&lt;=踏み台シート!AB4,踏み台シート!AB4&lt;='別紙3-1_区分⑤所要額内訳'!$G$45),1,"")</f>
        <v/>
      </c>
      <c r="AC39" s="307" t="str">
        <f>IF(AND('別紙3-1_区分⑤所要額内訳'!$E$45&lt;=踏み台シート!AC4,踏み台シート!AC4&lt;='別紙3-1_区分⑤所要額内訳'!$G$45),1,"")</f>
        <v/>
      </c>
      <c r="AD39" s="307" t="str">
        <f>IF(AND('別紙3-1_区分⑤所要額内訳'!$E$45&lt;=踏み台シート!AD4,踏み台シート!AD4&lt;='別紙3-1_区分⑤所要額内訳'!$G$45),1,"")</f>
        <v/>
      </c>
      <c r="AE39" s="307" t="str">
        <f>IF(AND('別紙3-1_区分⑤所要額内訳'!$E$45&lt;=踏み台シート!AE4,踏み台シート!AE4&lt;='別紙3-1_区分⑤所要額内訳'!$G$45),1,"")</f>
        <v/>
      </c>
      <c r="AF39" s="307" t="str">
        <f>IF(AND('別紙3-1_区分⑤所要額内訳'!$E$45&lt;=踏み台シート!AF4,踏み台シート!AF4&lt;='別紙3-1_区分⑤所要額内訳'!$G$45),1,"")</f>
        <v/>
      </c>
      <c r="AG39" s="307" t="str">
        <f>IF(AND('別紙3-1_区分⑤所要額内訳'!$E$45&lt;=踏み台シート!AG4,踏み台シート!AG4&lt;='別紙3-1_区分⑤所要額内訳'!$G$45),1,"")</f>
        <v/>
      </c>
      <c r="AH39" s="307" t="str">
        <f>IF(AND('別紙3-1_区分⑤所要額内訳'!$E$45&lt;=踏み台シート!AH4,踏み台シート!AH4&lt;='別紙3-1_区分⑤所要額内訳'!$G$45),1,"")</f>
        <v/>
      </c>
      <c r="AI39" s="307" t="str">
        <f>IF(AND('別紙3-1_区分⑤所要額内訳'!$E$45&lt;=踏み台シート!AI4,踏み台シート!AI4&lt;='別紙3-1_区分⑤所要額内訳'!$G$45),1,"")</f>
        <v/>
      </c>
      <c r="AJ39" s="307" t="str">
        <f>IF(AND('別紙3-1_区分⑤所要額内訳'!$E$45&lt;=踏み台シート!AJ4,踏み台シート!AJ4&lt;='別紙3-1_区分⑤所要額内訳'!$G$45),1,"")</f>
        <v/>
      </c>
      <c r="AK39" s="307" t="str">
        <f>IF(AND('別紙3-1_区分⑤所要額内訳'!$E$45&lt;=踏み台シート!AK4,踏み台シート!AK4&lt;='別紙3-1_区分⑤所要額内訳'!$G$45),1,"")</f>
        <v/>
      </c>
      <c r="AL39" s="307" t="str">
        <f>IF(AND('別紙3-1_区分⑤所要額内訳'!$E$45&lt;=踏み台シート!AL4,踏み台シート!AL4&lt;='別紙3-1_区分⑤所要額内訳'!$G$45),1,"")</f>
        <v/>
      </c>
      <c r="AM39" s="307" t="str">
        <f>IF(AND('別紙3-1_区分⑤所要額内訳'!$E$45&lt;=踏み台シート!AM4,踏み台シート!AM4&lt;='別紙3-1_区分⑤所要額内訳'!$G$45),1,"")</f>
        <v/>
      </c>
      <c r="AN39" s="307" t="str">
        <f>IF(AND('別紙3-1_区分⑤所要額内訳'!$E$45&lt;=踏み台シート!AN4,踏み台シート!AN4&lt;='別紙3-1_区分⑤所要額内訳'!$G$45),1,"")</f>
        <v/>
      </c>
      <c r="AO39" s="307" t="str">
        <f>IF(AND('別紙3-1_区分⑤所要額内訳'!$E$45&lt;=踏み台シート!AO4,踏み台シート!AO4&lt;='別紙3-1_区分⑤所要額内訳'!$G$45),1,"")</f>
        <v/>
      </c>
      <c r="AP39" s="307" t="str">
        <f>IF(AND('別紙3-1_区分⑤所要額内訳'!$E$45&lt;=踏み台シート!AP4,踏み台シート!AP4&lt;='別紙3-1_区分⑤所要額内訳'!$G$45),1,"")</f>
        <v/>
      </c>
      <c r="AQ39" s="307" t="str">
        <f>IF(AND('別紙3-1_区分⑤所要額内訳'!$E$45&lt;=踏み台シート!AQ4,踏み台シート!AQ4&lt;='別紙3-1_区分⑤所要額内訳'!$G$45),1,"")</f>
        <v/>
      </c>
      <c r="AR39" s="307" t="str">
        <f>IF(AND('別紙3-1_区分⑤所要額内訳'!$E$45&lt;=踏み台シート!AR4,踏み台シート!AR4&lt;='別紙3-1_区分⑤所要額内訳'!$G$45),1,"")</f>
        <v/>
      </c>
      <c r="AS39" s="307" t="str">
        <f>IF(AND('別紙3-1_区分⑤所要額内訳'!$E$45&lt;=踏み台シート!AS4,踏み台シート!AS4&lt;='別紙3-1_区分⑤所要額内訳'!$G$45),1,"")</f>
        <v/>
      </c>
      <c r="AT39" s="307" t="str">
        <f>IF(AND('別紙3-1_区分⑤所要額内訳'!$E$45&lt;=踏み台シート!AT4,踏み台シート!AT4&lt;='別紙3-1_区分⑤所要額内訳'!$G$45),1,"")</f>
        <v/>
      </c>
      <c r="AU39" s="307" t="str">
        <f>IF(AND('別紙3-1_区分⑤所要額内訳'!$E$45&lt;=踏み台シート!AU4,踏み台シート!AU4&lt;='別紙3-1_区分⑤所要額内訳'!$G$45),1,"")</f>
        <v/>
      </c>
      <c r="AV39" s="307" t="str">
        <f>IF(AND('別紙3-1_区分⑤所要額内訳'!$E$45&lt;=踏み台シート!AV4,踏み台シート!AV4&lt;='別紙3-1_区分⑤所要額内訳'!$G$45),1,"")</f>
        <v/>
      </c>
      <c r="AW39" s="307" t="str">
        <f>IF(AND('別紙3-1_区分⑤所要額内訳'!$E$45&lt;=踏み台シート!AW4,踏み台シート!AW4&lt;='別紙3-1_区分⑤所要額内訳'!$G$45),1,"")</f>
        <v/>
      </c>
      <c r="AX39" s="307" t="str">
        <f>IF(AND('別紙3-1_区分⑤所要額内訳'!$E$45&lt;=踏み台シート!AX4,踏み台シート!AX4&lt;='別紙3-1_区分⑤所要額内訳'!$G$45),1,"")</f>
        <v/>
      </c>
      <c r="AY39" s="307" t="str">
        <f>IF(AND('別紙3-1_区分⑤所要額内訳'!$E$45&lt;=踏み台シート!AY4,踏み台シート!AY4&lt;='別紙3-1_区分⑤所要額内訳'!$G$45),1,"")</f>
        <v/>
      </c>
      <c r="AZ39" s="307" t="str">
        <f>IF(AND('別紙3-1_区分⑤所要額内訳'!$E$45&lt;=踏み台シート!AZ4,踏み台シート!AZ4&lt;='別紙3-1_区分⑤所要額内訳'!$G$45),1,"")</f>
        <v/>
      </c>
      <c r="BA39" s="307" t="str">
        <f>IF(AND('別紙3-1_区分⑤所要額内訳'!$E$45&lt;=踏み台シート!BA4,踏み台シート!BA4&lt;='別紙3-1_区分⑤所要額内訳'!$G$45),1,"")</f>
        <v/>
      </c>
      <c r="BB39" s="311">
        <f t="shared" si="4"/>
        <v>1</v>
      </c>
    </row>
    <row r="40" spans="1:54">
      <c r="A40" s="307" t="str">
        <f t="shared" si="5"/>
        <v/>
      </c>
      <c r="B40" s="313" t="str">
        <f>IF('別紙3-1_区分⑤所要額内訳'!B46="","",'別紙3-1_区分⑤所要額内訳'!B46)</f>
        <v/>
      </c>
      <c r="C40" s="307" t="str">
        <f>IF('別紙3-1_区分⑤所要額内訳'!C46="","",'別紙3-1_区分⑤所要額内訳'!C46)</f>
        <v/>
      </c>
      <c r="D40" s="307">
        <f>IF(AND('別紙3-1_区分⑤所要額内訳'!$E$46&lt;=踏み台シート!D4,踏み台シート!D4&lt;='別紙3-1_区分⑤所要額内訳'!$G$46),1,"")</f>
        <v>1</v>
      </c>
      <c r="E40" s="307" t="str">
        <f>IF(AND('別紙3-1_区分⑤所要額内訳'!$E$46&lt;=踏み台シート!E4,踏み台シート!E4&lt;='別紙3-1_区分⑤所要額内訳'!$G$46),1,"")</f>
        <v/>
      </c>
      <c r="F40" s="307" t="str">
        <f>IF(AND('別紙3-1_区分⑤所要額内訳'!$E$46&lt;=踏み台シート!F4,踏み台シート!F4&lt;='別紙3-1_区分⑤所要額内訳'!$G$46),1,"")</f>
        <v/>
      </c>
      <c r="G40" s="307" t="str">
        <f>IF(AND('別紙3-1_区分⑤所要額内訳'!$E$46&lt;=踏み台シート!G4,踏み台シート!G4&lt;='別紙3-1_区分⑤所要額内訳'!$G$46),1,"")</f>
        <v/>
      </c>
      <c r="H40" s="307" t="str">
        <f>IF(AND('別紙3-1_区分⑤所要額内訳'!$E$46&lt;=踏み台シート!H4,踏み台シート!H4&lt;='別紙3-1_区分⑤所要額内訳'!$G$46),1,"")</f>
        <v/>
      </c>
      <c r="I40" s="307" t="str">
        <f>IF(AND('別紙3-1_区分⑤所要額内訳'!$E$46&lt;=踏み台シート!I4,踏み台シート!I4&lt;='別紙3-1_区分⑤所要額内訳'!$G$46),1,"")</f>
        <v/>
      </c>
      <c r="J40" s="307" t="str">
        <f>IF(AND('別紙3-1_区分⑤所要額内訳'!$E$46&lt;=踏み台シート!J4,踏み台シート!J4&lt;='別紙3-1_区分⑤所要額内訳'!$G$46),1,"")</f>
        <v/>
      </c>
      <c r="K40" s="307" t="str">
        <f>IF(AND('別紙3-1_区分⑤所要額内訳'!$E$46&lt;=踏み台シート!K4,踏み台シート!K4&lt;='別紙3-1_区分⑤所要額内訳'!$G$46),1,"")</f>
        <v/>
      </c>
      <c r="L40" s="307" t="str">
        <f>IF(AND('別紙3-1_区分⑤所要額内訳'!$E$46&lt;=踏み台シート!L4,踏み台シート!L4&lt;='別紙3-1_区分⑤所要額内訳'!$G$46),1,"")</f>
        <v/>
      </c>
      <c r="M40" s="307" t="str">
        <f>IF(AND('別紙3-1_区分⑤所要額内訳'!$E$46&lt;=踏み台シート!M4,踏み台シート!M4&lt;='別紙3-1_区分⑤所要額内訳'!$G$46),1,"")</f>
        <v/>
      </c>
      <c r="N40" s="307" t="str">
        <f>IF(AND('別紙3-1_区分⑤所要額内訳'!$E$46&lt;=踏み台シート!N4,踏み台シート!N4&lt;='別紙3-1_区分⑤所要額内訳'!$G$46),1,"")</f>
        <v/>
      </c>
      <c r="O40" s="307" t="str">
        <f>IF(AND('別紙3-1_区分⑤所要額内訳'!$E$46&lt;=踏み台シート!O4,踏み台シート!O4&lt;='別紙3-1_区分⑤所要額内訳'!$G$46),1,"")</f>
        <v/>
      </c>
      <c r="P40" s="307" t="str">
        <f>IF(AND('別紙3-1_区分⑤所要額内訳'!$E$46&lt;=踏み台シート!P4,踏み台シート!P4&lt;='別紙3-1_区分⑤所要額内訳'!$G$46),1,"")</f>
        <v/>
      </c>
      <c r="Q40" s="307" t="str">
        <f>IF(AND('別紙3-1_区分⑤所要額内訳'!$E$46&lt;=踏み台シート!Q4,踏み台シート!Q4&lt;='別紙3-1_区分⑤所要額内訳'!$G$46),1,"")</f>
        <v/>
      </c>
      <c r="R40" s="307" t="str">
        <f>IF(AND('別紙3-1_区分⑤所要額内訳'!$E$46&lt;=踏み台シート!R4,踏み台シート!R4&lt;='別紙3-1_区分⑤所要額内訳'!$G$46),1,"")</f>
        <v/>
      </c>
      <c r="S40" s="307" t="str">
        <f>IF(AND('別紙3-1_区分⑤所要額内訳'!$E$46&lt;=踏み台シート!S4,踏み台シート!S4&lt;='別紙3-1_区分⑤所要額内訳'!$G$46),1,"")</f>
        <v/>
      </c>
      <c r="T40" s="307" t="str">
        <f>IF(AND('別紙3-1_区分⑤所要額内訳'!$E$46&lt;=踏み台シート!T4,踏み台シート!T4&lt;='別紙3-1_区分⑤所要額内訳'!$G$46),1,"")</f>
        <v/>
      </c>
      <c r="U40" s="307" t="str">
        <f>IF(AND('別紙3-1_区分⑤所要額内訳'!$E$46&lt;=踏み台シート!U4,踏み台シート!U4&lt;='別紙3-1_区分⑤所要額内訳'!$G$46),1,"")</f>
        <v/>
      </c>
      <c r="V40" s="307" t="str">
        <f>IF(AND('別紙3-1_区分⑤所要額内訳'!$E$46&lt;=踏み台シート!V4,踏み台シート!V4&lt;='別紙3-1_区分⑤所要額内訳'!$G$46),1,"")</f>
        <v/>
      </c>
      <c r="W40" s="307" t="str">
        <f>IF(AND('別紙3-1_区分⑤所要額内訳'!$E$46&lt;=踏み台シート!W4,踏み台シート!W4&lt;='別紙3-1_区分⑤所要額内訳'!$G$46),1,"")</f>
        <v/>
      </c>
      <c r="X40" s="307" t="str">
        <f>IF(AND('別紙3-1_区分⑤所要額内訳'!$E$46&lt;=踏み台シート!X4,踏み台シート!X4&lt;='別紙3-1_区分⑤所要額内訳'!$G$46),1,"")</f>
        <v/>
      </c>
      <c r="Y40" s="307" t="str">
        <f>IF(AND('別紙3-1_区分⑤所要額内訳'!$E$46&lt;=踏み台シート!Y4,踏み台シート!Y4&lt;='別紙3-1_区分⑤所要額内訳'!$G$46),1,"")</f>
        <v/>
      </c>
      <c r="Z40" s="307" t="str">
        <f>IF(AND('別紙3-1_区分⑤所要額内訳'!$E$46&lt;=踏み台シート!Z4,踏み台シート!Z4&lt;='別紙3-1_区分⑤所要額内訳'!$G$46),1,"")</f>
        <v/>
      </c>
      <c r="AA40" s="307" t="str">
        <f>IF(AND('別紙3-1_区分⑤所要額内訳'!$E$46&lt;=踏み台シート!AA4,踏み台シート!AA4&lt;='別紙3-1_区分⑤所要額内訳'!$G$46),1,"")</f>
        <v/>
      </c>
      <c r="AB40" s="307" t="str">
        <f>IF(AND('別紙3-1_区分⑤所要額内訳'!$E$46&lt;=踏み台シート!AB4,踏み台シート!AB4&lt;='別紙3-1_区分⑤所要額内訳'!$G$46),1,"")</f>
        <v/>
      </c>
      <c r="AC40" s="307" t="str">
        <f>IF(AND('別紙3-1_区分⑤所要額内訳'!$E$46&lt;=踏み台シート!AC4,踏み台シート!AC4&lt;='別紙3-1_区分⑤所要額内訳'!$G$46),1,"")</f>
        <v/>
      </c>
      <c r="AD40" s="307" t="str">
        <f>IF(AND('別紙3-1_区分⑤所要額内訳'!$E$46&lt;=踏み台シート!AD4,踏み台シート!AD4&lt;='別紙3-1_区分⑤所要額内訳'!$G$46),1,"")</f>
        <v/>
      </c>
      <c r="AE40" s="307" t="str">
        <f>IF(AND('別紙3-1_区分⑤所要額内訳'!$E$46&lt;=踏み台シート!AE4,踏み台シート!AE4&lt;='別紙3-1_区分⑤所要額内訳'!$G$46),1,"")</f>
        <v/>
      </c>
      <c r="AF40" s="307" t="str">
        <f>IF(AND('別紙3-1_区分⑤所要額内訳'!$E$46&lt;=踏み台シート!AF4,踏み台シート!AF4&lt;='別紙3-1_区分⑤所要額内訳'!$G$46),1,"")</f>
        <v/>
      </c>
      <c r="AG40" s="307" t="str">
        <f>IF(AND('別紙3-1_区分⑤所要額内訳'!$E$46&lt;=踏み台シート!AG4,踏み台シート!AG4&lt;='別紙3-1_区分⑤所要額内訳'!$G$46),1,"")</f>
        <v/>
      </c>
      <c r="AH40" s="307" t="str">
        <f>IF(AND('別紙3-1_区分⑤所要額内訳'!$E$46&lt;=踏み台シート!AH4,踏み台シート!AH4&lt;='別紙3-1_区分⑤所要額内訳'!$G$46),1,"")</f>
        <v/>
      </c>
      <c r="AI40" s="307" t="str">
        <f>IF(AND('別紙3-1_区分⑤所要額内訳'!$E$46&lt;=踏み台シート!AI4,踏み台シート!AI4&lt;='別紙3-1_区分⑤所要額内訳'!$G$46),1,"")</f>
        <v/>
      </c>
      <c r="AJ40" s="307" t="str">
        <f>IF(AND('別紙3-1_区分⑤所要額内訳'!$E$46&lt;=踏み台シート!AJ4,踏み台シート!AJ4&lt;='別紙3-1_区分⑤所要額内訳'!$G$46),1,"")</f>
        <v/>
      </c>
      <c r="AK40" s="307" t="str">
        <f>IF(AND('別紙3-1_区分⑤所要額内訳'!$E$46&lt;=踏み台シート!AK4,踏み台シート!AK4&lt;='別紙3-1_区分⑤所要額内訳'!$G$46),1,"")</f>
        <v/>
      </c>
      <c r="AL40" s="307" t="str">
        <f>IF(AND('別紙3-1_区分⑤所要額内訳'!$E$46&lt;=踏み台シート!AL4,踏み台シート!AL4&lt;='別紙3-1_区分⑤所要額内訳'!$G$46),1,"")</f>
        <v/>
      </c>
      <c r="AM40" s="307" t="str">
        <f>IF(AND('別紙3-1_区分⑤所要額内訳'!$E$46&lt;=踏み台シート!AM4,踏み台シート!AM4&lt;='別紙3-1_区分⑤所要額内訳'!$G$46),1,"")</f>
        <v/>
      </c>
      <c r="AN40" s="307" t="str">
        <f>IF(AND('別紙3-1_区分⑤所要額内訳'!$E$46&lt;=踏み台シート!AN4,踏み台シート!AN4&lt;='別紙3-1_区分⑤所要額内訳'!$G$46),1,"")</f>
        <v/>
      </c>
      <c r="AO40" s="307" t="str">
        <f>IF(AND('別紙3-1_区分⑤所要額内訳'!$E$46&lt;=踏み台シート!AO4,踏み台シート!AO4&lt;='別紙3-1_区分⑤所要額内訳'!$G$46),1,"")</f>
        <v/>
      </c>
      <c r="AP40" s="307" t="str">
        <f>IF(AND('別紙3-1_区分⑤所要額内訳'!$E$46&lt;=踏み台シート!AP4,踏み台シート!AP4&lt;='別紙3-1_区分⑤所要額内訳'!$G$46),1,"")</f>
        <v/>
      </c>
      <c r="AQ40" s="307" t="str">
        <f>IF(AND('別紙3-1_区分⑤所要額内訳'!$E$46&lt;=踏み台シート!AQ4,踏み台シート!AQ4&lt;='別紙3-1_区分⑤所要額内訳'!$G$46),1,"")</f>
        <v/>
      </c>
      <c r="AR40" s="307" t="str">
        <f>IF(AND('別紙3-1_区分⑤所要額内訳'!$E$46&lt;=踏み台シート!AR4,踏み台シート!AR4&lt;='別紙3-1_区分⑤所要額内訳'!$G$46),1,"")</f>
        <v/>
      </c>
      <c r="AS40" s="307" t="str">
        <f>IF(AND('別紙3-1_区分⑤所要額内訳'!$E$46&lt;=踏み台シート!AS4,踏み台シート!AS4&lt;='別紙3-1_区分⑤所要額内訳'!$G$46),1,"")</f>
        <v/>
      </c>
      <c r="AT40" s="307" t="str">
        <f>IF(AND('別紙3-1_区分⑤所要額内訳'!$E$46&lt;=踏み台シート!AT4,踏み台シート!AT4&lt;='別紙3-1_区分⑤所要額内訳'!$G$46),1,"")</f>
        <v/>
      </c>
      <c r="AU40" s="307" t="str">
        <f>IF(AND('別紙3-1_区分⑤所要額内訳'!$E$46&lt;=踏み台シート!AU4,踏み台シート!AU4&lt;='別紙3-1_区分⑤所要額内訳'!$G$46),1,"")</f>
        <v/>
      </c>
      <c r="AV40" s="307" t="str">
        <f>IF(AND('別紙3-1_区分⑤所要額内訳'!$E$46&lt;=踏み台シート!AV4,踏み台シート!AV4&lt;='別紙3-1_区分⑤所要額内訳'!$G$46),1,"")</f>
        <v/>
      </c>
      <c r="AW40" s="307" t="str">
        <f>IF(AND('別紙3-1_区分⑤所要額内訳'!$E$46&lt;=踏み台シート!AW4,踏み台シート!AW4&lt;='別紙3-1_区分⑤所要額内訳'!$G$46),1,"")</f>
        <v/>
      </c>
      <c r="AX40" s="307" t="str">
        <f>IF(AND('別紙3-1_区分⑤所要額内訳'!$E$46&lt;=踏み台シート!AX4,踏み台シート!AX4&lt;='別紙3-1_区分⑤所要額内訳'!$G$46),1,"")</f>
        <v/>
      </c>
      <c r="AY40" s="307" t="str">
        <f>IF(AND('別紙3-1_区分⑤所要額内訳'!$E$46&lt;=踏み台シート!AY4,踏み台シート!AY4&lt;='別紙3-1_区分⑤所要額内訳'!$G$46),1,"")</f>
        <v/>
      </c>
      <c r="AZ40" s="307" t="str">
        <f>IF(AND('別紙3-1_区分⑤所要額内訳'!$E$46&lt;=踏み台シート!AZ4,踏み台シート!AZ4&lt;='別紙3-1_区分⑤所要額内訳'!$G$46),1,"")</f>
        <v/>
      </c>
      <c r="BA40" s="307" t="str">
        <f>IF(AND('別紙3-1_区分⑤所要額内訳'!$E$46&lt;=踏み台シート!BA4,踏み台シート!BA4&lt;='別紙3-1_区分⑤所要額内訳'!$G$46),1,"")</f>
        <v/>
      </c>
      <c r="BB40" s="311">
        <f t="shared" si="4"/>
        <v>1</v>
      </c>
    </row>
    <row r="41" spans="1:54">
      <c r="A41" s="307" t="str">
        <f t="shared" si="5"/>
        <v/>
      </c>
      <c r="B41" s="313" t="str">
        <f>IF('別紙3-1_区分⑤所要額内訳'!B47="","",'別紙3-1_区分⑤所要額内訳'!B47)</f>
        <v/>
      </c>
      <c r="C41" s="307" t="str">
        <f>IF('別紙3-1_区分⑤所要額内訳'!C47="","",'別紙3-1_区分⑤所要額内訳'!C47)</f>
        <v/>
      </c>
      <c r="D41" s="307">
        <f>IF(AND('別紙3-1_区分⑤所要額内訳'!$E$47&lt;=踏み台シート!D4,踏み台シート!D4&lt;='別紙3-1_区分⑤所要額内訳'!$G$47),1,"")</f>
        <v>1</v>
      </c>
      <c r="E41" s="307" t="str">
        <f>IF(AND('別紙3-1_区分⑤所要額内訳'!$E$47&lt;=踏み台シート!E4,踏み台シート!E4&lt;='別紙3-1_区分⑤所要額内訳'!$G$47),1,"")</f>
        <v/>
      </c>
      <c r="F41" s="307" t="str">
        <f>IF(AND('別紙3-1_区分⑤所要額内訳'!$E$47&lt;=踏み台シート!F4,踏み台シート!F4&lt;='別紙3-1_区分⑤所要額内訳'!$G$47),1,"")</f>
        <v/>
      </c>
      <c r="G41" s="307" t="str">
        <f>IF(AND('別紙3-1_区分⑤所要額内訳'!$E$47&lt;=踏み台シート!G4,踏み台シート!G4&lt;='別紙3-1_区分⑤所要額内訳'!$G$47),1,"")</f>
        <v/>
      </c>
      <c r="H41" s="307" t="str">
        <f>IF(AND('別紙3-1_区分⑤所要額内訳'!$E$47&lt;=踏み台シート!H4,踏み台シート!H4&lt;='別紙3-1_区分⑤所要額内訳'!$G$47),1,"")</f>
        <v/>
      </c>
      <c r="I41" s="307" t="str">
        <f>IF(AND('別紙3-1_区分⑤所要額内訳'!$E$47&lt;=踏み台シート!I4,踏み台シート!I4&lt;='別紙3-1_区分⑤所要額内訳'!$G$47),1,"")</f>
        <v/>
      </c>
      <c r="J41" s="307" t="str">
        <f>IF(AND('別紙3-1_区分⑤所要額内訳'!$E$47&lt;=踏み台シート!J4,踏み台シート!J4&lt;='別紙3-1_区分⑤所要額内訳'!$G$47),1,"")</f>
        <v/>
      </c>
      <c r="K41" s="307" t="str">
        <f>IF(AND('別紙3-1_区分⑤所要額内訳'!$E$47&lt;=踏み台シート!K4,踏み台シート!K4&lt;='別紙3-1_区分⑤所要額内訳'!$G$47),1,"")</f>
        <v/>
      </c>
      <c r="L41" s="307" t="str">
        <f>IF(AND('別紙3-1_区分⑤所要額内訳'!$E$47&lt;=踏み台シート!L4,踏み台シート!L4&lt;='別紙3-1_区分⑤所要額内訳'!$G$47),1,"")</f>
        <v/>
      </c>
      <c r="M41" s="307" t="str">
        <f>IF(AND('別紙3-1_区分⑤所要額内訳'!$E$47&lt;=踏み台シート!M4,踏み台シート!M4&lt;='別紙3-1_区分⑤所要額内訳'!$G$47),1,"")</f>
        <v/>
      </c>
      <c r="N41" s="307" t="str">
        <f>IF(AND('別紙3-1_区分⑤所要額内訳'!$E$47&lt;=踏み台シート!N4,踏み台シート!N4&lt;='別紙3-1_区分⑤所要額内訳'!$G$47),1,"")</f>
        <v/>
      </c>
      <c r="O41" s="307" t="str">
        <f>IF(AND('別紙3-1_区分⑤所要額内訳'!$E$47&lt;=踏み台シート!O4,踏み台シート!O4&lt;='別紙3-1_区分⑤所要額内訳'!$G$47),1,"")</f>
        <v/>
      </c>
      <c r="P41" s="307" t="str">
        <f>IF(AND('別紙3-1_区分⑤所要額内訳'!$E$47&lt;=踏み台シート!P4,踏み台シート!P4&lt;='別紙3-1_区分⑤所要額内訳'!$G$47),1,"")</f>
        <v/>
      </c>
      <c r="Q41" s="307" t="str">
        <f>IF(AND('別紙3-1_区分⑤所要額内訳'!$E$47&lt;=踏み台シート!Q4,踏み台シート!Q4&lt;='別紙3-1_区分⑤所要額内訳'!$G$47),1,"")</f>
        <v/>
      </c>
      <c r="R41" s="307" t="str">
        <f>IF(AND('別紙3-1_区分⑤所要額内訳'!$E$47&lt;=踏み台シート!R4,踏み台シート!R4&lt;='別紙3-1_区分⑤所要額内訳'!$G$47),1,"")</f>
        <v/>
      </c>
      <c r="S41" s="307" t="str">
        <f>IF(AND('別紙3-1_区分⑤所要額内訳'!$E$47&lt;=踏み台シート!S4,踏み台シート!S4&lt;='別紙3-1_区分⑤所要額内訳'!$G$47),1,"")</f>
        <v/>
      </c>
      <c r="T41" s="307" t="str">
        <f>IF(AND('別紙3-1_区分⑤所要額内訳'!$E$47&lt;=踏み台シート!T4,踏み台シート!T4&lt;='別紙3-1_区分⑤所要額内訳'!$G$47),1,"")</f>
        <v/>
      </c>
      <c r="U41" s="307" t="str">
        <f>IF(AND('別紙3-1_区分⑤所要額内訳'!$E$47&lt;=踏み台シート!U4,踏み台シート!U4&lt;='別紙3-1_区分⑤所要額内訳'!$G$47),1,"")</f>
        <v/>
      </c>
      <c r="V41" s="307" t="str">
        <f>IF(AND('別紙3-1_区分⑤所要額内訳'!$E$47&lt;=踏み台シート!V4,踏み台シート!V4&lt;='別紙3-1_区分⑤所要額内訳'!$G$47),1,"")</f>
        <v/>
      </c>
      <c r="W41" s="307" t="str">
        <f>IF(AND('別紙3-1_区分⑤所要額内訳'!$E$47&lt;=踏み台シート!W4,踏み台シート!W4&lt;='別紙3-1_区分⑤所要額内訳'!$G$47),1,"")</f>
        <v/>
      </c>
      <c r="X41" s="307" t="str">
        <f>IF(AND('別紙3-1_区分⑤所要額内訳'!$E$47&lt;=踏み台シート!X4,踏み台シート!X4&lt;='別紙3-1_区分⑤所要額内訳'!$G$47),1,"")</f>
        <v/>
      </c>
      <c r="Y41" s="307" t="str">
        <f>IF(AND('別紙3-1_区分⑤所要額内訳'!$E$47&lt;=踏み台シート!Y4,踏み台シート!Y4&lt;='別紙3-1_区分⑤所要額内訳'!$G$47),1,"")</f>
        <v/>
      </c>
      <c r="Z41" s="307" t="str">
        <f>IF(AND('別紙3-1_区分⑤所要額内訳'!$E$47&lt;=踏み台シート!Z4,踏み台シート!Z4&lt;='別紙3-1_区分⑤所要額内訳'!$G$47),1,"")</f>
        <v/>
      </c>
      <c r="AA41" s="307" t="str">
        <f>IF(AND('別紙3-1_区分⑤所要額内訳'!$E$47&lt;=踏み台シート!AA4,踏み台シート!AA4&lt;='別紙3-1_区分⑤所要額内訳'!$G$47),1,"")</f>
        <v/>
      </c>
      <c r="AB41" s="307" t="str">
        <f>IF(AND('別紙3-1_区分⑤所要額内訳'!$E$47&lt;=踏み台シート!AB4,踏み台シート!AB4&lt;='別紙3-1_区分⑤所要額内訳'!$G$47),1,"")</f>
        <v/>
      </c>
      <c r="AC41" s="307" t="str">
        <f>IF(AND('別紙3-1_区分⑤所要額内訳'!$E$47&lt;=踏み台シート!AC4,踏み台シート!AC4&lt;='別紙3-1_区分⑤所要額内訳'!$G$47),1,"")</f>
        <v/>
      </c>
      <c r="AD41" s="307" t="str">
        <f>IF(AND('別紙3-1_区分⑤所要額内訳'!$E$47&lt;=踏み台シート!AD4,踏み台シート!AD4&lt;='別紙3-1_区分⑤所要額内訳'!$G$47),1,"")</f>
        <v/>
      </c>
      <c r="AE41" s="307" t="str">
        <f>IF(AND('別紙3-1_区分⑤所要額内訳'!$E$47&lt;=踏み台シート!AE4,踏み台シート!AE4&lt;='別紙3-1_区分⑤所要額内訳'!$G$47),1,"")</f>
        <v/>
      </c>
      <c r="AF41" s="307" t="str">
        <f>IF(AND('別紙3-1_区分⑤所要額内訳'!$E$47&lt;=踏み台シート!AF4,踏み台シート!AF4&lt;='別紙3-1_区分⑤所要額内訳'!$G$47),1,"")</f>
        <v/>
      </c>
      <c r="AG41" s="307" t="str">
        <f>IF(AND('別紙3-1_区分⑤所要額内訳'!$E$47&lt;=踏み台シート!AG4,踏み台シート!AG4&lt;='別紙3-1_区分⑤所要額内訳'!$G$47),1,"")</f>
        <v/>
      </c>
      <c r="AH41" s="307" t="str">
        <f>IF(AND('別紙3-1_区分⑤所要額内訳'!$E$47&lt;=踏み台シート!AH4,踏み台シート!AH4&lt;='別紙3-1_区分⑤所要額内訳'!$G$47),1,"")</f>
        <v/>
      </c>
      <c r="AI41" s="307" t="str">
        <f>IF(AND('別紙3-1_区分⑤所要額内訳'!$E$47&lt;=踏み台シート!AI4,踏み台シート!AI4&lt;='別紙3-1_区分⑤所要額内訳'!$G$47),1,"")</f>
        <v/>
      </c>
      <c r="AJ41" s="307" t="str">
        <f>IF(AND('別紙3-1_区分⑤所要額内訳'!$E$47&lt;=踏み台シート!AJ4,踏み台シート!AJ4&lt;='別紙3-1_区分⑤所要額内訳'!$G$47),1,"")</f>
        <v/>
      </c>
      <c r="AK41" s="307" t="str">
        <f>IF(AND('別紙3-1_区分⑤所要額内訳'!$E$47&lt;=踏み台シート!AK4,踏み台シート!AK4&lt;='別紙3-1_区分⑤所要額内訳'!$G$47),1,"")</f>
        <v/>
      </c>
      <c r="AL41" s="307" t="str">
        <f>IF(AND('別紙3-1_区分⑤所要額内訳'!$E$47&lt;=踏み台シート!AL4,踏み台シート!AL4&lt;='別紙3-1_区分⑤所要額内訳'!$G$47),1,"")</f>
        <v/>
      </c>
      <c r="AM41" s="307" t="str">
        <f>IF(AND('別紙3-1_区分⑤所要額内訳'!$E$47&lt;=踏み台シート!AM4,踏み台シート!AM4&lt;='別紙3-1_区分⑤所要額内訳'!$G$47),1,"")</f>
        <v/>
      </c>
      <c r="AN41" s="307" t="str">
        <f>IF(AND('別紙3-1_区分⑤所要額内訳'!$E$47&lt;=踏み台シート!AN4,踏み台シート!AN4&lt;='別紙3-1_区分⑤所要額内訳'!$G$47),1,"")</f>
        <v/>
      </c>
      <c r="AO41" s="307" t="str">
        <f>IF(AND('別紙3-1_区分⑤所要額内訳'!$E$47&lt;=踏み台シート!AO4,踏み台シート!AO4&lt;='別紙3-1_区分⑤所要額内訳'!$G$47),1,"")</f>
        <v/>
      </c>
      <c r="AP41" s="307" t="str">
        <f>IF(AND('別紙3-1_区分⑤所要額内訳'!$E$47&lt;=踏み台シート!AP4,踏み台シート!AP4&lt;='別紙3-1_区分⑤所要額内訳'!$G$47),1,"")</f>
        <v/>
      </c>
      <c r="AQ41" s="307" t="str">
        <f>IF(AND('別紙3-1_区分⑤所要額内訳'!$E$47&lt;=踏み台シート!AQ4,踏み台シート!AQ4&lt;='別紙3-1_区分⑤所要額内訳'!$G$47),1,"")</f>
        <v/>
      </c>
      <c r="AR41" s="307" t="str">
        <f>IF(AND('別紙3-1_区分⑤所要額内訳'!$E$47&lt;=踏み台シート!AR4,踏み台シート!AR4&lt;='別紙3-1_区分⑤所要額内訳'!$G$47),1,"")</f>
        <v/>
      </c>
      <c r="AS41" s="307" t="str">
        <f>IF(AND('別紙3-1_区分⑤所要額内訳'!$E$47&lt;=踏み台シート!AS4,踏み台シート!AS4&lt;='別紙3-1_区分⑤所要額内訳'!$G$47),1,"")</f>
        <v/>
      </c>
      <c r="AT41" s="307" t="str">
        <f>IF(AND('別紙3-1_区分⑤所要額内訳'!$E$47&lt;=踏み台シート!AT4,踏み台シート!AT4&lt;='別紙3-1_区分⑤所要額内訳'!$G$47),1,"")</f>
        <v/>
      </c>
      <c r="AU41" s="307" t="str">
        <f>IF(AND('別紙3-1_区分⑤所要額内訳'!$E$47&lt;=踏み台シート!AU4,踏み台シート!AU4&lt;='別紙3-1_区分⑤所要額内訳'!$G$47),1,"")</f>
        <v/>
      </c>
      <c r="AV41" s="307" t="str">
        <f>IF(AND('別紙3-1_区分⑤所要額内訳'!$E$47&lt;=踏み台シート!AV4,踏み台シート!AV4&lt;='別紙3-1_区分⑤所要額内訳'!$G$47),1,"")</f>
        <v/>
      </c>
      <c r="AW41" s="307" t="str">
        <f>IF(AND('別紙3-1_区分⑤所要額内訳'!$E$47&lt;=踏み台シート!AW4,踏み台シート!AW4&lt;='別紙3-1_区分⑤所要額内訳'!$G$47),1,"")</f>
        <v/>
      </c>
      <c r="AX41" s="307" t="str">
        <f>IF(AND('別紙3-1_区分⑤所要額内訳'!$E$47&lt;=踏み台シート!AX4,踏み台シート!AX4&lt;='別紙3-1_区分⑤所要額内訳'!$G$47),1,"")</f>
        <v/>
      </c>
      <c r="AY41" s="307" t="str">
        <f>IF(AND('別紙3-1_区分⑤所要額内訳'!$E$47&lt;=踏み台シート!AY4,踏み台シート!AY4&lt;='別紙3-1_区分⑤所要額内訳'!$G$47),1,"")</f>
        <v/>
      </c>
      <c r="AZ41" s="307" t="str">
        <f>IF(AND('別紙3-1_区分⑤所要額内訳'!$E$47&lt;=踏み台シート!AZ4,踏み台シート!AZ4&lt;='別紙3-1_区分⑤所要額内訳'!$G$47),1,"")</f>
        <v/>
      </c>
      <c r="BA41" s="307" t="str">
        <f>IF(AND('別紙3-1_区分⑤所要額内訳'!$E$47&lt;=踏み台シート!BA4,踏み台シート!BA4&lt;='別紙3-1_区分⑤所要額内訳'!$G$47),1,"")</f>
        <v/>
      </c>
      <c r="BB41" s="311">
        <f t="shared" si="4"/>
        <v>1</v>
      </c>
    </row>
    <row r="42" spans="1:54">
      <c r="A42" s="307" t="str">
        <f t="shared" si="5"/>
        <v/>
      </c>
      <c r="B42" s="313" t="str">
        <f>IF('別紙3-1_区分⑤所要額内訳'!B48="","",'別紙3-1_区分⑤所要額内訳'!B48)</f>
        <v/>
      </c>
      <c r="C42" s="307" t="str">
        <f>IF('別紙3-1_区分⑤所要額内訳'!C48="","",'別紙3-1_区分⑤所要額内訳'!C48)</f>
        <v/>
      </c>
      <c r="D42" s="307">
        <f>IF(AND('別紙3-1_区分⑤所要額内訳'!$E$48&lt;=踏み台シート!D4,踏み台シート!D4&lt;='別紙3-1_区分⑤所要額内訳'!$G$48),1,"")</f>
        <v>1</v>
      </c>
      <c r="E42" s="307" t="str">
        <f>IF(AND('別紙3-1_区分⑤所要額内訳'!$E$48&lt;=踏み台シート!E4,踏み台シート!E4&lt;='別紙3-1_区分⑤所要額内訳'!$G$48),1,"")</f>
        <v/>
      </c>
      <c r="F42" s="307" t="str">
        <f>IF(AND('別紙3-1_区分⑤所要額内訳'!$E$48&lt;=踏み台シート!F4,踏み台シート!F4&lt;='別紙3-1_区分⑤所要額内訳'!$G$48),1,"")</f>
        <v/>
      </c>
      <c r="G42" s="307" t="str">
        <f>IF(AND('別紙3-1_区分⑤所要額内訳'!$E$48&lt;=踏み台シート!G4,踏み台シート!G4&lt;='別紙3-1_区分⑤所要額内訳'!$G$48),1,"")</f>
        <v/>
      </c>
      <c r="H42" s="307" t="str">
        <f>IF(AND('別紙3-1_区分⑤所要額内訳'!$E$48&lt;=踏み台シート!H4,踏み台シート!H4&lt;='別紙3-1_区分⑤所要額内訳'!$G$48),1,"")</f>
        <v/>
      </c>
      <c r="I42" s="307" t="str">
        <f>IF(AND('別紙3-1_区分⑤所要額内訳'!$E$48&lt;=踏み台シート!I4,踏み台シート!I4&lt;='別紙3-1_区分⑤所要額内訳'!$G$48),1,"")</f>
        <v/>
      </c>
      <c r="J42" s="307" t="str">
        <f>IF(AND('別紙3-1_区分⑤所要額内訳'!$E$48&lt;=踏み台シート!J4,踏み台シート!J4&lt;='別紙3-1_区分⑤所要額内訳'!$G$48),1,"")</f>
        <v/>
      </c>
      <c r="K42" s="307" t="str">
        <f>IF(AND('別紙3-1_区分⑤所要額内訳'!$E$48&lt;=踏み台シート!K4,踏み台シート!K4&lt;='別紙3-1_区分⑤所要額内訳'!$G$48),1,"")</f>
        <v/>
      </c>
      <c r="L42" s="307" t="str">
        <f>IF(AND('別紙3-1_区分⑤所要額内訳'!$E$48&lt;=踏み台シート!L4,踏み台シート!L4&lt;='別紙3-1_区分⑤所要額内訳'!$G$48),1,"")</f>
        <v/>
      </c>
      <c r="M42" s="307" t="str">
        <f>IF(AND('別紙3-1_区分⑤所要額内訳'!$E$48&lt;=踏み台シート!M4,踏み台シート!M4&lt;='別紙3-1_区分⑤所要額内訳'!$G$48),1,"")</f>
        <v/>
      </c>
      <c r="N42" s="307" t="str">
        <f>IF(AND('別紙3-1_区分⑤所要額内訳'!$E$48&lt;=踏み台シート!N4,踏み台シート!N4&lt;='別紙3-1_区分⑤所要額内訳'!$G$48),1,"")</f>
        <v/>
      </c>
      <c r="O42" s="307" t="str">
        <f>IF(AND('別紙3-1_区分⑤所要額内訳'!$E$48&lt;=踏み台シート!O4,踏み台シート!O4&lt;='別紙3-1_区分⑤所要額内訳'!$G$48),1,"")</f>
        <v/>
      </c>
      <c r="P42" s="307" t="str">
        <f>IF(AND('別紙3-1_区分⑤所要額内訳'!$E$48&lt;=踏み台シート!P4,踏み台シート!P4&lt;='別紙3-1_区分⑤所要額内訳'!$G$48),1,"")</f>
        <v/>
      </c>
      <c r="Q42" s="307" t="str">
        <f>IF(AND('別紙3-1_区分⑤所要額内訳'!$E$48&lt;=踏み台シート!Q4,踏み台シート!Q4&lt;='別紙3-1_区分⑤所要額内訳'!$G$48),1,"")</f>
        <v/>
      </c>
      <c r="R42" s="307" t="str">
        <f>IF(AND('別紙3-1_区分⑤所要額内訳'!$E$48&lt;=踏み台シート!R4,踏み台シート!R4&lt;='別紙3-1_区分⑤所要額内訳'!$G$48),1,"")</f>
        <v/>
      </c>
      <c r="S42" s="307" t="str">
        <f>IF(AND('別紙3-1_区分⑤所要額内訳'!$E$48&lt;=踏み台シート!S4,踏み台シート!S4&lt;='別紙3-1_区分⑤所要額内訳'!$G$48),1,"")</f>
        <v/>
      </c>
      <c r="T42" s="307" t="str">
        <f>IF(AND('別紙3-1_区分⑤所要額内訳'!$E$48&lt;=踏み台シート!T4,踏み台シート!T4&lt;='別紙3-1_区分⑤所要額内訳'!$G$48),1,"")</f>
        <v/>
      </c>
      <c r="U42" s="307" t="str">
        <f>IF(AND('別紙3-1_区分⑤所要額内訳'!$E$48&lt;=踏み台シート!U4,踏み台シート!U4&lt;='別紙3-1_区分⑤所要額内訳'!$G$48),1,"")</f>
        <v/>
      </c>
      <c r="V42" s="307" t="str">
        <f>IF(AND('別紙3-1_区分⑤所要額内訳'!$E$48&lt;=踏み台シート!V4,踏み台シート!V4&lt;='別紙3-1_区分⑤所要額内訳'!$G$48),1,"")</f>
        <v/>
      </c>
      <c r="W42" s="307" t="str">
        <f>IF(AND('別紙3-1_区分⑤所要額内訳'!$E$48&lt;=踏み台シート!W4,踏み台シート!W4&lt;='別紙3-1_区分⑤所要額内訳'!$G$48),1,"")</f>
        <v/>
      </c>
      <c r="X42" s="307" t="str">
        <f>IF(AND('別紙3-1_区分⑤所要額内訳'!$E$48&lt;=踏み台シート!X4,踏み台シート!X4&lt;='別紙3-1_区分⑤所要額内訳'!$G$48),1,"")</f>
        <v/>
      </c>
      <c r="Y42" s="307" t="str">
        <f>IF(AND('別紙3-1_区分⑤所要額内訳'!$E$48&lt;=踏み台シート!Y4,踏み台シート!Y4&lt;='別紙3-1_区分⑤所要額内訳'!$G$48),1,"")</f>
        <v/>
      </c>
      <c r="Z42" s="307" t="str">
        <f>IF(AND('別紙3-1_区分⑤所要額内訳'!$E$48&lt;=踏み台シート!Z4,踏み台シート!Z4&lt;='別紙3-1_区分⑤所要額内訳'!$G$48),1,"")</f>
        <v/>
      </c>
      <c r="AA42" s="307" t="str">
        <f>IF(AND('別紙3-1_区分⑤所要額内訳'!$E$48&lt;=踏み台シート!AA4,踏み台シート!AA4&lt;='別紙3-1_区分⑤所要額内訳'!$G$48),1,"")</f>
        <v/>
      </c>
      <c r="AB42" s="307" t="str">
        <f>IF(AND('別紙3-1_区分⑤所要額内訳'!$E$48&lt;=踏み台シート!AB4,踏み台シート!AB4&lt;='別紙3-1_区分⑤所要額内訳'!$G$48),1,"")</f>
        <v/>
      </c>
      <c r="AC42" s="307" t="str">
        <f>IF(AND('別紙3-1_区分⑤所要額内訳'!$E$48&lt;=踏み台シート!AC4,踏み台シート!AC4&lt;='別紙3-1_区分⑤所要額内訳'!$G$48),1,"")</f>
        <v/>
      </c>
      <c r="AD42" s="307" t="str">
        <f>IF(AND('別紙3-1_区分⑤所要額内訳'!$E$48&lt;=踏み台シート!AD4,踏み台シート!AD4&lt;='別紙3-1_区分⑤所要額内訳'!$G$48),1,"")</f>
        <v/>
      </c>
      <c r="AE42" s="307" t="str">
        <f>IF(AND('別紙3-1_区分⑤所要額内訳'!$E$48&lt;=踏み台シート!AE4,踏み台シート!AE4&lt;='別紙3-1_区分⑤所要額内訳'!$G$48),1,"")</f>
        <v/>
      </c>
      <c r="AF42" s="307" t="str">
        <f>IF(AND('別紙3-1_区分⑤所要額内訳'!$E$48&lt;=踏み台シート!AF4,踏み台シート!AF4&lt;='別紙3-1_区分⑤所要額内訳'!$G$48),1,"")</f>
        <v/>
      </c>
      <c r="AG42" s="307" t="str">
        <f>IF(AND('別紙3-1_区分⑤所要額内訳'!$E$48&lt;=踏み台シート!AG4,踏み台シート!AG4&lt;='別紙3-1_区分⑤所要額内訳'!$G$48),1,"")</f>
        <v/>
      </c>
      <c r="AH42" s="307" t="str">
        <f>IF(AND('別紙3-1_区分⑤所要額内訳'!$E$48&lt;=踏み台シート!AH4,踏み台シート!AH4&lt;='別紙3-1_区分⑤所要額内訳'!$G$48),1,"")</f>
        <v/>
      </c>
      <c r="AI42" s="307" t="str">
        <f>IF(AND('別紙3-1_区分⑤所要額内訳'!$E$48&lt;=踏み台シート!AI4,踏み台シート!AI4&lt;='別紙3-1_区分⑤所要額内訳'!$G$48),1,"")</f>
        <v/>
      </c>
      <c r="AJ42" s="307" t="str">
        <f>IF(AND('別紙3-1_区分⑤所要額内訳'!$E$48&lt;=踏み台シート!AJ4,踏み台シート!AJ4&lt;='別紙3-1_区分⑤所要額内訳'!$G$48),1,"")</f>
        <v/>
      </c>
      <c r="AK42" s="307" t="str">
        <f>IF(AND('別紙3-1_区分⑤所要額内訳'!$E$48&lt;=踏み台シート!AK4,踏み台シート!AK4&lt;='別紙3-1_区分⑤所要額内訳'!$G$48),1,"")</f>
        <v/>
      </c>
      <c r="AL42" s="307" t="str">
        <f>IF(AND('別紙3-1_区分⑤所要額内訳'!$E$48&lt;=踏み台シート!AL4,踏み台シート!AL4&lt;='別紙3-1_区分⑤所要額内訳'!$G$48),1,"")</f>
        <v/>
      </c>
      <c r="AM42" s="307" t="str">
        <f>IF(AND('別紙3-1_区分⑤所要額内訳'!$E$48&lt;=踏み台シート!AM4,踏み台シート!AM4&lt;='別紙3-1_区分⑤所要額内訳'!$G$48),1,"")</f>
        <v/>
      </c>
      <c r="AN42" s="307" t="str">
        <f>IF(AND('別紙3-1_区分⑤所要額内訳'!$E$48&lt;=踏み台シート!AN4,踏み台シート!AN4&lt;='別紙3-1_区分⑤所要額内訳'!$G$48),1,"")</f>
        <v/>
      </c>
      <c r="AO42" s="307" t="str">
        <f>IF(AND('別紙3-1_区分⑤所要額内訳'!$E$48&lt;=踏み台シート!AO4,踏み台シート!AO4&lt;='別紙3-1_区分⑤所要額内訳'!$G$48),1,"")</f>
        <v/>
      </c>
      <c r="AP42" s="307" t="str">
        <f>IF(AND('別紙3-1_区分⑤所要額内訳'!$E$48&lt;=踏み台シート!AP4,踏み台シート!AP4&lt;='別紙3-1_区分⑤所要額内訳'!$G$48),1,"")</f>
        <v/>
      </c>
      <c r="AQ42" s="307" t="str">
        <f>IF(AND('別紙3-1_区分⑤所要額内訳'!$E$48&lt;=踏み台シート!AQ4,踏み台シート!AQ4&lt;='別紙3-1_区分⑤所要額内訳'!$G$48),1,"")</f>
        <v/>
      </c>
      <c r="AR42" s="307" t="str">
        <f>IF(AND('別紙3-1_区分⑤所要額内訳'!$E$48&lt;=踏み台シート!AR4,踏み台シート!AR4&lt;='別紙3-1_区分⑤所要額内訳'!$G$48),1,"")</f>
        <v/>
      </c>
      <c r="AS42" s="307" t="str">
        <f>IF(AND('別紙3-1_区分⑤所要額内訳'!$E$48&lt;=踏み台シート!AS4,踏み台シート!AS4&lt;='別紙3-1_区分⑤所要額内訳'!$G$48),1,"")</f>
        <v/>
      </c>
      <c r="AT42" s="307" t="str">
        <f>IF(AND('別紙3-1_区分⑤所要額内訳'!$E$48&lt;=踏み台シート!AT4,踏み台シート!AT4&lt;='別紙3-1_区分⑤所要額内訳'!$G$48),1,"")</f>
        <v/>
      </c>
      <c r="AU42" s="307" t="str">
        <f>IF(AND('別紙3-1_区分⑤所要額内訳'!$E$48&lt;=踏み台シート!AU4,踏み台シート!AU4&lt;='別紙3-1_区分⑤所要額内訳'!$G$48),1,"")</f>
        <v/>
      </c>
      <c r="AV42" s="307" t="str">
        <f>IF(AND('別紙3-1_区分⑤所要額内訳'!$E$48&lt;=踏み台シート!AV4,踏み台シート!AV4&lt;='別紙3-1_区分⑤所要額内訳'!$G$48),1,"")</f>
        <v/>
      </c>
      <c r="AW42" s="307" t="str">
        <f>IF(AND('別紙3-1_区分⑤所要額内訳'!$E$48&lt;=踏み台シート!AW4,踏み台シート!AW4&lt;='別紙3-1_区分⑤所要額内訳'!$G$48),1,"")</f>
        <v/>
      </c>
      <c r="AX42" s="307" t="str">
        <f>IF(AND('別紙3-1_区分⑤所要額内訳'!$E$48&lt;=踏み台シート!AX4,踏み台シート!AX4&lt;='別紙3-1_区分⑤所要額内訳'!$G$48),1,"")</f>
        <v/>
      </c>
      <c r="AY42" s="307" t="str">
        <f>IF(AND('別紙3-1_区分⑤所要額内訳'!$E$48&lt;=踏み台シート!AY4,踏み台シート!AY4&lt;='別紙3-1_区分⑤所要額内訳'!$G$48),1,"")</f>
        <v/>
      </c>
      <c r="AZ42" s="307" t="str">
        <f>IF(AND('別紙3-1_区分⑤所要額内訳'!$E$48&lt;=踏み台シート!AZ4,踏み台シート!AZ4&lt;='別紙3-1_区分⑤所要額内訳'!$G$48),1,"")</f>
        <v/>
      </c>
      <c r="BA42" s="307" t="str">
        <f>IF(AND('別紙3-1_区分⑤所要額内訳'!$E$48&lt;=踏み台シート!BA4,踏み台シート!BA4&lt;='別紙3-1_区分⑤所要額内訳'!$G$48),1,"")</f>
        <v/>
      </c>
      <c r="BB42" s="311">
        <f t="shared" si="4"/>
        <v>1</v>
      </c>
    </row>
    <row r="43" spans="1:54">
      <c r="A43" s="307" t="str">
        <f t="shared" si="5"/>
        <v/>
      </c>
      <c r="B43" s="313" t="str">
        <f>IF('別紙3-1_区分⑤所要額内訳'!B49="","",'別紙3-1_区分⑤所要額内訳'!B49)</f>
        <v/>
      </c>
      <c r="C43" s="307" t="str">
        <f>IF('別紙3-1_区分⑤所要額内訳'!C49="","",'別紙3-1_区分⑤所要額内訳'!C49)</f>
        <v/>
      </c>
      <c r="D43" s="307">
        <f>IF(AND('別紙3-1_区分⑤所要額内訳'!$E$49&lt;=踏み台シート!D4,踏み台シート!D4&lt;='別紙3-1_区分⑤所要額内訳'!$G$49),1,"")</f>
        <v>1</v>
      </c>
      <c r="E43" s="307" t="str">
        <f>IF(AND('別紙3-1_区分⑤所要額内訳'!$E$49&lt;=踏み台シート!E4,踏み台シート!E4&lt;='別紙3-1_区分⑤所要額内訳'!$G$49),1,"")</f>
        <v/>
      </c>
      <c r="F43" s="307" t="str">
        <f>IF(AND('別紙3-1_区分⑤所要額内訳'!$E$49&lt;=踏み台シート!F4,踏み台シート!F4&lt;='別紙3-1_区分⑤所要額内訳'!$G$49),1,"")</f>
        <v/>
      </c>
      <c r="G43" s="307" t="str">
        <f>IF(AND('別紙3-1_区分⑤所要額内訳'!$E$49&lt;=踏み台シート!G4,踏み台シート!G4&lt;='別紙3-1_区分⑤所要額内訳'!$G$49),1,"")</f>
        <v/>
      </c>
      <c r="H43" s="307" t="str">
        <f>IF(AND('別紙3-1_区分⑤所要額内訳'!$E$49&lt;=踏み台シート!H4,踏み台シート!H4&lt;='別紙3-1_区分⑤所要額内訳'!$G$49),1,"")</f>
        <v/>
      </c>
      <c r="I43" s="307" t="str">
        <f>IF(AND('別紙3-1_区分⑤所要額内訳'!$E$49&lt;=踏み台シート!I4,踏み台シート!I4&lt;='別紙3-1_区分⑤所要額内訳'!$G$49),1,"")</f>
        <v/>
      </c>
      <c r="J43" s="307" t="str">
        <f>IF(AND('別紙3-1_区分⑤所要額内訳'!$E$49&lt;=踏み台シート!J4,踏み台シート!J4&lt;='別紙3-1_区分⑤所要額内訳'!$G$49),1,"")</f>
        <v/>
      </c>
      <c r="K43" s="307" t="str">
        <f>IF(AND('別紙3-1_区分⑤所要額内訳'!$E$49&lt;=踏み台シート!K4,踏み台シート!K4&lt;='別紙3-1_区分⑤所要額内訳'!$G$49),1,"")</f>
        <v/>
      </c>
      <c r="L43" s="307" t="str">
        <f>IF(AND('別紙3-1_区分⑤所要額内訳'!$E$49&lt;=踏み台シート!L4,踏み台シート!L4&lt;='別紙3-1_区分⑤所要額内訳'!$G$49),1,"")</f>
        <v/>
      </c>
      <c r="M43" s="307" t="str">
        <f>IF(AND('別紙3-1_区分⑤所要額内訳'!$E$49&lt;=踏み台シート!M4,踏み台シート!M4&lt;='別紙3-1_区分⑤所要額内訳'!$G$49),1,"")</f>
        <v/>
      </c>
      <c r="N43" s="307" t="str">
        <f>IF(AND('別紙3-1_区分⑤所要額内訳'!$E$49&lt;=踏み台シート!N4,踏み台シート!N4&lt;='別紙3-1_区分⑤所要額内訳'!$G$49),1,"")</f>
        <v/>
      </c>
      <c r="O43" s="307" t="str">
        <f>IF(AND('別紙3-1_区分⑤所要額内訳'!$E$49&lt;=踏み台シート!O4,踏み台シート!O4&lt;='別紙3-1_区分⑤所要額内訳'!$G$49),1,"")</f>
        <v/>
      </c>
      <c r="P43" s="307" t="str">
        <f>IF(AND('別紙3-1_区分⑤所要額内訳'!$E$49&lt;=踏み台シート!P4,踏み台シート!P4&lt;='別紙3-1_区分⑤所要額内訳'!$G$49),1,"")</f>
        <v/>
      </c>
      <c r="Q43" s="307" t="str">
        <f>IF(AND('別紙3-1_区分⑤所要額内訳'!$E$49&lt;=踏み台シート!Q4,踏み台シート!Q4&lt;='別紙3-1_区分⑤所要額内訳'!$G$49),1,"")</f>
        <v/>
      </c>
      <c r="R43" s="307" t="str">
        <f>IF(AND('別紙3-1_区分⑤所要額内訳'!$E$49&lt;=踏み台シート!R4,踏み台シート!R4&lt;='別紙3-1_区分⑤所要額内訳'!$G$49),1,"")</f>
        <v/>
      </c>
      <c r="S43" s="307" t="str">
        <f>IF(AND('別紙3-1_区分⑤所要額内訳'!$E$49&lt;=踏み台シート!S4,踏み台シート!S4&lt;='別紙3-1_区分⑤所要額内訳'!$G$49),1,"")</f>
        <v/>
      </c>
      <c r="T43" s="307" t="str">
        <f>IF(AND('別紙3-1_区分⑤所要額内訳'!$E$49&lt;=踏み台シート!T4,踏み台シート!T4&lt;='別紙3-1_区分⑤所要額内訳'!$G$49),1,"")</f>
        <v/>
      </c>
      <c r="U43" s="307" t="str">
        <f>IF(AND('別紙3-1_区分⑤所要額内訳'!$E$49&lt;=踏み台シート!U4,踏み台シート!U4&lt;='別紙3-1_区分⑤所要額内訳'!$G$49),1,"")</f>
        <v/>
      </c>
      <c r="V43" s="307" t="str">
        <f>IF(AND('別紙3-1_区分⑤所要額内訳'!$E$49&lt;=踏み台シート!V4,踏み台シート!V4&lt;='別紙3-1_区分⑤所要額内訳'!$G$49),1,"")</f>
        <v/>
      </c>
      <c r="W43" s="307" t="str">
        <f>IF(AND('別紙3-1_区分⑤所要額内訳'!$E$49&lt;=踏み台シート!W4,踏み台シート!W4&lt;='別紙3-1_区分⑤所要額内訳'!$G$49),1,"")</f>
        <v/>
      </c>
      <c r="X43" s="307" t="str">
        <f>IF(AND('別紙3-1_区分⑤所要額内訳'!$E$49&lt;=踏み台シート!X4,踏み台シート!X4&lt;='別紙3-1_区分⑤所要額内訳'!$G$49),1,"")</f>
        <v/>
      </c>
      <c r="Y43" s="307" t="str">
        <f>IF(AND('別紙3-1_区分⑤所要額内訳'!$E$49&lt;=踏み台シート!Y4,踏み台シート!Y4&lt;='別紙3-1_区分⑤所要額内訳'!$G$49),1,"")</f>
        <v/>
      </c>
      <c r="Z43" s="307" t="str">
        <f>IF(AND('別紙3-1_区分⑤所要額内訳'!$E$49&lt;=踏み台シート!Z4,踏み台シート!Z4&lt;='別紙3-1_区分⑤所要額内訳'!$G$49),1,"")</f>
        <v/>
      </c>
      <c r="AA43" s="307" t="str">
        <f>IF(AND('別紙3-1_区分⑤所要額内訳'!$E$49&lt;=踏み台シート!AA4,踏み台シート!AA4&lt;='別紙3-1_区分⑤所要額内訳'!$G$49),1,"")</f>
        <v/>
      </c>
      <c r="AB43" s="307" t="str">
        <f>IF(AND('別紙3-1_区分⑤所要額内訳'!$E$49&lt;=踏み台シート!AB4,踏み台シート!AB4&lt;='別紙3-1_区分⑤所要額内訳'!$G$49),1,"")</f>
        <v/>
      </c>
      <c r="AC43" s="307" t="str">
        <f>IF(AND('別紙3-1_区分⑤所要額内訳'!$E$49&lt;=踏み台シート!AC4,踏み台シート!AC4&lt;='別紙3-1_区分⑤所要額内訳'!$G$49),1,"")</f>
        <v/>
      </c>
      <c r="AD43" s="307" t="str">
        <f>IF(AND('別紙3-1_区分⑤所要額内訳'!$E$49&lt;=踏み台シート!AD4,踏み台シート!AD4&lt;='別紙3-1_区分⑤所要額内訳'!$G$49),1,"")</f>
        <v/>
      </c>
      <c r="AE43" s="307" t="str">
        <f>IF(AND('別紙3-1_区分⑤所要額内訳'!$E$49&lt;=踏み台シート!AE4,踏み台シート!AE4&lt;='別紙3-1_区分⑤所要額内訳'!$G$49),1,"")</f>
        <v/>
      </c>
      <c r="AF43" s="307" t="str">
        <f>IF(AND('別紙3-1_区分⑤所要額内訳'!$E$49&lt;=踏み台シート!AF4,踏み台シート!AF4&lt;='別紙3-1_区分⑤所要額内訳'!$G$49),1,"")</f>
        <v/>
      </c>
      <c r="AG43" s="307" t="str">
        <f>IF(AND('別紙3-1_区分⑤所要額内訳'!$E$49&lt;=踏み台シート!AG4,踏み台シート!AG4&lt;='別紙3-1_区分⑤所要額内訳'!$G$49),1,"")</f>
        <v/>
      </c>
      <c r="AH43" s="307" t="str">
        <f>IF(AND('別紙3-1_区分⑤所要額内訳'!$E$49&lt;=踏み台シート!AH4,踏み台シート!AH4&lt;='別紙3-1_区分⑤所要額内訳'!$G$49),1,"")</f>
        <v/>
      </c>
      <c r="AI43" s="307" t="str">
        <f>IF(AND('別紙3-1_区分⑤所要額内訳'!$E$49&lt;=踏み台シート!AI4,踏み台シート!AI4&lt;='別紙3-1_区分⑤所要額内訳'!$G$49),1,"")</f>
        <v/>
      </c>
      <c r="AJ43" s="307" t="str">
        <f>IF(AND('別紙3-1_区分⑤所要額内訳'!$E$49&lt;=踏み台シート!AJ4,踏み台シート!AJ4&lt;='別紙3-1_区分⑤所要額内訳'!$G$49),1,"")</f>
        <v/>
      </c>
      <c r="AK43" s="307" t="str">
        <f>IF(AND('別紙3-1_区分⑤所要額内訳'!$E$49&lt;=踏み台シート!AK4,踏み台シート!AK4&lt;='別紙3-1_区分⑤所要額内訳'!$G$49),1,"")</f>
        <v/>
      </c>
      <c r="AL43" s="307" t="str">
        <f>IF(AND('別紙3-1_区分⑤所要額内訳'!$E$49&lt;=踏み台シート!AL4,踏み台シート!AL4&lt;='別紙3-1_区分⑤所要額内訳'!$G$49),1,"")</f>
        <v/>
      </c>
      <c r="AM43" s="307" t="str">
        <f>IF(AND('別紙3-1_区分⑤所要額内訳'!$E$49&lt;=踏み台シート!AM4,踏み台シート!AM4&lt;='別紙3-1_区分⑤所要額内訳'!$G$49),1,"")</f>
        <v/>
      </c>
      <c r="AN43" s="307" t="str">
        <f>IF(AND('別紙3-1_区分⑤所要額内訳'!$E$49&lt;=踏み台シート!AN4,踏み台シート!AN4&lt;='別紙3-1_区分⑤所要額内訳'!$G$49),1,"")</f>
        <v/>
      </c>
      <c r="AO43" s="307" t="str">
        <f>IF(AND('別紙3-1_区分⑤所要額内訳'!$E$49&lt;=踏み台シート!AO4,踏み台シート!AO4&lt;='別紙3-1_区分⑤所要額内訳'!$G$49),1,"")</f>
        <v/>
      </c>
      <c r="AP43" s="307" t="str">
        <f>IF(AND('別紙3-1_区分⑤所要額内訳'!$E$49&lt;=踏み台シート!AP4,踏み台シート!AP4&lt;='別紙3-1_区分⑤所要額内訳'!$G$49),1,"")</f>
        <v/>
      </c>
      <c r="AQ43" s="307" t="str">
        <f>IF(AND('別紙3-1_区分⑤所要額内訳'!$E$49&lt;=踏み台シート!AQ4,踏み台シート!AQ4&lt;='別紙3-1_区分⑤所要額内訳'!$G$49),1,"")</f>
        <v/>
      </c>
      <c r="AR43" s="307" t="str">
        <f>IF(AND('別紙3-1_区分⑤所要額内訳'!$E$49&lt;=踏み台シート!AR4,踏み台シート!AR4&lt;='別紙3-1_区分⑤所要額内訳'!$G$49),1,"")</f>
        <v/>
      </c>
      <c r="AS43" s="307" t="str">
        <f>IF(AND('別紙3-1_区分⑤所要額内訳'!$E$49&lt;=踏み台シート!AS4,踏み台シート!AS4&lt;='別紙3-1_区分⑤所要額内訳'!$G$49),1,"")</f>
        <v/>
      </c>
      <c r="AT43" s="307" t="str">
        <f>IF(AND('別紙3-1_区分⑤所要額内訳'!$E$49&lt;=踏み台シート!AT4,踏み台シート!AT4&lt;='別紙3-1_区分⑤所要額内訳'!$G$49),1,"")</f>
        <v/>
      </c>
      <c r="AU43" s="307" t="str">
        <f>IF(AND('別紙3-1_区分⑤所要額内訳'!$E$49&lt;=踏み台シート!AU4,踏み台シート!AU4&lt;='別紙3-1_区分⑤所要額内訳'!$G$49),1,"")</f>
        <v/>
      </c>
      <c r="AV43" s="307" t="str">
        <f>IF(AND('別紙3-1_区分⑤所要額内訳'!$E$49&lt;=踏み台シート!AV4,踏み台シート!AV4&lt;='別紙3-1_区分⑤所要額内訳'!$G$49),1,"")</f>
        <v/>
      </c>
      <c r="AW43" s="307" t="str">
        <f>IF(AND('別紙3-1_区分⑤所要額内訳'!$E$49&lt;=踏み台シート!AW4,踏み台シート!AW4&lt;='別紙3-1_区分⑤所要額内訳'!$G$49),1,"")</f>
        <v/>
      </c>
      <c r="AX43" s="307" t="str">
        <f>IF(AND('別紙3-1_区分⑤所要額内訳'!$E$49&lt;=踏み台シート!AX4,踏み台シート!AX4&lt;='別紙3-1_区分⑤所要額内訳'!$G$49),1,"")</f>
        <v/>
      </c>
      <c r="AY43" s="307" t="str">
        <f>IF(AND('別紙3-1_区分⑤所要額内訳'!$E$49&lt;=踏み台シート!AY4,踏み台シート!AY4&lt;='別紙3-1_区分⑤所要額内訳'!$G$49),1,"")</f>
        <v/>
      </c>
      <c r="AZ43" s="307" t="str">
        <f>IF(AND('別紙3-1_区分⑤所要額内訳'!$E$49&lt;=踏み台シート!AZ4,踏み台シート!AZ4&lt;='別紙3-1_区分⑤所要額内訳'!$G$49),1,"")</f>
        <v/>
      </c>
      <c r="BA43" s="307" t="str">
        <f>IF(AND('別紙3-1_区分⑤所要額内訳'!$E$49&lt;=踏み台シート!BA4,踏み台シート!BA4&lt;='別紙3-1_区分⑤所要額内訳'!$G$49),1,"")</f>
        <v/>
      </c>
      <c r="BB43" s="311">
        <f t="shared" si="4"/>
        <v>1</v>
      </c>
    </row>
    <row r="44" spans="1:54">
      <c r="A44" s="307" t="str">
        <f t="shared" si="5"/>
        <v/>
      </c>
      <c r="B44" s="313" t="str">
        <f>IF('別紙3-1_区分⑤所要額内訳'!B50="","",'別紙3-1_区分⑤所要額内訳'!B50)</f>
        <v/>
      </c>
      <c r="C44" s="307" t="str">
        <f>IF('別紙3-1_区分⑤所要額内訳'!C50="","",'別紙3-1_区分⑤所要額内訳'!C50)</f>
        <v/>
      </c>
      <c r="D44" s="307">
        <f>IF(AND('別紙3-1_区分⑤所要額内訳'!$E$50&lt;=踏み台シート!D4,踏み台シート!D4&lt;='別紙3-1_区分⑤所要額内訳'!$G$50),1,"")</f>
        <v>1</v>
      </c>
      <c r="E44" s="307" t="str">
        <f>IF(AND('別紙3-1_区分⑤所要額内訳'!$E$50&lt;=踏み台シート!E4,踏み台シート!E4&lt;='別紙3-1_区分⑤所要額内訳'!$G$50),1,"")</f>
        <v/>
      </c>
      <c r="F44" s="307" t="str">
        <f>IF(AND('別紙3-1_区分⑤所要額内訳'!$E$50&lt;=踏み台シート!F4,踏み台シート!F4&lt;='別紙3-1_区分⑤所要額内訳'!$G$50),1,"")</f>
        <v/>
      </c>
      <c r="G44" s="307" t="str">
        <f>IF(AND('別紙3-1_区分⑤所要額内訳'!$E$50&lt;=踏み台シート!G4,踏み台シート!G4&lt;='別紙3-1_区分⑤所要額内訳'!$G$50),1,"")</f>
        <v/>
      </c>
      <c r="H44" s="307" t="str">
        <f>IF(AND('別紙3-1_区分⑤所要額内訳'!$E$50&lt;=踏み台シート!H4,踏み台シート!H4&lt;='別紙3-1_区分⑤所要額内訳'!$G$50),1,"")</f>
        <v/>
      </c>
      <c r="I44" s="307" t="str">
        <f>IF(AND('別紙3-1_区分⑤所要額内訳'!$E$50&lt;=踏み台シート!I4,踏み台シート!I4&lt;='別紙3-1_区分⑤所要額内訳'!$G$50),1,"")</f>
        <v/>
      </c>
      <c r="J44" s="307" t="str">
        <f>IF(AND('別紙3-1_区分⑤所要額内訳'!$E$50&lt;=踏み台シート!J4,踏み台シート!J4&lt;='別紙3-1_区分⑤所要額内訳'!$G$50),1,"")</f>
        <v/>
      </c>
      <c r="K44" s="307" t="str">
        <f>IF(AND('別紙3-1_区分⑤所要額内訳'!$E$50&lt;=踏み台シート!K4,踏み台シート!K4&lt;='別紙3-1_区分⑤所要額内訳'!$G$50),1,"")</f>
        <v/>
      </c>
      <c r="L44" s="307" t="str">
        <f>IF(AND('別紙3-1_区分⑤所要額内訳'!$E$50&lt;=踏み台シート!L4,踏み台シート!L4&lt;='別紙3-1_区分⑤所要額内訳'!$G$50),1,"")</f>
        <v/>
      </c>
      <c r="M44" s="307" t="str">
        <f>IF(AND('別紙3-1_区分⑤所要額内訳'!$E$50&lt;=踏み台シート!M4,踏み台シート!M4&lt;='別紙3-1_区分⑤所要額内訳'!$G$50),1,"")</f>
        <v/>
      </c>
      <c r="N44" s="307" t="str">
        <f>IF(AND('別紙3-1_区分⑤所要額内訳'!$E$50&lt;=踏み台シート!N4,踏み台シート!N4&lt;='別紙3-1_区分⑤所要額内訳'!$G$50),1,"")</f>
        <v/>
      </c>
      <c r="O44" s="307" t="str">
        <f>IF(AND('別紙3-1_区分⑤所要額内訳'!$E$50&lt;=踏み台シート!O4,踏み台シート!O4&lt;='別紙3-1_区分⑤所要額内訳'!$G$50),1,"")</f>
        <v/>
      </c>
      <c r="P44" s="307" t="str">
        <f>IF(AND('別紙3-1_区分⑤所要額内訳'!$E$50&lt;=踏み台シート!P4,踏み台シート!P4&lt;='別紙3-1_区分⑤所要額内訳'!$G$50),1,"")</f>
        <v/>
      </c>
      <c r="Q44" s="307" t="str">
        <f>IF(AND('別紙3-1_区分⑤所要額内訳'!$E$50&lt;=踏み台シート!Q4,踏み台シート!Q4&lt;='別紙3-1_区分⑤所要額内訳'!$G$50),1,"")</f>
        <v/>
      </c>
      <c r="R44" s="307" t="str">
        <f>IF(AND('別紙3-1_区分⑤所要額内訳'!$E$50&lt;=踏み台シート!R4,踏み台シート!R4&lt;='別紙3-1_区分⑤所要額内訳'!$G$50),1,"")</f>
        <v/>
      </c>
      <c r="S44" s="307" t="str">
        <f>IF(AND('別紙3-1_区分⑤所要額内訳'!$E$50&lt;=踏み台シート!S4,踏み台シート!S4&lt;='別紙3-1_区分⑤所要額内訳'!$G$50),1,"")</f>
        <v/>
      </c>
      <c r="T44" s="307" t="str">
        <f>IF(AND('別紙3-1_区分⑤所要額内訳'!$E$50&lt;=踏み台シート!T4,踏み台シート!T4&lt;='別紙3-1_区分⑤所要額内訳'!$G$50),1,"")</f>
        <v/>
      </c>
      <c r="U44" s="307" t="str">
        <f>IF(AND('別紙3-1_区分⑤所要額内訳'!$E$50&lt;=踏み台シート!U4,踏み台シート!U4&lt;='別紙3-1_区分⑤所要額内訳'!$G$50),1,"")</f>
        <v/>
      </c>
      <c r="V44" s="307" t="str">
        <f>IF(AND('別紙3-1_区分⑤所要額内訳'!$E$50&lt;=踏み台シート!V4,踏み台シート!V4&lt;='別紙3-1_区分⑤所要額内訳'!$G$50),1,"")</f>
        <v/>
      </c>
      <c r="W44" s="307" t="str">
        <f>IF(AND('別紙3-1_区分⑤所要額内訳'!$E$50&lt;=踏み台シート!W4,踏み台シート!W4&lt;='別紙3-1_区分⑤所要額内訳'!$G$50),1,"")</f>
        <v/>
      </c>
      <c r="X44" s="307" t="str">
        <f>IF(AND('別紙3-1_区分⑤所要額内訳'!$E$50&lt;=踏み台シート!X4,踏み台シート!X4&lt;='別紙3-1_区分⑤所要額内訳'!$G$50),1,"")</f>
        <v/>
      </c>
      <c r="Y44" s="307" t="str">
        <f>IF(AND('別紙3-1_区分⑤所要額内訳'!$E$50&lt;=踏み台シート!Y4,踏み台シート!Y4&lt;='別紙3-1_区分⑤所要額内訳'!$G$50),1,"")</f>
        <v/>
      </c>
      <c r="Z44" s="307" t="str">
        <f>IF(AND('別紙3-1_区分⑤所要額内訳'!$E$50&lt;=踏み台シート!Z4,踏み台シート!Z4&lt;='別紙3-1_区分⑤所要額内訳'!$G$50),1,"")</f>
        <v/>
      </c>
      <c r="AA44" s="307" t="str">
        <f>IF(AND('別紙3-1_区分⑤所要額内訳'!$E$50&lt;=踏み台シート!AA4,踏み台シート!AA4&lt;='別紙3-1_区分⑤所要額内訳'!$G$50),1,"")</f>
        <v/>
      </c>
      <c r="AB44" s="307" t="str">
        <f>IF(AND('別紙3-1_区分⑤所要額内訳'!$E$50&lt;=踏み台シート!AB4,踏み台シート!AB4&lt;='別紙3-1_区分⑤所要額内訳'!$G$50),1,"")</f>
        <v/>
      </c>
      <c r="AC44" s="307" t="str">
        <f>IF(AND('別紙3-1_区分⑤所要額内訳'!$E$50&lt;=踏み台シート!AC4,踏み台シート!AC4&lt;='別紙3-1_区分⑤所要額内訳'!$G$50),1,"")</f>
        <v/>
      </c>
      <c r="AD44" s="307" t="str">
        <f>IF(AND('別紙3-1_区分⑤所要額内訳'!$E$50&lt;=踏み台シート!AD4,踏み台シート!AD4&lt;='別紙3-1_区分⑤所要額内訳'!$G$50),1,"")</f>
        <v/>
      </c>
      <c r="AE44" s="307" t="str">
        <f>IF(AND('別紙3-1_区分⑤所要額内訳'!$E$50&lt;=踏み台シート!AE4,踏み台シート!AE4&lt;='別紙3-1_区分⑤所要額内訳'!$G$50),1,"")</f>
        <v/>
      </c>
      <c r="AF44" s="307" t="str">
        <f>IF(AND('別紙3-1_区分⑤所要額内訳'!$E$50&lt;=踏み台シート!AF4,踏み台シート!AF4&lt;='別紙3-1_区分⑤所要額内訳'!$G$50),1,"")</f>
        <v/>
      </c>
      <c r="AG44" s="307" t="str">
        <f>IF(AND('別紙3-1_区分⑤所要額内訳'!$E$50&lt;=踏み台シート!AG4,踏み台シート!AG4&lt;='別紙3-1_区分⑤所要額内訳'!$G$50),1,"")</f>
        <v/>
      </c>
      <c r="AH44" s="307" t="str">
        <f>IF(AND('別紙3-1_区分⑤所要額内訳'!$E$50&lt;=踏み台シート!AH4,踏み台シート!AH4&lt;='別紙3-1_区分⑤所要額内訳'!$G$50),1,"")</f>
        <v/>
      </c>
      <c r="AI44" s="307" t="str">
        <f>IF(AND('別紙3-1_区分⑤所要額内訳'!$E$50&lt;=踏み台シート!AI4,踏み台シート!AI4&lt;='別紙3-1_区分⑤所要額内訳'!$G$50),1,"")</f>
        <v/>
      </c>
      <c r="AJ44" s="307" t="str">
        <f>IF(AND('別紙3-1_区分⑤所要額内訳'!$E$50&lt;=踏み台シート!AJ4,踏み台シート!AJ4&lt;='別紙3-1_区分⑤所要額内訳'!$G$50),1,"")</f>
        <v/>
      </c>
      <c r="AK44" s="307" t="str">
        <f>IF(AND('別紙3-1_区分⑤所要額内訳'!$E$50&lt;=踏み台シート!AK4,踏み台シート!AK4&lt;='別紙3-1_区分⑤所要額内訳'!$G$50),1,"")</f>
        <v/>
      </c>
      <c r="AL44" s="307" t="str">
        <f>IF(AND('別紙3-1_区分⑤所要額内訳'!$E$50&lt;=踏み台シート!AL4,踏み台シート!AL4&lt;='別紙3-1_区分⑤所要額内訳'!$G$50),1,"")</f>
        <v/>
      </c>
      <c r="AM44" s="307" t="str">
        <f>IF(AND('別紙3-1_区分⑤所要額内訳'!$E$50&lt;=踏み台シート!AM4,踏み台シート!AM4&lt;='別紙3-1_区分⑤所要額内訳'!$G$50),1,"")</f>
        <v/>
      </c>
      <c r="AN44" s="307" t="str">
        <f>IF(AND('別紙3-1_区分⑤所要額内訳'!$E$50&lt;=踏み台シート!AN4,踏み台シート!AN4&lt;='別紙3-1_区分⑤所要額内訳'!$G$50),1,"")</f>
        <v/>
      </c>
      <c r="AO44" s="307" t="str">
        <f>IF(AND('別紙3-1_区分⑤所要額内訳'!$E$50&lt;=踏み台シート!AO4,踏み台シート!AO4&lt;='別紙3-1_区分⑤所要額内訳'!$G$50),1,"")</f>
        <v/>
      </c>
      <c r="AP44" s="307" t="str">
        <f>IF(AND('別紙3-1_区分⑤所要額内訳'!$E$50&lt;=踏み台シート!AP4,踏み台シート!AP4&lt;='別紙3-1_区分⑤所要額内訳'!$G$50),1,"")</f>
        <v/>
      </c>
      <c r="AQ44" s="307" t="str">
        <f>IF(AND('別紙3-1_区分⑤所要額内訳'!$E$50&lt;=踏み台シート!AQ4,踏み台シート!AQ4&lt;='別紙3-1_区分⑤所要額内訳'!$G$50),1,"")</f>
        <v/>
      </c>
      <c r="AR44" s="307" t="str">
        <f>IF(AND('別紙3-1_区分⑤所要額内訳'!$E$50&lt;=踏み台シート!AR4,踏み台シート!AR4&lt;='別紙3-1_区分⑤所要額内訳'!$G$50),1,"")</f>
        <v/>
      </c>
      <c r="AS44" s="307" t="str">
        <f>IF(AND('別紙3-1_区分⑤所要額内訳'!$E$50&lt;=踏み台シート!AS4,踏み台シート!AS4&lt;='別紙3-1_区分⑤所要額内訳'!$G$50),1,"")</f>
        <v/>
      </c>
      <c r="AT44" s="307" t="str">
        <f>IF(AND('別紙3-1_区分⑤所要額内訳'!$E$50&lt;=踏み台シート!AT4,踏み台シート!AT4&lt;='別紙3-1_区分⑤所要額内訳'!$G$50),1,"")</f>
        <v/>
      </c>
      <c r="AU44" s="307" t="str">
        <f>IF(AND('別紙3-1_区分⑤所要額内訳'!$E$50&lt;=踏み台シート!AU4,踏み台シート!AU4&lt;='別紙3-1_区分⑤所要額内訳'!$G$50),1,"")</f>
        <v/>
      </c>
      <c r="AV44" s="307" t="str">
        <f>IF(AND('別紙3-1_区分⑤所要額内訳'!$E$50&lt;=踏み台シート!AV4,踏み台シート!AV4&lt;='別紙3-1_区分⑤所要額内訳'!$G$50),1,"")</f>
        <v/>
      </c>
      <c r="AW44" s="307" t="str">
        <f>IF(AND('別紙3-1_区分⑤所要額内訳'!$E$50&lt;=踏み台シート!AW4,踏み台シート!AW4&lt;='別紙3-1_区分⑤所要額内訳'!$G$50),1,"")</f>
        <v/>
      </c>
      <c r="AX44" s="307" t="str">
        <f>IF(AND('別紙3-1_区分⑤所要額内訳'!$E$50&lt;=踏み台シート!AX4,踏み台シート!AX4&lt;='別紙3-1_区分⑤所要額内訳'!$G$50),1,"")</f>
        <v/>
      </c>
      <c r="AY44" s="307" t="str">
        <f>IF(AND('別紙3-1_区分⑤所要額内訳'!$E$50&lt;=踏み台シート!AY4,踏み台シート!AY4&lt;='別紙3-1_区分⑤所要額内訳'!$G$50),1,"")</f>
        <v/>
      </c>
      <c r="AZ44" s="307" t="str">
        <f>IF(AND('別紙3-1_区分⑤所要額内訳'!$E$50&lt;=踏み台シート!AZ4,踏み台シート!AZ4&lt;='別紙3-1_区分⑤所要額内訳'!$G$50),1,"")</f>
        <v/>
      </c>
      <c r="BA44" s="307" t="str">
        <f>IF(AND('別紙3-1_区分⑤所要額内訳'!$E$50&lt;=踏み台シート!BA4,踏み台シート!BA4&lt;='別紙3-1_区分⑤所要額内訳'!$G$50),1,"")</f>
        <v/>
      </c>
      <c r="BB44" s="311">
        <f t="shared" si="4"/>
        <v>1</v>
      </c>
    </row>
    <row r="45" spans="1:54">
      <c r="A45" s="307" t="str">
        <f t="shared" si="5"/>
        <v/>
      </c>
      <c r="B45" s="313" t="str">
        <f>IF('別紙3-1_区分⑤所要額内訳'!B51="","",'別紙3-1_区分⑤所要額内訳'!B51)</f>
        <v/>
      </c>
      <c r="C45" s="307" t="str">
        <f>IF('別紙3-1_区分⑤所要額内訳'!C51="","",'別紙3-1_区分⑤所要額内訳'!C51)</f>
        <v/>
      </c>
      <c r="D45" s="307">
        <f>IF(AND('別紙3-1_区分⑤所要額内訳'!$E$51&lt;=踏み台シート!D4,踏み台シート!D4&lt;='別紙3-1_区分⑤所要額内訳'!$G$51),1,"")</f>
        <v>1</v>
      </c>
      <c r="E45" s="307" t="str">
        <f>IF(AND('別紙3-1_区分⑤所要額内訳'!$E$51&lt;=踏み台シート!E4,踏み台シート!E4&lt;='別紙3-1_区分⑤所要額内訳'!$G$51),1,"")</f>
        <v/>
      </c>
      <c r="F45" s="307" t="str">
        <f>IF(AND('別紙3-1_区分⑤所要額内訳'!$E$51&lt;=踏み台シート!F4,踏み台シート!F4&lt;='別紙3-1_区分⑤所要額内訳'!$G$51),1,"")</f>
        <v/>
      </c>
      <c r="G45" s="307" t="str">
        <f>IF(AND('別紙3-1_区分⑤所要額内訳'!$E$51&lt;=踏み台シート!G4,踏み台シート!G4&lt;='別紙3-1_区分⑤所要額内訳'!$G$51),1,"")</f>
        <v/>
      </c>
      <c r="H45" s="307" t="str">
        <f>IF(AND('別紙3-1_区分⑤所要額内訳'!$E$51&lt;=踏み台シート!H4,踏み台シート!H4&lt;='別紙3-1_区分⑤所要額内訳'!$G$51),1,"")</f>
        <v/>
      </c>
      <c r="I45" s="307" t="str">
        <f>IF(AND('別紙3-1_区分⑤所要額内訳'!$E$51&lt;=踏み台シート!I4,踏み台シート!I4&lt;='別紙3-1_区分⑤所要額内訳'!$G$51),1,"")</f>
        <v/>
      </c>
      <c r="J45" s="307" t="str">
        <f>IF(AND('別紙3-1_区分⑤所要額内訳'!$E$51&lt;=踏み台シート!J4,踏み台シート!J4&lt;='別紙3-1_区分⑤所要額内訳'!$G$51),1,"")</f>
        <v/>
      </c>
      <c r="K45" s="307" t="str">
        <f>IF(AND('別紙3-1_区分⑤所要額内訳'!$E$51&lt;=踏み台シート!K4,踏み台シート!K4&lt;='別紙3-1_区分⑤所要額内訳'!$G$51),1,"")</f>
        <v/>
      </c>
      <c r="L45" s="307" t="str">
        <f>IF(AND('別紙3-1_区分⑤所要額内訳'!$E$51&lt;=踏み台シート!L4,踏み台シート!L4&lt;='別紙3-1_区分⑤所要額内訳'!$G$51),1,"")</f>
        <v/>
      </c>
      <c r="M45" s="307" t="str">
        <f>IF(AND('別紙3-1_区分⑤所要額内訳'!$E$51&lt;=踏み台シート!M4,踏み台シート!M4&lt;='別紙3-1_区分⑤所要額内訳'!$G$51),1,"")</f>
        <v/>
      </c>
      <c r="N45" s="307" t="str">
        <f>IF(AND('別紙3-1_区分⑤所要額内訳'!$E$51&lt;=踏み台シート!N4,踏み台シート!N4&lt;='別紙3-1_区分⑤所要額内訳'!$G$51),1,"")</f>
        <v/>
      </c>
      <c r="O45" s="307" t="str">
        <f>IF(AND('別紙3-1_区分⑤所要額内訳'!$E$51&lt;=踏み台シート!O4,踏み台シート!O4&lt;='別紙3-1_区分⑤所要額内訳'!$G$51),1,"")</f>
        <v/>
      </c>
      <c r="P45" s="307" t="str">
        <f>IF(AND('別紙3-1_区分⑤所要額内訳'!$E$51&lt;=踏み台シート!P4,踏み台シート!P4&lt;='別紙3-1_区分⑤所要額内訳'!$G$51),1,"")</f>
        <v/>
      </c>
      <c r="Q45" s="307" t="str">
        <f>IF(AND('別紙3-1_区分⑤所要額内訳'!$E$51&lt;=踏み台シート!Q4,踏み台シート!Q4&lt;='別紙3-1_区分⑤所要額内訳'!$G$51),1,"")</f>
        <v/>
      </c>
      <c r="R45" s="307" t="str">
        <f>IF(AND('別紙3-1_区分⑤所要額内訳'!$E$51&lt;=踏み台シート!R4,踏み台シート!R4&lt;='別紙3-1_区分⑤所要額内訳'!$G$51),1,"")</f>
        <v/>
      </c>
      <c r="S45" s="307" t="str">
        <f>IF(AND('別紙3-1_区分⑤所要額内訳'!$E$51&lt;=踏み台シート!S4,踏み台シート!S4&lt;='別紙3-1_区分⑤所要額内訳'!$G$51),1,"")</f>
        <v/>
      </c>
      <c r="T45" s="307" t="str">
        <f>IF(AND('別紙3-1_区分⑤所要額内訳'!$E$51&lt;=踏み台シート!T4,踏み台シート!T4&lt;='別紙3-1_区分⑤所要額内訳'!$G$51),1,"")</f>
        <v/>
      </c>
      <c r="U45" s="307" t="str">
        <f>IF(AND('別紙3-1_区分⑤所要額内訳'!$E$51&lt;=踏み台シート!U4,踏み台シート!U4&lt;='別紙3-1_区分⑤所要額内訳'!$G$51),1,"")</f>
        <v/>
      </c>
      <c r="V45" s="307" t="str">
        <f>IF(AND('別紙3-1_区分⑤所要額内訳'!$E$51&lt;=踏み台シート!V4,踏み台シート!V4&lt;='別紙3-1_区分⑤所要額内訳'!$G$51),1,"")</f>
        <v/>
      </c>
      <c r="W45" s="307" t="str">
        <f>IF(AND('別紙3-1_区分⑤所要額内訳'!$E$51&lt;=踏み台シート!W4,踏み台シート!W4&lt;='別紙3-1_区分⑤所要額内訳'!$G$51),1,"")</f>
        <v/>
      </c>
      <c r="X45" s="307" t="str">
        <f>IF(AND('別紙3-1_区分⑤所要額内訳'!$E$51&lt;=踏み台シート!X4,踏み台シート!X4&lt;='別紙3-1_区分⑤所要額内訳'!$G$51),1,"")</f>
        <v/>
      </c>
      <c r="Y45" s="307" t="str">
        <f>IF(AND('別紙3-1_区分⑤所要額内訳'!$E$51&lt;=踏み台シート!Y4,踏み台シート!Y4&lt;='別紙3-1_区分⑤所要額内訳'!$G$51),1,"")</f>
        <v/>
      </c>
      <c r="Z45" s="307" t="str">
        <f>IF(AND('別紙3-1_区分⑤所要額内訳'!$E$51&lt;=踏み台シート!Z4,踏み台シート!Z4&lt;='別紙3-1_区分⑤所要額内訳'!$G$51),1,"")</f>
        <v/>
      </c>
      <c r="AA45" s="307" t="str">
        <f>IF(AND('別紙3-1_区分⑤所要額内訳'!$E$51&lt;=踏み台シート!AA4,踏み台シート!AA4&lt;='別紙3-1_区分⑤所要額内訳'!$G$51),1,"")</f>
        <v/>
      </c>
      <c r="AB45" s="307" t="str">
        <f>IF(AND('別紙3-1_区分⑤所要額内訳'!$E$51&lt;=踏み台シート!AB4,踏み台シート!AB4&lt;='別紙3-1_区分⑤所要額内訳'!$G$51),1,"")</f>
        <v/>
      </c>
      <c r="AC45" s="307" t="str">
        <f>IF(AND('別紙3-1_区分⑤所要額内訳'!$E$51&lt;=踏み台シート!AC4,踏み台シート!AC4&lt;='別紙3-1_区分⑤所要額内訳'!$G$51),1,"")</f>
        <v/>
      </c>
      <c r="AD45" s="307" t="str">
        <f>IF(AND('別紙3-1_区分⑤所要額内訳'!$E$51&lt;=踏み台シート!AD4,踏み台シート!AD4&lt;='別紙3-1_区分⑤所要額内訳'!$G$51),1,"")</f>
        <v/>
      </c>
      <c r="AE45" s="307" t="str">
        <f>IF(AND('別紙3-1_区分⑤所要額内訳'!$E$51&lt;=踏み台シート!AE4,踏み台シート!AE4&lt;='別紙3-1_区分⑤所要額内訳'!$G$51),1,"")</f>
        <v/>
      </c>
      <c r="AF45" s="307" t="str">
        <f>IF(AND('別紙3-1_区分⑤所要額内訳'!$E$51&lt;=踏み台シート!AF4,踏み台シート!AF4&lt;='別紙3-1_区分⑤所要額内訳'!$G$51),1,"")</f>
        <v/>
      </c>
      <c r="AG45" s="307" t="str">
        <f>IF(AND('別紙3-1_区分⑤所要額内訳'!$E$51&lt;=踏み台シート!AG4,踏み台シート!AG4&lt;='別紙3-1_区分⑤所要額内訳'!$G$51),1,"")</f>
        <v/>
      </c>
      <c r="AH45" s="307" t="str">
        <f>IF(AND('別紙3-1_区分⑤所要額内訳'!$E$51&lt;=踏み台シート!AH4,踏み台シート!AH4&lt;='別紙3-1_区分⑤所要額内訳'!$G$51),1,"")</f>
        <v/>
      </c>
      <c r="AI45" s="307" t="str">
        <f>IF(AND('別紙3-1_区分⑤所要額内訳'!$E$51&lt;=踏み台シート!AI4,踏み台シート!AI4&lt;='別紙3-1_区分⑤所要額内訳'!$G$51),1,"")</f>
        <v/>
      </c>
      <c r="AJ45" s="307" t="str">
        <f>IF(AND('別紙3-1_区分⑤所要額内訳'!$E$51&lt;=踏み台シート!AJ4,踏み台シート!AJ4&lt;='別紙3-1_区分⑤所要額内訳'!$G$51),1,"")</f>
        <v/>
      </c>
      <c r="AK45" s="307" t="str">
        <f>IF(AND('別紙3-1_区分⑤所要額内訳'!$E$51&lt;=踏み台シート!AK4,踏み台シート!AK4&lt;='別紙3-1_区分⑤所要額内訳'!$G$51),1,"")</f>
        <v/>
      </c>
      <c r="AL45" s="307" t="str">
        <f>IF(AND('別紙3-1_区分⑤所要額内訳'!$E$51&lt;=踏み台シート!AL4,踏み台シート!AL4&lt;='別紙3-1_区分⑤所要額内訳'!$G$51),1,"")</f>
        <v/>
      </c>
      <c r="AM45" s="307" t="str">
        <f>IF(AND('別紙3-1_区分⑤所要額内訳'!$E$51&lt;=踏み台シート!AM4,踏み台シート!AM4&lt;='別紙3-1_区分⑤所要額内訳'!$G$51),1,"")</f>
        <v/>
      </c>
      <c r="AN45" s="307" t="str">
        <f>IF(AND('別紙3-1_区分⑤所要額内訳'!$E$51&lt;=踏み台シート!AN4,踏み台シート!AN4&lt;='別紙3-1_区分⑤所要額内訳'!$G$51),1,"")</f>
        <v/>
      </c>
      <c r="AO45" s="307" t="str">
        <f>IF(AND('別紙3-1_区分⑤所要額内訳'!$E$51&lt;=踏み台シート!AO4,踏み台シート!AO4&lt;='別紙3-1_区分⑤所要額内訳'!$G$51),1,"")</f>
        <v/>
      </c>
      <c r="AP45" s="307" t="str">
        <f>IF(AND('別紙3-1_区分⑤所要額内訳'!$E$51&lt;=踏み台シート!AP4,踏み台シート!AP4&lt;='別紙3-1_区分⑤所要額内訳'!$G$51),1,"")</f>
        <v/>
      </c>
      <c r="AQ45" s="307" t="str">
        <f>IF(AND('別紙3-1_区分⑤所要額内訳'!$E$51&lt;=踏み台シート!AQ4,踏み台シート!AQ4&lt;='別紙3-1_区分⑤所要額内訳'!$G$51),1,"")</f>
        <v/>
      </c>
      <c r="AR45" s="307" t="str">
        <f>IF(AND('別紙3-1_区分⑤所要額内訳'!$E$51&lt;=踏み台シート!AR4,踏み台シート!AR4&lt;='別紙3-1_区分⑤所要額内訳'!$G$51),1,"")</f>
        <v/>
      </c>
      <c r="AS45" s="307" t="str">
        <f>IF(AND('別紙3-1_区分⑤所要額内訳'!$E$51&lt;=踏み台シート!AS4,踏み台シート!AS4&lt;='別紙3-1_区分⑤所要額内訳'!$G$51),1,"")</f>
        <v/>
      </c>
      <c r="AT45" s="307" t="str">
        <f>IF(AND('別紙3-1_区分⑤所要額内訳'!$E$51&lt;=踏み台シート!AT4,踏み台シート!AT4&lt;='別紙3-1_区分⑤所要額内訳'!$G$51),1,"")</f>
        <v/>
      </c>
      <c r="AU45" s="307" t="str">
        <f>IF(AND('別紙3-1_区分⑤所要額内訳'!$E$51&lt;=踏み台シート!AU4,踏み台シート!AU4&lt;='別紙3-1_区分⑤所要額内訳'!$G$51),1,"")</f>
        <v/>
      </c>
      <c r="AV45" s="307" t="str">
        <f>IF(AND('別紙3-1_区分⑤所要額内訳'!$E$51&lt;=踏み台シート!AV4,踏み台シート!AV4&lt;='別紙3-1_区分⑤所要額内訳'!$G$51),1,"")</f>
        <v/>
      </c>
      <c r="AW45" s="307" t="str">
        <f>IF(AND('別紙3-1_区分⑤所要額内訳'!$E$51&lt;=踏み台シート!AW4,踏み台シート!AW4&lt;='別紙3-1_区分⑤所要額内訳'!$G$51),1,"")</f>
        <v/>
      </c>
      <c r="AX45" s="307" t="str">
        <f>IF(AND('別紙3-1_区分⑤所要額内訳'!$E$51&lt;=踏み台シート!AX4,踏み台シート!AX4&lt;='別紙3-1_区分⑤所要額内訳'!$G$51),1,"")</f>
        <v/>
      </c>
      <c r="AY45" s="307" t="str">
        <f>IF(AND('別紙3-1_区分⑤所要額内訳'!$E$51&lt;=踏み台シート!AY4,踏み台シート!AY4&lt;='別紙3-1_区分⑤所要額内訳'!$G$51),1,"")</f>
        <v/>
      </c>
      <c r="AZ45" s="307" t="str">
        <f>IF(AND('別紙3-1_区分⑤所要額内訳'!$E$51&lt;=踏み台シート!AZ4,踏み台シート!AZ4&lt;='別紙3-1_区分⑤所要額内訳'!$G$51),1,"")</f>
        <v/>
      </c>
      <c r="BA45" s="307" t="str">
        <f>IF(AND('別紙3-1_区分⑤所要額内訳'!$E$51&lt;=踏み台シート!BA4,踏み台シート!BA4&lt;='別紙3-1_区分⑤所要額内訳'!$G$51),1,"")</f>
        <v/>
      </c>
      <c r="BB45" s="311">
        <f t="shared" si="4"/>
        <v>1</v>
      </c>
    </row>
    <row r="46" spans="1:54">
      <c r="A46" s="307" t="str">
        <f t="shared" si="5"/>
        <v/>
      </c>
      <c r="B46" s="313" t="str">
        <f>IF('別紙3-1_区分⑤所要額内訳'!B52="","",'別紙3-1_区分⑤所要額内訳'!B52)</f>
        <v/>
      </c>
      <c r="C46" s="307" t="str">
        <f>IF('別紙3-1_区分⑤所要額内訳'!C52="","",'別紙3-1_区分⑤所要額内訳'!C52)</f>
        <v/>
      </c>
      <c r="D46" s="307">
        <f>IF(AND('別紙3-1_区分⑤所要額内訳'!$E$52&lt;=踏み台シート!D4,踏み台シート!D4&lt;='別紙3-1_区分⑤所要額内訳'!$G$52),1,"")</f>
        <v>1</v>
      </c>
      <c r="E46" s="307" t="str">
        <f>IF(AND('別紙3-1_区分⑤所要額内訳'!$E$52&lt;=踏み台シート!E4,踏み台シート!E4&lt;='別紙3-1_区分⑤所要額内訳'!$G$52),1,"")</f>
        <v/>
      </c>
      <c r="F46" s="307" t="str">
        <f>IF(AND('別紙3-1_区分⑤所要額内訳'!$E$52&lt;=踏み台シート!F4,踏み台シート!F4&lt;='別紙3-1_区分⑤所要額内訳'!$G$52),1,"")</f>
        <v/>
      </c>
      <c r="G46" s="307" t="str">
        <f>IF(AND('別紙3-1_区分⑤所要額内訳'!$E$52&lt;=踏み台シート!G4,踏み台シート!G4&lt;='別紙3-1_区分⑤所要額内訳'!$G$52),1,"")</f>
        <v/>
      </c>
      <c r="H46" s="307" t="str">
        <f>IF(AND('別紙3-1_区分⑤所要額内訳'!$E$52&lt;=踏み台シート!H4,踏み台シート!H4&lt;='別紙3-1_区分⑤所要額内訳'!$G$52),1,"")</f>
        <v/>
      </c>
      <c r="I46" s="307" t="str">
        <f>IF(AND('別紙3-1_区分⑤所要額内訳'!$E$52&lt;=踏み台シート!I4,踏み台シート!I4&lt;='別紙3-1_区分⑤所要額内訳'!$G$52),1,"")</f>
        <v/>
      </c>
      <c r="J46" s="307" t="str">
        <f>IF(AND('別紙3-1_区分⑤所要額内訳'!$E$52&lt;=踏み台シート!J4,踏み台シート!J4&lt;='別紙3-1_区分⑤所要額内訳'!$G$52),1,"")</f>
        <v/>
      </c>
      <c r="K46" s="307" t="str">
        <f>IF(AND('別紙3-1_区分⑤所要額内訳'!$E$52&lt;=踏み台シート!K4,踏み台シート!K4&lt;='別紙3-1_区分⑤所要額内訳'!$G$52),1,"")</f>
        <v/>
      </c>
      <c r="L46" s="307" t="str">
        <f>IF(AND('別紙3-1_区分⑤所要額内訳'!$E$52&lt;=踏み台シート!L4,踏み台シート!L4&lt;='別紙3-1_区分⑤所要額内訳'!$G$52),1,"")</f>
        <v/>
      </c>
      <c r="M46" s="307" t="str">
        <f>IF(AND('別紙3-1_区分⑤所要額内訳'!$E$52&lt;=踏み台シート!M4,踏み台シート!M4&lt;='別紙3-1_区分⑤所要額内訳'!$G$52),1,"")</f>
        <v/>
      </c>
      <c r="N46" s="307" t="str">
        <f>IF(AND('別紙3-1_区分⑤所要額内訳'!$E$52&lt;=踏み台シート!N4,踏み台シート!N4&lt;='別紙3-1_区分⑤所要額内訳'!$G$52),1,"")</f>
        <v/>
      </c>
      <c r="O46" s="307" t="str">
        <f>IF(AND('別紙3-1_区分⑤所要額内訳'!$E$52&lt;=踏み台シート!O4,踏み台シート!O4&lt;='別紙3-1_区分⑤所要額内訳'!$G$52),1,"")</f>
        <v/>
      </c>
      <c r="P46" s="307" t="str">
        <f>IF(AND('別紙3-1_区分⑤所要額内訳'!$E$52&lt;=踏み台シート!P4,踏み台シート!P4&lt;='別紙3-1_区分⑤所要額内訳'!$G$52),1,"")</f>
        <v/>
      </c>
      <c r="Q46" s="307" t="str">
        <f>IF(AND('別紙3-1_区分⑤所要額内訳'!$E$52&lt;=踏み台シート!Q4,踏み台シート!Q4&lt;='別紙3-1_区分⑤所要額内訳'!$G$52),1,"")</f>
        <v/>
      </c>
      <c r="R46" s="307" t="str">
        <f>IF(AND('別紙3-1_区分⑤所要額内訳'!$E$52&lt;=踏み台シート!R4,踏み台シート!R4&lt;='別紙3-1_区分⑤所要額内訳'!$G$52),1,"")</f>
        <v/>
      </c>
      <c r="S46" s="307" t="str">
        <f>IF(AND('別紙3-1_区分⑤所要額内訳'!$E$52&lt;=踏み台シート!S4,踏み台シート!S4&lt;='別紙3-1_区分⑤所要額内訳'!$G$52),1,"")</f>
        <v/>
      </c>
      <c r="T46" s="307" t="str">
        <f>IF(AND('別紙3-1_区分⑤所要額内訳'!$E$52&lt;=踏み台シート!T4,踏み台シート!T4&lt;='別紙3-1_区分⑤所要額内訳'!$G$52),1,"")</f>
        <v/>
      </c>
      <c r="U46" s="307" t="str">
        <f>IF(AND('別紙3-1_区分⑤所要額内訳'!$E$52&lt;=踏み台シート!U4,踏み台シート!U4&lt;='別紙3-1_区分⑤所要額内訳'!$G$52),1,"")</f>
        <v/>
      </c>
      <c r="V46" s="307" t="str">
        <f>IF(AND('別紙3-1_区分⑤所要額内訳'!$E$52&lt;=踏み台シート!V4,踏み台シート!V4&lt;='別紙3-1_区分⑤所要額内訳'!$G$52),1,"")</f>
        <v/>
      </c>
      <c r="W46" s="307" t="str">
        <f>IF(AND('別紙3-1_区分⑤所要額内訳'!$E$52&lt;=踏み台シート!W4,踏み台シート!W4&lt;='別紙3-1_区分⑤所要額内訳'!$G$52),1,"")</f>
        <v/>
      </c>
      <c r="X46" s="307" t="str">
        <f>IF(AND('別紙3-1_区分⑤所要額内訳'!$E$52&lt;=踏み台シート!X4,踏み台シート!X4&lt;='別紙3-1_区分⑤所要額内訳'!$G$52),1,"")</f>
        <v/>
      </c>
      <c r="Y46" s="307" t="str">
        <f>IF(AND('別紙3-1_区分⑤所要額内訳'!$E$52&lt;=踏み台シート!Y4,踏み台シート!Y4&lt;='別紙3-1_区分⑤所要額内訳'!$G$52),1,"")</f>
        <v/>
      </c>
      <c r="Z46" s="307" t="str">
        <f>IF(AND('別紙3-1_区分⑤所要額内訳'!$E$52&lt;=踏み台シート!Z4,踏み台シート!Z4&lt;='別紙3-1_区分⑤所要額内訳'!$G$52),1,"")</f>
        <v/>
      </c>
      <c r="AA46" s="307" t="str">
        <f>IF(AND('別紙3-1_区分⑤所要額内訳'!$E$52&lt;=踏み台シート!AA4,踏み台シート!AA4&lt;='別紙3-1_区分⑤所要額内訳'!$G$52),1,"")</f>
        <v/>
      </c>
      <c r="AB46" s="307" t="str">
        <f>IF(AND('別紙3-1_区分⑤所要額内訳'!$E$52&lt;=踏み台シート!AB4,踏み台シート!AB4&lt;='別紙3-1_区分⑤所要額内訳'!$G$52),1,"")</f>
        <v/>
      </c>
      <c r="AC46" s="307" t="str">
        <f>IF(AND('別紙3-1_区分⑤所要額内訳'!$E$52&lt;=踏み台シート!AC4,踏み台シート!AC4&lt;='別紙3-1_区分⑤所要額内訳'!$G$52),1,"")</f>
        <v/>
      </c>
      <c r="AD46" s="307" t="str">
        <f>IF(AND('別紙3-1_区分⑤所要額内訳'!$E$52&lt;=踏み台シート!AD4,踏み台シート!AD4&lt;='別紙3-1_区分⑤所要額内訳'!$G$52),1,"")</f>
        <v/>
      </c>
      <c r="AE46" s="307" t="str">
        <f>IF(AND('別紙3-1_区分⑤所要額内訳'!$E$52&lt;=踏み台シート!AE4,踏み台シート!AE4&lt;='別紙3-1_区分⑤所要額内訳'!$G$52),1,"")</f>
        <v/>
      </c>
      <c r="AF46" s="307" t="str">
        <f>IF(AND('別紙3-1_区分⑤所要額内訳'!$E$52&lt;=踏み台シート!AF4,踏み台シート!AF4&lt;='別紙3-1_区分⑤所要額内訳'!$G$52),1,"")</f>
        <v/>
      </c>
      <c r="AG46" s="307" t="str">
        <f>IF(AND('別紙3-1_区分⑤所要額内訳'!$E$52&lt;=踏み台シート!AG4,踏み台シート!AG4&lt;='別紙3-1_区分⑤所要額内訳'!$G$52),1,"")</f>
        <v/>
      </c>
      <c r="AH46" s="307" t="str">
        <f>IF(AND('別紙3-1_区分⑤所要額内訳'!$E$52&lt;=踏み台シート!AH4,踏み台シート!AH4&lt;='別紙3-1_区分⑤所要額内訳'!$G$52),1,"")</f>
        <v/>
      </c>
      <c r="AI46" s="307" t="str">
        <f>IF(AND('別紙3-1_区分⑤所要額内訳'!$E$52&lt;=踏み台シート!AI4,踏み台シート!AI4&lt;='別紙3-1_区分⑤所要額内訳'!$G$52),1,"")</f>
        <v/>
      </c>
      <c r="AJ46" s="307" t="str">
        <f>IF(AND('別紙3-1_区分⑤所要額内訳'!$E$52&lt;=踏み台シート!AJ4,踏み台シート!AJ4&lt;='別紙3-1_区分⑤所要額内訳'!$G$52),1,"")</f>
        <v/>
      </c>
      <c r="AK46" s="307" t="str">
        <f>IF(AND('別紙3-1_区分⑤所要額内訳'!$E$52&lt;=踏み台シート!AK4,踏み台シート!AK4&lt;='別紙3-1_区分⑤所要額内訳'!$G$52),1,"")</f>
        <v/>
      </c>
      <c r="AL46" s="307" t="str">
        <f>IF(AND('別紙3-1_区分⑤所要額内訳'!$E$52&lt;=踏み台シート!AL4,踏み台シート!AL4&lt;='別紙3-1_区分⑤所要額内訳'!$G$52),1,"")</f>
        <v/>
      </c>
      <c r="AM46" s="307" t="str">
        <f>IF(AND('別紙3-1_区分⑤所要額内訳'!$E$52&lt;=踏み台シート!AM4,踏み台シート!AM4&lt;='別紙3-1_区分⑤所要額内訳'!$G$52),1,"")</f>
        <v/>
      </c>
      <c r="AN46" s="307" t="str">
        <f>IF(AND('別紙3-1_区分⑤所要額内訳'!$E$52&lt;=踏み台シート!AN4,踏み台シート!AN4&lt;='別紙3-1_区分⑤所要額内訳'!$G$52),1,"")</f>
        <v/>
      </c>
      <c r="AO46" s="307" t="str">
        <f>IF(AND('別紙3-1_区分⑤所要額内訳'!$E$52&lt;=踏み台シート!AO4,踏み台シート!AO4&lt;='別紙3-1_区分⑤所要額内訳'!$G$52),1,"")</f>
        <v/>
      </c>
      <c r="AP46" s="307" t="str">
        <f>IF(AND('別紙3-1_区分⑤所要額内訳'!$E$52&lt;=踏み台シート!AP4,踏み台シート!AP4&lt;='別紙3-1_区分⑤所要額内訳'!$G$52),1,"")</f>
        <v/>
      </c>
      <c r="AQ46" s="307" t="str">
        <f>IF(AND('別紙3-1_区分⑤所要額内訳'!$E$52&lt;=踏み台シート!AQ4,踏み台シート!AQ4&lt;='別紙3-1_区分⑤所要額内訳'!$G$52),1,"")</f>
        <v/>
      </c>
      <c r="AR46" s="307" t="str">
        <f>IF(AND('別紙3-1_区分⑤所要額内訳'!$E$52&lt;=踏み台シート!AR4,踏み台シート!AR4&lt;='別紙3-1_区分⑤所要額内訳'!$G$52),1,"")</f>
        <v/>
      </c>
      <c r="AS46" s="307" t="str">
        <f>IF(AND('別紙3-1_区分⑤所要額内訳'!$E$52&lt;=踏み台シート!AS4,踏み台シート!AS4&lt;='別紙3-1_区分⑤所要額内訳'!$G$52),1,"")</f>
        <v/>
      </c>
      <c r="AT46" s="307" t="str">
        <f>IF(AND('別紙3-1_区分⑤所要額内訳'!$E$52&lt;=踏み台シート!AT4,踏み台シート!AT4&lt;='別紙3-1_区分⑤所要額内訳'!$G$52),1,"")</f>
        <v/>
      </c>
      <c r="AU46" s="307" t="str">
        <f>IF(AND('別紙3-1_区分⑤所要額内訳'!$E$52&lt;=踏み台シート!AU4,踏み台シート!AU4&lt;='別紙3-1_区分⑤所要額内訳'!$G$52),1,"")</f>
        <v/>
      </c>
      <c r="AV46" s="307" t="str">
        <f>IF(AND('別紙3-1_区分⑤所要額内訳'!$E$52&lt;=踏み台シート!AV4,踏み台シート!AV4&lt;='別紙3-1_区分⑤所要額内訳'!$G$52),1,"")</f>
        <v/>
      </c>
      <c r="AW46" s="307" t="str">
        <f>IF(AND('別紙3-1_区分⑤所要額内訳'!$E$52&lt;=踏み台シート!AW4,踏み台シート!AW4&lt;='別紙3-1_区分⑤所要額内訳'!$G$52),1,"")</f>
        <v/>
      </c>
      <c r="AX46" s="307" t="str">
        <f>IF(AND('別紙3-1_区分⑤所要額内訳'!$E$52&lt;=踏み台シート!AX4,踏み台シート!AX4&lt;='別紙3-1_区分⑤所要額内訳'!$G$52),1,"")</f>
        <v/>
      </c>
      <c r="AY46" s="307" t="str">
        <f>IF(AND('別紙3-1_区分⑤所要額内訳'!$E$52&lt;=踏み台シート!AY4,踏み台シート!AY4&lt;='別紙3-1_区分⑤所要額内訳'!$G$52),1,"")</f>
        <v/>
      </c>
      <c r="AZ46" s="307" t="str">
        <f>IF(AND('別紙3-1_区分⑤所要額内訳'!$E$52&lt;=踏み台シート!AZ4,踏み台シート!AZ4&lt;='別紙3-1_区分⑤所要額内訳'!$G$52),1,"")</f>
        <v/>
      </c>
      <c r="BA46" s="307" t="str">
        <f>IF(AND('別紙3-1_区分⑤所要額内訳'!$E$52&lt;=踏み台シート!BA4,踏み台シート!BA4&lt;='別紙3-1_区分⑤所要額内訳'!$G$52),1,"")</f>
        <v/>
      </c>
      <c r="BB46" s="311">
        <f t="shared" si="4"/>
        <v>1</v>
      </c>
    </row>
    <row r="47" spans="1:54">
      <c r="A47" s="307" t="str">
        <f t="shared" si="5"/>
        <v/>
      </c>
      <c r="B47" s="313" t="str">
        <f>IF('別紙3-1_区分⑤所要額内訳'!B53="","",'別紙3-1_区分⑤所要額内訳'!B53)</f>
        <v/>
      </c>
      <c r="C47" s="307" t="str">
        <f>IF('別紙3-1_区分⑤所要額内訳'!C53="","",'別紙3-1_区分⑤所要額内訳'!C53)</f>
        <v/>
      </c>
      <c r="D47" s="307">
        <f>IF(AND('別紙3-1_区分⑤所要額内訳'!$E$53&lt;=踏み台シート!D4,踏み台シート!D4&lt;='別紙3-1_区分⑤所要額内訳'!$G$53),1,"")</f>
        <v>1</v>
      </c>
      <c r="E47" s="307" t="str">
        <f>IF(AND('別紙3-1_区分⑤所要額内訳'!$E$53&lt;=踏み台シート!E4,踏み台シート!E4&lt;='別紙3-1_区分⑤所要額内訳'!$G$53),1,"")</f>
        <v/>
      </c>
      <c r="F47" s="307" t="str">
        <f>IF(AND('別紙3-1_区分⑤所要額内訳'!$E$53&lt;=踏み台シート!F4,踏み台シート!F4&lt;='別紙3-1_区分⑤所要額内訳'!$G$53),1,"")</f>
        <v/>
      </c>
      <c r="G47" s="307" t="str">
        <f>IF(AND('別紙3-1_区分⑤所要額内訳'!$E$53&lt;=踏み台シート!G4,踏み台シート!G4&lt;='別紙3-1_区分⑤所要額内訳'!$G$53),1,"")</f>
        <v/>
      </c>
      <c r="H47" s="307" t="str">
        <f>IF(AND('別紙3-1_区分⑤所要額内訳'!$E$53&lt;=踏み台シート!H4,踏み台シート!H4&lt;='別紙3-1_区分⑤所要額内訳'!$G$53),1,"")</f>
        <v/>
      </c>
      <c r="I47" s="307" t="str">
        <f>IF(AND('別紙3-1_区分⑤所要額内訳'!$E$53&lt;=踏み台シート!I4,踏み台シート!I4&lt;='別紙3-1_区分⑤所要額内訳'!$G$53),1,"")</f>
        <v/>
      </c>
      <c r="J47" s="307" t="str">
        <f>IF(AND('別紙3-1_区分⑤所要額内訳'!$E$53&lt;=踏み台シート!J4,踏み台シート!J4&lt;='別紙3-1_区分⑤所要額内訳'!$G$53),1,"")</f>
        <v/>
      </c>
      <c r="K47" s="307" t="str">
        <f>IF(AND('別紙3-1_区分⑤所要額内訳'!$E$53&lt;=踏み台シート!K4,踏み台シート!K4&lt;='別紙3-1_区分⑤所要額内訳'!$G$53),1,"")</f>
        <v/>
      </c>
      <c r="L47" s="307" t="str">
        <f>IF(AND('別紙3-1_区分⑤所要額内訳'!$E$53&lt;=踏み台シート!L4,踏み台シート!L4&lt;='別紙3-1_区分⑤所要額内訳'!$G$53),1,"")</f>
        <v/>
      </c>
      <c r="M47" s="307" t="str">
        <f>IF(AND('別紙3-1_区分⑤所要額内訳'!$E$53&lt;=踏み台シート!M4,踏み台シート!M4&lt;='別紙3-1_区分⑤所要額内訳'!$G$53),1,"")</f>
        <v/>
      </c>
      <c r="N47" s="307" t="str">
        <f>IF(AND('別紙3-1_区分⑤所要額内訳'!$E$53&lt;=踏み台シート!N4,踏み台シート!N4&lt;='別紙3-1_区分⑤所要額内訳'!$G$53),1,"")</f>
        <v/>
      </c>
      <c r="O47" s="307" t="str">
        <f>IF(AND('別紙3-1_区分⑤所要額内訳'!$E$53&lt;=踏み台シート!O4,踏み台シート!O4&lt;='別紙3-1_区分⑤所要額内訳'!$G$53),1,"")</f>
        <v/>
      </c>
      <c r="P47" s="307" t="str">
        <f>IF(AND('別紙3-1_区分⑤所要額内訳'!$E$53&lt;=踏み台シート!P4,踏み台シート!P4&lt;='別紙3-1_区分⑤所要額内訳'!$G$53),1,"")</f>
        <v/>
      </c>
      <c r="Q47" s="307" t="str">
        <f>IF(AND('別紙3-1_区分⑤所要額内訳'!$E$53&lt;=踏み台シート!Q4,踏み台シート!Q4&lt;='別紙3-1_区分⑤所要額内訳'!$G$53),1,"")</f>
        <v/>
      </c>
      <c r="R47" s="307" t="str">
        <f>IF(AND('別紙3-1_区分⑤所要額内訳'!$E$53&lt;=踏み台シート!R4,踏み台シート!R4&lt;='別紙3-1_区分⑤所要額内訳'!$G$53),1,"")</f>
        <v/>
      </c>
      <c r="S47" s="307" t="str">
        <f>IF(AND('別紙3-1_区分⑤所要額内訳'!$E$53&lt;=踏み台シート!S4,踏み台シート!S4&lt;='別紙3-1_区分⑤所要額内訳'!$G$53),1,"")</f>
        <v/>
      </c>
      <c r="T47" s="307" t="str">
        <f>IF(AND('別紙3-1_区分⑤所要額内訳'!$E$53&lt;=踏み台シート!T4,踏み台シート!T4&lt;='別紙3-1_区分⑤所要額内訳'!$G$53),1,"")</f>
        <v/>
      </c>
      <c r="U47" s="307" t="str">
        <f>IF(AND('別紙3-1_区分⑤所要額内訳'!$E$53&lt;=踏み台シート!U4,踏み台シート!U4&lt;='別紙3-1_区分⑤所要額内訳'!$G$53),1,"")</f>
        <v/>
      </c>
      <c r="V47" s="307" t="str">
        <f>IF(AND('別紙3-1_区分⑤所要額内訳'!$E$53&lt;=踏み台シート!V4,踏み台シート!V4&lt;='別紙3-1_区分⑤所要額内訳'!$G$53),1,"")</f>
        <v/>
      </c>
      <c r="W47" s="307" t="str">
        <f>IF(AND('別紙3-1_区分⑤所要額内訳'!$E$53&lt;=踏み台シート!W4,踏み台シート!W4&lt;='別紙3-1_区分⑤所要額内訳'!$G$53),1,"")</f>
        <v/>
      </c>
      <c r="X47" s="307" t="str">
        <f>IF(AND('別紙3-1_区分⑤所要額内訳'!$E$53&lt;=踏み台シート!X4,踏み台シート!X4&lt;='別紙3-1_区分⑤所要額内訳'!$G$53),1,"")</f>
        <v/>
      </c>
      <c r="Y47" s="307" t="str">
        <f>IF(AND('別紙3-1_区分⑤所要額内訳'!$E$53&lt;=踏み台シート!Y4,踏み台シート!Y4&lt;='別紙3-1_区分⑤所要額内訳'!$G$53),1,"")</f>
        <v/>
      </c>
      <c r="Z47" s="307" t="str">
        <f>IF(AND('別紙3-1_区分⑤所要額内訳'!$E$53&lt;=踏み台シート!Z4,踏み台シート!Z4&lt;='別紙3-1_区分⑤所要額内訳'!$G$53),1,"")</f>
        <v/>
      </c>
      <c r="AA47" s="307" t="str">
        <f>IF(AND('別紙3-1_区分⑤所要額内訳'!$E$53&lt;=踏み台シート!AA4,踏み台シート!AA4&lt;='別紙3-1_区分⑤所要額内訳'!$G$53),1,"")</f>
        <v/>
      </c>
      <c r="AB47" s="307" t="str">
        <f>IF(AND('別紙3-1_区分⑤所要額内訳'!$E$53&lt;=踏み台シート!AB4,踏み台シート!AB4&lt;='別紙3-1_区分⑤所要額内訳'!$G$53),1,"")</f>
        <v/>
      </c>
      <c r="AC47" s="307" t="str">
        <f>IF(AND('別紙3-1_区分⑤所要額内訳'!$E$53&lt;=踏み台シート!AC4,踏み台シート!AC4&lt;='別紙3-1_区分⑤所要額内訳'!$G$53),1,"")</f>
        <v/>
      </c>
      <c r="AD47" s="307" t="str">
        <f>IF(AND('別紙3-1_区分⑤所要額内訳'!$E$53&lt;=踏み台シート!AD4,踏み台シート!AD4&lt;='別紙3-1_区分⑤所要額内訳'!$G$53),1,"")</f>
        <v/>
      </c>
      <c r="AE47" s="307" t="str">
        <f>IF(AND('別紙3-1_区分⑤所要額内訳'!$E$53&lt;=踏み台シート!AE4,踏み台シート!AE4&lt;='別紙3-1_区分⑤所要額内訳'!$G$53),1,"")</f>
        <v/>
      </c>
      <c r="AF47" s="307" t="str">
        <f>IF(AND('別紙3-1_区分⑤所要額内訳'!$E$53&lt;=踏み台シート!AF4,踏み台シート!AF4&lt;='別紙3-1_区分⑤所要額内訳'!$G$53),1,"")</f>
        <v/>
      </c>
      <c r="AG47" s="307" t="str">
        <f>IF(AND('別紙3-1_区分⑤所要額内訳'!$E$53&lt;=踏み台シート!AG4,踏み台シート!AG4&lt;='別紙3-1_区分⑤所要額内訳'!$G$53),1,"")</f>
        <v/>
      </c>
      <c r="AH47" s="307" t="str">
        <f>IF(AND('別紙3-1_区分⑤所要額内訳'!$E$53&lt;=踏み台シート!AH4,踏み台シート!AH4&lt;='別紙3-1_区分⑤所要額内訳'!$G$53),1,"")</f>
        <v/>
      </c>
      <c r="AI47" s="307" t="str">
        <f>IF(AND('別紙3-1_区分⑤所要額内訳'!$E$53&lt;=踏み台シート!AI4,踏み台シート!AI4&lt;='別紙3-1_区分⑤所要額内訳'!$G$53),1,"")</f>
        <v/>
      </c>
      <c r="AJ47" s="307" t="str">
        <f>IF(AND('別紙3-1_区分⑤所要額内訳'!$E$53&lt;=踏み台シート!AJ4,踏み台シート!AJ4&lt;='別紙3-1_区分⑤所要額内訳'!$G$53),1,"")</f>
        <v/>
      </c>
      <c r="AK47" s="307" t="str">
        <f>IF(AND('別紙3-1_区分⑤所要額内訳'!$E$53&lt;=踏み台シート!AK4,踏み台シート!AK4&lt;='別紙3-1_区分⑤所要額内訳'!$G$53),1,"")</f>
        <v/>
      </c>
      <c r="AL47" s="307" t="str">
        <f>IF(AND('別紙3-1_区分⑤所要額内訳'!$E$53&lt;=踏み台シート!AL4,踏み台シート!AL4&lt;='別紙3-1_区分⑤所要額内訳'!$G$53),1,"")</f>
        <v/>
      </c>
      <c r="AM47" s="307" t="str">
        <f>IF(AND('別紙3-1_区分⑤所要額内訳'!$E$53&lt;=踏み台シート!AM4,踏み台シート!AM4&lt;='別紙3-1_区分⑤所要額内訳'!$G$53),1,"")</f>
        <v/>
      </c>
      <c r="AN47" s="307" t="str">
        <f>IF(AND('別紙3-1_区分⑤所要額内訳'!$E$53&lt;=踏み台シート!AN4,踏み台シート!AN4&lt;='別紙3-1_区分⑤所要額内訳'!$G$53),1,"")</f>
        <v/>
      </c>
      <c r="AO47" s="307" t="str">
        <f>IF(AND('別紙3-1_区分⑤所要額内訳'!$E$53&lt;=踏み台シート!AO4,踏み台シート!AO4&lt;='別紙3-1_区分⑤所要額内訳'!$G$53),1,"")</f>
        <v/>
      </c>
      <c r="AP47" s="307" t="str">
        <f>IF(AND('別紙3-1_区分⑤所要額内訳'!$E$53&lt;=踏み台シート!AP4,踏み台シート!AP4&lt;='別紙3-1_区分⑤所要額内訳'!$G$53),1,"")</f>
        <v/>
      </c>
      <c r="AQ47" s="307" t="str">
        <f>IF(AND('別紙3-1_区分⑤所要額内訳'!$E$53&lt;=踏み台シート!AQ4,踏み台シート!AQ4&lt;='別紙3-1_区分⑤所要額内訳'!$G$53),1,"")</f>
        <v/>
      </c>
      <c r="AR47" s="307" t="str">
        <f>IF(AND('別紙3-1_区分⑤所要額内訳'!$E$53&lt;=踏み台シート!AR4,踏み台シート!AR4&lt;='別紙3-1_区分⑤所要額内訳'!$G$53),1,"")</f>
        <v/>
      </c>
      <c r="AS47" s="307" t="str">
        <f>IF(AND('別紙3-1_区分⑤所要額内訳'!$E$53&lt;=踏み台シート!AS4,踏み台シート!AS4&lt;='別紙3-1_区分⑤所要額内訳'!$G$53),1,"")</f>
        <v/>
      </c>
      <c r="AT47" s="307" t="str">
        <f>IF(AND('別紙3-1_区分⑤所要額内訳'!$E$53&lt;=踏み台シート!AT4,踏み台シート!AT4&lt;='別紙3-1_区分⑤所要額内訳'!$G$53),1,"")</f>
        <v/>
      </c>
      <c r="AU47" s="307" t="str">
        <f>IF(AND('別紙3-1_区分⑤所要額内訳'!$E$53&lt;=踏み台シート!AU4,踏み台シート!AU4&lt;='別紙3-1_区分⑤所要額内訳'!$G$53),1,"")</f>
        <v/>
      </c>
      <c r="AV47" s="307" t="str">
        <f>IF(AND('別紙3-1_区分⑤所要額内訳'!$E$53&lt;=踏み台シート!AV4,踏み台シート!AV4&lt;='別紙3-1_区分⑤所要額内訳'!$G$53),1,"")</f>
        <v/>
      </c>
      <c r="AW47" s="307" t="str">
        <f>IF(AND('別紙3-1_区分⑤所要額内訳'!$E$53&lt;=踏み台シート!AW4,踏み台シート!AW4&lt;='別紙3-1_区分⑤所要額内訳'!$G$53),1,"")</f>
        <v/>
      </c>
      <c r="AX47" s="307" t="str">
        <f>IF(AND('別紙3-1_区分⑤所要額内訳'!$E$53&lt;=踏み台シート!AX4,踏み台シート!AX4&lt;='別紙3-1_区分⑤所要額内訳'!$G$53),1,"")</f>
        <v/>
      </c>
      <c r="AY47" s="307" t="str">
        <f>IF(AND('別紙3-1_区分⑤所要額内訳'!$E$53&lt;=踏み台シート!AY4,踏み台シート!AY4&lt;='別紙3-1_区分⑤所要額内訳'!$G$53),1,"")</f>
        <v/>
      </c>
      <c r="AZ47" s="307" t="str">
        <f>IF(AND('別紙3-1_区分⑤所要額内訳'!$E$53&lt;=踏み台シート!AZ4,踏み台シート!AZ4&lt;='別紙3-1_区分⑤所要額内訳'!$G$53),1,"")</f>
        <v/>
      </c>
      <c r="BA47" s="307" t="str">
        <f>IF(AND('別紙3-1_区分⑤所要額内訳'!$E$53&lt;=踏み台シート!BA4,踏み台シート!BA4&lt;='別紙3-1_区分⑤所要額内訳'!$G$53),1,"")</f>
        <v/>
      </c>
      <c r="BB47" s="311">
        <f t="shared" si="4"/>
        <v>1</v>
      </c>
    </row>
    <row r="48" spans="1:54">
      <c r="A48" s="307" t="str">
        <f t="shared" si="5"/>
        <v/>
      </c>
      <c r="B48" s="313" t="str">
        <f>IF('別紙3-1_区分⑤所要額内訳'!B54="","",'別紙3-1_区分⑤所要額内訳'!B54)</f>
        <v/>
      </c>
      <c r="C48" s="307" t="str">
        <f>IF('別紙3-1_区分⑤所要額内訳'!C54="","",'別紙3-1_区分⑤所要額内訳'!C54)</f>
        <v/>
      </c>
      <c r="D48" s="307">
        <f>IF(AND('別紙3-1_区分⑤所要額内訳'!$E$54&lt;=踏み台シート!D4,踏み台シート!D4&lt;='別紙3-1_区分⑤所要額内訳'!$G$54),1,"")</f>
        <v>1</v>
      </c>
      <c r="E48" s="307" t="str">
        <f>IF(AND('別紙3-1_区分⑤所要額内訳'!$E$54&lt;=踏み台シート!E4,踏み台シート!E4&lt;='別紙3-1_区分⑤所要額内訳'!$G$54),1,"")</f>
        <v/>
      </c>
      <c r="F48" s="307" t="str">
        <f>IF(AND('別紙3-1_区分⑤所要額内訳'!$E$54&lt;=踏み台シート!F4,踏み台シート!F4&lt;='別紙3-1_区分⑤所要額内訳'!$G$54),1,"")</f>
        <v/>
      </c>
      <c r="G48" s="307" t="str">
        <f>IF(AND('別紙3-1_区分⑤所要額内訳'!$E$54&lt;=踏み台シート!G4,踏み台シート!G4&lt;='別紙3-1_区分⑤所要額内訳'!$G$54),1,"")</f>
        <v/>
      </c>
      <c r="H48" s="307" t="str">
        <f>IF(AND('別紙3-1_区分⑤所要額内訳'!$E$54&lt;=踏み台シート!H4,踏み台シート!H4&lt;='別紙3-1_区分⑤所要額内訳'!$G$54),1,"")</f>
        <v/>
      </c>
      <c r="I48" s="307" t="str">
        <f>IF(AND('別紙3-1_区分⑤所要額内訳'!$E$54&lt;=踏み台シート!I4,踏み台シート!I4&lt;='別紙3-1_区分⑤所要額内訳'!$G$54),1,"")</f>
        <v/>
      </c>
      <c r="J48" s="307" t="str">
        <f>IF(AND('別紙3-1_区分⑤所要額内訳'!$E$54&lt;=踏み台シート!J4,踏み台シート!J4&lt;='別紙3-1_区分⑤所要額内訳'!$G$54),1,"")</f>
        <v/>
      </c>
      <c r="K48" s="307" t="str">
        <f>IF(AND('別紙3-1_区分⑤所要額内訳'!$E$54&lt;=踏み台シート!K4,踏み台シート!K4&lt;='別紙3-1_区分⑤所要額内訳'!$G$54),1,"")</f>
        <v/>
      </c>
      <c r="L48" s="307" t="str">
        <f>IF(AND('別紙3-1_区分⑤所要額内訳'!$E$54&lt;=踏み台シート!L4,踏み台シート!L4&lt;='別紙3-1_区分⑤所要額内訳'!$G$54),1,"")</f>
        <v/>
      </c>
      <c r="M48" s="307" t="str">
        <f>IF(AND('別紙3-1_区分⑤所要額内訳'!$E$54&lt;=踏み台シート!M4,踏み台シート!M4&lt;='別紙3-1_区分⑤所要額内訳'!$G$54),1,"")</f>
        <v/>
      </c>
      <c r="N48" s="307" t="str">
        <f>IF(AND('別紙3-1_区分⑤所要額内訳'!$E$54&lt;=踏み台シート!N4,踏み台シート!N4&lt;='別紙3-1_区分⑤所要額内訳'!$G$54),1,"")</f>
        <v/>
      </c>
      <c r="O48" s="307" t="str">
        <f>IF(AND('別紙3-1_区分⑤所要額内訳'!$E$54&lt;=踏み台シート!O4,踏み台シート!O4&lt;='別紙3-1_区分⑤所要額内訳'!$G$54),1,"")</f>
        <v/>
      </c>
      <c r="P48" s="307" t="str">
        <f>IF(AND('別紙3-1_区分⑤所要額内訳'!$E$54&lt;=踏み台シート!P4,踏み台シート!P4&lt;='別紙3-1_区分⑤所要額内訳'!$G$54),1,"")</f>
        <v/>
      </c>
      <c r="Q48" s="307" t="str">
        <f>IF(AND('別紙3-1_区分⑤所要額内訳'!$E$54&lt;=踏み台シート!Q4,踏み台シート!Q4&lt;='別紙3-1_区分⑤所要額内訳'!$G$54),1,"")</f>
        <v/>
      </c>
      <c r="R48" s="307" t="str">
        <f>IF(AND('別紙3-1_区分⑤所要額内訳'!$E$54&lt;=踏み台シート!R4,踏み台シート!R4&lt;='別紙3-1_区分⑤所要額内訳'!$G$54),1,"")</f>
        <v/>
      </c>
      <c r="S48" s="307" t="str">
        <f>IF(AND('別紙3-1_区分⑤所要額内訳'!$E$54&lt;=踏み台シート!S4,踏み台シート!S4&lt;='別紙3-1_区分⑤所要額内訳'!$G$54),1,"")</f>
        <v/>
      </c>
      <c r="T48" s="307" t="str">
        <f>IF(AND('別紙3-1_区分⑤所要額内訳'!$E$54&lt;=踏み台シート!T4,踏み台シート!T4&lt;='別紙3-1_区分⑤所要額内訳'!$G$54),1,"")</f>
        <v/>
      </c>
      <c r="U48" s="307" t="str">
        <f>IF(AND('別紙3-1_区分⑤所要額内訳'!$E$54&lt;=踏み台シート!U4,踏み台シート!U4&lt;='別紙3-1_区分⑤所要額内訳'!$G$54),1,"")</f>
        <v/>
      </c>
      <c r="V48" s="307" t="str">
        <f>IF(AND('別紙3-1_区分⑤所要額内訳'!$E$54&lt;=踏み台シート!V4,踏み台シート!V4&lt;='別紙3-1_区分⑤所要額内訳'!$G$54),1,"")</f>
        <v/>
      </c>
      <c r="W48" s="307" t="str">
        <f>IF(AND('別紙3-1_区分⑤所要額内訳'!$E$54&lt;=踏み台シート!W4,踏み台シート!W4&lt;='別紙3-1_区分⑤所要額内訳'!$G$54),1,"")</f>
        <v/>
      </c>
      <c r="X48" s="307" t="str">
        <f>IF(AND('別紙3-1_区分⑤所要額内訳'!$E$54&lt;=踏み台シート!X4,踏み台シート!X4&lt;='別紙3-1_区分⑤所要額内訳'!$G$54),1,"")</f>
        <v/>
      </c>
      <c r="Y48" s="307" t="str">
        <f>IF(AND('別紙3-1_区分⑤所要額内訳'!$E$54&lt;=踏み台シート!Y4,踏み台シート!Y4&lt;='別紙3-1_区分⑤所要額内訳'!$G$54),1,"")</f>
        <v/>
      </c>
      <c r="Z48" s="307" t="str">
        <f>IF(AND('別紙3-1_区分⑤所要額内訳'!$E$54&lt;=踏み台シート!Z4,踏み台シート!Z4&lt;='別紙3-1_区分⑤所要額内訳'!$G$54),1,"")</f>
        <v/>
      </c>
      <c r="AA48" s="307" t="str">
        <f>IF(AND('別紙3-1_区分⑤所要額内訳'!$E$54&lt;=踏み台シート!AA4,踏み台シート!AA4&lt;='別紙3-1_区分⑤所要額内訳'!$G$54),1,"")</f>
        <v/>
      </c>
      <c r="AB48" s="307" t="str">
        <f>IF(AND('別紙3-1_区分⑤所要額内訳'!$E$54&lt;=踏み台シート!AB4,踏み台シート!AB4&lt;='別紙3-1_区分⑤所要額内訳'!$G$54),1,"")</f>
        <v/>
      </c>
      <c r="AC48" s="307" t="str">
        <f>IF(AND('別紙3-1_区分⑤所要額内訳'!$E$54&lt;=踏み台シート!AC4,踏み台シート!AC4&lt;='別紙3-1_区分⑤所要額内訳'!$G$54),1,"")</f>
        <v/>
      </c>
      <c r="AD48" s="307" t="str">
        <f>IF(AND('別紙3-1_区分⑤所要額内訳'!$E$54&lt;=踏み台シート!AD4,踏み台シート!AD4&lt;='別紙3-1_区分⑤所要額内訳'!$G$54),1,"")</f>
        <v/>
      </c>
      <c r="AE48" s="307" t="str">
        <f>IF(AND('別紙3-1_区分⑤所要額内訳'!$E$54&lt;=踏み台シート!AE4,踏み台シート!AE4&lt;='別紙3-1_区分⑤所要額内訳'!$G$54),1,"")</f>
        <v/>
      </c>
      <c r="AF48" s="307" t="str">
        <f>IF(AND('別紙3-1_区分⑤所要額内訳'!$E$54&lt;=踏み台シート!AF4,踏み台シート!AF4&lt;='別紙3-1_区分⑤所要額内訳'!$G$54),1,"")</f>
        <v/>
      </c>
      <c r="AG48" s="307" t="str">
        <f>IF(AND('別紙3-1_区分⑤所要額内訳'!$E$54&lt;=踏み台シート!AG4,踏み台シート!AG4&lt;='別紙3-1_区分⑤所要額内訳'!$G$54),1,"")</f>
        <v/>
      </c>
      <c r="AH48" s="307" t="str">
        <f>IF(AND('別紙3-1_区分⑤所要額内訳'!$E$54&lt;=踏み台シート!AH4,踏み台シート!AH4&lt;='別紙3-1_区分⑤所要額内訳'!$G$54),1,"")</f>
        <v/>
      </c>
      <c r="AI48" s="307" t="str">
        <f>IF(AND('別紙3-1_区分⑤所要額内訳'!$E$54&lt;=踏み台シート!AI4,踏み台シート!AI4&lt;='別紙3-1_区分⑤所要額内訳'!$G$54),1,"")</f>
        <v/>
      </c>
      <c r="AJ48" s="307" t="str">
        <f>IF(AND('別紙3-1_区分⑤所要額内訳'!$E$54&lt;=踏み台シート!AJ4,踏み台シート!AJ4&lt;='別紙3-1_区分⑤所要額内訳'!$G$54),1,"")</f>
        <v/>
      </c>
      <c r="AK48" s="307" t="str">
        <f>IF(AND('別紙3-1_区分⑤所要額内訳'!$E$54&lt;=踏み台シート!AK4,踏み台シート!AK4&lt;='別紙3-1_区分⑤所要額内訳'!$G$54),1,"")</f>
        <v/>
      </c>
      <c r="AL48" s="307" t="str">
        <f>IF(AND('別紙3-1_区分⑤所要額内訳'!$E$54&lt;=踏み台シート!AL4,踏み台シート!AL4&lt;='別紙3-1_区分⑤所要額内訳'!$G$54),1,"")</f>
        <v/>
      </c>
      <c r="AM48" s="307" t="str">
        <f>IF(AND('別紙3-1_区分⑤所要額内訳'!$E$54&lt;=踏み台シート!AM4,踏み台シート!AM4&lt;='別紙3-1_区分⑤所要額内訳'!$G$54),1,"")</f>
        <v/>
      </c>
      <c r="AN48" s="307" t="str">
        <f>IF(AND('別紙3-1_区分⑤所要額内訳'!$E$54&lt;=踏み台シート!AN4,踏み台シート!AN4&lt;='別紙3-1_区分⑤所要額内訳'!$G$54),1,"")</f>
        <v/>
      </c>
      <c r="AO48" s="307" t="str">
        <f>IF(AND('別紙3-1_区分⑤所要額内訳'!$E$54&lt;=踏み台シート!AO4,踏み台シート!AO4&lt;='別紙3-1_区分⑤所要額内訳'!$G$54),1,"")</f>
        <v/>
      </c>
      <c r="AP48" s="307" t="str">
        <f>IF(AND('別紙3-1_区分⑤所要額内訳'!$E$54&lt;=踏み台シート!AP4,踏み台シート!AP4&lt;='別紙3-1_区分⑤所要額内訳'!$G$54),1,"")</f>
        <v/>
      </c>
      <c r="AQ48" s="307" t="str">
        <f>IF(AND('別紙3-1_区分⑤所要額内訳'!$E$54&lt;=踏み台シート!AQ4,踏み台シート!AQ4&lt;='別紙3-1_区分⑤所要額内訳'!$G$54),1,"")</f>
        <v/>
      </c>
      <c r="AR48" s="307" t="str">
        <f>IF(AND('別紙3-1_区分⑤所要額内訳'!$E$54&lt;=踏み台シート!AR4,踏み台シート!AR4&lt;='別紙3-1_区分⑤所要額内訳'!$G$54),1,"")</f>
        <v/>
      </c>
      <c r="AS48" s="307" t="str">
        <f>IF(AND('別紙3-1_区分⑤所要額内訳'!$E$54&lt;=踏み台シート!AS4,踏み台シート!AS4&lt;='別紙3-1_区分⑤所要額内訳'!$G$54),1,"")</f>
        <v/>
      </c>
      <c r="AT48" s="307" t="str">
        <f>IF(AND('別紙3-1_区分⑤所要額内訳'!$E$54&lt;=踏み台シート!AT4,踏み台シート!AT4&lt;='別紙3-1_区分⑤所要額内訳'!$G$54),1,"")</f>
        <v/>
      </c>
      <c r="AU48" s="307" t="str">
        <f>IF(AND('別紙3-1_区分⑤所要額内訳'!$E$54&lt;=踏み台シート!AU4,踏み台シート!AU4&lt;='別紙3-1_区分⑤所要額内訳'!$G$54),1,"")</f>
        <v/>
      </c>
      <c r="AV48" s="307" t="str">
        <f>IF(AND('別紙3-1_区分⑤所要額内訳'!$E$54&lt;=踏み台シート!AV4,踏み台シート!AV4&lt;='別紙3-1_区分⑤所要額内訳'!$G$54),1,"")</f>
        <v/>
      </c>
      <c r="AW48" s="307" t="str">
        <f>IF(AND('別紙3-1_区分⑤所要額内訳'!$E$54&lt;=踏み台シート!AW4,踏み台シート!AW4&lt;='別紙3-1_区分⑤所要額内訳'!$G$54),1,"")</f>
        <v/>
      </c>
      <c r="AX48" s="307" t="str">
        <f>IF(AND('別紙3-1_区分⑤所要額内訳'!$E$54&lt;=踏み台シート!AX4,踏み台シート!AX4&lt;='別紙3-1_区分⑤所要額内訳'!$G$54),1,"")</f>
        <v/>
      </c>
      <c r="AY48" s="307" t="str">
        <f>IF(AND('別紙3-1_区分⑤所要額内訳'!$E$54&lt;=踏み台シート!AY4,踏み台シート!AY4&lt;='別紙3-1_区分⑤所要額内訳'!$G$54),1,"")</f>
        <v/>
      </c>
      <c r="AZ48" s="307" t="str">
        <f>IF(AND('別紙3-1_区分⑤所要額内訳'!$E$54&lt;=踏み台シート!AZ4,踏み台シート!AZ4&lt;='別紙3-1_区分⑤所要額内訳'!$G$54),1,"")</f>
        <v/>
      </c>
      <c r="BA48" s="307" t="str">
        <f>IF(AND('別紙3-1_区分⑤所要額内訳'!$E$54&lt;=踏み台シート!BA4,踏み台シート!BA4&lt;='別紙3-1_区分⑤所要額内訳'!$G$54),1,"")</f>
        <v/>
      </c>
      <c r="BB48" s="311">
        <f t="shared" si="4"/>
        <v>1</v>
      </c>
    </row>
    <row r="49" spans="1:54">
      <c r="A49" s="307" t="str">
        <f t="shared" si="5"/>
        <v/>
      </c>
      <c r="B49" s="313" t="str">
        <f>IF('別紙3-1_区分⑤所要額内訳'!B55="","",'別紙3-1_区分⑤所要額内訳'!B55)</f>
        <v/>
      </c>
      <c r="C49" s="307" t="str">
        <f>IF('別紙3-1_区分⑤所要額内訳'!C55="","",'別紙3-1_区分⑤所要額内訳'!C55)</f>
        <v/>
      </c>
      <c r="D49" s="307">
        <f>IF(AND('別紙3-1_区分⑤所要額内訳'!$E$55&lt;=踏み台シート!D4,踏み台シート!D4&lt;='別紙3-1_区分⑤所要額内訳'!$G$55),1,"")</f>
        <v>1</v>
      </c>
      <c r="E49" s="307" t="str">
        <f>IF(AND('別紙3-1_区分⑤所要額内訳'!$E$55&lt;=踏み台シート!E4,踏み台シート!E4&lt;='別紙3-1_区分⑤所要額内訳'!$G$55),1,"")</f>
        <v/>
      </c>
      <c r="F49" s="307" t="str">
        <f>IF(AND('別紙3-1_区分⑤所要額内訳'!$E$55&lt;=踏み台シート!F4,踏み台シート!F4&lt;='別紙3-1_区分⑤所要額内訳'!$G$55),1,"")</f>
        <v/>
      </c>
      <c r="G49" s="307" t="str">
        <f>IF(AND('別紙3-1_区分⑤所要額内訳'!$E$55&lt;=踏み台シート!G4,踏み台シート!G4&lt;='別紙3-1_区分⑤所要額内訳'!$G$55),1,"")</f>
        <v/>
      </c>
      <c r="H49" s="307" t="str">
        <f>IF(AND('別紙3-1_区分⑤所要額内訳'!$E$55&lt;=踏み台シート!H4,踏み台シート!H4&lt;='別紙3-1_区分⑤所要額内訳'!$G$55),1,"")</f>
        <v/>
      </c>
      <c r="I49" s="307" t="str">
        <f>IF(AND('別紙3-1_区分⑤所要額内訳'!$E$55&lt;=踏み台シート!I4,踏み台シート!I4&lt;='別紙3-1_区分⑤所要額内訳'!$G$55),1,"")</f>
        <v/>
      </c>
      <c r="J49" s="307" t="str">
        <f>IF(AND('別紙3-1_区分⑤所要額内訳'!$E$55&lt;=踏み台シート!J4,踏み台シート!J4&lt;='別紙3-1_区分⑤所要額内訳'!$G$55),1,"")</f>
        <v/>
      </c>
      <c r="K49" s="307" t="str">
        <f>IF(AND('別紙3-1_区分⑤所要額内訳'!$E$55&lt;=踏み台シート!K4,踏み台シート!K4&lt;='別紙3-1_区分⑤所要額内訳'!$G$55),1,"")</f>
        <v/>
      </c>
      <c r="L49" s="307" t="str">
        <f>IF(AND('別紙3-1_区分⑤所要額内訳'!$E$55&lt;=踏み台シート!L4,踏み台シート!L4&lt;='別紙3-1_区分⑤所要額内訳'!$G$55),1,"")</f>
        <v/>
      </c>
      <c r="M49" s="307" t="str">
        <f>IF(AND('別紙3-1_区分⑤所要額内訳'!$E$55&lt;=踏み台シート!M4,踏み台シート!M4&lt;='別紙3-1_区分⑤所要額内訳'!$G$55),1,"")</f>
        <v/>
      </c>
      <c r="N49" s="307" t="str">
        <f>IF(AND('別紙3-1_区分⑤所要額内訳'!$E$55&lt;=踏み台シート!N4,踏み台シート!N4&lt;='別紙3-1_区分⑤所要額内訳'!$G$55),1,"")</f>
        <v/>
      </c>
      <c r="O49" s="307" t="str">
        <f>IF(AND('別紙3-1_区分⑤所要額内訳'!$E$55&lt;=踏み台シート!O4,踏み台シート!O4&lt;='別紙3-1_区分⑤所要額内訳'!$G$55),1,"")</f>
        <v/>
      </c>
      <c r="P49" s="307" t="str">
        <f>IF(AND('別紙3-1_区分⑤所要額内訳'!$E$55&lt;=踏み台シート!P4,踏み台シート!P4&lt;='別紙3-1_区分⑤所要額内訳'!$G$55),1,"")</f>
        <v/>
      </c>
      <c r="Q49" s="307" t="str">
        <f>IF(AND('別紙3-1_区分⑤所要額内訳'!$E$55&lt;=踏み台シート!Q4,踏み台シート!Q4&lt;='別紙3-1_区分⑤所要額内訳'!$G$55),1,"")</f>
        <v/>
      </c>
      <c r="R49" s="307" t="str">
        <f>IF(AND('別紙3-1_区分⑤所要額内訳'!$E$55&lt;=踏み台シート!R4,踏み台シート!R4&lt;='別紙3-1_区分⑤所要額内訳'!$G$55),1,"")</f>
        <v/>
      </c>
      <c r="S49" s="307" t="str">
        <f>IF(AND('別紙3-1_区分⑤所要額内訳'!$E$55&lt;=踏み台シート!S4,踏み台シート!S4&lt;='別紙3-1_区分⑤所要額内訳'!$G$55),1,"")</f>
        <v/>
      </c>
      <c r="T49" s="307" t="str">
        <f>IF(AND('別紙3-1_区分⑤所要額内訳'!$E$55&lt;=踏み台シート!T4,踏み台シート!T4&lt;='別紙3-1_区分⑤所要額内訳'!$G$55),1,"")</f>
        <v/>
      </c>
      <c r="U49" s="307" t="str">
        <f>IF(AND('別紙3-1_区分⑤所要額内訳'!$E$55&lt;=踏み台シート!U4,踏み台シート!U4&lt;='別紙3-1_区分⑤所要額内訳'!$G$55),1,"")</f>
        <v/>
      </c>
      <c r="V49" s="307" t="str">
        <f>IF(AND('別紙3-1_区分⑤所要額内訳'!$E$55&lt;=踏み台シート!V4,踏み台シート!V4&lt;='別紙3-1_区分⑤所要額内訳'!$G$55),1,"")</f>
        <v/>
      </c>
      <c r="W49" s="307" t="str">
        <f>IF(AND('別紙3-1_区分⑤所要額内訳'!$E$55&lt;=踏み台シート!W4,踏み台シート!W4&lt;='別紙3-1_区分⑤所要額内訳'!$G$55),1,"")</f>
        <v/>
      </c>
      <c r="X49" s="307" t="str">
        <f>IF(AND('別紙3-1_区分⑤所要額内訳'!$E$55&lt;=踏み台シート!X4,踏み台シート!X4&lt;='別紙3-1_区分⑤所要額内訳'!$G$55),1,"")</f>
        <v/>
      </c>
      <c r="Y49" s="307" t="str">
        <f>IF(AND('別紙3-1_区分⑤所要額内訳'!$E$55&lt;=踏み台シート!Y4,踏み台シート!Y4&lt;='別紙3-1_区分⑤所要額内訳'!$G$55),1,"")</f>
        <v/>
      </c>
      <c r="Z49" s="307" t="str">
        <f>IF(AND('別紙3-1_区分⑤所要額内訳'!$E$55&lt;=踏み台シート!Z4,踏み台シート!Z4&lt;='別紙3-1_区分⑤所要額内訳'!$G$55),1,"")</f>
        <v/>
      </c>
      <c r="AA49" s="307" t="str">
        <f>IF(AND('別紙3-1_区分⑤所要額内訳'!$E$55&lt;=踏み台シート!AA4,踏み台シート!AA4&lt;='別紙3-1_区分⑤所要額内訳'!$G$55),1,"")</f>
        <v/>
      </c>
      <c r="AB49" s="307" t="str">
        <f>IF(AND('別紙3-1_区分⑤所要額内訳'!$E$55&lt;=踏み台シート!AB4,踏み台シート!AB4&lt;='別紙3-1_区分⑤所要額内訳'!$G$55),1,"")</f>
        <v/>
      </c>
      <c r="AC49" s="307" t="str">
        <f>IF(AND('別紙3-1_区分⑤所要額内訳'!$E$55&lt;=踏み台シート!AC4,踏み台シート!AC4&lt;='別紙3-1_区分⑤所要額内訳'!$G$55),1,"")</f>
        <v/>
      </c>
      <c r="AD49" s="307" t="str">
        <f>IF(AND('別紙3-1_区分⑤所要額内訳'!$E$55&lt;=踏み台シート!AD4,踏み台シート!AD4&lt;='別紙3-1_区分⑤所要額内訳'!$G$55),1,"")</f>
        <v/>
      </c>
      <c r="AE49" s="307" t="str">
        <f>IF(AND('別紙3-1_区分⑤所要額内訳'!$E$55&lt;=踏み台シート!AE4,踏み台シート!AE4&lt;='別紙3-1_区分⑤所要額内訳'!$G$55),1,"")</f>
        <v/>
      </c>
      <c r="AF49" s="307" t="str">
        <f>IF(AND('別紙3-1_区分⑤所要額内訳'!$E$55&lt;=踏み台シート!AF4,踏み台シート!AF4&lt;='別紙3-1_区分⑤所要額内訳'!$G$55),1,"")</f>
        <v/>
      </c>
      <c r="AG49" s="307" t="str">
        <f>IF(AND('別紙3-1_区分⑤所要額内訳'!$E$55&lt;=踏み台シート!AG4,踏み台シート!AG4&lt;='別紙3-1_区分⑤所要額内訳'!$G$55),1,"")</f>
        <v/>
      </c>
      <c r="AH49" s="307" t="str">
        <f>IF(AND('別紙3-1_区分⑤所要額内訳'!$E$55&lt;=踏み台シート!AH4,踏み台シート!AH4&lt;='別紙3-1_区分⑤所要額内訳'!$G$55),1,"")</f>
        <v/>
      </c>
      <c r="AI49" s="307" t="str">
        <f>IF(AND('別紙3-1_区分⑤所要額内訳'!$E$55&lt;=踏み台シート!AI4,踏み台シート!AI4&lt;='別紙3-1_区分⑤所要額内訳'!$G$55),1,"")</f>
        <v/>
      </c>
      <c r="AJ49" s="307" t="str">
        <f>IF(AND('別紙3-1_区分⑤所要額内訳'!$E$55&lt;=踏み台シート!AJ4,踏み台シート!AJ4&lt;='別紙3-1_区分⑤所要額内訳'!$G$55),1,"")</f>
        <v/>
      </c>
      <c r="AK49" s="307" t="str">
        <f>IF(AND('別紙3-1_区分⑤所要額内訳'!$E$55&lt;=踏み台シート!AK4,踏み台シート!AK4&lt;='別紙3-1_区分⑤所要額内訳'!$G$55),1,"")</f>
        <v/>
      </c>
      <c r="AL49" s="307" t="str">
        <f>IF(AND('別紙3-1_区分⑤所要額内訳'!$E$55&lt;=踏み台シート!AL4,踏み台シート!AL4&lt;='別紙3-1_区分⑤所要額内訳'!$G$55),1,"")</f>
        <v/>
      </c>
      <c r="AM49" s="307" t="str">
        <f>IF(AND('別紙3-1_区分⑤所要額内訳'!$E$55&lt;=踏み台シート!AM4,踏み台シート!AM4&lt;='別紙3-1_区分⑤所要額内訳'!$G$55),1,"")</f>
        <v/>
      </c>
      <c r="AN49" s="307" t="str">
        <f>IF(AND('別紙3-1_区分⑤所要額内訳'!$E$55&lt;=踏み台シート!AN4,踏み台シート!AN4&lt;='別紙3-1_区分⑤所要額内訳'!$G$55),1,"")</f>
        <v/>
      </c>
      <c r="AO49" s="307" t="str">
        <f>IF(AND('別紙3-1_区分⑤所要額内訳'!$E$55&lt;=踏み台シート!AO4,踏み台シート!AO4&lt;='別紙3-1_区分⑤所要額内訳'!$G$55),1,"")</f>
        <v/>
      </c>
      <c r="AP49" s="307" t="str">
        <f>IF(AND('別紙3-1_区分⑤所要額内訳'!$E$55&lt;=踏み台シート!AP4,踏み台シート!AP4&lt;='別紙3-1_区分⑤所要額内訳'!$G$55),1,"")</f>
        <v/>
      </c>
      <c r="AQ49" s="307" t="str">
        <f>IF(AND('別紙3-1_区分⑤所要額内訳'!$E$55&lt;=踏み台シート!AQ4,踏み台シート!AQ4&lt;='別紙3-1_区分⑤所要額内訳'!$G$55),1,"")</f>
        <v/>
      </c>
      <c r="AR49" s="307" t="str">
        <f>IF(AND('別紙3-1_区分⑤所要額内訳'!$E$55&lt;=踏み台シート!AR4,踏み台シート!AR4&lt;='別紙3-1_区分⑤所要額内訳'!$G$55),1,"")</f>
        <v/>
      </c>
      <c r="AS49" s="307" t="str">
        <f>IF(AND('別紙3-1_区分⑤所要額内訳'!$E$55&lt;=踏み台シート!AS4,踏み台シート!AS4&lt;='別紙3-1_区分⑤所要額内訳'!$G$55),1,"")</f>
        <v/>
      </c>
      <c r="AT49" s="307" t="str">
        <f>IF(AND('別紙3-1_区分⑤所要額内訳'!$E$55&lt;=踏み台シート!AT4,踏み台シート!AT4&lt;='別紙3-1_区分⑤所要額内訳'!$G$55),1,"")</f>
        <v/>
      </c>
      <c r="AU49" s="307" t="str">
        <f>IF(AND('別紙3-1_区分⑤所要額内訳'!$E$55&lt;=踏み台シート!AU4,踏み台シート!AU4&lt;='別紙3-1_区分⑤所要額内訳'!$G$55),1,"")</f>
        <v/>
      </c>
      <c r="AV49" s="307" t="str">
        <f>IF(AND('別紙3-1_区分⑤所要額内訳'!$E$55&lt;=踏み台シート!AV4,踏み台シート!AV4&lt;='別紙3-1_区分⑤所要額内訳'!$G$55),1,"")</f>
        <v/>
      </c>
      <c r="AW49" s="307" t="str">
        <f>IF(AND('別紙3-1_区分⑤所要額内訳'!$E$55&lt;=踏み台シート!AW4,踏み台シート!AW4&lt;='別紙3-1_区分⑤所要額内訳'!$G$55),1,"")</f>
        <v/>
      </c>
      <c r="AX49" s="307" t="str">
        <f>IF(AND('別紙3-1_区分⑤所要額内訳'!$E$55&lt;=踏み台シート!AX4,踏み台シート!AX4&lt;='別紙3-1_区分⑤所要額内訳'!$G$55),1,"")</f>
        <v/>
      </c>
      <c r="AY49" s="307" t="str">
        <f>IF(AND('別紙3-1_区分⑤所要額内訳'!$E$55&lt;=踏み台シート!AY4,踏み台シート!AY4&lt;='別紙3-1_区分⑤所要額内訳'!$G$55),1,"")</f>
        <v/>
      </c>
      <c r="AZ49" s="307" t="str">
        <f>IF(AND('別紙3-1_区分⑤所要額内訳'!$E$55&lt;=踏み台シート!AZ4,踏み台シート!AZ4&lt;='別紙3-1_区分⑤所要額内訳'!$G$55),1,"")</f>
        <v/>
      </c>
      <c r="BA49" s="307" t="str">
        <f>IF(AND('別紙3-1_区分⑤所要額内訳'!$E$55&lt;=踏み台シート!BA4,踏み台シート!BA4&lt;='別紙3-1_区分⑤所要額内訳'!$G$55),1,"")</f>
        <v/>
      </c>
      <c r="BB49" s="311">
        <f t="shared" si="4"/>
        <v>1</v>
      </c>
    </row>
    <row r="50" spans="1:54">
      <c r="A50" s="307" t="str">
        <f t="shared" si="5"/>
        <v/>
      </c>
      <c r="B50" s="313" t="str">
        <f>IF('別紙3-1_区分⑤所要額内訳'!B56="","",'別紙3-1_区分⑤所要額内訳'!B56)</f>
        <v/>
      </c>
      <c r="C50" s="307" t="str">
        <f>IF('別紙3-1_区分⑤所要額内訳'!C56="","",'別紙3-1_区分⑤所要額内訳'!C56)</f>
        <v/>
      </c>
      <c r="D50" s="307">
        <f>IF(AND('別紙3-1_区分⑤所要額内訳'!$E$56&lt;=踏み台シート!D4,踏み台シート!D4&lt;='別紙3-1_区分⑤所要額内訳'!$G$56),1,"")</f>
        <v>1</v>
      </c>
      <c r="E50" s="307" t="str">
        <f>IF(AND('別紙3-1_区分⑤所要額内訳'!$E$56&lt;=踏み台シート!E4,踏み台シート!E4&lt;='別紙3-1_区分⑤所要額内訳'!$G$56),1,"")</f>
        <v/>
      </c>
      <c r="F50" s="307" t="str">
        <f>IF(AND('別紙3-1_区分⑤所要額内訳'!$E$56&lt;=踏み台シート!F4,踏み台シート!F4&lt;='別紙3-1_区分⑤所要額内訳'!$G$56),1,"")</f>
        <v/>
      </c>
      <c r="G50" s="307" t="str">
        <f>IF(AND('別紙3-1_区分⑤所要額内訳'!$E$56&lt;=踏み台シート!G4,踏み台シート!G4&lt;='別紙3-1_区分⑤所要額内訳'!$G$56),1,"")</f>
        <v/>
      </c>
      <c r="H50" s="307" t="str">
        <f>IF(AND('別紙3-1_区分⑤所要額内訳'!$E$56&lt;=踏み台シート!H4,踏み台シート!H4&lt;='別紙3-1_区分⑤所要額内訳'!$G$56),1,"")</f>
        <v/>
      </c>
      <c r="I50" s="307" t="str">
        <f>IF(AND('別紙3-1_区分⑤所要額内訳'!$E$56&lt;=踏み台シート!I4,踏み台シート!I4&lt;='別紙3-1_区分⑤所要額内訳'!$G$56),1,"")</f>
        <v/>
      </c>
      <c r="J50" s="307" t="str">
        <f>IF(AND('別紙3-1_区分⑤所要額内訳'!$E$56&lt;=踏み台シート!J4,踏み台シート!J4&lt;='別紙3-1_区分⑤所要額内訳'!$G$56),1,"")</f>
        <v/>
      </c>
      <c r="K50" s="307" t="str">
        <f>IF(AND('別紙3-1_区分⑤所要額内訳'!$E$56&lt;=踏み台シート!K4,踏み台シート!K4&lt;='別紙3-1_区分⑤所要額内訳'!$G$56),1,"")</f>
        <v/>
      </c>
      <c r="L50" s="307" t="str">
        <f>IF(AND('別紙3-1_区分⑤所要額内訳'!$E$56&lt;=踏み台シート!L4,踏み台シート!L4&lt;='別紙3-1_区分⑤所要額内訳'!$G$56),1,"")</f>
        <v/>
      </c>
      <c r="M50" s="307" t="str">
        <f>IF(AND('別紙3-1_区分⑤所要額内訳'!$E$56&lt;=踏み台シート!M4,踏み台シート!M4&lt;='別紙3-1_区分⑤所要額内訳'!$G$56),1,"")</f>
        <v/>
      </c>
      <c r="N50" s="307" t="str">
        <f>IF(AND('別紙3-1_区分⑤所要額内訳'!$E$56&lt;=踏み台シート!N4,踏み台シート!N4&lt;='別紙3-1_区分⑤所要額内訳'!$G$56),1,"")</f>
        <v/>
      </c>
      <c r="O50" s="307" t="str">
        <f>IF(AND('別紙3-1_区分⑤所要額内訳'!$E$56&lt;=踏み台シート!O4,踏み台シート!O4&lt;='別紙3-1_区分⑤所要額内訳'!$G$56),1,"")</f>
        <v/>
      </c>
      <c r="P50" s="307" t="str">
        <f>IF(AND('別紙3-1_区分⑤所要額内訳'!$E$56&lt;=踏み台シート!P4,踏み台シート!P4&lt;='別紙3-1_区分⑤所要額内訳'!$G$56),1,"")</f>
        <v/>
      </c>
      <c r="Q50" s="307" t="str">
        <f>IF(AND('別紙3-1_区分⑤所要額内訳'!$E$56&lt;=踏み台シート!Q4,踏み台シート!Q4&lt;='別紙3-1_区分⑤所要額内訳'!$G$56),1,"")</f>
        <v/>
      </c>
      <c r="R50" s="307" t="str">
        <f>IF(AND('別紙3-1_区分⑤所要額内訳'!$E$56&lt;=踏み台シート!R4,踏み台シート!R4&lt;='別紙3-1_区分⑤所要額内訳'!$G$56),1,"")</f>
        <v/>
      </c>
      <c r="S50" s="307" t="str">
        <f>IF(AND('別紙3-1_区分⑤所要額内訳'!$E$56&lt;=踏み台シート!S4,踏み台シート!S4&lt;='別紙3-1_区分⑤所要額内訳'!$G$56),1,"")</f>
        <v/>
      </c>
      <c r="T50" s="307" t="str">
        <f>IF(AND('別紙3-1_区分⑤所要額内訳'!$E$56&lt;=踏み台シート!T4,踏み台シート!T4&lt;='別紙3-1_区分⑤所要額内訳'!$G$56),1,"")</f>
        <v/>
      </c>
      <c r="U50" s="307" t="str">
        <f>IF(AND('別紙3-1_区分⑤所要額内訳'!$E$56&lt;=踏み台シート!U4,踏み台シート!U4&lt;='別紙3-1_区分⑤所要額内訳'!$G$56),1,"")</f>
        <v/>
      </c>
      <c r="V50" s="307" t="str">
        <f>IF(AND('別紙3-1_区分⑤所要額内訳'!$E$56&lt;=踏み台シート!V4,踏み台シート!V4&lt;='別紙3-1_区分⑤所要額内訳'!$G$56),1,"")</f>
        <v/>
      </c>
      <c r="W50" s="307" t="str">
        <f>IF(AND('別紙3-1_区分⑤所要額内訳'!$E$56&lt;=踏み台シート!W4,踏み台シート!W4&lt;='別紙3-1_区分⑤所要額内訳'!$G$56),1,"")</f>
        <v/>
      </c>
      <c r="X50" s="307" t="str">
        <f>IF(AND('別紙3-1_区分⑤所要額内訳'!$E$56&lt;=踏み台シート!X4,踏み台シート!X4&lt;='別紙3-1_区分⑤所要額内訳'!$G$56),1,"")</f>
        <v/>
      </c>
      <c r="Y50" s="307" t="str">
        <f>IF(AND('別紙3-1_区分⑤所要額内訳'!$E$56&lt;=踏み台シート!Y4,踏み台シート!Y4&lt;='別紙3-1_区分⑤所要額内訳'!$G$56),1,"")</f>
        <v/>
      </c>
      <c r="Z50" s="307" t="str">
        <f>IF(AND('別紙3-1_区分⑤所要額内訳'!$E$56&lt;=踏み台シート!Z4,踏み台シート!Z4&lt;='別紙3-1_区分⑤所要額内訳'!$G$56),1,"")</f>
        <v/>
      </c>
      <c r="AA50" s="307" t="str">
        <f>IF(AND('別紙3-1_区分⑤所要額内訳'!$E$56&lt;=踏み台シート!AA4,踏み台シート!AA4&lt;='別紙3-1_区分⑤所要額内訳'!$G$56),1,"")</f>
        <v/>
      </c>
      <c r="AB50" s="307" t="str">
        <f>IF(AND('別紙3-1_区分⑤所要額内訳'!$E$56&lt;=踏み台シート!AB4,踏み台シート!AB4&lt;='別紙3-1_区分⑤所要額内訳'!$G$56),1,"")</f>
        <v/>
      </c>
      <c r="AC50" s="307" t="str">
        <f>IF(AND('別紙3-1_区分⑤所要額内訳'!$E$56&lt;=踏み台シート!AC4,踏み台シート!AC4&lt;='別紙3-1_区分⑤所要額内訳'!$G$56),1,"")</f>
        <v/>
      </c>
      <c r="AD50" s="307" t="str">
        <f>IF(AND('別紙3-1_区分⑤所要額内訳'!$E$56&lt;=踏み台シート!AD4,踏み台シート!AD4&lt;='別紙3-1_区分⑤所要額内訳'!$G$56),1,"")</f>
        <v/>
      </c>
      <c r="AE50" s="307" t="str">
        <f>IF(AND('別紙3-1_区分⑤所要額内訳'!$E$56&lt;=踏み台シート!AE4,踏み台シート!AE4&lt;='別紙3-1_区分⑤所要額内訳'!$G$56),1,"")</f>
        <v/>
      </c>
      <c r="AF50" s="307" t="str">
        <f>IF(AND('別紙3-1_区分⑤所要額内訳'!$E$56&lt;=踏み台シート!AF4,踏み台シート!AF4&lt;='別紙3-1_区分⑤所要額内訳'!$G$56),1,"")</f>
        <v/>
      </c>
      <c r="AG50" s="307" t="str">
        <f>IF(AND('別紙3-1_区分⑤所要額内訳'!$E$56&lt;=踏み台シート!AG4,踏み台シート!AG4&lt;='別紙3-1_区分⑤所要額内訳'!$G$56),1,"")</f>
        <v/>
      </c>
      <c r="AH50" s="307" t="str">
        <f>IF(AND('別紙3-1_区分⑤所要額内訳'!$E$56&lt;=踏み台シート!AH4,踏み台シート!AH4&lt;='別紙3-1_区分⑤所要額内訳'!$G$56),1,"")</f>
        <v/>
      </c>
      <c r="AI50" s="307" t="str">
        <f>IF(AND('別紙3-1_区分⑤所要額内訳'!$E$56&lt;=踏み台シート!AI4,踏み台シート!AI4&lt;='別紙3-1_区分⑤所要額内訳'!$G$56),1,"")</f>
        <v/>
      </c>
      <c r="AJ50" s="307" t="str">
        <f>IF(AND('別紙3-1_区分⑤所要額内訳'!$E$56&lt;=踏み台シート!AJ4,踏み台シート!AJ4&lt;='別紙3-1_区分⑤所要額内訳'!$G$56),1,"")</f>
        <v/>
      </c>
      <c r="AK50" s="307" t="str">
        <f>IF(AND('別紙3-1_区分⑤所要額内訳'!$E$56&lt;=踏み台シート!AK4,踏み台シート!AK4&lt;='別紙3-1_区分⑤所要額内訳'!$G$56),1,"")</f>
        <v/>
      </c>
      <c r="AL50" s="307" t="str">
        <f>IF(AND('別紙3-1_区分⑤所要額内訳'!$E$56&lt;=踏み台シート!AL4,踏み台シート!AL4&lt;='別紙3-1_区分⑤所要額内訳'!$G$56),1,"")</f>
        <v/>
      </c>
      <c r="AM50" s="307" t="str">
        <f>IF(AND('別紙3-1_区分⑤所要額内訳'!$E$56&lt;=踏み台シート!AM4,踏み台シート!AM4&lt;='別紙3-1_区分⑤所要額内訳'!$G$56),1,"")</f>
        <v/>
      </c>
      <c r="AN50" s="307" t="str">
        <f>IF(AND('別紙3-1_区分⑤所要額内訳'!$E$56&lt;=踏み台シート!AN4,踏み台シート!AN4&lt;='別紙3-1_区分⑤所要額内訳'!$G$56),1,"")</f>
        <v/>
      </c>
      <c r="AO50" s="307" t="str">
        <f>IF(AND('別紙3-1_区分⑤所要額内訳'!$E$56&lt;=踏み台シート!AO4,踏み台シート!AO4&lt;='別紙3-1_区分⑤所要額内訳'!$G$56),1,"")</f>
        <v/>
      </c>
      <c r="AP50" s="307" t="str">
        <f>IF(AND('別紙3-1_区分⑤所要額内訳'!$E$56&lt;=踏み台シート!AP4,踏み台シート!AP4&lt;='別紙3-1_区分⑤所要額内訳'!$G$56),1,"")</f>
        <v/>
      </c>
      <c r="AQ50" s="307" t="str">
        <f>IF(AND('別紙3-1_区分⑤所要額内訳'!$E$56&lt;=踏み台シート!AQ4,踏み台シート!AQ4&lt;='別紙3-1_区分⑤所要額内訳'!$G$56),1,"")</f>
        <v/>
      </c>
      <c r="AR50" s="307" t="str">
        <f>IF(AND('別紙3-1_区分⑤所要額内訳'!$E$56&lt;=踏み台シート!AR4,踏み台シート!AR4&lt;='別紙3-1_区分⑤所要額内訳'!$G$56),1,"")</f>
        <v/>
      </c>
      <c r="AS50" s="307" t="str">
        <f>IF(AND('別紙3-1_区分⑤所要額内訳'!$E$56&lt;=踏み台シート!AS4,踏み台シート!AS4&lt;='別紙3-1_区分⑤所要額内訳'!$G$56),1,"")</f>
        <v/>
      </c>
      <c r="AT50" s="307" t="str">
        <f>IF(AND('別紙3-1_区分⑤所要額内訳'!$E$56&lt;=踏み台シート!AT4,踏み台シート!AT4&lt;='別紙3-1_区分⑤所要額内訳'!$G$56),1,"")</f>
        <v/>
      </c>
      <c r="AU50" s="307" t="str">
        <f>IF(AND('別紙3-1_区分⑤所要額内訳'!$E$56&lt;=踏み台シート!AU4,踏み台シート!AU4&lt;='別紙3-1_区分⑤所要額内訳'!$G$56),1,"")</f>
        <v/>
      </c>
      <c r="AV50" s="307" t="str">
        <f>IF(AND('別紙3-1_区分⑤所要額内訳'!$E$56&lt;=踏み台シート!AV4,踏み台シート!AV4&lt;='別紙3-1_区分⑤所要額内訳'!$G$56),1,"")</f>
        <v/>
      </c>
      <c r="AW50" s="307" t="str">
        <f>IF(AND('別紙3-1_区分⑤所要額内訳'!$E$56&lt;=踏み台シート!AW4,踏み台シート!AW4&lt;='別紙3-1_区分⑤所要額内訳'!$G$56),1,"")</f>
        <v/>
      </c>
      <c r="AX50" s="307" t="str">
        <f>IF(AND('別紙3-1_区分⑤所要額内訳'!$E$56&lt;=踏み台シート!AX4,踏み台シート!AX4&lt;='別紙3-1_区分⑤所要額内訳'!$G$56),1,"")</f>
        <v/>
      </c>
      <c r="AY50" s="307" t="str">
        <f>IF(AND('別紙3-1_区分⑤所要額内訳'!$E$56&lt;=踏み台シート!AY4,踏み台シート!AY4&lt;='別紙3-1_区分⑤所要額内訳'!$G$56),1,"")</f>
        <v/>
      </c>
      <c r="AZ50" s="307" t="str">
        <f>IF(AND('別紙3-1_区分⑤所要額内訳'!$E$56&lt;=踏み台シート!AZ4,踏み台シート!AZ4&lt;='別紙3-1_区分⑤所要額内訳'!$G$56),1,"")</f>
        <v/>
      </c>
      <c r="BA50" s="307" t="str">
        <f>IF(AND('別紙3-1_区分⑤所要額内訳'!$E$56&lt;=踏み台シート!BA4,踏み台シート!BA4&lt;='別紙3-1_区分⑤所要額内訳'!$G$56),1,"")</f>
        <v/>
      </c>
      <c r="BB50" s="311">
        <f t="shared" si="4"/>
        <v>1</v>
      </c>
    </row>
    <row r="51" spans="1:54">
      <c r="A51" s="307" t="str">
        <f t="shared" si="5"/>
        <v/>
      </c>
      <c r="B51" s="313" t="str">
        <f>IF('別紙3-1_区分⑤所要額内訳'!B57="","",'別紙3-1_区分⑤所要額内訳'!B57)</f>
        <v/>
      </c>
      <c r="C51" s="307" t="str">
        <f>IF('別紙3-1_区分⑤所要額内訳'!C57="","",'別紙3-1_区分⑤所要額内訳'!C57)</f>
        <v/>
      </c>
      <c r="D51" s="307">
        <f>IF(AND('別紙3-1_区分⑤所要額内訳'!$E$57&lt;=踏み台シート!D4,踏み台シート!D4&lt;='別紙3-1_区分⑤所要額内訳'!$G$57),1,"")</f>
        <v>1</v>
      </c>
      <c r="E51" s="307" t="str">
        <f>IF(AND('別紙3-1_区分⑤所要額内訳'!$E$57&lt;=踏み台シート!E4,踏み台シート!E4&lt;='別紙3-1_区分⑤所要額内訳'!$G$57),1,"")</f>
        <v/>
      </c>
      <c r="F51" s="307" t="str">
        <f>IF(AND('別紙3-1_区分⑤所要額内訳'!$E$57&lt;=踏み台シート!F4,踏み台シート!F4&lt;='別紙3-1_区分⑤所要額内訳'!$G$57),1,"")</f>
        <v/>
      </c>
      <c r="G51" s="307" t="str">
        <f>IF(AND('別紙3-1_区分⑤所要額内訳'!$E$57&lt;=踏み台シート!G4,踏み台シート!G4&lt;='別紙3-1_区分⑤所要額内訳'!$G$57),1,"")</f>
        <v/>
      </c>
      <c r="H51" s="307" t="str">
        <f>IF(AND('別紙3-1_区分⑤所要額内訳'!$E$57&lt;=踏み台シート!H4,踏み台シート!H4&lt;='別紙3-1_区分⑤所要額内訳'!$G$57),1,"")</f>
        <v/>
      </c>
      <c r="I51" s="307" t="str">
        <f>IF(AND('別紙3-1_区分⑤所要額内訳'!$E$57&lt;=踏み台シート!I4,踏み台シート!I4&lt;='別紙3-1_区分⑤所要額内訳'!$G$57),1,"")</f>
        <v/>
      </c>
      <c r="J51" s="307" t="str">
        <f>IF(AND('別紙3-1_区分⑤所要額内訳'!$E$57&lt;=踏み台シート!J4,踏み台シート!J4&lt;='別紙3-1_区分⑤所要額内訳'!$G$57),1,"")</f>
        <v/>
      </c>
      <c r="K51" s="307" t="str">
        <f>IF(AND('別紙3-1_区分⑤所要額内訳'!$E$57&lt;=踏み台シート!K4,踏み台シート!K4&lt;='別紙3-1_区分⑤所要額内訳'!$G$57),1,"")</f>
        <v/>
      </c>
      <c r="L51" s="307" t="str">
        <f>IF(AND('別紙3-1_区分⑤所要額内訳'!$E$57&lt;=踏み台シート!L4,踏み台シート!L4&lt;='別紙3-1_区分⑤所要額内訳'!$G$57),1,"")</f>
        <v/>
      </c>
      <c r="M51" s="307" t="str">
        <f>IF(AND('別紙3-1_区分⑤所要額内訳'!$E$57&lt;=踏み台シート!M4,踏み台シート!M4&lt;='別紙3-1_区分⑤所要額内訳'!$G$57),1,"")</f>
        <v/>
      </c>
      <c r="N51" s="307" t="str">
        <f>IF(AND('別紙3-1_区分⑤所要額内訳'!$E$57&lt;=踏み台シート!N4,踏み台シート!N4&lt;='別紙3-1_区分⑤所要額内訳'!$G$57),1,"")</f>
        <v/>
      </c>
      <c r="O51" s="307" t="str">
        <f>IF(AND('別紙3-1_区分⑤所要額内訳'!$E$57&lt;=踏み台シート!O4,踏み台シート!O4&lt;='別紙3-1_区分⑤所要額内訳'!$G$57),1,"")</f>
        <v/>
      </c>
      <c r="P51" s="307" t="str">
        <f>IF(AND('別紙3-1_区分⑤所要額内訳'!$E$57&lt;=踏み台シート!P4,踏み台シート!P4&lt;='別紙3-1_区分⑤所要額内訳'!$G$57),1,"")</f>
        <v/>
      </c>
      <c r="Q51" s="307" t="str">
        <f>IF(AND('別紙3-1_区分⑤所要額内訳'!$E$57&lt;=踏み台シート!Q4,踏み台シート!Q4&lt;='別紙3-1_区分⑤所要額内訳'!$G$57),1,"")</f>
        <v/>
      </c>
      <c r="R51" s="307" t="str">
        <f>IF(AND('別紙3-1_区分⑤所要額内訳'!$E$57&lt;=踏み台シート!R4,踏み台シート!R4&lt;='別紙3-1_区分⑤所要額内訳'!$G$57),1,"")</f>
        <v/>
      </c>
      <c r="S51" s="307" t="str">
        <f>IF(AND('別紙3-1_区分⑤所要額内訳'!$E$57&lt;=踏み台シート!S4,踏み台シート!S4&lt;='別紙3-1_区分⑤所要額内訳'!$G$57),1,"")</f>
        <v/>
      </c>
      <c r="T51" s="307" t="str">
        <f>IF(AND('別紙3-1_区分⑤所要額内訳'!$E$57&lt;=踏み台シート!T4,踏み台シート!T4&lt;='別紙3-1_区分⑤所要額内訳'!$G$57),1,"")</f>
        <v/>
      </c>
      <c r="U51" s="307" t="str">
        <f>IF(AND('別紙3-1_区分⑤所要額内訳'!$E$57&lt;=踏み台シート!U4,踏み台シート!U4&lt;='別紙3-1_区分⑤所要額内訳'!$G$57),1,"")</f>
        <v/>
      </c>
      <c r="V51" s="307" t="str">
        <f>IF(AND('別紙3-1_区分⑤所要額内訳'!$E$57&lt;=踏み台シート!V4,踏み台シート!V4&lt;='別紙3-1_区分⑤所要額内訳'!$G$57),1,"")</f>
        <v/>
      </c>
      <c r="W51" s="307" t="str">
        <f>IF(AND('別紙3-1_区分⑤所要額内訳'!$E$57&lt;=踏み台シート!W4,踏み台シート!W4&lt;='別紙3-1_区分⑤所要額内訳'!$G$57),1,"")</f>
        <v/>
      </c>
      <c r="X51" s="307" t="str">
        <f>IF(AND('別紙3-1_区分⑤所要額内訳'!$E$57&lt;=踏み台シート!X4,踏み台シート!X4&lt;='別紙3-1_区分⑤所要額内訳'!$G$57),1,"")</f>
        <v/>
      </c>
      <c r="Y51" s="307" t="str">
        <f>IF(AND('別紙3-1_区分⑤所要額内訳'!$E$57&lt;=踏み台シート!Y4,踏み台シート!Y4&lt;='別紙3-1_区分⑤所要額内訳'!$G$57),1,"")</f>
        <v/>
      </c>
      <c r="Z51" s="307" t="str">
        <f>IF(AND('別紙3-1_区分⑤所要額内訳'!$E$57&lt;=踏み台シート!Z4,踏み台シート!Z4&lt;='別紙3-1_区分⑤所要額内訳'!$G$57),1,"")</f>
        <v/>
      </c>
      <c r="AA51" s="307" t="str">
        <f>IF(AND('別紙3-1_区分⑤所要額内訳'!$E$57&lt;=踏み台シート!AA4,踏み台シート!AA4&lt;='別紙3-1_区分⑤所要額内訳'!$G$57),1,"")</f>
        <v/>
      </c>
      <c r="AB51" s="307" t="str">
        <f>IF(AND('別紙3-1_区分⑤所要額内訳'!$E$57&lt;=踏み台シート!AB4,踏み台シート!AB4&lt;='別紙3-1_区分⑤所要額内訳'!$G$57),1,"")</f>
        <v/>
      </c>
      <c r="AC51" s="307" t="str">
        <f>IF(AND('別紙3-1_区分⑤所要額内訳'!$E$57&lt;=踏み台シート!AC4,踏み台シート!AC4&lt;='別紙3-1_区分⑤所要額内訳'!$G$57),1,"")</f>
        <v/>
      </c>
      <c r="AD51" s="307" t="str">
        <f>IF(AND('別紙3-1_区分⑤所要額内訳'!$E$57&lt;=踏み台シート!AD4,踏み台シート!AD4&lt;='別紙3-1_区分⑤所要額内訳'!$G$57),1,"")</f>
        <v/>
      </c>
      <c r="AE51" s="307" t="str">
        <f>IF(AND('別紙3-1_区分⑤所要額内訳'!$E$57&lt;=踏み台シート!AE4,踏み台シート!AE4&lt;='別紙3-1_区分⑤所要額内訳'!$G$57),1,"")</f>
        <v/>
      </c>
      <c r="AF51" s="307" t="str">
        <f>IF(AND('別紙3-1_区分⑤所要額内訳'!$E$57&lt;=踏み台シート!AF4,踏み台シート!AF4&lt;='別紙3-1_区分⑤所要額内訳'!$G$57),1,"")</f>
        <v/>
      </c>
      <c r="AG51" s="307" t="str">
        <f>IF(AND('別紙3-1_区分⑤所要額内訳'!$E$57&lt;=踏み台シート!AG4,踏み台シート!AG4&lt;='別紙3-1_区分⑤所要額内訳'!$G$57),1,"")</f>
        <v/>
      </c>
      <c r="AH51" s="307" t="str">
        <f>IF(AND('別紙3-1_区分⑤所要額内訳'!$E$57&lt;=踏み台シート!AH4,踏み台シート!AH4&lt;='別紙3-1_区分⑤所要額内訳'!$G$57),1,"")</f>
        <v/>
      </c>
      <c r="AI51" s="307" t="str">
        <f>IF(AND('別紙3-1_区分⑤所要額内訳'!$E$57&lt;=踏み台シート!AI4,踏み台シート!AI4&lt;='別紙3-1_区分⑤所要額内訳'!$G$57),1,"")</f>
        <v/>
      </c>
      <c r="AJ51" s="307" t="str">
        <f>IF(AND('別紙3-1_区分⑤所要額内訳'!$E$57&lt;=踏み台シート!AJ4,踏み台シート!AJ4&lt;='別紙3-1_区分⑤所要額内訳'!$G$57),1,"")</f>
        <v/>
      </c>
      <c r="AK51" s="307" t="str">
        <f>IF(AND('別紙3-1_区分⑤所要額内訳'!$E$57&lt;=踏み台シート!AK4,踏み台シート!AK4&lt;='別紙3-1_区分⑤所要額内訳'!$G$57),1,"")</f>
        <v/>
      </c>
      <c r="AL51" s="307" t="str">
        <f>IF(AND('別紙3-1_区分⑤所要額内訳'!$E$57&lt;=踏み台シート!AL4,踏み台シート!AL4&lt;='別紙3-1_区分⑤所要額内訳'!$G$57),1,"")</f>
        <v/>
      </c>
      <c r="AM51" s="307" t="str">
        <f>IF(AND('別紙3-1_区分⑤所要額内訳'!$E$57&lt;=踏み台シート!AM4,踏み台シート!AM4&lt;='別紙3-1_区分⑤所要額内訳'!$G$57),1,"")</f>
        <v/>
      </c>
      <c r="AN51" s="307" t="str">
        <f>IF(AND('別紙3-1_区分⑤所要額内訳'!$E$57&lt;=踏み台シート!AN4,踏み台シート!AN4&lt;='別紙3-1_区分⑤所要額内訳'!$G$57),1,"")</f>
        <v/>
      </c>
      <c r="AO51" s="307" t="str">
        <f>IF(AND('別紙3-1_区分⑤所要額内訳'!$E$57&lt;=踏み台シート!AO4,踏み台シート!AO4&lt;='別紙3-1_区分⑤所要額内訳'!$G$57),1,"")</f>
        <v/>
      </c>
      <c r="AP51" s="307" t="str">
        <f>IF(AND('別紙3-1_区分⑤所要額内訳'!$E$57&lt;=踏み台シート!AP4,踏み台シート!AP4&lt;='別紙3-1_区分⑤所要額内訳'!$G$57),1,"")</f>
        <v/>
      </c>
      <c r="AQ51" s="307" t="str">
        <f>IF(AND('別紙3-1_区分⑤所要額内訳'!$E$57&lt;=踏み台シート!AQ4,踏み台シート!AQ4&lt;='別紙3-1_区分⑤所要額内訳'!$G$57),1,"")</f>
        <v/>
      </c>
      <c r="AR51" s="307" t="str">
        <f>IF(AND('別紙3-1_区分⑤所要額内訳'!$E$57&lt;=踏み台シート!AR4,踏み台シート!AR4&lt;='別紙3-1_区分⑤所要額内訳'!$G$57),1,"")</f>
        <v/>
      </c>
      <c r="AS51" s="307" t="str">
        <f>IF(AND('別紙3-1_区分⑤所要額内訳'!$E$57&lt;=踏み台シート!AS4,踏み台シート!AS4&lt;='別紙3-1_区分⑤所要額内訳'!$G$57),1,"")</f>
        <v/>
      </c>
      <c r="AT51" s="307" t="str">
        <f>IF(AND('別紙3-1_区分⑤所要額内訳'!$E$57&lt;=踏み台シート!AT4,踏み台シート!AT4&lt;='別紙3-1_区分⑤所要額内訳'!$G$57),1,"")</f>
        <v/>
      </c>
      <c r="AU51" s="307" t="str">
        <f>IF(AND('別紙3-1_区分⑤所要額内訳'!$E$57&lt;=踏み台シート!AU4,踏み台シート!AU4&lt;='別紙3-1_区分⑤所要額内訳'!$G$57),1,"")</f>
        <v/>
      </c>
      <c r="AV51" s="307" t="str">
        <f>IF(AND('別紙3-1_区分⑤所要額内訳'!$E$57&lt;=踏み台シート!AV4,踏み台シート!AV4&lt;='別紙3-1_区分⑤所要額内訳'!$G$57),1,"")</f>
        <v/>
      </c>
      <c r="AW51" s="307" t="str">
        <f>IF(AND('別紙3-1_区分⑤所要額内訳'!$E$57&lt;=踏み台シート!AW4,踏み台シート!AW4&lt;='別紙3-1_区分⑤所要額内訳'!$G$57),1,"")</f>
        <v/>
      </c>
      <c r="AX51" s="307" t="str">
        <f>IF(AND('別紙3-1_区分⑤所要額内訳'!$E$57&lt;=踏み台シート!AX4,踏み台シート!AX4&lt;='別紙3-1_区分⑤所要額内訳'!$G$57),1,"")</f>
        <v/>
      </c>
      <c r="AY51" s="307" t="str">
        <f>IF(AND('別紙3-1_区分⑤所要額内訳'!$E$57&lt;=踏み台シート!AY4,踏み台シート!AY4&lt;='別紙3-1_区分⑤所要額内訳'!$G$57),1,"")</f>
        <v/>
      </c>
      <c r="AZ51" s="307" t="str">
        <f>IF(AND('別紙3-1_区分⑤所要額内訳'!$E$57&lt;=踏み台シート!AZ4,踏み台シート!AZ4&lt;='別紙3-1_区分⑤所要額内訳'!$G$57),1,"")</f>
        <v/>
      </c>
      <c r="BA51" s="307" t="str">
        <f>IF(AND('別紙3-1_区分⑤所要額内訳'!$E$57&lt;=踏み台シート!BA4,踏み台シート!BA4&lt;='別紙3-1_区分⑤所要額内訳'!$G$57),1,"")</f>
        <v/>
      </c>
      <c r="BB51" s="311">
        <f t="shared" si="4"/>
        <v>1</v>
      </c>
    </row>
    <row r="52" spans="1:54">
      <c r="A52" s="307" t="str">
        <f t="shared" si="5"/>
        <v/>
      </c>
      <c r="B52" s="313" t="str">
        <f>IF('別紙3-1_区分⑤所要額内訳'!B58="","",'別紙3-1_区分⑤所要額内訳'!B58)</f>
        <v/>
      </c>
      <c r="C52" s="307" t="str">
        <f>IF('別紙3-1_区分⑤所要額内訳'!C58="","",'別紙3-1_区分⑤所要額内訳'!C58)</f>
        <v/>
      </c>
      <c r="D52" s="307">
        <f>IF(AND('別紙3-1_区分⑤所要額内訳'!$E$58&lt;=踏み台シート!D4,踏み台シート!D4&lt;='別紙3-1_区分⑤所要額内訳'!$G$58),1,"")</f>
        <v>1</v>
      </c>
      <c r="E52" s="307" t="str">
        <f>IF(AND('別紙3-1_区分⑤所要額内訳'!$E$58&lt;=踏み台シート!E4,踏み台シート!E4&lt;='別紙3-1_区分⑤所要額内訳'!$G$58),1,"")</f>
        <v/>
      </c>
      <c r="F52" s="307" t="str">
        <f>IF(AND('別紙3-1_区分⑤所要額内訳'!$E$58&lt;=踏み台シート!F4,踏み台シート!F4&lt;='別紙3-1_区分⑤所要額内訳'!$G$58),1,"")</f>
        <v/>
      </c>
      <c r="G52" s="307" t="str">
        <f>IF(AND('別紙3-1_区分⑤所要額内訳'!$E$58&lt;=踏み台シート!G4,踏み台シート!G4&lt;='別紙3-1_区分⑤所要額内訳'!$G$58),1,"")</f>
        <v/>
      </c>
      <c r="H52" s="307" t="str">
        <f>IF(AND('別紙3-1_区分⑤所要額内訳'!$E$58&lt;=踏み台シート!H4,踏み台シート!H4&lt;='別紙3-1_区分⑤所要額内訳'!$G$58),1,"")</f>
        <v/>
      </c>
      <c r="I52" s="307" t="str">
        <f>IF(AND('別紙3-1_区分⑤所要額内訳'!$E$58&lt;=踏み台シート!I4,踏み台シート!I4&lt;='別紙3-1_区分⑤所要額内訳'!$G$58),1,"")</f>
        <v/>
      </c>
      <c r="J52" s="307" t="str">
        <f>IF(AND('別紙3-1_区分⑤所要額内訳'!$E$58&lt;=踏み台シート!J4,踏み台シート!J4&lt;='別紙3-1_区分⑤所要額内訳'!$G$58),1,"")</f>
        <v/>
      </c>
      <c r="K52" s="307" t="str">
        <f>IF(AND('別紙3-1_区分⑤所要額内訳'!$E$58&lt;=踏み台シート!K4,踏み台シート!K4&lt;='別紙3-1_区分⑤所要額内訳'!$G$58),1,"")</f>
        <v/>
      </c>
      <c r="L52" s="307" t="str">
        <f>IF(AND('別紙3-1_区分⑤所要額内訳'!$E$58&lt;=踏み台シート!L4,踏み台シート!L4&lt;='別紙3-1_区分⑤所要額内訳'!$G$58),1,"")</f>
        <v/>
      </c>
      <c r="M52" s="307" t="str">
        <f>IF(AND('別紙3-1_区分⑤所要額内訳'!$E$58&lt;=踏み台シート!M4,踏み台シート!M4&lt;='別紙3-1_区分⑤所要額内訳'!$G$58),1,"")</f>
        <v/>
      </c>
      <c r="N52" s="307" t="str">
        <f>IF(AND('別紙3-1_区分⑤所要額内訳'!$E$58&lt;=踏み台シート!N4,踏み台シート!N4&lt;='別紙3-1_区分⑤所要額内訳'!$G$58),1,"")</f>
        <v/>
      </c>
      <c r="O52" s="307" t="str">
        <f>IF(AND('別紙3-1_区分⑤所要額内訳'!$E$58&lt;=踏み台シート!O4,踏み台シート!O4&lt;='別紙3-1_区分⑤所要額内訳'!$G$58),1,"")</f>
        <v/>
      </c>
      <c r="P52" s="307" t="str">
        <f>IF(AND('別紙3-1_区分⑤所要額内訳'!$E$58&lt;=踏み台シート!P4,踏み台シート!P4&lt;='別紙3-1_区分⑤所要額内訳'!$G$58),1,"")</f>
        <v/>
      </c>
      <c r="Q52" s="307" t="str">
        <f>IF(AND('別紙3-1_区分⑤所要額内訳'!$E$58&lt;=踏み台シート!Q4,踏み台シート!Q4&lt;='別紙3-1_区分⑤所要額内訳'!$G$58),1,"")</f>
        <v/>
      </c>
      <c r="R52" s="307" t="str">
        <f>IF(AND('別紙3-1_区分⑤所要額内訳'!$E$58&lt;=踏み台シート!R4,踏み台シート!R4&lt;='別紙3-1_区分⑤所要額内訳'!$G$58),1,"")</f>
        <v/>
      </c>
      <c r="S52" s="307" t="str">
        <f>IF(AND('別紙3-1_区分⑤所要額内訳'!$E$58&lt;=踏み台シート!S4,踏み台シート!S4&lt;='別紙3-1_区分⑤所要額内訳'!$G$58),1,"")</f>
        <v/>
      </c>
      <c r="T52" s="307" t="str">
        <f>IF(AND('別紙3-1_区分⑤所要額内訳'!$E$58&lt;=踏み台シート!T4,踏み台シート!T4&lt;='別紙3-1_区分⑤所要額内訳'!$G$58),1,"")</f>
        <v/>
      </c>
      <c r="U52" s="307" t="str">
        <f>IF(AND('別紙3-1_区分⑤所要額内訳'!$E$58&lt;=踏み台シート!U4,踏み台シート!U4&lt;='別紙3-1_区分⑤所要額内訳'!$G$58),1,"")</f>
        <v/>
      </c>
      <c r="V52" s="307" t="str">
        <f>IF(AND('別紙3-1_区分⑤所要額内訳'!$E$58&lt;=踏み台シート!V4,踏み台シート!V4&lt;='別紙3-1_区分⑤所要額内訳'!$G$58),1,"")</f>
        <v/>
      </c>
      <c r="W52" s="307" t="str">
        <f>IF(AND('別紙3-1_区分⑤所要額内訳'!$E$58&lt;=踏み台シート!W4,踏み台シート!W4&lt;='別紙3-1_区分⑤所要額内訳'!$G$58),1,"")</f>
        <v/>
      </c>
      <c r="X52" s="307" t="str">
        <f>IF(AND('別紙3-1_区分⑤所要額内訳'!$E$58&lt;=踏み台シート!X4,踏み台シート!X4&lt;='別紙3-1_区分⑤所要額内訳'!$G$58),1,"")</f>
        <v/>
      </c>
      <c r="Y52" s="307" t="str">
        <f>IF(AND('別紙3-1_区分⑤所要額内訳'!$E$58&lt;=踏み台シート!Y4,踏み台シート!Y4&lt;='別紙3-1_区分⑤所要額内訳'!$G$58),1,"")</f>
        <v/>
      </c>
      <c r="Z52" s="307" t="str">
        <f>IF(AND('別紙3-1_区分⑤所要額内訳'!$E$58&lt;=踏み台シート!Z4,踏み台シート!Z4&lt;='別紙3-1_区分⑤所要額内訳'!$G$58),1,"")</f>
        <v/>
      </c>
      <c r="AA52" s="307" t="str">
        <f>IF(AND('別紙3-1_区分⑤所要額内訳'!$E$58&lt;=踏み台シート!AA4,踏み台シート!AA4&lt;='別紙3-1_区分⑤所要額内訳'!$G$58),1,"")</f>
        <v/>
      </c>
      <c r="AB52" s="307" t="str">
        <f>IF(AND('別紙3-1_区分⑤所要額内訳'!$E$58&lt;=踏み台シート!AB4,踏み台シート!AB4&lt;='別紙3-1_区分⑤所要額内訳'!$G$58),1,"")</f>
        <v/>
      </c>
      <c r="AC52" s="307" t="str">
        <f>IF(AND('別紙3-1_区分⑤所要額内訳'!$E$58&lt;=踏み台シート!AC4,踏み台シート!AC4&lt;='別紙3-1_区分⑤所要額内訳'!$G$58),1,"")</f>
        <v/>
      </c>
      <c r="AD52" s="307" t="str">
        <f>IF(AND('別紙3-1_区分⑤所要額内訳'!$E$58&lt;=踏み台シート!AD4,踏み台シート!AD4&lt;='別紙3-1_区分⑤所要額内訳'!$G$58),1,"")</f>
        <v/>
      </c>
      <c r="AE52" s="307" t="str">
        <f>IF(AND('別紙3-1_区分⑤所要額内訳'!$E$58&lt;=踏み台シート!AE4,踏み台シート!AE4&lt;='別紙3-1_区分⑤所要額内訳'!$G$58),1,"")</f>
        <v/>
      </c>
      <c r="AF52" s="307" t="str">
        <f>IF(AND('別紙3-1_区分⑤所要額内訳'!$E$58&lt;=踏み台シート!AF4,踏み台シート!AF4&lt;='別紙3-1_区分⑤所要額内訳'!$G$58),1,"")</f>
        <v/>
      </c>
      <c r="AG52" s="307" t="str">
        <f>IF(AND('別紙3-1_区分⑤所要額内訳'!$E$58&lt;=踏み台シート!AG4,踏み台シート!AG4&lt;='別紙3-1_区分⑤所要額内訳'!$G$58),1,"")</f>
        <v/>
      </c>
      <c r="AH52" s="307" t="str">
        <f>IF(AND('別紙3-1_区分⑤所要額内訳'!$E$58&lt;=踏み台シート!AH4,踏み台シート!AH4&lt;='別紙3-1_区分⑤所要額内訳'!$G$58),1,"")</f>
        <v/>
      </c>
      <c r="AI52" s="307" t="str">
        <f>IF(AND('別紙3-1_区分⑤所要額内訳'!$E$58&lt;=踏み台シート!AI4,踏み台シート!AI4&lt;='別紙3-1_区分⑤所要額内訳'!$G$58),1,"")</f>
        <v/>
      </c>
      <c r="AJ52" s="307" t="str">
        <f>IF(AND('別紙3-1_区分⑤所要額内訳'!$E$58&lt;=踏み台シート!AJ4,踏み台シート!AJ4&lt;='別紙3-1_区分⑤所要額内訳'!$G$58),1,"")</f>
        <v/>
      </c>
      <c r="AK52" s="307" t="str">
        <f>IF(AND('別紙3-1_区分⑤所要額内訳'!$E$58&lt;=踏み台シート!AK4,踏み台シート!AK4&lt;='別紙3-1_区分⑤所要額内訳'!$G$58),1,"")</f>
        <v/>
      </c>
      <c r="AL52" s="307" t="str">
        <f>IF(AND('別紙3-1_区分⑤所要額内訳'!$E$58&lt;=踏み台シート!AL4,踏み台シート!AL4&lt;='別紙3-1_区分⑤所要額内訳'!$G$58),1,"")</f>
        <v/>
      </c>
      <c r="AM52" s="307" t="str">
        <f>IF(AND('別紙3-1_区分⑤所要額内訳'!$E$58&lt;=踏み台シート!AM4,踏み台シート!AM4&lt;='別紙3-1_区分⑤所要額内訳'!$G$58),1,"")</f>
        <v/>
      </c>
      <c r="AN52" s="307" t="str">
        <f>IF(AND('別紙3-1_区分⑤所要額内訳'!$E$58&lt;=踏み台シート!AN4,踏み台シート!AN4&lt;='別紙3-1_区分⑤所要額内訳'!$G$58),1,"")</f>
        <v/>
      </c>
      <c r="AO52" s="307" t="str">
        <f>IF(AND('別紙3-1_区分⑤所要額内訳'!$E$58&lt;=踏み台シート!AO4,踏み台シート!AO4&lt;='別紙3-1_区分⑤所要額内訳'!$G$58),1,"")</f>
        <v/>
      </c>
      <c r="AP52" s="307" t="str">
        <f>IF(AND('別紙3-1_区分⑤所要額内訳'!$E$58&lt;=踏み台シート!AP4,踏み台シート!AP4&lt;='別紙3-1_区分⑤所要額内訳'!$G$58),1,"")</f>
        <v/>
      </c>
      <c r="AQ52" s="307" t="str">
        <f>IF(AND('別紙3-1_区分⑤所要額内訳'!$E$58&lt;=踏み台シート!AQ4,踏み台シート!AQ4&lt;='別紙3-1_区分⑤所要額内訳'!$G$58),1,"")</f>
        <v/>
      </c>
      <c r="AR52" s="307" t="str">
        <f>IF(AND('別紙3-1_区分⑤所要額内訳'!$E$58&lt;=踏み台シート!AR4,踏み台シート!AR4&lt;='別紙3-1_区分⑤所要額内訳'!$G$58),1,"")</f>
        <v/>
      </c>
      <c r="AS52" s="307" t="str">
        <f>IF(AND('別紙3-1_区分⑤所要額内訳'!$E$58&lt;=踏み台シート!AS4,踏み台シート!AS4&lt;='別紙3-1_区分⑤所要額内訳'!$G$58),1,"")</f>
        <v/>
      </c>
      <c r="AT52" s="307" t="str">
        <f>IF(AND('別紙3-1_区分⑤所要額内訳'!$E$58&lt;=踏み台シート!AT4,踏み台シート!AT4&lt;='別紙3-1_区分⑤所要額内訳'!$G$58),1,"")</f>
        <v/>
      </c>
      <c r="AU52" s="307" t="str">
        <f>IF(AND('別紙3-1_区分⑤所要額内訳'!$E$58&lt;=踏み台シート!AU4,踏み台シート!AU4&lt;='別紙3-1_区分⑤所要額内訳'!$G$58),1,"")</f>
        <v/>
      </c>
      <c r="AV52" s="307" t="str">
        <f>IF(AND('別紙3-1_区分⑤所要額内訳'!$E$58&lt;=踏み台シート!AV4,踏み台シート!AV4&lt;='別紙3-1_区分⑤所要額内訳'!$G$58),1,"")</f>
        <v/>
      </c>
      <c r="AW52" s="307" t="str">
        <f>IF(AND('別紙3-1_区分⑤所要額内訳'!$E$58&lt;=踏み台シート!AW4,踏み台シート!AW4&lt;='別紙3-1_区分⑤所要額内訳'!$G$58),1,"")</f>
        <v/>
      </c>
      <c r="AX52" s="307" t="str">
        <f>IF(AND('別紙3-1_区分⑤所要額内訳'!$E$58&lt;=踏み台シート!AX4,踏み台シート!AX4&lt;='別紙3-1_区分⑤所要額内訳'!$G$58),1,"")</f>
        <v/>
      </c>
      <c r="AY52" s="307" t="str">
        <f>IF(AND('別紙3-1_区分⑤所要額内訳'!$E$58&lt;=踏み台シート!AY4,踏み台シート!AY4&lt;='別紙3-1_区分⑤所要額内訳'!$G$58),1,"")</f>
        <v/>
      </c>
      <c r="AZ52" s="307" t="str">
        <f>IF(AND('別紙3-1_区分⑤所要額内訳'!$E$58&lt;=踏み台シート!AZ4,踏み台シート!AZ4&lt;='別紙3-1_区分⑤所要額内訳'!$G$58),1,"")</f>
        <v/>
      </c>
      <c r="BA52" s="307" t="str">
        <f>IF(AND('別紙3-1_区分⑤所要額内訳'!$E$58&lt;=踏み台シート!BA4,踏み台シート!BA4&lt;='別紙3-1_区分⑤所要額内訳'!$G$58),1,"")</f>
        <v/>
      </c>
      <c r="BB52" s="311">
        <f t="shared" si="4"/>
        <v>1</v>
      </c>
    </row>
    <row r="53" spans="1:54">
      <c r="A53" s="307" t="str">
        <f t="shared" si="5"/>
        <v/>
      </c>
      <c r="B53" s="313" t="str">
        <f>IF('別紙3-1_区分⑤所要額内訳'!B59="","",'別紙3-1_区分⑤所要額内訳'!B59)</f>
        <v/>
      </c>
      <c r="C53" s="307" t="str">
        <f>IF('別紙3-1_区分⑤所要額内訳'!C59="","",'別紙3-1_区分⑤所要額内訳'!C59)</f>
        <v/>
      </c>
      <c r="D53" s="307">
        <f>IF(AND('別紙3-1_区分⑤所要額内訳'!$E$59&lt;=踏み台シート!D4,踏み台シート!D4&lt;='別紙3-1_区分⑤所要額内訳'!$G$59),1,"")</f>
        <v>1</v>
      </c>
      <c r="E53" s="307" t="str">
        <f>IF(AND('別紙3-1_区分⑤所要額内訳'!$E$59&lt;=踏み台シート!E4,踏み台シート!E4&lt;='別紙3-1_区分⑤所要額内訳'!$G$59),1,"")</f>
        <v/>
      </c>
      <c r="F53" s="307" t="str">
        <f>IF(AND('別紙3-1_区分⑤所要額内訳'!$E$59&lt;=踏み台シート!F4,踏み台シート!F4&lt;='別紙3-1_区分⑤所要額内訳'!$G$59),1,"")</f>
        <v/>
      </c>
      <c r="G53" s="307" t="str">
        <f>IF(AND('別紙3-1_区分⑤所要額内訳'!$E$59&lt;=踏み台シート!G4,踏み台シート!G4&lt;='別紙3-1_区分⑤所要額内訳'!$G$59),1,"")</f>
        <v/>
      </c>
      <c r="H53" s="307" t="str">
        <f>IF(AND('別紙3-1_区分⑤所要額内訳'!$E$59&lt;=踏み台シート!H4,踏み台シート!H4&lt;='別紙3-1_区分⑤所要額内訳'!$G$59),1,"")</f>
        <v/>
      </c>
      <c r="I53" s="307" t="str">
        <f>IF(AND('別紙3-1_区分⑤所要額内訳'!$E$59&lt;=踏み台シート!I4,踏み台シート!I4&lt;='別紙3-1_区分⑤所要額内訳'!$G$59),1,"")</f>
        <v/>
      </c>
      <c r="J53" s="307" t="str">
        <f>IF(AND('別紙3-1_区分⑤所要額内訳'!$E$59&lt;=踏み台シート!J4,踏み台シート!J4&lt;='別紙3-1_区分⑤所要額内訳'!$G$59),1,"")</f>
        <v/>
      </c>
      <c r="K53" s="307" t="str">
        <f>IF(AND('別紙3-1_区分⑤所要額内訳'!$E$59&lt;=踏み台シート!K4,踏み台シート!K4&lt;='別紙3-1_区分⑤所要額内訳'!$G$59),1,"")</f>
        <v/>
      </c>
      <c r="L53" s="307" t="str">
        <f>IF(AND('別紙3-1_区分⑤所要額内訳'!$E$59&lt;=踏み台シート!L4,踏み台シート!L4&lt;='別紙3-1_区分⑤所要額内訳'!$G$59),1,"")</f>
        <v/>
      </c>
      <c r="M53" s="307" t="str">
        <f>IF(AND('別紙3-1_区分⑤所要額内訳'!$E$59&lt;=踏み台シート!M4,踏み台シート!M4&lt;='別紙3-1_区分⑤所要額内訳'!$G$59),1,"")</f>
        <v/>
      </c>
      <c r="N53" s="307" t="str">
        <f>IF(AND('別紙3-1_区分⑤所要額内訳'!$E$59&lt;=踏み台シート!N4,踏み台シート!N4&lt;='別紙3-1_区分⑤所要額内訳'!$G$59),1,"")</f>
        <v/>
      </c>
      <c r="O53" s="307" t="str">
        <f>IF(AND('別紙3-1_区分⑤所要額内訳'!$E$59&lt;=踏み台シート!O4,踏み台シート!O4&lt;='別紙3-1_区分⑤所要額内訳'!$G$59),1,"")</f>
        <v/>
      </c>
      <c r="P53" s="307" t="str">
        <f>IF(AND('別紙3-1_区分⑤所要額内訳'!$E$59&lt;=踏み台シート!P4,踏み台シート!P4&lt;='別紙3-1_区分⑤所要額内訳'!$G$59),1,"")</f>
        <v/>
      </c>
      <c r="Q53" s="307" t="str">
        <f>IF(AND('別紙3-1_区分⑤所要額内訳'!$E$59&lt;=踏み台シート!Q4,踏み台シート!Q4&lt;='別紙3-1_区分⑤所要額内訳'!$G$59),1,"")</f>
        <v/>
      </c>
      <c r="R53" s="307" t="str">
        <f>IF(AND('別紙3-1_区分⑤所要額内訳'!$E$59&lt;=踏み台シート!R4,踏み台シート!R4&lt;='別紙3-1_区分⑤所要額内訳'!$G$59),1,"")</f>
        <v/>
      </c>
      <c r="S53" s="307" t="str">
        <f>IF(AND('別紙3-1_区分⑤所要額内訳'!$E$59&lt;=踏み台シート!S4,踏み台シート!S4&lt;='別紙3-1_区分⑤所要額内訳'!$G$59),1,"")</f>
        <v/>
      </c>
      <c r="T53" s="307" t="str">
        <f>IF(AND('別紙3-1_区分⑤所要額内訳'!$E$59&lt;=踏み台シート!T4,踏み台シート!T4&lt;='別紙3-1_区分⑤所要額内訳'!$G$59),1,"")</f>
        <v/>
      </c>
      <c r="U53" s="307" t="str">
        <f>IF(AND('別紙3-1_区分⑤所要額内訳'!$E$59&lt;=踏み台シート!U4,踏み台シート!U4&lt;='別紙3-1_区分⑤所要額内訳'!$G$59),1,"")</f>
        <v/>
      </c>
      <c r="V53" s="307" t="str">
        <f>IF(AND('別紙3-1_区分⑤所要額内訳'!$E$59&lt;=踏み台シート!V4,踏み台シート!V4&lt;='別紙3-1_区分⑤所要額内訳'!$G$59),1,"")</f>
        <v/>
      </c>
      <c r="W53" s="307" t="str">
        <f>IF(AND('別紙3-1_区分⑤所要額内訳'!$E$59&lt;=踏み台シート!W4,踏み台シート!W4&lt;='別紙3-1_区分⑤所要額内訳'!$G$59),1,"")</f>
        <v/>
      </c>
      <c r="X53" s="307" t="str">
        <f>IF(AND('別紙3-1_区分⑤所要額内訳'!$E$59&lt;=踏み台シート!X4,踏み台シート!X4&lt;='別紙3-1_区分⑤所要額内訳'!$G$59),1,"")</f>
        <v/>
      </c>
      <c r="Y53" s="307" t="str">
        <f>IF(AND('別紙3-1_区分⑤所要額内訳'!$E$59&lt;=踏み台シート!Y4,踏み台シート!Y4&lt;='別紙3-1_区分⑤所要額内訳'!$G$59),1,"")</f>
        <v/>
      </c>
      <c r="Z53" s="307" t="str">
        <f>IF(AND('別紙3-1_区分⑤所要額内訳'!$E$59&lt;=踏み台シート!Z4,踏み台シート!Z4&lt;='別紙3-1_区分⑤所要額内訳'!$G$59),1,"")</f>
        <v/>
      </c>
      <c r="AA53" s="307" t="str">
        <f>IF(AND('別紙3-1_区分⑤所要額内訳'!$E$59&lt;=踏み台シート!AA4,踏み台シート!AA4&lt;='別紙3-1_区分⑤所要額内訳'!$G$59),1,"")</f>
        <v/>
      </c>
      <c r="AB53" s="307" t="str">
        <f>IF(AND('別紙3-1_区分⑤所要額内訳'!$E$59&lt;=踏み台シート!AB4,踏み台シート!AB4&lt;='別紙3-1_区分⑤所要額内訳'!$G$59),1,"")</f>
        <v/>
      </c>
      <c r="AC53" s="307" t="str">
        <f>IF(AND('別紙3-1_区分⑤所要額内訳'!$E$59&lt;=踏み台シート!AC4,踏み台シート!AC4&lt;='別紙3-1_区分⑤所要額内訳'!$G$59),1,"")</f>
        <v/>
      </c>
      <c r="AD53" s="307" t="str">
        <f>IF(AND('別紙3-1_区分⑤所要額内訳'!$E$59&lt;=踏み台シート!AD4,踏み台シート!AD4&lt;='別紙3-1_区分⑤所要額内訳'!$G$59),1,"")</f>
        <v/>
      </c>
      <c r="AE53" s="307" t="str">
        <f>IF(AND('別紙3-1_区分⑤所要額内訳'!$E$59&lt;=踏み台シート!AE4,踏み台シート!AE4&lt;='別紙3-1_区分⑤所要額内訳'!$G$59),1,"")</f>
        <v/>
      </c>
      <c r="AF53" s="307" t="str">
        <f>IF(AND('別紙3-1_区分⑤所要額内訳'!$E$59&lt;=踏み台シート!AF4,踏み台シート!AF4&lt;='別紙3-1_区分⑤所要額内訳'!$G$59),1,"")</f>
        <v/>
      </c>
      <c r="AG53" s="307" t="str">
        <f>IF(AND('別紙3-1_区分⑤所要額内訳'!$E$59&lt;=踏み台シート!AG4,踏み台シート!AG4&lt;='別紙3-1_区分⑤所要額内訳'!$G$59),1,"")</f>
        <v/>
      </c>
      <c r="AH53" s="307" t="str">
        <f>IF(AND('別紙3-1_区分⑤所要額内訳'!$E$59&lt;=踏み台シート!AH4,踏み台シート!AH4&lt;='別紙3-1_区分⑤所要額内訳'!$G$59),1,"")</f>
        <v/>
      </c>
      <c r="AI53" s="307" t="str">
        <f>IF(AND('別紙3-1_区分⑤所要額内訳'!$E$59&lt;=踏み台シート!AI4,踏み台シート!AI4&lt;='別紙3-1_区分⑤所要額内訳'!$G$59),1,"")</f>
        <v/>
      </c>
      <c r="AJ53" s="307" t="str">
        <f>IF(AND('別紙3-1_区分⑤所要額内訳'!$E$59&lt;=踏み台シート!AJ4,踏み台シート!AJ4&lt;='別紙3-1_区分⑤所要額内訳'!$G$59),1,"")</f>
        <v/>
      </c>
      <c r="AK53" s="307" t="str">
        <f>IF(AND('別紙3-1_区分⑤所要額内訳'!$E$59&lt;=踏み台シート!AK4,踏み台シート!AK4&lt;='別紙3-1_区分⑤所要額内訳'!$G$59),1,"")</f>
        <v/>
      </c>
      <c r="AL53" s="307" t="str">
        <f>IF(AND('別紙3-1_区分⑤所要額内訳'!$E$59&lt;=踏み台シート!AL4,踏み台シート!AL4&lt;='別紙3-1_区分⑤所要額内訳'!$G$59),1,"")</f>
        <v/>
      </c>
      <c r="AM53" s="307" t="str">
        <f>IF(AND('別紙3-1_区分⑤所要額内訳'!$E$59&lt;=踏み台シート!AM4,踏み台シート!AM4&lt;='別紙3-1_区分⑤所要額内訳'!$G$59),1,"")</f>
        <v/>
      </c>
      <c r="AN53" s="307" t="str">
        <f>IF(AND('別紙3-1_区分⑤所要額内訳'!$E$59&lt;=踏み台シート!AN4,踏み台シート!AN4&lt;='別紙3-1_区分⑤所要額内訳'!$G$59),1,"")</f>
        <v/>
      </c>
      <c r="AO53" s="307" t="str">
        <f>IF(AND('別紙3-1_区分⑤所要額内訳'!$E$59&lt;=踏み台シート!AO4,踏み台シート!AO4&lt;='別紙3-1_区分⑤所要額内訳'!$G$59),1,"")</f>
        <v/>
      </c>
      <c r="AP53" s="307" t="str">
        <f>IF(AND('別紙3-1_区分⑤所要額内訳'!$E$59&lt;=踏み台シート!AP4,踏み台シート!AP4&lt;='別紙3-1_区分⑤所要額内訳'!$G$59),1,"")</f>
        <v/>
      </c>
      <c r="AQ53" s="307" t="str">
        <f>IF(AND('別紙3-1_区分⑤所要額内訳'!$E$59&lt;=踏み台シート!AQ4,踏み台シート!AQ4&lt;='別紙3-1_区分⑤所要額内訳'!$G$59),1,"")</f>
        <v/>
      </c>
      <c r="AR53" s="307" t="str">
        <f>IF(AND('別紙3-1_区分⑤所要額内訳'!$E$59&lt;=踏み台シート!AR4,踏み台シート!AR4&lt;='別紙3-1_区分⑤所要額内訳'!$G$59),1,"")</f>
        <v/>
      </c>
      <c r="AS53" s="307" t="str">
        <f>IF(AND('別紙3-1_区分⑤所要額内訳'!$E$59&lt;=踏み台シート!AS4,踏み台シート!AS4&lt;='別紙3-1_区分⑤所要額内訳'!$G$59),1,"")</f>
        <v/>
      </c>
      <c r="AT53" s="307" t="str">
        <f>IF(AND('別紙3-1_区分⑤所要額内訳'!$E$59&lt;=踏み台シート!AT4,踏み台シート!AT4&lt;='別紙3-1_区分⑤所要額内訳'!$G$59),1,"")</f>
        <v/>
      </c>
      <c r="AU53" s="307" t="str">
        <f>IF(AND('別紙3-1_区分⑤所要額内訳'!$E$59&lt;=踏み台シート!AU4,踏み台シート!AU4&lt;='別紙3-1_区分⑤所要額内訳'!$G$59),1,"")</f>
        <v/>
      </c>
      <c r="AV53" s="307" t="str">
        <f>IF(AND('別紙3-1_区分⑤所要額内訳'!$E$59&lt;=踏み台シート!AV4,踏み台シート!AV4&lt;='別紙3-1_区分⑤所要額内訳'!$G$59),1,"")</f>
        <v/>
      </c>
      <c r="AW53" s="307" t="str">
        <f>IF(AND('別紙3-1_区分⑤所要額内訳'!$E$59&lt;=踏み台シート!AW4,踏み台シート!AW4&lt;='別紙3-1_区分⑤所要額内訳'!$G$59),1,"")</f>
        <v/>
      </c>
      <c r="AX53" s="307" t="str">
        <f>IF(AND('別紙3-1_区分⑤所要額内訳'!$E$59&lt;=踏み台シート!AX4,踏み台シート!AX4&lt;='別紙3-1_区分⑤所要額内訳'!$G$59),1,"")</f>
        <v/>
      </c>
      <c r="AY53" s="307" t="str">
        <f>IF(AND('別紙3-1_区分⑤所要額内訳'!$E$59&lt;=踏み台シート!AY4,踏み台シート!AY4&lt;='別紙3-1_区分⑤所要額内訳'!$G$59),1,"")</f>
        <v/>
      </c>
      <c r="AZ53" s="307" t="str">
        <f>IF(AND('別紙3-1_区分⑤所要額内訳'!$E$59&lt;=踏み台シート!AZ4,踏み台シート!AZ4&lt;='別紙3-1_区分⑤所要額内訳'!$G$59),1,"")</f>
        <v/>
      </c>
      <c r="BA53" s="307" t="str">
        <f>IF(AND('別紙3-1_区分⑤所要額内訳'!$E$59&lt;=踏み台シート!BA4,踏み台シート!BA4&lt;='別紙3-1_区分⑤所要額内訳'!$G$59),1,"")</f>
        <v/>
      </c>
      <c r="BB53" s="311">
        <f t="shared" si="4"/>
        <v>1</v>
      </c>
    </row>
    <row r="54" spans="1:54">
      <c r="A54" s="307" t="str">
        <f t="shared" si="5"/>
        <v/>
      </c>
      <c r="B54" s="313" t="str">
        <f>IF('別紙3-1_区分⑤所要額内訳'!B60="","",'別紙3-1_区分⑤所要額内訳'!B60)</f>
        <v/>
      </c>
      <c r="C54" s="307" t="str">
        <f>IF('別紙3-1_区分⑤所要額内訳'!C60="","",'別紙3-1_区分⑤所要額内訳'!C60)</f>
        <v/>
      </c>
      <c r="D54" s="307">
        <f>IF(AND('別紙3-1_区分⑤所要額内訳'!E60&lt;=踏み台シート!$D$4,踏み台シート!$D$4&lt;='別紙3-1_区分⑤所要額内訳'!G60),1,"")</f>
        <v>1</v>
      </c>
      <c r="E54" s="307" t="str">
        <f>IF(AND('別紙3-1_区分⑤所要額内訳'!$E$60&lt;=踏み台シート!E4,踏み台シート!E4&lt;='別紙3-1_区分⑤所要額内訳'!$G$60),1,"")</f>
        <v/>
      </c>
      <c r="F54" s="307" t="str">
        <f>IF(AND('別紙3-1_区分⑤所要額内訳'!$E$60&lt;=踏み台シート!F4,踏み台シート!F4&lt;='別紙3-1_区分⑤所要額内訳'!$G$60),1,"")</f>
        <v/>
      </c>
      <c r="G54" s="307" t="str">
        <f>IF(AND('別紙3-1_区分⑤所要額内訳'!$E$60&lt;=踏み台シート!G4,踏み台シート!G4&lt;='別紙3-1_区分⑤所要額内訳'!$G$60),1,"")</f>
        <v/>
      </c>
      <c r="H54" s="307" t="str">
        <f>IF(AND('別紙3-1_区分⑤所要額内訳'!$E$60&lt;=踏み台シート!H4,踏み台シート!H4&lt;='別紙3-1_区分⑤所要額内訳'!$G$60),1,"")</f>
        <v/>
      </c>
      <c r="I54" s="307" t="str">
        <f>IF(AND('別紙3-1_区分⑤所要額内訳'!$E$60&lt;=踏み台シート!I4,踏み台シート!I4&lt;='別紙3-1_区分⑤所要額内訳'!$G$60),1,"")</f>
        <v/>
      </c>
      <c r="J54" s="307" t="str">
        <f>IF(AND('別紙3-1_区分⑤所要額内訳'!$E$60&lt;=踏み台シート!J4,踏み台シート!J4&lt;='別紙3-1_区分⑤所要額内訳'!$G$60),1,"")</f>
        <v/>
      </c>
      <c r="K54" s="307" t="str">
        <f>IF(AND('別紙3-1_区分⑤所要額内訳'!$E$60&lt;=踏み台シート!K4,踏み台シート!K4&lt;='別紙3-1_区分⑤所要額内訳'!$G$60),1,"")</f>
        <v/>
      </c>
      <c r="L54" s="307" t="str">
        <f>IF(AND('別紙3-1_区分⑤所要額内訳'!$E$60&lt;=踏み台シート!L4,踏み台シート!L4&lt;='別紙3-1_区分⑤所要額内訳'!$G$60),1,"")</f>
        <v/>
      </c>
      <c r="M54" s="307" t="str">
        <f>IF(AND('別紙3-1_区分⑤所要額内訳'!$E$60&lt;=踏み台シート!M4,踏み台シート!M4&lt;='別紙3-1_区分⑤所要額内訳'!$G$60),1,"")</f>
        <v/>
      </c>
      <c r="N54" s="307" t="str">
        <f>IF(AND('別紙3-1_区分⑤所要額内訳'!$E$60&lt;=踏み台シート!N4,踏み台シート!N4&lt;='別紙3-1_区分⑤所要額内訳'!$G$60),1,"")</f>
        <v/>
      </c>
      <c r="O54" s="307" t="str">
        <f>IF(AND('別紙3-1_区分⑤所要額内訳'!$E$60&lt;=踏み台シート!O4,踏み台シート!O4&lt;='別紙3-1_区分⑤所要額内訳'!$G$60),1,"")</f>
        <v/>
      </c>
      <c r="P54" s="307" t="str">
        <f>IF(AND('別紙3-1_区分⑤所要額内訳'!$E$60&lt;=踏み台シート!P4,踏み台シート!P4&lt;='別紙3-1_区分⑤所要額内訳'!$G$60),1,"")</f>
        <v/>
      </c>
      <c r="Q54" s="307" t="str">
        <f>IF(AND('別紙3-1_区分⑤所要額内訳'!$E$60&lt;=踏み台シート!Q4,踏み台シート!Q4&lt;='別紙3-1_区分⑤所要額内訳'!$G$60),1,"")</f>
        <v/>
      </c>
      <c r="R54" s="307" t="str">
        <f>IF(AND('別紙3-1_区分⑤所要額内訳'!$E$60&lt;=踏み台シート!R4,踏み台シート!R4&lt;='別紙3-1_区分⑤所要額内訳'!$G$60),1,"")</f>
        <v/>
      </c>
      <c r="S54" s="307" t="str">
        <f>IF(AND('別紙3-1_区分⑤所要額内訳'!$E$60&lt;=踏み台シート!S4,踏み台シート!S4&lt;='別紙3-1_区分⑤所要額内訳'!$G$60),1,"")</f>
        <v/>
      </c>
      <c r="T54" s="307" t="str">
        <f>IF(AND('別紙3-1_区分⑤所要額内訳'!$E$60&lt;=踏み台シート!T4,踏み台シート!T4&lt;='別紙3-1_区分⑤所要額内訳'!$G$60),1,"")</f>
        <v/>
      </c>
      <c r="U54" s="307" t="str">
        <f>IF(AND('別紙3-1_区分⑤所要額内訳'!$E$60&lt;=踏み台シート!U4,踏み台シート!U4&lt;='別紙3-1_区分⑤所要額内訳'!$G$60),1,"")</f>
        <v/>
      </c>
      <c r="V54" s="307" t="str">
        <f>IF(AND('別紙3-1_区分⑤所要額内訳'!$E$60&lt;=踏み台シート!V4,踏み台シート!V4&lt;='別紙3-1_区分⑤所要額内訳'!$G$60),1,"")</f>
        <v/>
      </c>
      <c r="W54" s="307" t="str">
        <f>IF(AND('別紙3-1_区分⑤所要額内訳'!$E$60&lt;=踏み台シート!W4,踏み台シート!W4&lt;='別紙3-1_区分⑤所要額内訳'!$G$60),1,"")</f>
        <v/>
      </c>
      <c r="X54" s="307" t="str">
        <f>IF(AND('別紙3-1_区分⑤所要額内訳'!$E$60&lt;=踏み台シート!X4,踏み台シート!X4&lt;='別紙3-1_区分⑤所要額内訳'!$G$60),1,"")</f>
        <v/>
      </c>
      <c r="Y54" s="307" t="str">
        <f>IF(AND('別紙3-1_区分⑤所要額内訳'!$E$60&lt;=踏み台シート!Y4,踏み台シート!Y4&lt;='別紙3-1_区分⑤所要額内訳'!$G$60),1,"")</f>
        <v/>
      </c>
      <c r="Z54" s="307" t="str">
        <f>IF(AND('別紙3-1_区分⑤所要額内訳'!$E$60&lt;=踏み台シート!Z4,踏み台シート!Z4&lt;='別紙3-1_区分⑤所要額内訳'!$G$60),1,"")</f>
        <v/>
      </c>
      <c r="AA54" s="307" t="str">
        <f>IF(AND('別紙3-1_区分⑤所要額内訳'!$E$60&lt;=踏み台シート!AA4,踏み台シート!AA4&lt;='別紙3-1_区分⑤所要額内訳'!$G$60),1,"")</f>
        <v/>
      </c>
      <c r="AB54" s="307" t="str">
        <f>IF(AND('別紙3-1_区分⑤所要額内訳'!$E$60&lt;=踏み台シート!AB4,踏み台シート!AB4&lt;='別紙3-1_区分⑤所要額内訳'!$G$60),1,"")</f>
        <v/>
      </c>
      <c r="AC54" s="307" t="str">
        <f>IF(AND('別紙3-1_区分⑤所要額内訳'!$E$60&lt;=踏み台シート!AC4,踏み台シート!AC4&lt;='別紙3-1_区分⑤所要額内訳'!$G$60),1,"")</f>
        <v/>
      </c>
      <c r="AD54" s="307" t="str">
        <f>IF(AND('別紙3-1_区分⑤所要額内訳'!$E$60&lt;=踏み台シート!AD4,踏み台シート!AD4&lt;='別紙3-1_区分⑤所要額内訳'!$G$60),1,"")</f>
        <v/>
      </c>
      <c r="AE54" s="307" t="str">
        <f>IF(AND('別紙3-1_区分⑤所要額内訳'!$E$60&lt;=踏み台シート!AE4,踏み台シート!AE4&lt;='別紙3-1_区分⑤所要額内訳'!$G$60),1,"")</f>
        <v/>
      </c>
      <c r="AF54" s="307" t="str">
        <f>IF(AND('別紙3-1_区分⑤所要額内訳'!$E$60&lt;=踏み台シート!AF4,踏み台シート!AF4&lt;='別紙3-1_区分⑤所要額内訳'!$G$60),1,"")</f>
        <v/>
      </c>
      <c r="AG54" s="307" t="str">
        <f>IF(AND('別紙3-1_区分⑤所要額内訳'!$E$60&lt;=踏み台シート!AG4,踏み台シート!AG4&lt;='別紙3-1_区分⑤所要額内訳'!$G$60),1,"")</f>
        <v/>
      </c>
      <c r="AH54" s="307" t="str">
        <f>IF(AND('別紙3-1_区分⑤所要額内訳'!$E$60&lt;=踏み台シート!AH4,踏み台シート!AH4&lt;='別紙3-1_区分⑤所要額内訳'!$G$60),1,"")</f>
        <v/>
      </c>
      <c r="AI54" s="307" t="str">
        <f>IF(AND('別紙3-1_区分⑤所要額内訳'!$E$60&lt;=踏み台シート!AI4,踏み台シート!AI4&lt;='別紙3-1_区分⑤所要額内訳'!$G$60),1,"")</f>
        <v/>
      </c>
      <c r="AJ54" s="307" t="str">
        <f>IF(AND('別紙3-1_区分⑤所要額内訳'!$E$60&lt;=踏み台シート!AJ4,踏み台シート!AJ4&lt;='別紙3-1_区分⑤所要額内訳'!$G$60),1,"")</f>
        <v/>
      </c>
      <c r="AK54" s="307" t="str">
        <f>IF(AND('別紙3-1_区分⑤所要額内訳'!$E$60&lt;=踏み台シート!AK4,踏み台シート!AK4&lt;='別紙3-1_区分⑤所要額内訳'!$G$60),1,"")</f>
        <v/>
      </c>
      <c r="AL54" s="307" t="str">
        <f>IF(AND('別紙3-1_区分⑤所要額内訳'!$E$60&lt;=踏み台シート!AL4,踏み台シート!AL4&lt;='別紙3-1_区分⑤所要額内訳'!$G$60),1,"")</f>
        <v/>
      </c>
      <c r="AM54" s="307" t="str">
        <f>IF(AND('別紙3-1_区分⑤所要額内訳'!$E$60&lt;=踏み台シート!AM4,踏み台シート!AM4&lt;='別紙3-1_区分⑤所要額内訳'!$G$60),1,"")</f>
        <v/>
      </c>
      <c r="AN54" s="307" t="str">
        <f>IF(AND('別紙3-1_区分⑤所要額内訳'!$E$60&lt;=踏み台シート!AN4,踏み台シート!AN4&lt;='別紙3-1_区分⑤所要額内訳'!$G$60),1,"")</f>
        <v/>
      </c>
      <c r="AO54" s="307" t="str">
        <f>IF(AND('別紙3-1_区分⑤所要額内訳'!$E$60&lt;=踏み台シート!AO4,踏み台シート!AO4&lt;='別紙3-1_区分⑤所要額内訳'!$G$60),1,"")</f>
        <v/>
      </c>
      <c r="AP54" s="307" t="str">
        <f>IF(AND('別紙3-1_区分⑤所要額内訳'!$E$60&lt;=踏み台シート!AP4,踏み台シート!AP4&lt;='別紙3-1_区分⑤所要額内訳'!$G$60),1,"")</f>
        <v/>
      </c>
      <c r="AQ54" s="307" t="str">
        <f>IF(AND('別紙3-1_区分⑤所要額内訳'!$E$60&lt;=踏み台シート!AQ4,踏み台シート!AQ4&lt;='別紙3-1_区分⑤所要額内訳'!$G$60),1,"")</f>
        <v/>
      </c>
      <c r="AR54" s="307" t="str">
        <f>IF(AND('別紙3-1_区分⑤所要額内訳'!$E$60&lt;=踏み台シート!AR4,踏み台シート!AR4&lt;='別紙3-1_区分⑤所要額内訳'!$G$60),1,"")</f>
        <v/>
      </c>
      <c r="AS54" s="307" t="str">
        <f>IF(AND('別紙3-1_区分⑤所要額内訳'!$E$60&lt;=踏み台シート!AS4,踏み台シート!AS4&lt;='別紙3-1_区分⑤所要額内訳'!$G$60),1,"")</f>
        <v/>
      </c>
      <c r="AT54" s="307" t="str">
        <f>IF(AND('別紙3-1_区分⑤所要額内訳'!$E$60&lt;=踏み台シート!AT4,踏み台シート!AT4&lt;='別紙3-1_区分⑤所要額内訳'!$G$60),1,"")</f>
        <v/>
      </c>
      <c r="AU54" s="307" t="str">
        <f>IF(AND('別紙3-1_区分⑤所要額内訳'!$E$60&lt;=踏み台シート!AU4,踏み台シート!AU4&lt;='別紙3-1_区分⑤所要額内訳'!$G$60),1,"")</f>
        <v/>
      </c>
      <c r="AV54" s="307" t="str">
        <f>IF(AND('別紙3-1_区分⑤所要額内訳'!$E$60&lt;=踏み台シート!AV4,踏み台シート!AV4&lt;='別紙3-1_区分⑤所要額内訳'!$G$60),1,"")</f>
        <v/>
      </c>
      <c r="AW54" s="307" t="str">
        <f>IF(AND('別紙3-1_区分⑤所要額内訳'!$E$60&lt;=踏み台シート!AW4,踏み台シート!AW4&lt;='別紙3-1_区分⑤所要額内訳'!$G$60),1,"")</f>
        <v/>
      </c>
      <c r="AX54" s="307" t="str">
        <f>IF(AND('別紙3-1_区分⑤所要額内訳'!$E$60&lt;=踏み台シート!AX4,踏み台シート!AX4&lt;='別紙3-1_区分⑤所要額内訳'!$G$60),1,"")</f>
        <v/>
      </c>
      <c r="AY54" s="307" t="str">
        <f>IF(AND('別紙3-1_区分⑤所要額内訳'!$E$60&lt;=踏み台シート!AY4,踏み台シート!AY4&lt;='別紙3-1_区分⑤所要額内訳'!$G$60),1,"")</f>
        <v/>
      </c>
      <c r="AZ54" s="307" t="str">
        <f>IF(AND('別紙3-1_区分⑤所要額内訳'!$E$60&lt;=踏み台シート!AZ4,踏み台シート!AZ4&lt;='別紙3-1_区分⑤所要額内訳'!$G$60),1,"")</f>
        <v/>
      </c>
      <c r="BA54" s="307" t="str">
        <f>IF(AND('別紙3-1_区分⑤所要額内訳'!$E$60&lt;=踏み台シート!BA4,踏み台シート!BA4&lt;='別紙3-1_区分⑤所要額内訳'!$G$60),1,"")</f>
        <v/>
      </c>
      <c r="BB54" s="311">
        <f t="shared" si="4"/>
        <v>1</v>
      </c>
    </row>
    <row r="55" spans="1:54">
      <c r="A55" s="307" t="str">
        <f t="shared" si="5"/>
        <v/>
      </c>
      <c r="B55" s="313" t="str">
        <f>IF('別紙3-1_区分⑤所要額内訳'!B61="","",'別紙3-1_区分⑤所要額内訳'!B61)</f>
        <v/>
      </c>
      <c r="C55" s="307" t="str">
        <f>IF('別紙3-1_区分⑤所要額内訳'!C61="","",'別紙3-1_区分⑤所要額内訳'!C61)</f>
        <v/>
      </c>
      <c r="D55" s="307">
        <f>IF(AND('別紙3-1_区分⑤所要額内訳'!$E$61&lt;=踏み台シート!D4,踏み台シート!D4&lt;='別紙3-1_区分⑤所要額内訳'!$G$61),1,"")</f>
        <v>1</v>
      </c>
      <c r="E55" s="307" t="str">
        <f>IF(AND('別紙3-1_区分⑤所要額内訳'!$E$61&lt;=踏み台シート!E4,踏み台シート!E4&lt;='別紙3-1_区分⑤所要額内訳'!$G$61),1,"")</f>
        <v/>
      </c>
      <c r="F55" s="307" t="str">
        <f>IF(AND('別紙3-1_区分⑤所要額内訳'!$E$61&lt;=踏み台シート!F4,踏み台シート!F4&lt;='別紙3-1_区分⑤所要額内訳'!$G$61),1,"")</f>
        <v/>
      </c>
      <c r="G55" s="307" t="str">
        <f>IF(AND('別紙3-1_区分⑤所要額内訳'!$E$61&lt;=踏み台シート!G4,踏み台シート!G4&lt;='別紙3-1_区分⑤所要額内訳'!$G$61),1,"")</f>
        <v/>
      </c>
      <c r="H55" s="307" t="str">
        <f>IF(AND('別紙3-1_区分⑤所要額内訳'!$E$61&lt;=踏み台シート!H4,踏み台シート!H4&lt;='別紙3-1_区分⑤所要額内訳'!$G$61),1,"")</f>
        <v/>
      </c>
      <c r="I55" s="307" t="str">
        <f>IF(AND('別紙3-1_区分⑤所要額内訳'!$E$61&lt;=踏み台シート!I4,踏み台シート!I4&lt;='別紙3-1_区分⑤所要額内訳'!$G$61),1,"")</f>
        <v/>
      </c>
      <c r="J55" s="307" t="str">
        <f>IF(AND('別紙3-1_区分⑤所要額内訳'!$E$61&lt;=踏み台シート!J4,踏み台シート!J4&lt;='別紙3-1_区分⑤所要額内訳'!$G$61),1,"")</f>
        <v/>
      </c>
      <c r="K55" s="307" t="str">
        <f>IF(AND('別紙3-1_区分⑤所要額内訳'!$E$61&lt;=踏み台シート!K4,踏み台シート!K4&lt;='別紙3-1_区分⑤所要額内訳'!$G$61),1,"")</f>
        <v/>
      </c>
      <c r="L55" s="307" t="str">
        <f>IF(AND('別紙3-1_区分⑤所要額内訳'!$E$61&lt;=踏み台シート!L4,踏み台シート!L4&lt;='別紙3-1_区分⑤所要額内訳'!$G$61),1,"")</f>
        <v/>
      </c>
      <c r="M55" s="307" t="str">
        <f>IF(AND('別紙3-1_区分⑤所要額内訳'!$E$61&lt;=踏み台シート!M4,踏み台シート!M4&lt;='別紙3-1_区分⑤所要額内訳'!$G$61),1,"")</f>
        <v/>
      </c>
      <c r="N55" s="307" t="str">
        <f>IF(AND('別紙3-1_区分⑤所要額内訳'!$E$61&lt;=踏み台シート!N4,踏み台シート!N4&lt;='別紙3-1_区分⑤所要額内訳'!$G$61),1,"")</f>
        <v/>
      </c>
      <c r="O55" s="307" t="str">
        <f>IF(AND('別紙3-1_区分⑤所要額内訳'!$E$61&lt;=踏み台シート!O4,踏み台シート!O4&lt;='別紙3-1_区分⑤所要額内訳'!$G$61),1,"")</f>
        <v/>
      </c>
      <c r="P55" s="307" t="str">
        <f>IF(AND('別紙3-1_区分⑤所要額内訳'!$E$61&lt;=踏み台シート!P4,踏み台シート!P4&lt;='別紙3-1_区分⑤所要額内訳'!$G$61),1,"")</f>
        <v/>
      </c>
      <c r="Q55" s="307" t="str">
        <f>IF(AND('別紙3-1_区分⑤所要額内訳'!$E$61&lt;=踏み台シート!Q4,踏み台シート!Q4&lt;='別紙3-1_区分⑤所要額内訳'!$G$61),1,"")</f>
        <v/>
      </c>
      <c r="R55" s="307" t="str">
        <f>IF(AND('別紙3-1_区分⑤所要額内訳'!$E$61&lt;=踏み台シート!R4,踏み台シート!R4&lt;='別紙3-1_区分⑤所要額内訳'!$G$61),1,"")</f>
        <v/>
      </c>
      <c r="S55" s="307" t="str">
        <f>IF(AND('別紙3-1_区分⑤所要額内訳'!$E$61&lt;=踏み台シート!S4,踏み台シート!S4&lt;='別紙3-1_区分⑤所要額内訳'!$G$61),1,"")</f>
        <v/>
      </c>
      <c r="T55" s="307" t="str">
        <f>IF(AND('別紙3-1_区分⑤所要額内訳'!$E$61&lt;=踏み台シート!T4,踏み台シート!T4&lt;='別紙3-1_区分⑤所要額内訳'!$G$61),1,"")</f>
        <v/>
      </c>
      <c r="U55" s="307" t="str">
        <f>IF(AND('別紙3-1_区分⑤所要額内訳'!$E$61&lt;=踏み台シート!U4,踏み台シート!U4&lt;='別紙3-1_区分⑤所要額内訳'!$G$61),1,"")</f>
        <v/>
      </c>
      <c r="V55" s="307" t="str">
        <f>IF(AND('別紙3-1_区分⑤所要額内訳'!$E$61&lt;=踏み台シート!V4,踏み台シート!V4&lt;='別紙3-1_区分⑤所要額内訳'!$G$61),1,"")</f>
        <v/>
      </c>
      <c r="W55" s="307" t="str">
        <f>IF(AND('別紙3-1_区分⑤所要額内訳'!$E$61&lt;=踏み台シート!W4,踏み台シート!W4&lt;='別紙3-1_区分⑤所要額内訳'!$G$61),1,"")</f>
        <v/>
      </c>
      <c r="X55" s="307" t="str">
        <f>IF(AND('別紙3-1_区分⑤所要額内訳'!$E$61&lt;=踏み台シート!X4,踏み台シート!X4&lt;='別紙3-1_区分⑤所要額内訳'!$G$61),1,"")</f>
        <v/>
      </c>
      <c r="Y55" s="307" t="str">
        <f>IF(AND('別紙3-1_区分⑤所要額内訳'!$E$61&lt;=踏み台シート!Y4,踏み台シート!Y4&lt;='別紙3-1_区分⑤所要額内訳'!$G$61),1,"")</f>
        <v/>
      </c>
      <c r="Z55" s="307" t="str">
        <f>IF(AND('別紙3-1_区分⑤所要額内訳'!$E$61&lt;=踏み台シート!Z4,踏み台シート!Z4&lt;='別紙3-1_区分⑤所要額内訳'!$G$61),1,"")</f>
        <v/>
      </c>
      <c r="AA55" s="307" t="str">
        <f>IF(AND('別紙3-1_区分⑤所要額内訳'!$E$61&lt;=踏み台シート!AA4,踏み台シート!AA4&lt;='別紙3-1_区分⑤所要額内訳'!$G$61),1,"")</f>
        <v/>
      </c>
      <c r="AB55" s="307" t="str">
        <f>IF(AND('別紙3-1_区分⑤所要額内訳'!$E$61&lt;=踏み台シート!AB4,踏み台シート!AB4&lt;='別紙3-1_区分⑤所要額内訳'!$G$61),1,"")</f>
        <v/>
      </c>
      <c r="AC55" s="307" t="str">
        <f>IF(AND('別紙3-1_区分⑤所要額内訳'!$E$61&lt;=踏み台シート!AC4,踏み台シート!AC4&lt;='別紙3-1_区分⑤所要額内訳'!$G$61),1,"")</f>
        <v/>
      </c>
      <c r="AD55" s="307" t="str">
        <f>IF(AND('別紙3-1_区分⑤所要額内訳'!$E$61&lt;=踏み台シート!AD4,踏み台シート!AD4&lt;='別紙3-1_区分⑤所要額内訳'!$G$61),1,"")</f>
        <v/>
      </c>
      <c r="AE55" s="307" t="str">
        <f>IF(AND('別紙3-1_区分⑤所要額内訳'!$E$61&lt;=踏み台シート!AE4,踏み台シート!AE4&lt;='別紙3-1_区分⑤所要額内訳'!$G$61),1,"")</f>
        <v/>
      </c>
      <c r="AF55" s="307" t="str">
        <f>IF(AND('別紙3-1_区分⑤所要額内訳'!$E$61&lt;=踏み台シート!AF4,踏み台シート!AF4&lt;='別紙3-1_区分⑤所要額内訳'!$G$61),1,"")</f>
        <v/>
      </c>
      <c r="AG55" s="307" t="str">
        <f>IF(AND('別紙3-1_区分⑤所要額内訳'!$E$61&lt;=踏み台シート!AG4,踏み台シート!AG4&lt;='別紙3-1_区分⑤所要額内訳'!$G$61),1,"")</f>
        <v/>
      </c>
      <c r="AH55" s="307" t="str">
        <f>IF(AND('別紙3-1_区分⑤所要額内訳'!$E$61&lt;=踏み台シート!AH4,踏み台シート!AH4&lt;='別紙3-1_区分⑤所要額内訳'!$G$61),1,"")</f>
        <v/>
      </c>
      <c r="AI55" s="307" t="str">
        <f>IF(AND('別紙3-1_区分⑤所要額内訳'!$E$61&lt;=踏み台シート!AI4,踏み台シート!AI4&lt;='別紙3-1_区分⑤所要額内訳'!$G$61),1,"")</f>
        <v/>
      </c>
      <c r="AJ55" s="307" t="str">
        <f>IF(AND('別紙3-1_区分⑤所要額内訳'!$E$61&lt;=踏み台シート!AJ4,踏み台シート!AJ4&lt;='別紙3-1_区分⑤所要額内訳'!$G$61),1,"")</f>
        <v/>
      </c>
      <c r="AK55" s="307" t="str">
        <f>IF(AND('別紙3-1_区分⑤所要額内訳'!$E$61&lt;=踏み台シート!AK4,踏み台シート!AK4&lt;='別紙3-1_区分⑤所要額内訳'!$G$61),1,"")</f>
        <v/>
      </c>
      <c r="AL55" s="307" t="str">
        <f>IF(AND('別紙3-1_区分⑤所要額内訳'!$E$61&lt;=踏み台シート!AL4,踏み台シート!AL4&lt;='別紙3-1_区分⑤所要額内訳'!$G$61),1,"")</f>
        <v/>
      </c>
      <c r="AM55" s="307" t="str">
        <f>IF(AND('別紙3-1_区分⑤所要額内訳'!$E$61&lt;=踏み台シート!AM4,踏み台シート!AM4&lt;='別紙3-1_区分⑤所要額内訳'!$G$61),1,"")</f>
        <v/>
      </c>
      <c r="AN55" s="307" t="str">
        <f>IF(AND('別紙3-1_区分⑤所要額内訳'!$E$61&lt;=踏み台シート!AN4,踏み台シート!AN4&lt;='別紙3-1_区分⑤所要額内訳'!$G$61),1,"")</f>
        <v/>
      </c>
      <c r="AO55" s="307" t="str">
        <f>IF(AND('別紙3-1_区分⑤所要額内訳'!$E$61&lt;=踏み台シート!AO4,踏み台シート!AO4&lt;='別紙3-1_区分⑤所要額内訳'!$G$61),1,"")</f>
        <v/>
      </c>
      <c r="AP55" s="307" t="str">
        <f>IF(AND('別紙3-1_区分⑤所要額内訳'!$E$61&lt;=踏み台シート!AP4,踏み台シート!AP4&lt;='別紙3-1_区分⑤所要額内訳'!$G$61),1,"")</f>
        <v/>
      </c>
      <c r="AQ55" s="307" t="str">
        <f>IF(AND('別紙3-1_区分⑤所要額内訳'!$E$61&lt;=踏み台シート!AQ4,踏み台シート!AQ4&lt;='別紙3-1_区分⑤所要額内訳'!$G$61),1,"")</f>
        <v/>
      </c>
      <c r="AR55" s="307" t="str">
        <f>IF(AND('別紙3-1_区分⑤所要額内訳'!$E$61&lt;=踏み台シート!AR4,踏み台シート!AR4&lt;='別紙3-1_区分⑤所要額内訳'!$G$61),1,"")</f>
        <v/>
      </c>
      <c r="AS55" s="307" t="str">
        <f>IF(AND('別紙3-1_区分⑤所要額内訳'!$E$61&lt;=踏み台シート!AS4,踏み台シート!AS4&lt;='別紙3-1_区分⑤所要額内訳'!$G$61),1,"")</f>
        <v/>
      </c>
      <c r="AT55" s="307" t="str">
        <f>IF(AND('別紙3-1_区分⑤所要額内訳'!$E$61&lt;=踏み台シート!AT4,踏み台シート!AT4&lt;='別紙3-1_区分⑤所要額内訳'!$G$61),1,"")</f>
        <v/>
      </c>
      <c r="AU55" s="307" t="str">
        <f>IF(AND('別紙3-1_区分⑤所要額内訳'!$E$61&lt;=踏み台シート!AU4,踏み台シート!AU4&lt;='別紙3-1_区分⑤所要額内訳'!$G$61),1,"")</f>
        <v/>
      </c>
      <c r="AV55" s="307" t="str">
        <f>IF(AND('別紙3-1_区分⑤所要額内訳'!$E$61&lt;=踏み台シート!AV4,踏み台シート!AV4&lt;='別紙3-1_区分⑤所要額内訳'!$G$61),1,"")</f>
        <v/>
      </c>
      <c r="AW55" s="307" t="str">
        <f>IF(AND('別紙3-1_区分⑤所要額内訳'!$E$61&lt;=踏み台シート!AW4,踏み台シート!AW4&lt;='別紙3-1_区分⑤所要額内訳'!$G$61),1,"")</f>
        <v/>
      </c>
      <c r="AX55" s="307" t="str">
        <f>IF(AND('別紙3-1_区分⑤所要額内訳'!$E$61&lt;=踏み台シート!AX4,踏み台シート!AX4&lt;='別紙3-1_区分⑤所要額内訳'!$G$61),1,"")</f>
        <v/>
      </c>
      <c r="AY55" s="307" t="str">
        <f>IF(AND('別紙3-1_区分⑤所要額内訳'!$E$61&lt;=踏み台シート!AY4,踏み台シート!AY4&lt;='別紙3-1_区分⑤所要額内訳'!$G$61),1,"")</f>
        <v/>
      </c>
      <c r="AZ55" s="307" t="str">
        <f>IF(AND('別紙3-1_区分⑤所要額内訳'!$E$61&lt;=踏み台シート!AZ4,踏み台シート!AZ4&lt;='別紙3-1_区分⑤所要額内訳'!$G$61),1,"")</f>
        <v/>
      </c>
      <c r="BA55" s="307" t="str">
        <f>IF(AND('別紙3-1_区分⑤所要額内訳'!$E$61&lt;=踏み台シート!BA4,踏み台シート!BA4&lt;='別紙3-1_区分⑤所要額内訳'!$G$61),1,"")</f>
        <v/>
      </c>
      <c r="BB55" s="311">
        <f t="shared" si="4"/>
        <v>1</v>
      </c>
    </row>
    <row r="56" spans="1:54">
      <c r="A56" s="307" t="str">
        <f t="shared" si="5"/>
        <v/>
      </c>
      <c r="B56" s="313" t="str">
        <f>IF('別紙3-1_区分⑤所要額内訳'!B62="","",'別紙3-1_区分⑤所要額内訳'!B62)</f>
        <v/>
      </c>
      <c r="C56" s="307" t="str">
        <f>IF('別紙3-1_区分⑤所要額内訳'!C62="","",'別紙3-1_区分⑤所要額内訳'!C62)</f>
        <v/>
      </c>
      <c r="D56" s="307">
        <f>IF(AND('別紙3-1_区分⑤所要額内訳'!$E$62&lt;=踏み台シート!D4,踏み台シート!D4&lt;='別紙3-1_区分⑤所要額内訳'!$G$62),1,"")</f>
        <v>1</v>
      </c>
      <c r="E56" s="307" t="str">
        <f>IF(AND('別紙3-1_区分⑤所要額内訳'!$E$62&lt;=踏み台シート!E4,踏み台シート!E4&lt;='別紙3-1_区分⑤所要額内訳'!$G$62),1,"")</f>
        <v/>
      </c>
      <c r="F56" s="307" t="str">
        <f>IF(AND('別紙3-1_区分⑤所要額内訳'!$E$62&lt;=踏み台シート!F4,踏み台シート!F4&lt;='別紙3-1_区分⑤所要額内訳'!$G$62),1,"")</f>
        <v/>
      </c>
      <c r="G56" s="307" t="str">
        <f>IF(AND('別紙3-1_区分⑤所要額内訳'!$E$62&lt;=踏み台シート!G4,踏み台シート!G4&lt;='別紙3-1_区分⑤所要額内訳'!$G$62),1,"")</f>
        <v/>
      </c>
      <c r="H56" s="307" t="str">
        <f>IF(AND('別紙3-1_区分⑤所要額内訳'!$E$62&lt;=踏み台シート!H4,踏み台シート!H4&lt;='別紙3-1_区分⑤所要額内訳'!$G$62),1,"")</f>
        <v/>
      </c>
      <c r="I56" s="307" t="str">
        <f>IF(AND('別紙3-1_区分⑤所要額内訳'!$E$62&lt;=踏み台シート!I4,踏み台シート!I4&lt;='別紙3-1_区分⑤所要額内訳'!$G$62),1,"")</f>
        <v/>
      </c>
      <c r="J56" s="307" t="str">
        <f>IF(AND('別紙3-1_区分⑤所要額内訳'!$E$62&lt;=踏み台シート!J4,踏み台シート!J4&lt;='別紙3-1_区分⑤所要額内訳'!$G$62),1,"")</f>
        <v/>
      </c>
      <c r="K56" s="307" t="str">
        <f>IF(AND('別紙3-1_区分⑤所要額内訳'!$E$62&lt;=踏み台シート!K4,踏み台シート!K4&lt;='別紙3-1_区分⑤所要額内訳'!$G$62),1,"")</f>
        <v/>
      </c>
      <c r="L56" s="307" t="str">
        <f>IF(AND('別紙3-1_区分⑤所要額内訳'!$E$62&lt;=踏み台シート!L4,踏み台シート!L4&lt;='別紙3-1_区分⑤所要額内訳'!$G$62),1,"")</f>
        <v/>
      </c>
      <c r="M56" s="307" t="str">
        <f>IF(AND('別紙3-1_区分⑤所要額内訳'!$E$62&lt;=踏み台シート!M4,踏み台シート!M4&lt;='別紙3-1_区分⑤所要額内訳'!$G$62),1,"")</f>
        <v/>
      </c>
      <c r="N56" s="307" t="str">
        <f>IF(AND('別紙3-1_区分⑤所要額内訳'!$E$62&lt;=踏み台シート!N4,踏み台シート!N4&lt;='別紙3-1_区分⑤所要額内訳'!$G$62),1,"")</f>
        <v/>
      </c>
      <c r="O56" s="307" t="str">
        <f>IF(AND('別紙3-1_区分⑤所要額内訳'!$E$62&lt;=踏み台シート!O4,踏み台シート!O4&lt;='別紙3-1_区分⑤所要額内訳'!$G$62),1,"")</f>
        <v/>
      </c>
      <c r="P56" s="307" t="str">
        <f>IF(AND('別紙3-1_区分⑤所要額内訳'!$E$62&lt;=踏み台シート!P4,踏み台シート!P4&lt;='別紙3-1_区分⑤所要額内訳'!$G$62),1,"")</f>
        <v/>
      </c>
      <c r="Q56" s="307" t="str">
        <f>IF(AND('別紙3-1_区分⑤所要額内訳'!$E$62&lt;=踏み台シート!Q4,踏み台シート!Q4&lt;='別紙3-1_区分⑤所要額内訳'!$G$62),1,"")</f>
        <v/>
      </c>
      <c r="R56" s="307" t="str">
        <f>IF(AND('別紙3-1_区分⑤所要額内訳'!$E$62&lt;=踏み台シート!R4,踏み台シート!R4&lt;='別紙3-1_区分⑤所要額内訳'!$G$62),1,"")</f>
        <v/>
      </c>
      <c r="S56" s="307" t="str">
        <f>IF(AND('別紙3-1_区分⑤所要額内訳'!$E$62&lt;=踏み台シート!S4,踏み台シート!S4&lt;='別紙3-1_区分⑤所要額内訳'!$G$62),1,"")</f>
        <v/>
      </c>
      <c r="T56" s="307" t="str">
        <f>IF(AND('別紙3-1_区分⑤所要額内訳'!$E$62&lt;=踏み台シート!T4,踏み台シート!T4&lt;='別紙3-1_区分⑤所要額内訳'!$G$62),1,"")</f>
        <v/>
      </c>
      <c r="U56" s="307" t="str">
        <f>IF(AND('別紙3-1_区分⑤所要額内訳'!$E$62&lt;=踏み台シート!U4,踏み台シート!U4&lt;='別紙3-1_区分⑤所要額内訳'!$G$62),1,"")</f>
        <v/>
      </c>
      <c r="V56" s="307" t="str">
        <f>IF(AND('別紙3-1_区分⑤所要額内訳'!$E$62&lt;=踏み台シート!V4,踏み台シート!V4&lt;='別紙3-1_区分⑤所要額内訳'!$G$62),1,"")</f>
        <v/>
      </c>
      <c r="W56" s="307" t="str">
        <f>IF(AND('別紙3-1_区分⑤所要額内訳'!$E$62&lt;=踏み台シート!W4,踏み台シート!W4&lt;='別紙3-1_区分⑤所要額内訳'!$G$62),1,"")</f>
        <v/>
      </c>
      <c r="X56" s="307" t="str">
        <f>IF(AND('別紙3-1_区分⑤所要額内訳'!$E$62&lt;=踏み台シート!X4,踏み台シート!X4&lt;='別紙3-1_区分⑤所要額内訳'!$G$62),1,"")</f>
        <v/>
      </c>
      <c r="Y56" s="307" t="str">
        <f>IF(AND('別紙3-1_区分⑤所要額内訳'!$E$62&lt;=踏み台シート!Y4,踏み台シート!Y4&lt;='別紙3-1_区分⑤所要額内訳'!$G$62),1,"")</f>
        <v/>
      </c>
      <c r="Z56" s="307" t="str">
        <f>IF(AND('別紙3-1_区分⑤所要額内訳'!$E$62&lt;=踏み台シート!Z4,踏み台シート!Z4&lt;='別紙3-1_区分⑤所要額内訳'!$G$62),1,"")</f>
        <v/>
      </c>
      <c r="AA56" s="307" t="str">
        <f>IF(AND('別紙3-1_区分⑤所要額内訳'!$E$62&lt;=踏み台シート!AA4,踏み台シート!AA4&lt;='別紙3-1_区分⑤所要額内訳'!$G$62),1,"")</f>
        <v/>
      </c>
      <c r="AB56" s="307" t="str">
        <f>IF(AND('別紙3-1_区分⑤所要額内訳'!$E$62&lt;=踏み台シート!AB4,踏み台シート!AB4&lt;='別紙3-1_区分⑤所要額内訳'!$G$62),1,"")</f>
        <v/>
      </c>
      <c r="AC56" s="307" t="str">
        <f>IF(AND('別紙3-1_区分⑤所要額内訳'!$E$62&lt;=踏み台シート!AC4,踏み台シート!AC4&lt;='別紙3-1_区分⑤所要額内訳'!$G$62),1,"")</f>
        <v/>
      </c>
      <c r="AD56" s="307" t="str">
        <f>IF(AND('別紙3-1_区分⑤所要額内訳'!$E$62&lt;=踏み台シート!AD4,踏み台シート!AD4&lt;='別紙3-1_区分⑤所要額内訳'!$G$62),1,"")</f>
        <v/>
      </c>
      <c r="AE56" s="307" t="str">
        <f>IF(AND('別紙3-1_区分⑤所要額内訳'!$E$62&lt;=踏み台シート!AE4,踏み台シート!AE4&lt;='別紙3-1_区分⑤所要額内訳'!$G$62),1,"")</f>
        <v/>
      </c>
      <c r="AF56" s="307" t="str">
        <f>IF(AND('別紙3-1_区分⑤所要額内訳'!$E$62&lt;=踏み台シート!AF4,踏み台シート!AF4&lt;='別紙3-1_区分⑤所要額内訳'!$G$62),1,"")</f>
        <v/>
      </c>
      <c r="AG56" s="307" t="str">
        <f>IF(AND('別紙3-1_区分⑤所要額内訳'!$E$62&lt;=踏み台シート!AG4,踏み台シート!AG4&lt;='別紙3-1_区分⑤所要額内訳'!$G$62),1,"")</f>
        <v/>
      </c>
      <c r="AH56" s="307" t="str">
        <f>IF(AND('別紙3-1_区分⑤所要額内訳'!$E$62&lt;=踏み台シート!AH4,踏み台シート!AH4&lt;='別紙3-1_区分⑤所要額内訳'!$G$62),1,"")</f>
        <v/>
      </c>
      <c r="AI56" s="307" t="str">
        <f>IF(AND('別紙3-1_区分⑤所要額内訳'!$E$62&lt;=踏み台シート!AI4,踏み台シート!AI4&lt;='別紙3-1_区分⑤所要額内訳'!$G$62),1,"")</f>
        <v/>
      </c>
      <c r="AJ56" s="307" t="str">
        <f>IF(AND('別紙3-1_区分⑤所要額内訳'!$E$62&lt;=踏み台シート!AJ4,踏み台シート!AJ4&lt;='別紙3-1_区分⑤所要額内訳'!$G$62),1,"")</f>
        <v/>
      </c>
      <c r="AK56" s="307" t="str">
        <f>IF(AND('別紙3-1_区分⑤所要額内訳'!$E$62&lt;=踏み台シート!AK4,踏み台シート!AK4&lt;='別紙3-1_区分⑤所要額内訳'!$G$62),1,"")</f>
        <v/>
      </c>
      <c r="AL56" s="307" t="str">
        <f>IF(AND('別紙3-1_区分⑤所要額内訳'!$E$62&lt;=踏み台シート!AL4,踏み台シート!AL4&lt;='別紙3-1_区分⑤所要額内訳'!$G$62),1,"")</f>
        <v/>
      </c>
      <c r="AM56" s="307" t="str">
        <f>IF(AND('別紙3-1_区分⑤所要額内訳'!$E$62&lt;=踏み台シート!AM4,踏み台シート!AM4&lt;='別紙3-1_区分⑤所要額内訳'!$G$62),1,"")</f>
        <v/>
      </c>
      <c r="AN56" s="307" t="str">
        <f>IF(AND('別紙3-1_区分⑤所要額内訳'!$E$62&lt;=踏み台シート!AN4,踏み台シート!AN4&lt;='別紙3-1_区分⑤所要額内訳'!$G$62),1,"")</f>
        <v/>
      </c>
      <c r="AO56" s="307" t="str">
        <f>IF(AND('別紙3-1_区分⑤所要額内訳'!$E$62&lt;=踏み台シート!AO4,踏み台シート!AO4&lt;='別紙3-1_区分⑤所要額内訳'!$G$62),1,"")</f>
        <v/>
      </c>
      <c r="AP56" s="307" t="str">
        <f>IF(AND('別紙3-1_区分⑤所要額内訳'!$E$62&lt;=踏み台シート!AP4,踏み台シート!AP4&lt;='別紙3-1_区分⑤所要額内訳'!$G$62),1,"")</f>
        <v/>
      </c>
      <c r="AQ56" s="307" t="str">
        <f>IF(AND('別紙3-1_区分⑤所要額内訳'!$E$62&lt;=踏み台シート!AQ4,踏み台シート!AQ4&lt;='別紙3-1_区分⑤所要額内訳'!$G$62),1,"")</f>
        <v/>
      </c>
      <c r="AR56" s="307" t="str">
        <f>IF(AND('別紙3-1_区分⑤所要額内訳'!$E$62&lt;=踏み台シート!AR4,踏み台シート!AR4&lt;='別紙3-1_区分⑤所要額内訳'!$G$62),1,"")</f>
        <v/>
      </c>
      <c r="AS56" s="307" t="str">
        <f>IF(AND('別紙3-1_区分⑤所要額内訳'!$E$62&lt;=踏み台シート!AS4,踏み台シート!AS4&lt;='別紙3-1_区分⑤所要額内訳'!$G$62),1,"")</f>
        <v/>
      </c>
      <c r="AT56" s="307" t="str">
        <f>IF(AND('別紙3-1_区分⑤所要額内訳'!$E$62&lt;=踏み台シート!AT4,踏み台シート!AT4&lt;='別紙3-1_区分⑤所要額内訳'!$G$62),1,"")</f>
        <v/>
      </c>
      <c r="AU56" s="307" t="str">
        <f>IF(AND('別紙3-1_区分⑤所要額内訳'!$E$62&lt;=踏み台シート!AU4,踏み台シート!AU4&lt;='別紙3-1_区分⑤所要額内訳'!$G$62),1,"")</f>
        <v/>
      </c>
      <c r="AV56" s="307" t="str">
        <f>IF(AND('別紙3-1_区分⑤所要額内訳'!$E$62&lt;=踏み台シート!AV4,踏み台シート!AV4&lt;='別紙3-1_区分⑤所要額内訳'!$G$62),1,"")</f>
        <v/>
      </c>
      <c r="AW56" s="307" t="str">
        <f>IF(AND('別紙3-1_区分⑤所要額内訳'!$E$62&lt;=踏み台シート!AW4,踏み台シート!AW4&lt;='別紙3-1_区分⑤所要額内訳'!$G$62),1,"")</f>
        <v/>
      </c>
      <c r="AX56" s="307" t="str">
        <f>IF(AND('別紙3-1_区分⑤所要額内訳'!$E$62&lt;=踏み台シート!AX4,踏み台シート!AX4&lt;='別紙3-1_区分⑤所要額内訳'!$G$62),1,"")</f>
        <v/>
      </c>
      <c r="AY56" s="307" t="str">
        <f>IF(AND('別紙3-1_区分⑤所要額内訳'!$E$62&lt;=踏み台シート!AY4,踏み台シート!AY4&lt;='別紙3-1_区分⑤所要額内訳'!$G$62),1,"")</f>
        <v/>
      </c>
      <c r="AZ56" s="307" t="str">
        <f>IF(AND('別紙3-1_区分⑤所要額内訳'!$E$62&lt;=踏み台シート!AZ4,踏み台シート!AZ4&lt;='別紙3-1_区分⑤所要額内訳'!$G$62),1,"")</f>
        <v/>
      </c>
      <c r="BA56" s="307" t="str">
        <f>IF(AND('別紙3-1_区分⑤所要額内訳'!$E$62&lt;=踏み台シート!BA4,踏み台シート!BA4&lt;='別紙3-1_区分⑤所要額内訳'!$G$62),1,"")</f>
        <v/>
      </c>
      <c r="BB56" s="311">
        <f t="shared" si="4"/>
        <v>1</v>
      </c>
    </row>
    <row r="57" spans="1:54">
      <c r="A57" s="307" t="str">
        <f t="shared" si="5"/>
        <v/>
      </c>
      <c r="B57" s="313" t="str">
        <f>IF('別紙3-1_区分⑤所要額内訳'!B63="","",'別紙3-1_区分⑤所要額内訳'!B63)</f>
        <v/>
      </c>
      <c r="C57" s="307" t="str">
        <f>IF('別紙3-1_区分⑤所要額内訳'!C63="","",'別紙3-1_区分⑤所要額内訳'!C63)</f>
        <v/>
      </c>
      <c r="D57" s="307">
        <f>IF(AND('別紙3-1_区分⑤所要額内訳'!$E$63&lt;=踏み台シート!D4,踏み台シート!D4&lt;='別紙3-1_区分⑤所要額内訳'!$G$63),1,"")</f>
        <v>1</v>
      </c>
      <c r="E57" s="307" t="str">
        <f>IF(AND('別紙3-1_区分⑤所要額内訳'!$E$63&lt;=踏み台シート!E4,踏み台シート!E4&lt;='別紙3-1_区分⑤所要額内訳'!$G$63),1,"")</f>
        <v/>
      </c>
      <c r="F57" s="307" t="str">
        <f>IF(AND('別紙3-1_区分⑤所要額内訳'!$E$63&lt;=踏み台シート!F4,踏み台シート!F4&lt;='別紙3-1_区分⑤所要額内訳'!$G$63),1,"")</f>
        <v/>
      </c>
      <c r="G57" s="307" t="str">
        <f>IF(AND('別紙3-1_区分⑤所要額内訳'!$E$63&lt;=踏み台シート!G4,踏み台シート!G4&lt;='別紙3-1_区分⑤所要額内訳'!$G$63),1,"")</f>
        <v/>
      </c>
      <c r="H57" s="307" t="str">
        <f>IF(AND('別紙3-1_区分⑤所要額内訳'!$E$63&lt;=踏み台シート!H4,踏み台シート!H4&lt;='別紙3-1_区分⑤所要額内訳'!$G$63),1,"")</f>
        <v/>
      </c>
      <c r="I57" s="307" t="str">
        <f>IF(AND('別紙3-1_区分⑤所要額内訳'!$E$63&lt;=踏み台シート!I4,踏み台シート!I4&lt;='別紙3-1_区分⑤所要額内訳'!$G$63),1,"")</f>
        <v/>
      </c>
      <c r="J57" s="307" t="str">
        <f>IF(AND('別紙3-1_区分⑤所要額内訳'!$E$63&lt;=踏み台シート!J4,踏み台シート!J4&lt;='別紙3-1_区分⑤所要額内訳'!$G$63),1,"")</f>
        <v/>
      </c>
      <c r="K57" s="307" t="str">
        <f>IF(AND('別紙3-1_区分⑤所要額内訳'!$E$63&lt;=踏み台シート!K4,踏み台シート!K4&lt;='別紙3-1_区分⑤所要額内訳'!$G$63),1,"")</f>
        <v/>
      </c>
      <c r="L57" s="307" t="str">
        <f>IF(AND('別紙3-1_区分⑤所要額内訳'!$E$63&lt;=踏み台シート!L4,踏み台シート!L4&lt;='別紙3-1_区分⑤所要額内訳'!$G$63),1,"")</f>
        <v/>
      </c>
      <c r="M57" s="307" t="str">
        <f>IF(AND('別紙3-1_区分⑤所要額内訳'!$E$63&lt;=踏み台シート!M4,踏み台シート!M4&lt;='別紙3-1_区分⑤所要額内訳'!$G$63),1,"")</f>
        <v/>
      </c>
      <c r="N57" s="307" t="str">
        <f>IF(AND('別紙3-1_区分⑤所要額内訳'!$E$63&lt;=踏み台シート!N4,踏み台シート!N4&lt;='別紙3-1_区分⑤所要額内訳'!$G$63),1,"")</f>
        <v/>
      </c>
      <c r="O57" s="307" t="str">
        <f>IF(AND('別紙3-1_区分⑤所要額内訳'!$E$63&lt;=踏み台シート!O4,踏み台シート!O4&lt;='別紙3-1_区分⑤所要額内訳'!$G$63),1,"")</f>
        <v/>
      </c>
      <c r="P57" s="307" t="str">
        <f>IF(AND('別紙3-1_区分⑤所要額内訳'!$E$63&lt;=踏み台シート!P4,踏み台シート!P4&lt;='別紙3-1_区分⑤所要額内訳'!$G$63),1,"")</f>
        <v/>
      </c>
      <c r="Q57" s="307" t="str">
        <f>IF(AND('別紙3-1_区分⑤所要額内訳'!$E$63&lt;=踏み台シート!Q4,踏み台シート!Q4&lt;='別紙3-1_区分⑤所要額内訳'!$G$63),1,"")</f>
        <v/>
      </c>
      <c r="R57" s="307" t="str">
        <f>IF(AND('別紙3-1_区分⑤所要額内訳'!$E$63&lt;=踏み台シート!R4,踏み台シート!R4&lt;='別紙3-1_区分⑤所要額内訳'!$G$63),1,"")</f>
        <v/>
      </c>
      <c r="S57" s="307" t="str">
        <f>IF(AND('別紙3-1_区分⑤所要額内訳'!$E$63&lt;=踏み台シート!S4,踏み台シート!S4&lt;='別紙3-1_区分⑤所要額内訳'!$G$63),1,"")</f>
        <v/>
      </c>
      <c r="T57" s="307" t="str">
        <f>IF(AND('別紙3-1_区分⑤所要額内訳'!$E$63&lt;=踏み台シート!T4,踏み台シート!T4&lt;='別紙3-1_区分⑤所要額内訳'!$G$63),1,"")</f>
        <v/>
      </c>
      <c r="U57" s="307" t="str">
        <f>IF(AND('別紙3-1_区分⑤所要額内訳'!$E$63&lt;=踏み台シート!U4,踏み台シート!U4&lt;='別紙3-1_区分⑤所要額内訳'!$G$63),1,"")</f>
        <v/>
      </c>
      <c r="V57" s="307" t="str">
        <f>IF(AND('別紙3-1_区分⑤所要額内訳'!$E$63&lt;=踏み台シート!V4,踏み台シート!V4&lt;='別紙3-1_区分⑤所要額内訳'!$G$63),1,"")</f>
        <v/>
      </c>
      <c r="W57" s="307" t="str">
        <f>IF(AND('別紙3-1_区分⑤所要額内訳'!$E$63&lt;=踏み台シート!W4,踏み台シート!W4&lt;='別紙3-1_区分⑤所要額内訳'!$G$63),1,"")</f>
        <v/>
      </c>
      <c r="X57" s="307" t="str">
        <f>IF(AND('別紙3-1_区分⑤所要額内訳'!$E$63&lt;=踏み台シート!X4,踏み台シート!X4&lt;='別紙3-1_区分⑤所要額内訳'!$G$63),1,"")</f>
        <v/>
      </c>
      <c r="Y57" s="307" t="str">
        <f>IF(AND('別紙3-1_区分⑤所要額内訳'!$E$63&lt;=踏み台シート!Y4,踏み台シート!Y4&lt;='別紙3-1_区分⑤所要額内訳'!$G$63),1,"")</f>
        <v/>
      </c>
      <c r="Z57" s="307" t="str">
        <f>IF(AND('別紙3-1_区分⑤所要額内訳'!$E$63&lt;=踏み台シート!Z4,踏み台シート!Z4&lt;='別紙3-1_区分⑤所要額内訳'!$G$63),1,"")</f>
        <v/>
      </c>
      <c r="AA57" s="307" t="str">
        <f>IF(AND('別紙3-1_区分⑤所要額内訳'!$E$63&lt;=踏み台シート!AA4,踏み台シート!AA4&lt;='別紙3-1_区分⑤所要額内訳'!$G$63),1,"")</f>
        <v/>
      </c>
      <c r="AB57" s="307" t="str">
        <f>IF(AND('別紙3-1_区分⑤所要額内訳'!$E$63&lt;=踏み台シート!AB4,踏み台シート!AB4&lt;='別紙3-1_区分⑤所要額内訳'!$G$63),1,"")</f>
        <v/>
      </c>
      <c r="AC57" s="307" t="str">
        <f>IF(AND('別紙3-1_区分⑤所要額内訳'!$E$63&lt;=踏み台シート!AC4,踏み台シート!AC4&lt;='別紙3-1_区分⑤所要額内訳'!$G$63),1,"")</f>
        <v/>
      </c>
      <c r="AD57" s="307" t="str">
        <f>IF(AND('別紙3-1_区分⑤所要額内訳'!$E$63&lt;=踏み台シート!AD4,踏み台シート!AD4&lt;='別紙3-1_区分⑤所要額内訳'!$G$63),1,"")</f>
        <v/>
      </c>
      <c r="AE57" s="307" t="str">
        <f>IF(AND('別紙3-1_区分⑤所要額内訳'!$E$63&lt;=踏み台シート!AE4,踏み台シート!AE4&lt;='別紙3-1_区分⑤所要額内訳'!$G$63),1,"")</f>
        <v/>
      </c>
      <c r="AF57" s="307" t="str">
        <f>IF(AND('別紙3-1_区分⑤所要額内訳'!$E$63&lt;=踏み台シート!AF4,踏み台シート!AF4&lt;='別紙3-1_区分⑤所要額内訳'!$G$63),1,"")</f>
        <v/>
      </c>
      <c r="AG57" s="307" t="str">
        <f>IF(AND('別紙3-1_区分⑤所要額内訳'!$E$63&lt;=踏み台シート!AG4,踏み台シート!AG4&lt;='別紙3-1_区分⑤所要額内訳'!$G$63),1,"")</f>
        <v/>
      </c>
      <c r="AH57" s="307" t="str">
        <f>IF(AND('別紙3-1_区分⑤所要額内訳'!$E$63&lt;=踏み台シート!AH4,踏み台シート!AH4&lt;='別紙3-1_区分⑤所要額内訳'!$G$63),1,"")</f>
        <v/>
      </c>
      <c r="AI57" s="307" t="str">
        <f>IF(AND('別紙3-1_区分⑤所要額内訳'!$E$63&lt;=踏み台シート!AI4,踏み台シート!AI4&lt;='別紙3-1_区分⑤所要額内訳'!$G$63),1,"")</f>
        <v/>
      </c>
      <c r="AJ57" s="307" t="str">
        <f>IF(AND('別紙3-1_区分⑤所要額内訳'!$E$63&lt;=踏み台シート!AJ4,踏み台シート!AJ4&lt;='別紙3-1_区分⑤所要額内訳'!$G$63),1,"")</f>
        <v/>
      </c>
      <c r="AK57" s="307" t="str">
        <f>IF(AND('別紙3-1_区分⑤所要額内訳'!$E$63&lt;=踏み台シート!AK4,踏み台シート!AK4&lt;='別紙3-1_区分⑤所要額内訳'!$G$63),1,"")</f>
        <v/>
      </c>
      <c r="AL57" s="307" t="str">
        <f>IF(AND('別紙3-1_区分⑤所要額内訳'!$E$63&lt;=踏み台シート!AL4,踏み台シート!AL4&lt;='別紙3-1_区分⑤所要額内訳'!$G$63),1,"")</f>
        <v/>
      </c>
      <c r="AM57" s="307" t="str">
        <f>IF(AND('別紙3-1_区分⑤所要額内訳'!$E$63&lt;=踏み台シート!AM4,踏み台シート!AM4&lt;='別紙3-1_区分⑤所要額内訳'!$G$63),1,"")</f>
        <v/>
      </c>
      <c r="AN57" s="307" t="str">
        <f>IF(AND('別紙3-1_区分⑤所要額内訳'!$E$63&lt;=踏み台シート!AN4,踏み台シート!AN4&lt;='別紙3-1_区分⑤所要額内訳'!$G$63),1,"")</f>
        <v/>
      </c>
      <c r="AO57" s="307" t="str">
        <f>IF(AND('別紙3-1_区分⑤所要額内訳'!$E$63&lt;=踏み台シート!AO4,踏み台シート!AO4&lt;='別紙3-1_区分⑤所要額内訳'!$G$63),1,"")</f>
        <v/>
      </c>
      <c r="AP57" s="307" t="str">
        <f>IF(AND('別紙3-1_区分⑤所要額内訳'!$E$63&lt;=踏み台シート!AP4,踏み台シート!AP4&lt;='別紙3-1_区分⑤所要額内訳'!$G$63),1,"")</f>
        <v/>
      </c>
      <c r="AQ57" s="307" t="str">
        <f>IF(AND('別紙3-1_区分⑤所要額内訳'!$E$63&lt;=踏み台シート!AQ4,踏み台シート!AQ4&lt;='別紙3-1_区分⑤所要額内訳'!$G$63),1,"")</f>
        <v/>
      </c>
      <c r="AR57" s="307" t="str">
        <f>IF(AND('別紙3-1_区分⑤所要額内訳'!$E$63&lt;=踏み台シート!AR4,踏み台シート!AR4&lt;='別紙3-1_区分⑤所要額内訳'!$G$63),1,"")</f>
        <v/>
      </c>
      <c r="AS57" s="307" t="str">
        <f>IF(AND('別紙3-1_区分⑤所要額内訳'!$E$63&lt;=踏み台シート!AS4,踏み台シート!AS4&lt;='別紙3-1_区分⑤所要額内訳'!$G$63),1,"")</f>
        <v/>
      </c>
      <c r="AT57" s="307" t="str">
        <f>IF(AND('別紙3-1_区分⑤所要額内訳'!$E$63&lt;=踏み台シート!AT4,踏み台シート!AT4&lt;='別紙3-1_区分⑤所要額内訳'!$G$63),1,"")</f>
        <v/>
      </c>
      <c r="AU57" s="307" t="str">
        <f>IF(AND('別紙3-1_区分⑤所要額内訳'!$E$63&lt;=踏み台シート!AU4,踏み台シート!AU4&lt;='別紙3-1_区分⑤所要額内訳'!$G$63),1,"")</f>
        <v/>
      </c>
      <c r="AV57" s="307" t="str">
        <f>IF(AND('別紙3-1_区分⑤所要額内訳'!$E$63&lt;=踏み台シート!AV4,踏み台シート!AV4&lt;='別紙3-1_区分⑤所要額内訳'!$G$63),1,"")</f>
        <v/>
      </c>
      <c r="AW57" s="307" t="str">
        <f>IF(AND('別紙3-1_区分⑤所要額内訳'!$E$63&lt;=踏み台シート!AW4,踏み台シート!AW4&lt;='別紙3-1_区分⑤所要額内訳'!$G$63),1,"")</f>
        <v/>
      </c>
      <c r="AX57" s="307" t="str">
        <f>IF(AND('別紙3-1_区分⑤所要額内訳'!$E$63&lt;=踏み台シート!AX4,踏み台シート!AX4&lt;='別紙3-1_区分⑤所要額内訳'!$G$63),1,"")</f>
        <v/>
      </c>
      <c r="AY57" s="307" t="str">
        <f>IF(AND('別紙3-1_区分⑤所要額内訳'!$E$63&lt;=踏み台シート!AY4,踏み台シート!AY4&lt;='別紙3-1_区分⑤所要額内訳'!$G$63),1,"")</f>
        <v/>
      </c>
      <c r="AZ57" s="307" t="str">
        <f>IF(AND('別紙3-1_区分⑤所要額内訳'!$E$63&lt;=踏み台シート!AZ4,踏み台シート!AZ4&lt;='別紙3-1_区分⑤所要額内訳'!$G$63),1,"")</f>
        <v/>
      </c>
      <c r="BA57" s="307" t="str">
        <f>IF(AND('別紙3-1_区分⑤所要額内訳'!$E$63&lt;=踏み台シート!BA4,踏み台シート!BA4&lt;='別紙3-1_区分⑤所要額内訳'!$G$63),1,"")</f>
        <v/>
      </c>
      <c r="BB57" s="311">
        <f t="shared" si="4"/>
        <v>1</v>
      </c>
    </row>
    <row r="58" spans="1:54">
      <c r="A58" s="307" t="str">
        <f t="shared" si="5"/>
        <v/>
      </c>
      <c r="B58" s="313" t="str">
        <f>IF('別紙3-1_区分⑤所要額内訳'!B64="","",'別紙3-1_区分⑤所要額内訳'!B64)</f>
        <v/>
      </c>
      <c r="C58" s="307" t="str">
        <f>IF('別紙3-1_区分⑤所要額内訳'!C64="","",'別紙3-1_区分⑤所要額内訳'!C64)</f>
        <v/>
      </c>
      <c r="D58" s="307">
        <f>IF(AND('別紙3-1_区分⑤所要額内訳'!$E$64&lt;=踏み台シート!D4,踏み台シート!D4&lt;='別紙3-1_区分⑤所要額内訳'!$G$64),1,"")</f>
        <v>1</v>
      </c>
      <c r="E58" s="307" t="str">
        <f>IF(AND('別紙3-1_区分⑤所要額内訳'!$E$64&lt;=踏み台シート!E4,踏み台シート!E4&lt;='別紙3-1_区分⑤所要額内訳'!$G$64),1,"")</f>
        <v/>
      </c>
      <c r="F58" s="307" t="str">
        <f>IF(AND('別紙3-1_区分⑤所要額内訳'!$E$64&lt;=踏み台シート!F4,踏み台シート!F4&lt;='別紙3-1_区分⑤所要額内訳'!$G$64),1,"")</f>
        <v/>
      </c>
      <c r="G58" s="307" t="str">
        <f>IF(AND('別紙3-1_区分⑤所要額内訳'!$E$64&lt;=踏み台シート!G4,踏み台シート!G4&lt;='別紙3-1_区分⑤所要額内訳'!$G$64),1,"")</f>
        <v/>
      </c>
      <c r="H58" s="307" t="str">
        <f>IF(AND('別紙3-1_区分⑤所要額内訳'!$E$64&lt;=踏み台シート!H4,踏み台シート!H4&lt;='別紙3-1_区分⑤所要額内訳'!$G$64),1,"")</f>
        <v/>
      </c>
      <c r="I58" s="307" t="str">
        <f>IF(AND('別紙3-1_区分⑤所要額内訳'!$E$64&lt;=踏み台シート!I4,踏み台シート!I4&lt;='別紙3-1_区分⑤所要額内訳'!$G$64),1,"")</f>
        <v/>
      </c>
      <c r="J58" s="307" t="str">
        <f>IF(AND('別紙3-1_区分⑤所要額内訳'!$E$64&lt;=踏み台シート!J4,踏み台シート!J4&lt;='別紙3-1_区分⑤所要額内訳'!$G$64),1,"")</f>
        <v/>
      </c>
      <c r="K58" s="307" t="str">
        <f>IF(AND('別紙3-1_区分⑤所要額内訳'!$E$64&lt;=踏み台シート!K4,踏み台シート!K4&lt;='別紙3-1_区分⑤所要額内訳'!$G$64),1,"")</f>
        <v/>
      </c>
      <c r="L58" s="307" t="str">
        <f>IF(AND('別紙3-1_区分⑤所要額内訳'!$E$64&lt;=踏み台シート!L4,踏み台シート!L4&lt;='別紙3-1_区分⑤所要額内訳'!$G$64),1,"")</f>
        <v/>
      </c>
      <c r="M58" s="307" t="str">
        <f>IF(AND('別紙3-1_区分⑤所要額内訳'!$E$64&lt;=踏み台シート!M4,踏み台シート!M4&lt;='別紙3-1_区分⑤所要額内訳'!$G$64),1,"")</f>
        <v/>
      </c>
      <c r="N58" s="307" t="str">
        <f>IF(AND('別紙3-1_区分⑤所要額内訳'!$E$64&lt;=踏み台シート!N4,踏み台シート!N4&lt;='別紙3-1_区分⑤所要額内訳'!$G$64),1,"")</f>
        <v/>
      </c>
      <c r="O58" s="307" t="str">
        <f>IF(AND('別紙3-1_区分⑤所要額内訳'!$E$64&lt;=踏み台シート!O4,踏み台シート!O4&lt;='別紙3-1_区分⑤所要額内訳'!$G$64),1,"")</f>
        <v/>
      </c>
      <c r="P58" s="307" t="str">
        <f>IF(AND('別紙3-1_区分⑤所要額内訳'!$E$64&lt;=踏み台シート!P4,踏み台シート!P4&lt;='別紙3-1_区分⑤所要額内訳'!$G$64),1,"")</f>
        <v/>
      </c>
      <c r="Q58" s="307" t="str">
        <f>IF(AND('別紙3-1_区分⑤所要額内訳'!$E$64&lt;=踏み台シート!Q4,踏み台シート!Q4&lt;='別紙3-1_区分⑤所要額内訳'!$G$64),1,"")</f>
        <v/>
      </c>
      <c r="R58" s="307" t="str">
        <f>IF(AND('別紙3-1_区分⑤所要額内訳'!$E$64&lt;=踏み台シート!R4,踏み台シート!R4&lt;='別紙3-1_区分⑤所要額内訳'!$G$64),1,"")</f>
        <v/>
      </c>
      <c r="S58" s="307" t="str">
        <f>IF(AND('別紙3-1_区分⑤所要額内訳'!$E$64&lt;=踏み台シート!S4,踏み台シート!S4&lt;='別紙3-1_区分⑤所要額内訳'!$G$64),1,"")</f>
        <v/>
      </c>
      <c r="T58" s="307" t="str">
        <f>IF(AND('別紙3-1_区分⑤所要額内訳'!$E$64&lt;=踏み台シート!T4,踏み台シート!T4&lt;='別紙3-1_区分⑤所要額内訳'!$G$64),1,"")</f>
        <v/>
      </c>
      <c r="U58" s="307" t="str">
        <f>IF(AND('別紙3-1_区分⑤所要額内訳'!$E$64&lt;=踏み台シート!U4,踏み台シート!U4&lt;='別紙3-1_区分⑤所要額内訳'!$G$64),1,"")</f>
        <v/>
      </c>
      <c r="V58" s="307" t="str">
        <f>IF(AND('別紙3-1_区分⑤所要額内訳'!$E$64&lt;=踏み台シート!V4,踏み台シート!V4&lt;='別紙3-1_区分⑤所要額内訳'!$G$64),1,"")</f>
        <v/>
      </c>
      <c r="W58" s="307" t="str">
        <f>IF(AND('別紙3-1_区分⑤所要額内訳'!$E$64&lt;=踏み台シート!W4,踏み台シート!W4&lt;='別紙3-1_区分⑤所要額内訳'!$G$64),1,"")</f>
        <v/>
      </c>
      <c r="X58" s="307" t="str">
        <f>IF(AND('別紙3-1_区分⑤所要額内訳'!$E$64&lt;=踏み台シート!X4,踏み台シート!X4&lt;='別紙3-1_区分⑤所要額内訳'!$G$64),1,"")</f>
        <v/>
      </c>
      <c r="Y58" s="307" t="str">
        <f>IF(AND('別紙3-1_区分⑤所要額内訳'!$E$64&lt;=踏み台シート!Y4,踏み台シート!Y4&lt;='別紙3-1_区分⑤所要額内訳'!$G$64),1,"")</f>
        <v/>
      </c>
      <c r="Z58" s="307" t="str">
        <f>IF(AND('別紙3-1_区分⑤所要額内訳'!$E$64&lt;=踏み台シート!Z4,踏み台シート!Z4&lt;='別紙3-1_区分⑤所要額内訳'!$G$64),1,"")</f>
        <v/>
      </c>
      <c r="AA58" s="307" t="str">
        <f>IF(AND('別紙3-1_区分⑤所要額内訳'!$E$64&lt;=踏み台シート!AA4,踏み台シート!AA4&lt;='別紙3-1_区分⑤所要額内訳'!$G$64),1,"")</f>
        <v/>
      </c>
      <c r="AB58" s="307" t="str">
        <f>IF(AND('別紙3-1_区分⑤所要額内訳'!$E$64&lt;=踏み台シート!AB4,踏み台シート!AB4&lt;='別紙3-1_区分⑤所要額内訳'!$G$64),1,"")</f>
        <v/>
      </c>
      <c r="AC58" s="307" t="str">
        <f>IF(AND('別紙3-1_区分⑤所要額内訳'!$E$64&lt;=踏み台シート!AC4,踏み台シート!AC4&lt;='別紙3-1_区分⑤所要額内訳'!$G$64),1,"")</f>
        <v/>
      </c>
      <c r="AD58" s="307" t="str">
        <f>IF(AND('別紙3-1_区分⑤所要額内訳'!$E$64&lt;=踏み台シート!AD4,踏み台シート!AD4&lt;='別紙3-1_区分⑤所要額内訳'!$G$64),1,"")</f>
        <v/>
      </c>
      <c r="AE58" s="307" t="str">
        <f>IF(AND('別紙3-1_区分⑤所要額内訳'!$E$64&lt;=踏み台シート!AE4,踏み台シート!AE4&lt;='別紙3-1_区分⑤所要額内訳'!$G$64),1,"")</f>
        <v/>
      </c>
      <c r="AF58" s="307" t="str">
        <f>IF(AND('別紙3-1_区分⑤所要額内訳'!$E$64&lt;=踏み台シート!AF4,踏み台シート!AF4&lt;='別紙3-1_区分⑤所要額内訳'!$G$64),1,"")</f>
        <v/>
      </c>
      <c r="AG58" s="307" t="str">
        <f>IF(AND('別紙3-1_区分⑤所要額内訳'!$E$64&lt;=踏み台シート!AG4,踏み台シート!AG4&lt;='別紙3-1_区分⑤所要額内訳'!$G$64),1,"")</f>
        <v/>
      </c>
      <c r="AH58" s="307" t="str">
        <f>IF(AND('別紙3-1_区分⑤所要額内訳'!$E$64&lt;=踏み台シート!AH4,踏み台シート!AH4&lt;='別紙3-1_区分⑤所要額内訳'!$G$64),1,"")</f>
        <v/>
      </c>
      <c r="AI58" s="307" t="str">
        <f>IF(AND('別紙3-1_区分⑤所要額内訳'!$E$64&lt;=踏み台シート!AI4,踏み台シート!AI4&lt;='別紙3-1_区分⑤所要額内訳'!$G$64),1,"")</f>
        <v/>
      </c>
      <c r="AJ58" s="307" t="str">
        <f>IF(AND('別紙3-1_区分⑤所要額内訳'!$E$64&lt;=踏み台シート!AJ4,踏み台シート!AJ4&lt;='別紙3-1_区分⑤所要額内訳'!$G$64),1,"")</f>
        <v/>
      </c>
      <c r="AK58" s="307" t="str">
        <f>IF(AND('別紙3-1_区分⑤所要額内訳'!$E$64&lt;=踏み台シート!AK4,踏み台シート!AK4&lt;='別紙3-1_区分⑤所要額内訳'!$G$64),1,"")</f>
        <v/>
      </c>
      <c r="AL58" s="307" t="str">
        <f>IF(AND('別紙3-1_区分⑤所要額内訳'!$E$64&lt;=踏み台シート!AL4,踏み台シート!AL4&lt;='別紙3-1_区分⑤所要額内訳'!$G$64),1,"")</f>
        <v/>
      </c>
      <c r="AM58" s="307" t="str">
        <f>IF(AND('別紙3-1_区分⑤所要額内訳'!$E$64&lt;=踏み台シート!AM4,踏み台シート!AM4&lt;='別紙3-1_区分⑤所要額内訳'!$G$64),1,"")</f>
        <v/>
      </c>
      <c r="AN58" s="307" t="str">
        <f>IF(AND('別紙3-1_区分⑤所要額内訳'!$E$64&lt;=踏み台シート!AN4,踏み台シート!AN4&lt;='別紙3-1_区分⑤所要額内訳'!$G$64),1,"")</f>
        <v/>
      </c>
      <c r="AO58" s="307" t="str">
        <f>IF(AND('別紙3-1_区分⑤所要額内訳'!$E$64&lt;=踏み台シート!AO4,踏み台シート!AO4&lt;='別紙3-1_区分⑤所要額内訳'!$G$64),1,"")</f>
        <v/>
      </c>
      <c r="AP58" s="307" t="str">
        <f>IF(AND('別紙3-1_区分⑤所要額内訳'!$E$64&lt;=踏み台シート!AP4,踏み台シート!AP4&lt;='別紙3-1_区分⑤所要額内訳'!$G$64),1,"")</f>
        <v/>
      </c>
      <c r="AQ58" s="307" t="str">
        <f>IF(AND('別紙3-1_区分⑤所要額内訳'!$E$64&lt;=踏み台シート!AQ4,踏み台シート!AQ4&lt;='別紙3-1_区分⑤所要額内訳'!$G$64),1,"")</f>
        <v/>
      </c>
      <c r="AR58" s="307" t="str">
        <f>IF(AND('別紙3-1_区分⑤所要額内訳'!$E$64&lt;=踏み台シート!AR4,踏み台シート!AR4&lt;='別紙3-1_区分⑤所要額内訳'!$G$64),1,"")</f>
        <v/>
      </c>
      <c r="AS58" s="307" t="str">
        <f>IF(AND('別紙3-1_区分⑤所要額内訳'!$E$64&lt;=踏み台シート!AS4,踏み台シート!AS4&lt;='別紙3-1_区分⑤所要額内訳'!$G$64),1,"")</f>
        <v/>
      </c>
      <c r="AT58" s="307" t="str">
        <f>IF(AND('別紙3-1_区分⑤所要額内訳'!$E$64&lt;=踏み台シート!AT4,踏み台シート!AT4&lt;='別紙3-1_区分⑤所要額内訳'!$G$64),1,"")</f>
        <v/>
      </c>
      <c r="AU58" s="307" t="str">
        <f>IF(AND('別紙3-1_区分⑤所要額内訳'!$E$64&lt;=踏み台シート!AU4,踏み台シート!AU4&lt;='別紙3-1_区分⑤所要額内訳'!$G$64),1,"")</f>
        <v/>
      </c>
      <c r="AV58" s="307" t="str">
        <f>IF(AND('別紙3-1_区分⑤所要額内訳'!$E$64&lt;=踏み台シート!AV4,踏み台シート!AV4&lt;='別紙3-1_区分⑤所要額内訳'!$G$64),1,"")</f>
        <v/>
      </c>
      <c r="AW58" s="307" t="str">
        <f>IF(AND('別紙3-1_区分⑤所要額内訳'!$E$64&lt;=踏み台シート!AW4,踏み台シート!AW4&lt;='別紙3-1_区分⑤所要額内訳'!$G$64),1,"")</f>
        <v/>
      </c>
      <c r="AX58" s="307" t="str">
        <f>IF(AND('別紙3-1_区分⑤所要額内訳'!$E$64&lt;=踏み台シート!AX4,踏み台シート!AX4&lt;='別紙3-1_区分⑤所要額内訳'!$G$64),1,"")</f>
        <v/>
      </c>
      <c r="AY58" s="307" t="str">
        <f>IF(AND('別紙3-1_区分⑤所要額内訳'!$E$64&lt;=踏み台シート!AY4,踏み台シート!AY4&lt;='別紙3-1_区分⑤所要額内訳'!$G$64),1,"")</f>
        <v/>
      </c>
      <c r="AZ58" s="307" t="str">
        <f>IF(AND('別紙3-1_区分⑤所要額内訳'!$E$64&lt;=踏み台シート!AZ4,踏み台シート!AZ4&lt;='別紙3-1_区分⑤所要額内訳'!$G$64),1,"")</f>
        <v/>
      </c>
      <c r="BA58" s="307" t="str">
        <f>IF(AND('別紙3-1_区分⑤所要額内訳'!$E$64&lt;=踏み台シート!BA4,踏み台シート!BA4&lt;='別紙3-1_区分⑤所要額内訳'!$G$64),1,"")</f>
        <v/>
      </c>
      <c r="BB58" s="311">
        <f t="shared" si="4"/>
        <v>1</v>
      </c>
    </row>
    <row r="59" spans="1:54">
      <c r="A59" s="307" t="str">
        <f t="shared" si="5"/>
        <v/>
      </c>
      <c r="B59" s="313" t="str">
        <f>IF('別紙3-1_区分⑤所要額内訳'!B65="","",'別紙3-1_区分⑤所要額内訳'!B65)</f>
        <v/>
      </c>
      <c r="C59" s="307" t="str">
        <f>IF('別紙3-1_区分⑤所要額内訳'!C65="","",'別紙3-1_区分⑤所要額内訳'!C65)</f>
        <v/>
      </c>
      <c r="D59" s="307">
        <f>IF(AND('別紙3-1_区分⑤所要額内訳'!$E$65&lt;=踏み台シート!D4,踏み台シート!D4&lt;='別紙3-1_区分⑤所要額内訳'!$G$65),1,"")</f>
        <v>1</v>
      </c>
      <c r="E59" s="307" t="str">
        <f>IF(AND('別紙3-1_区分⑤所要額内訳'!$E$65&lt;=踏み台シート!E4,踏み台シート!E4&lt;='別紙3-1_区分⑤所要額内訳'!$G$65),1,"")</f>
        <v/>
      </c>
      <c r="F59" s="307" t="str">
        <f>IF(AND('別紙3-1_区分⑤所要額内訳'!$E$65&lt;=踏み台シート!F4,踏み台シート!F4&lt;='別紙3-1_区分⑤所要額内訳'!$G$65),1,"")</f>
        <v/>
      </c>
      <c r="G59" s="307" t="str">
        <f>IF(AND('別紙3-1_区分⑤所要額内訳'!$E$65&lt;=踏み台シート!G4,踏み台シート!G4&lt;='別紙3-1_区分⑤所要額内訳'!$G$65),1,"")</f>
        <v/>
      </c>
      <c r="H59" s="307" t="str">
        <f>IF(AND('別紙3-1_区分⑤所要額内訳'!$E$65&lt;=踏み台シート!H4,踏み台シート!H4&lt;='別紙3-1_区分⑤所要額内訳'!$G$65),1,"")</f>
        <v/>
      </c>
      <c r="I59" s="307" t="str">
        <f>IF(AND('別紙3-1_区分⑤所要額内訳'!$E$65&lt;=踏み台シート!I4,踏み台シート!I4&lt;='別紙3-1_区分⑤所要額内訳'!$G$65),1,"")</f>
        <v/>
      </c>
      <c r="J59" s="307" t="str">
        <f>IF(AND('別紙3-1_区分⑤所要額内訳'!$E$65&lt;=踏み台シート!J4,踏み台シート!J4&lt;='別紙3-1_区分⑤所要額内訳'!$G$65),1,"")</f>
        <v/>
      </c>
      <c r="K59" s="307" t="str">
        <f>IF(AND('別紙3-1_区分⑤所要額内訳'!$E$65&lt;=踏み台シート!K4,踏み台シート!K4&lt;='別紙3-1_区分⑤所要額内訳'!$G$65),1,"")</f>
        <v/>
      </c>
      <c r="L59" s="307" t="str">
        <f>IF(AND('別紙3-1_区分⑤所要額内訳'!$E$65&lt;=踏み台シート!L4,踏み台シート!L4&lt;='別紙3-1_区分⑤所要額内訳'!$G$65),1,"")</f>
        <v/>
      </c>
      <c r="M59" s="307" t="str">
        <f>IF(AND('別紙3-1_区分⑤所要額内訳'!$E$65&lt;=踏み台シート!M4,踏み台シート!M4&lt;='別紙3-1_区分⑤所要額内訳'!$G$65),1,"")</f>
        <v/>
      </c>
      <c r="N59" s="307" t="str">
        <f>IF(AND('別紙3-1_区分⑤所要額内訳'!$E$65&lt;=踏み台シート!N4,踏み台シート!N4&lt;='別紙3-1_区分⑤所要額内訳'!$G$65),1,"")</f>
        <v/>
      </c>
      <c r="O59" s="307" t="str">
        <f>IF(AND('別紙3-1_区分⑤所要額内訳'!$E$65&lt;=踏み台シート!O4,踏み台シート!O4&lt;='別紙3-1_区分⑤所要額内訳'!$G$65),1,"")</f>
        <v/>
      </c>
      <c r="P59" s="307" t="str">
        <f>IF(AND('別紙3-1_区分⑤所要額内訳'!$E$65&lt;=踏み台シート!P4,踏み台シート!P4&lt;='別紙3-1_区分⑤所要額内訳'!$G$65),1,"")</f>
        <v/>
      </c>
      <c r="Q59" s="307" t="str">
        <f>IF(AND('別紙3-1_区分⑤所要額内訳'!$E$65&lt;=踏み台シート!Q4,踏み台シート!Q4&lt;='別紙3-1_区分⑤所要額内訳'!$G$65),1,"")</f>
        <v/>
      </c>
      <c r="R59" s="307" t="str">
        <f>IF(AND('別紙3-1_区分⑤所要額内訳'!$E$65&lt;=踏み台シート!R4,踏み台シート!R4&lt;='別紙3-1_区分⑤所要額内訳'!$G$65),1,"")</f>
        <v/>
      </c>
      <c r="S59" s="307" t="str">
        <f>IF(AND('別紙3-1_区分⑤所要額内訳'!$E$65&lt;=踏み台シート!S4,踏み台シート!S4&lt;='別紙3-1_区分⑤所要額内訳'!$G$65),1,"")</f>
        <v/>
      </c>
      <c r="T59" s="307" t="str">
        <f>IF(AND('別紙3-1_区分⑤所要額内訳'!$E$65&lt;=踏み台シート!T4,踏み台シート!T4&lt;='別紙3-1_区分⑤所要額内訳'!$G$65),1,"")</f>
        <v/>
      </c>
      <c r="U59" s="307" t="str">
        <f>IF(AND('別紙3-1_区分⑤所要額内訳'!$E$65&lt;=踏み台シート!U4,踏み台シート!U4&lt;='別紙3-1_区分⑤所要額内訳'!$G$65),1,"")</f>
        <v/>
      </c>
      <c r="V59" s="307" t="str">
        <f>IF(AND('別紙3-1_区分⑤所要額内訳'!$E$65&lt;=踏み台シート!V4,踏み台シート!V4&lt;='別紙3-1_区分⑤所要額内訳'!$G$65),1,"")</f>
        <v/>
      </c>
      <c r="W59" s="307" t="str">
        <f>IF(AND('別紙3-1_区分⑤所要額内訳'!$E$65&lt;=踏み台シート!W4,踏み台シート!W4&lt;='別紙3-1_区分⑤所要額内訳'!$G$65),1,"")</f>
        <v/>
      </c>
      <c r="X59" s="307" t="str">
        <f>IF(AND('別紙3-1_区分⑤所要額内訳'!$E$65&lt;=踏み台シート!X4,踏み台シート!X4&lt;='別紙3-1_区分⑤所要額内訳'!$G$65),1,"")</f>
        <v/>
      </c>
      <c r="Y59" s="307" t="str">
        <f>IF(AND('別紙3-1_区分⑤所要額内訳'!$E$65&lt;=踏み台シート!Y4,踏み台シート!Y4&lt;='別紙3-1_区分⑤所要額内訳'!$G$65),1,"")</f>
        <v/>
      </c>
      <c r="Z59" s="307" t="str">
        <f>IF(AND('別紙3-1_区分⑤所要額内訳'!$E$65&lt;=踏み台シート!Z4,踏み台シート!Z4&lt;='別紙3-1_区分⑤所要額内訳'!$G$65),1,"")</f>
        <v/>
      </c>
      <c r="AA59" s="307" t="str">
        <f>IF(AND('別紙3-1_区分⑤所要額内訳'!$E$65&lt;=踏み台シート!AA4,踏み台シート!AA4&lt;='別紙3-1_区分⑤所要額内訳'!$G$65),1,"")</f>
        <v/>
      </c>
      <c r="AB59" s="307" t="str">
        <f>IF(AND('別紙3-1_区分⑤所要額内訳'!$E$65&lt;=踏み台シート!AB4,踏み台シート!AB4&lt;='別紙3-1_区分⑤所要額内訳'!$G$65),1,"")</f>
        <v/>
      </c>
      <c r="AC59" s="307" t="str">
        <f>IF(AND('別紙3-1_区分⑤所要額内訳'!$E$65&lt;=踏み台シート!AC4,踏み台シート!AC4&lt;='別紙3-1_区分⑤所要額内訳'!$G$65),1,"")</f>
        <v/>
      </c>
      <c r="AD59" s="307" t="str">
        <f>IF(AND('別紙3-1_区分⑤所要額内訳'!$E$65&lt;=踏み台シート!AD4,踏み台シート!AD4&lt;='別紙3-1_区分⑤所要額内訳'!$G$65),1,"")</f>
        <v/>
      </c>
      <c r="AE59" s="307" t="str">
        <f>IF(AND('別紙3-1_区分⑤所要額内訳'!$E$65&lt;=踏み台シート!AE4,踏み台シート!AE4&lt;='別紙3-1_区分⑤所要額内訳'!$G$65),1,"")</f>
        <v/>
      </c>
      <c r="AF59" s="307" t="str">
        <f>IF(AND('別紙3-1_区分⑤所要額内訳'!$E$65&lt;=踏み台シート!AF4,踏み台シート!AF4&lt;='別紙3-1_区分⑤所要額内訳'!$G$65),1,"")</f>
        <v/>
      </c>
      <c r="AG59" s="307" t="str">
        <f>IF(AND('別紙3-1_区分⑤所要額内訳'!$E$65&lt;=踏み台シート!AG4,踏み台シート!AG4&lt;='別紙3-1_区分⑤所要額内訳'!$G$65),1,"")</f>
        <v/>
      </c>
      <c r="AH59" s="307" t="str">
        <f>IF(AND('別紙3-1_区分⑤所要額内訳'!$E$65&lt;=踏み台シート!AH4,踏み台シート!AH4&lt;='別紙3-1_区分⑤所要額内訳'!$G$65),1,"")</f>
        <v/>
      </c>
      <c r="AI59" s="307" t="str">
        <f>IF(AND('別紙3-1_区分⑤所要額内訳'!$E$65&lt;=踏み台シート!AI4,踏み台シート!AI4&lt;='別紙3-1_区分⑤所要額内訳'!$G$65),1,"")</f>
        <v/>
      </c>
      <c r="AJ59" s="307" t="str">
        <f>IF(AND('別紙3-1_区分⑤所要額内訳'!$E$65&lt;=踏み台シート!AJ4,踏み台シート!AJ4&lt;='別紙3-1_区分⑤所要額内訳'!$G$65),1,"")</f>
        <v/>
      </c>
      <c r="AK59" s="307" t="str">
        <f>IF(AND('別紙3-1_区分⑤所要額内訳'!$E$65&lt;=踏み台シート!AK4,踏み台シート!AK4&lt;='別紙3-1_区分⑤所要額内訳'!$G$65),1,"")</f>
        <v/>
      </c>
      <c r="AL59" s="307" t="str">
        <f>IF(AND('別紙3-1_区分⑤所要額内訳'!$E$65&lt;=踏み台シート!AL4,踏み台シート!AL4&lt;='別紙3-1_区分⑤所要額内訳'!$G$65),1,"")</f>
        <v/>
      </c>
      <c r="AM59" s="307" t="str">
        <f>IF(AND('別紙3-1_区分⑤所要額内訳'!$E$65&lt;=踏み台シート!AM4,踏み台シート!AM4&lt;='別紙3-1_区分⑤所要額内訳'!$G$65),1,"")</f>
        <v/>
      </c>
      <c r="AN59" s="307" t="str">
        <f>IF(AND('別紙3-1_区分⑤所要額内訳'!$E$65&lt;=踏み台シート!AN4,踏み台シート!AN4&lt;='別紙3-1_区分⑤所要額内訳'!$G$65),1,"")</f>
        <v/>
      </c>
      <c r="AO59" s="307" t="str">
        <f>IF(AND('別紙3-1_区分⑤所要額内訳'!$E$65&lt;=踏み台シート!AO4,踏み台シート!AO4&lt;='別紙3-1_区分⑤所要額内訳'!$G$65),1,"")</f>
        <v/>
      </c>
      <c r="AP59" s="307" t="str">
        <f>IF(AND('別紙3-1_区分⑤所要額内訳'!$E$65&lt;=踏み台シート!AP4,踏み台シート!AP4&lt;='別紙3-1_区分⑤所要額内訳'!$G$65),1,"")</f>
        <v/>
      </c>
      <c r="AQ59" s="307" t="str">
        <f>IF(AND('別紙3-1_区分⑤所要額内訳'!$E$65&lt;=踏み台シート!AQ4,踏み台シート!AQ4&lt;='別紙3-1_区分⑤所要額内訳'!$G$65),1,"")</f>
        <v/>
      </c>
      <c r="AR59" s="307" t="str">
        <f>IF(AND('別紙3-1_区分⑤所要額内訳'!$E$65&lt;=踏み台シート!AR4,踏み台シート!AR4&lt;='別紙3-1_区分⑤所要額内訳'!$G$65),1,"")</f>
        <v/>
      </c>
      <c r="AS59" s="307" t="str">
        <f>IF(AND('別紙3-1_区分⑤所要額内訳'!$E$65&lt;=踏み台シート!AS4,踏み台シート!AS4&lt;='別紙3-1_区分⑤所要額内訳'!$G$65),1,"")</f>
        <v/>
      </c>
      <c r="AT59" s="307" t="str">
        <f>IF(AND('別紙3-1_区分⑤所要額内訳'!$E$65&lt;=踏み台シート!AT4,踏み台シート!AT4&lt;='別紙3-1_区分⑤所要額内訳'!$G$65),1,"")</f>
        <v/>
      </c>
      <c r="AU59" s="307" t="str">
        <f>IF(AND('別紙3-1_区分⑤所要額内訳'!$E$65&lt;=踏み台シート!AU4,踏み台シート!AU4&lt;='別紙3-1_区分⑤所要額内訳'!$G$65),1,"")</f>
        <v/>
      </c>
      <c r="AV59" s="307" t="str">
        <f>IF(AND('別紙3-1_区分⑤所要額内訳'!$E$65&lt;=踏み台シート!AV4,踏み台シート!AV4&lt;='別紙3-1_区分⑤所要額内訳'!$G$65),1,"")</f>
        <v/>
      </c>
      <c r="AW59" s="307" t="str">
        <f>IF(AND('別紙3-1_区分⑤所要額内訳'!$E$65&lt;=踏み台シート!AW4,踏み台シート!AW4&lt;='別紙3-1_区分⑤所要額内訳'!$G$65),1,"")</f>
        <v/>
      </c>
      <c r="AX59" s="307" t="str">
        <f>IF(AND('別紙3-1_区分⑤所要額内訳'!$E$65&lt;=踏み台シート!AX4,踏み台シート!AX4&lt;='別紙3-1_区分⑤所要額内訳'!$G$65),1,"")</f>
        <v/>
      </c>
      <c r="AY59" s="307" t="str">
        <f>IF(AND('別紙3-1_区分⑤所要額内訳'!$E$65&lt;=踏み台シート!AY4,踏み台シート!AY4&lt;='別紙3-1_区分⑤所要額内訳'!$G$65),1,"")</f>
        <v/>
      </c>
      <c r="AZ59" s="307" t="str">
        <f>IF(AND('別紙3-1_区分⑤所要額内訳'!$E$65&lt;=踏み台シート!AZ4,踏み台シート!AZ4&lt;='別紙3-1_区分⑤所要額内訳'!$G$65),1,"")</f>
        <v/>
      </c>
      <c r="BA59" s="307" t="str">
        <f>IF(AND('別紙3-1_区分⑤所要額内訳'!$E$65&lt;=踏み台シート!BA4,踏み台シート!BA4&lt;='別紙3-1_区分⑤所要額内訳'!$G$65),1,"")</f>
        <v/>
      </c>
      <c r="BB59" s="311">
        <f t="shared" si="4"/>
        <v>1</v>
      </c>
    </row>
    <row r="60" spans="1:54">
      <c r="A60" s="307" t="str">
        <f t="shared" si="5"/>
        <v/>
      </c>
      <c r="B60" s="313" t="str">
        <f>IF('別紙3-1_区分⑤所要額内訳'!B66="","",'別紙3-1_区分⑤所要額内訳'!B66)</f>
        <v/>
      </c>
      <c r="C60" s="307" t="str">
        <f>IF('別紙3-1_区分⑤所要額内訳'!C66="","",'別紙3-1_区分⑤所要額内訳'!C66)</f>
        <v/>
      </c>
      <c r="D60" s="307">
        <f>IF(AND('別紙3-1_区分⑤所要額内訳'!$E$66&lt;=踏み台シート!D4,踏み台シート!D4&lt;='別紙3-1_区分⑤所要額内訳'!$G$66),1,"")</f>
        <v>1</v>
      </c>
      <c r="E60" s="307" t="str">
        <f>IF(AND('別紙3-1_区分⑤所要額内訳'!$E$66&lt;=踏み台シート!E4,踏み台シート!E4&lt;='別紙3-1_区分⑤所要額内訳'!$G$66),1,"")</f>
        <v/>
      </c>
      <c r="F60" s="307" t="str">
        <f>IF(AND('別紙3-1_区分⑤所要額内訳'!$E$66&lt;=踏み台シート!F4,踏み台シート!F4&lt;='別紙3-1_区分⑤所要額内訳'!$G$66),1,"")</f>
        <v/>
      </c>
      <c r="G60" s="307" t="str">
        <f>IF(AND('別紙3-1_区分⑤所要額内訳'!$E$66&lt;=踏み台シート!G4,踏み台シート!G4&lt;='別紙3-1_区分⑤所要額内訳'!$G$66),1,"")</f>
        <v/>
      </c>
      <c r="H60" s="307" t="str">
        <f>IF(AND('別紙3-1_区分⑤所要額内訳'!$E$66&lt;=踏み台シート!H4,踏み台シート!H4&lt;='別紙3-1_区分⑤所要額内訳'!$G$66),1,"")</f>
        <v/>
      </c>
      <c r="I60" s="307" t="str">
        <f>IF(AND('別紙3-1_区分⑤所要額内訳'!$E$66&lt;=踏み台シート!I4,踏み台シート!I4&lt;='別紙3-1_区分⑤所要額内訳'!$G$66),1,"")</f>
        <v/>
      </c>
      <c r="J60" s="307" t="str">
        <f>IF(AND('別紙3-1_区分⑤所要額内訳'!$E$66&lt;=踏み台シート!J4,踏み台シート!J4&lt;='別紙3-1_区分⑤所要額内訳'!$G$66),1,"")</f>
        <v/>
      </c>
      <c r="K60" s="307" t="str">
        <f>IF(AND('別紙3-1_区分⑤所要額内訳'!$E$66&lt;=踏み台シート!K4,踏み台シート!K4&lt;='別紙3-1_区分⑤所要額内訳'!$G$66),1,"")</f>
        <v/>
      </c>
      <c r="L60" s="307" t="str">
        <f>IF(AND('別紙3-1_区分⑤所要額内訳'!$E$66&lt;=踏み台シート!L4,踏み台シート!L4&lt;='別紙3-1_区分⑤所要額内訳'!$G$66),1,"")</f>
        <v/>
      </c>
      <c r="M60" s="307" t="str">
        <f>IF(AND('別紙3-1_区分⑤所要額内訳'!$E$66&lt;=踏み台シート!M4,踏み台シート!M4&lt;='別紙3-1_区分⑤所要額内訳'!$G$66),1,"")</f>
        <v/>
      </c>
      <c r="N60" s="307" t="str">
        <f>IF(AND('別紙3-1_区分⑤所要額内訳'!$E$66&lt;=踏み台シート!N4,踏み台シート!N4&lt;='別紙3-1_区分⑤所要額内訳'!$G$66),1,"")</f>
        <v/>
      </c>
      <c r="O60" s="307" t="str">
        <f>IF(AND('別紙3-1_区分⑤所要額内訳'!$E$66&lt;=踏み台シート!O4,踏み台シート!O4&lt;='別紙3-1_区分⑤所要額内訳'!$G$66),1,"")</f>
        <v/>
      </c>
      <c r="P60" s="307" t="str">
        <f>IF(AND('別紙3-1_区分⑤所要額内訳'!$E$66&lt;=踏み台シート!P4,踏み台シート!P4&lt;='別紙3-1_区分⑤所要額内訳'!$G$66),1,"")</f>
        <v/>
      </c>
      <c r="Q60" s="307" t="str">
        <f>IF(AND('別紙3-1_区分⑤所要額内訳'!$E$66&lt;=踏み台シート!Q4,踏み台シート!Q4&lt;='別紙3-1_区分⑤所要額内訳'!$G$66),1,"")</f>
        <v/>
      </c>
      <c r="R60" s="307" t="str">
        <f>IF(AND('別紙3-1_区分⑤所要額内訳'!$E$66&lt;=踏み台シート!R4,踏み台シート!R4&lt;='別紙3-1_区分⑤所要額内訳'!$G$66),1,"")</f>
        <v/>
      </c>
      <c r="S60" s="307" t="str">
        <f>IF(AND('別紙3-1_区分⑤所要額内訳'!$E$66&lt;=踏み台シート!S4,踏み台シート!S4&lt;='別紙3-1_区分⑤所要額内訳'!$G$66),1,"")</f>
        <v/>
      </c>
      <c r="T60" s="307" t="str">
        <f>IF(AND('別紙3-1_区分⑤所要額内訳'!$E$66&lt;=踏み台シート!T4,踏み台シート!T4&lt;='別紙3-1_区分⑤所要額内訳'!$G$66),1,"")</f>
        <v/>
      </c>
      <c r="U60" s="307" t="str">
        <f>IF(AND('別紙3-1_区分⑤所要額内訳'!$E$66&lt;=踏み台シート!U4,踏み台シート!U4&lt;='別紙3-1_区分⑤所要額内訳'!$G$66),1,"")</f>
        <v/>
      </c>
      <c r="V60" s="307" t="str">
        <f>IF(AND('別紙3-1_区分⑤所要額内訳'!$E$66&lt;=踏み台シート!V4,踏み台シート!V4&lt;='別紙3-1_区分⑤所要額内訳'!$G$66),1,"")</f>
        <v/>
      </c>
      <c r="W60" s="307" t="str">
        <f>IF(AND('別紙3-1_区分⑤所要額内訳'!$E$66&lt;=踏み台シート!W4,踏み台シート!W4&lt;='別紙3-1_区分⑤所要額内訳'!$G$66),1,"")</f>
        <v/>
      </c>
      <c r="X60" s="307" t="str">
        <f>IF(AND('別紙3-1_区分⑤所要額内訳'!$E$66&lt;=踏み台シート!X4,踏み台シート!X4&lt;='別紙3-1_区分⑤所要額内訳'!$G$66),1,"")</f>
        <v/>
      </c>
      <c r="Y60" s="307" t="str">
        <f>IF(AND('別紙3-1_区分⑤所要額内訳'!$E$66&lt;=踏み台シート!Y4,踏み台シート!Y4&lt;='別紙3-1_区分⑤所要額内訳'!$G$66),1,"")</f>
        <v/>
      </c>
      <c r="Z60" s="307" t="str">
        <f>IF(AND('別紙3-1_区分⑤所要額内訳'!$E$66&lt;=踏み台シート!Z4,踏み台シート!Z4&lt;='別紙3-1_区分⑤所要額内訳'!$G$66),1,"")</f>
        <v/>
      </c>
      <c r="AA60" s="307" t="str">
        <f>IF(AND('別紙3-1_区分⑤所要額内訳'!$E$66&lt;=踏み台シート!AA4,踏み台シート!AA4&lt;='別紙3-1_区分⑤所要額内訳'!$G$66),1,"")</f>
        <v/>
      </c>
      <c r="AB60" s="307" t="str">
        <f>IF(AND('別紙3-1_区分⑤所要額内訳'!$E$66&lt;=踏み台シート!AB4,踏み台シート!AB4&lt;='別紙3-1_区分⑤所要額内訳'!$G$66),1,"")</f>
        <v/>
      </c>
      <c r="AC60" s="307" t="str">
        <f>IF(AND('別紙3-1_区分⑤所要額内訳'!$E$66&lt;=踏み台シート!AC4,踏み台シート!AC4&lt;='別紙3-1_区分⑤所要額内訳'!$G$66),1,"")</f>
        <v/>
      </c>
      <c r="AD60" s="307" t="str">
        <f>IF(AND('別紙3-1_区分⑤所要額内訳'!$E$66&lt;=踏み台シート!AD4,踏み台シート!AD4&lt;='別紙3-1_区分⑤所要額内訳'!$G$66),1,"")</f>
        <v/>
      </c>
      <c r="AE60" s="307" t="str">
        <f>IF(AND('別紙3-1_区分⑤所要額内訳'!$E$66&lt;=踏み台シート!AE4,踏み台シート!AE4&lt;='別紙3-1_区分⑤所要額内訳'!$G$66),1,"")</f>
        <v/>
      </c>
      <c r="AF60" s="307" t="str">
        <f>IF(AND('別紙3-1_区分⑤所要額内訳'!$E$66&lt;=踏み台シート!AF4,踏み台シート!AF4&lt;='別紙3-1_区分⑤所要額内訳'!$G$66),1,"")</f>
        <v/>
      </c>
      <c r="AG60" s="307" t="str">
        <f>IF(AND('別紙3-1_区分⑤所要額内訳'!$E$66&lt;=踏み台シート!AG4,踏み台シート!AG4&lt;='別紙3-1_区分⑤所要額内訳'!$G$66),1,"")</f>
        <v/>
      </c>
      <c r="AH60" s="307" t="str">
        <f>IF(AND('別紙3-1_区分⑤所要額内訳'!$E$66&lt;=踏み台シート!AH4,踏み台シート!AH4&lt;='別紙3-1_区分⑤所要額内訳'!$G$66),1,"")</f>
        <v/>
      </c>
      <c r="AI60" s="307" t="str">
        <f>IF(AND('別紙3-1_区分⑤所要額内訳'!$E$66&lt;=踏み台シート!AI4,踏み台シート!AI4&lt;='別紙3-1_区分⑤所要額内訳'!$G$66),1,"")</f>
        <v/>
      </c>
      <c r="AJ60" s="307" t="str">
        <f>IF(AND('別紙3-1_区分⑤所要額内訳'!$E$66&lt;=踏み台シート!AJ4,踏み台シート!AJ4&lt;='別紙3-1_区分⑤所要額内訳'!$G$66),1,"")</f>
        <v/>
      </c>
      <c r="AK60" s="307" t="str">
        <f>IF(AND('別紙3-1_区分⑤所要額内訳'!$E$66&lt;=踏み台シート!AK4,踏み台シート!AK4&lt;='別紙3-1_区分⑤所要額内訳'!$G$66),1,"")</f>
        <v/>
      </c>
      <c r="AL60" s="307" t="str">
        <f>IF(AND('別紙3-1_区分⑤所要額内訳'!$E$66&lt;=踏み台シート!AL4,踏み台シート!AL4&lt;='別紙3-1_区分⑤所要額内訳'!$G$66),1,"")</f>
        <v/>
      </c>
      <c r="AM60" s="307" t="str">
        <f>IF(AND('別紙3-1_区分⑤所要額内訳'!$E$66&lt;=踏み台シート!AM4,踏み台シート!AM4&lt;='別紙3-1_区分⑤所要額内訳'!$G$66),1,"")</f>
        <v/>
      </c>
      <c r="AN60" s="307" t="str">
        <f>IF(AND('別紙3-1_区分⑤所要額内訳'!$E$66&lt;=踏み台シート!AN4,踏み台シート!AN4&lt;='別紙3-1_区分⑤所要額内訳'!$G$66),1,"")</f>
        <v/>
      </c>
      <c r="AO60" s="307" t="str">
        <f>IF(AND('別紙3-1_区分⑤所要額内訳'!$E$66&lt;=踏み台シート!AO4,踏み台シート!AO4&lt;='別紙3-1_区分⑤所要額内訳'!$G$66),1,"")</f>
        <v/>
      </c>
      <c r="AP60" s="307" t="str">
        <f>IF(AND('別紙3-1_区分⑤所要額内訳'!$E$66&lt;=踏み台シート!AP4,踏み台シート!AP4&lt;='別紙3-1_区分⑤所要額内訳'!$G$66),1,"")</f>
        <v/>
      </c>
      <c r="AQ60" s="307" t="str">
        <f>IF(AND('別紙3-1_区分⑤所要額内訳'!$E$66&lt;=踏み台シート!AQ4,踏み台シート!AQ4&lt;='別紙3-1_区分⑤所要額内訳'!$G$66),1,"")</f>
        <v/>
      </c>
      <c r="AR60" s="307" t="str">
        <f>IF(AND('別紙3-1_区分⑤所要額内訳'!$E$66&lt;=踏み台シート!AR4,踏み台シート!AR4&lt;='別紙3-1_区分⑤所要額内訳'!$G$66),1,"")</f>
        <v/>
      </c>
      <c r="AS60" s="307" t="str">
        <f>IF(AND('別紙3-1_区分⑤所要額内訳'!$E$66&lt;=踏み台シート!AS4,踏み台シート!AS4&lt;='別紙3-1_区分⑤所要額内訳'!$G$66),1,"")</f>
        <v/>
      </c>
      <c r="AT60" s="307" t="str">
        <f>IF(AND('別紙3-1_区分⑤所要額内訳'!$E$66&lt;=踏み台シート!AT4,踏み台シート!AT4&lt;='別紙3-1_区分⑤所要額内訳'!$G$66),1,"")</f>
        <v/>
      </c>
      <c r="AU60" s="307" t="str">
        <f>IF(AND('別紙3-1_区分⑤所要額内訳'!$E$66&lt;=踏み台シート!AU4,踏み台シート!AU4&lt;='別紙3-1_区分⑤所要額内訳'!$G$66),1,"")</f>
        <v/>
      </c>
      <c r="AV60" s="307" t="str">
        <f>IF(AND('別紙3-1_区分⑤所要額内訳'!$E$66&lt;=踏み台シート!AV4,踏み台シート!AV4&lt;='別紙3-1_区分⑤所要額内訳'!$G$66),1,"")</f>
        <v/>
      </c>
      <c r="AW60" s="307" t="str">
        <f>IF(AND('別紙3-1_区分⑤所要額内訳'!$E$66&lt;=踏み台シート!AW4,踏み台シート!AW4&lt;='別紙3-1_区分⑤所要額内訳'!$G$66),1,"")</f>
        <v/>
      </c>
      <c r="AX60" s="307" t="str">
        <f>IF(AND('別紙3-1_区分⑤所要額内訳'!$E$66&lt;=踏み台シート!AX4,踏み台シート!AX4&lt;='別紙3-1_区分⑤所要額内訳'!$G$66),1,"")</f>
        <v/>
      </c>
      <c r="AY60" s="307" t="str">
        <f>IF(AND('別紙3-1_区分⑤所要額内訳'!$E$66&lt;=踏み台シート!AY4,踏み台シート!AY4&lt;='別紙3-1_区分⑤所要額内訳'!$G$66),1,"")</f>
        <v/>
      </c>
      <c r="AZ60" s="307" t="str">
        <f>IF(AND('別紙3-1_区分⑤所要額内訳'!$E$66&lt;=踏み台シート!AZ4,踏み台シート!AZ4&lt;='別紙3-1_区分⑤所要額内訳'!$G$66),1,"")</f>
        <v/>
      </c>
      <c r="BA60" s="307" t="str">
        <f>IF(AND('別紙3-1_区分⑤所要額内訳'!$E$66&lt;=踏み台シート!BA4,踏み台シート!BA4&lt;='別紙3-1_区分⑤所要額内訳'!$G$66),1,"")</f>
        <v/>
      </c>
      <c r="BB60" s="311">
        <f t="shared" si="4"/>
        <v>1</v>
      </c>
    </row>
    <row r="61" spans="1:54">
      <c r="A61" s="307" t="str">
        <f t="shared" si="5"/>
        <v/>
      </c>
      <c r="B61" s="313" t="str">
        <f>IF('別紙3-1_区分⑤所要額内訳'!B67="","",'別紙3-1_区分⑤所要額内訳'!B67)</f>
        <v/>
      </c>
      <c r="C61" s="307" t="str">
        <f>IF('別紙3-1_区分⑤所要額内訳'!C67="","",'別紙3-1_区分⑤所要額内訳'!C67)</f>
        <v/>
      </c>
      <c r="D61" s="307">
        <f>IF(AND('別紙3-1_区分⑤所要額内訳'!$E$67&lt;=踏み台シート!D4,踏み台シート!D4&lt;='別紙3-1_区分⑤所要額内訳'!$G$67),1,"")</f>
        <v>1</v>
      </c>
      <c r="E61" s="307" t="str">
        <f>IF(AND('別紙3-1_区分⑤所要額内訳'!$E$67&lt;=踏み台シート!E4,踏み台シート!E4&lt;='別紙3-1_区分⑤所要額内訳'!$G$67),1,"")</f>
        <v/>
      </c>
      <c r="F61" s="307" t="str">
        <f>IF(AND('別紙3-1_区分⑤所要額内訳'!$E$67&lt;=踏み台シート!F4,踏み台シート!F4&lt;='別紙3-1_区分⑤所要額内訳'!$G$67),1,"")</f>
        <v/>
      </c>
      <c r="G61" s="307" t="str">
        <f>IF(AND('別紙3-1_区分⑤所要額内訳'!$E$67&lt;=踏み台シート!G4,踏み台シート!G4&lt;='別紙3-1_区分⑤所要額内訳'!$G$67),1,"")</f>
        <v/>
      </c>
      <c r="H61" s="307" t="str">
        <f>IF(AND('別紙3-1_区分⑤所要額内訳'!$E$67&lt;=踏み台シート!H4,踏み台シート!H4&lt;='別紙3-1_区分⑤所要額内訳'!$G$67),1,"")</f>
        <v/>
      </c>
      <c r="I61" s="307" t="str">
        <f>IF(AND('別紙3-1_区分⑤所要額内訳'!$E$67&lt;=踏み台シート!I4,踏み台シート!I4&lt;='別紙3-1_区分⑤所要額内訳'!$G$67),1,"")</f>
        <v/>
      </c>
      <c r="J61" s="307" t="str">
        <f>IF(AND('別紙3-1_区分⑤所要額内訳'!$E$67&lt;=踏み台シート!J4,踏み台シート!J4&lt;='別紙3-1_区分⑤所要額内訳'!$G$67),1,"")</f>
        <v/>
      </c>
      <c r="K61" s="307" t="str">
        <f>IF(AND('別紙3-1_区分⑤所要額内訳'!$E$67&lt;=踏み台シート!K4,踏み台シート!K4&lt;='別紙3-1_区分⑤所要額内訳'!$G$67),1,"")</f>
        <v/>
      </c>
      <c r="L61" s="307" t="str">
        <f>IF(AND('別紙3-1_区分⑤所要額内訳'!$E$67&lt;=踏み台シート!L4,踏み台シート!L4&lt;='別紙3-1_区分⑤所要額内訳'!$G$67),1,"")</f>
        <v/>
      </c>
      <c r="M61" s="307" t="str">
        <f>IF(AND('別紙3-1_区分⑤所要額内訳'!$E$67&lt;=踏み台シート!M4,踏み台シート!M4&lt;='別紙3-1_区分⑤所要額内訳'!$G$67),1,"")</f>
        <v/>
      </c>
      <c r="N61" s="307" t="str">
        <f>IF(AND('別紙3-1_区分⑤所要額内訳'!$E$67&lt;=踏み台シート!N4,踏み台シート!N4&lt;='別紙3-1_区分⑤所要額内訳'!$G$67),1,"")</f>
        <v/>
      </c>
      <c r="O61" s="307" t="str">
        <f>IF(AND('別紙3-1_区分⑤所要額内訳'!$E$67&lt;=踏み台シート!O4,踏み台シート!O4&lt;='別紙3-1_区分⑤所要額内訳'!$G$67),1,"")</f>
        <v/>
      </c>
      <c r="P61" s="307" t="str">
        <f>IF(AND('別紙3-1_区分⑤所要額内訳'!$E$67&lt;=踏み台シート!P4,踏み台シート!P4&lt;='別紙3-1_区分⑤所要額内訳'!$G$67),1,"")</f>
        <v/>
      </c>
      <c r="Q61" s="307" t="str">
        <f>IF(AND('別紙3-1_区分⑤所要額内訳'!$E$67&lt;=踏み台シート!Q4,踏み台シート!Q4&lt;='別紙3-1_区分⑤所要額内訳'!$G$67),1,"")</f>
        <v/>
      </c>
      <c r="R61" s="307" t="str">
        <f>IF(AND('別紙3-1_区分⑤所要額内訳'!$E$67&lt;=踏み台シート!R4,踏み台シート!R4&lt;='別紙3-1_区分⑤所要額内訳'!$G$67),1,"")</f>
        <v/>
      </c>
      <c r="S61" s="307" t="str">
        <f>IF(AND('別紙3-1_区分⑤所要額内訳'!$E$67&lt;=踏み台シート!S4,踏み台シート!S4&lt;='別紙3-1_区分⑤所要額内訳'!$G$67),1,"")</f>
        <v/>
      </c>
      <c r="T61" s="307" t="str">
        <f>IF(AND('別紙3-1_区分⑤所要額内訳'!$E$67&lt;=踏み台シート!T4,踏み台シート!T4&lt;='別紙3-1_区分⑤所要額内訳'!$G$67),1,"")</f>
        <v/>
      </c>
      <c r="U61" s="307" t="str">
        <f>IF(AND('別紙3-1_区分⑤所要額内訳'!$E$67&lt;=踏み台シート!U4,踏み台シート!U4&lt;='別紙3-1_区分⑤所要額内訳'!$G$67),1,"")</f>
        <v/>
      </c>
      <c r="V61" s="307" t="str">
        <f>IF(AND('別紙3-1_区分⑤所要額内訳'!$E$67&lt;=踏み台シート!V4,踏み台シート!V4&lt;='別紙3-1_区分⑤所要額内訳'!$G$67),1,"")</f>
        <v/>
      </c>
      <c r="W61" s="307" t="str">
        <f>IF(AND('別紙3-1_区分⑤所要額内訳'!$E$67&lt;=踏み台シート!W4,踏み台シート!W4&lt;='別紙3-1_区分⑤所要額内訳'!$G$67),1,"")</f>
        <v/>
      </c>
      <c r="X61" s="307" t="str">
        <f>IF(AND('別紙3-1_区分⑤所要額内訳'!$E$67&lt;=踏み台シート!X4,踏み台シート!X4&lt;='別紙3-1_区分⑤所要額内訳'!$G$67),1,"")</f>
        <v/>
      </c>
      <c r="Y61" s="307" t="str">
        <f>IF(AND('別紙3-1_区分⑤所要額内訳'!$E$67&lt;=踏み台シート!Y4,踏み台シート!Y4&lt;='別紙3-1_区分⑤所要額内訳'!$G$67),1,"")</f>
        <v/>
      </c>
      <c r="Z61" s="307" t="str">
        <f>IF(AND('別紙3-1_区分⑤所要額内訳'!$E$67&lt;=踏み台シート!Z4,踏み台シート!Z4&lt;='別紙3-1_区分⑤所要額内訳'!$G$67),1,"")</f>
        <v/>
      </c>
      <c r="AA61" s="307" t="str">
        <f>IF(AND('別紙3-1_区分⑤所要額内訳'!$E$67&lt;=踏み台シート!AA4,踏み台シート!AA4&lt;='別紙3-1_区分⑤所要額内訳'!$G$67),1,"")</f>
        <v/>
      </c>
      <c r="AB61" s="307" t="str">
        <f>IF(AND('別紙3-1_区分⑤所要額内訳'!$E$67&lt;=踏み台シート!AB4,踏み台シート!AB4&lt;='別紙3-1_区分⑤所要額内訳'!$G$67),1,"")</f>
        <v/>
      </c>
      <c r="AC61" s="307" t="str">
        <f>IF(AND('別紙3-1_区分⑤所要額内訳'!$E$67&lt;=踏み台シート!AC4,踏み台シート!AC4&lt;='別紙3-1_区分⑤所要額内訳'!$G$67),1,"")</f>
        <v/>
      </c>
      <c r="AD61" s="307" t="str">
        <f>IF(AND('別紙3-1_区分⑤所要額内訳'!$E$67&lt;=踏み台シート!AD4,踏み台シート!AD4&lt;='別紙3-1_区分⑤所要額内訳'!$G$67),1,"")</f>
        <v/>
      </c>
      <c r="AE61" s="307" t="str">
        <f>IF(AND('別紙3-1_区分⑤所要額内訳'!$E$67&lt;=踏み台シート!AE4,踏み台シート!AE4&lt;='別紙3-1_区分⑤所要額内訳'!$G$67),1,"")</f>
        <v/>
      </c>
      <c r="AF61" s="307" t="str">
        <f>IF(AND('別紙3-1_区分⑤所要額内訳'!$E$67&lt;=踏み台シート!AF4,踏み台シート!AF4&lt;='別紙3-1_区分⑤所要額内訳'!$G$67),1,"")</f>
        <v/>
      </c>
      <c r="AG61" s="307" t="str">
        <f>IF(AND('別紙3-1_区分⑤所要額内訳'!$E$67&lt;=踏み台シート!AG4,踏み台シート!AG4&lt;='別紙3-1_区分⑤所要額内訳'!$G$67),1,"")</f>
        <v/>
      </c>
      <c r="AH61" s="307" t="str">
        <f>IF(AND('別紙3-1_区分⑤所要額内訳'!$E$67&lt;=踏み台シート!AH4,踏み台シート!AH4&lt;='別紙3-1_区分⑤所要額内訳'!$G$67),1,"")</f>
        <v/>
      </c>
      <c r="AI61" s="307" t="str">
        <f>IF(AND('別紙3-1_区分⑤所要額内訳'!$E$67&lt;=踏み台シート!AI4,踏み台シート!AI4&lt;='別紙3-1_区分⑤所要額内訳'!$G$67),1,"")</f>
        <v/>
      </c>
      <c r="AJ61" s="307" t="str">
        <f>IF(AND('別紙3-1_区分⑤所要額内訳'!$E$67&lt;=踏み台シート!AJ4,踏み台シート!AJ4&lt;='別紙3-1_区分⑤所要額内訳'!$G$67),1,"")</f>
        <v/>
      </c>
      <c r="AK61" s="307" t="str">
        <f>IF(AND('別紙3-1_区分⑤所要額内訳'!$E$67&lt;=踏み台シート!AK4,踏み台シート!AK4&lt;='別紙3-1_区分⑤所要額内訳'!$G$67),1,"")</f>
        <v/>
      </c>
      <c r="AL61" s="307" t="str">
        <f>IF(AND('別紙3-1_区分⑤所要額内訳'!$E$67&lt;=踏み台シート!AL4,踏み台シート!AL4&lt;='別紙3-1_区分⑤所要額内訳'!$G$67),1,"")</f>
        <v/>
      </c>
      <c r="AM61" s="307" t="str">
        <f>IF(AND('別紙3-1_区分⑤所要額内訳'!$E$67&lt;=踏み台シート!AM4,踏み台シート!AM4&lt;='別紙3-1_区分⑤所要額内訳'!$G$67),1,"")</f>
        <v/>
      </c>
      <c r="AN61" s="307" t="str">
        <f>IF(AND('別紙3-1_区分⑤所要額内訳'!$E$67&lt;=踏み台シート!AN4,踏み台シート!AN4&lt;='別紙3-1_区分⑤所要額内訳'!$G$67),1,"")</f>
        <v/>
      </c>
      <c r="AO61" s="307" t="str">
        <f>IF(AND('別紙3-1_区分⑤所要額内訳'!$E$67&lt;=踏み台シート!AO4,踏み台シート!AO4&lt;='別紙3-1_区分⑤所要額内訳'!$G$67),1,"")</f>
        <v/>
      </c>
      <c r="AP61" s="307" t="str">
        <f>IF(AND('別紙3-1_区分⑤所要額内訳'!$E$67&lt;=踏み台シート!AP4,踏み台シート!AP4&lt;='別紙3-1_区分⑤所要額内訳'!$G$67),1,"")</f>
        <v/>
      </c>
      <c r="AQ61" s="307" t="str">
        <f>IF(AND('別紙3-1_区分⑤所要額内訳'!$E$67&lt;=踏み台シート!AQ4,踏み台シート!AQ4&lt;='別紙3-1_区分⑤所要額内訳'!$G$67),1,"")</f>
        <v/>
      </c>
      <c r="AR61" s="307" t="str">
        <f>IF(AND('別紙3-1_区分⑤所要額内訳'!$E$67&lt;=踏み台シート!AR4,踏み台シート!AR4&lt;='別紙3-1_区分⑤所要額内訳'!$G$67),1,"")</f>
        <v/>
      </c>
      <c r="AS61" s="307" t="str">
        <f>IF(AND('別紙3-1_区分⑤所要額内訳'!$E$67&lt;=踏み台シート!AS4,踏み台シート!AS4&lt;='別紙3-1_区分⑤所要額内訳'!$G$67),1,"")</f>
        <v/>
      </c>
      <c r="AT61" s="307" t="str">
        <f>IF(AND('別紙3-1_区分⑤所要額内訳'!$E$67&lt;=踏み台シート!AT4,踏み台シート!AT4&lt;='別紙3-1_区分⑤所要額内訳'!$G$67),1,"")</f>
        <v/>
      </c>
      <c r="AU61" s="307" t="str">
        <f>IF(AND('別紙3-1_区分⑤所要額内訳'!$E$67&lt;=踏み台シート!AU4,踏み台シート!AU4&lt;='別紙3-1_区分⑤所要額内訳'!$G$67),1,"")</f>
        <v/>
      </c>
      <c r="AV61" s="307" t="str">
        <f>IF(AND('別紙3-1_区分⑤所要額内訳'!$E$67&lt;=踏み台シート!AV4,踏み台シート!AV4&lt;='別紙3-1_区分⑤所要額内訳'!$G$67),1,"")</f>
        <v/>
      </c>
      <c r="AW61" s="307" t="str">
        <f>IF(AND('別紙3-1_区分⑤所要額内訳'!$E$67&lt;=踏み台シート!AW4,踏み台シート!AW4&lt;='別紙3-1_区分⑤所要額内訳'!$G$67),1,"")</f>
        <v/>
      </c>
      <c r="AX61" s="307" t="str">
        <f>IF(AND('別紙3-1_区分⑤所要額内訳'!$E$67&lt;=踏み台シート!AX4,踏み台シート!AX4&lt;='別紙3-1_区分⑤所要額内訳'!$G$67),1,"")</f>
        <v/>
      </c>
      <c r="AY61" s="307" t="str">
        <f>IF(AND('別紙3-1_区分⑤所要額内訳'!$E$67&lt;=踏み台シート!AY4,踏み台シート!AY4&lt;='別紙3-1_区分⑤所要額内訳'!$G$67),1,"")</f>
        <v/>
      </c>
      <c r="AZ61" s="307" t="str">
        <f>IF(AND('別紙3-1_区分⑤所要額内訳'!$E$67&lt;=踏み台シート!AZ4,踏み台シート!AZ4&lt;='別紙3-1_区分⑤所要額内訳'!$G$67),1,"")</f>
        <v/>
      </c>
      <c r="BA61" s="307" t="str">
        <f>IF(AND('別紙3-1_区分⑤所要額内訳'!$E$67&lt;=踏み台シート!BA4,踏み台シート!BA4&lt;='別紙3-1_区分⑤所要額内訳'!$G$67),1,"")</f>
        <v/>
      </c>
      <c r="BB61" s="311">
        <f t="shared" si="4"/>
        <v>1</v>
      </c>
    </row>
    <row r="62" spans="1:54">
      <c r="A62" s="307" t="str">
        <f t="shared" si="5"/>
        <v/>
      </c>
      <c r="B62" s="313" t="str">
        <f>IF('別紙3-1_区分⑤所要額内訳'!B68="","",'別紙3-1_区分⑤所要額内訳'!B68)</f>
        <v/>
      </c>
      <c r="C62" s="307" t="str">
        <f>IF('別紙3-1_区分⑤所要額内訳'!C68="","",'別紙3-1_区分⑤所要額内訳'!C68)</f>
        <v/>
      </c>
      <c r="D62" s="307">
        <f>IF(AND('別紙3-1_区分⑤所要額内訳'!$E$68&lt;=踏み台シート!D4,踏み台シート!D4&lt;='別紙3-1_区分⑤所要額内訳'!$G$68),1,"")</f>
        <v>1</v>
      </c>
      <c r="E62" s="307" t="str">
        <f>IF(AND('別紙3-1_区分⑤所要額内訳'!$E$68&lt;=踏み台シート!E4,踏み台シート!E4&lt;='別紙3-1_区分⑤所要額内訳'!$G$68),1,"")</f>
        <v/>
      </c>
      <c r="F62" s="307" t="str">
        <f>IF(AND('別紙3-1_区分⑤所要額内訳'!$E$68&lt;=踏み台シート!F4,踏み台シート!F4&lt;='別紙3-1_区分⑤所要額内訳'!$G$68),1,"")</f>
        <v/>
      </c>
      <c r="G62" s="307" t="str">
        <f>IF(AND('別紙3-1_区分⑤所要額内訳'!$E$68&lt;=踏み台シート!G4,踏み台シート!G4&lt;='別紙3-1_区分⑤所要額内訳'!$G$68),1,"")</f>
        <v/>
      </c>
      <c r="H62" s="307" t="str">
        <f>IF(AND('別紙3-1_区分⑤所要額内訳'!$E$68&lt;=踏み台シート!H4,踏み台シート!H4&lt;='別紙3-1_区分⑤所要額内訳'!$G$68),1,"")</f>
        <v/>
      </c>
      <c r="I62" s="307" t="str">
        <f>IF(AND('別紙3-1_区分⑤所要額内訳'!$E$68&lt;=踏み台シート!I4,踏み台シート!I4&lt;='別紙3-1_区分⑤所要額内訳'!$G$68),1,"")</f>
        <v/>
      </c>
      <c r="J62" s="307" t="str">
        <f>IF(AND('別紙3-1_区分⑤所要額内訳'!$E$68&lt;=踏み台シート!J4,踏み台シート!J4&lt;='別紙3-1_区分⑤所要額内訳'!$G$68),1,"")</f>
        <v/>
      </c>
      <c r="K62" s="307" t="str">
        <f>IF(AND('別紙3-1_区分⑤所要額内訳'!$E$68&lt;=踏み台シート!K4,踏み台シート!K4&lt;='別紙3-1_区分⑤所要額内訳'!$G$68),1,"")</f>
        <v/>
      </c>
      <c r="L62" s="307" t="str">
        <f>IF(AND('別紙3-1_区分⑤所要額内訳'!$E$68&lt;=踏み台シート!L4,踏み台シート!L4&lt;='別紙3-1_区分⑤所要額内訳'!$G$68),1,"")</f>
        <v/>
      </c>
      <c r="M62" s="307" t="str">
        <f>IF(AND('別紙3-1_区分⑤所要額内訳'!$E$68&lt;=踏み台シート!M4,踏み台シート!M4&lt;='別紙3-1_区分⑤所要額内訳'!$G$68),1,"")</f>
        <v/>
      </c>
      <c r="N62" s="307" t="str">
        <f>IF(AND('別紙3-1_区分⑤所要額内訳'!$E$68&lt;=踏み台シート!N4,踏み台シート!N4&lt;='別紙3-1_区分⑤所要額内訳'!$G$68),1,"")</f>
        <v/>
      </c>
      <c r="O62" s="307" t="str">
        <f>IF(AND('別紙3-1_区分⑤所要額内訳'!$E$68&lt;=踏み台シート!O4,踏み台シート!O4&lt;='別紙3-1_区分⑤所要額内訳'!$G$68),1,"")</f>
        <v/>
      </c>
      <c r="P62" s="307" t="str">
        <f>IF(AND('別紙3-1_区分⑤所要額内訳'!$E$68&lt;=踏み台シート!P4,踏み台シート!P4&lt;='別紙3-1_区分⑤所要額内訳'!$G$68),1,"")</f>
        <v/>
      </c>
      <c r="Q62" s="307" t="str">
        <f>IF(AND('別紙3-1_区分⑤所要額内訳'!$E$68&lt;=踏み台シート!Q4,踏み台シート!Q4&lt;='別紙3-1_区分⑤所要額内訳'!$G$68),1,"")</f>
        <v/>
      </c>
      <c r="R62" s="307" t="str">
        <f>IF(AND('別紙3-1_区分⑤所要額内訳'!$E$68&lt;=踏み台シート!R4,踏み台シート!R4&lt;='別紙3-1_区分⑤所要額内訳'!$G$68),1,"")</f>
        <v/>
      </c>
      <c r="S62" s="307" t="str">
        <f>IF(AND('別紙3-1_区分⑤所要額内訳'!$E$68&lt;=踏み台シート!S4,踏み台シート!S4&lt;='別紙3-1_区分⑤所要額内訳'!$G$68),1,"")</f>
        <v/>
      </c>
      <c r="T62" s="307" t="str">
        <f>IF(AND('別紙3-1_区分⑤所要額内訳'!$E$68&lt;=踏み台シート!T4,踏み台シート!T4&lt;='別紙3-1_区分⑤所要額内訳'!$G$68),1,"")</f>
        <v/>
      </c>
      <c r="U62" s="307" t="str">
        <f>IF(AND('別紙3-1_区分⑤所要額内訳'!$E$68&lt;=踏み台シート!U4,踏み台シート!U4&lt;='別紙3-1_区分⑤所要額内訳'!$G$68),1,"")</f>
        <v/>
      </c>
      <c r="V62" s="307" t="str">
        <f>IF(AND('別紙3-1_区分⑤所要額内訳'!$E$68&lt;=踏み台シート!V4,踏み台シート!V4&lt;='別紙3-1_区分⑤所要額内訳'!$G$68),1,"")</f>
        <v/>
      </c>
      <c r="W62" s="307" t="str">
        <f>IF(AND('別紙3-1_区分⑤所要額内訳'!$E$68&lt;=踏み台シート!W4,踏み台シート!W4&lt;='別紙3-1_区分⑤所要額内訳'!$G$68),1,"")</f>
        <v/>
      </c>
      <c r="X62" s="307" t="str">
        <f>IF(AND('別紙3-1_区分⑤所要額内訳'!$E$68&lt;=踏み台シート!X4,踏み台シート!X4&lt;='別紙3-1_区分⑤所要額内訳'!$G$68),1,"")</f>
        <v/>
      </c>
      <c r="Y62" s="307" t="str">
        <f>IF(AND('別紙3-1_区分⑤所要額内訳'!$E$68&lt;=踏み台シート!Y4,踏み台シート!Y4&lt;='別紙3-1_区分⑤所要額内訳'!$G$68),1,"")</f>
        <v/>
      </c>
      <c r="Z62" s="307" t="str">
        <f>IF(AND('別紙3-1_区分⑤所要額内訳'!$E$68&lt;=踏み台シート!Z4,踏み台シート!Z4&lt;='別紙3-1_区分⑤所要額内訳'!$G$68),1,"")</f>
        <v/>
      </c>
      <c r="AA62" s="307" t="str">
        <f>IF(AND('別紙3-1_区分⑤所要額内訳'!$E$68&lt;=踏み台シート!AA4,踏み台シート!AA4&lt;='別紙3-1_区分⑤所要額内訳'!$G$68),1,"")</f>
        <v/>
      </c>
      <c r="AB62" s="307" t="str">
        <f>IF(AND('別紙3-1_区分⑤所要額内訳'!$E$68&lt;=踏み台シート!AB4,踏み台シート!AB4&lt;='別紙3-1_区分⑤所要額内訳'!$G$68),1,"")</f>
        <v/>
      </c>
      <c r="AC62" s="307" t="str">
        <f>IF(AND('別紙3-1_区分⑤所要額内訳'!$E$68&lt;=踏み台シート!AC4,踏み台シート!AC4&lt;='別紙3-1_区分⑤所要額内訳'!$G$68),1,"")</f>
        <v/>
      </c>
      <c r="AD62" s="307" t="str">
        <f>IF(AND('別紙3-1_区分⑤所要額内訳'!$E$68&lt;=踏み台シート!AD4,踏み台シート!AD4&lt;='別紙3-1_区分⑤所要額内訳'!$G$68),1,"")</f>
        <v/>
      </c>
      <c r="AE62" s="307" t="str">
        <f>IF(AND('別紙3-1_区分⑤所要額内訳'!$E$68&lt;=踏み台シート!AE4,踏み台シート!AE4&lt;='別紙3-1_区分⑤所要額内訳'!$G$68),1,"")</f>
        <v/>
      </c>
      <c r="AF62" s="307" t="str">
        <f>IF(AND('別紙3-1_区分⑤所要額内訳'!$E$68&lt;=踏み台シート!AF4,踏み台シート!AF4&lt;='別紙3-1_区分⑤所要額内訳'!$G$68),1,"")</f>
        <v/>
      </c>
      <c r="AG62" s="307" t="str">
        <f>IF(AND('別紙3-1_区分⑤所要額内訳'!$E$68&lt;=踏み台シート!AG4,踏み台シート!AG4&lt;='別紙3-1_区分⑤所要額内訳'!$G$68),1,"")</f>
        <v/>
      </c>
      <c r="AH62" s="307" t="str">
        <f>IF(AND('別紙3-1_区分⑤所要額内訳'!$E$68&lt;=踏み台シート!AH4,踏み台シート!AH4&lt;='別紙3-1_区分⑤所要額内訳'!$G$68),1,"")</f>
        <v/>
      </c>
      <c r="AI62" s="307" t="str">
        <f>IF(AND('別紙3-1_区分⑤所要額内訳'!$E$68&lt;=踏み台シート!AI4,踏み台シート!AI4&lt;='別紙3-1_区分⑤所要額内訳'!$G$68),1,"")</f>
        <v/>
      </c>
      <c r="AJ62" s="307" t="str">
        <f>IF(AND('別紙3-1_区分⑤所要額内訳'!$E$68&lt;=踏み台シート!AJ4,踏み台シート!AJ4&lt;='別紙3-1_区分⑤所要額内訳'!$G$68),1,"")</f>
        <v/>
      </c>
      <c r="AK62" s="307" t="str">
        <f>IF(AND('別紙3-1_区分⑤所要額内訳'!$E$68&lt;=踏み台シート!AK4,踏み台シート!AK4&lt;='別紙3-1_区分⑤所要額内訳'!$G$68),1,"")</f>
        <v/>
      </c>
      <c r="AL62" s="307" t="str">
        <f>IF(AND('別紙3-1_区分⑤所要額内訳'!$E$68&lt;=踏み台シート!AL4,踏み台シート!AL4&lt;='別紙3-1_区分⑤所要額内訳'!$G$68),1,"")</f>
        <v/>
      </c>
      <c r="AM62" s="307" t="str">
        <f>IF(AND('別紙3-1_区分⑤所要額内訳'!$E$68&lt;=踏み台シート!AM4,踏み台シート!AM4&lt;='別紙3-1_区分⑤所要額内訳'!$G$68),1,"")</f>
        <v/>
      </c>
      <c r="AN62" s="307" t="str">
        <f>IF(AND('別紙3-1_区分⑤所要額内訳'!$E$68&lt;=踏み台シート!AN4,踏み台シート!AN4&lt;='別紙3-1_区分⑤所要額内訳'!$G$68),1,"")</f>
        <v/>
      </c>
      <c r="AO62" s="307" t="str">
        <f>IF(AND('別紙3-1_区分⑤所要額内訳'!$E$68&lt;=踏み台シート!AO4,踏み台シート!AO4&lt;='別紙3-1_区分⑤所要額内訳'!$G$68),1,"")</f>
        <v/>
      </c>
      <c r="AP62" s="307" t="str">
        <f>IF(AND('別紙3-1_区分⑤所要額内訳'!$E$68&lt;=踏み台シート!AP4,踏み台シート!AP4&lt;='別紙3-1_区分⑤所要額内訳'!$G$68),1,"")</f>
        <v/>
      </c>
      <c r="AQ62" s="307" t="str">
        <f>IF(AND('別紙3-1_区分⑤所要額内訳'!$E$68&lt;=踏み台シート!AQ4,踏み台シート!AQ4&lt;='別紙3-1_区分⑤所要額内訳'!$G$68),1,"")</f>
        <v/>
      </c>
      <c r="AR62" s="307" t="str">
        <f>IF(AND('別紙3-1_区分⑤所要額内訳'!$E$68&lt;=踏み台シート!AR4,踏み台シート!AR4&lt;='別紙3-1_区分⑤所要額内訳'!$G$68),1,"")</f>
        <v/>
      </c>
      <c r="AS62" s="307" t="str">
        <f>IF(AND('別紙3-1_区分⑤所要額内訳'!$E$68&lt;=踏み台シート!AS4,踏み台シート!AS4&lt;='別紙3-1_区分⑤所要額内訳'!$G$68),1,"")</f>
        <v/>
      </c>
      <c r="AT62" s="307" t="str">
        <f>IF(AND('別紙3-1_区分⑤所要額内訳'!$E$68&lt;=踏み台シート!AT4,踏み台シート!AT4&lt;='別紙3-1_区分⑤所要額内訳'!$G$68),1,"")</f>
        <v/>
      </c>
      <c r="AU62" s="307" t="str">
        <f>IF(AND('別紙3-1_区分⑤所要額内訳'!$E$68&lt;=踏み台シート!AU4,踏み台シート!AU4&lt;='別紙3-1_区分⑤所要額内訳'!$G$68),1,"")</f>
        <v/>
      </c>
      <c r="AV62" s="307" t="str">
        <f>IF(AND('別紙3-1_区分⑤所要額内訳'!$E$68&lt;=踏み台シート!AV4,踏み台シート!AV4&lt;='別紙3-1_区分⑤所要額内訳'!$G$68),1,"")</f>
        <v/>
      </c>
      <c r="AW62" s="307" t="str">
        <f>IF(AND('別紙3-1_区分⑤所要額内訳'!$E$68&lt;=踏み台シート!AW4,踏み台シート!AW4&lt;='別紙3-1_区分⑤所要額内訳'!$G$68),1,"")</f>
        <v/>
      </c>
      <c r="AX62" s="307" t="str">
        <f>IF(AND('別紙3-1_区分⑤所要額内訳'!$E$68&lt;=踏み台シート!AX4,踏み台シート!AX4&lt;='別紙3-1_区分⑤所要額内訳'!$G$68),1,"")</f>
        <v/>
      </c>
      <c r="AY62" s="307" t="str">
        <f>IF(AND('別紙3-1_区分⑤所要額内訳'!$E$68&lt;=踏み台シート!AY4,踏み台シート!AY4&lt;='別紙3-1_区分⑤所要額内訳'!$G$68),1,"")</f>
        <v/>
      </c>
      <c r="AZ62" s="307" t="str">
        <f>IF(AND('別紙3-1_区分⑤所要額内訳'!$E$68&lt;=踏み台シート!AZ4,踏み台シート!AZ4&lt;='別紙3-1_区分⑤所要額内訳'!$G$68),1,"")</f>
        <v/>
      </c>
      <c r="BA62" s="307" t="str">
        <f>IF(AND('別紙3-1_区分⑤所要額内訳'!$E$68&lt;=踏み台シート!BA4,踏み台シート!BA4&lt;='別紙3-1_区分⑤所要額内訳'!$G$68),1,"")</f>
        <v/>
      </c>
      <c r="BB62" s="311">
        <f t="shared" si="4"/>
        <v>1</v>
      </c>
    </row>
    <row r="63" spans="1:54">
      <c r="A63" s="307" t="str">
        <f t="shared" si="5"/>
        <v/>
      </c>
      <c r="B63" s="313" t="str">
        <f>IF('別紙3-1_区分⑤所要額内訳'!B69="","",'別紙3-1_区分⑤所要額内訳'!B69)</f>
        <v/>
      </c>
      <c r="C63" s="307" t="str">
        <f>IF('別紙3-1_区分⑤所要額内訳'!C69="","",'別紙3-1_区分⑤所要額内訳'!C69)</f>
        <v/>
      </c>
      <c r="D63" s="307">
        <f>IF(AND('別紙3-1_区分⑤所要額内訳'!$E$69&lt;=踏み台シート!D4,踏み台シート!D4&lt;='別紙3-1_区分⑤所要額内訳'!$G$69),1,"")</f>
        <v>1</v>
      </c>
      <c r="E63" s="307" t="str">
        <f>IF(AND('別紙3-1_区分⑤所要額内訳'!$E$69&lt;=踏み台シート!E4,踏み台シート!E4&lt;='別紙3-1_区分⑤所要額内訳'!$G$69),1,"")</f>
        <v/>
      </c>
      <c r="F63" s="307" t="str">
        <f>IF(AND('別紙3-1_区分⑤所要額内訳'!$E$69&lt;=踏み台シート!F4,踏み台シート!F4&lt;='別紙3-1_区分⑤所要額内訳'!$G$69),1,"")</f>
        <v/>
      </c>
      <c r="G63" s="307" t="str">
        <f>IF(AND('別紙3-1_区分⑤所要額内訳'!$E$69&lt;=踏み台シート!G4,踏み台シート!G4&lt;='別紙3-1_区分⑤所要額内訳'!$G$69),1,"")</f>
        <v/>
      </c>
      <c r="H63" s="307" t="str">
        <f>IF(AND('別紙3-1_区分⑤所要額内訳'!$E$69&lt;=踏み台シート!H4,踏み台シート!H4&lt;='別紙3-1_区分⑤所要額内訳'!$G$69),1,"")</f>
        <v/>
      </c>
      <c r="I63" s="307" t="str">
        <f>IF(AND('別紙3-1_区分⑤所要額内訳'!$E$69&lt;=踏み台シート!I4,踏み台シート!I4&lt;='別紙3-1_区分⑤所要額内訳'!$G$69),1,"")</f>
        <v/>
      </c>
      <c r="J63" s="307" t="str">
        <f>IF(AND('別紙3-1_区分⑤所要額内訳'!$E$69&lt;=踏み台シート!J4,踏み台シート!J4&lt;='別紙3-1_区分⑤所要額内訳'!$G$69),1,"")</f>
        <v/>
      </c>
      <c r="K63" s="307" t="str">
        <f>IF(AND('別紙3-1_区分⑤所要額内訳'!$E$69&lt;=踏み台シート!K4,踏み台シート!K4&lt;='別紙3-1_区分⑤所要額内訳'!$G$69),1,"")</f>
        <v/>
      </c>
      <c r="L63" s="307" t="str">
        <f>IF(AND('別紙3-1_区分⑤所要額内訳'!$E$69&lt;=踏み台シート!L4,踏み台シート!L4&lt;='別紙3-1_区分⑤所要額内訳'!$G$69),1,"")</f>
        <v/>
      </c>
      <c r="M63" s="307" t="str">
        <f>IF(AND('別紙3-1_区分⑤所要額内訳'!$E$69&lt;=踏み台シート!M4,踏み台シート!M4&lt;='別紙3-1_区分⑤所要額内訳'!$G$69),1,"")</f>
        <v/>
      </c>
      <c r="N63" s="307" t="str">
        <f>IF(AND('別紙3-1_区分⑤所要額内訳'!$E$69&lt;=踏み台シート!N4,踏み台シート!N4&lt;='別紙3-1_区分⑤所要額内訳'!$G$69),1,"")</f>
        <v/>
      </c>
      <c r="O63" s="307" t="str">
        <f>IF(AND('別紙3-1_区分⑤所要額内訳'!$E$69&lt;=踏み台シート!O4,踏み台シート!O4&lt;='別紙3-1_区分⑤所要額内訳'!$G$69),1,"")</f>
        <v/>
      </c>
      <c r="P63" s="307" t="str">
        <f>IF(AND('別紙3-1_区分⑤所要額内訳'!$E$69&lt;=踏み台シート!P4,踏み台シート!P4&lt;='別紙3-1_区分⑤所要額内訳'!$G$69),1,"")</f>
        <v/>
      </c>
      <c r="Q63" s="307" t="str">
        <f>IF(AND('別紙3-1_区分⑤所要額内訳'!$E$69&lt;=踏み台シート!Q4,踏み台シート!Q4&lt;='別紙3-1_区分⑤所要額内訳'!$G$69),1,"")</f>
        <v/>
      </c>
      <c r="R63" s="307" t="str">
        <f>IF(AND('別紙3-1_区分⑤所要額内訳'!$E$69&lt;=踏み台シート!R4,踏み台シート!R4&lt;='別紙3-1_区分⑤所要額内訳'!$G$69),1,"")</f>
        <v/>
      </c>
      <c r="S63" s="307" t="str">
        <f>IF(AND('別紙3-1_区分⑤所要額内訳'!$E$69&lt;=踏み台シート!S4,踏み台シート!S4&lt;='別紙3-1_区分⑤所要額内訳'!$G$69),1,"")</f>
        <v/>
      </c>
      <c r="T63" s="307" t="str">
        <f>IF(AND('別紙3-1_区分⑤所要額内訳'!$E$69&lt;=踏み台シート!T4,踏み台シート!T4&lt;='別紙3-1_区分⑤所要額内訳'!$G$69),1,"")</f>
        <v/>
      </c>
      <c r="U63" s="307" t="str">
        <f>IF(AND('別紙3-1_区分⑤所要額内訳'!$E$69&lt;=踏み台シート!U4,踏み台シート!U4&lt;='別紙3-1_区分⑤所要額内訳'!$G$69),1,"")</f>
        <v/>
      </c>
      <c r="V63" s="307" t="str">
        <f>IF(AND('別紙3-1_区分⑤所要額内訳'!$E$69&lt;=踏み台シート!V4,踏み台シート!V4&lt;='別紙3-1_区分⑤所要額内訳'!$G$69),1,"")</f>
        <v/>
      </c>
      <c r="W63" s="307" t="str">
        <f>IF(AND('別紙3-1_区分⑤所要額内訳'!$E$69&lt;=踏み台シート!W4,踏み台シート!W4&lt;='別紙3-1_区分⑤所要額内訳'!$G$69),1,"")</f>
        <v/>
      </c>
      <c r="X63" s="307" t="str">
        <f>IF(AND('別紙3-1_区分⑤所要額内訳'!$E$69&lt;=踏み台シート!X4,踏み台シート!X4&lt;='別紙3-1_区分⑤所要額内訳'!$G$69),1,"")</f>
        <v/>
      </c>
      <c r="Y63" s="307" t="str">
        <f>IF(AND('別紙3-1_区分⑤所要額内訳'!$E$69&lt;=踏み台シート!Y4,踏み台シート!Y4&lt;='別紙3-1_区分⑤所要額内訳'!$G$69),1,"")</f>
        <v/>
      </c>
      <c r="Z63" s="307" t="str">
        <f>IF(AND('別紙3-1_区分⑤所要額内訳'!$E$69&lt;=踏み台シート!Z4,踏み台シート!Z4&lt;='別紙3-1_区分⑤所要額内訳'!$G$69),1,"")</f>
        <v/>
      </c>
      <c r="AA63" s="307" t="str">
        <f>IF(AND('別紙3-1_区分⑤所要額内訳'!$E$69&lt;=踏み台シート!AA4,踏み台シート!AA4&lt;='別紙3-1_区分⑤所要額内訳'!$G$69),1,"")</f>
        <v/>
      </c>
      <c r="AB63" s="307" t="str">
        <f>IF(AND('別紙3-1_区分⑤所要額内訳'!$E$69&lt;=踏み台シート!AB4,踏み台シート!AB4&lt;='別紙3-1_区分⑤所要額内訳'!$G$69),1,"")</f>
        <v/>
      </c>
      <c r="AC63" s="307" t="str">
        <f>IF(AND('別紙3-1_区分⑤所要額内訳'!$E$69&lt;=踏み台シート!AC4,踏み台シート!AC4&lt;='別紙3-1_区分⑤所要額内訳'!$G$69),1,"")</f>
        <v/>
      </c>
      <c r="AD63" s="307" t="str">
        <f>IF(AND('別紙3-1_区分⑤所要額内訳'!$E$69&lt;=踏み台シート!AD4,踏み台シート!AD4&lt;='別紙3-1_区分⑤所要額内訳'!$G$69),1,"")</f>
        <v/>
      </c>
      <c r="AE63" s="307" t="str">
        <f>IF(AND('別紙3-1_区分⑤所要額内訳'!$E$69&lt;=踏み台シート!AE4,踏み台シート!AE4&lt;='別紙3-1_区分⑤所要額内訳'!$G$69),1,"")</f>
        <v/>
      </c>
      <c r="AF63" s="307" t="str">
        <f>IF(AND('別紙3-1_区分⑤所要額内訳'!$E$69&lt;=踏み台シート!AF4,踏み台シート!AF4&lt;='別紙3-1_区分⑤所要額内訳'!$G$69),1,"")</f>
        <v/>
      </c>
      <c r="AG63" s="307" t="str">
        <f>IF(AND('別紙3-1_区分⑤所要額内訳'!$E$69&lt;=踏み台シート!AG4,踏み台シート!AG4&lt;='別紙3-1_区分⑤所要額内訳'!$G$69),1,"")</f>
        <v/>
      </c>
      <c r="AH63" s="307" t="str">
        <f>IF(AND('別紙3-1_区分⑤所要額内訳'!$E$69&lt;=踏み台シート!AH4,踏み台シート!AH4&lt;='別紙3-1_区分⑤所要額内訳'!$G$69),1,"")</f>
        <v/>
      </c>
      <c r="AI63" s="307" t="str">
        <f>IF(AND('別紙3-1_区分⑤所要額内訳'!$E$69&lt;=踏み台シート!AI4,踏み台シート!AI4&lt;='別紙3-1_区分⑤所要額内訳'!$G$69),1,"")</f>
        <v/>
      </c>
      <c r="AJ63" s="307" t="str">
        <f>IF(AND('別紙3-1_区分⑤所要額内訳'!$E$69&lt;=踏み台シート!AJ4,踏み台シート!AJ4&lt;='別紙3-1_区分⑤所要額内訳'!$G$69),1,"")</f>
        <v/>
      </c>
      <c r="AK63" s="307" t="str">
        <f>IF(AND('別紙3-1_区分⑤所要額内訳'!$E$69&lt;=踏み台シート!AK4,踏み台シート!AK4&lt;='別紙3-1_区分⑤所要額内訳'!$G$69),1,"")</f>
        <v/>
      </c>
      <c r="AL63" s="307" t="str">
        <f>IF(AND('別紙3-1_区分⑤所要額内訳'!$E$69&lt;=踏み台シート!AL4,踏み台シート!AL4&lt;='別紙3-1_区分⑤所要額内訳'!$G$69),1,"")</f>
        <v/>
      </c>
      <c r="AM63" s="307" t="str">
        <f>IF(AND('別紙3-1_区分⑤所要額内訳'!$E$69&lt;=踏み台シート!AM4,踏み台シート!AM4&lt;='別紙3-1_区分⑤所要額内訳'!$G$69),1,"")</f>
        <v/>
      </c>
      <c r="AN63" s="307" t="str">
        <f>IF(AND('別紙3-1_区分⑤所要額内訳'!$E$69&lt;=踏み台シート!AN4,踏み台シート!AN4&lt;='別紙3-1_区分⑤所要額内訳'!$G$69),1,"")</f>
        <v/>
      </c>
      <c r="AO63" s="307" t="str">
        <f>IF(AND('別紙3-1_区分⑤所要額内訳'!$E$69&lt;=踏み台シート!AO4,踏み台シート!AO4&lt;='別紙3-1_区分⑤所要額内訳'!$G$69),1,"")</f>
        <v/>
      </c>
      <c r="AP63" s="307" t="str">
        <f>IF(AND('別紙3-1_区分⑤所要額内訳'!$E$69&lt;=踏み台シート!AP4,踏み台シート!AP4&lt;='別紙3-1_区分⑤所要額内訳'!$G$69),1,"")</f>
        <v/>
      </c>
      <c r="AQ63" s="307" t="str">
        <f>IF(AND('別紙3-1_区分⑤所要額内訳'!$E$69&lt;=踏み台シート!AQ4,踏み台シート!AQ4&lt;='別紙3-1_区分⑤所要額内訳'!$G$69),1,"")</f>
        <v/>
      </c>
      <c r="AR63" s="307" t="str">
        <f>IF(AND('別紙3-1_区分⑤所要額内訳'!$E$69&lt;=踏み台シート!AR4,踏み台シート!AR4&lt;='別紙3-1_区分⑤所要額内訳'!$G$69),1,"")</f>
        <v/>
      </c>
      <c r="AS63" s="307" t="str">
        <f>IF(AND('別紙3-1_区分⑤所要額内訳'!$E$69&lt;=踏み台シート!AS4,踏み台シート!AS4&lt;='別紙3-1_区分⑤所要額内訳'!$G$69),1,"")</f>
        <v/>
      </c>
      <c r="AT63" s="307" t="str">
        <f>IF(AND('別紙3-1_区分⑤所要額内訳'!$E$69&lt;=踏み台シート!AT4,踏み台シート!AT4&lt;='別紙3-1_区分⑤所要額内訳'!$G$69),1,"")</f>
        <v/>
      </c>
      <c r="AU63" s="307" t="str">
        <f>IF(AND('別紙3-1_区分⑤所要額内訳'!$E$69&lt;=踏み台シート!AU4,踏み台シート!AU4&lt;='別紙3-1_区分⑤所要額内訳'!$G$69),1,"")</f>
        <v/>
      </c>
      <c r="AV63" s="307" t="str">
        <f>IF(AND('別紙3-1_区分⑤所要額内訳'!$E$69&lt;=踏み台シート!AV4,踏み台シート!AV4&lt;='別紙3-1_区分⑤所要額内訳'!$G$69),1,"")</f>
        <v/>
      </c>
      <c r="AW63" s="307" t="str">
        <f>IF(AND('別紙3-1_区分⑤所要額内訳'!$E$69&lt;=踏み台シート!AW4,踏み台シート!AW4&lt;='別紙3-1_区分⑤所要額内訳'!$G$69),1,"")</f>
        <v/>
      </c>
      <c r="AX63" s="307" t="str">
        <f>IF(AND('別紙3-1_区分⑤所要額内訳'!$E$69&lt;=踏み台シート!AX4,踏み台シート!AX4&lt;='別紙3-1_区分⑤所要額内訳'!$G$69),1,"")</f>
        <v/>
      </c>
      <c r="AY63" s="307" t="str">
        <f>IF(AND('別紙3-1_区分⑤所要額内訳'!$E$69&lt;=踏み台シート!AY4,踏み台シート!AY4&lt;='別紙3-1_区分⑤所要額内訳'!$G$69),1,"")</f>
        <v/>
      </c>
      <c r="AZ63" s="307" t="str">
        <f>IF(AND('別紙3-1_区分⑤所要額内訳'!$E$69&lt;=踏み台シート!AZ4,踏み台シート!AZ4&lt;='別紙3-1_区分⑤所要額内訳'!$G$69),1,"")</f>
        <v/>
      </c>
      <c r="BA63" s="307" t="str">
        <f>IF(AND('別紙3-1_区分⑤所要額内訳'!$E$69&lt;=踏み台シート!BA4,踏み台シート!BA4&lt;='別紙3-1_区分⑤所要額内訳'!$G$69),1,"")</f>
        <v/>
      </c>
      <c r="BB63" s="311">
        <f t="shared" si="4"/>
        <v>1</v>
      </c>
    </row>
    <row r="64" spans="1:54">
      <c r="A64" s="307" t="str">
        <f t="shared" si="5"/>
        <v/>
      </c>
      <c r="B64" s="313" t="str">
        <f>IF('別紙3-1_区分⑤所要額内訳'!B70="","",'別紙3-1_区分⑤所要額内訳'!B70)</f>
        <v/>
      </c>
      <c r="C64" s="307" t="str">
        <f>IF('別紙3-1_区分⑤所要額内訳'!C70="","",'別紙3-1_区分⑤所要額内訳'!C70)</f>
        <v/>
      </c>
      <c r="D64" s="307">
        <f>IF(AND('別紙3-1_区分⑤所要額内訳'!$E$70&lt;=踏み台シート!D4,踏み台シート!D4&lt;='別紙3-1_区分⑤所要額内訳'!$G$70),1,"")</f>
        <v>1</v>
      </c>
      <c r="E64" s="307" t="str">
        <f>IF(AND('別紙3-1_区分⑤所要額内訳'!$E$70&lt;=踏み台シート!E4,踏み台シート!E4&lt;='別紙3-1_区分⑤所要額内訳'!$G$70),1,"")</f>
        <v/>
      </c>
      <c r="F64" s="307" t="str">
        <f>IF(AND('別紙3-1_区分⑤所要額内訳'!$E$70&lt;=踏み台シート!F4,踏み台シート!F4&lt;='別紙3-1_区分⑤所要額内訳'!$G$70),1,"")</f>
        <v/>
      </c>
      <c r="G64" s="307" t="str">
        <f>IF(AND('別紙3-1_区分⑤所要額内訳'!$E$70&lt;=踏み台シート!G4,踏み台シート!G4&lt;='別紙3-1_区分⑤所要額内訳'!$G$70),1,"")</f>
        <v/>
      </c>
      <c r="H64" s="307" t="str">
        <f>IF(AND('別紙3-1_区分⑤所要額内訳'!$E$70&lt;=踏み台シート!H4,踏み台シート!H4&lt;='別紙3-1_区分⑤所要額内訳'!$G$70),1,"")</f>
        <v/>
      </c>
      <c r="I64" s="307" t="str">
        <f>IF(AND('別紙3-1_区分⑤所要額内訳'!$E$70&lt;=踏み台シート!I4,踏み台シート!I4&lt;='別紙3-1_区分⑤所要額内訳'!$G$70),1,"")</f>
        <v/>
      </c>
      <c r="J64" s="307" t="str">
        <f>IF(AND('別紙3-1_区分⑤所要額内訳'!$E$70&lt;=踏み台シート!J4,踏み台シート!J4&lt;='別紙3-1_区分⑤所要額内訳'!$G$70),1,"")</f>
        <v/>
      </c>
      <c r="K64" s="307" t="str">
        <f>IF(AND('別紙3-1_区分⑤所要額内訳'!$E$70&lt;=踏み台シート!K4,踏み台シート!K4&lt;='別紙3-1_区分⑤所要額内訳'!$G$70),1,"")</f>
        <v/>
      </c>
      <c r="L64" s="307" t="str">
        <f>IF(AND('別紙3-1_区分⑤所要額内訳'!$E$70&lt;=踏み台シート!L4,踏み台シート!L4&lt;='別紙3-1_区分⑤所要額内訳'!$G$70),1,"")</f>
        <v/>
      </c>
      <c r="M64" s="307" t="str">
        <f>IF(AND('別紙3-1_区分⑤所要額内訳'!$E$70&lt;=踏み台シート!M4,踏み台シート!M4&lt;='別紙3-1_区分⑤所要額内訳'!$G$70),1,"")</f>
        <v/>
      </c>
      <c r="N64" s="307" t="str">
        <f>IF(AND('別紙3-1_区分⑤所要額内訳'!$E$70&lt;=踏み台シート!N4,踏み台シート!N4&lt;='別紙3-1_区分⑤所要額内訳'!$G$70),1,"")</f>
        <v/>
      </c>
      <c r="O64" s="307" t="str">
        <f>IF(AND('別紙3-1_区分⑤所要額内訳'!$E$70&lt;=踏み台シート!O4,踏み台シート!O4&lt;='別紙3-1_区分⑤所要額内訳'!$G$70),1,"")</f>
        <v/>
      </c>
      <c r="P64" s="307" t="str">
        <f>IF(AND('別紙3-1_区分⑤所要額内訳'!$E$70&lt;=踏み台シート!P4,踏み台シート!P4&lt;='別紙3-1_区分⑤所要額内訳'!$G$70),1,"")</f>
        <v/>
      </c>
      <c r="Q64" s="307" t="str">
        <f>IF(AND('別紙3-1_区分⑤所要額内訳'!$E$70&lt;=踏み台シート!Q4,踏み台シート!Q4&lt;='別紙3-1_区分⑤所要額内訳'!$G$70),1,"")</f>
        <v/>
      </c>
      <c r="R64" s="307" t="str">
        <f>IF(AND('別紙3-1_区分⑤所要額内訳'!$E$70&lt;=踏み台シート!R4,踏み台シート!R4&lt;='別紙3-1_区分⑤所要額内訳'!$G$70),1,"")</f>
        <v/>
      </c>
      <c r="S64" s="307" t="str">
        <f>IF(AND('別紙3-1_区分⑤所要額内訳'!$E$70&lt;=踏み台シート!S4,踏み台シート!S4&lt;='別紙3-1_区分⑤所要額内訳'!$G$70),1,"")</f>
        <v/>
      </c>
      <c r="T64" s="307" t="str">
        <f>IF(AND('別紙3-1_区分⑤所要額内訳'!$E$70&lt;=踏み台シート!T4,踏み台シート!T4&lt;='別紙3-1_区分⑤所要額内訳'!$G$70),1,"")</f>
        <v/>
      </c>
      <c r="U64" s="307" t="str">
        <f>IF(AND('別紙3-1_区分⑤所要額内訳'!$E$70&lt;=踏み台シート!U4,踏み台シート!U4&lt;='別紙3-1_区分⑤所要額内訳'!$G$70),1,"")</f>
        <v/>
      </c>
      <c r="V64" s="307" t="str">
        <f>IF(AND('別紙3-1_区分⑤所要額内訳'!$E$70&lt;=踏み台シート!V4,踏み台シート!V4&lt;='別紙3-1_区分⑤所要額内訳'!$G$70),1,"")</f>
        <v/>
      </c>
      <c r="W64" s="307" t="str">
        <f>IF(AND('別紙3-1_区分⑤所要額内訳'!$E$70&lt;=踏み台シート!W4,踏み台シート!W4&lt;='別紙3-1_区分⑤所要額内訳'!$G$70),1,"")</f>
        <v/>
      </c>
      <c r="X64" s="307" t="str">
        <f>IF(AND('別紙3-1_区分⑤所要額内訳'!$E$70&lt;=踏み台シート!X4,踏み台シート!X4&lt;='別紙3-1_区分⑤所要額内訳'!$G$70),1,"")</f>
        <v/>
      </c>
      <c r="Y64" s="307" t="str">
        <f>IF(AND('別紙3-1_区分⑤所要額内訳'!$E$70&lt;=踏み台シート!Y4,踏み台シート!Y4&lt;='別紙3-1_区分⑤所要額内訳'!$G$70),1,"")</f>
        <v/>
      </c>
      <c r="Z64" s="307" t="str">
        <f>IF(AND('別紙3-1_区分⑤所要額内訳'!$E$70&lt;=踏み台シート!Z4,踏み台シート!Z4&lt;='別紙3-1_区分⑤所要額内訳'!$G$70),1,"")</f>
        <v/>
      </c>
      <c r="AA64" s="307" t="str">
        <f>IF(AND('別紙3-1_区分⑤所要額内訳'!$E$70&lt;=踏み台シート!AA4,踏み台シート!AA4&lt;='別紙3-1_区分⑤所要額内訳'!$G$70),1,"")</f>
        <v/>
      </c>
      <c r="AB64" s="307" t="str">
        <f>IF(AND('別紙3-1_区分⑤所要額内訳'!$E$70&lt;=踏み台シート!AB4,踏み台シート!AB4&lt;='別紙3-1_区分⑤所要額内訳'!$G$70),1,"")</f>
        <v/>
      </c>
      <c r="AC64" s="307" t="str">
        <f>IF(AND('別紙3-1_区分⑤所要額内訳'!$E$70&lt;=踏み台シート!AC4,踏み台シート!AC4&lt;='別紙3-1_区分⑤所要額内訳'!$G$70),1,"")</f>
        <v/>
      </c>
      <c r="AD64" s="307" t="str">
        <f>IF(AND('別紙3-1_区分⑤所要額内訳'!$E$70&lt;=踏み台シート!AD4,踏み台シート!AD4&lt;='別紙3-1_区分⑤所要額内訳'!$G$70),1,"")</f>
        <v/>
      </c>
      <c r="AE64" s="307" t="str">
        <f>IF(AND('別紙3-1_区分⑤所要額内訳'!$E$70&lt;=踏み台シート!AE4,踏み台シート!AE4&lt;='別紙3-1_区分⑤所要額内訳'!$G$70),1,"")</f>
        <v/>
      </c>
      <c r="AF64" s="307" t="str">
        <f>IF(AND('別紙3-1_区分⑤所要額内訳'!$E$70&lt;=踏み台シート!AF4,踏み台シート!AF4&lt;='別紙3-1_区分⑤所要額内訳'!$G$70),1,"")</f>
        <v/>
      </c>
      <c r="AG64" s="307" t="str">
        <f>IF(AND('別紙3-1_区分⑤所要額内訳'!$E$70&lt;=踏み台シート!AG4,踏み台シート!AG4&lt;='別紙3-1_区分⑤所要額内訳'!$G$70),1,"")</f>
        <v/>
      </c>
      <c r="AH64" s="307" t="str">
        <f>IF(AND('別紙3-1_区分⑤所要額内訳'!$E$70&lt;=踏み台シート!AH4,踏み台シート!AH4&lt;='別紙3-1_区分⑤所要額内訳'!$G$70),1,"")</f>
        <v/>
      </c>
      <c r="AI64" s="307" t="str">
        <f>IF(AND('別紙3-1_区分⑤所要額内訳'!$E$70&lt;=踏み台シート!AI4,踏み台シート!AI4&lt;='別紙3-1_区分⑤所要額内訳'!$G$70),1,"")</f>
        <v/>
      </c>
      <c r="AJ64" s="307" t="str">
        <f>IF(AND('別紙3-1_区分⑤所要額内訳'!$E$70&lt;=踏み台シート!AJ4,踏み台シート!AJ4&lt;='別紙3-1_区分⑤所要額内訳'!$G$70),1,"")</f>
        <v/>
      </c>
      <c r="AK64" s="307" t="str">
        <f>IF(AND('別紙3-1_区分⑤所要額内訳'!$E$70&lt;=踏み台シート!AK4,踏み台シート!AK4&lt;='別紙3-1_区分⑤所要額内訳'!$G$70),1,"")</f>
        <v/>
      </c>
      <c r="AL64" s="307" t="str">
        <f>IF(AND('別紙3-1_区分⑤所要額内訳'!$E$70&lt;=踏み台シート!AL4,踏み台シート!AL4&lt;='別紙3-1_区分⑤所要額内訳'!$G$70),1,"")</f>
        <v/>
      </c>
      <c r="AM64" s="307" t="str">
        <f>IF(AND('別紙3-1_区分⑤所要額内訳'!$E$70&lt;=踏み台シート!AM4,踏み台シート!AM4&lt;='別紙3-1_区分⑤所要額内訳'!$G$70),1,"")</f>
        <v/>
      </c>
      <c r="AN64" s="307" t="str">
        <f>IF(AND('別紙3-1_区分⑤所要額内訳'!$E$70&lt;=踏み台シート!AN4,踏み台シート!AN4&lt;='別紙3-1_区分⑤所要額内訳'!$G$70),1,"")</f>
        <v/>
      </c>
      <c r="AO64" s="307" t="str">
        <f>IF(AND('別紙3-1_区分⑤所要額内訳'!$E$70&lt;=踏み台シート!AO4,踏み台シート!AO4&lt;='別紙3-1_区分⑤所要額内訳'!$G$70),1,"")</f>
        <v/>
      </c>
      <c r="AP64" s="307" t="str">
        <f>IF(AND('別紙3-1_区分⑤所要額内訳'!$E$70&lt;=踏み台シート!AP4,踏み台シート!AP4&lt;='別紙3-1_区分⑤所要額内訳'!$G$70),1,"")</f>
        <v/>
      </c>
      <c r="AQ64" s="307" t="str">
        <f>IF(AND('別紙3-1_区分⑤所要額内訳'!$E$70&lt;=踏み台シート!AQ4,踏み台シート!AQ4&lt;='別紙3-1_区分⑤所要額内訳'!$G$70),1,"")</f>
        <v/>
      </c>
      <c r="AR64" s="307" t="str">
        <f>IF(AND('別紙3-1_区分⑤所要額内訳'!$E$70&lt;=踏み台シート!AR4,踏み台シート!AR4&lt;='別紙3-1_区分⑤所要額内訳'!$G$70),1,"")</f>
        <v/>
      </c>
      <c r="AS64" s="307" t="str">
        <f>IF(AND('別紙3-1_区分⑤所要額内訳'!$E$70&lt;=踏み台シート!AS4,踏み台シート!AS4&lt;='別紙3-1_区分⑤所要額内訳'!$G$70),1,"")</f>
        <v/>
      </c>
      <c r="AT64" s="307" t="str">
        <f>IF(AND('別紙3-1_区分⑤所要額内訳'!$E$70&lt;=踏み台シート!AT4,踏み台シート!AT4&lt;='別紙3-1_区分⑤所要額内訳'!$G$70),1,"")</f>
        <v/>
      </c>
      <c r="AU64" s="307" t="str">
        <f>IF(AND('別紙3-1_区分⑤所要額内訳'!$E$70&lt;=踏み台シート!AU4,踏み台シート!AU4&lt;='別紙3-1_区分⑤所要額内訳'!$G$70),1,"")</f>
        <v/>
      </c>
      <c r="AV64" s="307" t="str">
        <f>IF(AND('別紙3-1_区分⑤所要額内訳'!$E$70&lt;=踏み台シート!AV4,踏み台シート!AV4&lt;='別紙3-1_区分⑤所要額内訳'!$G$70),1,"")</f>
        <v/>
      </c>
      <c r="AW64" s="307" t="str">
        <f>IF(AND('別紙3-1_区分⑤所要額内訳'!$E$70&lt;=踏み台シート!AW4,踏み台シート!AW4&lt;='別紙3-1_区分⑤所要額内訳'!$G$70),1,"")</f>
        <v/>
      </c>
      <c r="AX64" s="307" t="str">
        <f>IF(AND('別紙3-1_区分⑤所要額内訳'!$E$70&lt;=踏み台シート!AX4,踏み台シート!AX4&lt;='別紙3-1_区分⑤所要額内訳'!$G$70),1,"")</f>
        <v/>
      </c>
      <c r="AY64" s="307" t="str">
        <f>IF(AND('別紙3-1_区分⑤所要額内訳'!$E$70&lt;=踏み台シート!AY4,踏み台シート!AY4&lt;='別紙3-1_区分⑤所要額内訳'!$G$70),1,"")</f>
        <v/>
      </c>
      <c r="AZ64" s="307" t="str">
        <f>IF(AND('別紙3-1_区分⑤所要額内訳'!$E$70&lt;=踏み台シート!AZ4,踏み台シート!AZ4&lt;='別紙3-1_区分⑤所要額内訳'!$G$70),1,"")</f>
        <v/>
      </c>
      <c r="BA64" s="307" t="str">
        <f>IF(AND('別紙3-1_区分⑤所要額内訳'!$E$70&lt;=踏み台シート!BA4,踏み台シート!BA4&lt;='別紙3-1_区分⑤所要額内訳'!$G$70),1,"")</f>
        <v/>
      </c>
      <c r="BB64" s="311">
        <f t="shared" si="4"/>
        <v>1</v>
      </c>
    </row>
    <row r="65" spans="1:54">
      <c r="A65" s="307" t="str">
        <f t="shared" si="5"/>
        <v/>
      </c>
      <c r="B65" s="313" t="str">
        <f>IF('別紙3-1_区分⑤所要額内訳'!B71="","",'別紙3-1_区分⑤所要額内訳'!B71)</f>
        <v/>
      </c>
      <c r="C65" s="307" t="str">
        <f>IF('別紙3-1_区分⑤所要額内訳'!C71="","",'別紙3-1_区分⑤所要額内訳'!C71)</f>
        <v/>
      </c>
      <c r="D65" s="307">
        <f>IF(AND('別紙3-1_区分⑤所要額内訳'!$E$71&lt;=踏み台シート!D4,踏み台シート!D4&lt;='別紙3-1_区分⑤所要額内訳'!$G$71),1,"")</f>
        <v>1</v>
      </c>
      <c r="E65" s="307" t="str">
        <f>IF(AND('別紙3-1_区分⑤所要額内訳'!$E$71&lt;=踏み台シート!E4,踏み台シート!E4&lt;='別紙3-1_区分⑤所要額内訳'!$G$71),1,"")</f>
        <v/>
      </c>
      <c r="F65" s="307" t="str">
        <f>IF(AND('別紙3-1_区分⑤所要額内訳'!$E$71&lt;=踏み台シート!F4,踏み台シート!F4&lt;='別紙3-1_区分⑤所要額内訳'!$G$71),1,"")</f>
        <v/>
      </c>
      <c r="G65" s="307" t="str">
        <f>IF(AND('別紙3-1_区分⑤所要額内訳'!$E$71&lt;=踏み台シート!G4,踏み台シート!G4&lt;='別紙3-1_区分⑤所要額内訳'!$G$71),1,"")</f>
        <v/>
      </c>
      <c r="H65" s="307" t="str">
        <f>IF(AND('別紙3-1_区分⑤所要額内訳'!$E$71&lt;=踏み台シート!H4,踏み台シート!H4&lt;='別紙3-1_区分⑤所要額内訳'!$G$71),1,"")</f>
        <v/>
      </c>
      <c r="I65" s="307" t="str">
        <f>IF(AND('別紙3-1_区分⑤所要額内訳'!$E$71&lt;=踏み台シート!I4,踏み台シート!I4&lt;='別紙3-1_区分⑤所要額内訳'!$G$71),1,"")</f>
        <v/>
      </c>
      <c r="J65" s="307" t="str">
        <f>IF(AND('別紙3-1_区分⑤所要額内訳'!$E$71&lt;=踏み台シート!J4,踏み台シート!J4&lt;='別紙3-1_区分⑤所要額内訳'!$G$71),1,"")</f>
        <v/>
      </c>
      <c r="K65" s="307" t="str">
        <f>IF(AND('別紙3-1_区分⑤所要額内訳'!$E$71&lt;=踏み台シート!K4,踏み台シート!K4&lt;='別紙3-1_区分⑤所要額内訳'!$G$71),1,"")</f>
        <v/>
      </c>
      <c r="L65" s="307" t="str">
        <f>IF(AND('別紙3-1_区分⑤所要額内訳'!$E$71&lt;=踏み台シート!L4,踏み台シート!L4&lt;='別紙3-1_区分⑤所要額内訳'!$G$71),1,"")</f>
        <v/>
      </c>
      <c r="M65" s="307" t="str">
        <f>IF(AND('別紙3-1_区分⑤所要額内訳'!$E$71&lt;=踏み台シート!M4,踏み台シート!M4&lt;='別紙3-1_区分⑤所要額内訳'!$G$71),1,"")</f>
        <v/>
      </c>
      <c r="N65" s="307" t="str">
        <f>IF(AND('別紙3-1_区分⑤所要額内訳'!$E$71&lt;=踏み台シート!N4,踏み台シート!N4&lt;='別紙3-1_区分⑤所要額内訳'!$G$71),1,"")</f>
        <v/>
      </c>
      <c r="O65" s="307" t="str">
        <f>IF(AND('別紙3-1_区分⑤所要額内訳'!$E$71&lt;=踏み台シート!O4,踏み台シート!O4&lt;='別紙3-1_区分⑤所要額内訳'!$G$71),1,"")</f>
        <v/>
      </c>
      <c r="P65" s="307" t="str">
        <f>IF(AND('別紙3-1_区分⑤所要額内訳'!$E$71&lt;=踏み台シート!P4,踏み台シート!P4&lt;='別紙3-1_区分⑤所要額内訳'!$G$71),1,"")</f>
        <v/>
      </c>
      <c r="Q65" s="307" t="str">
        <f>IF(AND('別紙3-1_区分⑤所要額内訳'!$E$71&lt;=踏み台シート!Q4,踏み台シート!Q4&lt;='別紙3-1_区分⑤所要額内訳'!$G$71),1,"")</f>
        <v/>
      </c>
      <c r="R65" s="307" t="str">
        <f>IF(AND('別紙3-1_区分⑤所要額内訳'!$E$71&lt;=踏み台シート!R4,踏み台シート!R4&lt;='別紙3-1_区分⑤所要額内訳'!$G$71),1,"")</f>
        <v/>
      </c>
      <c r="S65" s="307" t="str">
        <f>IF(AND('別紙3-1_区分⑤所要額内訳'!$E$71&lt;=踏み台シート!S4,踏み台シート!S4&lt;='別紙3-1_区分⑤所要額内訳'!$G$71),1,"")</f>
        <v/>
      </c>
      <c r="T65" s="307" t="str">
        <f>IF(AND('別紙3-1_区分⑤所要額内訳'!$E$71&lt;=踏み台シート!T4,踏み台シート!T4&lt;='別紙3-1_区分⑤所要額内訳'!$G$71),1,"")</f>
        <v/>
      </c>
      <c r="U65" s="307" t="str">
        <f>IF(AND('別紙3-1_区分⑤所要額内訳'!$E$71&lt;=踏み台シート!U4,踏み台シート!U4&lt;='別紙3-1_区分⑤所要額内訳'!$G$71),1,"")</f>
        <v/>
      </c>
      <c r="V65" s="307" t="str">
        <f>IF(AND('別紙3-1_区分⑤所要額内訳'!$E$71&lt;=踏み台シート!V4,踏み台シート!V4&lt;='別紙3-1_区分⑤所要額内訳'!$G$71),1,"")</f>
        <v/>
      </c>
      <c r="W65" s="307" t="str">
        <f>IF(AND('別紙3-1_区分⑤所要額内訳'!$E$71&lt;=踏み台シート!W4,踏み台シート!W4&lt;='別紙3-1_区分⑤所要額内訳'!$G$71),1,"")</f>
        <v/>
      </c>
      <c r="X65" s="307" t="str">
        <f>IF(AND('別紙3-1_区分⑤所要額内訳'!$E$71&lt;=踏み台シート!X4,踏み台シート!X4&lt;='別紙3-1_区分⑤所要額内訳'!$G$71),1,"")</f>
        <v/>
      </c>
      <c r="Y65" s="307" t="str">
        <f>IF(AND('別紙3-1_区分⑤所要額内訳'!$E$71&lt;=踏み台シート!Y4,踏み台シート!Y4&lt;='別紙3-1_区分⑤所要額内訳'!$G$71),1,"")</f>
        <v/>
      </c>
      <c r="Z65" s="307" t="str">
        <f>IF(AND('別紙3-1_区分⑤所要額内訳'!$E$71&lt;=踏み台シート!Z4,踏み台シート!Z4&lt;='別紙3-1_区分⑤所要額内訳'!$G$71),1,"")</f>
        <v/>
      </c>
      <c r="AA65" s="307" t="str">
        <f>IF(AND('別紙3-1_区分⑤所要額内訳'!$E$71&lt;=踏み台シート!AA4,踏み台シート!AA4&lt;='別紙3-1_区分⑤所要額内訳'!$G$71),1,"")</f>
        <v/>
      </c>
      <c r="AB65" s="307" t="str">
        <f>IF(AND('別紙3-1_区分⑤所要額内訳'!$E$71&lt;=踏み台シート!AB4,踏み台シート!AB4&lt;='別紙3-1_区分⑤所要額内訳'!$G$71),1,"")</f>
        <v/>
      </c>
      <c r="AC65" s="307" t="str">
        <f>IF(AND('別紙3-1_区分⑤所要額内訳'!$E$71&lt;=踏み台シート!AC4,踏み台シート!AC4&lt;='別紙3-1_区分⑤所要額内訳'!$G$71),1,"")</f>
        <v/>
      </c>
      <c r="AD65" s="307" t="str">
        <f>IF(AND('別紙3-1_区分⑤所要額内訳'!$E$71&lt;=踏み台シート!AD4,踏み台シート!AD4&lt;='別紙3-1_区分⑤所要額内訳'!$G$71),1,"")</f>
        <v/>
      </c>
      <c r="AE65" s="307" t="str">
        <f>IF(AND('別紙3-1_区分⑤所要額内訳'!$E$71&lt;=踏み台シート!AE4,踏み台シート!AE4&lt;='別紙3-1_区分⑤所要額内訳'!$G$71),1,"")</f>
        <v/>
      </c>
      <c r="AF65" s="307" t="str">
        <f>IF(AND('別紙3-1_区分⑤所要額内訳'!$E$71&lt;=踏み台シート!AF4,踏み台シート!AF4&lt;='別紙3-1_区分⑤所要額内訳'!$G$71),1,"")</f>
        <v/>
      </c>
      <c r="AG65" s="307" t="str">
        <f>IF(AND('別紙3-1_区分⑤所要額内訳'!$E$71&lt;=踏み台シート!AG4,踏み台シート!AG4&lt;='別紙3-1_区分⑤所要額内訳'!$G$71),1,"")</f>
        <v/>
      </c>
      <c r="AH65" s="307" t="str">
        <f>IF(AND('別紙3-1_区分⑤所要額内訳'!$E$71&lt;=踏み台シート!AH4,踏み台シート!AH4&lt;='別紙3-1_区分⑤所要額内訳'!$G$71),1,"")</f>
        <v/>
      </c>
      <c r="AI65" s="307" t="str">
        <f>IF(AND('別紙3-1_区分⑤所要額内訳'!$E$71&lt;=踏み台シート!AI4,踏み台シート!AI4&lt;='別紙3-1_区分⑤所要額内訳'!$G$71),1,"")</f>
        <v/>
      </c>
      <c r="AJ65" s="307" t="str">
        <f>IF(AND('別紙3-1_区分⑤所要額内訳'!$E$71&lt;=踏み台シート!AJ4,踏み台シート!AJ4&lt;='別紙3-1_区分⑤所要額内訳'!$G$71),1,"")</f>
        <v/>
      </c>
      <c r="AK65" s="307" t="str">
        <f>IF(AND('別紙3-1_区分⑤所要額内訳'!$E$71&lt;=踏み台シート!AK4,踏み台シート!AK4&lt;='別紙3-1_区分⑤所要額内訳'!$G$71),1,"")</f>
        <v/>
      </c>
      <c r="AL65" s="307" t="str">
        <f>IF(AND('別紙3-1_区分⑤所要額内訳'!$E$71&lt;=踏み台シート!AL4,踏み台シート!AL4&lt;='別紙3-1_区分⑤所要額内訳'!$G$71),1,"")</f>
        <v/>
      </c>
      <c r="AM65" s="307" t="str">
        <f>IF(AND('別紙3-1_区分⑤所要額内訳'!$E$71&lt;=踏み台シート!AM4,踏み台シート!AM4&lt;='別紙3-1_区分⑤所要額内訳'!$G$71),1,"")</f>
        <v/>
      </c>
      <c r="AN65" s="307" t="str">
        <f>IF(AND('別紙3-1_区分⑤所要額内訳'!$E$71&lt;=踏み台シート!AN4,踏み台シート!AN4&lt;='別紙3-1_区分⑤所要額内訳'!$G$71),1,"")</f>
        <v/>
      </c>
      <c r="AO65" s="307" t="str">
        <f>IF(AND('別紙3-1_区分⑤所要額内訳'!$E$71&lt;=踏み台シート!AO4,踏み台シート!AO4&lt;='別紙3-1_区分⑤所要額内訳'!$G$71),1,"")</f>
        <v/>
      </c>
      <c r="AP65" s="307" t="str">
        <f>IF(AND('別紙3-1_区分⑤所要額内訳'!$E$71&lt;=踏み台シート!AP4,踏み台シート!AP4&lt;='別紙3-1_区分⑤所要額内訳'!$G$71),1,"")</f>
        <v/>
      </c>
      <c r="AQ65" s="307" t="str">
        <f>IF(AND('別紙3-1_区分⑤所要額内訳'!$E$71&lt;=踏み台シート!AQ4,踏み台シート!AQ4&lt;='別紙3-1_区分⑤所要額内訳'!$G$71),1,"")</f>
        <v/>
      </c>
      <c r="AR65" s="307" t="str">
        <f>IF(AND('別紙3-1_区分⑤所要額内訳'!$E$71&lt;=踏み台シート!AR4,踏み台シート!AR4&lt;='別紙3-1_区分⑤所要額内訳'!$G$71),1,"")</f>
        <v/>
      </c>
      <c r="AS65" s="307" t="str">
        <f>IF(AND('別紙3-1_区分⑤所要額内訳'!$E$71&lt;=踏み台シート!AS4,踏み台シート!AS4&lt;='別紙3-1_区分⑤所要額内訳'!$G$71),1,"")</f>
        <v/>
      </c>
      <c r="AT65" s="307" t="str">
        <f>IF(AND('別紙3-1_区分⑤所要額内訳'!$E$71&lt;=踏み台シート!AT4,踏み台シート!AT4&lt;='別紙3-1_区分⑤所要額内訳'!$G$71),1,"")</f>
        <v/>
      </c>
      <c r="AU65" s="307" t="str">
        <f>IF(AND('別紙3-1_区分⑤所要額内訳'!$E$71&lt;=踏み台シート!AU4,踏み台シート!AU4&lt;='別紙3-1_区分⑤所要額内訳'!$G$71),1,"")</f>
        <v/>
      </c>
      <c r="AV65" s="307" t="str">
        <f>IF(AND('別紙3-1_区分⑤所要額内訳'!$E$71&lt;=踏み台シート!AV4,踏み台シート!AV4&lt;='別紙3-1_区分⑤所要額内訳'!$G$71),1,"")</f>
        <v/>
      </c>
      <c r="AW65" s="307" t="str">
        <f>IF(AND('別紙3-1_区分⑤所要額内訳'!$E$71&lt;=踏み台シート!AW4,踏み台シート!AW4&lt;='別紙3-1_区分⑤所要額内訳'!$G$71),1,"")</f>
        <v/>
      </c>
      <c r="AX65" s="307" t="str">
        <f>IF(AND('別紙3-1_区分⑤所要額内訳'!$E$71&lt;=踏み台シート!AX4,踏み台シート!AX4&lt;='別紙3-1_区分⑤所要額内訳'!$G$71),1,"")</f>
        <v/>
      </c>
      <c r="AY65" s="307" t="str">
        <f>IF(AND('別紙3-1_区分⑤所要額内訳'!$E$71&lt;=踏み台シート!AY4,踏み台シート!AY4&lt;='別紙3-1_区分⑤所要額内訳'!$G$71),1,"")</f>
        <v/>
      </c>
      <c r="AZ65" s="307" t="str">
        <f>IF(AND('別紙3-1_区分⑤所要額内訳'!$E$71&lt;=踏み台シート!AZ4,踏み台シート!AZ4&lt;='別紙3-1_区分⑤所要額内訳'!$G$71),1,"")</f>
        <v/>
      </c>
      <c r="BA65" s="307" t="str">
        <f>IF(AND('別紙3-1_区分⑤所要額内訳'!$E$71&lt;=踏み台シート!BA4,踏み台シート!BA4&lt;='別紙3-1_区分⑤所要額内訳'!$G$71),1,"")</f>
        <v/>
      </c>
      <c r="BB65" s="311">
        <f t="shared" si="4"/>
        <v>1</v>
      </c>
    </row>
    <row r="66" spans="1:54">
      <c r="A66" s="307" t="str">
        <f t="shared" si="5"/>
        <v/>
      </c>
      <c r="B66" s="313" t="str">
        <f>IF('別紙3-1_区分⑤所要額内訳'!B72="","",'別紙3-1_区分⑤所要額内訳'!B72)</f>
        <v/>
      </c>
      <c r="C66" s="307" t="str">
        <f>IF('別紙3-1_区分⑤所要額内訳'!C72="","",'別紙3-1_区分⑤所要額内訳'!C72)</f>
        <v/>
      </c>
      <c r="D66" s="307">
        <f>IF(AND('別紙3-1_区分⑤所要額内訳'!$E$72&lt;=踏み台シート!D4,踏み台シート!D4&lt;='別紙3-1_区分⑤所要額内訳'!$G$72),1,"")</f>
        <v>1</v>
      </c>
      <c r="E66" s="307" t="str">
        <f>IF(AND('別紙3-1_区分⑤所要額内訳'!$E$72&lt;=踏み台シート!E4,踏み台シート!E4&lt;='別紙3-1_区分⑤所要額内訳'!$G$72),1,"")</f>
        <v/>
      </c>
      <c r="F66" s="307" t="str">
        <f>IF(AND('別紙3-1_区分⑤所要額内訳'!$E$72&lt;=踏み台シート!F4,踏み台シート!F4&lt;='別紙3-1_区分⑤所要額内訳'!$G$72),1,"")</f>
        <v/>
      </c>
      <c r="G66" s="307" t="str">
        <f>IF(AND('別紙3-1_区分⑤所要額内訳'!$E$72&lt;=踏み台シート!G4,踏み台シート!G4&lt;='別紙3-1_区分⑤所要額内訳'!$G$72),1,"")</f>
        <v/>
      </c>
      <c r="H66" s="307" t="str">
        <f>IF(AND('別紙3-1_区分⑤所要額内訳'!$E$72&lt;=踏み台シート!H4,踏み台シート!H4&lt;='別紙3-1_区分⑤所要額内訳'!$G$72),1,"")</f>
        <v/>
      </c>
      <c r="I66" s="307" t="str">
        <f>IF(AND('別紙3-1_区分⑤所要額内訳'!$E$72&lt;=踏み台シート!I4,踏み台シート!I4&lt;='別紙3-1_区分⑤所要額内訳'!$G$72),1,"")</f>
        <v/>
      </c>
      <c r="J66" s="307" t="str">
        <f>IF(AND('別紙3-1_区分⑤所要額内訳'!$E$72&lt;=踏み台シート!J4,踏み台シート!J4&lt;='別紙3-1_区分⑤所要額内訳'!$G$72),1,"")</f>
        <v/>
      </c>
      <c r="K66" s="307" t="str">
        <f>IF(AND('別紙3-1_区分⑤所要額内訳'!$E$72&lt;=踏み台シート!K4,踏み台シート!K4&lt;='別紙3-1_区分⑤所要額内訳'!$G$72),1,"")</f>
        <v/>
      </c>
      <c r="L66" s="307" t="str">
        <f>IF(AND('別紙3-1_区分⑤所要額内訳'!$E$72&lt;=踏み台シート!L4,踏み台シート!L4&lt;='別紙3-1_区分⑤所要額内訳'!$G$72),1,"")</f>
        <v/>
      </c>
      <c r="M66" s="307" t="str">
        <f>IF(AND('別紙3-1_区分⑤所要額内訳'!$E$72&lt;=踏み台シート!M4,踏み台シート!M4&lt;='別紙3-1_区分⑤所要額内訳'!$G$72),1,"")</f>
        <v/>
      </c>
      <c r="N66" s="307" t="str">
        <f>IF(AND('別紙3-1_区分⑤所要額内訳'!$E$72&lt;=踏み台シート!N4,踏み台シート!N4&lt;='別紙3-1_区分⑤所要額内訳'!$G$72),1,"")</f>
        <v/>
      </c>
      <c r="O66" s="307" t="str">
        <f>IF(AND('別紙3-1_区分⑤所要額内訳'!$E$72&lt;=踏み台シート!O4,踏み台シート!O4&lt;='別紙3-1_区分⑤所要額内訳'!$G$72),1,"")</f>
        <v/>
      </c>
      <c r="P66" s="307" t="str">
        <f>IF(AND('別紙3-1_区分⑤所要額内訳'!$E$72&lt;=踏み台シート!P4,踏み台シート!P4&lt;='別紙3-1_区分⑤所要額内訳'!$G$72),1,"")</f>
        <v/>
      </c>
      <c r="Q66" s="307" t="str">
        <f>IF(AND('別紙3-1_区分⑤所要額内訳'!$E$72&lt;=踏み台シート!Q4,踏み台シート!Q4&lt;='別紙3-1_区分⑤所要額内訳'!$G$72),1,"")</f>
        <v/>
      </c>
      <c r="R66" s="307" t="str">
        <f>IF(AND('別紙3-1_区分⑤所要額内訳'!$E$72&lt;=踏み台シート!R4,踏み台シート!R4&lt;='別紙3-1_区分⑤所要額内訳'!$G$72),1,"")</f>
        <v/>
      </c>
      <c r="S66" s="307" t="str">
        <f>IF(AND('別紙3-1_区分⑤所要額内訳'!$E$72&lt;=踏み台シート!S4,踏み台シート!S4&lt;='別紙3-1_区分⑤所要額内訳'!$G$72),1,"")</f>
        <v/>
      </c>
      <c r="T66" s="307" t="str">
        <f>IF(AND('別紙3-1_区分⑤所要額内訳'!$E$72&lt;=踏み台シート!T4,踏み台シート!T4&lt;='別紙3-1_区分⑤所要額内訳'!$G$72),1,"")</f>
        <v/>
      </c>
      <c r="U66" s="307" t="str">
        <f>IF(AND('別紙3-1_区分⑤所要額内訳'!$E$72&lt;=踏み台シート!U4,踏み台シート!U4&lt;='別紙3-1_区分⑤所要額内訳'!$G$72),1,"")</f>
        <v/>
      </c>
      <c r="V66" s="307" t="str">
        <f>IF(AND('別紙3-1_区分⑤所要額内訳'!$E$72&lt;=踏み台シート!V4,踏み台シート!V4&lt;='別紙3-1_区分⑤所要額内訳'!$G$72),1,"")</f>
        <v/>
      </c>
      <c r="W66" s="307" t="str">
        <f>IF(AND('別紙3-1_区分⑤所要額内訳'!$E$72&lt;=踏み台シート!W4,踏み台シート!W4&lt;='別紙3-1_区分⑤所要額内訳'!$G$72),1,"")</f>
        <v/>
      </c>
      <c r="X66" s="307" t="str">
        <f>IF(AND('別紙3-1_区分⑤所要額内訳'!$E$72&lt;=踏み台シート!X4,踏み台シート!X4&lt;='別紙3-1_区分⑤所要額内訳'!$G$72),1,"")</f>
        <v/>
      </c>
      <c r="Y66" s="307" t="str">
        <f>IF(AND('別紙3-1_区分⑤所要額内訳'!$E$72&lt;=踏み台シート!Y4,踏み台シート!Y4&lt;='別紙3-1_区分⑤所要額内訳'!$G$72),1,"")</f>
        <v/>
      </c>
      <c r="Z66" s="307" t="str">
        <f>IF(AND('別紙3-1_区分⑤所要額内訳'!$E$72&lt;=踏み台シート!Z4,踏み台シート!Z4&lt;='別紙3-1_区分⑤所要額内訳'!$G$72),1,"")</f>
        <v/>
      </c>
      <c r="AA66" s="307" t="str">
        <f>IF(AND('別紙3-1_区分⑤所要額内訳'!$E$72&lt;=踏み台シート!AA4,踏み台シート!AA4&lt;='別紙3-1_区分⑤所要額内訳'!$G$72),1,"")</f>
        <v/>
      </c>
      <c r="AB66" s="307" t="str">
        <f>IF(AND('別紙3-1_区分⑤所要額内訳'!$E$72&lt;=踏み台シート!AB4,踏み台シート!AB4&lt;='別紙3-1_区分⑤所要額内訳'!$G$72),1,"")</f>
        <v/>
      </c>
      <c r="AC66" s="307" t="str">
        <f>IF(AND('別紙3-1_区分⑤所要額内訳'!$E$72&lt;=踏み台シート!AC4,踏み台シート!AC4&lt;='別紙3-1_区分⑤所要額内訳'!$G$72),1,"")</f>
        <v/>
      </c>
      <c r="AD66" s="307" t="str">
        <f>IF(AND('別紙3-1_区分⑤所要額内訳'!$E$72&lt;=踏み台シート!AD4,踏み台シート!AD4&lt;='別紙3-1_区分⑤所要額内訳'!$G$72),1,"")</f>
        <v/>
      </c>
      <c r="AE66" s="307" t="str">
        <f>IF(AND('別紙3-1_区分⑤所要額内訳'!$E$72&lt;=踏み台シート!AE4,踏み台シート!AE4&lt;='別紙3-1_区分⑤所要額内訳'!$G$72),1,"")</f>
        <v/>
      </c>
      <c r="AF66" s="307" t="str">
        <f>IF(AND('別紙3-1_区分⑤所要額内訳'!$E$72&lt;=踏み台シート!AF4,踏み台シート!AF4&lt;='別紙3-1_区分⑤所要額内訳'!$G$72),1,"")</f>
        <v/>
      </c>
      <c r="AG66" s="307" t="str">
        <f>IF(AND('別紙3-1_区分⑤所要額内訳'!$E$72&lt;=踏み台シート!AG4,踏み台シート!AG4&lt;='別紙3-1_区分⑤所要額内訳'!$G$72),1,"")</f>
        <v/>
      </c>
      <c r="AH66" s="307" t="str">
        <f>IF(AND('別紙3-1_区分⑤所要額内訳'!$E$72&lt;=踏み台シート!AH4,踏み台シート!AH4&lt;='別紙3-1_区分⑤所要額内訳'!$G$72),1,"")</f>
        <v/>
      </c>
      <c r="AI66" s="307" t="str">
        <f>IF(AND('別紙3-1_区分⑤所要額内訳'!$E$72&lt;=踏み台シート!AI4,踏み台シート!AI4&lt;='別紙3-1_区分⑤所要額内訳'!$G$72),1,"")</f>
        <v/>
      </c>
      <c r="AJ66" s="307" t="str">
        <f>IF(AND('別紙3-1_区分⑤所要額内訳'!$E$72&lt;=踏み台シート!AJ4,踏み台シート!AJ4&lt;='別紙3-1_区分⑤所要額内訳'!$G$72),1,"")</f>
        <v/>
      </c>
      <c r="AK66" s="307" t="str">
        <f>IF(AND('別紙3-1_区分⑤所要額内訳'!$E$72&lt;=踏み台シート!AK4,踏み台シート!AK4&lt;='別紙3-1_区分⑤所要額内訳'!$G$72),1,"")</f>
        <v/>
      </c>
      <c r="AL66" s="307" t="str">
        <f>IF(AND('別紙3-1_区分⑤所要額内訳'!$E$72&lt;=踏み台シート!AL4,踏み台シート!AL4&lt;='別紙3-1_区分⑤所要額内訳'!$G$72),1,"")</f>
        <v/>
      </c>
      <c r="AM66" s="307" t="str">
        <f>IF(AND('別紙3-1_区分⑤所要額内訳'!$E$72&lt;=踏み台シート!AM4,踏み台シート!AM4&lt;='別紙3-1_区分⑤所要額内訳'!$G$72),1,"")</f>
        <v/>
      </c>
      <c r="AN66" s="307" t="str">
        <f>IF(AND('別紙3-1_区分⑤所要額内訳'!$E$72&lt;=踏み台シート!AN4,踏み台シート!AN4&lt;='別紙3-1_区分⑤所要額内訳'!$G$72),1,"")</f>
        <v/>
      </c>
      <c r="AO66" s="307" t="str">
        <f>IF(AND('別紙3-1_区分⑤所要額内訳'!$E$72&lt;=踏み台シート!AO4,踏み台シート!AO4&lt;='別紙3-1_区分⑤所要額内訳'!$G$72),1,"")</f>
        <v/>
      </c>
      <c r="AP66" s="307" t="str">
        <f>IF(AND('別紙3-1_区分⑤所要額内訳'!$E$72&lt;=踏み台シート!AP4,踏み台シート!AP4&lt;='別紙3-1_区分⑤所要額内訳'!$G$72),1,"")</f>
        <v/>
      </c>
      <c r="AQ66" s="307" t="str">
        <f>IF(AND('別紙3-1_区分⑤所要額内訳'!$E$72&lt;=踏み台シート!AQ4,踏み台シート!AQ4&lt;='別紙3-1_区分⑤所要額内訳'!$G$72),1,"")</f>
        <v/>
      </c>
      <c r="AR66" s="307" t="str">
        <f>IF(AND('別紙3-1_区分⑤所要額内訳'!$E$72&lt;=踏み台シート!AR4,踏み台シート!AR4&lt;='別紙3-1_区分⑤所要額内訳'!$G$72),1,"")</f>
        <v/>
      </c>
      <c r="AS66" s="307" t="str">
        <f>IF(AND('別紙3-1_区分⑤所要額内訳'!$E$72&lt;=踏み台シート!AS4,踏み台シート!AS4&lt;='別紙3-1_区分⑤所要額内訳'!$G$72),1,"")</f>
        <v/>
      </c>
      <c r="AT66" s="307" t="str">
        <f>IF(AND('別紙3-1_区分⑤所要額内訳'!$E$72&lt;=踏み台シート!AT4,踏み台シート!AT4&lt;='別紙3-1_区分⑤所要額内訳'!$G$72),1,"")</f>
        <v/>
      </c>
      <c r="AU66" s="307" t="str">
        <f>IF(AND('別紙3-1_区分⑤所要額内訳'!$E$72&lt;=踏み台シート!AU4,踏み台シート!AU4&lt;='別紙3-1_区分⑤所要額内訳'!$G$72),1,"")</f>
        <v/>
      </c>
      <c r="AV66" s="307" t="str">
        <f>IF(AND('別紙3-1_区分⑤所要額内訳'!$E$72&lt;=踏み台シート!AV4,踏み台シート!AV4&lt;='別紙3-1_区分⑤所要額内訳'!$G$72),1,"")</f>
        <v/>
      </c>
      <c r="AW66" s="307" t="str">
        <f>IF(AND('別紙3-1_区分⑤所要額内訳'!$E$72&lt;=踏み台シート!AW4,踏み台シート!AW4&lt;='別紙3-1_区分⑤所要額内訳'!$G$72),1,"")</f>
        <v/>
      </c>
      <c r="AX66" s="307" t="str">
        <f>IF(AND('別紙3-1_区分⑤所要額内訳'!$E$72&lt;=踏み台シート!AX4,踏み台シート!AX4&lt;='別紙3-1_区分⑤所要額内訳'!$G$72),1,"")</f>
        <v/>
      </c>
      <c r="AY66" s="307" t="str">
        <f>IF(AND('別紙3-1_区分⑤所要額内訳'!$E$72&lt;=踏み台シート!AY4,踏み台シート!AY4&lt;='別紙3-1_区分⑤所要額内訳'!$G$72),1,"")</f>
        <v/>
      </c>
      <c r="AZ66" s="307" t="str">
        <f>IF(AND('別紙3-1_区分⑤所要額内訳'!$E$72&lt;=踏み台シート!AZ4,踏み台シート!AZ4&lt;='別紙3-1_区分⑤所要額内訳'!$G$72),1,"")</f>
        <v/>
      </c>
      <c r="BA66" s="307" t="str">
        <f>IF(AND('別紙3-1_区分⑤所要額内訳'!$E$72&lt;=踏み台シート!BA4,踏み台シート!BA4&lt;='別紙3-1_区分⑤所要額内訳'!$G$72),1,"")</f>
        <v/>
      </c>
      <c r="BB66" s="311">
        <f t="shared" si="4"/>
        <v>1</v>
      </c>
    </row>
    <row r="67" spans="1:54">
      <c r="A67" s="307" t="str">
        <f t="shared" si="5"/>
        <v/>
      </c>
      <c r="B67" s="313" t="str">
        <f>IF('別紙3-1_区分⑤所要額内訳'!B73="","",'別紙3-1_区分⑤所要額内訳'!B73)</f>
        <v/>
      </c>
      <c r="C67" s="307" t="str">
        <f>IF('別紙3-1_区分⑤所要額内訳'!C73="","",'別紙3-1_区分⑤所要額内訳'!C73)</f>
        <v/>
      </c>
      <c r="D67" s="307">
        <f>IF(AND('別紙3-1_区分⑤所要額内訳'!$E$73&lt;=踏み台シート!D4,踏み台シート!D4&lt;='別紙3-1_区分⑤所要額内訳'!$G$73),1,"")</f>
        <v>1</v>
      </c>
      <c r="E67" s="307" t="str">
        <f>IF(AND('別紙3-1_区分⑤所要額内訳'!$E$73&lt;=踏み台シート!E4,踏み台シート!E4&lt;='別紙3-1_区分⑤所要額内訳'!$G$73),1,"")</f>
        <v/>
      </c>
      <c r="F67" s="307" t="str">
        <f>IF(AND('別紙3-1_区分⑤所要額内訳'!$E$73&lt;=踏み台シート!F4,踏み台シート!F4&lt;='別紙3-1_区分⑤所要額内訳'!$G$73),1,"")</f>
        <v/>
      </c>
      <c r="G67" s="307" t="str">
        <f>IF(AND('別紙3-1_区分⑤所要額内訳'!$E$73&lt;=踏み台シート!G4,踏み台シート!G4&lt;='別紙3-1_区分⑤所要額内訳'!$G$73),1,"")</f>
        <v/>
      </c>
      <c r="H67" s="307" t="str">
        <f>IF(AND('別紙3-1_区分⑤所要額内訳'!$E$73&lt;=踏み台シート!H4,踏み台シート!H4&lt;='別紙3-1_区分⑤所要額内訳'!$G$73),1,"")</f>
        <v/>
      </c>
      <c r="I67" s="307" t="str">
        <f>IF(AND('別紙3-1_区分⑤所要額内訳'!$E$73&lt;=踏み台シート!I4,踏み台シート!I4&lt;='別紙3-1_区分⑤所要額内訳'!$G$73),1,"")</f>
        <v/>
      </c>
      <c r="J67" s="307" t="str">
        <f>IF(AND('別紙3-1_区分⑤所要額内訳'!$E$73&lt;=踏み台シート!J4,踏み台シート!J4&lt;='別紙3-1_区分⑤所要額内訳'!$G$73),1,"")</f>
        <v/>
      </c>
      <c r="K67" s="307" t="str">
        <f>IF(AND('別紙3-1_区分⑤所要額内訳'!$E$73&lt;=踏み台シート!K4,踏み台シート!K4&lt;='別紙3-1_区分⑤所要額内訳'!$G$73),1,"")</f>
        <v/>
      </c>
      <c r="L67" s="307" t="str">
        <f>IF(AND('別紙3-1_区分⑤所要額内訳'!$E$73&lt;=踏み台シート!L4,踏み台シート!L4&lt;='別紙3-1_区分⑤所要額内訳'!$G$73),1,"")</f>
        <v/>
      </c>
      <c r="M67" s="307" t="str">
        <f>IF(AND('別紙3-1_区分⑤所要額内訳'!$E$73&lt;=踏み台シート!M4,踏み台シート!M4&lt;='別紙3-1_区分⑤所要額内訳'!$G$73),1,"")</f>
        <v/>
      </c>
      <c r="N67" s="307" t="str">
        <f>IF(AND('別紙3-1_区分⑤所要額内訳'!$E$73&lt;=踏み台シート!N4,踏み台シート!N4&lt;='別紙3-1_区分⑤所要額内訳'!$G$73),1,"")</f>
        <v/>
      </c>
      <c r="O67" s="307" t="str">
        <f>IF(AND('別紙3-1_区分⑤所要額内訳'!$E$73&lt;=踏み台シート!O4,踏み台シート!O4&lt;='別紙3-1_区分⑤所要額内訳'!$G$73),1,"")</f>
        <v/>
      </c>
      <c r="P67" s="307" t="str">
        <f>IF(AND('別紙3-1_区分⑤所要額内訳'!$E$73&lt;=踏み台シート!P4,踏み台シート!P4&lt;='別紙3-1_区分⑤所要額内訳'!$G$73),1,"")</f>
        <v/>
      </c>
      <c r="Q67" s="307" t="str">
        <f>IF(AND('別紙3-1_区分⑤所要額内訳'!$E$73&lt;=踏み台シート!Q4,踏み台シート!Q4&lt;='別紙3-1_区分⑤所要額内訳'!$G$73),1,"")</f>
        <v/>
      </c>
      <c r="R67" s="307" t="str">
        <f>IF(AND('別紙3-1_区分⑤所要額内訳'!$E$73&lt;=踏み台シート!R4,踏み台シート!R4&lt;='別紙3-1_区分⑤所要額内訳'!$G$73),1,"")</f>
        <v/>
      </c>
      <c r="S67" s="307" t="str">
        <f>IF(AND('別紙3-1_区分⑤所要額内訳'!$E$73&lt;=踏み台シート!S4,踏み台シート!S4&lt;='別紙3-1_区分⑤所要額内訳'!$G$73),1,"")</f>
        <v/>
      </c>
      <c r="T67" s="307" t="str">
        <f>IF(AND('別紙3-1_区分⑤所要額内訳'!$E$73&lt;=踏み台シート!T4,踏み台シート!T4&lt;='別紙3-1_区分⑤所要額内訳'!$G$73),1,"")</f>
        <v/>
      </c>
      <c r="U67" s="307" t="str">
        <f>IF(AND('別紙3-1_区分⑤所要額内訳'!$E$73&lt;=踏み台シート!U4,踏み台シート!U4&lt;='別紙3-1_区分⑤所要額内訳'!$G$73),1,"")</f>
        <v/>
      </c>
      <c r="V67" s="307" t="str">
        <f>IF(AND('別紙3-1_区分⑤所要額内訳'!$E$73&lt;=踏み台シート!V4,踏み台シート!V4&lt;='別紙3-1_区分⑤所要額内訳'!$G$73),1,"")</f>
        <v/>
      </c>
      <c r="W67" s="307" t="str">
        <f>IF(AND('別紙3-1_区分⑤所要額内訳'!$E$73&lt;=踏み台シート!W4,踏み台シート!W4&lt;='別紙3-1_区分⑤所要額内訳'!$G$73),1,"")</f>
        <v/>
      </c>
      <c r="X67" s="307" t="str">
        <f>IF(AND('別紙3-1_区分⑤所要額内訳'!$E$73&lt;=踏み台シート!X4,踏み台シート!X4&lt;='別紙3-1_区分⑤所要額内訳'!$G$73),1,"")</f>
        <v/>
      </c>
      <c r="Y67" s="307" t="str">
        <f>IF(AND('別紙3-1_区分⑤所要額内訳'!$E$73&lt;=踏み台シート!Y4,踏み台シート!Y4&lt;='別紙3-1_区分⑤所要額内訳'!$G$73),1,"")</f>
        <v/>
      </c>
      <c r="Z67" s="307" t="str">
        <f>IF(AND('別紙3-1_区分⑤所要額内訳'!$E$73&lt;=踏み台シート!Z4,踏み台シート!Z4&lt;='別紙3-1_区分⑤所要額内訳'!$G$73),1,"")</f>
        <v/>
      </c>
      <c r="AA67" s="307" t="str">
        <f>IF(AND('別紙3-1_区分⑤所要額内訳'!$E$73&lt;=踏み台シート!AA4,踏み台シート!AA4&lt;='別紙3-1_区分⑤所要額内訳'!$G$73),1,"")</f>
        <v/>
      </c>
      <c r="AB67" s="307" t="str">
        <f>IF(AND('別紙3-1_区分⑤所要額内訳'!$E$73&lt;=踏み台シート!AB4,踏み台シート!AB4&lt;='別紙3-1_区分⑤所要額内訳'!$G$73),1,"")</f>
        <v/>
      </c>
      <c r="AC67" s="307" t="str">
        <f>IF(AND('別紙3-1_区分⑤所要額内訳'!$E$73&lt;=踏み台シート!AC4,踏み台シート!AC4&lt;='別紙3-1_区分⑤所要額内訳'!$G$73),1,"")</f>
        <v/>
      </c>
      <c r="AD67" s="307" t="str">
        <f>IF(AND('別紙3-1_区分⑤所要額内訳'!$E$73&lt;=踏み台シート!AD4,踏み台シート!AD4&lt;='別紙3-1_区分⑤所要額内訳'!$G$73),1,"")</f>
        <v/>
      </c>
      <c r="AE67" s="307" t="str">
        <f>IF(AND('別紙3-1_区分⑤所要額内訳'!$E$73&lt;=踏み台シート!AE4,踏み台シート!AE4&lt;='別紙3-1_区分⑤所要額内訳'!$G$73),1,"")</f>
        <v/>
      </c>
      <c r="AF67" s="307" t="str">
        <f>IF(AND('別紙3-1_区分⑤所要額内訳'!$E$73&lt;=踏み台シート!AF4,踏み台シート!AF4&lt;='別紙3-1_区分⑤所要額内訳'!$G$73),1,"")</f>
        <v/>
      </c>
      <c r="AG67" s="307" t="str">
        <f>IF(AND('別紙3-1_区分⑤所要額内訳'!$E$73&lt;=踏み台シート!AG4,踏み台シート!AG4&lt;='別紙3-1_区分⑤所要額内訳'!$G$73),1,"")</f>
        <v/>
      </c>
      <c r="AH67" s="307" t="str">
        <f>IF(AND('別紙3-1_区分⑤所要額内訳'!$E$73&lt;=踏み台シート!AH4,踏み台シート!AH4&lt;='別紙3-1_区分⑤所要額内訳'!$G$73),1,"")</f>
        <v/>
      </c>
      <c r="AI67" s="307" t="str">
        <f>IF(AND('別紙3-1_区分⑤所要額内訳'!$E$73&lt;=踏み台シート!AI4,踏み台シート!AI4&lt;='別紙3-1_区分⑤所要額内訳'!$G$73),1,"")</f>
        <v/>
      </c>
      <c r="AJ67" s="307" t="str">
        <f>IF(AND('別紙3-1_区分⑤所要額内訳'!$E$73&lt;=踏み台シート!AJ4,踏み台シート!AJ4&lt;='別紙3-1_区分⑤所要額内訳'!$G$73),1,"")</f>
        <v/>
      </c>
      <c r="AK67" s="307" t="str">
        <f>IF(AND('別紙3-1_区分⑤所要額内訳'!$E$73&lt;=踏み台シート!AK4,踏み台シート!AK4&lt;='別紙3-1_区分⑤所要額内訳'!$G$73),1,"")</f>
        <v/>
      </c>
      <c r="AL67" s="307" t="str">
        <f>IF(AND('別紙3-1_区分⑤所要額内訳'!$E$73&lt;=踏み台シート!AL4,踏み台シート!AL4&lt;='別紙3-1_区分⑤所要額内訳'!$G$73),1,"")</f>
        <v/>
      </c>
      <c r="AM67" s="307" t="str">
        <f>IF(AND('別紙3-1_区分⑤所要額内訳'!$E$73&lt;=踏み台シート!AM4,踏み台シート!AM4&lt;='別紙3-1_区分⑤所要額内訳'!$G$73),1,"")</f>
        <v/>
      </c>
      <c r="AN67" s="307" t="str">
        <f>IF(AND('別紙3-1_区分⑤所要額内訳'!$E$73&lt;=踏み台シート!AN4,踏み台シート!AN4&lt;='別紙3-1_区分⑤所要額内訳'!$G$73),1,"")</f>
        <v/>
      </c>
      <c r="AO67" s="307" t="str">
        <f>IF(AND('別紙3-1_区分⑤所要額内訳'!$E$73&lt;=踏み台シート!AO4,踏み台シート!AO4&lt;='別紙3-1_区分⑤所要額内訳'!$G$73),1,"")</f>
        <v/>
      </c>
      <c r="AP67" s="307" t="str">
        <f>IF(AND('別紙3-1_区分⑤所要額内訳'!$E$73&lt;=踏み台シート!AP4,踏み台シート!AP4&lt;='別紙3-1_区分⑤所要額内訳'!$G$73),1,"")</f>
        <v/>
      </c>
      <c r="AQ67" s="307" t="str">
        <f>IF(AND('別紙3-1_区分⑤所要額内訳'!$E$73&lt;=踏み台シート!AQ4,踏み台シート!AQ4&lt;='別紙3-1_区分⑤所要額内訳'!$G$73),1,"")</f>
        <v/>
      </c>
      <c r="AR67" s="307" t="str">
        <f>IF(AND('別紙3-1_区分⑤所要額内訳'!$E$73&lt;=踏み台シート!AR4,踏み台シート!AR4&lt;='別紙3-1_区分⑤所要額内訳'!$G$73),1,"")</f>
        <v/>
      </c>
      <c r="AS67" s="307" t="str">
        <f>IF(AND('別紙3-1_区分⑤所要額内訳'!$E$73&lt;=踏み台シート!AS4,踏み台シート!AS4&lt;='別紙3-1_区分⑤所要額内訳'!$G$73),1,"")</f>
        <v/>
      </c>
      <c r="AT67" s="307" t="str">
        <f>IF(AND('別紙3-1_区分⑤所要額内訳'!$E$73&lt;=踏み台シート!AT4,踏み台シート!AT4&lt;='別紙3-1_区分⑤所要額内訳'!$G$73),1,"")</f>
        <v/>
      </c>
      <c r="AU67" s="307" t="str">
        <f>IF(AND('別紙3-1_区分⑤所要額内訳'!$E$73&lt;=踏み台シート!AU4,踏み台シート!AU4&lt;='別紙3-1_区分⑤所要額内訳'!$G$73),1,"")</f>
        <v/>
      </c>
      <c r="AV67" s="307" t="str">
        <f>IF(AND('別紙3-1_区分⑤所要額内訳'!$E$73&lt;=踏み台シート!AV4,踏み台シート!AV4&lt;='別紙3-1_区分⑤所要額内訳'!$G$73),1,"")</f>
        <v/>
      </c>
      <c r="AW67" s="307" t="str">
        <f>IF(AND('別紙3-1_区分⑤所要額内訳'!$E$73&lt;=踏み台シート!AW4,踏み台シート!AW4&lt;='別紙3-1_区分⑤所要額内訳'!$G$73),1,"")</f>
        <v/>
      </c>
      <c r="AX67" s="307" t="str">
        <f>IF(AND('別紙3-1_区分⑤所要額内訳'!$E$73&lt;=踏み台シート!AX4,踏み台シート!AX4&lt;='別紙3-1_区分⑤所要額内訳'!$G$73),1,"")</f>
        <v/>
      </c>
      <c r="AY67" s="307" t="str">
        <f>IF(AND('別紙3-1_区分⑤所要額内訳'!$E$73&lt;=踏み台シート!AY4,踏み台シート!AY4&lt;='別紙3-1_区分⑤所要額内訳'!$G$73),1,"")</f>
        <v/>
      </c>
      <c r="AZ67" s="307" t="str">
        <f>IF(AND('別紙3-1_区分⑤所要額内訳'!$E$73&lt;=踏み台シート!AZ4,踏み台シート!AZ4&lt;='別紙3-1_区分⑤所要額内訳'!$G$73),1,"")</f>
        <v/>
      </c>
      <c r="BA67" s="307" t="str">
        <f>IF(AND('別紙3-1_区分⑤所要額内訳'!$E$73&lt;=踏み台シート!BA4,踏み台シート!BA4&lt;='別紙3-1_区分⑤所要額内訳'!$G$73),1,"")</f>
        <v/>
      </c>
      <c r="BB67" s="311">
        <f t="shared" si="4"/>
        <v>1</v>
      </c>
    </row>
    <row r="68" spans="1:54">
      <c r="A68" s="307" t="str">
        <f t="shared" si="5"/>
        <v/>
      </c>
      <c r="B68" s="313" t="str">
        <f>IF('別紙3-1_区分⑤所要額内訳'!B74="","",'別紙3-1_区分⑤所要額内訳'!B74)</f>
        <v/>
      </c>
      <c r="C68" s="307" t="str">
        <f>IF('別紙3-1_区分⑤所要額内訳'!C74="","",'別紙3-1_区分⑤所要額内訳'!C74)</f>
        <v/>
      </c>
      <c r="D68" s="307">
        <f>IF(AND('別紙3-1_区分⑤所要額内訳'!$E$74&lt;=踏み台シート!D4,踏み台シート!D4&lt;='別紙3-1_区分⑤所要額内訳'!$G$74),1,"")</f>
        <v>1</v>
      </c>
      <c r="E68" s="307" t="str">
        <f>IF(AND('別紙3-1_区分⑤所要額内訳'!$E$74&lt;=踏み台シート!E4,踏み台シート!E4&lt;='別紙3-1_区分⑤所要額内訳'!$G$74),1,"")</f>
        <v/>
      </c>
      <c r="F68" s="307" t="str">
        <f>IF(AND('別紙3-1_区分⑤所要額内訳'!$E$74&lt;=踏み台シート!F4,踏み台シート!F4&lt;='別紙3-1_区分⑤所要額内訳'!$G$74),1,"")</f>
        <v/>
      </c>
      <c r="G68" s="307" t="str">
        <f>IF(AND('別紙3-1_区分⑤所要額内訳'!$E$74&lt;=踏み台シート!G4,踏み台シート!G4&lt;='別紙3-1_区分⑤所要額内訳'!$G$74),1,"")</f>
        <v/>
      </c>
      <c r="H68" s="307" t="str">
        <f>IF(AND('別紙3-1_区分⑤所要額内訳'!$E$74&lt;=踏み台シート!H4,踏み台シート!H4&lt;='別紙3-1_区分⑤所要額内訳'!$G$74),1,"")</f>
        <v/>
      </c>
      <c r="I68" s="307" t="str">
        <f>IF(AND('別紙3-1_区分⑤所要額内訳'!$E$74&lt;=踏み台シート!I4,踏み台シート!I4&lt;='別紙3-1_区分⑤所要額内訳'!$G$74),1,"")</f>
        <v/>
      </c>
      <c r="J68" s="307" t="str">
        <f>IF(AND('別紙3-1_区分⑤所要額内訳'!$E$74&lt;=踏み台シート!J4,踏み台シート!J4&lt;='別紙3-1_区分⑤所要額内訳'!$G$74),1,"")</f>
        <v/>
      </c>
      <c r="K68" s="307" t="str">
        <f>IF(AND('別紙3-1_区分⑤所要額内訳'!$E$74&lt;=踏み台シート!K4,踏み台シート!K4&lt;='別紙3-1_区分⑤所要額内訳'!$G$74),1,"")</f>
        <v/>
      </c>
      <c r="L68" s="307" t="str">
        <f>IF(AND('別紙3-1_区分⑤所要額内訳'!$E$74&lt;=踏み台シート!L4,踏み台シート!L4&lt;='別紙3-1_区分⑤所要額内訳'!$G$74),1,"")</f>
        <v/>
      </c>
      <c r="M68" s="307" t="str">
        <f>IF(AND('別紙3-1_区分⑤所要額内訳'!$E$74&lt;=踏み台シート!M4,踏み台シート!M4&lt;='別紙3-1_区分⑤所要額内訳'!$G$74),1,"")</f>
        <v/>
      </c>
      <c r="N68" s="307" t="str">
        <f>IF(AND('別紙3-1_区分⑤所要額内訳'!$E$74&lt;=踏み台シート!N4,踏み台シート!N4&lt;='別紙3-1_区分⑤所要額内訳'!$G$74),1,"")</f>
        <v/>
      </c>
      <c r="O68" s="307" t="str">
        <f>IF(AND('別紙3-1_区分⑤所要額内訳'!$E$74&lt;=踏み台シート!O4,踏み台シート!O4&lt;='別紙3-1_区分⑤所要額内訳'!$G$74),1,"")</f>
        <v/>
      </c>
      <c r="P68" s="307" t="str">
        <f>IF(AND('別紙3-1_区分⑤所要額内訳'!$E$74&lt;=踏み台シート!P4,踏み台シート!P4&lt;='別紙3-1_区分⑤所要額内訳'!$G$74),1,"")</f>
        <v/>
      </c>
      <c r="Q68" s="307" t="str">
        <f>IF(AND('別紙3-1_区分⑤所要額内訳'!$E$74&lt;=踏み台シート!Q4,踏み台シート!Q4&lt;='別紙3-1_区分⑤所要額内訳'!$G$74),1,"")</f>
        <v/>
      </c>
      <c r="R68" s="307" t="str">
        <f>IF(AND('別紙3-1_区分⑤所要額内訳'!$E$74&lt;=踏み台シート!R4,踏み台シート!R4&lt;='別紙3-1_区分⑤所要額内訳'!$G$74),1,"")</f>
        <v/>
      </c>
      <c r="S68" s="307" t="str">
        <f>IF(AND('別紙3-1_区分⑤所要額内訳'!$E$74&lt;=踏み台シート!S4,踏み台シート!S4&lt;='別紙3-1_区分⑤所要額内訳'!$G$74),1,"")</f>
        <v/>
      </c>
      <c r="T68" s="307" t="str">
        <f>IF(AND('別紙3-1_区分⑤所要額内訳'!$E$74&lt;=踏み台シート!T4,踏み台シート!T4&lt;='別紙3-1_区分⑤所要額内訳'!$G$74),1,"")</f>
        <v/>
      </c>
      <c r="U68" s="307" t="str">
        <f>IF(AND('別紙3-1_区分⑤所要額内訳'!$E$74&lt;=踏み台シート!U4,踏み台シート!U4&lt;='別紙3-1_区分⑤所要額内訳'!$G$74),1,"")</f>
        <v/>
      </c>
      <c r="V68" s="307" t="str">
        <f>IF(AND('別紙3-1_区分⑤所要額内訳'!$E$74&lt;=踏み台シート!V4,踏み台シート!V4&lt;='別紙3-1_区分⑤所要額内訳'!$G$74),1,"")</f>
        <v/>
      </c>
      <c r="W68" s="307" t="str">
        <f>IF(AND('別紙3-1_区分⑤所要額内訳'!$E$74&lt;=踏み台シート!W4,踏み台シート!W4&lt;='別紙3-1_区分⑤所要額内訳'!$G$74),1,"")</f>
        <v/>
      </c>
      <c r="X68" s="307" t="str">
        <f>IF(AND('別紙3-1_区分⑤所要額内訳'!$E$74&lt;=踏み台シート!X4,踏み台シート!X4&lt;='別紙3-1_区分⑤所要額内訳'!$G$74),1,"")</f>
        <v/>
      </c>
      <c r="Y68" s="307" t="str">
        <f>IF(AND('別紙3-1_区分⑤所要額内訳'!$E$74&lt;=踏み台シート!Y4,踏み台シート!Y4&lt;='別紙3-1_区分⑤所要額内訳'!$G$74),1,"")</f>
        <v/>
      </c>
      <c r="Z68" s="307" t="str">
        <f>IF(AND('別紙3-1_区分⑤所要額内訳'!$E$74&lt;=踏み台シート!Z4,踏み台シート!Z4&lt;='別紙3-1_区分⑤所要額内訳'!$G$74),1,"")</f>
        <v/>
      </c>
      <c r="AA68" s="307" t="str">
        <f>IF(AND('別紙3-1_区分⑤所要額内訳'!$E$74&lt;=踏み台シート!AA4,踏み台シート!AA4&lt;='別紙3-1_区分⑤所要額内訳'!$G$74),1,"")</f>
        <v/>
      </c>
      <c r="AB68" s="307" t="str">
        <f>IF(AND('別紙3-1_区分⑤所要額内訳'!$E$74&lt;=踏み台シート!AB4,踏み台シート!AB4&lt;='別紙3-1_区分⑤所要額内訳'!$G$74),1,"")</f>
        <v/>
      </c>
      <c r="AC68" s="307" t="str">
        <f>IF(AND('別紙3-1_区分⑤所要額内訳'!$E$74&lt;=踏み台シート!AC4,踏み台シート!AC4&lt;='別紙3-1_区分⑤所要額内訳'!$G$74),1,"")</f>
        <v/>
      </c>
      <c r="AD68" s="307" t="str">
        <f>IF(AND('別紙3-1_区分⑤所要額内訳'!$E$74&lt;=踏み台シート!AD4,踏み台シート!AD4&lt;='別紙3-1_区分⑤所要額内訳'!$G$74),1,"")</f>
        <v/>
      </c>
      <c r="AE68" s="307" t="str">
        <f>IF(AND('別紙3-1_区分⑤所要額内訳'!$E$74&lt;=踏み台シート!AE4,踏み台シート!AE4&lt;='別紙3-1_区分⑤所要額内訳'!$G$74),1,"")</f>
        <v/>
      </c>
      <c r="AF68" s="307" t="str">
        <f>IF(AND('別紙3-1_区分⑤所要額内訳'!$E$74&lt;=踏み台シート!AF4,踏み台シート!AF4&lt;='別紙3-1_区分⑤所要額内訳'!$G$74),1,"")</f>
        <v/>
      </c>
      <c r="AG68" s="307" t="str">
        <f>IF(AND('別紙3-1_区分⑤所要額内訳'!$E$74&lt;=踏み台シート!AG4,踏み台シート!AG4&lt;='別紙3-1_区分⑤所要額内訳'!$G$74),1,"")</f>
        <v/>
      </c>
      <c r="AH68" s="307" t="str">
        <f>IF(AND('別紙3-1_区分⑤所要額内訳'!$E$74&lt;=踏み台シート!AH4,踏み台シート!AH4&lt;='別紙3-1_区分⑤所要額内訳'!$G$74),1,"")</f>
        <v/>
      </c>
      <c r="AI68" s="307" t="str">
        <f>IF(AND('別紙3-1_区分⑤所要額内訳'!$E$74&lt;=踏み台シート!AI4,踏み台シート!AI4&lt;='別紙3-1_区分⑤所要額内訳'!$G$74),1,"")</f>
        <v/>
      </c>
      <c r="AJ68" s="307" t="str">
        <f>IF(AND('別紙3-1_区分⑤所要額内訳'!$E$74&lt;=踏み台シート!AJ4,踏み台シート!AJ4&lt;='別紙3-1_区分⑤所要額内訳'!$G$74),1,"")</f>
        <v/>
      </c>
      <c r="AK68" s="307" t="str">
        <f>IF(AND('別紙3-1_区分⑤所要額内訳'!$E$74&lt;=踏み台シート!AK4,踏み台シート!AK4&lt;='別紙3-1_区分⑤所要額内訳'!$G$74),1,"")</f>
        <v/>
      </c>
      <c r="AL68" s="307" t="str">
        <f>IF(AND('別紙3-1_区分⑤所要額内訳'!$E$74&lt;=踏み台シート!AL4,踏み台シート!AL4&lt;='別紙3-1_区分⑤所要額内訳'!$G$74),1,"")</f>
        <v/>
      </c>
      <c r="AM68" s="307" t="str">
        <f>IF(AND('別紙3-1_区分⑤所要額内訳'!$E$74&lt;=踏み台シート!AM4,踏み台シート!AM4&lt;='別紙3-1_区分⑤所要額内訳'!$G$74),1,"")</f>
        <v/>
      </c>
      <c r="AN68" s="307" t="str">
        <f>IF(AND('別紙3-1_区分⑤所要額内訳'!$E$74&lt;=踏み台シート!AN4,踏み台シート!AN4&lt;='別紙3-1_区分⑤所要額内訳'!$G$74),1,"")</f>
        <v/>
      </c>
      <c r="AO68" s="307" t="str">
        <f>IF(AND('別紙3-1_区分⑤所要額内訳'!$E$74&lt;=踏み台シート!AO4,踏み台シート!AO4&lt;='別紙3-1_区分⑤所要額内訳'!$G$74),1,"")</f>
        <v/>
      </c>
      <c r="AP68" s="307" t="str">
        <f>IF(AND('別紙3-1_区分⑤所要額内訳'!$E$74&lt;=踏み台シート!AP4,踏み台シート!AP4&lt;='別紙3-1_区分⑤所要額内訳'!$G$74),1,"")</f>
        <v/>
      </c>
      <c r="AQ68" s="307" t="str">
        <f>IF(AND('別紙3-1_区分⑤所要額内訳'!$E$74&lt;=踏み台シート!AQ4,踏み台シート!AQ4&lt;='別紙3-1_区分⑤所要額内訳'!$G$74),1,"")</f>
        <v/>
      </c>
      <c r="AR68" s="307" t="str">
        <f>IF(AND('別紙3-1_区分⑤所要額内訳'!$E$74&lt;=踏み台シート!AR4,踏み台シート!AR4&lt;='別紙3-1_区分⑤所要額内訳'!$G$74),1,"")</f>
        <v/>
      </c>
      <c r="AS68" s="307" t="str">
        <f>IF(AND('別紙3-1_区分⑤所要額内訳'!$E$74&lt;=踏み台シート!AS4,踏み台シート!AS4&lt;='別紙3-1_区分⑤所要額内訳'!$G$74),1,"")</f>
        <v/>
      </c>
      <c r="AT68" s="307" t="str">
        <f>IF(AND('別紙3-1_区分⑤所要額内訳'!$E$74&lt;=踏み台シート!AT4,踏み台シート!AT4&lt;='別紙3-1_区分⑤所要額内訳'!$G$74),1,"")</f>
        <v/>
      </c>
      <c r="AU68" s="307" t="str">
        <f>IF(AND('別紙3-1_区分⑤所要額内訳'!$E$74&lt;=踏み台シート!AU4,踏み台シート!AU4&lt;='別紙3-1_区分⑤所要額内訳'!$G$74),1,"")</f>
        <v/>
      </c>
      <c r="AV68" s="307" t="str">
        <f>IF(AND('別紙3-1_区分⑤所要額内訳'!$E$74&lt;=踏み台シート!AV4,踏み台シート!AV4&lt;='別紙3-1_区分⑤所要額内訳'!$G$74),1,"")</f>
        <v/>
      </c>
      <c r="AW68" s="307" t="str">
        <f>IF(AND('別紙3-1_区分⑤所要額内訳'!$E$74&lt;=踏み台シート!AW4,踏み台シート!AW4&lt;='別紙3-1_区分⑤所要額内訳'!$G$74),1,"")</f>
        <v/>
      </c>
      <c r="AX68" s="307" t="str">
        <f>IF(AND('別紙3-1_区分⑤所要額内訳'!$E$74&lt;=踏み台シート!AX4,踏み台シート!AX4&lt;='別紙3-1_区分⑤所要額内訳'!$G$74),1,"")</f>
        <v/>
      </c>
      <c r="AY68" s="307" t="str">
        <f>IF(AND('別紙3-1_区分⑤所要額内訳'!$E$74&lt;=踏み台シート!AY4,踏み台シート!AY4&lt;='別紙3-1_区分⑤所要額内訳'!$G$74),1,"")</f>
        <v/>
      </c>
      <c r="AZ68" s="307" t="str">
        <f>IF(AND('別紙3-1_区分⑤所要額内訳'!$E$74&lt;=踏み台シート!AZ4,踏み台シート!AZ4&lt;='別紙3-1_区分⑤所要額内訳'!$G$74),1,"")</f>
        <v/>
      </c>
      <c r="BA68" s="307" t="str">
        <f>IF(AND('別紙3-1_区分⑤所要額内訳'!$E$74&lt;=踏み台シート!BA4,踏み台シート!BA4&lt;='別紙3-1_区分⑤所要額内訳'!$G$74),1,"")</f>
        <v/>
      </c>
      <c r="BB68" s="311">
        <f t="shared" si="4"/>
        <v>1</v>
      </c>
    </row>
    <row r="69" spans="1:54">
      <c r="A69" s="307" t="str">
        <f t="shared" si="5"/>
        <v/>
      </c>
      <c r="B69" s="313" t="str">
        <f>IF('別紙3-1_区分⑤所要額内訳'!B75="","",'別紙3-1_区分⑤所要額内訳'!B75)</f>
        <v/>
      </c>
      <c r="C69" s="307" t="str">
        <f>IF('別紙3-1_区分⑤所要額内訳'!C75="","",'別紙3-1_区分⑤所要額内訳'!C75)</f>
        <v/>
      </c>
      <c r="D69" s="307">
        <f>IF(AND('別紙3-1_区分⑤所要額内訳'!$E$75&lt;=踏み台シート!D4,踏み台シート!D4&lt;='別紙3-1_区分⑤所要額内訳'!$G$75),1,"")</f>
        <v>1</v>
      </c>
      <c r="E69" s="307" t="str">
        <f>IF(AND('別紙3-1_区分⑤所要額内訳'!$E$75&lt;=踏み台シート!E4,踏み台シート!E4&lt;='別紙3-1_区分⑤所要額内訳'!$G$75),1,"")</f>
        <v/>
      </c>
      <c r="F69" s="307" t="str">
        <f>IF(AND('別紙3-1_区分⑤所要額内訳'!$E$75&lt;=踏み台シート!F4,踏み台シート!F4&lt;='別紙3-1_区分⑤所要額内訳'!$G$75),1,"")</f>
        <v/>
      </c>
      <c r="G69" s="307" t="str">
        <f>IF(AND('別紙3-1_区分⑤所要額内訳'!$E$75&lt;=踏み台シート!G4,踏み台シート!G4&lt;='別紙3-1_区分⑤所要額内訳'!$G$75),1,"")</f>
        <v/>
      </c>
      <c r="H69" s="307" t="str">
        <f>IF(AND('別紙3-1_区分⑤所要額内訳'!$E$75&lt;=踏み台シート!H4,踏み台シート!H4&lt;='別紙3-1_区分⑤所要額内訳'!$G$75),1,"")</f>
        <v/>
      </c>
      <c r="I69" s="307" t="str">
        <f>IF(AND('別紙3-1_区分⑤所要額内訳'!$E$75&lt;=踏み台シート!I4,踏み台シート!I4&lt;='別紙3-1_区分⑤所要額内訳'!$G$75),1,"")</f>
        <v/>
      </c>
      <c r="J69" s="307" t="str">
        <f>IF(AND('別紙3-1_区分⑤所要額内訳'!$E$75&lt;=踏み台シート!J4,踏み台シート!J4&lt;='別紙3-1_区分⑤所要額内訳'!$G$75),1,"")</f>
        <v/>
      </c>
      <c r="K69" s="307" t="str">
        <f>IF(AND('別紙3-1_区分⑤所要額内訳'!$E$75&lt;=踏み台シート!K4,踏み台シート!K4&lt;='別紙3-1_区分⑤所要額内訳'!$G$75),1,"")</f>
        <v/>
      </c>
      <c r="L69" s="307" t="str">
        <f>IF(AND('別紙3-1_区分⑤所要額内訳'!$E$75&lt;=踏み台シート!L4,踏み台シート!L4&lt;='別紙3-1_区分⑤所要額内訳'!$G$75),1,"")</f>
        <v/>
      </c>
      <c r="M69" s="307" t="str">
        <f>IF(AND('別紙3-1_区分⑤所要額内訳'!$E$75&lt;=踏み台シート!M4,踏み台シート!M4&lt;='別紙3-1_区分⑤所要額内訳'!$G$75),1,"")</f>
        <v/>
      </c>
      <c r="N69" s="307" t="str">
        <f>IF(AND('別紙3-1_区分⑤所要額内訳'!$E$75&lt;=踏み台シート!N4,踏み台シート!N4&lt;='別紙3-1_区分⑤所要額内訳'!$G$75),1,"")</f>
        <v/>
      </c>
      <c r="O69" s="307" t="str">
        <f>IF(AND('別紙3-1_区分⑤所要額内訳'!$E$75&lt;=踏み台シート!O4,踏み台シート!O4&lt;='別紙3-1_区分⑤所要額内訳'!$G$75),1,"")</f>
        <v/>
      </c>
      <c r="P69" s="307" t="str">
        <f>IF(AND('別紙3-1_区分⑤所要額内訳'!$E$75&lt;=踏み台シート!P4,踏み台シート!P4&lt;='別紙3-1_区分⑤所要額内訳'!$G$75),1,"")</f>
        <v/>
      </c>
      <c r="Q69" s="307" t="str">
        <f>IF(AND('別紙3-1_区分⑤所要額内訳'!$E$75&lt;=踏み台シート!Q4,踏み台シート!Q4&lt;='別紙3-1_区分⑤所要額内訳'!$G$75),1,"")</f>
        <v/>
      </c>
      <c r="R69" s="307" t="str">
        <f>IF(AND('別紙3-1_区分⑤所要額内訳'!$E$75&lt;=踏み台シート!R4,踏み台シート!R4&lt;='別紙3-1_区分⑤所要額内訳'!$G$75),1,"")</f>
        <v/>
      </c>
      <c r="S69" s="307" t="str">
        <f>IF(AND('別紙3-1_区分⑤所要額内訳'!$E$75&lt;=踏み台シート!S4,踏み台シート!S4&lt;='別紙3-1_区分⑤所要額内訳'!$G$75),1,"")</f>
        <v/>
      </c>
      <c r="T69" s="307" t="str">
        <f>IF(AND('別紙3-1_区分⑤所要額内訳'!$E$75&lt;=踏み台シート!T4,踏み台シート!T4&lt;='別紙3-1_区分⑤所要額内訳'!$G$75),1,"")</f>
        <v/>
      </c>
      <c r="U69" s="307" t="str">
        <f>IF(AND('別紙3-1_区分⑤所要額内訳'!$E$75&lt;=踏み台シート!U4,踏み台シート!U4&lt;='別紙3-1_区分⑤所要額内訳'!$G$75),1,"")</f>
        <v/>
      </c>
      <c r="V69" s="307" t="str">
        <f>IF(AND('別紙3-1_区分⑤所要額内訳'!$E$75&lt;=踏み台シート!V4,踏み台シート!V4&lt;='別紙3-1_区分⑤所要額内訳'!$G$75),1,"")</f>
        <v/>
      </c>
      <c r="W69" s="307" t="str">
        <f>IF(AND('別紙3-1_区分⑤所要額内訳'!$E$75&lt;=踏み台シート!W4,踏み台シート!W4&lt;='別紙3-1_区分⑤所要額内訳'!$G$75),1,"")</f>
        <v/>
      </c>
      <c r="X69" s="307" t="str">
        <f>IF(AND('別紙3-1_区分⑤所要額内訳'!$E$75&lt;=踏み台シート!X4,踏み台シート!X4&lt;='別紙3-1_区分⑤所要額内訳'!$G$75),1,"")</f>
        <v/>
      </c>
      <c r="Y69" s="307" t="str">
        <f>IF(AND('別紙3-1_区分⑤所要額内訳'!$E$75&lt;=踏み台シート!Y4,踏み台シート!Y4&lt;='別紙3-1_区分⑤所要額内訳'!$G$75),1,"")</f>
        <v/>
      </c>
      <c r="Z69" s="307" t="str">
        <f>IF(AND('別紙3-1_区分⑤所要額内訳'!$E$75&lt;=踏み台シート!Z4,踏み台シート!Z4&lt;='別紙3-1_区分⑤所要額内訳'!$G$75),1,"")</f>
        <v/>
      </c>
      <c r="AA69" s="307" t="str">
        <f>IF(AND('別紙3-1_区分⑤所要額内訳'!$E$75&lt;=踏み台シート!AA4,踏み台シート!AA4&lt;='別紙3-1_区分⑤所要額内訳'!$G$75),1,"")</f>
        <v/>
      </c>
      <c r="AB69" s="307" t="str">
        <f>IF(AND('別紙3-1_区分⑤所要額内訳'!$E$75&lt;=踏み台シート!AB4,踏み台シート!AB4&lt;='別紙3-1_区分⑤所要額内訳'!$G$75),1,"")</f>
        <v/>
      </c>
      <c r="AC69" s="307" t="str">
        <f>IF(AND('別紙3-1_区分⑤所要額内訳'!$E$75&lt;=踏み台シート!AC4,踏み台シート!AC4&lt;='別紙3-1_区分⑤所要額内訳'!$G$75),1,"")</f>
        <v/>
      </c>
      <c r="AD69" s="307" t="str">
        <f>IF(AND('別紙3-1_区分⑤所要額内訳'!$E$75&lt;=踏み台シート!AD4,踏み台シート!AD4&lt;='別紙3-1_区分⑤所要額内訳'!$G$75),1,"")</f>
        <v/>
      </c>
      <c r="AE69" s="307" t="str">
        <f>IF(AND('別紙3-1_区分⑤所要額内訳'!$E$75&lt;=踏み台シート!AE4,踏み台シート!AE4&lt;='別紙3-1_区分⑤所要額内訳'!$G$75),1,"")</f>
        <v/>
      </c>
      <c r="AF69" s="307" t="str">
        <f>IF(AND('別紙3-1_区分⑤所要額内訳'!$E$75&lt;=踏み台シート!AF4,踏み台シート!AF4&lt;='別紙3-1_区分⑤所要額内訳'!$G$75),1,"")</f>
        <v/>
      </c>
      <c r="AG69" s="307" t="str">
        <f>IF(AND('別紙3-1_区分⑤所要額内訳'!$E$75&lt;=踏み台シート!AG4,踏み台シート!AG4&lt;='別紙3-1_区分⑤所要額内訳'!$G$75),1,"")</f>
        <v/>
      </c>
      <c r="AH69" s="307" t="str">
        <f>IF(AND('別紙3-1_区分⑤所要額内訳'!$E$75&lt;=踏み台シート!AH4,踏み台シート!AH4&lt;='別紙3-1_区分⑤所要額内訳'!$G$75),1,"")</f>
        <v/>
      </c>
      <c r="AI69" s="307" t="str">
        <f>IF(AND('別紙3-1_区分⑤所要額内訳'!$E$75&lt;=踏み台シート!AI4,踏み台シート!AI4&lt;='別紙3-1_区分⑤所要額内訳'!$G$75),1,"")</f>
        <v/>
      </c>
      <c r="AJ69" s="307" t="str">
        <f>IF(AND('別紙3-1_区分⑤所要額内訳'!$E$75&lt;=踏み台シート!AJ4,踏み台シート!AJ4&lt;='別紙3-1_区分⑤所要額内訳'!$G$75),1,"")</f>
        <v/>
      </c>
      <c r="AK69" s="307" t="str">
        <f>IF(AND('別紙3-1_区分⑤所要額内訳'!$E$75&lt;=踏み台シート!AK4,踏み台シート!AK4&lt;='別紙3-1_区分⑤所要額内訳'!$G$75),1,"")</f>
        <v/>
      </c>
      <c r="AL69" s="307" t="str">
        <f>IF(AND('別紙3-1_区分⑤所要額内訳'!$E$75&lt;=踏み台シート!AL4,踏み台シート!AL4&lt;='別紙3-1_区分⑤所要額内訳'!$G$75),1,"")</f>
        <v/>
      </c>
      <c r="AM69" s="307" t="str">
        <f>IF(AND('別紙3-1_区分⑤所要額内訳'!$E$75&lt;=踏み台シート!AM4,踏み台シート!AM4&lt;='別紙3-1_区分⑤所要額内訳'!$G$75),1,"")</f>
        <v/>
      </c>
      <c r="AN69" s="307" t="str">
        <f>IF(AND('別紙3-1_区分⑤所要額内訳'!$E$75&lt;=踏み台シート!AN4,踏み台シート!AN4&lt;='別紙3-1_区分⑤所要額内訳'!$G$75),1,"")</f>
        <v/>
      </c>
      <c r="AO69" s="307" t="str">
        <f>IF(AND('別紙3-1_区分⑤所要額内訳'!$E$75&lt;=踏み台シート!AO4,踏み台シート!AO4&lt;='別紙3-1_区分⑤所要額内訳'!$G$75),1,"")</f>
        <v/>
      </c>
      <c r="AP69" s="307" t="str">
        <f>IF(AND('別紙3-1_区分⑤所要額内訳'!$E$75&lt;=踏み台シート!AP4,踏み台シート!AP4&lt;='別紙3-1_区分⑤所要額内訳'!$G$75),1,"")</f>
        <v/>
      </c>
      <c r="AQ69" s="307" t="str">
        <f>IF(AND('別紙3-1_区分⑤所要額内訳'!$E$75&lt;=踏み台シート!AQ4,踏み台シート!AQ4&lt;='別紙3-1_区分⑤所要額内訳'!$G$75),1,"")</f>
        <v/>
      </c>
      <c r="AR69" s="307" t="str">
        <f>IF(AND('別紙3-1_区分⑤所要額内訳'!$E$75&lt;=踏み台シート!AR4,踏み台シート!AR4&lt;='別紙3-1_区分⑤所要額内訳'!$G$75),1,"")</f>
        <v/>
      </c>
      <c r="AS69" s="307" t="str">
        <f>IF(AND('別紙3-1_区分⑤所要額内訳'!$E$75&lt;=踏み台シート!AS4,踏み台シート!AS4&lt;='別紙3-1_区分⑤所要額内訳'!$G$75),1,"")</f>
        <v/>
      </c>
      <c r="AT69" s="307" t="str">
        <f>IF(AND('別紙3-1_区分⑤所要額内訳'!$E$75&lt;=踏み台シート!AT4,踏み台シート!AT4&lt;='別紙3-1_区分⑤所要額内訳'!$G$75),1,"")</f>
        <v/>
      </c>
      <c r="AU69" s="307" t="str">
        <f>IF(AND('別紙3-1_区分⑤所要額内訳'!$E$75&lt;=踏み台シート!AU4,踏み台シート!AU4&lt;='別紙3-1_区分⑤所要額内訳'!$G$75),1,"")</f>
        <v/>
      </c>
      <c r="AV69" s="307" t="str">
        <f>IF(AND('別紙3-1_区分⑤所要額内訳'!$E$75&lt;=踏み台シート!AV4,踏み台シート!AV4&lt;='別紙3-1_区分⑤所要額内訳'!$G$75),1,"")</f>
        <v/>
      </c>
      <c r="AW69" s="307" t="str">
        <f>IF(AND('別紙3-1_区分⑤所要額内訳'!$E$75&lt;=踏み台シート!AW4,踏み台シート!AW4&lt;='別紙3-1_区分⑤所要額内訳'!$G$75),1,"")</f>
        <v/>
      </c>
      <c r="AX69" s="307" t="str">
        <f>IF(AND('別紙3-1_区分⑤所要額内訳'!$E$75&lt;=踏み台シート!AX4,踏み台シート!AX4&lt;='別紙3-1_区分⑤所要額内訳'!$G$75),1,"")</f>
        <v/>
      </c>
      <c r="AY69" s="307" t="str">
        <f>IF(AND('別紙3-1_区分⑤所要額内訳'!$E$75&lt;=踏み台シート!AY4,踏み台シート!AY4&lt;='別紙3-1_区分⑤所要額内訳'!$G$75),1,"")</f>
        <v/>
      </c>
      <c r="AZ69" s="307" t="str">
        <f>IF(AND('別紙3-1_区分⑤所要額内訳'!$E$75&lt;=踏み台シート!AZ4,踏み台シート!AZ4&lt;='別紙3-1_区分⑤所要額内訳'!$G$75),1,"")</f>
        <v/>
      </c>
      <c r="BA69" s="307" t="str">
        <f>IF(AND('別紙3-1_区分⑤所要額内訳'!$E$75&lt;=踏み台シート!BA4,踏み台シート!BA4&lt;='別紙3-1_区分⑤所要額内訳'!$G$75),1,"")</f>
        <v/>
      </c>
      <c r="BB69" s="311">
        <f t="shared" ref="BB69:BB100" si="6">COUNTIF(D69:BA69,1)</f>
        <v>1</v>
      </c>
    </row>
    <row r="70" spans="1:54">
      <c r="A70" s="307" t="str">
        <f t="shared" ref="A70:A101" si="7">IF(B70="","",A69+1)</f>
        <v/>
      </c>
      <c r="B70" s="313" t="str">
        <f>IF('別紙3-1_区分⑤所要額内訳'!B76="","",'別紙3-1_区分⑤所要額内訳'!B76)</f>
        <v/>
      </c>
      <c r="C70" s="307" t="str">
        <f>IF('別紙3-1_区分⑤所要額内訳'!C76="","",'別紙3-1_区分⑤所要額内訳'!C76)</f>
        <v/>
      </c>
      <c r="D70" s="307">
        <f>IF(AND('別紙3-1_区分⑤所要額内訳'!$E$76&lt;=踏み台シート!D4,踏み台シート!D4&lt;='別紙3-1_区分⑤所要額内訳'!$G$76),1,"")</f>
        <v>1</v>
      </c>
      <c r="E70" s="307" t="str">
        <f>IF(AND('別紙3-1_区分⑤所要額内訳'!$E$76&lt;=踏み台シート!E4,踏み台シート!E4&lt;='別紙3-1_区分⑤所要額内訳'!$G$76),1,"")</f>
        <v/>
      </c>
      <c r="F70" s="307" t="str">
        <f>IF(AND('別紙3-1_区分⑤所要額内訳'!$E$76&lt;=踏み台シート!F4,踏み台シート!F4&lt;='別紙3-1_区分⑤所要額内訳'!$G$76),1,"")</f>
        <v/>
      </c>
      <c r="G70" s="307" t="str">
        <f>IF(AND('別紙3-1_区分⑤所要額内訳'!$E$76&lt;=踏み台シート!G4,踏み台シート!G4&lt;='別紙3-1_区分⑤所要額内訳'!$G$76),1,"")</f>
        <v/>
      </c>
      <c r="H70" s="307" t="str">
        <f>IF(AND('別紙3-1_区分⑤所要額内訳'!$E$76&lt;=踏み台シート!H4,踏み台シート!H4&lt;='別紙3-1_区分⑤所要額内訳'!$G$76),1,"")</f>
        <v/>
      </c>
      <c r="I70" s="307" t="str">
        <f>IF(AND('別紙3-1_区分⑤所要額内訳'!$E$76&lt;=踏み台シート!I4,踏み台シート!I4&lt;='別紙3-1_区分⑤所要額内訳'!$G$76),1,"")</f>
        <v/>
      </c>
      <c r="J70" s="307" t="str">
        <f>IF(AND('別紙3-1_区分⑤所要額内訳'!$E$76&lt;=踏み台シート!J4,踏み台シート!J4&lt;='別紙3-1_区分⑤所要額内訳'!$G$76),1,"")</f>
        <v/>
      </c>
      <c r="K70" s="307" t="str">
        <f>IF(AND('別紙3-1_区分⑤所要額内訳'!$E$76&lt;=踏み台シート!K4,踏み台シート!K4&lt;='別紙3-1_区分⑤所要額内訳'!$G$76),1,"")</f>
        <v/>
      </c>
      <c r="L70" s="307" t="str">
        <f>IF(AND('別紙3-1_区分⑤所要額内訳'!$E$76&lt;=踏み台シート!L4,踏み台シート!L4&lt;='別紙3-1_区分⑤所要額内訳'!$G$76),1,"")</f>
        <v/>
      </c>
      <c r="M70" s="307" t="str">
        <f>IF(AND('別紙3-1_区分⑤所要額内訳'!$E$76&lt;=踏み台シート!M4,踏み台シート!M4&lt;='別紙3-1_区分⑤所要額内訳'!$G$76),1,"")</f>
        <v/>
      </c>
      <c r="N70" s="307" t="str">
        <f>IF(AND('別紙3-1_区分⑤所要額内訳'!$E$76&lt;=踏み台シート!N4,踏み台シート!N4&lt;='別紙3-1_区分⑤所要額内訳'!$G$76),1,"")</f>
        <v/>
      </c>
      <c r="O70" s="307" t="str">
        <f>IF(AND('別紙3-1_区分⑤所要額内訳'!$E$76&lt;=踏み台シート!O4,踏み台シート!O4&lt;='別紙3-1_区分⑤所要額内訳'!$G$76),1,"")</f>
        <v/>
      </c>
      <c r="P70" s="307" t="str">
        <f>IF(AND('別紙3-1_区分⑤所要額内訳'!$E$76&lt;=踏み台シート!P4,踏み台シート!P4&lt;='別紙3-1_区分⑤所要額内訳'!$G$76),1,"")</f>
        <v/>
      </c>
      <c r="Q70" s="307" t="str">
        <f>IF(AND('別紙3-1_区分⑤所要額内訳'!$E$76&lt;=踏み台シート!Q4,踏み台シート!Q4&lt;='別紙3-1_区分⑤所要額内訳'!$G$76),1,"")</f>
        <v/>
      </c>
      <c r="R70" s="307" t="str">
        <f>IF(AND('別紙3-1_区分⑤所要額内訳'!$E$76&lt;=踏み台シート!R4,踏み台シート!R4&lt;='別紙3-1_区分⑤所要額内訳'!$G$76),1,"")</f>
        <v/>
      </c>
      <c r="S70" s="307" t="str">
        <f>IF(AND('別紙3-1_区分⑤所要額内訳'!$E$76&lt;=踏み台シート!S4,踏み台シート!S4&lt;='別紙3-1_区分⑤所要額内訳'!$G$76),1,"")</f>
        <v/>
      </c>
      <c r="T70" s="307" t="str">
        <f>IF(AND('別紙3-1_区分⑤所要額内訳'!$E$76&lt;=踏み台シート!T4,踏み台シート!T4&lt;='別紙3-1_区分⑤所要額内訳'!$G$76),1,"")</f>
        <v/>
      </c>
      <c r="U70" s="307" t="str">
        <f>IF(AND('別紙3-1_区分⑤所要額内訳'!$E$76&lt;=踏み台シート!U4,踏み台シート!U4&lt;='別紙3-1_区分⑤所要額内訳'!$G$76),1,"")</f>
        <v/>
      </c>
      <c r="V70" s="307" t="str">
        <f>IF(AND('別紙3-1_区分⑤所要額内訳'!$E$76&lt;=踏み台シート!V4,踏み台シート!V4&lt;='別紙3-1_区分⑤所要額内訳'!$G$76),1,"")</f>
        <v/>
      </c>
      <c r="W70" s="307" t="str">
        <f>IF(AND('別紙3-1_区分⑤所要額内訳'!$E$76&lt;=踏み台シート!W4,踏み台シート!W4&lt;='別紙3-1_区分⑤所要額内訳'!$G$76),1,"")</f>
        <v/>
      </c>
      <c r="X70" s="307" t="str">
        <f>IF(AND('別紙3-1_区分⑤所要額内訳'!$E$76&lt;=踏み台シート!X4,踏み台シート!X4&lt;='別紙3-1_区分⑤所要額内訳'!$G$76),1,"")</f>
        <v/>
      </c>
      <c r="Y70" s="307" t="str">
        <f>IF(AND('別紙3-1_区分⑤所要額内訳'!$E$76&lt;=踏み台シート!Y4,踏み台シート!Y4&lt;='別紙3-1_区分⑤所要額内訳'!$G$76),1,"")</f>
        <v/>
      </c>
      <c r="Z70" s="307" t="str">
        <f>IF(AND('別紙3-1_区分⑤所要額内訳'!$E$76&lt;=踏み台シート!Z4,踏み台シート!Z4&lt;='別紙3-1_区分⑤所要額内訳'!$G$76),1,"")</f>
        <v/>
      </c>
      <c r="AA70" s="307" t="str">
        <f>IF(AND('別紙3-1_区分⑤所要額内訳'!$E$76&lt;=踏み台シート!AA4,踏み台シート!AA4&lt;='別紙3-1_区分⑤所要額内訳'!$G$76),1,"")</f>
        <v/>
      </c>
      <c r="AB70" s="307" t="str">
        <f>IF(AND('別紙3-1_区分⑤所要額内訳'!$E$76&lt;=踏み台シート!AB4,踏み台シート!AB4&lt;='別紙3-1_区分⑤所要額内訳'!$G$76),1,"")</f>
        <v/>
      </c>
      <c r="AC70" s="307" t="str">
        <f>IF(AND('別紙3-1_区分⑤所要額内訳'!$E$76&lt;=踏み台シート!AC4,踏み台シート!AC4&lt;='別紙3-1_区分⑤所要額内訳'!$G$76),1,"")</f>
        <v/>
      </c>
      <c r="AD70" s="307" t="str">
        <f>IF(AND('別紙3-1_区分⑤所要額内訳'!$E$76&lt;=踏み台シート!AD4,踏み台シート!AD4&lt;='別紙3-1_区分⑤所要額内訳'!$G$76),1,"")</f>
        <v/>
      </c>
      <c r="AE70" s="307" t="str">
        <f>IF(AND('別紙3-1_区分⑤所要額内訳'!$E$76&lt;=踏み台シート!AE4,踏み台シート!AE4&lt;='別紙3-1_区分⑤所要額内訳'!$G$76),1,"")</f>
        <v/>
      </c>
      <c r="AF70" s="307" t="str">
        <f>IF(AND('別紙3-1_区分⑤所要額内訳'!$E$76&lt;=踏み台シート!AF4,踏み台シート!AF4&lt;='別紙3-1_区分⑤所要額内訳'!$G$76),1,"")</f>
        <v/>
      </c>
      <c r="AG70" s="307" t="str">
        <f>IF(AND('別紙3-1_区分⑤所要額内訳'!$E$76&lt;=踏み台シート!AG4,踏み台シート!AG4&lt;='別紙3-1_区分⑤所要額内訳'!$G$76),1,"")</f>
        <v/>
      </c>
      <c r="AH70" s="307" t="str">
        <f>IF(AND('別紙3-1_区分⑤所要額内訳'!$E$76&lt;=踏み台シート!AH4,踏み台シート!AH4&lt;='別紙3-1_区分⑤所要額内訳'!$G$76),1,"")</f>
        <v/>
      </c>
      <c r="AI70" s="307" t="str">
        <f>IF(AND('別紙3-1_区分⑤所要額内訳'!$E$76&lt;=踏み台シート!AI4,踏み台シート!AI4&lt;='別紙3-1_区分⑤所要額内訳'!$G$76),1,"")</f>
        <v/>
      </c>
      <c r="AJ70" s="307" t="str">
        <f>IF(AND('別紙3-1_区分⑤所要額内訳'!$E$76&lt;=踏み台シート!AJ4,踏み台シート!AJ4&lt;='別紙3-1_区分⑤所要額内訳'!$G$76),1,"")</f>
        <v/>
      </c>
      <c r="AK70" s="307" t="str">
        <f>IF(AND('別紙3-1_区分⑤所要額内訳'!$E$76&lt;=踏み台シート!AK4,踏み台シート!AK4&lt;='別紙3-1_区分⑤所要額内訳'!$G$76),1,"")</f>
        <v/>
      </c>
      <c r="AL70" s="307" t="str">
        <f>IF(AND('別紙3-1_区分⑤所要額内訳'!$E$76&lt;=踏み台シート!AL4,踏み台シート!AL4&lt;='別紙3-1_区分⑤所要額内訳'!$G$76),1,"")</f>
        <v/>
      </c>
      <c r="AM70" s="307" t="str">
        <f>IF(AND('別紙3-1_区分⑤所要額内訳'!$E$76&lt;=踏み台シート!AM4,踏み台シート!AM4&lt;='別紙3-1_区分⑤所要額内訳'!$G$76),1,"")</f>
        <v/>
      </c>
      <c r="AN70" s="307" t="str">
        <f>IF(AND('別紙3-1_区分⑤所要額内訳'!$E$76&lt;=踏み台シート!AN4,踏み台シート!AN4&lt;='別紙3-1_区分⑤所要額内訳'!$G$76),1,"")</f>
        <v/>
      </c>
      <c r="AO70" s="307" t="str">
        <f>IF(AND('別紙3-1_区分⑤所要額内訳'!$E$76&lt;=踏み台シート!AO4,踏み台シート!AO4&lt;='別紙3-1_区分⑤所要額内訳'!$G$76),1,"")</f>
        <v/>
      </c>
      <c r="AP70" s="307" t="str">
        <f>IF(AND('別紙3-1_区分⑤所要額内訳'!$E$76&lt;=踏み台シート!AP4,踏み台シート!AP4&lt;='別紙3-1_区分⑤所要額内訳'!$G$76),1,"")</f>
        <v/>
      </c>
      <c r="AQ70" s="307" t="str">
        <f>IF(AND('別紙3-1_区分⑤所要額内訳'!$E$76&lt;=踏み台シート!AQ4,踏み台シート!AQ4&lt;='別紙3-1_区分⑤所要額内訳'!$G$76),1,"")</f>
        <v/>
      </c>
      <c r="AR70" s="307" t="str">
        <f>IF(AND('別紙3-1_区分⑤所要額内訳'!$E$76&lt;=踏み台シート!AR4,踏み台シート!AR4&lt;='別紙3-1_区分⑤所要額内訳'!$G$76),1,"")</f>
        <v/>
      </c>
      <c r="AS70" s="307" t="str">
        <f>IF(AND('別紙3-1_区分⑤所要額内訳'!$E$76&lt;=踏み台シート!AS4,踏み台シート!AS4&lt;='別紙3-1_区分⑤所要額内訳'!$G$76),1,"")</f>
        <v/>
      </c>
      <c r="AT70" s="307" t="str">
        <f>IF(AND('別紙3-1_区分⑤所要額内訳'!$E$76&lt;=踏み台シート!AT4,踏み台シート!AT4&lt;='別紙3-1_区分⑤所要額内訳'!$G$76),1,"")</f>
        <v/>
      </c>
      <c r="AU70" s="307" t="str">
        <f>IF(AND('別紙3-1_区分⑤所要額内訳'!$E$76&lt;=踏み台シート!AU4,踏み台シート!AU4&lt;='別紙3-1_区分⑤所要額内訳'!$G$76),1,"")</f>
        <v/>
      </c>
      <c r="AV70" s="307" t="str">
        <f>IF(AND('別紙3-1_区分⑤所要額内訳'!$E$76&lt;=踏み台シート!AV4,踏み台シート!AV4&lt;='別紙3-1_区分⑤所要額内訳'!$G$76),1,"")</f>
        <v/>
      </c>
      <c r="AW70" s="307" t="str">
        <f>IF(AND('別紙3-1_区分⑤所要額内訳'!$E$76&lt;=踏み台シート!AW4,踏み台シート!AW4&lt;='別紙3-1_区分⑤所要額内訳'!$G$76),1,"")</f>
        <v/>
      </c>
      <c r="AX70" s="307" t="str">
        <f>IF(AND('別紙3-1_区分⑤所要額内訳'!$E$76&lt;=踏み台シート!AX4,踏み台シート!AX4&lt;='別紙3-1_区分⑤所要額内訳'!$G$76),1,"")</f>
        <v/>
      </c>
      <c r="AY70" s="307" t="str">
        <f>IF(AND('別紙3-1_区分⑤所要額内訳'!$E$76&lt;=踏み台シート!AY4,踏み台シート!AY4&lt;='別紙3-1_区分⑤所要額内訳'!$G$76),1,"")</f>
        <v/>
      </c>
      <c r="AZ70" s="307" t="str">
        <f>IF(AND('別紙3-1_区分⑤所要額内訳'!$E$76&lt;=踏み台シート!AZ4,踏み台シート!AZ4&lt;='別紙3-1_区分⑤所要額内訳'!$G$76),1,"")</f>
        <v/>
      </c>
      <c r="BA70" s="307" t="str">
        <f>IF(AND('別紙3-1_区分⑤所要額内訳'!$E$76&lt;=踏み台シート!BA4,踏み台シート!BA4&lt;='別紙3-1_区分⑤所要額内訳'!$G$76),1,"")</f>
        <v/>
      </c>
      <c r="BB70" s="311">
        <f t="shared" si="6"/>
        <v>1</v>
      </c>
    </row>
    <row r="71" spans="1:54">
      <c r="A71" s="307" t="str">
        <f t="shared" si="7"/>
        <v/>
      </c>
      <c r="B71" s="313" t="str">
        <f>IF('別紙3-1_区分⑤所要額内訳'!B77="","",'別紙3-1_区分⑤所要額内訳'!B77)</f>
        <v/>
      </c>
      <c r="C71" s="307" t="str">
        <f>IF('別紙3-1_区分⑤所要額内訳'!C77="","",'別紙3-1_区分⑤所要額内訳'!C77)</f>
        <v/>
      </c>
      <c r="D71" s="307">
        <f>IF(AND('別紙3-1_区分⑤所要額内訳'!$E$77&lt;=踏み台シート!D4,踏み台シート!D4&lt;='別紙3-1_区分⑤所要額内訳'!$G$77),1,"")</f>
        <v>1</v>
      </c>
      <c r="E71" s="307" t="str">
        <f>IF(AND('別紙3-1_区分⑤所要額内訳'!$E$77&lt;=踏み台シート!E4,踏み台シート!E4&lt;='別紙3-1_区分⑤所要額内訳'!$G$77),1,"")</f>
        <v/>
      </c>
      <c r="F71" s="307" t="str">
        <f>IF(AND('別紙3-1_区分⑤所要額内訳'!$E$77&lt;=踏み台シート!F4,踏み台シート!F4&lt;='別紙3-1_区分⑤所要額内訳'!$G$77),1,"")</f>
        <v/>
      </c>
      <c r="G71" s="307" t="str">
        <f>IF(AND('別紙3-1_区分⑤所要額内訳'!$E$77&lt;=踏み台シート!G4,踏み台シート!G4&lt;='別紙3-1_区分⑤所要額内訳'!$G$77),1,"")</f>
        <v/>
      </c>
      <c r="H71" s="307" t="str">
        <f>IF(AND('別紙3-1_区分⑤所要額内訳'!$E$77&lt;=踏み台シート!H4,踏み台シート!H4&lt;='別紙3-1_区分⑤所要額内訳'!$G$77),1,"")</f>
        <v/>
      </c>
      <c r="I71" s="307" t="str">
        <f>IF(AND('別紙3-1_区分⑤所要額内訳'!$E$77&lt;=踏み台シート!I4,踏み台シート!I4&lt;='別紙3-1_区分⑤所要額内訳'!$G$77),1,"")</f>
        <v/>
      </c>
      <c r="J71" s="307" t="str">
        <f>IF(AND('別紙3-1_区分⑤所要額内訳'!$E$77&lt;=踏み台シート!J4,踏み台シート!J4&lt;='別紙3-1_区分⑤所要額内訳'!$G$77),1,"")</f>
        <v/>
      </c>
      <c r="K71" s="307" t="str">
        <f>IF(AND('別紙3-1_区分⑤所要額内訳'!$E$77&lt;=踏み台シート!K4,踏み台シート!K4&lt;='別紙3-1_区分⑤所要額内訳'!$G$77),1,"")</f>
        <v/>
      </c>
      <c r="L71" s="307" t="str">
        <f>IF(AND('別紙3-1_区分⑤所要額内訳'!$E$77&lt;=踏み台シート!L4,踏み台シート!L4&lt;='別紙3-1_区分⑤所要額内訳'!$G$77),1,"")</f>
        <v/>
      </c>
      <c r="M71" s="307" t="str">
        <f>IF(AND('別紙3-1_区分⑤所要額内訳'!$E$77&lt;=踏み台シート!M4,踏み台シート!M4&lt;='別紙3-1_区分⑤所要額内訳'!$G$77),1,"")</f>
        <v/>
      </c>
      <c r="N71" s="307" t="str">
        <f>IF(AND('別紙3-1_区分⑤所要額内訳'!$E$77&lt;=踏み台シート!N4,踏み台シート!N4&lt;='別紙3-1_区分⑤所要額内訳'!$G$77),1,"")</f>
        <v/>
      </c>
      <c r="O71" s="307" t="str">
        <f>IF(AND('別紙3-1_区分⑤所要額内訳'!$E$77&lt;=踏み台シート!O4,踏み台シート!O4&lt;='別紙3-1_区分⑤所要額内訳'!$G$77),1,"")</f>
        <v/>
      </c>
      <c r="P71" s="307" t="str">
        <f>IF(AND('別紙3-1_区分⑤所要額内訳'!$E$77&lt;=踏み台シート!P4,踏み台シート!P4&lt;='別紙3-1_区分⑤所要額内訳'!$G$77),1,"")</f>
        <v/>
      </c>
      <c r="Q71" s="307" t="str">
        <f>IF(AND('別紙3-1_区分⑤所要額内訳'!$E$77&lt;=踏み台シート!Q4,踏み台シート!Q4&lt;='別紙3-1_区分⑤所要額内訳'!$G$77),1,"")</f>
        <v/>
      </c>
      <c r="R71" s="307" t="str">
        <f>IF(AND('別紙3-1_区分⑤所要額内訳'!$E$77&lt;=踏み台シート!R4,踏み台シート!R4&lt;='別紙3-1_区分⑤所要額内訳'!$G$77),1,"")</f>
        <v/>
      </c>
      <c r="S71" s="307" t="str">
        <f>IF(AND('別紙3-1_区分⑤所要額内訳'!$E$77&lt;=踏み台シート!S4,踏み台シート!S4&lt;='別紙3-1_区分⑤所要額内訳'!$G$77),1,"")</f>
        <v/>
      </c>
      <c r="T71" s="307" t="str">
        <f>IF(AND('別紙3-1_区分⑤所要額内訳'!$E$77&lt;=踏み台シート!T4,踏み台シート!T4&lt;='別紙3-1_区分⑤所要額内訳'!$G$77),1,"")</f>
        <v/>
      </c>
      <c r="U71" s="307" t="str">
        <f>IF(AND('別紙3-1_区分⑤所要額内訳'!$E$77&lt;=踏み台シート!U4,踏み台シート!U4&lt;='別紙3-1_区分⑤所要額内訳'!$G$77),1,"")</f>
        <v/>
      </c>
      <c r="V71" s="307" t="str">
        <f>IF(AND('別紙3-1_区分⑤所要額内訳'!$E$77&lt;=踏み台シート!V4,踏み台シート!V4&lt;='別紙3-1_区分⑤所要額内訳'!$G$77),1,"")</f>
        <v/>
      </c>
      <c r="W71" s="307" t="str">
        <f>IF(AND('別紙3-1_区分⑤所要額内訳'!$E$77&lt;=踏み台シート!W4,踏み台シート!W4&lt;='別紙3-1_区分⑤所要額内訳'!$G$77),1,"")</f>
        <v/>
      </c>
      <c r="X71" s="307" t="str">
        <f>IF(AND('別紙3-1_区分⑤所要額内訳'!$E$77&lt;=踏み台シート!X4,踏み台シート!X4&lt;='別紙3-1_区分⑤所要額内訳'!$G$77),1,"")</f>
        <v/>
      </c>
      <c r="Y71" s="307" t="str">
        <f>IF(AND('別紙3-1_区分⑤所要額内訳'!$E$77&lt;=踏み台シート!Y4,踏み台シート!Y4&lt;='別紙3-1_区分⑤所要額内訳'!$G$77),1,"")</f>
        <v/>
      </c>
      <c r="Z71" s="307" t="str">
        <f>IF(AND('別紙3-1_区分⑤所要額内訳'!$E$77&lt;=踏み台シート!Z4,踏み台シート!Z4&lt;='別紙3-1_区分⑤所要額内訳'!$G$77),1,"")</f>
        <v/>
      </c>
      <c r="AA71" s="307" t="str">
        <f>IF(AND('別紙3-1_区分⑤所要額内訳'!$E$77&lt;=踏み台シート!AA4,踏み台シート!AA4&lt;='別紙3-1_区分⑤所要額内訳'!$G$77),1,"")</f>
        <v/>
      </c>
      <c r="AB71" s="307" t="str">
        <f>IF(AND('別紙3-1_区分⑤所要額内訳'!$E$77&lt;=踏み台シート!AB4,踏み台シート!AB4&lt;='別紙3-1_区分⑤所要額内訳'!$G$77),1,"")</f>
        <v/>
      </c>
      <c r="AC71" s="307" t="str">
        <f>IF(AND('別紙3-1_区分⑤所要額内訳'!$E$77&lt;=踏み台シート!AC4,踏み台シート!AC4&lt;='別紙3-1_区分⑤所要額内訳'!$G$77),1,"")</f>
        <v/>
      </c>
      <c r="AD71" s="307" t="str">
        <f>IF(AND('別紙3-1_区分⑤所要額内訳'!$E$77&lt;=踏み台シート!AD4,踏み台シート!AD4&lt;='別紙3-1_区分⑤所要額内訳'!$G$77),1,"")</f>
        <v/>
      </c>
      <c r="AE71" s="307" t="str">
        <f>IF(AND('別紙3-1_区分⑤所要額内訳'!$E$77&lt;=踏み台シート!AE4,踏み台シート!AE4&lt;='別紙3-1_区分⑤所要額内訳'!$G$77),1,"")</f>
        <v/>
      </c>
      <c r="AF71" s="307" t="str">
        <f>IF(AND('別紙3-1_区分⑤所要額内訳'!$E$77&lt;=踏み台シート!AF4,踏み台シート!AF4&lt;='別紙3-1_区分⑤所要額内訳'!$G$77),1,"")</f>
        <v/>
      </c>
      <c r="AG71" s="307" t="str">
        <f>IF(AND('別紙3-1_区分⑤所要額内訳'!$E$77&lt;=踏み台シート!AG4,踏み台シート!AG4&lt;='別紙3-1_区分⑤所要額内訳'!$G$77),1,"")</f>
        <v/>
      </c>
      <c r="AH71" s="307" t="str">
        <f>IF(AND('別紙3-1_区分⑤所要額内訳'!$E$77&lt;=踏み台シート!AH4,踏み台シート!AH4&lt;='別紙3-1_区分⑤所要額内訳'!$G$77),1,"")</f>
        <v/>
      </c>
      <c r="AI71" s="307" t="str">
        <f>IF(AND('別紙3-1_区分⑤所要額内訳'!$E$77&lt;=踏み台シート!AI4,踏み台シート!AI4&lt;='別紙3-1_区分⑤所要額内訳'!$G$77),1,"")</f>
        <v/>
      </c>
      <c r="AJ71" s="307" t="str">
        <f>IF(AND('別紙3-1_区分⑤所要額内訳'!$E$77&lt;=踏み台シート!AJ4,踏み台シート!AJ4&lt;='別紙3-1_区分⑤所要額内訳'!$G$77),1,"")</f>
        <v/>
      </c>
      <c r="AK71" s="307" t="str">
        <f>IF(AND('別紙3-1_区分⑤所要額内訳'!$E$77&lt;=踏み台シート!AK4,踏み台シート!AK4&lt;='別紙3-1_区分⑤所要額内訳'!$G$77),1,"")</f>
        <v/>
      </c>
      <c r="AL71" s="307" t="str">
        <f>IF(AND('別紙3-1_区分⑤所要額内訳'!$E$77&lt;=踏み台シート!AL4,踏み台シート!AL4&lt;='別紙3-1_区分⑤所要額内訳'!$G$77),1,"")</f>
        <v/>
      </c>
      <c r="AM71" s="307" t="str">
        <f>IF(AND('別紙3-1_区分⑤所要額内訳'!$E$77&lt;=踏み台シート!AM4,踏み台シート!AM4&lt;='別紙3-1_区分⑤所要額内訳'!$G$77),1,"")</f>
        <v/>
      </c>
      <c r="AN71" s="307" t="str">
        <f>IF(AND('別紙3-1_区分⑤所要額内訳'!$E$77&lt;=踏み台シート!AN4,踏み台シート!AN4&lt;='別紙3-1_区分⑤所要額内訳'!$G$77),1,"")</f>
        <v/>
      </c>
      <c r="AO71" s="307" t="str">
        <f>IF(AND('別紙3-1_区分⑤所要額内訳'!$E$77&lt;=踏み台シート!AO4,踏み台シート!AO4&lt;='別紙3-1_区分⑤所要額内訳'!$G$77),1,"")</f>
        <v/>
      </c>
      <c r="AP71" s="307" t="str">
        <f>IF(AND('別紙3-1_区分⑤所要額内訳'!$E$77&lt;=踏み台シート!AP4,踏み台シート!AP4&lt;='別紙3-1_区分⑤所要額内訳'!$G$77),1,"")</f>
        <v/>
      </c>
      <c r="AQ71" s="307" t="str">
        <f>IF(AND('別紙3-1_区分⑤所要額内訳'!$E$77&lt;=踏み台シート!AQ4,踏み台シート!AQ4&lt;='別紙3-1_区分⑤所要額内訳'!$G$77),1,"")</f>
        <v/>
      </c>
      <c r="AR71" s="307" t="str">
        <f>IF(AND('別紙3-1_区分⑤所要額内訳'!$E$77&lt;=踏み台シート!AR4,踏み台シート!AR4&lt;='別紙3-1_区分⑤所要額内訳'!$G$77),1,"")</f>
        <v/>
      </c>
      <c r="AS71" s="307" t="str">
        <f>IF(AND('別紙3-1_区分⑤所要額内訳'!$E$77&lt;=踏み台シート!AS4,踏み台シート!AS4&lt;='別紙3-1_区分⑤所要額内訳'!$G$77),1,"")</f>
        <v/>
      </c>
      <c r="AT71" s="307" t="str">
        <f>IF(AND('別紙3-1_区分⑤所要額内訳'!$E$77&lt;=踏み台シート!AT4,踏み台シート!AT4&lt;='別紙3-1_区分⑤所要額内訳'!$G$77),1,"")</f>
        <v/>
      </c>
      <c r="AU71" s="307" t="str">
        <f>IF(AND('別紙3-1_区分⑤所要額内訳'!$E$77&lt;=踏み台シート!AU4,踏み台シート!AU4&lt;='別紙3-1_区分⑤所要額内訳'!$G$77),1,"")</f>
        <v/>
      </c>
      <c r="AV71" s="307" t="str">
        <f>IF(AND('別紙3-1_区分⑤所要額内訳'!$E$77&lt;=踏み台シート!AV4,踏み台シート!AV4&lt;='別紙3-1_区分⑤所要額内訳'!$G$77),1,"")</f>
        <v/>
      </c>
      <c r="AW71" s="307" t="str">
        <f>IF(AND('別紙3-1_区分⑤所要額内訳'!$E$77&lt;=踏み台シート!AW4,踏み台シート!AW4&lt;='別紙3-1_区分⑤所要額内訳'!$G$77),1,"")</f>
        <v/>
      </c>
      <c r="AX71" s="307" t="str">
        <f>IF(AND('別紙3-1_区分⑤所要額内訳'!$E$77&lt;=踏み台シート!AX4,踏み台シート!AX4&lt;='別紙3-1_区分⑤所要額内訳'!$G$77),1,"")</f>
        <v/>
      </c>
      <c r="AY71" s="307" t="str">
        <f>IF(AND('別紙3-1_区分⑤所要額内訳'!$E$77&lt;=踏み台シート!AY4,踏み台シート!AY4&lt;='別紙3-1_区分⑤所要額内訳'!$G$77),1,"")</f>
        <v/>
      </c>
      <c r="AZ71" s="307" t="str">
        <f>IF(AND('別紙3-1_区分⑤所要額内訳'!$E$77&lt;=踏み台シート!AZ4,踏み台シート!AZ4&lt;='別紙3-1_区分⑤所要額内訳'!$G$77),1,"")</f>
        <v/>
      </c>
      <c r="BA71" s="307" t="str">
        <f>IF(AND('別紙3-1_区分⑤所要額内訳'!$E$77&lt;=踏み台シート!BA4,踏み台シート!BA4&lt;='別紙3-1_区分⑤所要額内訳'!$G$77),1,"")</f>
        <v/>
      </c>
      <c r="BB71" s="311">
        <f t="shared" si="6"/>
        <v>1</v>
      </c>
    </row>
    <row r="72" spans="1:54">
      <c r="A72" s="307" t="str">
        <f t="shared" si="7"/>
        <v/>
      </c>
      <c r="B72" s="313" t="str">
        <f>IF('別紙3-1_区分⑤所要額内訳'!B78="","",'別紙3-1_区分⑤所要額内訳'!B78)</f>
        <v/>
      </c>
      <c r="C72" s="307" t="str">
        <f>IF('別紙3-1_区分⑤所要額内訳'!C78="","",'別紙3-1_区分⑤所要額内訳'!C78)</f>
        <v/>
      </c>
      <c r="D72" s="307">
        <f>IF(AND('別紙3-1_区分⑤所要額内訳'!$E$78&lt;=踏み台シート!D4,踏み台シート!D4&lt;='別紙3-1_区分⑤所要額内訳'!$G$78),1,"")</f>
        <v>1</v>
      </c>
      <c r="E72" s="307" t="str">
        <f>IF(AND('別紙3-1_区分⑤所要額内訳'!$E$78&lt;=踏み台シート!E4,踏み台シート!E4&lt;='別紙3-1_区分⑤所要額内訳'!$G$78),1,"")</f>
        <v/>
      </c>
      <c r="F72" s="307" t="str">
        <f>IF(AND('別紙3-1_区分⑤所要額内訳'!$E$78&lt;=踏み台シート!F4,踏み台シート!F4&lt;='別紙3-1_区分⑤所要額内訳'!$G$78),1,"")</f>
        <v/>
      </c>
      <c r="G72" s="307" t="str">
        <f>IF(AND('別紙3-1_区分⑤所要額内訳'!$E$78&lt;=踏み台シート!G4,踏み台シート!G4&lt;='別紙3-1_区分⑤所要額内訳'!$G$78),1,"")</f>
        <v/>
      </c>
      <c r="H72" s="307" t="str">
        <f>IF(AND('別紙3-1_区分⑤所要額内訳'!$E$78&lt;=踏み台シート!H4,踏み台シート!H4&lt;='別紙3-1_区分⑤所要額内訳'!$G$78),1,"")</f>
        <v/>
      </c>
      <c r="I72" s="307" t="str">
        <f>IF(AND('別紙3-1_区分⑤所要額内訳'!$E$78&lt;=踏み台シート!I4,踏み台シート!I4&lt;='別紙3-1_区分⑤所要額内訳'!$G$78),1,"")</f>
        <v/>
      </c>
      <c r="J72" s="307" t="str">
        <f>IF(AND('別紙3-1_区分⑤所要額内訳'!$E$78&lt;=踏み台シート!J4,踏み台シート!J4&lt;='別紙3-1_区分⑤所要額内訳'!$G$78),1,"")</f>
        <v/>
      </c>
      <c r="K72" s="307" t="str">
        <f>IF(AND('別紙3-1_区分⑤所要額内訳'!$E$78&lt;=踏み台シート!K4,踏み台シート!K4&lt;='別紙3-1_区分⑤所要額内訳'!$G$78),1,"")</f>
        <v/>
      </c>
      <c r="L72" s="307" t="str">
        <f>IF(AND('別紙3-1_区分⑤所要額内訳'!$E$78&lt;=踏み台シート!L4,踏み台シート!L4&lt;='別紙3-1_区分⑤所要額内訳'!$G$78),1,"")</f>
        <v/>
      </c>
      <c r="M72" s="307" t="str">
        <f>IF(AND('別紙3-1_区分⑤所要額内訳'!$E$78&lt;=踏み台シート!M4,踏み台シート!M4&lt;='別紙3-1_区分⑤所要額内訳'!$G$78),1,"")</f>
        <v/>
      </c>
      <c r="N72" s="307" t="str">
        <f>IF(AND('別紙3-1_区分⑤所要額内訳'!$E$78&lt;=踏み台シート!N4,踏み台シート!N4&lt;='別紙3-1_区分⑤所要額内訳'!$G$78),1,"")</f>
        <v/>
      </c>
      <c r="O72" s="307" t="str">
        <f>IF(AND('別紙3-1_区分⑤所要額内訳'!$E$78&lt;=踏み台シート!O4,踏み台シート!O4&lt;='別紙3-1_区分⑤所要額内訳'!$G$78),1,"")</f>
        <v/>
      </c>
      <c r="P72" s="307" t="str">
        <f>IF(AND('別紙3-1_区分⑤所要額内訳'!$E$78&lt;=踏み台シート!P4,踏み台シート!P4&lt;='別紙3-1_区分⑤所要額内訳'!$G$78),1,"")</f>
        <v/>
      </c>
      <c r="Q72" s="307" t="str">
        <f>IF(AND('別紙3-1_区分⑤所要額内訳'!$E$78&lt;=踏み台シート!Q4,踏み台シート!Q4&lt;='別紙3-1_区分⑤所要額内訳'!$G$78),1,"")</f>
        <v/>
      </c>
      <c r="R72" s="307" t="str">
        <f>IF(AND('別紙3-1_区分⑤所要額内訳'!$E$78&lt;=踏み台シート!R4,踏み台シート!R4&lt;='別紙3-1_区分⑤所要額内訳'!$G$78),1,"")</f>
        <v/>
      </c>
      <c r="S72" s="307" t="str">
        <f>IF(AND('別紙3-1_区分⑤所要額内訳'!$E$78&lt;=踏み台シート!S4,踏み台シート!S4&lt;='別紙3-1_区分⑤所要額内訳'!$G$78),1,"")</f>
        <v/>
      </c>
      <c r="T72" s="307" t="str">
        <f>IF(AND('別紙3-1_区分⑤所要額内訳'!$E$78&lt;=踏み台シート!T4,踏み台シート!T4&lt;='別紙3-1_区分⑤所要額内訳'!$G$78),1,"")</f>
        <v/>
      </c>
      <c r="U72" s="307" t="str">
        <f>IF(AND('別紙3-1_区分⑤所要額内訳'!$E$78&lt;=踏み台シート!U4,踏み台シート!U4&lt;='別紙3-1_区分⑤所要額内訳'!$G$78),1,"")</f>
        <v/>
      </c>
      <c r="V72" s="307" t="str">
        <f>IF(AND('別紙3-1_区分⑤所要額内訳'!$E$78&lt;=踏み台シート!V4,踏み台シート!V4&lt;='別紙3-1_区分⑤所要額内訳'!$G$78),1,"")</f>
        <v/>
      </c>
      <c r="W72" s="307" t="str">
        <f>IF(AND('別紙3-1_区分⑤所要額内訳'!$E$78&lt;=踏み台シート!W4,踏み台シート!W4&lt;='別紙3-1_区分⑤所要額内訳'!$G$78),1,"")</f>
        <v/>
      </c>
      <c r="X72" s="307" t="str">
        <f>IF(AND('別紙3-1_区分⑤所要額内訳'!$E$78&lt;=踏み台シート!X4,踏み台シート!X4&lt;='別紙3-1_区分⑤所要額内訳'!$G$78),1,"")</f>
        <v/>
      </c>
      <c r="Y72" s="307" t="str">
        <f>IF(AND('別紙3-1_区分⑤所要額内訳'!$E$78&lt;=踏み台シート!Y4,踏み台シート!Y4&lt;='別紙3-1_区分⑤所要額内訳'!$G$78),1,"")</f>
        <v/>
      </c>
      <c r="Z72" s="307" t="str">
        <f>IF(AND('別紙3-1_区分⑤所要額内訳'!$E$78&lt;=踏み台シート!Z4,踏み台シート!Z4&lt;='別紙3-1_区分⑤所要額内訳'!$G$78),1,"")</f>
        <v/>
      </c>
      <c r="AA72" s="307" t="str">
        <f>IF(AND('別紙3-1_区分⑤所要額内訳'!$E$78&lt;=踏み台シート!AA4,踏み台シート!AA4&lt;='別紙3-1_区分⑤所要額内訳'!$G$78),1,"")</f>
        <v/>
      </c>
      <c r="AB72" s="307" t="str">
        <f>IF(AND('別紙3-1_区分⑤所要額内訳'!$E$78&lt;=踏み台シート!AB4,踏み台シート!AB4&lt;='別紙3-1_区分⑤所要額内訳'!$G$78),1,"")</f>
        <v/>
      </c>
      <c r="AC72" s="307" t="str">
        <f>IF(AND('別紙3-1_区分⑤所要額内訳'!$E$78&lt;=踏み台シート!AC4,踏み台シート!AC4&lt;='別紙3-1_区分⑤所要額内訳'!$G$78),1,"")</f>
        <v/>
      </c>
      <c r="AD72" s="307" t="str">
        <f>IF(AND('別紙3-1_区分⑤所要額内訳'!$E$78&lt;=踏み台シート!AD4,踏み台シート!AD4&lt;='別紙3-1_区分⑤所要額内訳'!$G$78),1,"")</f>
        <v/>
      </c>
      <c r="AE72" s="307" t="str">
        <f>IF(AND('別紙3-1_区分⑤所要額内訳'!$E$78&lt;=踏み台シート!AE4,踏み台シート!AE4&lt;='別紙3-1_区分⑤所要額内訳'!$G$78),1,"")</f>
        <v/>
      </c>
      <c r="AF72" s="307" t="str">
        <f>IF(AND('別紙3-1_区分⑤所要額内訳'!$E$78&lt;=踏み台シート!AF4,踏み台シート!AF4&lt;='別紙3-1_区分⑤所要額内訳'!$G$78),1,"")</f>
        <v/>
      </c>
      <c r="AG72" s="307" t="str">
        <f>IF(AND('別紙3-1_区分⑤所要額内訳'!$E$78&lt;=踏み台シート!AG4,踏み台シート!AG4&lt;='別紙3-1_区分⑤所要額内訳'!$G$78),1,"")</f>
        <v/>
      </c>
      <c r="AH72" s="307" t="str">
        <f>IF(AND('別紙3-1_区分⑤所要額内訳'!$E$78&lt;=踏み台シート!AH4,踏み台シート!AH4&lt;='別紙3-1_区分⑤所要額内訳'!$G$78),1,"")</f>
        <v/>
      </c>
      <c r="AI72" s="307" t="str">
        <f>IF(AND('別紙3-1_区分⑤所要額内訳'!$E$78&lt;=踏み台シート!AI4,踏み台シート!AI4&lt;='別紙3-1_区分⑤所要額内訳'!$G$78),1,"")</f>
        <v/>
      </c>
      <c r="AJ72" s="307" t="str">
        <f>IF(AND('別紙3-1_区分⑤所要額内訳'!$E$78&lt;=踏み台シート!AJ4,踏み台シート!AJ4&lt;='別紙3-1_区分⑤所要額内訳'!$G$78),1,"")</f>
        <v/>
      </c>
      <c r="AK72" s="307" t="str">
        <f>IF(AND('別紙3-1_区分⑤所要額内訳'!$E$78&lt;=踏み台シート!AK4,踏み台シート!AK4&lt;='別紙3-1_区分⑤所要額内訳'!$G$78),1,"")</f>
        <v/>
      </c>
      <c r="AL72" s="307" t="str">
        <f>IF(AND('別紙3-1_区分⑤所要額内訳'!$E$78&lt;=踏み台シート!AL4,踏み台シート!AL4&lt;='別紙3-1_区分⑤所要額内訳'!$G$78),1,"")</f>
        <v/>
      </c>
      <c r="AM72" s="307" t="str">
        <f>IF(AND('別紙3-1_区分⑤所要額内訳'!$E$78&lt;=踏み台シート!AM4,踏み台シート!AM4&lt;='別紙3-1_区分⑤所要額内訳'!$G$78),1,"")</f>
        <v/>
      </c>
      <c r="AN72" s="307" t="str">
        <f>IF(AND('別紙3-1_区分⑤所要額内訳'!$E$78&lt;=踏み台シート!AN4,踏み台シート!AN4&lt;='別紙3-1_区分⑤所要額内訳'!$G$78),1,"")</f>
        <v/>
      </c>
      <c r="AO72" s="307" t="str">
        <f>IF(AND('別紙3-1_区分⑤所要額内訳'!$E$78&lt;=踏み台シート!AO4,踏み台シート!AO4&lt;='別紙3-1_区分⑤所要額内訳'!$G$78),1,"")</f>
        <v/>
      </c>
      <c r="AP72" s="307" t="str">
        <f>IF(AND('別紙3-1_区分⑤所要額内訳'!$E$78&lt;=踏み台シート!AP4,踏み台シート!AP4&lt;='別紙3-1_区分⑤所要額内訳'!$G$78),1,"")</f>
        <v/>
      </c>
      <c r="AQ72" s="307" t="str">
        <f>IF(AND('別紙3-1_区分⑤所要額内訳'!$E$78&lt;=踏み台シート!AQ4,踏み台シート!AQ4&lt;='別紙3-1_区分⑤所要額内訳'!$G$78),1,"")</f>
        <v/>
      </c>
      <c r="AR72" s="307" t="str">
        <f>IF(AND('別紙3-1_区分⑤所要額内訳'!$E$78&lt;=踏み台シート!AR4,踏み台シート!AR4&lt;='別紙3-1_区分⑤所要額内訳'!$G$78),1,"")</f>
        <v/>
      </c>
      <c r="AS72" s="307" t="str">
        <f>IF(AND('別紙3-1_区分⑤所要額内訳'!$E$78&lt;=踏み台シート!AS4,踏み台シート!AS4&lt;='別紙3-1_区分⑤所要額内訳'!$G$78),1,"")</f>
        <v/>
      </c>
      <c r="AT72" s="307" t="str">
        <f>IF(AND('別紙3-1_区分⑤所要額内訳'!$E$78&lt;=踏み台シート!AT4,踏み台シート!AT4&lt;='別紙3-1_区分⑤所要額内訳'!$G$78),1,"")</f>
        <v/>
      </c>
      <c r="AU72" s="307" t="str">
        <f>IF(AND('別紙3-1_区分⑤所要額内訳'!$E$78&lt;=踏み台シート!AU4,踏み台シート!AU4&lt;='別紙3-1_区分⑤所要額内訳'!$G$78),1,"")</f>
        <v/>
      </c>
      <c r="AV72" s="307" t="str">
        <f>IF(AND('別紙3-1_区分⑤所要額内訳'!$E$78&lt;=踏み台シート!AV4,踏み台シート!AV4&lt;='別紙3-1_区分⑤所要額内訳'!$G$78),1,"")</f>
        <v/>
      </c>
      <c r="AW72" s="307" t="str">
        <f>IF(AND('別紙3-1_区分⑤所要額内訳'!$E$78&lt;=踏み台シート!AW4,踏み台シート!AW4&lt;='別紙3-1_区分⑤所要額内訳'!$G$78),1,"")</f>
        <v/>
      </c>
      <c r="AX72" s="307" t="str">
        <f>IF(AND('別紙3-1_区分⑤所要額内訳'!$E$78&lt;=踏み台シート!AX4,踏み台シート!AX4&lt;='別紙3-1_区分⑤所要額内訳'!$G$78),1,"")</f>
        <v/>
      </c>
      <c r="AY72" s="307" t="str">
        <f>IF(AND('別紙3-1_区分⑤所要額内訳'!$E$78&lt;=踏み台シート!AY4,踏み台シート!AY4&lt;='別紙3-1_区分⑤所要額内訳'!$G$78),1,"")</f>
        <v/>
      </c>
      <c r="AZ72" s="307" t="str">
        <f>IF(AND('別紙3-1_区分⑤所要額内訳'!$E$78&lt;=踏み台シート!AZ4,踏み台シート!AZ4&lt;='別紙3-1_区分⑤所要額内訳'!$G$78),1,"")</f>
        <v/>
      </c>
      <c r="BA72" s="307" t="str">
        <f>IF(AND('別紙3-1_区分⑤所要額内訳'!$E$78&lt;=踏み台シート!BA4,踏み台シート!BA4&lt;='別紙3-1_区分⑤所要額内訳'!$G$78),1,"")</f>
        <v/>
      </c>
      <c r="BB72" s="311">
        <f t="shared" si="6"/>
        <v>1</v>
      </c>
    </row>
    <row r="73" spans="1:54">
      <c r="A73" s="307" t="str">
        <f t="shared" si="7"/>
        <v/>
      </c>
      <c r="B73" s="313" t="str">
        <f>IF('別紙3-1_区分⑤所要額内訳'!B79="","",'別紙3-1_区分⑤所要額内訳'!B79)</f>
        <v/>
      </c>
      <c r="C73" s="307" t="str">
        <f>IF('別紙3-1_区分⑤所要額内訳'!C79="","",'別紙3-1_区分⑤所要額内訳'!C79)</f>
        <v/>
      </c>
      <c r="D73" s="307">
        <f>IF(AND('別紙3-1_区分⑤所要額内訳'!$E$79&lt;=踏み台シート!D4,踏み台シート!D4&lt;='別紙3-1_区分⑤所要額内訳'!$G$79),1,"")</f>
        <v>1</v>
      </c>
      <c r="E73" s="307" t="str">
        <f>IF(AND('別紙3-1_区分⑤所要額内訳'!$E$79&lt;=踏み台シート!E4,踏み台シート!E4&lt;='別紙3-1_区分⑤所要額内訳'!$G$79),1,"")</f>
        <v/>
      </c>
      <c r="F73" s="307" t="str">
        <f>IF(AND('別紙3-1_区分⑤所要額内訳'!$E$79&lt;=踏み台シート!F4,踏み台シート!F4&lt;='別紙3-1_区分⑤所要額内訳'!$G$79),1,"")</f>
        <v/>
      </c>
      <c r="G73" s="307" t="str">
        <f>IF(AND('別紙3-1_区分⑤所要額内訳'!$E$79&lt;=踏み台シート!G4,踏み台シート!G4&lt;='別紙3-1_区分⑤所要額内訳'!$G$79),1,"")</f>
        <v/>
      </c>
      <c r="H73" s="307" t="str">
        <f>IF(AND('別紙3-1_区分⑤所要額内訳'!$E$79&lt;=踏み台シート!H4,踏み台シート!H4&lt;='別紙3-1_区分⑤所要額内訳'!$G$79),1,"")</f>
        <v/>
      </c>
      <c r="I73" s="307" t="str">
        <f>IF(AND('別紙3-1_区分⑤所要額内訳'!$E$79&lt;=踏み台シート!I4,踏み台シート!I4&lt;='別紙3-1_区分⑤所要額内訳'!$G$79),1,"")</f>
        <v/>
      </c>
      <c r="J73" s="307" t="str">
        <f>IF(AND('別紙3-1_区分⑤所要額内訳'!$E$79&lt;=踏み台シート!J4,踏み台シート!J4&lt;='別紙3-1_区分⑤所要額内訳'!$G$79),1,"")</f>
        <v/>
      </c>
      <c r="K73" s="307" t="str">
        <f>IF(AND('別紙3-1_区分⑤所要額内訳'!$E$79&lt;=踏み台シート!K4,踏み台シート!K4&lt;='別紙3-1_区分⑤所要額内訳'!$G$79),1,"")</f>
        <v/>
      </c>
      <c r="L73" s="307" t="str">
        <f>IF(AND('別紙3-1_区分⑤所要額内訳'!$E$79&lt;=踏み台シート!L4,踏み台シート!L4&lt;='別紙3-1_区分⑤所要額内訳'!$G$79),1,"")</f>
        <v/>
      </c>
      <c r="M73" s="307" t="str">
        <f>IF(AND('別紙3-1_区分⑤所要額内訳'!$E$79&lt;=踏み台シート!M4,踏み台シート!M4&lt;='別紙3-1_区分⑤所要額内訳'!$G$79),1,"")</f>
        <v/>
      </c>
      <c r="N73" s="307" t="str">
        <f>IF(AND('別紙3-1_区分⑤所要額内訳'!$E$79&lt;=踏み台シート!N4,踏み台シート!N4&lt;='別紙3-1_区分⑤所要額内訳'!$G$79),1,"")</f>
        <v/>
      </c>
      <c r="O73" s="307" t="str">
        <f>IF(AND('別紙3-1_区分⑤所要額内訳'!$E$79&lt;=踏み台シート!O4,踏み台シート!O4&lt;='別紙3-1_区分⑤所要額内訳'!$G$79),1,"")</f>
        <v/>
      </c>
      <c r="P73" s="307" t="str">
        <f>IF(AND('別紙3-1_区分⑤所要額内訳'!$E$79&lt;=踏み台シート!P4,踏み台シート!P4&lt;='別紙3-1_区分⑤所要額内訳'!$G$79),1,"")</f>
        <v/>
      </c>
      <c r="Q73" s="307" t="str">
        <f>IF(AND('別紙3-1_区分⑤所要額内訳'!$E$79&lt;=踏み台シート!Q4,踏み台シート!Q4&lt;='別紙3-1_区分⑤所要額内訳'!$G$79),1,"")</f>
        <v/>
      </c>
      <c r="R73" s="307" t="str">
        <f>IF(AND('別紙3-1_区分⑤所要額内訳'!$E$79&lt;=踏み台シート!R4,踏み台シート!R4&lt;='別紙3-1_区分⑤所要額内訳'!$G$79),1,"")</f>
        <v/>
      </c>
      <c r="S73" s="307" t="str">
        <f>IF(AND('別紙3-1_区分⑤所要額内訳'!$E$79&lt;=踏み台シート!S4,踏み台シート!S4&lt;='別紙3-1_区分⑤所要額内訳'!$G$79),1,"")</f>
        <v/>
      </c>
      <c r="T73" s="307" t="str">
        <f>IF(AND('別紙3-1_区分⑤所要額内訳'!$E$79&lt;=踏み台シート!T4,踏み台シート!T4&lt;='別紙3-1_区分⑤所要額内訳'!$G$79),1,"")</f>
        <v/>
      </c>
      <c r="U73" s="307" t="str">
        <f>IF(AND('別紙3-1_区分⑤所要額内訳'!$E$79&lt;=踏み台シート!U4,踏み台シート!U4&lt;='別紙3-1_区分⑤所要額内訳'!$G$79),1,"")</f>
        <v/>
      </c>
      <c r="V73" s="307" t="str">
        <f>IF(AND('別紙3-1_区分⑤所要額内訳'!$E$79&lt;=踏み台シート!V4,踏み台シート!V4&lt;='別紙3-1_区分⑤所要額内訳'!$G$79),1,"")</f>
        <v/>
      </c>
      <c r="W73" s="307" t="str">
        <f>IF(AND('別紙3-1_区分⑤所要額内訳'!$E$79&lt;=踏み台シート!W4,踏み台シート!W4&lt;='別紙3-1_区分⑤所要額内訳'!$G$79),1,"")</f>
        <v/>
      </c>
      <c r="X73" s="307" t="str">
        <f>IF(AND('別紙3-1_区分⑤所要額内訳'!$E$79&lt;=踏み台シート!X4,踏み台シート!X4&lt;='別紙3-1_区分⑤所要額内訳'!$G$79),1,"")</f>
        <v/>
      </c>
      <c r="Y73" s="307" t="str">
        <f>IF(AND('別紙3-1_区分⑤所要額内訳'!$E$79&lt;=踏み台シート!Y4,踏み台シート!Y4&lt;='別紙3-1_区分⑤所要額内訳'!$G$79),1,"")</f>
        <v/>
      </c>
      <c r="Z73" s="307" t="str">
        <f>IF(AND('別紙3-1_区分⑤所要額内訳'!$E$79&lt;=踏み台シート!Z4,踏み台シート!Z4&lt;='別紙3-1_区分⑤所要額内訳'!$G$79),1,"")</f>
        <v/>
      </c>
      <c r="AA73" s="307" t="str">
        <f>IF(AND('別紙3-1_区分⑤所要額内訳'!$E$79&lt;=踏み台シート!AA4,踏み台シート!AA4&lt;='別紙3-1_区分⑤所要額内訳'!$G$79),1,"")</f>
        <v/>
      </c>
      <c r="AB73" s="307" t="str">
        <f>IF(AND('別紙3-1_区分⑤所要額内訳'!$E$79&lt;=踏み台シート!AB4,踏み台シート!AB4&lt;='別紙3-1_区分⑤所要額内訳'!$G$79),1,"")</f>
        <v/>
      </c>
      <c r="AC73" s="307" t="str">
        <f>IF(AND('別紙3-1_区分⑤所要額内訳'!$E$79&lt;=踏み台シート!AC4,踏み台シート!AC4&lt;='別紙3-1_区分⑤所要額内訳'!$G$79),1,"")</f>
        <v/>
      </c>
      <c r="AD73" s="307" t="str">
        <f>IF(AND('別紙3-1_区分⑤所要額内訳'!$E$79&lt;=踏み台シート!AD4,踏み台シート!AD4&lt;='別紙3-1_区分⑤所要額内訳'!$G$79),1,"")</f>
        <v/>
      </c>
      <c r="AE73" s="307" t="str">
        <f>IF(AND('別紙3-1_区分⑤所要額内訳'!$E$79&lt;=踏み台シート!AE4,踏み台シート!AE4&lt;='別紙3-1_区分⑤所要額内訳'!$G$79),1,"")</f>
        <v/>
      </c>
      <c r="AF73" s="307" t="str">
        <f>IF(AND('別紙3-1_区分⑤所要額内訳'!$E$79&lt;=踏み台シート!AF4,踏み台シート!AF4&lt;='別紙3-1_区分⑤所要額内訳'!$G$79),1,"")</f>
        <v/>
      </c>
      <c r="AG73" s="307" t="str">
        <f>IF(AND('別紙3-1_区分⑤所要額内訳'!$E$79&lt;=踏み台シート!AG4,踏み台シート!AG4&lt;='別紙3-1_区分⑤所要額内訳'!$G$79),1,"")</f>
        <v/>
      </c>
      <c r="AH73" s="307" t="str">
        <f>IF(AND('別紙3-1_区分⑤所要額内訳'!$E$79&lt;=踏み台シート!AH4,踏み台シート!AH4&lt;='別紙3-1_区分⑤所要額内訳'!$G$79),1,"")</f>
        <v/>
      </c>
      <c r="AI73" s="307" t="str">
        <f>IF(AND('別紙3-1_区分⑤所要額内訳'!$E$79&lt;=踏み台シート!AI4,踏み台シート!AI4&lt;='別紙3-1_区分⑤所要額内訳'!$G$79),1,"")</f>
        <v/>
      </c>
      <c r="AJ73" s="307" t="str">
        <f>IF(AND('別紙3-1_区分⑤所要額内訳'!$E$79&lt;=踏み台シート!AJ4,踏み台シート!AJ4&lt;='別紙3-1_区分⑤所要額内訳'!$G$79),1,"")</f>
        <v/>
      </c>
      <c r="AK73" s="307" t="str">
        <f>IF(AND('別紙3-1_区分⑤所要額内訳'!$E$79&lt;=踏み台シート!AK4,踏み台シート!AK4&lt;='別紙3-1_区分⑤所要額内訳'!$G$79),1,"")</f>
        <v/>
      </c>
      <c r="AL73" s="307" t="str">
        <f>IF(AND('別紙3-1_区分⑤所要額内訳'!$E$79&lt;=踏み台シート!AL4,踏み台シート!AL4&lt;='別紙3-1_区分⑤所要額内訳'!$G$79),1,"")</f>
        <v/>
      </c>
      <c r="AM73" s="307" t="str">
        <f>IF(AND('別紙3-1_区分⑤所要額内訳'!$E$79&lt;=踏み台シート!AM4,踏み台シート!AM4&lt;='別紙3-1_区分⑤所要額内訳'!$G$79),1,"")</f>
        <v/>
      </c>
      <c r="AN73" s="307" t="str">
        <f>IF(AND('別紙3-1_区分⑤所要額内訳'!$E$79&lt;=踏み台シート!AN4,踏み台シート!AN4&lt;='別紙3-1_区分⑤所要額内訳'!$G$79),1,"")</f>
        <v/>
      </c>
      <c r="AO73" s="307" t="str">
        <f>IF(AND('別紙3-1_区分⑤所要額内訳'!$E$79&lt;=踏み台シート!AO4,踏み台シート!AO4&lt;='別紙3-1_区分⑤所要額内訳'!$G$79),1,"")</f>
        <v/>
      </c>
      <c r="AP73" s="307" t="str">
        <f>IF(AND('別紙3-1_区分⑤所要額内訳'!$E$79&lt;=踏み台シート!AP4,踏み台シート!AP4&lt;='別紙3-1_区分⑤所要額内訳'!$G$79),1,"")</f>
        <v/>
      </c>
      <c r="AQ73" s="307" t="str">
        <f>IF(AND('別紙3-1_区分⑤所要額内訳'!$E$79&lt;=踏み台シート!AQ4,踏み台シート!AQ4&lt;='別紙3-1_区分⑤所要額内訳'!$G$79),1,"")</f>
        <v/>
      </c>
      <c r="AR73" s="307" t="str">
        <f>IF(AND('別紙3-1_区分⑤所要額内訳'!$E$79&lt;=踏み台シート!AR4,踏み台シート!AR4&lt;='別紙3-1_区分⑤所要額内訳'!$G$79),1,"")</f>
        <v/>
      </c>
      <c r="AS73" s="307" t="str">
        <f>IF(AND('別紙3-1_区分⑤所要額内訳'!$E$79&lt;=踏み台シート!AS4,踏み台シート!AS4&lt;='別紙3-1_区分⑤所要額内訳'!$G$79),1,"")</f>
        <v/>
      </c>
      <c r="AT73" s="307" t="str">
        <f>IF(AND('別紙3-1_区分⑤所要額内訳'!$E$79&lt;=踏み台シート!AT4,踏み台シート!AT4&lt;='別紙3-1_区分⑤所要額内訳'!$G$79),1,"")</f>
        <v/>
      </c>
      <c r="AU73" s="307" t="str">
        <f>IF(AND('別紙3-1_区分⑤所要額内訳'!$E$79&lt;=踏み台シート!AU4,踏み台シート!AU4&lt;='別紙3-1_区分⑤所要額内訳'!$G$79),1,"")</f>
        <v/>
      </c>
      <c r="AV73" s="307" t="str">
        <f>IF(AND('別紙3-1_区分⑤所要額内訳'!$E$79&lt;=踏み台シート!AV4,踏み台シート!AV4&lt;='別紙3-1_区分⑤所要額内訳'!$G$79),1,"")</f>
        <v/>
      </c>
      <c r="AW73" s="307" t="str">
        <f>IF(AND('別紙3-1_区分⑤所要額内訳'!$E$79&lt;=踏み台シート!AW4,踏み台シート!AW4&lt;='別紙3-1_区分⑤所要額内訳'!$G$79),1,"")</f>
        <v/>
      </c>
      <c r="AX73" s="307" t="str">
        <f>IF(AND('別紙3-1_区分⑤所要額内訳'!$E$79&lt;=踏み台シート!AX4,踏み台シート!AX4&lt;='別紙3-1_区分⑤所要額内訳'!$G$79),1,"")</f>
        <v/>
      </c>
      <c r="AY73" s="307" t="str">
        <f>IF(AND('別紙3-1_区分⑤所要額内訳'!$E$79&lt;=踏み台シート!AY4,踏み台シート!AY4&lt;='別紙3-1_区分⑤所要額内訳'!$G$79),1,"")</f>
        <v/>
      </c>
      <c r="AZ73" s="307" t="str">
        <f>IF(AND('別紙3-1_区分⑤所要額内訳'!$E$79&lt;=踏み台シート!AZ4,踏み台シート!AZ4&lt;='別紙3-1_区分⑤所要額内訳'!$G$79),1,"")</f>
        <v/>
      </c>
      <c r="BA73" s="307" t="str">
        <f>IF(AND('別紙3-1_区分⑤所要額内訳'!$E$79&lt;=踏み台シート!BA4,踏み台シート!BA4&lt;='別紙3-1_区分⑤所要額内訳'!$G$79),1,"")</f>
        <v/>
      </c>
      <c r="BB73" s="311">
        <f t="shared" si="6"/>
        <v>1</v>
      </c>
    </row>
    <row r="74" spans="1:54">
      <c r="A74" s="307" t="str">
        <f t="shared" si="7"/>
        <v/>
      </c>
      <c r="B74" s="313" t="str">
        <f>IF('別紙3-1_区分⑤所要額内訳'!B80="","",'別紙3-1_区分⑤所要額内訳'!B80)</f>
        <v/>
      </c>
      <c r="C74" s="307" t="str">
        <f>IF('別紙3-1_区分⑤所要額内訳'!C80="","",'別紙3-1_区分⑤所要額内訳'!C80)</f>
        <v/>
      </c>
      <c r="D74" s="307">
        <f>IF(AND('別紙3-1_区分⑤所要額内訳'!$E$80&lt;=踏み台シート!D4,踏み台シート!D4&lt;='別紙3-1_区分⑤所要額内訳'!$G$80),1,"")</f>
        <v>1</v>
      </c>
      <c r="E74" s="307" t="str">
        <f>IF(AND('別紙3-1_区分⑤所要額内訳'!$E$80&lt;=踏み台シート!E4,踏み台シート!E4&lt;='別紙3-1_区分⑤所要額内訳'!$G$80),1,"")</f>
        <v/>
      </c>
      <c r="F74" s="307" t="str">
        <f>IF(AND('別紙3-1_区分⑤所要額内訳'!$E$80&lt;=踏み台シート!F4,踏み台シート!F4&lt;='別紙3-1_区分⑤所要額内訳'!$G$80),1,"")</f>
        <v/>
      </c>
      <c r="G74" s="307" t="str">
        <f>IF(AND('別紙3-1_区分⑤所要額内訳'!$E$80&lt;=踏み台シート!G4,踏み台シート!G4&lt;='別紙3-1_区分⑤所要額内訳'!$G$80),1,"")</f>
        <v/>
      </c>
      <c r="H74" s="307" t="str">
        <f>IF(AND('別紙3-1_区分⑤所要額内訳'!$E$80&lt;=踏み台シート!H4,踏み台シート!H4&lt;='別紙3-1_区分⑤所要額内訳'!$G$80),1,"")</f>
        <v/>
      </c>
      <c r="I74" s="307" t="str">
        <f>IF(AND('別紙3-1_区分⑤所要額内訳'!$E$80&lt;=踏み台シート!I4,踏み台シート!I4&lt;='別紙3-1_区分⑤所要額内訳'!$G$80),1,"")</f>
        <v/>
      </c>
      <c r="J74" s="307" t="str">
        <f>IF(AND('別紙3-1_区分⑤所要額内訳'!$E$80&lt;=踏み台シート!J4,踏み台シート!J4&lt;='別紙3-1_区分⑤所要額内訳'!$G$80),1,"")</f>
        <v/>
      </c>
      <c r="K74" s="307" t="str">
        <f>IF(AND('別紙3-1_区分⑤所要額内訳'!$E$80&lt;=踏み台シート!K4,踏み台シート!K4&lt;='別紙3-1_区分⑤所要額内訳'!$G$80),1,"")</f>
        <v/>
      </c>
      <c r="L74" s="307" t="str">
        <f>IF(AND('別紙3-1_区分⑤所要額内訳'!$E$80&lt;=踏み台シート!L4,踏み台シート!L4&lt;='別紙3-1_区分⑤所要額内訳'!$G$80),1,"")</f>
        <v/>
      </c>
      <c r="M74" s="307" t="str">
        <f>IF(AND('別紙3-1_区分⑤所要額内訳'!$E$80&lt;=踏み台シート!M4,踏み台シート!M4&lt;='別紙3-1_区分⑤所要額内訳'!$G$80),1,"")</f>
        <v/>
      </c>
      <c r="N74" s="307" t="str">
        <f>IF(AND('別紙3-1_区分⑤所要額内訳'!$E$80&lt;=踏み台シート!N4,踏み台シート!N4&lt;='別紙3-1_区分⑤所要額内訳'!$G$80),1,"")</f>
        <v/>
      </c>
      <c r="O74" s="307" t="str">
        <f>IF(AND('別紙3-1_区分⑤所要額内訳'!$E$80&lt;=踏み台シート!O4,踏み台シート!O4&lt;='別紙3-1_区分⑤所要額内訳'!$G$80),1,"")</f>
        <v/>
      </c>
      <c r="P74" s="307" t="str">
        <f>IF(AND('別紙3-1_区分⑤所要額内訳'!$E$80&lt;=踏み台シート!P4,踏み台シート!P4&lt;='別紙3-1_区分⑤所要額内訳'!$G$80),1,"")</f>
        <v/>
      </c>
      <c r="Q74" s="307" t="str">
        <f>IF(AND('別紙3-1_区分⑤所要額内訳'!$E$80&lt;=踏み台シート!Q4,踏み台シート!Q4&lt;='別紙3-1_区分⑤所要額内訳'!$G$80),1,"")</f>
        <v/>
      </c>
      <c r="R74" s="307" t="str">
        <f>IF(AND('別紙3-1_区分⑤所要額内訳'!$E$80&lt;=踏み台シート!R4,踏み台シート!R4&lt;='別紙3-1_区分⑤所要額内訳'!$G$80),1,"")</f>
        <v/>
      </c>
      <c r="S74" s="307" t="str">
        <f>IF(AND('別紙3-1_区分⑤所要額内訳'!$E$80&lt;=踏み台シート!S4,踏み台シート!S4&lt;='別紙3-1_区分⑤所要額内訳'!$G$80),1,"")</f>
        <v/>
      </c>
      <c r="T74" s="307" t="str">
        <f>IF(AND('別紙3-1_区分⑤所要額内訳'!$E$80&lt;=踏み台シート!T4,踏み台シート!T4&lt;='別紙3-1_区分⑤所要額内訳'!$G$80),1,"")</f>
        <v/>
      </c>
      <c r="U74" s="307" t="str">
        <f>IF(AND('別紙3-1_区分⑤所要額内訳'!$E$80&lt;=踏み台シート!U4,踏み台シート!U4&lt;='別紙3-1_区分⑤所要額内訳'!$G$80),1,"")</f>
        <v/>
      </c>
      <c r="V74" s="307" t="str">
        <f>IF(AND('別紙3-1_区分⑤所要額内訳'!$E$80&lt;=踏み台シート!V4,踏み台シート!V4&lt;='別紙3-1_区分⑤所要額内訳'!$G$80),1,"")</f>
        <v/>
      </c>
      <c r="W74" s="307" t="str">
        <f>IF(AND('別紙3-1_区分⑤所要額内訳'!$E$80&lt;=踏み台シート!W4,踏み台シート!W4&lt;='別紙3-1_区分⑤所要額内訳'!$G$80),1,"")</f>
        <v/>
      </c>
      <c r="X74" s="307" t="str">
        <f>IF(AND('別紙3-1_区分⑤所要額内訳'!$E$80&lt;=踏み台シート!X4,踏み台シート!X4&lt;='別紙3-1_区分⑤所要額内訳'!$G$80),1,"")</f>
        <v/>
      </c>
      <c r="Y74" s="307" t="str">
        <f>IF(AND('別紙3-1_区分⑤所要額内訳'!$E$80&lt;=踏み台シート!Y4,踏み台シート!Y4&lt;='別紙3-1_区分⑤所要額内訳'!$G$80),1,"")</f>
        <v/>
      </c>
      <c r="Z74" s="307" t="str">
        <f>IF(AND('別紙3-1_区分⑤所要額内訳'!$E$80&lt;=踏み台シート!Z4,踏み台シート!Z4&lt;='別紙3-1_区分⑤所要額内訳'!$G$80),1,"")</f>
        <v/>
      </c>
      <c r="AA74" s="307" t="str">
        <f>IF(AND('別紙3-1_区分⑤所要額内訳'!$E$80&lt;=踏み台シート!AA4,踏み台シート!AA4&lt;='別紙3-1_区分⑤所要額内訳'!$G$80),1,"")</f>
        <v/>
      </c>
      <c r="AB74" s="307" t="str">
        <f>IF(AND('別紙3-1_区分⑤所要額内訳'!$E$80&lt;=踏み台シート!AB4,踏み台シート!AB4&lt;='別紙3-1_区分⑤所要額内訳'!$G$80),1,"")</f>
        <v/>
      </c>
      <c r="AC74" s="307" t="str">
        <f>IF(AND('別紙3-1_区分⑤所要額内訳'!$E$80&lt;=踏み台シート!AC4,踏み台シート!AC4&lt;='別紙3-1_区分⑤所要額内訳'!$G$80),1,"")</f>
        <v/>
      </c>
      <c r="AD74" s="307" t="str">
        <f>IF(AND('別紙3-1_区分⑤所要額内訳'!$E$80&lt;=踏み台シート!AD4,踏み台シート!AD4&lt;='別紙3-1_区分⑤所要額内訳'!$G$80),1,"")</f>
        <v/>
      </c>
      <c r="AE74" s="307" t="str">
        <f>IF(AND('別紙3-1_区分⑤所要額内訳'!$E$80&lt;=踏み台シート!AE4,踏み台シート!AE4&lt;='別紙3-1_区分⑤所要額内訳'!$G$80),1,"")</f>
        <v/>
      </c>
      <c r="AF74" s="307" t="str">
        <f>IF(AND('別紙3-1_区分⑤所要額内訳'!$E$80&lt;=踏み台シート!AF4,踏み台シート!AF4&lt;='別紙3-1_区分⑤所要額内訳'!$G$80),1,"")</f>
        <v/>
      </c>
      <c r="AG74" s="307" t="str">
        <f>IF(AND('別紙3-1_区分⑤所要額内訳'!$E$80&lt;=踏み台シート!AG4,踏み台シート!AG4&lt;='別紙3-1_区分⑤所要額内訳'!$G$80),1,"")</f>
        <v/>
      </c>
      <c r="AH74" s="307" t="str">
        <f>IF(AND('別紙3-1_区分⑤所要額内訳'!$E$80&lt;=踏み台シート!AH4,踏み台シート!AH4&lt;='別紙3-1_区分⑤所要額内訳'!$G$80),1,"")</f>
        <v/>
      </c>
      <c r="AI74" s="307" t="str">
        <f>IF(AND('別紙3-1_区分⑤所要額内訳'!$E$80&lt;=踏み台シート!AI4,踏み台シート!AI4&lt;='別紙3-1_区分⑤所要額内訳'!$G$80),1,"")</f>
        <v/>
      </c>
      <c r="AJ74" s="307" t="str">
        <f>IF(AND('別紙3-1_区分⑤所要額内訳'!$E$80&lt;=踏み台シート!AJ4,踏み台シート!AJ4&lt;='別紙3-1_区分⑤所要額内訳'!$G$80),1,"")</f>
        <v/>
      </c>
      <c r="AK74" s="307" t="str">
        <f>IF(AND('別紙3-1_区分⑤所要額内訳'!$E$80&lt;=踏み台シート!AK4,踏み台シート!AK4&lt;='別紙3-1_区分⑤所要額内訳'!$G$80),1,"")</f>
        <v/>
      </c>
      <c r="AL74" s="307" t="str">
        <f>IF(AND('別紙3-1_区分⑤所要額内訳'!$E$80&lt;=踏み台シート!AL4,踏み台シート!AL4&lt;='別紙3-1_区分⑤所要額内訳'!$G$80),1,"")</f>
        <v/>
      </c>
      <c r="AM74" s="307" t="str">
        <f>IF(AND('別紙3-1_区分⑤所要額内訳'!$E$80&lt;=踏み台シート!AM4,踏み台シート!AM4&lt;='別紙3-1_区分⑤所要額内訳'!$G$80),1,"")</f>
        <v/>
      </c>
      <c r="AN74" s="307" t="str">
        <f>IF(AND('別紙3-1_区分⑤所要額内訳'!$E$80&lt;=踏み台シート!AN4,踏み台シート!AN4&lt;='別紙3-1_区分⑤所要額内訳'!$G$80),1,"")</f>
        <v/>
      </c>
      <c r="AO74" s="307" t="str">
        <f>IF(AND('別紙3-1_区分⑤所要額内訳'!$E$80&lt;=踏み台シート!AO4,踏み台シート!AO4&lt;='別紙3-1_区分⑤所要額内訳'!$G$80),1,"")</f>
        <v/>
      </c>
      <c r="AP74" s="307" t="str">
        <f>IF(AND('別紙3-1_区分⑤所要額内訳'!$E$80&lt;=踏み台シート!AP4,踏み台シート!AP4&lt;='別紙3-1_区分⑤所要額内訳'!$G$80),1,"")</f>
        <v/>
      </c>
      <c r="AQ74" s="307" t="str">
        <f>IF(AND('別紙3-1_区分⑤所要額内訳'!$E$80&lt;=踏み台シート!AQ4,踏み台シート!AQ4&lt;='別紙3-1_区分⑤所要額内訳'!$G$80),1,"")</f>
        <v/>
      </c>
      <c r="AR74" s="307" t="str">
        <f>IF(AND('別紙3-1_区分⑤所要額内訳'!$E$80&lt;=踏み台シート!AR4,踏み台シート!AR4&lt;='別紙3-1_区分⑤所要額内訳'!$G$80),1,"")</f>
        <v/>
      </c>
      <c r="AS74" s="307" t="str">
        <f>IF(AND('別紙3-1_区分⑤所要額内訳'!$E$80&lt;=踏み台シート!AS4,踏み台シート!AS4&lt;='別紙3-1_区分⑤所要額内訳'!$G$80),1,"")</f>
        <v/>
      </c>
      <c r="AT74" s="307" t="str">
        <f>IF(AND('別紙3-1_区分⑤所要額内訳'!$E$80&lt;=踏み台シート!AT4,踏み台シート!AT4&lt;='別紙3-1_区分⑤所要額内訳'!$G$80),1,"")</f>
        <v/>
      </c>
      <c r="AU74" s="307" t="str">
        <f>IF(AND('別紙3-1_区分⑤所要額内訳'!$E$80&lt;=踏み台シート!AU4,踏み台シート!AU4&lt;='別紙3-1_区分⑤所要額内訳'!$G$80),1,"")</f>
        <v/>
      </c>
      <c r="AV74" s="307" t="str">
        <f>IF(AND('別紙3-1_区分⑤所要額内訳'!$E$80&lt;=踏み台シート!AV4,踏み台シート!AV4&lt;='別紙3-1_区分⑤所要額内訳'!$G$80),1,"")</f>
        <v/>
      </c>
      <c r="AW74" s="307" t="str">
        <f>IF(AND('別紙3-1_区分⑤所要額内訳'!$E$80&lt;=踏み台シート!AW4,踏み台シート!AW4&lt;='別紙3-1_区分⑤所要額内訳'!$G$80),1,"")</f>
        <v/>
      </c>
      <c r="AX74" s="307" t="str">
        <f>IF(AND('別紙3-1_区分⑤所要額内訳'!$E$80&lt;=踏み台シート!AX4,踏み台シート!AX4&lt;='別紙3-1_区分⑤所要額内訳'!$G$80),1,"")</f>
        <v/>
      </c>
      <c r="AY74" s="307" t="str">
        <f>IF(AND('別紙3-1_区分⑤所要額内訳'!$E$80&lt;=踏み台シート!AY4,踏み台シート!AY4&lt;='別紙3-1_区分⑤所要額内訳'!$G$80),1,"")</f>
        <v/>
      </c>
      <c r="AZ74" s="307" t="str">
        <f>IF(AND('別紙3-1_区分⑤所要額内訳'!$E$80&lt;=踏み台シート!AZ4,踏み台シート!AZ4&lt;='別紙3-1_区分⑤所要額内訳'!$G$80),1,"")</f>
        <v/>
      </c>
      <c r="BA74" s="307" t="str">
        <f>IF(AND('別紙3-1_区分⑤所要額内訳'!$E$80&lt;=踏み台シート!BA4,踏み台シート!BA4&lt;='別紙3-1_区分⑤所要額内訳'!$G$80),1,"")</f>
        <v/>
      </c>
      <c r="BB74" s="311">
        <f t="shared" si="6"/>
        <v>1</v>
      </c>
    </row>
    <row r="75" spans="1:54">
      <c r="A75" s="307" t="str">
        <f t="shared" si="7"/>
        <v/>
      </c>
      <c r="B75" s="313" t="str">
        <f>IF('別紙3-1_区分⑤所要額内訳'!B81="","",'別紙3-1_区分⑤所要額内訳'!B81)</f>
        <v/>
      </c>
      <c r="C75" s="307" t="str">
        <f>IF('別紙3-1_区分⑤所要額内訳'!C81="","",'別紙3-1_区分⑤所要額内訳'!C81)</f>
        <v/>
      </c>
      <c r="D75" s="307">
        <f>IF(AND('別紙3-1_区分⑤所要額内訳'!$E$81&lt;=踏み台シート!D4,踏み台シート!D4&lt;='別紙3-1_区分⑤所要額内訳'!$G$81),1,"")</f>
        <v>1</v>
      </c>
      <c r="E75" s="307" t="str">
        <f>IF(AND('別紙3-1_区分⑤所要額内訳'!$E$81&lt;=踏み台シート!E4,踏み台シート!E4&lt;='別紙3-1_区分⑤所要額内訳'!$G$81),1,"")</f>
        <v/>
      </c>
      <c r="F75" s="307" t="str">
        <f>IF(AND('別紙3-1_区分⑤所要額内訳'!$E$81&lt;=踏み台シート!F4,踏み台シート!F4&lt;='別紙3-1_区分⑤所要額内訳'!$G$81),1,"")</f>
        <v/>
      </c>
      <c r="G75" s="307" t="str">
        <f>IF(AND('別紙3-1_区分⑤所要額内訳'!$E$81&lt;=踏み台シート!G4,踏み台シート!G4&lt;='別紙3-1_区分⑤所要額内訳'!$G$81),1,"")</f>
        <v/>
      </c>
      <c r="H75" s="307" t="str">
        <f>IF(AND('別紙3-1_区分⑤所要額内訳'!$E$81&lt;=踏み台シート!H4,踏み台シート!H4&lt;='別紙3-1_区分⑤所要額内訳'!$G$81),1,"")</f>
        <v/>
      </c>
      <c r="I75" s="307" t="str">
        <f>IF(AND('別紙3-1_区分⑤所要額内訳'!$E$81&lt;=踏み台シート!I4,踏み台シート!I4&lt;='別紙3-1_区分⑤所要額内訳'!$G$81),1,"")</f>
        <v/>
      </c>
      <c r="J75" s="307" t="str">
        <f>IF(AND('別紙3-1_区分⑤所要額内訳'!$E$81&lt;=踏み台シート!J4,踏み台シート!J4&lt;='別紙3-1_区分⑤所要額内訳'!$G$81),1,"")</f>
        <v/>
      </c>
      <c r="K75" s="307" t="str">
        <f>IF(AND('別紙3-1_区分⑤所要額内訳'!$E$81&lt;=踏み台シート!K4,踏み台シート!K4&lt;='別紙3-1_区分⑤所要額内訳'!$G$81),1,"")</f>
        <v/>
      </c>
      <c r="L75" s="307" t="str">
        <f>IF(AND('別紙3-1_区分⑤所要額内訳'!$E$81&lt;=踏み台シート!L4,踏み台シート!L4&lt;='別紙3-1_区分⑤所要額内訳'!$G$81),1,"")</f>
        <v/>
      </c>
      <c r="M75" s="307" t="str">
        <f>IF(AND('別紙3-1_区分⑤所要額内訳'!$E$81&lt;=踏み台シート!M4,踏み台シート!M4&lt;='別紙3-1_区分⑤所要額内訳'!$G$81),1,"")</f>
        <v/>
      </c>
      <c r="N75" s="307" t="str">
        <f>IF(AND('別紙3-1_区分⑤所要額内訳'!$E$81&lt;=踏み台シート!N4,踏み台シート!N4&lt;='別紙3-1_区分⑤所要額内訳'!$G$81),1,"")</f>
        <v/>
      </c>
      <c r="O75" s="307" t="str">
        <f>IF(AND('別紙3-1_区分⑤所要額内訳'!$E$81&lt;=踏み台シート!O4,踏み台シート!O4&lt;='別紙3-1_区分⑤所要額内訳'!$G$81),1,"")</f>
        <v/>
      </c>
      <c r="P75" s="307" t="str">
        <f>IF(AND('別紙3-1_区分⑤所要額内訳'!$E$81&lt;=踏み台シート!P4,踏み台シート!P4&lt;='別紙3-1_区分⑤所要額内訳'!$G$81),1,"")</f>
        <v/>
      </c>
      <c r="Q75" s="307" t="str">
        <f>IF(AND('別紙3-1_区分⑤所要額内訳'!$E$81&lt;=踏み台シート!Q4,踏み台シート!Q4&lt;='別紙3-1_区分⑤所要額内訳'!$G$81),1,"")</f>
        <v/>
      </c>
      <c r="R75" s="307" t="str">
        <f>IF(AND('別紙3-1_区分⑤所要額内訳'!$E$81&lt;=踏み台シート!R4,踏み台シート!R4&lt;='別紙3-1_区分⑤所要額内訳'!$G$81),1,"")</f>
        <v/>
      </c>
      <c r="S75" s="307" t="str">
        <f>IF(AND('別紙3-1_区分⑤所要額内訳'!$E$81&lt;=踏み台シート!S4,踏み台シート!S4&lt;='別紙3-1_区分⑤所要額内訳'!$G$81),1,"")</f>
        <v/>
      </c>
      <c r="T75" s="307" t="str">
        <f>IF(AND('別紙3-1_区分⑤所要額内訳'!$E$81&lt;=踏み台シート!T4,踏み台シート!T4&lt;='別紙3-1_区分⑤所要額内訳'!$G$81),1,"")</f>
        <v/>
      </c>
      <c r="U75" s="307" t="str">
        <f>IF(AND('別紙3-1_区分⑤所要額内訳'!$E$81&lt;=踏み台シート!U4,踏み台シート!U4&lt;='別紙3-1_区分⑤所要額内訳'!$G$81),1,"")</f>
        <v/>
      </c>
      <c r="V75" s="307" t="str">
        <f>IF(AND('別紙3-1_区分⑤所要額内訳'!$E$81&lt;=踏み台シート!V4,踏み台シート!V4&lt;='別紙3-1_区分⑤所要額内訳'!$G$81),1,"")</f>
        <v/>
      </c>
      <c r="W75" s="307" t="str">
        <f>IF(AND('別紙3-1_区分⑤所要額内訳'!$E$81&lt;=踏み台シート!W4,踏み台シート!W4&lt;='別紙3-1_区分⑤所要額内訳'!$G$81),1,"")</f>
        <v/>
      </c>
      <c r="X75" s="307" t="str">
        <f>IF(AND('別紙3-1_区分⑤所要額内訳'!$E$81&lt;=踏み台シート!X4,踏み台シート!X4&lt;='別紙3-1_区分⑤所要額内訳'!$G$81),1,"")</f>
        <v/>
      </c>
      <c r="Y75" s="307" t="str">
        <f>IF(AND('別紙3-1_区分⑤所要額内訳'!$E$81&lt;=踏み台シート!Y4,踏み台シート!Y4&lt;='別紙3-1_区分⑤所要額内訳'!$G$81),1,"")</f>
        <v/>
      </c>
      <c r="Z75" s="307" t="str">
        <f>IF(AND('別紙3-1_区分⑤所要額内訳'!$E$81&lt;=踏み台シート!Z4,踏み台シート!Z4&lt;='別紙3-1_区分⑤所要額内訳'!$G$81),1,"")</f>
        <v/>
      </c>
      <c r="AA75" s="307" t="str">
        <f>IF(AND('別紙3-1_区分⑤所要額内訳'!$E$81&lt;=踏み台シート!AA4,踏み台シート!AA4&lt;='別紙3-1_区分⑤所要額内訳'!$G$81),1,"")</f>
        <v/>
      </c>
      <c r="AB75" s="307" t="str">
        <f>IF(AND('別紙3-1_区分⑤所要額内訳'!$E$81&lt;=踏み台シート!AB4,踏み台シート!AB4&lt;='別紙3-1_区分⑤所要額内訳'!$G$81),1,"")</f>
        <v/>
      </c>
      <c r="AC75" s="307" t="str">
        <f>IF(AND('別紙3-1_区分⑤所要額内訳'!$E$81&lt;=踏み台シート!AC4,踏み台シート!AC4&lt;='別紙3-1_区分⑤所要額内訳'!$G$81),1,"")</f>
        <v/>
      </c>
      <c r="AD75" s="307" t="str">
        <f>IF(AND('別紙3-1_区分⑤所要額内訳'!$E$81&lt;=踏み台シート!AD4,踏み台シート!AD4&lt;='別紙3-1_区分⑤所要額内訳'!$G$81),1,"")</f>
        <v/>
      </c>
      <c r="AE75" s="307" t="str">
        <f>IF(AND('別紙3-1_区分⑤所要額内訳'!$E$81&lt;=踏み台シート!AE4,踏み台シート!AE4&lt;='別紙3-1_区分⑤所要額内訳'!$G$81),1,"")</f>
        <v/>
      </c>
      <c r="AF75" s="307" t="str">
        <f>IF(AND('別紙3-1_区分⑤所要額内訳'!$E$81&lt;=踏み台シート!AF4,踏み台シート!AF4&lt;='別紙3-1_区分⑤所要額内訳'!$G$81),1,"")</f>
        <v/>
      </c>
      <c r="AG75" s="307" t="str">
        <f>IF(AND('別紙3-1_区分⑤所要額内訳'!$E$81&lt;=踏み台シート!AG4,踏み台シート!AG4&lt;='別紙3-1_区分⑤所要額内訳'!$G$81),1,"")</f>
        <v/>
      </c>
      <c r="AH75" s="307" t="str">
        <f>IF(AND('別紙3-1_区分⑤所要額内訳'!$E$81&lt;=踏み台シート!AH4,踏み台シート!AH4&lt;='別紙3-1_区分⑤所要額内訳'!$G$81),1,"")</f>
        <v/>
      </c>
      <c r="AI75" s="307" t="str">
        <f>IF(AND('別紙3-1_区分⑤所要額内訳'!$E$81&lt;=踏み台シート!AI4,踏み台シート!AI4&lt;='別紙3-1_区分⑤所要額内訳'!$G$81),1,"")</f>
        <v/>
      </c>
      <c r="AJ75" s="307" t="str">
        <f>IF(AND('別紙3-1_区分⑤所要額内訳'!$E$81&lt;=踏み台シート!AJ4,踏み台シート!AJ4&lt;='別紙3-1_区分⑤所要額内訳'!$G$81),1,"")</f>
        <v/>
      </c>
      <c r="AK75" s="307" t="str">
        <f>IF(AND('別紙3-1_区分⑤所要額内訳'!$E$81&lt;=踏み台シート!AK4,踏み台シート!AK4&lt;='別紙3-1_区分⑤所要額内訳'!$G$81),1,"")</f>
        <v/>
      </c>
      <c r="AL75" s="307" t="str">
        <f>IF(AND('別紙3-1_区分⑤所要額内訳'!$E$81&lt;=踏み台シート!AL4,踏み台シート!AL4&lt;='別紙3-1_区分⑤所要額内訳'!$G$81),1,"")</f>
        <v/>
      </c>
      <c r="AM75" s="307" t="str">
        <f>IF(AND('別紙3-1_区分⑤所要額内訳'!$E$81&lt;=踏み台シート!AM4,踏み台シート!AM4&lt;='別紙3-1_区分⑤所要額内訳'!$G$81),1,"")</f>
        <v/>
      </c>
      <c r="AN75" s="307" t="str">
        <f>IF(AND('別紙3-1_区分⑤所要額内訳'!$E$81&lt;=踏み台シート!AN4,踏み台シート!AN4&lt;='別紙3-1_区分⑤所要額内訳'!$G$81),1,"")</f>
        <v/>
      </c>
      <c r="AO75" s="307" t="str">
        <f>IF(AND('別紙3-1_区分⑤所要額内訳'!$E$81&lt;=踏み台シート!AO4,踏み台シート!AO4&lt;='別紙3-1_区分⑤所要額内訳'!$G$81),1,"")</f>
        <v/>
      </c>
      <c r="AP75" s="307" t="str">
        <f>IF(AND('別紙3-1_区分⑤所要額内訳'!$E$81&lt;=踏み台シート!AP4,踏み台シート!AP4&lt;='別紙3-1_区分⑤所要額内訳'!$G$81),1,"")</f>
        <v/>
      </c>
      <c r="AQ75" s="307" t="str">
        <f>IF(AND('別紙3-1_区分⑤所要額内訳'!$E$81&lt;=踏み台シート!AQ4,踏み台シート!AQ4&lt;='別紙3-1_区分⑤所要額内訳'!$G$81),1,"")</f>
        <v/>
      </c>
      <c r="AR75" s="307" t="str">
        <f>IF(AND('別紙3-1_区分⑤所要額内訳'!$E$81&lt;=踏み台シート!AR4,踏み台シート!AR4&lt;='別紙3-1_区分⑤所要額内訳'!$G$81),1,"")</f>
        <v/>
      </c>
      <c r="AS75" s="307" t="str">
        <f>IF(AND('別紙3-1_区分⑤所要額内訳'!$E$81&lt;=踏み台シート!AS4,踏み台シート!AS4&lt;='別紙3-1_区分⑤所要額内訳'!$G$81),1,"")</f>
        <v/>
      </c>
      <c r="AT75" s="307" t="str">
        <f>IF(AND('別紙3-1_区分⑤所要額内訳'!$E$81&lt;=踏み台シート!AT4,踏み台シート!AT4&lt;='別紙3-1_区分⑤所要額内訳'!$G$81),1,"")</f>
        <v/>
      </c>
      <c r="AU75" s="307" t="str">
        <f>IF(AND('別紙3-1_区分⑤所要額内訳'!$E$81&lt;=踏み台シート!AU4,踏み台シート!AU4&lt;='別紙3-1_区分⑤所要額内訳'!$G$81),1,"")</f>
        <v/>
      </c>
      <c r="AV75" s="307" t="str">
        <f>IF(AND('別紙3-1_区分⑤所要額内訳'!$E$81&lt;=踏み台シート!AV4,踏み台シート!AV4&lt;='別紙3-1_区分⑤所要額内訳'!$G$81),1,"")</f>
        <v/>
      </c>
      <c r="AW75" s="307" t="str">
        <f>IF(AND('別紙3-1_区分⑤所要額内訳'!$E$81&lt;=踏み台シート!AW4,踏み台シート!AW4&lt;='別紙3-1_区分⑤所要額内訳'!$G$81),1,"")</f>
        <v/>
      </c>
      <c r="AX75" s="307" t="str">
        <f>IF(AND('別紙3-1_区分⑤所要額内訳'!$E$81&lt;=踏み台シート!AX4,踏み台シート!AX4&lt;='別紙3-1_区分⑤所要額内訳'!$G$81),1,"")</f>
        <v/>
      </c>
      <c r="AY75" s="307" t="str">
        <f>IF(AND('別紙3-1_区分⑤所要額内訳'!$E$81&lt;=踏み台シート!AY4,踏み台シート!AY4&lt;='別紙3-1_区分⑤所要額内訳'!$G$81),1,"")</f>
        <v/>
      </c>
      <c r="AZ75" s="307" t="str">
        <f>IF(AND('別紙3-1_区分⑤所要額内訳'!$E$81&lt;=踏み台シート!AZ4,踏み台シート!AZ4&lt;='別紙3-1_区分⑤所要額内訳'!$G$81),1,"")</f>
        <v/>
      </c>
      <c r="BA75" s="307" t="str">
        <f>IF(AND('別紙3-1_区分⑤所要額内訳'!$E$81&lt;=踏み台シート!BA4,踏み台シート!BA4&lt;='別紙3-1_区分⑤所要額内訳'!$G$81),1,"")</f>
        <v/>
      </c>
      <c r="BB75" s="311">
        <f t="shared" si="6"/>
        <v>1</v>
      </c>
    </row>
    <row r="76" spans="1:54">
      <c r="A76" s="307" t="str">
        <f t="shared" si="7"/>
        <v/>
      </c>
      <c r="B76" s="313" t="str">
        <f>IF('別紙3-1_区分⑤所要額内訳'!B82="","",'別紙3-1_区分⑤所要額内訳'!B82)</f>
        <v/>
      </c>
      <c r="C76" s="307" t="str">
        <f>IF('別紙3-1_区分⑤所要額内訳'!C82="","",'別紙3-1_区分⑤所要額内訳'!C82)</f>
        <v/>
      </c>
      <c r="D76" s="307">
        <f>IF(AND('別紙3-1_区分⑤所要額内訳'!$E$82&lt;=踏み台シート!D4,踏み台シート!D4&lt;='別紙3-1_区分⑤所要額内訳'!$G$82),1,"")</f>
        <v>1</v>
      </c>
      <c r="E76" s="307" t="str">
        <f>IF(AND('別紙3-1_区分⑤所要額内訳'!$E$82&lt;=踏み台シート!E4,踏み台シート!E4&lt;='別紙3-1_区分⑤所要額内訳'!$G$82),1,"")</f>
        <v/>
      </c>
      <c r="F76" s="307" t="str">
        <f>IF(AND('別紙3-1_区分⑤所要額内訳'!$E$82&lt;=踏み台シート!F4,踏み台シート!F4&lt;='別紙3-1_区分⑤所要額内訳'!$G$82),1,"")</f>
        <v/>
      </c>
      <c r="G76" s="307" t="str">
        <f>IF(AND('別紙3-1_区分⑤所要額内訳'!$E$82&lt;=踏み台シート!G4,踏み台シート!G4&lt;='別紙3-1_区分⑤所要額内訳'!$G$82),1,"")</f>
        <v/>
      </c>
      <c r="H76" s="307" t="str">
        <f>IF(AND('別紙3-1_区分⑤所要額内訳'!$E$82&lt;=踏み台シート!H4,踏み台シート!H4&lt;='別紙3-1_区分⑤所要額内訳'!$G$82),1,"")</f>
        <v/>
      </c>
      <c r="I76" s="307" t="str">
        <f>IF(AND('別紙3-1_区分⑤所要額内訳'!$E$82&lt;=踏み台シート!I4,踏み台シート!I4&lt;='別紙3-1_区分⑤所要額内訳'!$G$82),1,"")</f>
        <v/>
      </c>
      <c r="J76" s="307" t="str">
        <f>IF(AND('別紙3-1_区分⑤所要額内訳'!$E$82&lt;=踏み台シート!J4,踏み台シート!J4&lt;='別紙3-1_区分⑤所要額内訳'!$G$82),1,"")</f>
        <v/>
      </c>
      <c r="K76" s="307" t="str">
        <f>IF(AND('別紙3-1_区分⑤所要額内訳'!$E$82&lt;=踏み台シート!K4,踏み台シート!K4&lt;='別紙3-1_区分⑤所要額内訳'!$G$82),1,"")</f>
        <v/>
      </c>
      <c r="L76" s="307" t="str">
        <f>IF(AND('別紙3-1_区分⑤所要額内訳'!$E$82&lt;=踏み台シート!L4,踏み台シート!L4&lt;='別紙3-1_区分⑤所要額内訳'!$G$82),1,"")</f>
        <v/>
      </c>
      <c r="M76" s="307" t="str">
        <f>IF(AND('別紙3-1_区分⑤所要額内訳'!$E$82&lt;=踏み台シート!M4,踏み台シート!M4&lt;='別紙3-1_区分⑤所要額内訳'!$G$82),1,"")</f>
        <v/>
      </c>
      <c r="N76" s="307" t="str">
        <f>IF(AND('別紙3-1_区分⑤所要額内訳'!$E$82&lt;=踏み台シート!N4,踏み台シート!N4&lt;='別紙3-1_区分⑤所要額内訳'!$G$82),1,"")</f>
        <v/>
      </c>
      <c r="O76" s="307" t="str">
        <f>IF(AND('別紙3-1_区分⑤所要額内訳'!$E$82&lt;=踏み台シート!O4,踏み台シート!O4&lt;='別紙3-1_区分⑤所要額内訳'!$G$82),1,"")</f>
        <v/>
      </c>
      <c r="P76" s="307" t="str">
        <f>IF(AND('別紙3-1_区分⑤所要額内訳'!$E$82&lt;=踏み台シート!P4,踏み台シート!P4&lt;='別紙3-1_区分⑤所要額内訳'!$G$82),1,"")</f>
        <v/>
      </c>
      <c r="Q76" s="307" t="str">
        <f>IF(AND('別紙3-1_区分⑤所要額内訳'!$E$82&lt;=踏み台シート!Q4,踏み台シート!Q4&lt;='別紙3-1_区分⑤所要額内訳'!$G$82),1,"")</f>
        <v/>
      </c>
      <c r="R76" s="307" t="str">
        <f>IF(AND('別紙3-1_区分⑤所要額内訳'!$E$82&lt;=踏み台シート!R4,踏み台シート!R4&lt;='別紙3-1_区分⑤所要額内訳'!$G$82),1,"")</f>
        <v/>
      </c>
      <c r="S76" s="307" t="str">
        <f>IF(AND('別紙3-1_区分⑤所要額内訳'!$E$82&lt;=踏み台シート!S4,踏み台シート!S4&lt;='別紙3-1_区分⑤所要額内訳'!$G$82),1,"")</f>
        <v/>
      </c>
      <c r="T76" s="307" t="str">
        <f>IF(AND('別紙3-1_区分⑤所要額内訳'!$E$82&lt;=踏み台シート!T4,踏み台シート!T4&lt;='別紙3-1_区分⑤所要額内訳'!$G$82),1,"")</f>
        <v/>
      </c>
      <c r="U76" s="307" t="str">
        <f>IF(AND('別紙3-1_区分⑤所要額内訳'!$E$82&lt;=踏み台シート!U4,踏み台シート!U4&lt;='別紙3-1_区分⑤所要額内訳'!$G$82),1,"")</f>
        <v/>
      </c>
      <c r="V76" s="307" t="str">
        <f>IF(AND('別紙3-1_区分⑤所要額内訳'!$E$82&lt;=踏み台シート!V4,踏み台シート!V4&lt;='別紙3-1_区分⑤所要額内訳'!$G$82),1,"")</f>
        <v/>
      </c>
      <c r="W76" s="307" t="str">
        <f>IF(AND('別紙3-1_区分⑤所要額内訳'!$E$82&lt;=踏み台シート!W4,踏み台シート!W4&lt;='別紙3-1_区分⑤所要額内訳'!$G$82),1,"")</f>
        <v/>
      </c>
      <c r="X76" s="307" t="str">
        <f>IF(AND('別紙3-1_区分⑤所要額内訳'!$E$82&lt;=踏み台シート!X4,踏み台シート!X4&lt;='別紙3-1_区分⑤所要額内訳'!$G$82),1,"")</f>
        <v/>
      </c>
      <c r="Y76" s="307" t="str">
        <f>IF(AND('別紙3-1_区分⑤所要額内訳'!$E$82&lt;=踏み台シート!Y4,踏み台シート!Y4&lt;='別紙3-1_区分⑤所要額内訳'!$G$82),1,"")</f>
        <v/>
      </c>
      <c r="Z76" s="307" t="str">
        <f>IF(AND('別紙3-1_区分⑤所要額内訳'!$E$82&lt;=踏み台シート!Z4,踏み台シート!Z4&lt;='別紙3-1_区分⑤所要額内訳'!$G$82),1,"")</f>
        <v/>
      </c>
      <c r="AA76" s="307" t="str">
        <f>IF(AND('別紙3-1_区分⑤所要額内訳'!$E$82&lt;=踏み台シート!AA4,踏み台シート!AA4&lt;='別紙3-1_区分⑤所要額内訳'!$G$82),1,"")</f>
        <v/>
      </c>
      <c r="AB76" s="307" t="str">
        <f>IF(AND('別紙3-1_区分⑤所要額内訳'!$E$82&lt;=踏み台シート!AB4,踏み台シート!AB4&lt;='別紙3-1_区分⑤所要額内訳'!$G$82),1,"")</f>
        <v/>
      </c>
      <c r="AC76" s="307" t="str">
        <f>IF(AND('別紙3-1_区分⑤所要額内訳'!$E$82&lt;=踏み台シート!AC4,踏み台シート!AC4&lt;='別紙3-1_区分⑤所要額内訳'!$G$82),1,"")</f>
        <v/>
      </c>
      <c r="AD76" s="307" t="str">
        <f>IF(AND('別紙3-1_区分⑤所要額内訳'!$E$82&lt;=踏み台シート!AD4,踏み台シート!AD4&lt;='別紙3-1_区分⑤所要額内訳'!$G$82),1,"")</f>
        <v/>
      </c>
      <c r="AE76" s="307" t="str">
        <f>IF(AND('別紙3-1_区分⑤所要額内訳'!$E$82&lt;=踏み台シート!AE4,踏み台シート!AE4&lt;='別紙3-1_区分⑤所要額内訳'!$G$82),1,"")</f>
        <v/>
      </c>
      <c r="AF76" s="307" t="str">
        <f>IF(AND('別紙3-1_区分⑤所要額内訳'!$E$82&lt;=踏み台シート!AF4,踏み台シート!AF4&lt;='別紙3-1_区分⑤所要額内訳'!$G$82),1,"")</f>
        <v/>
      </c>
      <c r="AG76" s="307" t="str">
        <f>IF(AND('別紙3-1_区分⑤所要額内訳'!$E$82&lt;=踏み台シート!AG4,踏み台シート!AG4&lt;='別紙3-1_区分⑤所要額内訳'!$G$82),1,"")</f>
        <v/>
      </c>
      <c r="AH76" s="307" t="str">
        <f>IF(AND('別紙3-1_区分⑤所要額内訳'!$E$82&lt;=踏み台シート!AH4,踏み台シート!AH4&lt;='別紙3-1_区分⑤所要額内訳'!$G$82),1,"")</f>
        <v/>
      </c>
      <c r="AI76" s="307" t="str">
        <f>IF(AND('別紙3-1_区分⑤所要額内訳'!$E$82&lt;=踏み台シート!AI4,踏み台シート!AI4&lt;='別紙3-1_区分⑤所要額内訳'!$G$82),1,"")</f>
        <v/>
      </c>
      <c r="AJ76" s="307" t="str">
        <f>IF(AND('別紙3-1_区分⑤所要額内訳'!$E$82&lt;=踏み台シート!AJ4,踏み台シート!AJ4&lt;='別紙3-1_区分⑤所要額内訳'!$G$82),1,"")</f>
        <v/>
      </c>
      <c r="AK76" s="307" t="str">
        <f>IF(AND('別紙3-1_区分⑤所要額内訳'!$E$82&lt;=踏み台シート!AK4,踏み台シート!AK4&lt;='別紙3-1_区分⑤所要額内訳'!$G$82),1,"")</f>
        <v/>
      </c>
      <c r="AL76" s="307" t="str">
        <f>IF(AND('別紙3-1_区分⑤所要額内訳'!$E$82&lt;=踏み台シート!AL4,踏み台シート!AL4&lt;='別紙3-1_区分⑤所要額内訳'!$G$82),1,"")</f>
        <v/>
      </c>
      <c r="AM76" s="307" t="str">
        <f>IF(AND('別紙3-1_区分⑤所要額内訳'!$E$82&lt;=踏み台シート!AM4,踏み台シート!AM4&lt;='別紙3-1_区分⑤所要額内訳'!$G$82),1,"")</f>
        <v/>
      </c>
      <c r="AN76" s="307" t="str">
        <f>IF(AND('別紙3-1_区分⑤所要額内訳'!$E$82&lt;=踏み台シート!AN4,踏み台シート!AN4&lt;='別紙3-1_区分⑤所要額内訳'!$G$82),1,"")</f>
        <v/>
      </c>
      <c r="AO76" s="307" t="str">
        <f>IF(AND('別紙3-1_区分⑤所要額内訳'!$E$82&lt;=踏み台シート!AO4,踏み台シート!AO4&lt;='別紙3-1_区分⑤所要額内訳'!$G$82),1,"")</f>
        <v/>
      </c>
      <c r="AP76" s="307" t="str">
        <f>IF(AND('別紙3-1_区分⑤所要額内訳'!$E$82&lt;=踏み台シート!AP4,踏み台シート!AP4&lt;='別紙3-1_区分⑤所要額内訳'!$G$82),1,"")</f>
        <v/>
      </c>
      <c r="AQ76" s="307" t="str">
        <f>IF(AND('別紙3-1_区分⑤所要額内訳'!$E$82&lt;=踏み台シート!AQ4,踏み台シート!AQ4&lt;='別紙3-1_区分⑤所要額内訳'!$G$82),1,"")</f>
        <v/>
      </c>
      <c r="AR76" s="307" t="str">
        <f>IF(AND('別紙3-1_区分⑤所要額内訳'!$E$82&lt;=踏み台シート!AR4,踏み台シート!AR4&lt;='別紙3-1_区分⑤所要額内訳'!$G$82),1,"")</f>
        <v/>
      </c>
      <c r="AS76" s="307" t="str">
        <f>IF(AND('別紙3-1_区分⑤所要額内訳'!$E$82&lt;=踏み台シート!AS4,踏み台シート!AS4&lt;='別紙3-1_区分⑤所要額内訳'!$G$82),1,"")</f>
        <v/>
      </c>
      <c r="AT76" s="307" t="str">
        <f>IF(AND('別紙3-1_区分⑤所要額内訳'!$E$82&lt;=踏み台シート!AT4,踏み台シート!AT4&lt;='別紙3-1_区分⑤所要額内訳'!$G$82),1,"")</f>
        <v/>
      </c>
      <c r="AU76" s="307" t="str">
        <f>IF(AND('別紙3-1_区分⑤所要額内訳'!$E$82&lt;=踏み台シート!AU4,踏み台シート!AU4&lt;='別紙3-1_区分⑤所要額内訳'!$G$82),1,"")</f>
        <v/>
      </c>
      <c r="AV76" s="307" t="str">
        <f>IF(AND('別紙3-1_区分⑤所要額内訳'!$E$82&lt;=踏み台シート!AV4,踏み台シート!AV4&lt;='別紙3-1_区分⑤所要額内訳'!$G$82),1,"")</f>
        <v/>
      </c>
      <c r="AW76" s="307" t="str">
        <f>IF(AND('別紙3-1_区分⑤所要額内訳'!$E$82&lt;=踏み台シート!AW4,踏み台シート!AW4&lt;='別紙3-1_区分⑤所要額内訳'!$G$82),1,"")</f>
        <v/>
      </c>
      <c r="AX76" s="307" t="str">
        <f>IF(AND('別紙3-1_区分⑤所要額内訳'!$E$82&lt;=踏み台シート!AX4,踏み台シート!AX4&lt;='別紙3-1_区分⑤所要額内訳'!$G$82),1,"")</f>
        <v/>
      </c>
      <c r="AY76" s="307" t="str">
        <f>IF(AND('別紙3-1_区分⑤所要額内訳'!$E$82&lt;=踏み台シート!AY4,踏み台シート!AY4&lt;='別紙3-1_区分⑤所要額内訳'!$G$82),1,"")</f>
        <v/>
      </c>
      <c r="AZ76" s="307" t="str">
        <f>IF(AND('別紙3-1_区分⑤所要額内訳'!$E$82&lt;=踏み台シート!AZ4,踏み台シート!AZ4&lt;='別紙3-1_区分⑤所要額内訳'!$G$82),1,"")</f>
        <v/>
      </c>
      <c r="BA76" s="307" t="str">
        <f>IF(AND('別紙3-1_区分⑤所要額内訳'!$E$82&lt;=踏み台シート!BA4,踏み台シート!BA4&lt;='別紙3-1_区分⑤所要額内訳'!$G$82),1,"")</f>
        <v/>
      </c>
      <c r="BB76" s="311">
        <f t="shared" si="6"/>
        <v>1</v>
      </c>
    </row>
    <row r="77" spans="1:54">
      <c r="A77" s="307" t="str">
        <f t="shared" si="7"/>
        <v/>
      </c>
      <c r="B77" s="313" t="str">
        <f>IF('別紙3-1_区分⑤所要額内訳'!B83="","",'別紙3-1_区分⑤所要額内訳'!B83)</f>
        <v/>
      </c>
      <c r="C77" s="307" t="str">
        <f>IF('別紙3-1_区分⑤所要額内訳'!C83="","",'別紙3-1_区分⑤所要額内訳'!C83)</f>
        <v/>
      </c>
      <c r="D77" s="307">
        <f>IF(AND('別紙3-1_区分⑤所要額内訳'!$E$83&lt;=踏み台シート!D4,踏み台シート!D4&lt;='別紙3-1_区分⑤所要額内訳'!$G$83),1,"")</f>
        <v>1</v>
      </c>
      <c r="E77" s="307" t="str">
        <f>IF(AND('別紙3-1_区分⑤所要額内訳'!$E$83&lt;=踏み台シート!E4,踏み台シート!E4&lt;='別紙3-1_区分⑤所要額内訳'!$G$83),1,"")</f>
        <v/>
      </c>
      <c r="F77" s="307" t="str">
        <f>IF(AND('別紙3-1_区分⑤所要額内訳'!$E$83&lt;=踏み台シート!F4,踏み台シート!F4&lt;='別紙3-1_区分⑤所要額内訳'!$G$83),1,"")</f>
        <v/>
      </c>
      <c r="G77" s="307" t="str">
        <f>IF(AND('別紙3-1_区分⑤所要額内訳'!$E$83&lt;=踏み台シート!G4,踏み台シート!G4&lt;='別紙3-1_区分⑤所要額内訳'!$G$83),1,"")</f>
        <v/>
      </c>
      <c r="H77" s="307" t="str">
        <f>IF(AND('別紙3-1_区分⑤所要額内訳'!$E$83&lt;=踏み台シート!H4,踏み台シート!H4&lt;='別紙3-1_区分⑤所要額内訳'!$G$83),1,"")</f>
        <v/>
      </c>
      <c r="I77" s="307" t="str">
        <f>IF(AND('別紙3-1_区分⑤所要額内訳'!$E$83&lt;=踏み台シート!I4,踏み台シート!I4&lt;='別紙3-1_区分⑤所要額内訳'!$G$83),1,"")</f>
        <v/>
      </c>
      <c r="J77" s="307" t="str">
        <f>IF(AND('別紙3-1_区分⑤所要額内訳'!$E$83&lt;=踏み台シート!J4,踏み台シート!J4&lt;='別紙3-1_区分⑤所要額内訳'!$G$83),1,"")</f>
        <v/>
      </c>
      <c r="K77" s="307" t="str">
        <f>IF(AND('別紙3-1_区分⑤所要額内訳'!$E$83&lt;=踏み台シート!K4,踏み台シート!K4&lt;='別紙3-1_区分⑤所要額内訳'!$G$83),1,"")</f>
        <v/>
      </c>
      <c r="L77" s="307" t="str">
        <f>IF(AND('別紙3-1_区分⑤所要額内訳'!$E$83&lt;=踏み台シート!L4,踏み台シート!L4&lt;='別紙3-1_区分⑤所要額内訳'!$G$83),1,"")</f>
        <v/>
      </c>
      <c r="M77" s="307" t="str">
        <f>IF(AND('別紙3-1_区分⑤所要額内訳'!$E$83&lt;=踏み台シート!M4,踏み台シート!M4&lt;='別紙3-1_区分⑤所要額内訳'!$G$83),1,"")</f>
        <v/>
      </c>
      <c r="N77" s="307" t="str">
        <f>IF(AND('別紙3-1_区分⑤所要額内訳'!$E$83&lt;=踏み台シート!N4,踏み台シート!N4&lt;='別紙3-1_区分⑤所要額内訳'!$G$83),1,"")</f>
        <v/>
      </c>
      <c r="O77" s="307" t="str">
        <f>IF(AND('別紙3-1_区分⑤所要額内訳'!$E$83&lt;=踏み台シート!O4,踏み台シート!O4&lt;='別紙3-1_区分⑤所要額内訳'!$G$83),1,"")</f>
        <v/>
      </c>
      <c r="P77" s="307" t="str">
        <f>IF(AND('別紙3-1_区分⑤所要額内訳'!$E$83&lt;=踏み台シート!P4,踏み台シート!P4&lt;='別紙3-1_区分⑤所要額内訳'!$G$83),1,"")</f>
        <v/>
      </c>
      <c r="Q77" s="307" t="str">
        <f>IF(AND('別紙3-1_区分⑤所要額内訳'!$E$83&lt;=踏み台シート!Q4,踏み台シート!Q4&lt;='別紙3-1_区分⑤所要額内訳'!$G$83),1,"")</f>
        <v/>
      </c>
      <c r="R77" s="307" t="str">
        <f>IF(AND('別紙3-1_区分⑤所要額内訳'!$E$83&lt;=踏み台シート!R4,踏み台シート!R4&lt;='別紙3-1_区分⑤所要額内訳'!$G$83),1,"")</f>
        <v/>
      </c>
      <c r="S77" s="307" t="str">
        <f>IF(AND('別紙3-1_区分⑤所要額内訳'!$E$83&lt;=踏み台シート!S4,踏み台シート!S4&lt;='別紙3-1_区分⑤所要額内訳'!$G$83),1,"")</f>
        <v/>
      </c>
      <c r="T77" s="307" t="str">
        <f>IF(AND('別紙3-1_区分⑤所要額内訳'!$E$83&lt;=踏み台シート!T4,踏み台シート!T4&lt;='別紙3-1_区分⑤所要額内訳'!$G$83),1,"")</f>
        <v/>
      </c>
      <c r="U77" s="307" t="str">
        <f>IF(AND('別紙3-1_区分⑤所要額内訳'!$E$83&lt;=踏み台シート!U4,踏み台シート!U4&lt;='別紙3-1_区分⑤所要額内訳'!$G$83),1,"")</f>
        <v/>
      </c>
      <c r="V77" s="307" t="str">
        <f>IF(AND('別紙3-1_区分⑤所要額内訳'!$E$83&lt;=踏み台シート!V4,踏み台シート!V4&lt;='別紙3-1_区分⑤所要額内訳'!$G$83),1,"")</f>
        <v/>
      </c>
      <c r="W77" s="307" t="str">
        <f>IF(AND('別紙3-1_区分⑤所要額内訳'!$E$83&lt;=踏み台シート!W4,踏み台シート!W4&lt;='別紙3-1_区分⑤所要額内訳'!$G$83),1,"")</f>
        <v/>
      </c>
      <c r="X77" s="307" t="str">
        <f>IF(AND('別紙3-1_区分⑤所要額内訳'!$E$83&lt;=踏み台シート!X4,踏み台シート!X4&lt;='別紙3-1_区分⑤所要額内訳'!$G$83),1,"")</f>
        <v/>
      </c>
      <c r="Y77" s="307" t="str">
        <f>IF(AND('別紙3-1_区分⑤所要額内訳'!$E$83&lt;=踏み台シート!Y4,踏み台シート!Y4&lt;='別紙3-1_区分⑤所要額内訳'!$G$83),1,"")</f>
        <v/>
      </c>
      <c r="Z77" s="307" t="str">
        <f>IF(AND('別紙3-1_区分⑤所要額内訳'!$E$83&lt;=踏み台シート!Z4,踏み台シート!Z4&lt;='別紙3-1_区分⑤所要額内訳'!$G$83),1,"")</f>
        <v/>
      </c>
      <c r="AA77" s="307" t="str">
        <f>IF(AND('別紙3-1_区分⑤所要額内訳'!$E$83&lt;=踏み台シート!AA4,踏み台シート!AA4&lt;='別紙3-1_区分⑤所要額内訳'!$G$83),1,"")</f>
        <v/>
      </c>
      <c r="AB77" s="307" t="str">
        <f>IF(AND('別紙3-1_区分⑤所要額内訳'!$E$83&lt;=踏み台シート!AB4,踏み台シート!AB4&lt;='別紙3-1_区分⑤所要額内訳'!$G$83),1,"")</f>
        <v/>
      </c>
      <c r="AC77" s="307" t="str">
        <f>IF(AND('別紙3-1_区分⑤所要額内訳'!$E$83&lt;=踏み台シート!AC4,踏み台シート!AC4&lt;='別紙3-1_区分⑤所要額内訳'!$G$83),1,"")</f>
        <v/>
      </c>
      <c r="AD77" s="307" t="str">
        <f>IF(AND('別紙3-1_区分⑤所要額内訳'!$E$83&lt;=踏み台シート!AD4,踏み台シート!AD4&lt;='別紙3-1_区分⑤所要額内訳'!$G$83),1,"")</f>
        <v/>
      </c>
      <c r="AE77" s="307" t="str">
        <f>IF(AND('別紙3-1_区分⑤所要額内訳'!$E$83&lt;=踏み台シート!AE4,踏み台シート!AE4&lt;='別紙3-1_区分⑤所要額内訳'!$G$83),1,"")</f>
        <v/>
      </c>
      <c r="AF77" s="307" t="str">
        <f>IF(AND('別紙3-1_区分⑤所要額内訳'!$E$83&lt;=踏み台シート!AF4,踏み台シート!AF4&lt;='別紙3-1_区分⑤所要額内訳'!$G$83),1,"")</f>
        <v/>
      </c>
      <c r="AG77" s="307" t="str">
        <f>IF(AND('別紙3-1_区分⑤所要額内訳'!$E$83&lt;=踏み台シート!AG4,踏み台シート!AG4&lt;='別紙3-1_区分⑤所要額内訳'!$G$83),1,"")</f>
        <v/>
      </c>
      <c r="AH77" s="307" t="str">
        <f>IF(AND('別紙3-1_区分⑤所要額内訳'!$E$83&lt;=踏み台シート!AH4,踏み台シート!AH4&lt;='別紙3-1_区分⑤所要額内訳'!$G$83),1,"")</f>
        <v/>
      </c>
      <c r="AI77" s="307" t="str">
        <f>IF(AND('別紙3-1_区分⑤所要額内訳'!$E$83&lt;=踏み台シート!AI4,踏み台シート!AI4&lt;='別紙3-1_区分⑤所要額内訳'!$G$83),1,"")</f>
        <v/>
      </c>
      <c r="AJ77" s="307" t="str">
        <f>IF(AND('別紙3-1_区分⑤所要額内訳'!$E$83&lt;=踏み台シート!AJ4,踏み台シート!AJ4&lt;='別紙3-1_区分⑤所要額内訳'!$G$83),1,"")</f>
        <v/>
      </c>
      <c r="AK77" s="307" t="str">
        <f>IF(AND('別紙3-1_区分⑤所要額内訳'!$E$83&lt;=踏み台シート!AK4,踏み台シート!AK4&lt;='別紙3-1_区分⑤所要額内訳'!$G$83),1,"")</f>
        <v/>
      </c>
      <c r="AL77" s="307" t="str">
        <f>IF(AND('別紙3-1_区分⑤所要額内訳'!$E$83&lt;=踏み台シート!AL4,踏み台シート!AL4&lt;='別紙3-1_区分⑤所要額内訳'!$G$83),1,"")</f>
        <v/>
      </c>
      <c r="AM77" s="307" t="str">
        <f>IF(AND('別紙3-1_区分⑤所要額内訳'!$E$83&lt;=踏み台シート!AM4,踏み台シート!AM4&lt;='別紙3-1_区分⑤所要額内訳'!$G$83),1,"")</f>
        <v/>
      </c>
      <c r="AN77" s="307" t="str">
        <f>IF(AND('別紙3-1_区分⑤所要額内訳'!$E$83&lt;=踏み台シート!AN4,踏み台シート!AN4&lt;='別紙3-1_区分⑤所要額内訳'!$G$83),1,"")</f>
        <v/>
      </c>
      <c r="AO77" s="307" t="str">
        <f>IF(AND('別紙3-1_区分⑤所要額内訳'!$E$83&lt;=踏み台シート!AO4,踏み台シート!AO4&lt;='別紙3-1_区分⑤所要額内訳'!$G$83),1,"")</f>
        <v/>
      </c>
      <c r="AP77" s="307" t="str">
        <f>IF(AND('別紙3-1_区分⑤所要額内訳'!$E$83&lt;=踏み台シート!AP4,踏み台シート!AP4&lt;='別紙3-1_区分⑤所要額内訳'!$G$83),1,"")</f>
        <v/>
      </c>
      <c r="AQ77" s="307" t="str">
        <f>IF(AND('別紙3-1_区分⑤所要額内訳'!$E$83&lt;=踏み台シート!AQ4,踏み台シート!AQ4&lt;='別紙3-1_区分⑤所要額内訳'!$G$83),1,"")</f>
        <v/>
      </c>
      <c r="AR77" s="307" t="str">
        <f>IF(AND('別紙3-1_区分⑤所要額内訳'!$E$83&lt;=踏み台シート!AR4,踏み台シート!AR4&lt;='別紙3-1_区分⑤所要額内訳'!$G$83),1,"")</f>
        <v/>
      </c>
      <c r="AS77" s="307" t="str">
        <f>IF(AND('別紙3-1_区分⑤所要額内訳'!$E$83&lt;=踏み台シート!AS4,踏み台シート!AS4&lt;='別紙3-1_区分⑤所要額内訳'!$G$83),1,"")</f>
        <v/>
      </c>
      <c r="AT77" s="307" t="str">
        <f>IF(AND('別紙3-1_区分⑤所要額内訳'!$E$83&lt;=踏み台シート!AT4,踏み台シート!AT4&lt;='別紙3-1_区分⑤所要額内訳'!$G$83),1,"")</f>
        <v/>
      </c>
      <c r="AU77" s="307" t="str">
        <f>IF(AND('別紙3-1_区分⑤所要額内訳'!$E$83&lt;=踏み台シート!AU4,踏み台シート!AU4&lt;='別紙3-1_区分⑤所要額内訳'!$G$83),1,"")</f>
        <v/>
      </c>
      <c r="AV77" s="307" t="str">
        <f>IF(AND('別紙3-1_区分⑤所要額内訳'!$E$83&lt;=踏み台シート!AV4,踏み台シート!AV4&lt;='別紙3-1_区分⑤所要額内訳'!$G$83),1,"")</f>
        <v/>
      </c>
      <c r="AW77" s="307" t="str">
        <f>IF(AND('別紙3-1_区分⑤所要額内訳'!$E$83&lt;=踏み台シート!AW4,踏み台シート!AW4&lt;='別紙3-1_区分⑤所要額内訳'!$G$83),1,"")</f>
        <v/>
      </c>
      <c r="AX77" s="307" t="str">
        <f>IF(AND('別紙3-1_区分⑤所要額内訳'!$E$83&lt;=踏み台シート!AX4,踏み台シート!AX4&lt;='別紙3-1_区分⑤所要額内訳'!$G$83),1,"")</f>
        <v/>
      </c>
      <c r="AY77" s="307" t="str">
        <f>IF(AND('別紙3-1_区分⑤所要額内訳'!$E$83&lt;=踏み台シート!AY4,踏み台シート!AY4&lt;='別紙3-1_区分⑤所要額内訳'!$G$83),1,"")</f>
        <v/>
      </c>
      <c r="AZ77" s="307" t="str">
        <f>IF(AND('別紙3-1_区分⑤所要額内訳'!$E$83&lt;=踏み台シート!AZ4,踏み台シート!AZ4&lt;='別紙3-1_区分⑤所要額内訳'!$G$83),1,"")</f>
        <v/>
      </c>
      <c r="BA77" s="307" t="str">
        <f>IF(AND('別紙3-1_区分⑤所要額内訳'!$E$83&lt;=踏み台シート!BA4,踏み台シート!BA4&lt;='別紙3-1_区分⑤所要額内訳'!$G$83),1,"")</f>
        <v/>
      </c>
      <c r="BB77" s="311">
        <f t="shared" si="6"/>
        <v>1</v>
      </c>
    </row>
    <row r="78" spans="1:54">
      <c r="A78" s="307" t="str">
        <f t="shared" si="7"/>
        <v/>
      </c>
      <c r="B78" s="313" t="str">
        <f>IF('別紙3-1_区分⑤所要額内訳'!B84="","",'別紙3-1_区分⑤所要額内訳'!B84)</f>
        <v/>
      </c>
      <c r="C78" s="307" t="str">
        <f>IF('別紙3-1_区分⑤所要額内訳'!C84="","",'別紙3-1_区分⑤所要額内訳'!C84)</f>
        <v/>
      </c>
      <c r="D78" s="307">
        <f>IF(AND('別紙3-1_区分⑤所要額内訳'!$E$84&lt;=踏み台シート!D4,踏み台シート!D4&lt;='別紙3-1_区分⑤所要額内訳'!$G$84),1,"")</f>
        <v>1</v>
      </c>
      <c r="E78" s="307" t="str">
        <f>IF(AND('別紙3-1_区分⑤所要額内訳'!$E$84&lt;=踏み台シート!E4,踏み台シート!E4&lt;='別紙3-1_区分⑤所要額内訳'!$G$84),1,"")</f>
        <v/>
      </c>
      <c r="F78" s="307" t="str">
        <f>IF(AND('別紙3-1_区分⑤所要額内訳'!$E$84&lt;=踏み台シート!F4,踏み台シート!F4&lt;='別紙3-1_区分⑤所要額内訳'!$G$84),1,"")</f>
        <v/>
      </c>
      <c r="G78" s="307" t="str">
        <f>IF(AND('別紙3-1_区分⑤所要額内訳'!$E$84&lt;=踏み台シート!G4,踏み台シート!G4&lt;='別紙3-1_区分⑤所要額内訳'!$G$84),1,"")</f>
        <v/>
      </c>
      <c r="H78" s="307" t="str">
        <f>IF(AND('別紙3-1_区分⑤所要額内訳'!$E$84&lt;=踏み台シート!H4,踏み台シート!H4&lt;='別紙3-1_区分⑤所要額内訳'!$G$84),1,"")</f>
        <v/>
      </c>
      <c r="I78" s="307" t="str">
        <f>IF(AND('別紙3-1_区分⑤所要額内訳'!$E$84&lt;=踏み台シート!I4,踏み台シート!I4&lt;='別紙3-1_区分⑤所要額内訳'!$G$84),1,"")</f>
        <v/>
      </c>
      <c r="J78" s="307" t="str">
        <f>IF(AND('別紙3-1_区分⑤所要額内訳'!$E$84&lt;=踏み台シート!J4,踏み台シート!J4&lt;='別紙3-1_区分⑤所要額内訳'!$G$84),1,"")</f>
        <v/>
      </c>
      <c r="K78" s="307" t="str">
        <f>IF(AND('別紙3-1_区分⑤所要額内訳'!$E$84&lt;=踏み台シート!K4,踏み台シート!K4&lt;='別紙3-1_区分⑤所要額内訳'!$G$84),1,"")</f>
        <v/>
      </c>
      <c r="L78" s="307" t="str">
        <f>IF(AND('別紙3-1_区分⑤所要額内訳'!$E$84&lt;=踏み台シート!L4,踏み台シート!L4&lt;='別紙3-1_区分⑤所要額内訳'!$G$84),1,"")</f>
        <v/>
      </c>
      <c r="M78" s="307" t="str">
        <f>IF(AND('別紙3-1_区分⑤所要額内訳'!$E$84&lt;=踏み台シート!M4,踏み台シート!M4&lt;='別紙3-1_区分⑤所要額内訳'!$G$84),1,"")</f>
        <v/>
      </c>
      <c r="N78" s="307" t="str">
        <f>IF(AND('別紙3-1_区分⑤所要額内訳'!$E$84&lt;=踏み台シート!N4,踏み台シート!N4&lt;='別紙3-1_区分⑤所要額内訳'!$G$84),1,"")</f>
        <v/>
      </c>
      <c r="O78" s="307" t="str">
        <f>IF(AND('別紙3-1_区分⑤所要額内訳'!$E$84&lt;=踏み台シート!O4,踏み台シート!O4&lt;='別紙3-1_区分⑤所要額内訳'!$G$84),1,"")</f>
        <v/>
      </c>
      <c r="P78" s="307" t="str">
        <f>IF(AND('別紙3-1_区分⑤所要額内訳'!$E$84&lt;=踏み台シート!P4,踏み台シート!P4&lt;='別紙3-1_区分⑤所要額内訳'!$G$84),1,"")</f>
        <v/>
      </c>
      <c r="Q78" s="307" t="str">
        <f>IF(AND('別紙3-1_区分⑤所要額内訳'!$E$84&lt;=踏み台シート!Q4,踏み台シート!Q4&lt;='別紙3-1_区分⑤所要額内訳'!$G$84),1,"")</f>
        <v/>
      </c>
      <c r="R78" s="307" t="str">
        <f>IF(AND('別紙3-1_区分⑤所要額内訳'!$E$84&lt;=踏み台シート!R4,踏み台シート!R4&lt;='別紙3-1_区分⑤所要額内訳'!$G$84),1,"")</f>
        <v/>
      </c>
      <c r="S78" s="307" t="str">
        <f>IF(AND('別紙3-1_区分⑤所要額内訳'!$E$84&lt;=踏み台シート!S4,踏み台シート!S4&lt;='別紙3-1_区分⑤所要額内訳'!$G$84),1,"")</f>
        <v/>
      </c>
      <c r="T78" s="307" t="str">
        <f>IF(AND('別紙3-1_区分⑤所要額内訳'!$E$84&lt;=踏み台シート!T4,踏み台シート!T4&lt;='別紙3-1_区分⑤所要額内訳'!$G$84),1,"")</f>
        <v/>
      </c>
      <c r="U78" s="307" t="str">
        <f>IF(AND('別紙3-1_区分⑤所要額内訳'!$E$84&lt;=踏み台シート!U4,踏み台シート!U4&lt;='別紙3-1_区分⑤所要額内訳'!$G$84),1,"")</f>
        <v/>
      </c>
      <c r="V78" s="307" t="str">
        <f>IF(AND('別紙3-1_区分⑤所要額内訳'!$E$84&lt;=踏み台シート!V4,踏み台シート!V4&lt;='別紙3-1_区分⑤所要額内訳'!$G$84),1,"")</f>
        <v/>
      </c>
      <c r="W78" s="307" t="str">
        <f>IF(AND('別紙3-1_区分⑤所要額内訳'!$E$84&lt;=踏み台シート!W4,踏み台シート!W4&lt;='別紙3-1_区分⑤所要額内訳'!$G$84),1,"")</f>
        <v/>
      </c>
      <c r="X78" s="307" t="str">
        <f>IF(AND('別紙3-1_区分⑤所要額内訳'!$E$84&lt;=踏み台シート!X4,踏み台シート!X4&lt;='別紙3-1_区分⑤所要額内訳'!$G$84),1,"")</f>
        <v/>
      </c>
      <c r="Y78" s="307" t="str">
        <f>IF(AND('別紙3-1_区分⑤所要額内訳'!$E$84&lt;=踏み台シート!Y4,踏み台シート!Y4&lt;='別紙3-1_区分⑤所要額内訳'!$G$84),1,"")</f>
        <v/>
      </c>
      <c r="Z78" s="307" t="str">
        <f>IF(AND('別紙3-1_区分⑤所要額内訳'!$E$84&lt;=踏み台シート!Z4,踏み台シート!Z4&lt;='別紙3-1_区分⑤所要額内訳'!$G$84),1,"")</f>
        <v/>
      </c>
      <c r="AA78" s="307" t="str">
        <f>IF(AND('別紙3-1_区分⑤所要額内訳'!$E$84&lt;=踏み台シート!AA4,踏み台シート!AA4&lt;='別紙3-1_区分⑤所要額内訳'!$G$84),1,"")</f>
        <v/>
      </c>
      <c r="AB78" s="307" t="str">
        <f>IF(AND('別紙3-1_区分⑤所要額内訳'!$E$84&lt;=踏み台シート!AB4,踏み台シート!AB4&lt;='別紙3-1_区分⑤所要額内訳'!$G$84),1,"")</f>
        <v/>
      </c>
      <c r="AC78" s="307" t="str">
        <f>IF(AND('別紙3-1_区分⑤所要額内訳'!$E$84&lt;=踏み台シート!AC4,踏み台シート!AC4&lt;='別紙3-1_区分⑤所要額内訳'!$G$84),1,"")</f>
        <v/>
      </c>
      <c r="AD78" s="307" t="str">
        <f>IF(AND('別紙3-1_区分⑤所要額内訳'!$E$84&lt;=踏み台シート!AD4,踏み台シート!AD4&lt;='別紙3-1_区分⑤所要額内訳'!$G$84),1,"")</f>
        <v/>
      </c>
      <c r="AE78" s="307" t="str">
        <f>IF(AND('別紙3-1_区分⑤所要額内訳'!$E$84&lt;=踏み台シート!AE4,踏み台シート!AE4&lt;='別紙3-1_区分⑤所要額内訳'!$G$84),1,"")</f>
        <v/>
      </c>
      <c r="AF78" s="307" t="str">
        <f>IF(AND('別紙3-1_区分⑤所要額内訳'!$E$84&lt;=踏み台シート!AF4,踏み台シート!AF4&lt;='別紙3-1_区分⑤所要額内訳'!$G$84),1,"")</f>
        <v/>
      </c>
      <c r="AG78" s="307" t="str">
        <f>IF(AND('別紙3-1_区分⑤所要額内訳'!$E$84&lt;=踏み台シート!AG4,踏み台シート!AG4&lt;='別紙3-1_区分⑤所要額内訳'!$G$84),1,"")</f>
        <v/>
      </c>
      <c r="AH78" s="307" t="str">
        <f>IF(AND('別紙3-1_区分⑤所要額内訳'!$E$84&lt;=踏み台シート!AH4,踏み台シート!AH4&lt;='別紙3-1_区分⑤所要額内訳'!$G$84),1,"")</f>
        <v/>
      </c>
      <c r="AI78" s="307" t="str">
        <f>IF(AND('別紙3-1_区分⑤所要額内訳'!$E$84&lt;=踏み台シート!AI4,踏み台シート!AI4&lt;='別紙3-1_区分⑤所要額内訳'!$G$84),1,"")</f>
        <v/>
      </c>
      <c r="AJ78" s="307" t="str">
        <f>IF(AND('別紙3-1_区分⑤所要額内訳'!$E$84&lt;=踏み台シート!AJ4,踏み台シート!AJ4&lt;='別紙3-1_区分⑤所要額内訳'!$G$84),1,"")</f>
        <v/>
      </c>
      <c r="AK78" s="307" t="str">
        <f>IF(AND('別紙3-1_区分⑤所要額内訳'!$E$84&lt;=踏み台シート!AK4,踏み台シート!AK4&lt;='別紙3-1_区分⑤所要額内訳'!$G$84),1,"")</f>
        <v/>
      </c>
      <c r="AL78" s="307" t="str">
        <f>IF(AND('別紙3-1_区分⑤所要額内訳'!$E$84&lt;=踏み台シート!AL4,踏み台シート!AL4&lt;='別紙3-1_区分⑤所要額内訳'!$G$84),1,"")</f>
        <v/>
      </c>
      <c r="AM78" s="307" t="str">
        <f>IF(AND('別紙3-1_区分⑤所要額内訳'!$E$84&lt;=踏み台シート!AM4,踏み台シート!AM4&lt;='別紙3-1_区分⑤所要額内訳'!$G$84),1,"")</f>
        <v/>
      </c>
      <c r="AN78" s="307" t="str">
        <f>IF(AND('別紙3-1_区分⑤所要額内訳'!$E$84&lt;=踏み台シート!AN4,踏み台シート!AN4&lt;='別紙3-1_区分⑤所要額内訳'!$G$84),1,"")</f>
        <v/>
      </c>
      <c r="AO78" s="307" t="str">
        <f>IF(AND('別紙3-1_区分⑤所要額内訳'!$E$84&lt;=踏み台シート!AO4,踏み台シート!AO4&lt;='別紙3-1_区分⑤所要額内訳'!$G$84),1,"")</f>
        <v/>
      </c>
      <c r="AP78" s="307" t="str">
        <f>IF(AND('別紙3-1_区分⑤所要額内訳'!$E$84&lt;=踏み台シート!AP4,踏み台シート!AP4&lt;='別紙3-1_区分⑤所要額内訳'!$G$84),1,"")</f>
        <v/>
      </c>
      <c r="AQ78" s="307" t="str">
        <f>IF(AND('別紙3-1_区分⑤所要額内訳'!$E$84&lt;=踏み台シート!AQ4,踏み台シート!AQ4&lt;='別紙3-1_区分⑤所要額内訳'!$G$84),1,"")</f>
        <v/>
      </c>
      <c r="AR78" s="307" t="str">
        <f>IF(AND('別紙3-1_区分⑤所要額内訳'!$E$84&lt;=踏み台シート!AR4,踏み台シート!AR4&lt;='別紙3-1_区分⑤所要額内訳'!$G$84),1,"")</f>
        <v/>
      </c>
      <c r="AS78" s="307" t="str">
        <f>IF(AND('別紙3-1_区分⑤所要額内訳'!$E$84&lt;=踏み台シート!AS4,踏み台シート!AS4&lt;='別紙3-1_区分⑤所要額内訳'!$G$84),1,"")</f>
        <v/>
      </c>
      <c r="AT78" s="307" t="str">
        <f>IF(AND('別紙3-1_区分⑤所要額内訳'!$E$84&lt;=踏み台シート!AT4,踏み台シート!AT4&lt;='別紙3-1_区分⑤所要額内訳'!$G$84),1,"")</f>
        <v/>
      </c>
      <c r="AU78" s="307" t="str">
        <f>IF(AND('別紙3-1_区分⑤所要額内訳'!$E$84&lt;=踏み台シート!AU4,踏み台シート!AU4&lt;='別紙3-1_区分⑤所要額内訳'!$G$84),1,"")</f>
        <v/>
      </c>
      <c r="AV78" s="307" t="str">
        <f>IF(AND('別紙3-1_区分⑤所要額内訳'!$E$84&lt;=踏み台シート!AV4,踏み台シート!AV4&lt;='別紙3-1_区分⑤所要額内訳'!$G$84),1,"")</f>
        <v/>
      </c>
      <c r="AW78" s="307" t="str">
        <f>IF(AND('別紙3-1_区分⑤所要額内訳'!$E$84&lt;=踏み台シート!AW4,踏み台シート!AW4&lt;='別紙3-1_区分⑤所要額内訳'!$G$84),1,"")</f>
        <v/>
      </c>
      <c r="AX78" s="307" t="str">
        <f>IF(AND('別紙3-1_区分⑤所要額内訳'!$E$84&lt;=踏み台シート!AX4,踏み台シート!AX4&lt;='別紙3-1_区分⑤所要額内訳'!$G$84),1,"")</f>
        <v/>
      </c>
      <c r="AY78" s="307" t="str">
        <f>IF(AND('別紙3-1_区分⑤所要額内訳'!$E$84&lt;=踏み台シート!AY4,踏み台シート!AY4&lt;='別紙3-1_区分⑤所要額内訳'!$G$84),1,"")</f>
        <v/>
      </c>
      <c r="AZ78" s="307" t="str">
        <f>IF(AND('別紙3-1_区分⑤所要額内訳'!$E$84&lt;=踏み台シート!AZ4,踏み台シート!AZ4&lt;='別紙3-1_区分⑤所要額内訳'!$G$84),1,"")</f>
        <v/>
      </c>
      <c r="BA78" s="307" t="str">
        <f>IF(AND('別紙3-1_区分⑤所要額内訳'!$E$84&lt;=踏み台シート!BA4,踏み台シート!BA4&lt;='別紙3-1_区分⑤所要額内訳'!$G$84),1,"")</f>
        <v/>
      </c>
      <c r="BB78" s="311">
        <f t="shared" si="6"/>
        <v>1</v>
      </c>
    </row>
    <row r="79" spans="1:54">
      <c r="A79" s="307" t="str">
        <f t="shared" si="7"/>
        <v/>
      </c>
      <c r="B79" s="313" t="str">
        <f>IF('別紙3-1_区分⑤所要額内訳'!B85="","",'別紙3-1_区分⑤所要額内訳'!B85)</f>
        <v/>
      </c>
      <c r="C79" s="307" t="str">
        <f>IF('別紙3-1_区分⑤所要額内訳'!C85="","",'別紙3-1_区分⑤所要額内訳'!C85)</f>
        <v/>
      </c>
      <c r="D79" s="307">
        <f>IF(AND('別紙3-1_区分⑤所要額内訳'!$E$85&lt;=踏み台シート!D4,踏み台シート!D4&lt;='別紙3-1_区分⑤所要額内訳'!$G$85),1,"")</f>
        <v>1</v>
      </c>
      <c r="E79" s="307" t="str">
        <f>IF(AND('別紙3-1_区分⑤所要額内訳'!$E$85&lt;=踏み台シート!E4,踏み台シート!E4&lt;='別紙3-1_区分⑤所要額内訳'!$G$85),1,"")</f>
        <v/>
      </c>
      <c r="F79" s="307" t="str">
        <f>IF(AND('別紙3-1_区分⑤所要額内訳'!$E$85&lt;=踏み台シート!F4,踏み台シート!F4&lt;='別紙3-1_区分⑤所要額内訳'!$G$85),1,"")</f>
        <v/>
      </c>
      <c r="G79" s="307" t="str">
        <f>IF(AND('別紙3-1_区分⑤所要額内訳'!$E$85&lt;=踏み台シート!G4,踏み台シート!G4&lt;='別紙3-1_区分⑤所要額内訳'!$G$85),1,"")</f>
        <v/>
      </c>
      <c r="H79" s="307" t="str">
        <f>IF(AND('別紙3-1_区分⑤所要額内訳'!$E$85&lt;=踏み台シート!H4,踏み台シート!H4&lt;='別紙3-1_区分⑤所要額内訳'!$G$85),1,"")</f>
        <v/>
      </c>
      <c r="I79" s="307" t="str">
        <f>IF(AND('別紙3-1_区分⑤所要額内訳'!$E$85&lt;=踏み台シート!I4,踏み台シート!I4&lt;='別紙3-1_区分⑤所要額内訳'!$G$85),1,"")</f>
        <v/>
      </c>
      <c r="J79" s="307" t="str">
        <f>IF(AND('別紙3-1_区分⑤所要額内訳'!$E$85&lt;=踏み台シート!J4,踏み台シート!J4&lt;='別紙3-1_区分⑤所要額内訳'!$G$85),1,"")</f>
        <v/>
      </c>
      <c r="K79" s="307" t="str">
        <f>IF(AND('別紙3-1_区分⑤所要額内訳'!$E$85&lt;=踏み台シート!K4,踏み台シート!K4&lt;='別紙3-1_区分⑤所要額内訳'!$G$85),1,"")</f>
        <v/>
      </c>
      <c r="L79" s="307" t="str">
        <f>IF(AND('別紙3-1_区分⑤所要額内訳'!$E$85&lt;=踏み台シート!L4,踏み台シート!L4&lt;='別紙3-1_区分⑤所要額内訳'!$G$85),1,"")</f>
        <v/>
      </c>
      <c r="M79" s="307" t="str">
        <f>IF(AND('別紙3-1_区分⑤所要額内訳'!$E$85&lt;=踏み台シート!M4,踏み台シート!M4&lt;='別紙3-1_区分⑤所要額内訳'!$G$85),1,"")</f>
        <v/>
      </c>
      <c r="N79" s="307" t="str">
        <f>IF(AND('別紙3-1_区分⑤所要額内訳'!$E$85&lt;=踏み台シート!N4,踏み台シート!N4&lt;='別紙3-1_区分⑤所要額内訳'!$G$85),1,"")</f>
        <v/>
      </c>
      <c r="O79" s="307" t="str">
        <f>IF(AND('別紙3-1_区分⑤所要額内訳'!$E$85&lt;=踏み台シート!O4,踏み台シート!O4&lt;='別紙3-1_区分⑤所要額内訳'!$G$85),1,"")</f>
        <v/>
      </c>
      <c r="P79" s="307" t="str">
        <f>IF(AND('別紙3-1_区分⑤所要額内訳'!$E$85&lt;=踏み台シート!P4,踏み台シート!P4&lt;='別紙3-1_区分⑤所要額内訳'!$G$85),1,"")</f>
        <v/>
      </c>
      <c r="Q79" s="307" t="str">
        <f>IF(AND('別紙3-1_区分⑤所要額内訳'!$E$85&lt;=踏み台シート!Q4,踏み台シート!Q4&lt;='別紙3-1_区分⑤所要額内訳'!$G$85),1,"")</f>
        <v/>
      </c>
      <c r="R79" s="307" t="str">
        <f>IF(AND('別紙3-1_区分⑤所要額内訳'!$E$85&lt;=踏み台シート!R4,踏み台シート!R4&lt;='別紙3-1_区分⑤所要額内訳'!$G$85),1,"")</f>
        <v/>
      </c>
      <c r="S79" s="307" t="str">
        <f>IF(AND('別紙3-1_区分⑤所要額内訳'!$E$85&lt;=踏み台シート!S4,踏み台シート!S4&lt;='別紙3-1_区分⑤所要額内訳'!$G$85),1,"")</f>
        <v/>
      </c>
      <c r="T79" s="307" t="str">
        <f>IF(AND('別紙3-1_区分⑤所要額内訳'!$E$85&lt;=踏み台シート!T4,踏み台シート!T4&lt;='別紙3-1_区分⑤所要額内訳'!$G$85),1,"")</f>
        <v/>
      </c>
      <c r="U79" s="307" t="str">
        <f>IF(AND('別紙3-1_区分⑤所要額内訳'!$E$85&lt;=踏み台シート!U4,踏み台シート!U4&lt;='別紙3-1_区分⑤所要額内訳'!$G$85),1,"")</f>
        <v/>
      </c>
      <c r="V79" s="307" t="str">
        <f>IF(AND('別紙3-1_区分⑤所要額内訳'!$E$85&lt;=踏み台シート!V4,踏み台シート!V4&lt;='別紙3-1_区分⑤所要額内訳'!$G$85),1,"")</f>
        <v/>
      </c>
      <c r="W79" s="307" t="str">
        <f>IF(AND('別紙3-1_区分⑤所要額内訳'!$E$85&lt;=踏み台シート!W4,踏み台シート!W4&lt;='別紙3-1_区分⑤所要額内訳'!$G$85),1,"")</f>
        <v/>
      </c>
      <c r="X79" s="307" t="str">
        <f>IF(AND('別紙3-1_区分⑤所要額内訳'!$E$85&lt;=踏み台シート!X4,踏み台シート!X4&lt;='別紙3-1_区分⑤所要額内訳'!$G$85),1,"")</f>
        <v/>
      </c>
      <c r="Y79" s="307" t="str">
        <f>IF(AND('別紙3-1_区分⑤所要額内訳'!$E$85&lt;=踏み台シート!Y4,踏み台シート!Y4&lt;='別紙3-1_区分⑤所要額内訳'!$G$85),1,"")</f>
        <v/>
      </c>
      <c r="Z79" s="307" t="str">
        <f>IF(AND('別紙3-1_区分⑤所要額内訳'!$E$85&lt;=踏み台シート!Z4,踏み台シート!Z4&lt;='別紙3-1_区分⑤所要額内訳'!$G$85),1,"")</f>
        <v/>
      </c>
      <c r="AA79" s="307" t="str">
        <f>IF(AND('別紙3-1_区分⑤所要額内訳'!$E$85&lt;=踏み台シート!AA4,踏み台シート!AA4&lt;='別紙3-1_区分⑤所要額内訳'!$G$85),1,"")</f>
        <v/>
      </c>
      <c r="AB79" s="307" t="str">
        <f>IF(AND('別紙3-1_区分⑤所要額内訳'!$E$85&lt;=踏み台シート!AB4,踏み台シート!AB4&lt;='別紙3-1_区分⑤所要額内訳'!$G$85),1,"")</f>
        <v/>
      </c>
      <c r="AC79" s="307" t="str">
        <f>IF(AND('別紙3-1_区分⑤所要額内訳'!$E$85&lt;=踏み台シート!AC4,踏み台シート!AC4&lt;='別紙3-1_区分⑤所要額内訳'!$G$85),1,"")</f>
        <v/>
      </c>
      <c r="AD79" s="307" t="str">
        <f>IF(AND('別紙3-1_区分⑤所要額内訳'!$E$85&lt;=踏み台シート!AD4,踏み台シート!AD4&lt;='別紙3-1_区分⑤所要額内訳'!$G$85),1,"")</f>
        <v/>
      </c>
      <c r="AE79" s="307" t="str">
        <f>IF(AND('別紙3-1_区分⑤所要額内訳'!$E$85&lt;=踏み台シート!AE4,踏み台シート!AE4&lt;='別紙3-1_区分⑤所要額内訳'!$G$85),1,"")</f>
        <v/>
      </c>
      <c r="AF79" s="307" t="str">
        <f>IF(AND('別紙3-1_区分⑤所要額内訳'!$E$85&lt;=踏み台シート!AF4,踏み台シート!AF4&lt;='別紙3-1_区分⑤所要額内訳'!$G$85),1,"")</f>
        <v/>
      </c>
      <c r="AG79" s="307" t="str">
        <f>IF(AND('別紙3-1_区分⑤所要額内訳'!$E$85&lt;=踏み台シート!AG4,踏み台シート!AG4&lt;='別紙3-1_区分⑤所要額内訳'!$G$85),1,"")</f>
        <v/>
      </c>
      <c r="AH79" s="307" t="str">
        <f>IF(AND('別紙3-1_区分⑤所要額内訳'!$E$85&lt;=踏み台シート!AH4,踏み台シート!AH4&lt;='別紙3-1_区分⑤所要額内訳'!$G$85),1,"")</f>
        <v/>
      </c>
      <c r="AI79" s="307" t="str">
        <f>IF(AND('別紙3-1_区分⑤所要額内訳'!$E$85&lt;=踏み台シート!AI4,踏み台シート!AI4&lt;='別紙3-1_区分⑤所要額内訳'!$G$85),1,"")</f>
        <v/>
      </c>
      <c r="AJ79" s="307" t="str">
        <f>IF(AND('別紙3-1_区分⑤所要額内訳'!$E$85&lt;=踏み台シート!AJ4,踏み台シート!AJ4&lt;='別紙3-1_区分⑤所要額内訳'!$G$85),1,"")</f>
        <v/>
      </c>
      <c r="AK79" s="307" t="str">
        <f>IF(AND('別紙3-1_区分⑤所要額内訳'!$E$85&lt;=踏み台シート!AK4,踏み台シート!AK4&lt;='別紙3-1_区分⑤所要額内訳'!$G$85),1,"")</f>
        <v/>
      </c>
      <c r="AL79" s="307" t="str">
        <f>IF(AND('別紙3-1_区分⑤所要額内訳'!$E$85&lt;=踏み台シート!AL4,踏み台シート!AL4&lt;='別紙3-1_区分⑤所要額内訳'!$G$85),1,"")</f>
        <v/>
      </c>
      <c r="AM79" s="307" t="str">
        <f>IF(AND('別紙3-1_区分⑤所要額内訳'!$E$85&lt;=踏み台シート!AM4,踏み台シート!AM4&lt;='別紙3-1_区分⑤所要額内訳'!$G$85),1,"")</f>
        <v/>
      </c>
      <c r="AN79" s="307" t="str">
        <f>IF(AND('別紙3-1_区分⑤所要額内訳'!$E$85&lt;=踏み台シート!AN4,踏み台シート!AN4&lt;='別紙3-1_区分⑤所要額内訳'!$G$85),1,"")</f>
        <v/>
      </c>
      <c r="AO79" s="307" t="str">
        <f>IF(AND('別紙3-1_区分⑤所要額内訳'!$E$85&lt;=踏み台シート!AO4,踏み台シート!AO4&lt;='別紙3-1_区分⑤所要額内訳'!$G$85),1,"")</f>
        <v/>
      </c>
      <c r="AP79" s="307" t="str">
        <f>IF(AND('別紙3-1_区分⑤所要額内訳'!$E$85&lt;=踏み台シート!AP4,踏み台シート!AP4&lt;='別紙3-1_区分⑤所要額内訳'!$G$85),1,"")</f>
        <v/>
      </c>
      <c r="AQ79" s="307" t="str">
        <f>IF(AND('別紙3-1_区分⑤所要額内訳'!$E$85&lt;=踏み台シート!AQ4,踏み台シート!AQ4&lt;='別紙3-1_区分⑤所要額内訳'!$G$85),1,"")</f>
        <v/>
      </c>
      <c r="AR79" s="307" t="str">
        <f>IF(AND('別紙3-1_区分⑤所要額内訳'!$E$85&lt;=踏み台シート!AR4,踏み台シート!AR4&lt;='別紙3-1_区分⑤所要額内訳'!$G$85),1,"")</f>
        <v/>
      </c>
      <c r="AS79" s="307" t="str">
        <f>IF(AND('別紙3-1_区分⑤所要額内訳'!$E$85&lt;=踏み台シート!AS4,踏み台シート!AS4&lt;='別紙3-1_区分⑤所要額内訳'!$G$85),1,"")</f>
        <v/>
      </c>
      <c r="AT79" s="307" t="str">
        <f>IF(AND('別紙3-1_区分⑤所要額内訳'!$E$85&lt;=踏み台シート!AT4,踏み台シート!AT4&lt;='別紙3-1_区分⑤所要額内訳'!$G$85),1,"")</f>
        <v/>
      </c>
      <c r="AU79" s="307" t="str">
        <f>IF(AND('別紙3-1_区分⑤所要額内訳'!$E$85&lt;=踏み台シート!AU4,踏み台シート!AU4&lt;='別紙3-1_区分⑤所要額内訳'!$G$85),1,"")</f>
        <v/>
      </c>
      <c r="AV79" s="307" t="str">
        <f>IF(AND('別紙3-1_区分⑤所要額内訳'!$E$85&lt;=踏み台シート!AV4,踏み台シート!AV4&lt;='別紙3-1_区分⑤所要額内訳'!$G$85),1,"")</f>
        <v/>
      </c>
      <c r="AW79" s="307" t="str">
        <f>IF(AND('別紙3-1_区分⑤所要額内訳'!$E$85&lt;=踏み台シート!AW4,踏み台シート!AW4&lt;='別紙3-1_区分⑤所要額内訳'!$G$85),1,"")</f>
        <v/>
      </c>
      <c r="AX79" s="307" t="str">
        <f>IF(AND('別紙3-1_区分⑤所要額内訳'!$E$85&lt;=踏み台シート!AX4,踏み台シート!AX4&lt;='別紙3-1_区分⑤所要額内訳'!$G$85),1,"")</f>
        <v/>
      </c>
      <c r="AY79" s="307" t="str">
        <f>IF(AND('別紙3-1_区分⑤所要額内訳'!$E$85&lt;=踏み台シート!AY4,踏み台シート!AY4&lt;='別紙3-1_区分⑤所要額内訳'!$G$85),1,"")</f>
        <v/>
      </c>
      <c r="AZ79" s="307" t="str">
        <f>IF(AND('別紙3-1_区分⑤所要額内訳'!$E$85&lt;=踏み台シート!AZ4,踏み台シート!AZ4&lt;='別紙3-1_区分⑤所要額内訳'!$G$85),1,"")</f>
        <v/>
      </c>
      <c r="BA79" s="307" t="str">
        <f>IF(AND('別紙3-1_区分⑤所要額内訳'!$E$85&lt;=踏み台シート!BA4,踏み台シート!BA4&lt;='別紙3-1_区分⑤所要額内訳'!$G$85),1,"")</f>
        <v/>
      </c>
      <c r="BB79" s="311">
        <f t="shared" si="6"/>
        <v>1</v>
      </c>
    </row>
    <row r="80" spans="1:54">
      <c r="A80" s="307" t="str">
        <f t="shared" si="7"/>
        <v/>
      </c>
      <c r="B80" s="313" t="str">
        <f>IF('別紙3-1_区分⑤所要額内訳'!B86="","",'別紙3-1_区分⑤所要額内訳'!B86)</f>
        <v/>
      </c>
      <c r="C80" s="307" t="str">
        <f>IF('別紙3-1_区分⑤所要額内訳'!C86="","",'別紙3-1_区分⑤所要額内訳'!C86)</f>
        <v/>
      </c>
      <c r="D80" s="307">
        <f>IF(AND('別紙3-1_区分⑤所要額内訳'!$E$86&lt;=踏み台シート!D4,踏み台シート!D4&lt;='別紙3-1_区分⑤所要額内訳'!$G$86),1,"")</f>
        <v>1</v>
      </c>
      <c r="E80" s="307" t="str">
        <f>IF(AND('別紙3-1_区分⑤所要額内訳'!$E$86&lt;=踏み台シート!E4,踏み台シート!E4&lt;='別紙3-1_区分⑤所要額内訳'!$G$86),1,"")</f>
        <v/>
      </c>
      <c r="F80" s="307" t="str">
        <f>IF(AND('別紙3-1_区分⑤所要額内訳'!$E$86&lt;=踏み台シート!F4,踏み台シート!F4&lt;='別紙3-1_区分⑤所要額内訳'!$G$86),1,"")</f>
        <v/>
      </c>
      <c r="G80" s="307" t="str">
        <f>IF(AND('別紙3-1_区分⑤所要額内訳'!$E$86&lt;=踏み台シート!G4,踏み台シート!G4&lt;='別紙3-1_区分⑤所要額内訳'!$G$86),1,"")</f>
        <v/>
      </c>
      <c r="H80" s="307" t="str">
        <f>IF(AND('別紙3-1_区分⑤所要額内訳'!$E$86&lt;=踏み台シート!H4,踏み台シート!H4&lt;='別紙3-1_区分⑤所要額内訳'!$G$86),1,"")</f>
        <v/>
      </c>
      <c r="I80" s="307" t="str">
        <f>IF(AND('別紙3-1_区分⑤所要額内訳'!$E$86&lt;=踏み台シート!I4,踏み台シート!I4&lt;='別紙3-1_区分⑤所要額内訳'!$G$86),1,"")</f>
        <v/>
      </c>
      <c r="J80" s="307" t="str">
        <f>IF(AND('別紙3-1_区分⑤所要額内訳'!$E$86&lt;=踏み台シート!J4,踏み台シート!J4&lt;='別紙3-1_区分⑤所要額内訳'!$G$86),1,"")</f>
        <v/>
      </c>
      <c r="K80" s="307" t="str">
        <f>IF(AND('別紙3-1_区分⑤所要額内訳'!$E$86&lt;=踏み台シート!K4,踏み台シート!K4&lt;='別紙3-1_区分⑤所要額内訳'!$G$86),1,"")</f>
        <v/>
      </c>
      <c r="L80" s="307" t="str">
        <f>IF(AND('別紙3-1_区分⑤所要額内訳'!$E$86&lt;=踏み台シート!L4,踏み台シート!L4&lt;='別紙3-1_区分⑤所要額内訳'!$G$86),1,"")</f>
        <v/>
      </c>
      <c r="M80" s="307" t="str">
        <f>IF(AND('別紙3-1_区分⑤所要額内訳'!$E$86&lt;=踏み台シート!M4,踏み台シート!M4&lt;='別紙3-1_区分⑤所要額内訳'!$G$86),1,"")</f>
        <v/>
      </c>
      <c r="N80" s="307" t="str">
        <f>IF(AND('別紙3-1_区分⑤所要額内訳'!$E$86&lt;=踏み台シート!N4,踏み台シート!N4&lt;='別紙3-1_区分⑤所要額内訳'!$G$86),1,"")</f>
        <v/>
      </c>
      <c r="O80" s="307" t="str">
        <f>IF(AND('別紙3-1_区分⑤所要額内訳'!$E$86&lt;=踏み台シート!O4,踏み台シート!O4&lt;='別紙3-1_区分⑤所要額内訳'!$G$86),1,"")</f>
        <v/>
      </c>
      <c r="P80" s="307" t="str">
        <f>IF(AND('別紙3-1_区分⑤所要額内訳'!$E$86&lt;=踏み台シート!P4,踏み台シート!P4&lt;='別紙3-1_区分⑤所要額内訳'!$G$86),1,"")</f>
        <v/>
      </c>
      <c r="Q80" s="307" t="str">
        <f>IF(AND('別紙3-1_区分⑤所要額内訳'!$E$86&lt;=踏み台シート!Q4,踏み台シート!Q4&lt;='別紙3-1_区分⑤所要額内訳'!$G$86),1,"")</f>
        <v/>
      </c>
      <c r="R80" s="307" t="str">
        <f>IF(AND('別紙3-1_区分⑤所要額内訳'!$E$86&lt;=踏み台シート!R4,踏み台シート!R4&lt;='別紙3-1_区分⑤所要額内訳'!$G$86),1,"")</f>
        <v/>
      </c>
      <c r="S80" s="307" t="str">
        <f>IF(AND('別紙3-1_区分⑤所要額内訳'!$E$86&lt;=踏み台シート!S4,踏み台シート!S4&lt;='別紙3-1_区分⑤所要額内訳'!$G$86),1,"")</f>
        <v/>
      </c>
      <c r="T80" s="307" t="str">
        <f>IF(AND('別紙3-1_区分⑤所要額内訳'!$E$86&lt;=踏み台シート!T4,踏み台シート!T4&lt;='別紙3-1_区分⑤所要額内訳'!$G$86),1,"")</f>
        <v/>
      </c>
      <c r="U80" s="307" t="str">
        <f>IF(AND('別紙3-1_区分⑤所要額内訳'!$E$86&lt;=踏み台シート!U4,踏み台シート!U4&lt;='別紙3-1_区分⑤所要額内訳'!$G$86),1,"")</f>
        <v/>
      </c>
      <c r="V80" s="307" t="str">
        <f>IF(AND('別紙3-1_区分⑤所要額内訳'!$E$86&lt;=踏み台シート!V4,踏み台シート!V4&lt;='別紙3-1_区分⑤所要額内訳'!$G$86),1,"")</f>
        <v/>
      </c>
      <c r="W80" s="307" t="str">
        <f>IF(AND('別紙3-1_区分⑤所要額内訳'!$E$86&lt;=踏み台シート!W4,踏み台シート!W4&lt;='別紙3-1_区分⑤所要額内訳'!$G$86),1,"")</f>
        <v/>
      </c>
      <c r="X80" s="307" t="str">
        <f>IF(AND('別紙3-1_区分⑤所要額内訳'!$E$86&lt;=踏み台シート!X4,踏み台シート!X4&lt;='別紙3-1_区分⑤所要額内訳'!$G$86),1,"")</f>
        <v/>
      </c>
      <c r="Y80" s="307" t="str">
        <f>IF(AND('別紙3-1_区分⑤所要額内訳'!$E$86&lt;=踏み台シート!Y4,踏み台シート!Y4&lt;='別紙3-1_区分⑤所要額内訳'!$G$86),1,"")</f>
        <v/>
      </c>
      <c r="Z80" s="307" t="str">
        <f>IF(AND('別紙3-1_区分⑤所要額内訳'!$E$86&lt;=踏み台シート!Z4,踏み台シート!Z4&lt;='別紙3-1_区分⑤所要額内訳'!$G$86),1,"")</f>
        <v/>
      </c>
      <c r="AA80" s="307" t="str">
        <f>IF(AND('別紙3-1_区分⑤所要額内訳'!$E$86&lt;=踏み台シート!AA4,踏み台シート!AA4&lt;='別紙3-1_区分⑤所要額内訳'!$G$86),1,"")</f>
        <v/>
      </c>
      <c r="AB80" s="307" t="str">
        <f>IF(AND('別紙3-1_区分⑤所要額内訳'!$E$86&lt;=踏み台シート!AB4,踏み台シート!AB4&lt;='別紙3-1_区分⑤所要額内訳'!$G$86),1,"")</f>
        <v/>
      </c>
      <c r="AC80" s="307" t="str">
        <f>IF(AND('別紙3-1_区分⑤所要額内訳'!$E$86&lt;=踏み台シート!AC4,踏み台シート!AC4&lt;='別紙3-1_区分⑤所要額内訳'!$G$86),1,"")</f>
        <v/>
      </c>
      <c r="AD80" s="307" t="str">
        <f>IF(AND('別紙3-1_区分⑤所要額内訳'!$E$86&lt;=踏み台シート!AD4,踏み台シート!AD4&lt;='別紙3-1_区分⑤所要額内訳'!$G$86),1,"")</f>
        <v/>
      </c>
      <c r="AE80" s="307" t="str">
        <f>IF(AND('別紙3-1_区分⑤所要額内訳'!$E$86&lt;=踏み台シート!AE4,踏み台シート!AE4&lt;='別紙3-1_区分⑤所要額内訳'!$G$86),1,"")</f>
        <v/>
      </c>
      <c r="AF80" s="307" t="str">
        <f>IF(AND('別紙3-1_区分⑤所要額内訳'!$E$86&lt;=踏み台シート!AF4,踏み台シート!AF4&lt;='別紙3-1_区分⑤所要額内訳'!$G$86),1,"")</f>
        <v/>
      </c>
      <c r="AG80" s="307" t="str">
        <f>IF(AND('別紙3-1_区分⑤所要額内訳'!$E$86&lt;=踏み台シート!AG4,踏み台シート!AG4&lt;='別紙3-1_区分⑤所要額内訳'!$G$86),1,"")</f>
        <v/>
      </c>
      <c r="AH80" s="307" t="str">
        <f>IF(AND('別紙3-1_区分⑤所要額内訳'!$E$86&lt;=踏み台シート!AH4,踏み台シート!AH4&lt;='別紙3-1_区分⑤所要額内訳'!$G$86),1,"")</f>
        <v/>
      </c>
      <c r="AI80" s="307" t="str">
        <f>IF(AND('別紙3-1_区分⑤所要額内訳'!$E$86&lt;=踏み台シート!AI4,踏み台シート!AI4&lt;='別紙3-1_区分⑤所要額内訳'!$G$86),1,"")</f>
        <v/>
      </c>
      <c r="AJ80" s="307" t="str">
        <f>IF(AND('別紙3-1_区分⑤所要額内訳'!$E$86&lt;=踏み台シート!AJ4,踏み台シート!AJ4&lt;='別紙3-1_区分⑤所要額内訳'!$G$86),1,"")</f>
        <v/>
      </c>
      <c r="AK80" s="307" t="str">
        <f>IF(AND('別紙3-1_区分⑤所要額内訳'!$E$86&lt;=踏み台シート!AK4,踏み台シート!AK4&lt;='別紙3-1_区分⑤所要額内訳'!$G$86),1,"")</f>
        <v/>
      </c>
      <c r="AL80" s="307" t="str">
        <f>IF(AND('別紙3-1_区分⑤所要額内訳'!$E$86&lt;=踏み台シート!AL4,踏み台シート!AL4&lt;='別紙3-1_区分⑤所要額内訳'!$G$86),1,"")</f>
        <v/>
      </c>
      <c r="AM80" s="307" t="str">
        <f>IF(AND('別紙3-1_区分⑤所要額内訳'!$E$86&lt;=踏み台シート!AM4,踏み台シート!AM4&lt;='別紙3-1_区分⑤所要額内訳'!$G$86),1,"")</f>
        <v/>
      </c>
      <c r="AN80" s="307" t="str">
        <f>IF(AND('別紙3-1_区分⑤所要額内訳'!$E$86&lt;=踏み台シート!AN4,踏み台シート!AN4&lt;='別紙3-1_区分⑤所要額内訳'!$G$86),1,"")</f>
        <v/>
      </c>
      <c r="AO80" s="307" t="str">
        <f>IF(AND('別紙3-1_区分⑤所要額内訳'!$E$86&lt;=踏み台シート!AO4,踏み台シート!AO4&lt;='別紙3-1_区分⑤所要額内訳'!$G$86),1,"")</f>
        <v/>
      </c>
      <c r="AP80" s="307" t="str">
        <f>IF(AND('別紙3-1_区分⑤所要額内訳'!$E$86&lt;=踏み台シート!AP4,踏み台シート!AP4&lt;='別紙3-1_区分⑤所要額内訳'!$G$86),1,"")</f>
        <v/>
      </c>
      <c r="AQ80" s="307" t="str">
        <f>IF(AND('別紙3-1_区分⑤所要額内訳'!$E$86&lt;=踏み台シート!AQ4,踏み台シート!AQ4&lt;='別紙3-1_区分⑤所要額内訳'!$G$86),1,"")</f>
        <v/>
      </c>
      <c r="AR80" s="307" t="str">
        <f>IF(AND('別紙3-1_区分⑤所要額内訳'!$E$86&lt;=踏み台シート!AR4,踏み台シート!AR4&lt;='別紙3-1_区分⑤所要額内訳'!$G$86),1,"")</f>
        <v/>
      </c>
      <c r="AS80" s="307" t="str">
        <f>IF(AND('別紙3-1_区分⑤所要額内訳'!$E$86&lt;=踏み台シート!AS4,踏み台シート!AS4&lt;='別紙3-1_区分⑤所要額内訳'!$G$86),1,"")</f>
        <v/>
      </c>
      <c r="AT80" s="307" t="str">
        <f>IF(AND('別紙3-1_区分⑤所要額内訳'!$E$86&lt;=踏み台シート!AT4,踏み台シート!AT4&lt;='別紙3-1_区分⑤所要額内訳'!$G$86),1,"")</f>
        <v/>
      </c>
      <c r="AU80" s="307" t="str">
        <f>IF(AND('別紙3-1_区分⑤所要額内訳'!$E$86&lt;=踏み台シート!AU4,踏み台シート!AU4&lt;='別紙3-1_区分⑤所要額内訳'!$G$86),1,"")</f>
        <v/>
      </c>
      <c r="AV80" s="307" t="str">
        <f>IF(AND('別紙3-1_区分⑤所要額内訳'!$E$86&lt;=踏み台シート!AV4,踏み台シート!AV4&lt;='別紙3-1_区分⑤所要額内訳'!$G$86),1,"")</f>
        <v/>
      </c>
      <c r="AW80" s="307" t="str">
        <f>IF(AND('別紙3-1_区分⑤所要額内訳'!$E$86&lt;=踏み台シート!AW4,踏み台シート!AW4&lt;='別紙3-1_区分⑤所要額内訳'!$G$86),1,"")</f>
        <v/>
      </c>
      <c r="AX80" s="307" t="str">
        <f>IF(AND('別紙3-1_区分⑤所要額内訳'!$E$86&lt;=踏み台シート!AX4,踏み台シート!AX4&lt;='別紙3-1_区分⑤所要額内訳'!$G$86),1,"")</f>
        <v/>
      </c>
      <c r="AY80" s="307" t="str">
        <f>IF(AND('別紙3-1_区分⑤所要額内訳'!$E$86&lt;=踏み台シート!AY4,踏み台シート!AY4&lt;='別紙3-1_区分⑤所要額内訳'!$G$86),1,"")</f>
        <v/>
      </c>
      <c r="AZ80" s="307" t="str">
        <f>IF(AND('別紙3-1_区分⑤所要額内訳'!$E$86&lt;=踏み台シート!AZ4,踏み台シート!AZ4&lt;='別紙3-1_区分⑤所要額内訳'!$G$86),1,"")</f>
        <v/>
      </c>
      <c r="BA80" s="307" t="str">
        <f>IF(AND('別紙3-1_区分⑤所要額内訳'!$E$86&lt;=踏み台シート!BA4,踏み台シート!BA4&lt;='別紙3-1_区分⑤所要額内訳'!$G$86),1,"")</f>
        <v/>
      </c>
      <c r="BB80" s="311">
        <f t="shared" si="6"/>
        <v>1</v>
      </c>
    </row>
    <row r="81" spans="1:54">
      <c r="A81" s="307" t="str">
        <f t="shared" si="7"/>
        <v/>
      </c>
      <c r="B81" s="313" t="str">
        <f>IF('別紙3-1_区分⑤所要額内訳'!B87="","",'別紙3-1_区分⑤所要額内訳'!B87)</f>
        <v/>
      </c>
      <c r="C81" s="307" t="str">
        <f>IF('別紙3-1_区分⑤所要額内訳'!C87="","",'別紙3-1_区分⑤所要額内訳'!C87)</f>
        <v/>
      </c>
      <c r="D81" s="307">
        <f>IF(AND('別紙3-1_区分⑤所要額内訳'!$E$87&lt;=踏み台シート!D4,踏み台シート!D4&lt;='別紙3-1_区分⑤所要額内訳'!$G$87),1,"")</f>
        <v>1</v>
      </c>
      <c r="E81" s="307" t="str">
        <f>IF(AND('別紙3-1_区分⑤所要額内訳'!$E$87&lt;=踏み台シート!E4,踏み台シート!E4&lt;='別紙3-1_区分⑤所要額内訳'!$G$87),1,"")</f>
        <v/>
      </c>
      <c r="F81" s="307" t="str">
        <f>IF(AND('別紙3-1_区分⑤所要額内訳'!$E$87&lt;=踏み台シート!F4,踏み台シート!F4&lt;='別紙3-1_区分⑤所要額内訳'!$G$87),1,"")</f>
        <v/>
      </c>
      <c r="G81" s="307" t="str">
        <f>IF(AND('別紙3-1_区分⑤所要額内訳'!$E$87&lt;=踏み台シート!G4,踏み台シート!G4&lt;='別紙3-1_区分⑤所要額内訳'!$G$87),1,"")</f>
        <v/>
      </c>
      <c r="H81" s="307" t="str">
        <f>IF(AND('別紙3-1_区分⑤所要額内訳'!$E$87&lt;=踏み台シート!H4,踏み台シート!H4&lt;='別紙3-1_区分⑤所要額内訳'!$G$87),1,"")</f>
        <v/>
      </c>
      <c r="I81" s="307" t="str">
        <f>IF(AND('別紙3-1_区分⑤所要額内訳'!$E$87&lt;=踏み台シート!I4,踏み台シート!I4&lt;='別紙3-1_区分⑤所要額内訳'!$G$87),1,"")</f>
        <v/>
      </c>
      <c r="J81" s="307" t="str">
        <f>IF(AND('別紙3-1_区分⑤所要額内訳'!$E$87&lt;=踏み台シート!J4,踏み台シート!J4&lt;='別紙3-1_区分⑤所要額内訳'!$G$87),1,"")</f>
        <v/>
      </c>
      <c r="K81" s="307" t="str">
        <f>IF(AND('別紙3-1_区分⑤所要額内訳'!$E$87&lt;=踏み台シート!K4,踏み台シート!K4&lt;='別紙3-1_区分⑤所要額内訳'!$G$87),1,"")</f>
        <v/>
      </c>
      <c r="L81" s="307" t="str">
        <f>IF(AND('別紙3-1_区分⑤所要額内訳'!$E$87&lt;=踏み台シート!L4,踏み台シート!L4&lt;='別紙3-1_区分⑤所要額内訳'!$G$87),1,"")</f>
        <v/>
      </c>
      <c r="M81" s="307" t="str">
        <f>IF(AND('別紙3-1_区分⑤所要額内訳'!$E$87&lt;=踏み台シート!M4,踏み台シート!M4&lt;='別紙3-1_区分⑤所要額内訳'!$G$87),1,"")</f>
        <v/>
      </c>
      <c r="N81" s="307" t="str">
        <f>IF(AND('別紙3-1_区分⑤所要額内訳'!$E$87&lt;=踏み台シート!N4,踏み台シート!N4&lt;='別紙3-1_区分⑤所要額内訳'!$G$87),1,"")</f>
        <v/>
      </c>
      <c r="O81" s="307" t="str">
        <f>IF(AND('別紙3-1_区分⑤所要額内訳'!$E$87&lt;=踏み台シート!O4,踏み台シート!O4&lt;='別紙3-1_区分⑤所要額内訳'!$G$87),1,"")</f>
        <v/>
      </c>
      <c r="P81" s="307" t="str">
        <f>IF(AND('別紙3-1_区分⑤所要額内訳'!$E$87&lt;=踏み台シート!P4,踏み台シート!P4&lt;='別紙3-1_区分⑤所要額内訳'!$G$87),1,"")</f>
        <v/>
      </c>
      <c r="Q81" s="307" t="str">
        <f>IF(AND('別紙3-1_区分⑤所要額内訳'!$E$87&lt;=踏み台シート!Q4,踏み台シート!Q4&lt;='別紙3-1_区分⑤所要額内訳'!$G$87),1,"")</f>
        <v/>
      </c>
      <c r="R81" s="307" t="str">
        <f>IF(AND('別紙3-1_区分⑤所要額内訳'!$E$87&lt;=踏み台シート!R4,踏み台シート!R4&lt;='別紙3-1_区分⑤所要額内訳'!$G$87),1,"")</f>
        <v/>
      </c>
      <c r="S81" s="307" t="str">
        <f>IF(AND('別紙3-1_区分⑤所要額内訳'!$E$87&lt;=踏み台シート!S4,踏み台シート!S4&lt;='別紙3-1_区分⑤所要額内訳'!$G$87),1,"")</f>
        <v/>
      </c>
      <c r="T81" s="307" t="str">
        <f>IF(AND('別紙3-1_区分⑤所要額内訳'!$E$87&lt;=踏み台シート!T4,踏み台シート!T4&lt;='別紙3-1_区分⑤所要額内訳'!$G$87),1,"")</f>
        <v/>
      </c>
      <c r="U81" s="307" t="str">
        <f>IF(AND('別紙3-1_区分⑤所要額内訳'!$E$87&lt;=踏み台シート!U4,踏み台シート!U4&lt;='別紙3-1_区分⑤所要額内訳'!$G$87),1,"")</f>
        <v/>
      </c>
      <c r="V81" s="307" t="str">
        <f>IF(AND('別紙3-1_区分⑤所要額内訳'!$E$87&lt;=踏み台シート!V4,踏み台シート!V4&lt;='別紙3-1_区分⑤所要額内訳'!$G$87),1,"")</f>
        <v/>
      </c>
      <c r="W81" s="307" t="str">
        <f>IF(AND('別紙3-1_区分⑤所要額内訳'!$E$87&lt;=踏み台シート!W4,踏み台シート!W4&lt;='別紙3-1_区分⑤所要額内訳'!$G$87),1,"")</f>
        <v/>
      </c>
      <c r="X81" s="307" t="str">
        <f>IF(AND('別紙3-1_区分⑤所要額内訳'!$E$87&lt;=踏み台シート!X4,踏み台シート!X4&lt;='別紙3-1_区分⑤所要額内訳'!$G$87),1,"")</f>
        <v/>
      </c>
      <c r="Y81" s="307" t="str">
        <f>IF(AND('別紙3-1_区分⑤所要額内訳'!$E$87&lt;=踏み台シート!Y4,踏み台シート!Y4&lt;='別紙3-1_区分⑤所要額内訳'!$G$87),1,"")</f>
        <v/>
      </c>
      <c r="Z81" s="307" t="str">
        <f>IF(AND('別紙3-1_区分⑤所要額内訳'!$E$87&lt;=踏み台シート!Z4,踏み台シート!Z4&lt;='別紙3-1_区分⑤所要額内訳'!$G$87),1,"")</f>
        <v/>
      </c>
      <c r="AA81" s="307" t="str">
        <f>IF(AND('別紙3-1_区分⑤所要額内訳'!$E$87&lt;=踏み台シート!AA4,踏み台シート!AA4&lt;='別紙3-1_区分⑤所要額内訳'!$G$87),1,"")</f>
        <v/>
      </c>
      <c r="AB81" s="307" t="str">
        <f>IF(AND('別紙3-1_区分⑤所要額内訳'!$E$87&lt;=踏み台シート!AB4,踏み台シート!AB4&lt;='別紙3-1_区分⑤所要額内訳'!$G$87),1,"")</f>
        <v/>
      </c>
      <c r="AC81" s="307" t="str">
        <f>IF(AND('別紙3-1_区分⑤所要額内訳'!$E$87&lt;=踏み台シート!AC4,踏み台シート!AC4&lt;='別紙3-1_区分⑤所要額内訳'!$G$87),1,"")</f>
        <v/>
      </c>
      <c r="AD81" s="307" t="str">
        <f>IF(AND('別紙3-1_区分⑤所要額内訳'!$E$87&lt;=踏み台シート!AD4,踏み台シート!AD4&lt;='別紙3-1_区分⑤所要額内訳'!$G$87),1,"")</f>
        <v/>
      </c>
      <c r="AE81" s="307" t="str">
        <f>IF(AND('別紙3-1_区分⑤所要額内訳'!$E$87&lt;=踏み台シート!AE4,踏み台シート!AE4&lt;='別紙3-1_区分⑤所要額内訳'!$G$87),1,"")</f>
        <v/>
      </c>
      <c r="AF81" s="307" t="str">
        <f>IF(AND('別紙3-1_区分⑤所要額内訳'!$E$87&lt;=踏み台シート!AF4,踏み台シート!AF4&lt;='別紙3-1_区分⑤所要額内訳'!$G$87),1,"")</f>
        <v/>
      </c>
      <c r="AG81" s="307" t="str">
        <f>IF(AND('別紙3-1_区分⑤所要額内訳'!$E$87&lt;=踏み台シート!AG4,踏み台シート!AG4&lt;='別紙3-1_区分⑤所要額内訳'!$G$87),1,"")</f>
        <v/>
      </c>
      <c r="AH81" s="307" t="str">
        <f>IF(AND('別紙3-1_区分⑤所要額内訳'!$E$87&lt;=踏み台シート!AH4,踏み台シート!AH4&lt;='別紙3-1_区分⑤所要額内訳'!$G$87),1,"")</f>
        <v/>
      </c>
      <c r="AI81" s="307" t="str">
        <f>IF(AND('別紙3-1_区分⑤所要額内訳'!$E$87&lt;=踏み台シート!AI4,踏み台シート!AI4&lt;='別紙3-1_区分⑤所要額内訳'!$G$87),1,"")</f>
        <v/>
      </c>
      <c r="AJ81" s="307" t="str">
        <f>IF(AND('別紙3-1_区分⑤所要額内訳'!$E$87&lt;=踏み台シート!AJ4,踏み台シート!AJ4&lt;='別紙3-1_区分⑤所要額内訳'!$G$87),1,"")</f>
        <v/>
      </c>
      <c r="AK81" s="307" t="str">
        <f>IF(AND('別紙3-1_区分⑤所要額内訳'!$E$87&lt;=踏み台シート!AK4,踏み台シート!AK4&lt;='別紙3-1_区分⑤所要額内訳'!$G$87),1,"")</f>
        <v/>
      </c>
      <c r="AL81" s="307" t="str">
        <f>IF(AND('別紙3-1_区分⑤所要額内訳'!$E$87&lt;=踏み台シート!AL4,踏み台シート!AL4&lt;='別紙3-1_区分⑤所要額内訳'!$G$87),1,"")</f>
        <v/>
      </c>
      <c r="AM81" s="307" t="str">
        <f>IF(AND('別紙3-1_区分⑤所要額内訳'!$E$87&lt;=踏み台シート!AM4,踏み台シート!AM4&lt;='別紙3-1_区分⑤所要額内訳'!$G$87),1,"")</f>
        <v/>
      </c>
      <c r="AN81" s="307" t="str">
        <f>IF(AND('別紙3-1_区分⑤所要額内訳'!$E$87&lt;=踏み台シート!AN4,踏み台シート!AN4&lt;='別紙3-1_区分⑤所要額内訳'!$G$87),1,"")</f>
        <v/>
      </c>
      <c r="AO81" s="307" t="str">
        <f>IF(AND('別紙3-1_区分⑤所要額内訳'!$E$87&lt;=踏み台シート!AO4,踏み台シート!AO4&lt;='別紙3-1_区分⑤所要額内訳'!$G$87),1,"")</f>
        <v/>
      </c>
      <c r="AP81" s="307" t="str">
        <f>IF(AND('別紙3-1_区分⑤所要額内訳'!$E$87&lt;=踏み台シート!AP4,踏み台シート!AP4&lt;='別紙3-1_区分⑤所要額内訳'!$G$87),1,"")</f>
        <v/>
      </c>
      <c r="AQ81" s="307" t="str">
        <f>IF(AND('別紙3-1_区分⑤所要額内訳'!$E$87&lt;=踏み台シート!AQ4,踏み台シート!AQ4&lt;='別紙3-1_区分⑤所要額内訳'!$G$87),1,"")</f>
        <v/>
      </c>
      <c r="AR81" s="307" t="str">
        <f>IF(AND('別紙3-1_区分⑤所要額内訳'!$E$87&lt;=踏み台シート!AR4,踏み台シート!AR4&lt;='別紙3-1_区分⑤所要額内訳'!$G$87),1,"")</f>
        <v/>
      </c>
      <c r="AS81" s="307" t="str">
        <f>IF(AND('別紙3-1_区分⑤所要額内訳'!$E$87&lt;=踏み台シート!AS4,踏み台シート!AS4&lt;='別紙3-1_区分⑤所要額内訳'!$G$87),1,"")</f>
        <v/>
      </c>
      <c r="AT81" s="307" t="str">
        <f>IF(AND('別紙3-1_区分⑤所要額内訳'!$E$87&lt;=踏み台シート!AT4,踏み台シート!AT4&lt;='別紙3-1_区分⑤所要額内訳'!$G$87),1,"")</f>
        <v/>
      </c>
      <c r="AU81" s="307" t="str">
        <f>IF(AND('別紙3-1_区分⑤所要額内訳'!$E$87&lt;=踏み台シート!AU4,踏み台シート!AU4&lt;='別紙3-1_区分⑤所要額内訳'!$G$87),1,"")</f>
        <v/>
      </c>
      <c r="AV81" s="307" t="str">
        <f>IF(AND('別紙3-1_区分⑤所要額内訳'!$E$87&lt;=踏み台シート!AV4,踏み台シート!AV4&lt;='別紙3-1_区分⑤所要額内訳'!$G$87),1,"")</f>
        <v/>
      </c>
      <c r="AW81" s="307" t="str">
        <f>IF(AND('別紙3-1_区分⑤所要額内訳'!$E$87&lt;=踏み台シート!AW4,踏み台シート!AW4&lt;='別紙3-1_区分⑤所要額内訳'!$G$87),1,"")</f>
        <v/>
      </c>
      <c r="AX81" s="307" t="str">
        <f>IF(AND('別紙3-1_区分⑤所要額内訳'!$E$87&lt;=踏み台シート!AX4,踏み台シート!AX4&lt;='別紙3-1_区分⑤所要額内訳'!$G$87),1,"")</f>
        <v/>
      </c>
      <c r="AY81" s="307" t="str">
        <f>IF(AND('別紙3-1_区分⑤所要額内訳'!$E$87&lt;=踏み台シート!AY4,踏み台シート!AY4&lt;='別紙3-1_区分⑤所要額内訳'!$G$87),1,"")</f>
        <v/>
      </c>
      <c r="AZ81" s="307" t="str">
        <f>IF(AND('別紙3-1_区分⑤所要額内訳'!$E$87&lt;=踏み台シート!AZ4,踏み台シート!AZ4&lt;='別紙3-1_区分⑤所要額内訳'!$G$87),1,"")</f>
        <v/>
      </c>
      <c r="BA81" s="307" t="str">
        <f>IF(AND('別紙3-1_区分⑤所要額内訳'!$E$87&lt;=踏み台シート!BA4,踏み台シート!BA4&lt;='別紙3-1_区分⑤所要額内訳'!$G$87),1,"")</f>
        <v/>
      </c>
      <c r="BB81" s="311">
        <f t="shared" si="6"/>
        <v>1</v>
      </c>
    </row>
    <row r="82" spans="1:54">
      <c r="A82" s="307" t="str">
        <f t="shared" si="7"/>
        <v/>
      </c>
      <c r="B82" s="313" t="str">
        <f>IF('別紙3-1_区分⑤所要額内訳'!B88="","",'別紙3-1_区分⑤所要額内訳'!B88)</f>
        <v/>
      </c>
      <c r="C82" s="307" t="str">
        <f>IF('別紙3-1_区分⑤所要額内訳'!C88="","",'別紙3-1_区分⑤所要額内訳'!C88)</f>
        <v/>
      </c>
      <c r="D82" s="307">
        <f>IF(AND('別紙3-1_区分⑤所要額内訳'!$E$88&lt;=踏み台シート!D4,踏み台シート!D4&lt;='別紙3-1_区分⑤所要額内訳'!$G$88),1,"")</f>
        <v>1</v>
      </c>
      <c r="E82" s="307" t="str">
        <f>IF(AND('別紙3-1_区分⑤所要額内訳'!$E$88&lt;=踏み台シート!E4,踏み台シート!E4&lt;='別紙3-1_区分⑤所要額内訳'!$G$88),1,"")</f>
        <v/>
      </c>
      <c r="F82" s="307" t="str">
        <f>IF(AND('別紙3-1_区分⑤所要額内訳'!$E$88&lt;=踏み台シート!F4,踏み台シート!F4&lt;='別紙3-1_区分⑤所要額内訳'!$G$88),1,"")</f>
        <v/>
      </c>
      <c r="G82" s="307" t="str">
        <f>IF(AND('別紙3-1_区分⑤所要額内訳'!$E$88&lt;=踏み台シート!G4,踏み台シート!G4&lt;='別紙3-1_区分⑤所要額内訳'!$G$88),1,"")</f>
        <v/>
      </c>
      <c r="H82" s="307" t="str">
        <f>IF(AND('別紙3-1_区分⑤所要額内訳'!$E$88&lt;=踏み台シート!H4,踏み台シート!H4&lt;='別紙3-1_区分⑤所要額内訳'!$G$88),1,"")</f>
        <v/>
      </c>
      <c r="I82" s="307" t="str">
        <f>IF(AND('別紙3-1_区分⑤所要額内訳'!$E$88&lt;=踏み台シート!I4,踏み台シート!I4&lt;='別紙3-1_区分⑤所要額内訳'!$G$88),1,"")</f>
        <v/>
      </c>
      <c r="J82" s="307" t="str">
        <f>IF(AND('別紙3-1_区分⑤所要額内訳'!$E$88&lt;=踏み台シート!J4,踏み台シート!J4&lt;='別紙3-1_区分⑤所要額内訳'!$G$88),1,"")</f>
        <v/>
      </c>
      <c r="K82" s="307" t="str">
        <f>IF(AND('別紙3-1_区分⑤所要額内訳'!$E$88&lt;=踏み台シート!K4,踏み台シート!K4&lt;='別紙3-1_区分⑤所要額内訳'!$G$88),1,"")</f>
        <v/>
      </c>
      <c r="L82" s="307" t="str">
        <f>IF(AND('別紙3-1_区分⑤所要額内訳'!$E$88&lt;=踏み台シート!L4,踏み台シート!L4&lt;='別紙3-1_区分⑤所要額内訳'!$G$88),1,"")</f>
        <v/>
      </c>
      <c r="M82" s="307" t="str">
        <f>IF(AND('別紙3-1_区分⑤所要額内訳'!$E$88&lt;=踏み台シート!M4,踏み台シート!M4&lt;='別紙3-1_区分⑤所要額内訳'!$G$88),1,"")</f>
        <v/>
      </c>
      <c r="N82" s="307" t="str">
        <f>IF(AND('別紙3-1_区分⑤所要額内訳'!$E$88&lt;=踏み台シート!N4,踏み台シート!N4&lt;='別紙3-1_区分⑤所要額内訳'!$G$88),1,"")</f>
        <v/>
      </c>
      <c r="O82" s="307" t="str">
        <f>IF(AND('別紙3-1_区分⑤所要額内訳'!$E$88&lt;=踏み台シート!O4,踏み台シート!O4&lt;='別紙3-1_区分⑤所要額内訳'!$G$88),1,"")</f>
        <v/>
      </c>
      <c r="P82" s="307" t="str">
        <f>IF(AND('別紙3-1_区分⑤所要額内訳'!$E$88&lt;=踏み台シート!P4,踏み台シート!P4&lt;='別紙3-1_区分⑤所要額内訳'!$G$88),1,"")</f>
        <v/>
      </c>
      <c r="Q82" s="307" t="str">
        <f>IF(AND('別紙3-1_区分⑤所要額内訳'!$E$88&lt;=踏み台シート!Q4,踏み台シート!Q4&lt;='別紙3-1_区分⑤所要額内訳'!$G$88),1,"")</f>
        <v/>
      </c>
      <c r="R82" s="307" t="str">
        <f>IF(AND('別紙3-1_区分⑤所要額内訳'!$E$88&lt;=踏み台シート!R4,踏み台シート!R4&lt;='別紙3-1_区分⑤所要額内訳'!$G$88),1,"")</f>
        <v/>
      </c>
      <c r="S82" s="307" t="str">
        <f>IF(AND('別紙3-1_区分⑤所要額内訳'!$E$88&lt;=踏み台シート!S4,踏み台シート!S4&lt;='別紙3-1_区分⑤所要額内訳'!$G$88),1,"")</f>
        <v/>
      </c>
      <c r="T82" s="307" t="str">
        <f>IF(AND('別紙3-1_区分⑤所要額内訳'!$E$88&lt;=踏み台シート!T4,踏み台シート!T4&lt;='別紙3-1_区分⑤所要額内訳'!$G$88),1,"")</f>
        <v/>
      </c>
      <c r="U82" s="307" t="str">
        <f>IF(AND('別紙3-1_区分⑤所要額内訳'!$E$88&lt;=踏み台シート!U4,踏み台シート!U4&lt;='別紙3-1_区分⑤所要額内訳'!$G$88),1,"")</f>
        <v/>
      </c>
      <c r="V82" s="307" t="str">
        <f>IF(AND('別紙3-1_区分⑤所要額内訳'!$E$88&lt;=踏み台シート!V4,踏み台シート!V4&lt;='別紙3-1_区分⑤所要額内訳'!$G$88),1,"")</f>
        <v/>
      </c>
      <c r="W82" s="307" t="str">
        <f>IF(AND('別紙3-1_区分⑤所要額内訳'!$E$88&lt;=踏み台シート!W4,踏み台シート!W4&lt;='別紙3-1_区分⑤所要額内訳'!$G$88),1,"")</f>
        <v/>
      </c>
      <c r="X82" s="307" t="str">
        <f>IF(AND('別紙3-1_区分⑤所要額内訳'!$E$88&lt;=踏み台シート!X4,踏み台シート!X4&lt;='別紙3-1_区分⑤所要額内訳'!$G$88),1,"")</f>
        <v/>
      </c>
      <c r="Y82" s="307" t="str">
        <f>IF(AND('別紙3-1_区分⑤所要額内訳'!$E$88&lt;=踏み台シート!Y4,踏み台シート!Y4&lt;='別紙3-1_区分⑤所要額内訳'!$G$88),1,"")</f>
        <v/>
      </c>
      <c r="Z82" s="307" t="str">
        <f>IF(AND('別紙3-1_区分⑤所要額内訳'!$E$88&lt;=踏み台シート!Z4,踏み台シート!Z4&lt;='別紙3-1_区分⑤所要額内訳'!$G$88),1,"")</f>
        <v/>
      </c>
      <c r="AA82" s="307" t="str">
        <f>IF(AND('別紙3-1_区分⑤所要額内訳'!$E$88&lt;=踏み台シート!AA4,踏み台シート!AA4&lt;='別紙3-1_区分⑤所要額内訳'!$G$88),1,"")</f>
        <v/>
      </c>
      <c r="AB82" s="307" t="str">
        <f>IF(AND('別紙3-1_区分⑤所要額内訳'!$E$88&lt;=踏み台シート!AB4,踏み台シート!AB4&lt;='別紙3-1_区分⑤所要額内訳'!$G$88),1,"")</f>
        <v/>
      </c>
      <c r="AC82" s="307" t="str">
        <f>IF(AND('別紙3-1_区分⑤所要額内訳'!$E$88&lt;=踏み台シート!AC4,踏み台シート!AC4&lt;='別紙3-1_区分⑤所要額内訳'!$G$88),1,"")</f>
        <v/>
      </c>
      <c r="AD82" s="307" t="str">
        <f>IF(AND('別紙3-1_区分⑤所要額内訳'!$E$88&lt;=踏み台シート!AD4,踏み台シート!AD4&lt;='別紙3-1_区分⑤所要額内訳'!$G$88),1,"")</f>
        <v/>
      </c>
      <c r="AE82" s="307" t="str">
        <f>IF(AND('別紙3-1_区分⑤所要額内訳'!$E$88&lt;=踏み台シート!AE4,踏み台シート!AE4&lt;='別紙3-1_区分⑤所要額内訳'!$G$88),1,"")</f>
        <v/>
      </c>
      <c r="AF82" s="307" t="str">
        <f>IF(AND('別紙3-1_区分⑤所要額内訳'!$E$88&lt;=踏み台シート!AF4,踏み台シート!AF4&lt;='別紙3-1_区分⑤所要額内訳'!$G$88),1,"")</f>
        <v/>
      </c>
      <c r="AG82" s="307" t="str">
        <f>IF(AND('別紙3-1_区分⑤所要額内訳'!$E$88&lt;=踏み台シート!AG4,踏み台シート!AG4&lt;='別紙3-1_区分⑤所要額内訳'!$G$88),1,"")</f>
        <v/>
      </c>
      <c r="AH82" s="307" t="str">
        <f>IF(AND('別紙3-1_区分⑤所要額内訳'!$E$88&lt;=踏み台シート!AH4,踏み台シート!AH4&lt;='別紙3-1_区分⑤所要額内訳'!$G$88),1,"")</f>
        <v/>
      </c>
      <c r="AI82" s="307" t="str">
        <f>IF(AND('別紙3-1_区分⑤所要額内訳'!$E$88&lt;=踏み台シート!AI4,踏み台シート!AI4&lt;='別紙3-1_区分⑤所要額内訳'!$G$88),1,"")</f>
        <v/>
      </c>
      <c r="AJ82" s="307" t="str">
        <f>IF(AND('別紙3-1_区分⑤所要額内訳'!$E$88&lt;=踏み台シート!AJ4,踏み台シート!AJ4&lt;='別紙3-1_区分⑤所要額内訳'!$G$88),1,"")</f>
        <v/>
      </c>
      <c r="AK82" s="307" t="str">
        <f>IF(AND('別紙3-1_区分⑤所要額内訳'!$E$88&lt;=踏み台シート!AK4,踏み台シート!AK4&lt;='別紙3-1_区分⑤所要額内訳'!$G$88),1,"")</f>
        <v/>
      </c>
      <c r="AL82" s="307" t="str">
        <f>IF(AND('別紙3-1_区分⑤所要額内訳'!$E$88&lt;=踏み台シート!AL4,踏み台シート!AL4&lt;='別紙3-1_区分⑤所要額内訳'!$G$88),1,"")</f>
        <v/>
      </c>
      <c r="AM82" s="307" t="str">
        <f>IF(AND('別紙3-1_区分⑤所要額内訳'!$E$88&lt;=踏み台シート!AM4,踏み台シート!AM4&lt;='別紙3-1_区分⑤所要額内訳'!$G$88),1,"")</f>
        <v/>
      </c>
      <c r="AN82" s="307" t="str">
        <f>IF(AND('別紙3-1_区分⑤所要額内訳'!$E$88&lt;=踏み台シート!AN4,踏み台シート!AN4&lt;='別紙3-1_区分⑤所要額内訳'!$G$88),1,"")</f>
        <v/>
      </c>
      <c r="AO82" s="307" t="str">
        <f>IF(AND('別紙3-1_区分⑤所要額内訳'!$E$88&lt;=踏み台シート!AO4,踏み台シート!AO4&lt;='別紙3-1_区分⑤所要額内訳'!$G$88),1,"")</f>
        <v/>
      </c>
      <c r="AP82" s="307" t="str">
        <f>IF(AND('別紙3-1_区分⑤所要額内訳'!$E$88&lt;=踏み台シート!AP4,踏み台シート!AP4&lt;='別紙3-1_区分⑤所要額内訳'!$G$88),1,"")</f>
        <v/>
      </c>
      <c r="AQ82" s="307" t="str">
        <f>IF(AND('別紙3-1_区分⑤所要額内訳'!$E$88&lt;=踏み台シート!AQ4,踏み台シート!AQ4&lt;='別紙3-1_区分⑤所要額内訳'!$G$88),1,"")</f>
        <v/>
      </c>
      <c r="AR82" s="307" t="str">
        <f>IF(AND('別紙3-1_区分⑤所要額内訳'!$E$88&lt;=踏み台シート!AR4,踏み台シート!AR4&lt;='別紙3-1_区分⑤所要額内訳'!$G$88),1,"")</f>
        <v/>
      </c>
      <c r="AS82" s="307" t="str">
        <f>IF(AND('別紙3-1_区分⑤所要額内訳'!$E$88&lt;=踏み台シート!AS4,踏み台シート!AS4&lt;='別紙3-1_区分⑤所要額内訳'!$G$88),1,"")</f>
        <v/>
      </c>
      <c r="AT82" s="307" t="str">
        <f>IF(AND('別紙3-1_区分⑤所要額内訳'!$E$88&lt;=踏み台シート!AT4,踏み台シート!AT4&lt;='別紙3-1_区分⑤所要額内訳'!$G$88),1,"")</f>
        <v/>
      </c>
      <c r="AU82" s="307" t="str">
        <f>IF(AND('別紙3-1_区分⑤所要額内訳'!$E$88&lt;=踏み台シート!AU4,踏み台シート!AU4&lt;='別紙3-1_区分⑤所要額内訳'!$G$88),1,"")</f>
        <v/>
      </c>
      <c r="AV82" s="307" t="str">
        <f>IF(AND('別紙3-1_区分⑤所要額内訳'!$E$88&lt;=踏み台シート!AV4,踏み台シート!AV4&lt;='別紙3-1_区分⑤所要額内訳'!$G$88),1,"")</f>
        <v/>
      </c>
      <c r="AW82" s="307" t="str">
        <f>IF(AND('別紙3-1_区分⑤所要額内訳'!$E$88&lt;=踏み台シート!AW4,踏み台シート!AW4&lt;='別紙3-1_区分⑤所要額内訳'!$G$88),1,"")</f>
        <v/>
      </c>
      <c r="AX82" s="307" t="str">
        <f>IF(AND('別紙3-1_区分⑤所要額内訳'!$E$88&lt;=踏み台シート!AX4,踏み台シート!AX4&lt;='別紙3-1_区分⑤所要額内訳'!$G$88),1,"")</f>
        <v/>
      </c>
      <c r="AY82" s="307" t="str">
        <f>IF(AND('別紙3-1_区分⑤所要額内訳'!$E$88&lt;=踏み台シート!AY4,踏み台シート!AY4&lt;='別紙3-1_区分⑤所要額内訳'!$G$88),1,"")</f>
        <v/>
      </c>
      <c r="AZ82" s="307" t="str">
        <f>IF(AND('別紙3-1_区分⑤所要額内訳'!$E$88&lt;=踏み台シート!AZ4,踏み台シート!AZ4&lt;='別紙3-1_区分⑤所要額内訳'!$G$88),1,"")</f>
        <v/>
      </c>
      <c r="BA82" s="307" t="str">
        <f>IF(AND('別紙3-1_区分⑤所要額内訳'!$E$88&lt;=踏み台シート!BA4,踏み台シート!BA4&lt;='別紙3-1_区分⑤所要額内訳'!$G$88),1,"")</f>
        <v/>
      </c>
      <c r="BB82" s="311">
        <f t="shared" si="6"/>
        <v>1</v>
      </c>
    </row>
    <row r="83" spans="1:54">
      <c r="A83" s="307" t="str">
        <f t="shared" si="7"/>
        <v/>
      </c>
      <c r="B83" s="313" t="str">
        <f>IF('別紙3-1_区分⑤所要額内訳'!B89="","",'別紙3-1_区分⑤所要額内訳'!B89)</f>
        <v/>
      </c>
      <c r="C83" s="307" t="str">
        <f>IF('別紙3-1_区分⑤所要額内訳'!C89="","",'別紙3-1_区分⑤所要額内訳'!C89)</f>
        <v/>
      </c>
      <c r="D83" s="307">
        <f>IF(AND('別紙3-1_区分⑤所要額内訳'!$E$89&lt;=踏み台シート!D4,踏み台シート!D4&lt;='別紙3-1_区分⑤所要額内訳'!$G$89),1,"")</f>
        <v>1</v>
      </c>
      <c r="E83" s="307" t="str">
        <f>IF(AND('別紙3-1_区分⑤所要額内訳'!$E$89&lt;=踏み台シート!E4,踏み台シート!E4&lt;='別紙3-1_区分⑤所要額内訳'!$G$89),1,"")</f>
        <v/>
      </c>
      <c r="F83" s="307" t="str">
        <f>IF(AND('別紙3-1_区分⑤所要額内訳'!$E$89&lt;=踏み台シート!F4,踏み台シート!F4&lt;='別紙3-1_区分⑤所要額内訳'!$G$89),1,"")</f>
        <v/>
      </c>
      <c r="G83" s="307" t="str">
        <f>IF(AND('別紙3-1_区分⑤所要額内訳'!$E$89&lt;=踏み台シート!G4,踏み台シート!G4&lt;='別紙3-1_区分⑤所要額内訳'!$G$89),1,"")</f>
        <v/>
      </c>
      <c r="H83" s="307" t="str">
        <f>IF(AND('別紙3-1_区分⑤所要額内訳'!$E$89&lt;=踏み台シート!H4,踏み台シート!H4&lt;='別紙3-1_区分⑤所要額内訳'!$G$89),1,"")</f>
        <v/>
      </c>
      <c r="I83" s="307" t="str">
        <f>IF(AND('別紙3-1_区分⑤所要額内訳'!$E$89&lt;=踏み台シート!I4,踏み台シート!I4&lt;='別紙3-1_区分⑤所要額内訳'!$G$89),1,"")</f>
        <v/>
      </c>
      <c r="J83" s="307" t="str">
        <f>IF(AND('別紙3-1_区分⑤所要額内訳'!$E$89&lt;=踏み台シート!J4,踏み台シート!J4&lt;='別紙3-1_区分⑤所要額内訳'!$G$89),1,"")</f>
        <v/>
      </c>
      <c r="K83" s="307" t="str">
        <f>IF(AND('別紙3-1_区分⑤所要額内訳'!$E$89&lt;=踏み台シート!K4,踏み台シート!K4&lt;='別紙3-1_区分⑤所要額内訳'!$G$89),1,"")</f>
        <v/>
      </c>
      <c r="L83" s="307" t="str">
        <f>IF(AND('別紙3-1_区分⑤所要額内訳'!$E$89&lt;=踏み台シート!L4,踏み台シート!L4&lt;='別紙3-1_区分⑤所要額内訳'!$G$89),1,"")</f>
        <v/>
      </c>
      <c r="M83" s="307" t="str">
        <f>IF(AND('別紙3-1_区分⑤所要額内訳'!$E$89&lt;=踏み台シート!M4,踏み台シート!M4&lt;='別紙3-1_区分⑤所要額内訳'!$G$89),1,"")</f>
        <v/>
      </c>
      <c r="N83" s="307" t="str">
        <f>IF(AND('別紙3-1_区分⑤所要額内訳'!$E$89&lt;=踏み台シート!N4,踏み台シート!N4&lt;='別紙3-1_区分⑤所要額内訳'!$G$89),1,"")</f>
        <v/>
      </c>
      <c r="O83" s="307" t="str">
        <f>IF(AND('別紙3-1_区分⑤所要額内訳'!$E$89&lt;=踏み台シート!O4,踏み台シート!O4&lt;='別紙3-1_区分⑤所要額内訳'!$G$89),1,"")</f>
        <v/>
      </c>
      <c r="P83" s="307" t="str">
        <f>IF(AND('別紙3-1_区分⑤所要額内訳'!$E$89&lt;=踏み台シート!P4,踏み台シート!P4&lt;='別紙3-1_区分⑤所要額内訳'!$G$89),1,"")</f>
        <v/>
      </c>
      <c r="Q83" s="307" t="str">
        <f>IF(AND('別紙3-1_区分⑤所要額内訳'!$E$89&lt;=踏み台シート!Q4,踏み台シート!Q4&lt;='別紙3-1_区分⑤所要額内訳'!$G$89),1,"")</f>
        <v/>
      </c>
      <c r="R83" s="307" t="str">
        <f>IF(AND('別紙3-1_区分⑤所要額内訳'!$E$89&lt;=踏み台シート!R4,踏み台シート!R4&lt;='別紙3-1_区分⑤所要額内訳'!$G$89),1,"")</f>
        <v/>
      </c>
      <c r="S83" s="307" t="str">
        <f>IF(AND('別紙3-1_区分⑤所要額内訳'!$E$89&lt;=踏み台シート!S4,踏み台シート!S4&lt;='別紙3-1_区分⑤所要額内訳'!$G$89),1,"")</f>
        <v/>
      </c>
      <c r="T83" s="307" t="str">
        <f>IF(AND('別紙3-1_区分⑤所要額内訳'!$E$89&lt;=踏み台シート!T4,踏み台シート!T4&lt;='別紙3-1_区分⑤所要額内訳'!$G$89),1,"")</f>
        <v/>
      </c>
      <c r="U83" s="307" t="str">
        <f>IF(AND('別紙3-1_区分⑤所要額内訳'!$E$89&lt;=踏み台シート!U4,踏み台シート!U4&lt;='別紙3-1_区分⑤所要額内訳'!$G$89),1,"")</f>
        <v/>
      </c>
      <c r="V83" s="307" t="str">
        <f>IF(AND('別紙3-1_区分⑤所要額内訳'!$E$89&lt;=踏み台シート!V4,踏み台シート!V4&lt;='別紙3-1_区分⑤所要額内訳'!$G$89),1,"")</f>
        <v/>
      </c>
      <c r="W83" s="307" t="str">
        <f>IF(AND('別紙3-1_区分⑤所要額内訳'!$E$89&lt;=踏み台シート!W4,踏み台シート!W4&lt;='別紙3-1_区分⑤所要額内訳'!$G$89),1,"")</f>
        <v/>
      </c>
      <c r="X83" s="307" t="str">
        <f>IF(AND('別紙3-1_区分⑤所要額内訳'!$E$89&lt;=踏み台シート!X4,踏み台シート!X4&lt;='別紙3-1_区分⑤所要額内訳'!$G$89),1,"")</f>
        <v/>
      </c>
      <c r="Y83" s="307" t="str">
        <f>IF(AND('別紙3-1_区分⑤所要額内訳'!$E$89&lt;=踏み台シート!Y4,踏み台シート!Y4&lt;='別紙3-1_区分⑤所要額内訳'!$G$89),1,"")</f>
        <v/>
      </c>
      <c r="Z83" s="307" t="str">
        <f>IF(AND('別紙3-1_区分⑤所要額内訳'!$E$89&lt;=踏み台シート!Z4,踏み台シート!Z4&lt;='別紙3-1_区分⑤所要額内訳'!$G$89),1,"")</f>
        <v/>
      </c>
      <c r="AA83" s="307" t="str">
        <f>IF(AND('別紙3-1_区分⑤所要額内訳'!$E$89&lt;=踏み台シート!AA4,踏み台シート!AA4&lt;='別紙3-1_区分⑤所要額内訳'!$G$89),1,"")</f>
        <v/>
      </c>
      <c r="AB83" s="307" t="str">
        <f>IF(AND('別紙3-1_区分⑤所要額内訳'!$E$89&lt;=踏み台シート!AB4,踏み台シート!AB4&lt;='別紙3-1_区分⑤所要額内訳'!$G$89),1,"")</f>
        <v/>
      </c>
      <c r="AC83" s="307" t="str">
        <f>IF(AND('別紙3-1_区分⑤所要額内訳'!$E$89&lt;=踏み台シート!AC4,踏み台シート!AC4&lt;='別紙3-1_区分⑤所要額内訳'!$G$89),1,"")</f>
        <v/>
      </c>
      <c r="AD83" s="307" t="str">
        <f>IF(AND('別紙3-1_区分⑤所要額内訳'!$E$89&lt;=踏み台シート!AD4,踏み台シート!AD4&lt;='別紙3-1_区分⑤所要額内訳'!$G$89),1,"")</f>
        <v/>
      </c>
      <c r="AE83" s="307" t="str">
        <f>IF(AND('別紙3-1_区分⑤所要額内訳'!$E$89&lt;=踏み台シート!AE4,踏み台シート!AE4&lt;='別紙3-1_区分⑤所要額内訳'!$G$89),1,"")</f>
        <v/>
      </c>
      <c r="AF83" s="307" t="str">
        <f>IF(AND('別紙3-1_区分⑤所要額内訳'!$E$89&lt;=踏み台シート!AF4,踏み台シート!AF4&lt;='別紙3-1_区分⑤所要額内訳'!$G$89),1,"")</f>
        <v/>
      </c>
      <c r="AG83" s="307" t="str">
        <f>IF(AND('別紙3-1_区分⑤所要額内訳'!$E$89&lt;=踏み台シート!AG4,踏み台シート!AG4&lt;='別紙3-1_区分⑤所要額内訳'!$G$89),1,"")</f>
        <v/>
      </c>
      <c r="AH83" s="307" t="str">
        <f>IF(AND('別紙3-1_区分⑤所要額内訳'!$E$89&lt;=踏み台シート!AH4,踏み台シート!AH4&lt;='別紙3-1_区分⑤所要額内訳'!$G$89),1,"")</f>
        <v/>
      </c>
      <c r="AI83" s="307" t="str">
        <f>IF(AND('別紙3-1_区分⑤所要額内訳'!$E$89&lt;=踏み台シート!AI4,踏み台シート!AI4&lt;='別紙3-1_区分⑤所要額内訳'!$G$89),1,"")</f>
        <v/>
      </c>
      <c r="AJ83" s="307" t="str">
        <f>IF(AND('別紙3-1_区分⑤所要額内訳'!$E$89&lt;=踏み台シート!AJ4,踏み台シート!AJ4&lt;='別紙3-1_区分⑤所要額内訳'!$G$89),1,"")</f>
        <v/>
      </c>
      <c r="AK83" s="307" t="str">
        <f>IF(AND('別紙3-1_区分⑤所要額内訳'!$E$89&lt;=踏み台シート!AK4,踏み台シート!AK4&lt;='別紙3-1_区分⑤所要額内訳'!$G$89),1,"")</f>
        <v/>
      </c>
      <c r="AL83" s="307" t="str">
        <f>IF(AND('別紙3-1_区分⑤所要額内訳'!$E$89&lt;=踏み台シート!AL4,踏み台シート!AL4&lt;='別紙3-1_区分⑤所要額内訳'!$G$89),1,"")</f>
        <v/>
      </c>
      <c r="AM83" s="307" t="str">
        <f>IF(AND('別紙3-1_区分⑤所要額内訳'!$E$89&lt;=踏み台シート!AM4,踏み台シート!AM4&lt;='別紙3-1_区分⑤所要額内訳'!$G$89),1,"")</f>
        <v/>
      </c>
      <c r="AN83" s="307" t="str">
        <f>IF(AND('別紙3-1_区分⑤所要額内訳'!$E$89&lt;=踏み台シート!AN4,踏み台シート!AN4&lt;='別紙3-1_区分⑤所要額内訳'!$G$89),1,"")</f>
        <v/>
      </c>
      <c r="AO83" s="307" t="str">
        <f>IF(AND('別紙3-1_区分⑤所要額内訳'!$E$89&lt;=踏み台シート!AO4,踏み台シート!AO4&lt;='別紙3-1_区分⑤所要額内訳'!$G$89),1,"")</f>
        <v/>
      </c>
      <c r="AP83" s="307" t="str">
        <f>IF(AND('別紙3-1_区分⑤所要額内訳'!$E$89&lt;=踏み台シート!AP4,踏み台シート!AP4&lt;='別紙3-1_区分⑤所要額内訳'!$G$89),1,"")</f>
        <v/>
      </c>
      <c r="AQ83" s="307" t="str">
        <f>IF(AND('別紙3-1_区分⑤所要額内訳'!$E$89&lt;=踏み台シート!AQ4,踏み台シート!AQ4&lt;='別紙3-1_区分⑤所要額内訳'!$G$89),1,"")</f>
        <v/>
      </c>
      <c r="AR83" s="307" t="str">
        <f>IF(AND('別紙3-1_区分⑤所要額内訳'!$E$89&lt;=踏み台シート!AR4,踏み台シート!AR4&lt;='別紙3-1_区分⑤所要額内訳'!$G$89),1,"")</f>
        <v/>
      </c>
      <c r="AS83" s="307" t="str">
        <f>IF(AND('別紙3-1_区分⑤所要額内訳'!$E$89&lt;=踏み台シート!AS4,踏み台シート!AS4&lt;='別紙3-1_区分⑤所要額内訳'!$G$89),1,"")</f>
        <v/>
      </c>
      <c r="AT83" s="307" t="str">
        <f>IF(AND('別紙3-1_区分⑤所要額内訳'!$E$89&lt;=踏み台シート!AT4,踏み台シート!AT4&lt;='別紙3-1_区分⑤所要額内訳'!$G$89),1,"")</f>
        <v/>
      </c>
      <c r="AU83" s="307" t="str">
        <f>IF(AND('別紙3-1_区分⑤所要額内訳'!$E$89&lt;=踏み台シート!AU4,踏み台シート!AU4&lt;='別紙3-1_区分⑤所要額内訳'!$G$89),1,"")</f>
        <v/>
      </c>
      <c r="AV83" s="307" t="str">
        <f>IF(AND('別紙3-1_区分⑤所要額内訳'!$E$89&lt;=踏み台シート!AV4,踏み台シート!AV4&lt;='別紙3-1_区分⑤所要額内訳'!$G$89),1,"")</f>
        <v/>
      </c>
      <c r="AW83" s="307" t="str">
        <f>IF(AND('別紙3-1_区分⑤所要額内訳'!$E$89&lt;=踏み台シート!AW4,踏み台シート!AW4&lt;='別紙3-1_区分⑤所要額内訳'!$G$89),1,"")</f>
        <v/>
      </c>
      <c r="AX83" s="307" t="str">
        <f>IF(AND('別紙3-1_区分⑤所要額内訳'!$E$89&lt;=踏み台シート!AX4,踏み台シート!AX4&lt;='別紙3-1_区分⑤所要額内訳'!$G$89),1,"")</f>
        <v/>
      </c>
      <c r="AY83" s="307" t="str">
        <f>IF(AND('別紙3-1_区分⑤所要額内訳'!$E$89&lt;=踏み台シート!AY4,踏み台シート!AY4&lt;='別紙3-1_区分⑤所要額内訳'!$G$89),1,"")</f>
        <v/>
      </c>
      <c r="AZ83" s="307" t="str">
        <f>IF(AND('別紙3-1_区分⑤所要額内訳'!$E$89&lt;=踏み台シート!AZ4,踏み台シート!AZ4&lt;='別紙3-1_区分⑤所要額内訳'!$G$89),1,"")</f>
        <v/>
      </c>
      <c r="BA83" s="307" t="str">
        <f>IF(AND('別紙3-1_区分⑤所要額内訳'!$E$89&lt;=踏み台シート!BA4,踏み台シート!BA4&lt;='別紙3-1_区分⑤所要額内訳'!$G$89),1,"")</f>
        <v/>
      </c>
      <c r="BB83" s="311">
        <f t="shared" si="6"/>
        <v>1</v>
      </c>
    </row>
    <row r="84" spans="1:54">
      <c r="A84" s="307" t="str">
        <f t="shared" si="7"/>
        <v/>
      </c>
      <c r="B84" s="313" t="str">
        <f>IF('別紙3-1_区分⑤所要額内訳'!B90="","",'別紙3-1_区分⑤所要額内訳'!B90)</f>
        <v/>
      </c>
      <c r="C84" s="307" t="str">
        <f>IF('別紙3-1_区分⑤所要額内訳'!C90="","",'別紙3-1_区分⑤所要額内訳'!C90)</f>
        <v/>
      </c>
      <c r="D84" s="307">
        <f>IF(AND('別紙3-1_区分⑤所要額内訳'!$E$90&lt;=踏み台シート!D4,踏み台シート!D4&lt;='別紙3-1_区分⑤所要額内訳'!$G$90),1,"")</f>
        <v>1</v>
      </c>
      <c r="E84" s="307" t="str">
        <f>IF(AND('別紙3-1_区分⑤所要額内訳'!$E$90&lt;=踏み台シート!E4,踏み台シート!E4&lt;='別紙3-1_区分⑤所要額内訳'!$G$90),1,"")</f>
        <v/>
      </c>
      <c r="F84" s="307" t="str">
        <f>IF(AND('別紙3-1_区分⑤所要額内訳'!$E$90&lt;=踏み台シート!F4,踏み台シート!F4&lt;='別紙3-1_区分⑤所要額内訳'!$G$90),1,"")</f>
        <v/>
      </c>
      <c r="G84" s="307" t="str">
        <f>IF(AND('別紙3-1_区分⑤所要額内訳'!$E$90&lt;=踏み台シート!G4,踏み台シート!G4&lt;='別紙3-1_区分⑤所要額内訳'!$G$90),1,"")</f>
        <v/>
      </c>
      <c r="H84" s="307" t="str">
        <f>IF(AND('別紙3-1_区分⑤所要額内訳'!$E$90&lt;=踏み台シート!H4,踏み台シート!H4&lt;='別紙3-1_区分⑤所要額内訳'!$G$90),1,"")</f>
        <v/>
      </c>
      <c r="I84" s="307" t="str">
        <f>IF(AND('別紙3-1_区分⑤所要額内訳'!$E$90&lt;=踏み台シート!I4,踏み台シート!I4&lt;='別紙3-1_区分⑤所要額内訳'!$G$90),1,"")</f>
        <v/>
      </c>
      <c r="J84" s="307" t="str">
        <f>IF(AND('別紙3-1_区分⑤所要額内訳'!$E$90&lt;=踏み台シート!J4,踏み台シート!J4&lt;='別紙3-1_区分⑤所要額内訳'!$G$90),1,"")</f>
        <v/>
      </c>
      <c r="K84" s="307" t="str">
        <f>IF(AND('別紙3-1_区分⑤所要額内訳'!$E$90&lt;=踏み台シート!K4,踏み台シート!K4&lt;='別紙3-1_区分⑤所要額内訳'!$G$90),1,"")</f>
        <v/>
      </c>
      <c r="L84" s="307" t="str">
        <f>IF(AND('別紙3-1_区分⑤所要額内訳'!$E$90&lt;=踏み台シート!L4,踏み台シート!L4&lt;='別紙3-1_区分⑤所要額内訳'!$G$90),1,"")</f>
        <v/>
      </c>
      <c r="M84" s="307" t="str">
        <f>IF(AND('別紙3-1_区分⑤所要額内訳'!$E$90&lt;=踏み台シート!M4,踏み台シート!M4&lt;='別紙3-1_区分⑤所要額内訳'!$G$90),1,"")</f>
        <v/>
      </c>
      <c r="N84" s="307" t="str">
        <f>IF(AND('別紙3-1_区分⑤所要額内訳'!$E$90&lt;=踏み台シート!N4,踏み台シート!N4&lt;='別紙3-1_区分⑤所要額内訳'!$G$90),1,"")</f>
        <v/>
      </c>
      <c r="O84" s="307" t="str">
        <f>IF(AND('別紙3-1_区分⑤所要額内訳'!$E$90&lt;=踏み台シート!O4,踏み台シート!O4&lt;='別紙3-1_区分⑤所要額内訳'!$G$90),1,"")</f>
        <v/>
      </c>
      <c r="P84" s="307" t="str">
        <f>IF(AND('別紙3-1_区分⑤所要額内訳'!$E$90&lt;=踏み台シート!P4,踏み台シート!P4&lt;='別紙3-1_区分⑤所要額内訳'!$G$90),1,"")</f>
        <v/>
      </c>
      <c r="Q84" s="307" t="str">
        <f>IF(AND('別紙3-1_区分⑤所要額内訳'!$E$90&lt;=踏み台シート!Q4,踏み台シート!Q4&lt;='別紙3-1_区分⑤所要額内訳'!$G$90),1,"")</f>
        <v/>
      </c>
      <c r="R84" s="307" t="str">
        <f>IF(AND('別紙3-1_区分⑤所要額内訳'!$E$90&lt;=踏み台シート!R4,踏み台シート!R4&lt;='別紙3-1_区分⑤所要額内訳'!$G$90),1,"")</f>
        <v/>
      </c>
      <c r="S84" s="307" t="str">
        <f>IF(AND('別紙3-1_区分⑤所要額内訳'!$E$90&lt;=踏み台シート!S4,踏み台シート!S4&lt;='別紙3-1_区分⑤所要額内訳'!$G$90),1,"")</f>
        <v/>
      </c>
      <c r="T84" s="307" t="str">
        <f>IF(AND('別紙3-1_区分⑤所要額内訳'!$E$90&lt;=踏み台シート!T4,踏み台シート!T4&lt;='別紙3-1_区分⑤所要額内訳'!$G$90),1,"")</f>
        <v/>
      </c>
      <c r="U84" s="307" t="str">
        <f>IF(AND('別紙3-1_区分⑤所要額内訳'!$E$90&lt;=踏み台シート!U4,踏み台シート!U4&lt;='別紙3-1_区分⑤所要額内訳'!$G$90),1,"")</f>
        <v/>
      </c>
      <c r="V84" s="307" t="str">
        <f>IF(AND('別紙3-1_区分⑤所要額内訳'!$E$90&lt;=踏み台シート!V4,踏み台シート!V4&lt;='別紙3-1_区分⑤所要額内訳'!$G$90),1,"")</f>
        <v/>
      </c>
      <c r="W84" s="307" t="str">
        <f>IF(AND('別紙3-1_区分⑤所要額内訳'!$E$90&lt;=踏み台シート!W4,踏み台シート!W4&lt;='別紙3-1_区分⑤所要額内訳'!$G$90),1,"")</f>
        <v/>
      </c>
      <c r="X84" s="307" t="str">
        <f>IF(AND('別紙3-1_区分⑤所要額内訳'!$E$90&lt;=踏み台シート!X4,踏み台シート!X4&lt;='別紙3-1_区分⑤所要額内訳'!$G$90),1,"")</f>
        <v/>
      </c>
      <c r="Y84" s="307" t="str">
        <f>IF(AND('別紙3-1_区分⑤所要額内訳'!$E$90&lt;=踏み台シート!Y4,踏み台シート!Y4&lt;='別紙3-1_区分⑤所要額内訳'!$G$90),1,"")</f>
        <v/>
      </c>
      <c r="Z84" s="307" t="str">
        <f>IF(AND('別紙3-1_区分⑤所要額内訳'!$E$90&lt;=踏み台シート!Z4,踏み台シート!Z4&lt;='別紙3-1_区分⑤所要額内訳'!$G$90),1,"")</f>
        <v/>
      </c>
      <c r="AA84" s="307" t="str">
        <f>IF(AND('別紙3-1_区分⑤所要額内訳'!$E$90&lt;=踏み台シート!AA4,踏み台シート!AA4&lt;='別紙3-1_区分⑤所要額内訳'!$G$90),1,"")</f>
        <v/>
      </c>
      <c r="AB84" s="307" t="str">
        <f>IF(AND('別紙3-1_区分⑤所要額内訳'!$E$90&lt;=踏み台シート!AB4,踏み台シート!AB4&lt;='別紙3-1_区分⑤所要額内訳'!$G$90),1,"")</f>
        <v/>
      </c>
      <c r="AC84" s="307" t="str">
        <f>IF(AND('別紙3-1_区分⑤所要額内訳'!$E$90&lt;=踏み台シート!AC4,踏み台シート!AC4&lt;='別紙3-1_区分⑤所要額内訳'!$G$90),1,"")</f>
        <v/>
      </c>
      <c r="AD84" s="307" t="str">
        <f>IF(AND('別紙3-1_区分⑤所要額内訳'!$E$90&lt;=踏み台シート!AD4,踏み台シート!AD4&lt;='別紙3-1_区分⑤所要額内訳'!$G$90),1,"")</f>
        <v/>
      </c>
      <c r="AE84" s="307" t="str">
        <f>IF(AND('別紙3-1_区分⑤所要額内訳'!$E$90&lt;=踏み台シート!AE4,踏み台シート!AE4&lt;='別紙3-1_区分⑤所要額内訳'!$G$90),1,"")</f>
        <v/>
      </c>
      <c r="AF84" s="307" t="str">
        <f>IF(AND('別紙3-1_区分⑤所要額内訳'!$E$90&lt;=踏み台シート!AF4,踏み台シート!AF4&lt;='別紙3-1_区分⑤所要額内訳'!$G$90),1,"")</f>
        <v/>
      </c>
      <c r="AG84" s="307" t="str">
        <f>IF(AND('別紙3-1_区分⑤所要額内訳'!$E$90&lt;=踏み台シート!AG4,踏み台シート!AG4&lt;='別紙3-1_区分⑤所要額内訳'!$G$90),1,"")</f>
        <v/>
      </c>
      <c r="AH84" s="307" t="str">
        <f>IF(AND('別紙3-1_区分⑤所要額内訳'!$E$90&lt;=踏み台シート!AH4,踏み台シート!AH4&lt;='別紙3-1_区分⑤所要額内訳'!$G$90),1,"")</f>
        <v/>
      </c>
      <c r="AI84" s="307" t="str">
        <f>IF(AND('別紙3-1_区分⑤所要額内訳'!$E$90&lt;=踏み台シート!AI4,踏み台シート!AI4&lt;='別紙3-1_区分⑤所要額内訳'!$G$90),1,"")</f>
        <v/>
      </c>
      <c r="AJ84" s="307" t="str">
        <f>IF(AND('別紙3-1_区分⑤所要額内訳'!$E$90&lt;=踏み台シート!AJ4,踏み台シート!AJ4&lt;='別紙3-1_区分⑤所要額内訳'!$G$90),1,"")</f>
        <v/>
      </c>
      <c r="AK84" s="307" t="str">
        <f>IF(AND('別紙3-1_区分⑤所要額内訳'!$E$90&lt;=踏み台シート!AK4,踏み台シート!AK4&lt;='別紙3-1_区分⑤所要額内訳'!$G$90),1,"")</f>
        <v/>
      </c>
      <c r="AL84" s="307" t="str">
        <f>IF(AND('別紙3-1_区分⑤所要額内訳'!$E$90&lt;=踏み台シート!AL4,踏み台シート!AL4&lt;='別紙3-1_区分⑤所要額内訳'!$G$90),1,"")</f>
        <v/>
      </c>
      <c r="AM84" s="307" t="str">
        <f>IF(AND('別紙3-1_区分⑤所要額内訳'!$E$90&lt;=踏み台シート!AM4,踏み台シート!AM4&lt;='別紙3-1_区分⑤所要額内訳'!$G$90),1,"")</f>
        <v/>
      </c>
      <c r="AN84" s="307" t="str">
        <f>IF(AND('別紙3-1_区分⑤所要額内訳'!$E$90&lt;=踏み台シート!AN4,踏み台シート!AN4&lt;='別紙3-1_区分⑤所要額内訳'!$G$90),1,"")</f>
        <v/>
      </c>
      <c r="AO84" s="307" t="str">
        <f>IF(AND('別紙3-1_区分⑤所要額内訳'!$E$90&lt;=踏み台シート!AO4,踏み台シート!AO4&lt;='別紙3-1_区分⑤所要額内訳'!$G$90),1,"")</f>
        <v/>
      </c>
      <c r="AP84" s="307" t="str">
        <f>IF(AND('別紙3-1_区分⑤所要額内訳'!$E$90&lt;=踏み台シート!AP4,踏み台シート!AP4&lt;='別紙3-1_区分⑤所要額内訳'!$G$90),1,"")</f>
        <v/>
      </c>
      <c r="AQ84" s="307" t="str">
        <f>IF(AND('別紙3-1_区分⑤所要額内訳'!$E$90&lt;=踏み台シート!AQ4,踏み台シート!AQ4&lt;='別紙3-1_区分⑤所要額内訳'!$G$90),1,"")</f>
        <v/>
      </c>
      <c r="AR84" s="307" t="str">
        <f>IF(AND('別紙3-1_区分⑤所要額内訳'!$E$90&lt;=踏み台シート!AR4,踏み台シート!AR4&lt;='別紙3-1_区分⑤所要額内訳'!$G$90),1,"")</f>
        <v/>
      </c>
      <c r="AS84" s="307" t="str">
        <f>IF(AND('別紙3-1_区分⑤所要額内訳'!$E$90&lt;=踏み台シート!AS4,踏み台シート!AS4&lt;='別紙3-1_区分⑤所要額内訳'!$G$90),1,"")</f>
        <v/>
      </c>
      <c r="AT84" s="307" t="str">
        <f>IF(AND('別紙3-1_区分⑤所要額内訳'!$E$90&lt;=踏み台シート!AT4,踏み台シート!AT4&lt;='別紙3-1_区分⑤所要額内訳'!$G$90),1,"")</f>
        <v/>
      </c>
      <c r="AU84" s="307" t="str">
        <f>IF(AND('別紙3-1_区分⑤所要額内訳'!$E$90&lt;=踏み台シート!AU4,踏み台シート!AU4&lt;='別紙3-1_区分⑤所要額内訳'!$G$90),1,"")</f>
        <v/>
      </c>
      <c r="AV84" s="307" t="str">
        <f>IF(AND('別紙3-1_区分⑤所要額内訳'!$E$90&lt;=踏み台シート!AV4,踏み台シート!AV4&lt;='別紙3-1_区分⑤所要額内訳'!$G$90),1,"")</f>
        <v/>
      </c>
      <c r="AW84" s="307" t="str">
        <f>IF(AND('別紙3-1_区分⑤所要額内訳'!$E$90&lt;=踏み台シート!AW4,踏み台シート!AW4&lt;='別紙3-1_区分⑤所要額内訳'!$G$90),1,"")</f>
        <v/>
      </c>
      <c r="AX84" s="307" t="str">
        <f>IF(AND('別紙3-1_区分⑤所要額内訳'!$E$90&lt;=踏み台シート!AX4,踏み台シート!AX4&lt;='別紙3-1_区分⑤所要額内訳'!$G$90),1,"")</f>
        <v/>
      </c>
      <c r="AY84" s="307" t="str">
        <f>IF(AND('別紙3-1_区分⑤所要額内訳'!$E$90&lt;=踏み台シート!AY4,踏み台シート!AY4&lt;='別紙3-1_区分⑤所要額内訳'!$G$90),1,"")</f>
        <v/>
      </c>
      <c r="AZ84" s="307" t="str">
        <f>IF(AND('別紙3-1_区分⑤所要額内訳'!$E$90&lt;=踏み台シート!AZ4,踏み台シート!AZ4&lt;='別紙3-1_区分⑤所要額内訳'!$G$90),1,"")</f>
        <v/>
      </c>
      <c r="BA84" s="307" t="str">
        <f>IF(AND('別紙3-1_区分⑤所要額内訳'!$E$90&lt;=踏み台シート!BA4,踏み台シート!BA4&lt;='別紙3-1_区分⑤所要額内訳'!$G$90),1,"")</f>
        <v/>
      </c>
      <c r="BB84" s="311">
        <f t="shared" si="6"/>
        <v>1</v>
      </c>
    </row>
    <row r="85" spans="1:54">
      <c r="A85" s="307" t="str">
        <f t="shared" si="7"/>
        <v/>
      </c>
      <c r="B85" s="313" t="str">
        <f>IF('別紙3-1_区分⑤所要額内訳'!B91="","",'別紙3-1_区分⑤所要額内訳'!B91)</f>
        <v/>
      </c>
      <c r="C85" s="307" t="str">
        <f>IF('別紙3-1_区分⑤所要額内訳'!C91="","",'別紙3-1_区分⑤所要額内訳'!C91)</f>
        <v/>
      </c>
      <c r="D85" s="307">
        <f>IF(AND('別紙3-1_区分⑤所要額内訳'!$E$91&lt;=踏み台シート!D4,踏み台シート!D4&lt;='別紙3-1_区分⑤所要額内訳'!$G$91),1,"")</f>
        <v>1</v>
      </c>
      <c r="E85" s="307" t="str">
        <f>IF(AND('別紙3-1_区分⑤所要額内訳'!$E$91&lt;=踏み台シート!E4,踏み台シート!E4&lt;='別紙3-1_区分⑤所要額内訳'!$G$91),1,"")</f>
        <v/>
      </c>
      <c r="F85" s="307" t="str">
        <f>IF(AND('別紙3-1_区分⑤所要額内訳'!$E$91&lt;=踏み台シート!F4,踏み台シート!F4&lt;='別紙3-1_区分⑤所要額内訳'!$G$91),1,"")</f>
        <v/>
      </c>
      <c r="G85" s="307" t="str">
        <f>IF(AND('別紙3-1_区分⑤所要額内訳'!$E$91&lt;=踏み台シート!G4,踏み台シート!G4&lt;='別紙3-1_区分⑤所要額内訳'!$G$91),1,"")</f>
        <v/>
      </c>
      <c r="H85" s="307" t="str">
        <f>IF(AND('別紙3-1_区分⑤所要額内訳'!$E$91&lt;=踏み台シート!H4,踏み台シート!H4&lt;='別紙3-1_区分⑤所要額内訳'!$G$91),1,"")</f>
        <v/>
      </c>
      <c r="I85" s="307" t="str">
        <f>IF(AND('別紙3-1_区分⑤所要額内訳'!$E$91&lt;=踏み台シート!I4,踏み台シート!I4&lt;='別紙3-1_区分⑤所要額内訳'!$G$91),1,"")</f>
        <v/>
      </c>
      <c r="J85" s="307" t="str">
        <f>IF(AND('別紙3-1_区分⑤所要額内訳'!$E$91&lt;=踏み台シート!J4,踏み台シート!J4&lt;='別紙3-1_区分⑤所要額内訳'!$G$91),1,"")</f>
        <v/>
      </c>
      <c r="K85" s="307" t="str">
        <f>IF(AND('別紙3-1_区分⑤所要額内訳'!$E$91&lt;=踏み台シート!K4,踏み台シート!K4&lt;='別紙3-1_区分⑤所要額内訳'!$G$91),1,"")</f>
        <v/>
      </c>
      <c r="L85" s="307" t="str">
        <f>IF(AND('別紙3-1_区分⑤所要額内訳'!$E$91&lt;=踏み台シート!L4,踏み台シート!L4&lt;='別紙3-1_区分⑤所要額内訳'!$G$91),1,"")</f>
        <v/>
      </c>
      <c r="M85" s="307" t="str">
        <f>IF(AND('別紙3-1_区分⑤所要額内訳'!$E$91&lt;=踏み台シート!M4,踏み台シート!M4&lt;='別紙3-1_区分⑤所要額内訳'!$G$91),1,"")</f>
        <v/>
      </c>
      <c r="N85" s="307" t="str">
        <f>IF(AND('別紙3-1_区分⑤所要額内訳'!$E$91&lt;=踏み台シート!N4,踏み台シート!N4&lt;='別紙3-1_区分⑤所要額内訳'!$G$91),1,"")</f>
        <v/>
      </c>
      <c r="O85" s="307" t="str">
        <f>IF(AND('別紙3-1_区分⑤所要額内訳'!$E$91&lt;=踏み台シート!O4,踏み台シート!O4&lt;='別紙3-1_区分⑤所要額内訳'!$G$91),1,"")</f>
        <v/>
      </c>
      <c r="P85" s="307" t="str">
        <f>IF(AND('別紙3-1_区分⑤所要額内訳'!$E$91&lt;=踏み台シート!P4,踏み台シート!P4&lt;='別紙3-1_区分⑤所要額内訳'!$G$91),1,"")</f>
        <v/>
      </c>
      <c r="Q85" s="307" t="str">
        <f>IF(AND('別紙3-1_区分⑤所要額内訳'!$E$91&lt;=踏み台シート!Q4,踏み台シート!Q4&lt;='別紙3-1_区分⑤所要額内訳'!$G$91),1,"")</f>
        <v/>
      </c>
      <c r="R85" s="307" t="str">
        <f>IF(AND('別紙3-1_区分⑤所要額内訳'!$E$91&lt;=踏み台シート!R4,踏み台シート!R4&lt;='別紙3-1_区分⑤所要額内訳'!$G$91),1,"")</f>
        <v/>
      </c>
      <c r="S85" s="307" t="str">
        <f>IF(AND('別紙3-1_区分⑤所要額内訳'!$E$91&lt;=踏み台シート!S4,踏み台シート!S4&lt;='別紙3-1_区分⑤所要額内訳'!$G$91),1,"")</f>
        <v/>
      </c>
      <c r="T85" s="307" t="str">
        <f>IF(AND('別紙3-1_区分⑤所要額内訳'!$E$91&lt;=踏み台シート!T4,踏み台シート!T4&lt;='別紙3-1_区分⑤所要額内訳'!$G$91),1,"")</f>
        <v/>
      </c>
      <c r="U85" s="307" t="str">
        <f>IF(AND('別紙3-1_区分⑤所要額内訳'!$E$91&lt;=踏み台シート!U4,踏み台シート!U4&lt;='別紙3-1_区分⑤所要額内訳'!$G$91),1,"")</f>
        <v/>
      </c>
      <c r="V85" s="307" t="str">
        <f>IF(AND('別紙3-1_区分⑤所要額内訳'!$E$91&lt;=踏み台シート!V4,踏み台シート!V4&lt;='別紙3-1_区分⑤所要額内訳'!$G$91),1,"")</f>
        <v/>
      </c>
      <c r="W85" s="307" t="str">
        <f>IF(AND('別紙3-1_区分⑤所要額内訳'!$E$91&lt;=踏み台シート!W4,踏み台シート!W4&lt;='別紙3-1_区分⑤所要額内訳'!$G$91),1,"")</f>
        <v/>
      </c>
      <c r="X85" s="307" t="str">
        <f>IF(AND('別紙3-1_区分⑤所要額内訳'!$E$91&lt;=踏み台シート!X4,踏み台シート!X4&lt;='別紙3-1_区分⑤所要額内訳'!$G$91),1,"")</f>
        <v/>
      </c>
      <c r="Y85" s="307" t="str">
        <f>IF(AND('別紙3-1_区分⑤所要額内訳'!$E$91&lt;=踏み台シート!Y4,踏み台シート!Y4&lt;='別紙3-1_区分⑤所要額内訳'!$G$91),1,"")</f>
        <v/>
      </c>
      <c r="Z85" s="307" t="str">
        <f>IF(AND('別紙3-1_区分⑤所要額内訳'!$E$91&lt;=踏み台シート!Z4,踏み台シート!Z4&lt;='別紙3-1_区分⑤所要額内訳'!$G$91),1,"")</f>
        <v/>
      </c>
      <c r="AA85" s="307" t="str">
        <f>IF(AND('別紙3-1_区分⑤所要額内訳'!$E$91&lt;=踏み台シート!AA4,踏み台シート!AA4&lt;='別紙3-1_区分⑤所要額内訳'!$G$91),1,"")</f>
        <v/>
      </c>
      <c r="AB85" s="307" t="str">
        <f>IF(AND('別紙3-1_区分⑤所要額内訳'!$E$91&lt;=踏み台シート!AB4,踏み台シート!AB4&lt;='別紙3-1_区分⑤所要額内訳'!$G$91),1,"")</f>
        <v/>
      </c>
      <c r="AC85" s="307" t="str">
        <f>IF(AND('別紙3-1_区分⑤所要額内訳'!$E$91&lt;=踏み台シート!AC4,踏み台シート!AC4&lt;='別紙3-1_区分⑤所要額内訳'!$G$91),1,"")</f>
        <v/>
      </c>
      <c r="AD85" s="307" t="str">
        <f>IF(AND('別紙3-1_区分⑤所要額内訳'!$E$91&lt;=踏み台シート!AD4,踏み台シート!AD4&lt;='別紙3-1_区分⑤所要額内訳'!$G$91),1,"")</f>
        <v/>
      </c>
      <c r="AE85" s="307" t="str">
        <f>IF(AND('別紙3-1_区分⑤所要額内訳'!$E$91&lt;=踏み台シート!AE4,踏み台シート!AE4&lt;='別紙3-1_区分⑤所要額内訳'!$G$91),1,"")</f>
        <v/>
      </c>
      <c r="AF85" s="307" t="str">
        <f>IF(AND('別紙3-1_区分⑤所要額内訳'!$E$91&lt;=踏み台シート!AF4,踏み台シート!AF4&lt;='別紙3-1_区分⑤所要額内訳'!$G$91),1,"")</f>
        <v/>
      </c>
      <c r="AG85" s="307" t="str">
        <f>IF(AND('別紙3-1_区分⑤所要額内訳'!$E$91&lt;=踏み台シート!AG4,踏み台シート!AG4&lt;='別紙3-1_区分⑤所要額内訳'!$G$91),1,"")</f>
        <v/>
      </c>
      <c r="AH85" s="307" t="str">
        <f>IF(AND('別紙3-1_区分⑤所要額内訳'!$E$91&lt;=踏み台シート!AH4,踏み台シート!AH4&lt;='別紙3-1_区分⑤所要額内訳'!$G$91),1,"")</f>
        <v/>
      </c>
      <c r="AI85" s="307" t="str">
        <f>IF(AND('別紙3-1_区分⑤所要額内訳'!$E$91&lt;=踏み台シート!AI4,踏み台シート!AI4&lt;='別紙3-1_区分⑤所要額内訳'!$G$91),1,"")</f>
        <v/>
      </c>
      <c r="AJ85" s="307" t="str">
        <f>IF(AND('別紙3-1_区分⑤所要額内訳'!$E$91&lt;=踏み台シート!AJ4,踏み台シート!AJ4&lt;='別紙3-1_区分⑤所要額内訳'!$G$91),1,"")</f>
        <v/>
      </c>
      <c r="AK85" s="307" t="str">
        <f>IF(AND('別紙3-1_区分⑤所要額内訳'!$E$91&lt;=踏み台シート!AK4,踏み台シート!AK4&lt;='別紙3-1_区分⑤所要額内訳'!$G$91),1,"")</f>
        <v/>
      </c>
      <c r="AL85" s="307" t="str">
        <f>IF(AND('別紙3-1_区分⑤所要額内訳'!$E$91&lt;=踏み台シート!AL4,踏み台シート!AL4&lt;='別紙3-1_区分⑤所要額内訳'!$G$91),1,"")</f>
        <v/>
      </c>
      <c r="AM85" s="307" t="str">
        <f>IF(AND('別紙3-1_区分⑤所要額内訳'!$E$91&lt;=踏み台シート!AM4,踏み台シート!AM4&lt;='別紙3-1_区分⑤所要額内訳'!$G$91),1,"")</f>
        <v/>
      </c>
      <c r="AN85" s="307" t="str">
        <f>IF(AND('別紙3-1_区分⑤所要額内訳'!$E$91&lt;=踏み台シート!AN4,踏み台シート!AN4&lt;='別紙3-1_区分⑤所要額内訳'!$G$91),1,"")</f>
        <v/>
      </c>
      <c r="AO85" s="307" t="str">
        <f>IF(AND('別紙3-1_区分⑤所要額内訳'!$E$91&lt;=踏み台シート!AO4,踏み台シート!AO4&lt;='別紙3-1_区分⑤所要額内訳'!$G$91),1,"")</f>
        <v/>
      </c>
      <c r="AP85" s="307" t="str">
        <f>IF(AND('別紙3-1_区分⑤所要額内訳'!$E$91&lt;=踏み台シート!AP4,踏み台シート!AP4&lt;='別紙3-1_区分⑤所要額内訳'!$G$91),1,"")</f>
        <v/>
      </c>
      <c r="AQ85" s="307" t="str">
        <f>IF(AND('別紙3-1_区分⑤所要額内訳'!$E$91&lt;=踏み台シート!AQ4,踏み台シート!AQ4&lt;='別紙3-1_区分⑤所要額内訳'!$G$91),1,"")</f>
        <v/>
      </c>
      <c r="AR85" s="307" t="str">
        <f>IF(AND('別紙3-1_区分⑤所要額内訳'!$E$91&lt;=踏み台シート!AR4,踏み台シート!AR4&lt;='別紙3-1_区分⑤所要額内訳'!$G$91),1,"")</f>
        <v/>
      </c>
      <c r="AS85" s="307" t="str">
        <f>IF(AND('別紙3-1_区分⑤所要額内訳'!$E$91&lt;=踏み台シート!AS4,踏み台シート!AS4&lt;='別紙3-1_区分⑤所要額内訳'!$G$91),1,"")</f>
        <v/>
      </c>
      <c r="AT85" s="307" t="str">
        <f>IF(AND('別紙3-1_区分⑤所要額内訳'!$E$91&lt;=踏み台シート!AT4,踏み台シート!AT4&lt;='別紙3-1_区分⑤所要額内訳'!$G$91),1,"")</f>
        <v/>
      </c>
      <c r="AU85" s="307" t="str">
        <f>IF(AND('別紙3-1_区分⑤所要額内訳'!$E$91&lt;=踏み台シート!AU4,踏み台シート!AU4&lt;='別紙3-1_区分⑤所要額内訳'!$G$91),1,"")</f>
        <v/>
      </c>
      <c r="AV85" s="307" t="str">
        <f>IF(AND('別紙3-1_区分⑤所要額内訳'!$E$91&lt;=踏み台シート!AV4,踏み台シート!AV4&lt;='別紙3-1_区分⑤所要額内訳'!$G$91),1,"")</f>
        <v/>
      </c>
      <c r="AW85" s="307" t="str">
        <f>IF(AND('別紙3-1_区分⑤所要額内訳'!$E$91&lt;=踏み台シート!AW4,踏み台シート!AW4&lt;='別紙3-1_区分⑤所要額内訳'!$G$91),1,"")</f>
        <v/>
      </c>
      <c r="AX85" s="307" t="str">
        <f>IF(AND('別紙3-1_区分⑤所要額内訳'!$E$91&lt;=踏み台シート!AX4,踏み台シート!AX4&lt;='別紙3-1_区分⑤所要額内訳'!$G$91),1,"")</f>
        <v/>
      </c>
      <c r="AY85" s="307" t="str">
        <f>IF(AND('別紙3-1_区分⑤所要額内訳'!$E$91&lt;=踏み台シート!AY4,踏み台シート!AY4&lt;='別紙3-1_区分⑤所要額内訳'!$G$91),1,"")</f>
        <v/>
      </c>
      <c r="AZ85" s="307" t="str">
        <f>IF(AND('別紙3-1_区分⑤所要額内訳'!$E$91&lt;=踏み台シート!AZ4,踏み台シート!AZ4&lt;='別紙3-1_区分⑤所要額内訳'!$G$91),1,"")</f>
        <v/>
      </c>
      <c r="BA85" s="307" t="str">
        <f>IF(AND('別紙3-1_区分⑤所要額内訳'!$E$91&lt;=踏み台シート!BA4,踏み台シート!BA4&lt;='別紙3-1_区分⑤所要額内訳'!$G$91),1,"")</f>
        <v/>
      </c>
      <c r="BB85" s="311">
        <f t="shared" si="6"/>
        <v>1</v>
      </c>
    </row>
    <row r="86" spans="1:54">
      <c r="A86" s="307" t="str">
        <f t="shared" si="7"/>
        <v/>
      </c>
      <c r="B86" s="313" t="str">
        <f>IF('別紙3-1_区分⑤所要額内訳'!B92="","",'別紙3-1_区分⑤所要額内訳'!B92)</f>
        <v/>
      </c>
      <c r="C86" s="307" t="str">
        <f>IF('別紙3-1_区分⑤所要額内訳'!C92="","",'別紙3-1_区分⑤所要額内訳'!C92)</f>
        <v/>
      </c>
      <c r="D86" s="307">
        <f>IF(AND('別紙3-1_区分⑤所要額内訳'!$E$92&lt;=踏み台シート!D4,踏み台シート!D4&lt;='別紙3-1_区分⑤所要額内訳'!$G$92),1,"")</f>
        <v>1</v>
      </c>
      <c r="E86" s="307" t="str">
        <f>IF(AND('別紙3-1_区分⑤所要額内訳'!$E$92&lt;=踏み台シート!E4,踏み台シート!E4&lt;='別紙3-1_区分⑤所要額内訳'!$G$92),1,"")</f>
        <v/>
      </c>
      <c r="F86" s="307" t="str">
        <f>IF(AND('別紙3-1_区分⑤所要額内訳'!$E$92&lt;=踏み台シート!F4,踏み台シート!F4&lt;='別紙3-1_区分⑤所要額内訳'!$G$92),1,"")</f>
        <v/>
      </c>
      <c r="G86" s="307" t="str">
        <f>IF(AND('別紙3-1_区分⑤所要額内訳'!$E$92&lt;=踏み台シート!G4,踏み台シート!G4&lt;='別紙3-1_区分⑤所要額内訳'!$G$92),1,"")</f>
        <v/>
      </c>
      <c r="H86" s="307" t="str">
        <f>IF(AND('別紙3-1_区分⑤所要額内訳'!$E$92&lt;=踏み台シート!H4,踏み台シート!H4&lt;='別紙3-1_区分⑤所要額内訳'!$G$92),1,"")</f>
        <v/>
      </c>
      <c r="I86" s="307" t="str">
        <f>IF(AND('別紙3-1_区分⑤所要額内訳'!$E$92&lt;=踏み台シート!I4,踏み台シート!I4&lt;='別紙3-1_区分⑤所要額内訳'!$G$92),1,"")</f>
        <v/>
      </c>
      <c r="J86" s="307" t="str">
        <f>IF(AND('別紙3-1_区分⑤所要額内訳'!$E$92&lt;=踏み台シート!J4,踏み台シート!J4&lt;='別紙3-1_区分⑤所要額内訳'!$G$92),1,"")</f>
        <v/>
      </c>
      <c r="K86" s="307" t="str">
        <f>IF(AND('別紙3-1_区分⑤所要額内訳'!$E$92&lt;=踏み台シート!K4,踏み台シート!K4&lt;='別紙3-1_区分⑤所要額内訳'!$G$92),1,"")</f>
        <v/>
      </c>
      <c r="L86" s="307" t="str">
        <f>IF(AND('別紙3-1_区分⑤所要額内訳'!$E$92&lt;=踏み台シート!L4,踏み台シート!L4&lt;='別紙3-1_区分⑤所要額内訳'!$G$92),1,"")</f>
        <v/>
      </c>
      <c r="M86" s="307" t="str">
        <f>IF(AND('別紙3-1_区分⑤所要額内訳'!$E$92&lt;=踏み台シート!M4,踏み台シート!M4&lt;='別紙3-1_区分⑤所要額内訳'!$G$92),1,"")</f>
        <v/>
      </c>
      <c r="N86" s="307" t="str">
        <f>IF(AND('別紙3-1_区分⑤所要額内訳'!$E$92&lt;=踏み台シート!N4,踏み台シート!N4&lt;='別紙3-1_区分⑤所要額内訳'!$G$92),1,"")</f>
        <v/>
      </c>
      <c r="O86" s="307" t="str">
        <f>IF(AND('別紙3-1_区分⑤所要額内訳'!$E$92&lt;=踏み台シート!O4,踏み台シート!O4&lt;='別紙3-1_区分⑤所要額内訳'!$G$92),1,"")</f>
        <v/>
      </c>
      <c r="P86" s="307" t="str">
        <f>IF(AND('別紙3-1_区分⑤所要額内訳'!$E$92&lt;=踏み台シート!P4,踏み台シート!P4&lt;='別紙3-1_区分⑤所要額内訳'!$G$92),1,"")</f>
        <v/>
      </c>
      <c r="Q86" s="307" t="str">
        <f>IF(AND('別紙3-1_区分⑤所要額内訳'!$E$92&lt;=踏み台シート!Q4,踏み台シート!Q4&lt;='別紙3-1_区分⑤所要額内訳'!$G$92),1,"")</f>
        <v/>
      </c>
      <c r="R86" s="307" t="str">
        <f>IF(AND('別紙3-1_区分⑤所要額内訳'!$E$92&lt;=踏み台シート!R4,踏み台シート!R4&lt;='別紙3-1_区分⑤所要額内訳'!$G$92),1,"")</f>
        <v/>
      </c>
      <c r="S86" s="307" t="str">
        <f>IF(AND('別紙3-1_区分⑤所要額内訳'!$E$92&lt;=踏み台シート!S4,踏み台シート!S4&lt;='別紙3-1_区分⑤所要額内訳'!$G$92),1,"")</f>
        <v/>
      </c>
      <c r="T86" s="307" t="str">
        <f>IF(AND('別紙3-1_区分⑤所要額内訳'!$E$92&lt;=踏み台シート!T4,踏み台シート!T4&lt;='別紙3-1_区分⑤所要額内訳'!$G$92),1,"")</f>
        <v/>
      </c>
      <c r="U86" s="307" t="str">
        <f>IF(AND('別紙3-1_区分⑤所要額内訳'!$E$92&lt;=踏み台シート!U4,踏み台シート!U4&lt;='別紙3-1_区分⑤所要額内訳'!$G$92),1,"")</f>
        <v/>
      </c>
      <c r="V86" s="307" t="str">
        <f>IF(AND('別紙3-1_区分⑤所要額内訳'!$E$92&lt;=踏み台シート!V4,踏み台シート!V4&lt;='別紙3-1_区分⑤所要額内訳'!$G$92),1,"")</f>
        <v/>
      </c>
      <c r="W86" s="307" t="str">
        <f>IF(AND('別紙3-1_区分⑤所要額内訳'!$E$92&lt;=踏み台シート!W4,踏み台シート!W4&lt;='別紙3-1_区分⑤所要額内訳'!$G$92),1,"")</f>
        <v/>
      </c>
      <c r="X86" s="307" t="str">
        <f>IF(AND('別紙3-1_区分⑤所要額内訳'!$E$92&lt;=踏み台シート!X4,踏み台シート!X4&lt;='別紙3-1_区分⑤所要額内訳'!$G$92),1,"")</f>
        <v/>
      </c>
      <c r="Y86" s="307" t="str">
        <f>IF(AND('別紙3-1_区分⑤所要額内訳'!$E$92&lt;=踏み台シート!Y4,踏み台シート!Y4&lt;='別紙3-1_区分⑤所要額内訳'!$G$92),1,"")</f>
        <v/>
      </c>
      <c r="Z86" s="307" t="str">
        <f>IF(AND('別紙3-1_区分⑤所要額内訳'!$E$92&lt;=踏み台シート!Z4,踏み台シート!Z4&lt;='別紙3-1_区分⑤所要額内訳'!$G$92),1,"")</f>
        <v/>
      </c>
      <c r="AA86" s="307" t="str">
        <f>IF(AND('別紙3-1_区分⑤所要額内訳'!$E$92&lt;=踏み台シート!AA4,踏み台シート!AA4&lt;='別紙3-1_区分⑤所要額内訳'!$G$92),1,"")</f>
        <v/>
      </c>
      <c r="AB86" s="307" t="str">
        <f>IF(AND('別紙3-1_区分⑤所要額内訳'!$E$92&lt;=踏み台シート!AB4,踏み台シート!AB4&lt;='別紙3-1_区分⑤所要額内訳'!$G$92),1,"")</f>
        <v/>
      </c>
      <c r="AC86" s="307" t="str">
        <f>IF(AND('別紙3-1_区分⑤所要額内訳'!$E$92&lt;=踏み台シート!AC4,踏み台シート!AC4&lt;='別紙3-1_区分⑤所要額内訳'!$G$92),1,"")</f>
        <v/>
      </c>
      <c r="AD86" s="307" t="str">
        <f>IF(AND('別紙3-1_区分⑤所要額内訳'!$E$92&lt;=踏み台シート!AD4,踏み台シート!AD4&lt;='別紙3-1_区分⑤所要額内訳'!$G$92),1,"")</f>
        <v/>
      </c>
      <c r="AE86" s="307" t="str">
        <f>IF(AND('別紙3-1_区分⑤所要額内訳'!$E$92&lt;=踏み台シート!AE4,踏み台シート!AE4&lt;='別紙3-1_区分⑤所要額内訳'!$G$92),1,"")</f>
        <v/>
      </c>
      <c r="AF86" s="307" t="str">
        <f>IF(AND('別紙3-1_区分⑤所要額内訳'!$E$92&lt;=踏み台シート!AF4,踏み台シート!AF4&lt;='別紙3-1_区分⑤所要額内訳'!$G$92),1,"")</f>
        <v/>
      </c>
      <c r="AG86" s="307" t="str">
        <f>IF(AND('別紙3-1_区分⑤所要額内訳'!$E$92&lt;=踏み台シート!AG4,踏み台シート!AG4&lt;='別紙3-1_区分⑤所要額内訳'!$G$92),1,"")</f>
        <v/>
      </c>
      <c r="AH86" s="307" t="str">
        <f>IF(AND('別紙3-1_区分⑤所要額内訳'!$E$92&lt;=踏み台シート!AH4,踏み台シート!AH4&lt;='別紙3-1_区分⑤所要額内訳'!$G$92),1,"")</f>
        <v/>
      </c>
      <c r="AI86" s="307" t="str">
        <f>IF(AND('別紙3-1_区分⑤所要額内訳'!$E$92&lt;=踏み台シート!AI4,踏み台シート!AI4&lt;='別紙3-1_区分⑤所要額内訳'!$G$92),1,"")</f>
        <v/>
      </c>
      <c r="AJ86" s="307" t="str">
        <f>IF(AND('別紙3-1_区分⑤所要額内訳'!$E$92&lt;=踏み台シート!AJ4,踏み台シート!AJ4&lt;='別紙3-1_区分⑤所要額内訳'!$G$92),1,"")</f>
        <v/>
      </c>
      <c r="AK86" s="307" t="str">
        <f>IF(AND('別紙3-1_区分⑤所要額内訳'!$E$92&lt;=踏み台シート!AK4,踏み台シート!AK4&lt;='別紙3-1_区分⑤所要額内訳'!$G$92),1,"")</f>
        <v/>
      </c>
      <c r="AL86" s="307" t="str">
        <f>IF(AND('別紙3-1_区分⑤所要額内訳'!$E$92&lt;=踏み台シート!AL4,踏み台シート!AL4&lt;='別紙3-1_区分⑤所要額内訳'!$G$92),1,"")</f>
        <v/>
      </c>
      <c r="AM86" s="307" t="str">
        <f>IF(AND('別紙3-1_区分⑤所要額内訳'!$E$92&lt;=踏み台シート!AM4,踏み台シート!AM4&lt;='別紙3-1_区分⑤所要額内訳'!$G$92),1,"")</f>
        <v/>
      </c>
      <c r="AN86" s="307" t="str">
        <f>IF(AND('別紙3-1_区分⑤所要額内訳'!$E$92&lt;=踏み台シート!AN4,踏み台シート!AN4&lt;='別紙3-1_区分⑤所要額内訳'!$G$92),1,"")</f>
        <v/>
      </c>
      <c r="AO86" s="307" t="str">
        <f>IF(AND('別紙3-1_区分⑤所要額内訳'!$E$92&lt;=踏み台シート!AO4,踏み台シート!AO4&lt;='別紙3-1_区分⑤所要額内訳'!$G$92),1,"")</f>
        <v/>
      </c>
      <c r="AP86" s="307" t="str">
        <f>IF(AND('別紙3-1_区分⑤所要額内訳'!$E$92&lt;=踏み台シート!AP4,踏み台シート!AP4&lt;='別紙3-1_区分⑤所要額内訳'!$G$92),1,"")</f>
        <v/>
      </c>
      <c r="AQ86" s="307" t="str">
        <f>IF(AND('別紙3-1_区分⑤所要額内訳'!$E$92&lt;=踏み台シート!AQ4,踏み台シート!AQ4&lt;='別紙3-1_区分⑤所要額内訳'!$G$92),1,"")</f>
        <v/>
      </c>
      <c r="AR86" s="307" t="str">
        <f>IF(AND('別紙3-1_区分⑤所要額内訳'!$E$92&lt;=踏み台シート!AR4,踏み台シート!AR4&lt;='別紙3-1_区分⑤所要額内訳'!$G$92),1,"")</f>
        <v/>
      </c>
      <c r="AS86" s="307" t="str">
        <f>IF(AND('別紙3-1_区分⑤所要額内訳'!$E$92&lt;=踏み台シート!AS4,踏み台シート!AS4&lt;='別紙3-1_区分⑤所要額内訳'!$G$92),1,"")</f>
        <v/>
      </c>
      <c r="AT86" s="307" t="str">
        <f>IF(AND('別紙3-1_区分⑤所要額内訳'!$E$92&lt;=踏み台シート!AT4,踏み台シート!AT4&lt;='別紙3-1_区分⑤所要額内訳'!$G$92),1,"")</f>
        <v/>
      </c>
      <c r="AU86" s="307" t="str">
        <f>IF(AND('別紙3-1_区分⑤所要額内訳'!$E$92&lt;=踏み台シート!AU4,踏み台シート!AU4&lt;='別紙3-1_区分⑤所要額内訳'!$G$92),1,"")</f>
        <v/>
      </c>
      <c r="AV86" s="307" t="str">
        <f>IF(AND('別紙3-1_区分⑤所要額内訳'!$E$92&lt;=踏み台シート!AV4,踏み台シート!AV4&lt;='別紙3-1_区分⑤所要額内訳'!$G$92),1,"")</f>
        <v/>
      </c>
      <c r="AW86" s="307" t="str">
        <f>IF(AND('別紙3-1_区分⑤所要額内訳'!$E$92&lt;=踏み台シート!AW4,踏み台シート!AW4&lt;='別紙3-1_区分⑤所要額内訳'!$G$92),1,"")</f>
        <v/>
      </c>
      <c r="AX86" s="307" t="str">
        <f>IF(AND('別紙3-1_区分⑤所要額内訳'!$E$92&lt;=踏み台シート!AX4,踏み台シート!AX4&lt;='別紙3-1_区分⑤所要額内訳'!$G$92),1,"")</f>
        <v/>
      </c>
      <c r="AY86" s="307" t="str">
        <f>IF(AND('別紙3-1_区分⑤所要額内訳'!$E$92&lt;=踏み台シート!AY4,踏み台シート!AY4&lt;='別紙3-1_区分⑤所要額内訳'!$G$92),1,"")</f>
        <v/>
      </c>
      <c r="AZ86" s="307" t="str">
        <f>IF(AND('別紙3-1_区分⑤所要額内訳'!$E$92&lt;=踏み台シート!AZ4,踏み台シート!AZ4&lt;='別紙3-1_区分⑤所要額内訳'!$G$92),1,"")</f>
        <v/>
      </c>
      <c r="BA86" s="307" t="str">
        <f>IF(AND('別紙3-1_区分⑤所要額内訳'!$E$92&lt;=踏み台シート!BA4,踏み台シート!BA4&lt;='別紙3-1_区分⑤所要額内訳'!$G$92),1,"")</f>
        <v/>
      </c>
      <c r="BB86" s="311">
        <f t="shared" si="6"/>
        <v>1</v>
      </c>
    </row>
    <row r="87" spans="1:54">
      <c r="A87" s="307" t="str">
        <f t="shared" si="7"/>
        <v/>
      </c>
      <c r="B87" s="313" t="str">
        <f>IF('別紙3-1_区分⑤所要額内訳'!B93="","",'別紙3-1_区分⑤所要額内訳'!B93)</f>
        <v/>
      </c>
      <c r="C87" s="307" t="str">
        <f>IF('別紙3-1_区分⑤所要額内訳'!C93="","",'別紙3-1_区分⑤所要額内訳'!C93)</f>
        <v/>
      </c>
      <c r="D87" s="307">
        <f>IF(AND('別紙3-1_区分⑤所要額内訳'!$E$93&lt;=踏み台シート!D4,踏み台シート!D4&lt;='別紙3-1_区分⑤所要額内訳'!$G$93),1,"")</f>
        <v>1</v>
      </c>
      <c r="E87" s="307" t="str">
        <f>IF(AND('別紙3-1_区分⑤所要額内訳'!$E$93&lt;=踏み台シート!E4,踏み台シート!E4&lt;='別紙3-1_区分⑤所要額内訳'!$G$93),1,"")</f>
        <v/>
      </c>
      <c r="F87" s="307" t="str">
        <f>IF(AND('別紙3-1_区分⑤所要額内訳'!$E$93&lt;=踏み台シート!F4,踏み台シート!F4&lt;='別紙3-1_区分⑤所要額内訳'!$G$93),1,"")</f>
        <v/>
      </c>
      <c r="G87" s="307" t="str">
        <f>IF(AND('別紙3-1_区分⑤所要額内訳'!$E$93&lt;=踏み台シート!G4,踏み台シート!G4&lt;='別紙3-1_区分⑤所要額内訳'!$G$93),1,"")</f>
        <v/>
      </c>
      <c r="H87" s="307" t="str">
        <f>IF(AND('別紙3-1_区分⑤所要額内訳'!$E$93&lt;=踏み台シート!H4,踏み台シート!H4&lt;='別紙3-1_区分⑤所要額内訳'!$G$93),1,"")</f>
        <v/>
      </c>
      <c r="I87" s="307" t="str">
        <f>IF(AND('別紙3-1_区分⑤所要額内訳'!$E$93&lt;=踏み台シート!I4,踏み台シート!I4&lt;='別紙3-1_区分⑤所要額内訳'!$G$93),1,"")</f>
        <v/>
      </c>
      <c r="J87" s="307" t="str">
        <f>IF(AND('別紙3-1_区分⑤所要額内訳'!$E$93&lt;=踏み台シート!J4,踏み台シート!J4&lt;='別紙3-1_区分⑤所要額内訳'!$G$93),1,"")</f>
        <v/>
      </c>
      <c r="K87" s="307" t="str">
        <f>IF(AND('別紙3-1_区分⑤所要額内訳'!$E$93&lt;=踏み台シート!K4,踏み台シート!K4&lt;='別紙3-1_区分⑤所要額内訳'!$G$93),1,"")</f>
        <v/>
      </c>
      <c r="L87" s="307" t="str">
        <f>IF(AND('別紙3-1_区分⑤所要額内訳'!$E$93&lt;=踏み台シート!L4,踏み台シート!L4&lt;='別紙3-1_区分⑤所要額内訳'!$G$93),1,"")</f>
        <v/>
      </c>
      <c r="M87" s="307" t="str">
        <f>IF(AND('別紙3-1_区分⑤所要額内訳'!$E$93&lt;=踏み台シート!M4,踏み台シート!M4&lt;='別紙3-1_区分⑤所要額内訳'!$G$93),1,"")</f>
        <v/>
      </c>
      <c r="N87" s="307" t="str">
        <f>IF(AND('別紙3-1_区分⑤所要額内訳'!$E$93&lt;=踏み台シート!N4,踏み台シート!N4&lt;='別紙3-1_区分⑤所要額内訳'!$G$93),1,"")</f>
        <v/>
      </c>
      <c r="O87" s="307" t="str">
        <f>IF(AND('別紙3-1_区分⑤所要額内訳'!$E$93&lt;=踏み台シート!O4,踏み台シート!O4&lt;='別紙3-1_区分⑤所要額内訳'!$G$93),1,"")</f>
        <v/>
      </c>
      <c r="P87" s="307" t="str">
        <f>IF(AND('別紙3-1_区分⑤所要額内訳'!$E$93&lt;=踏み台シート!P4,踏み台シート!P4&lt;='別紙3-1_区分⑤所要額内訳'!$G$93),1,"")</f>
        <v/>
      </c>
      <c r="Q87" s="307" t="str">
        <f>IF(AND('別紙3-1_区分⑤所要額内訳'!$E$93&lt;=踏み台シート!Q4,踏み台シート!Q4&lt;='別紙3-1_区分⑤所要額内訳'!$G$93),1,"")</f>
        <v/>
      </c>
      <c r="R87" s="307" t="str">
        <f>IF(AND('別紙3-1_区分⑤所要額内訳'!$E$93&lt;=踏み台シート!R4,踏み台シート!R4&lt;='別紙3-1_区分⑤所要額内訳'!$G$93),1,"")</f>
        <v/>
      </c>
      <c r="S87" s="307" t="str">
        <f>IF(AND('別紙3-1_区分⑤所要額内訳'!$E$93&lt;=踏み台シート!S4,踏み台シート!S4&lt;='別紙3-1_区分⑤所要額内訳'!$G$93),1,"")</f>
        <v/>
      </c>
      <c r="T87" s="307" t="str">
        <f>IF(AND('別紙3-1_区分⑤所要額内訳'!$E$93&lt;=踏み台シート!T4,踏み台シート!T4&lt;='別紙3-1_区分⑤所要額内訳'!$G$93),1,"")</f>
        <v/>
      </c>
      <c r="U87" s="307" t="str">
        <f>IF(AND('別紙3-1_区分⑤所要額内訳'!$E$93&lt;=踏み台シート!U4,踏み台シート!U4&lt;='別紙3-1_区分⑤所要額内訳'!$G$93),1,"")</f>
        <v/>
      </c>
      <c r="V87" s="307" t="str">
        <f>IF(AND('別紙3-1_区分⑤所要額内訳'!$E$93&lt;=踏み台シート!V4,踏み台シート!V4&lt;='別紙3-1_区分⑤所要額内訳'!$G$93),1,"")</f>
        <v/>
      </c>
      <c r="W87" s="307" t="str">
        <f>IF(AND('別紙3-1_区分⑤所要額内訳'!$E$93&lt;=踏み台シート!W4,踏み台シート!W4&lt;='別紙3-1_区分⑤所要額内訳'!$G$93),1,"")</f>
        <v/>
      </c>
      <c r="X87" s="307" t="str">
        <f>IF(AND('別紙3-1_区分⑤所要額内訳'!$E$93&lt;=踏み台シート!X4,踏み台シート!X4&lt;='別紙3-1_区分⑤所要額内訳'!$G$93),1,"")</f>
        <v/>
      </c>
      <c r="Y87" s="307" t="str">
        <f>IF(AND('別紙3-1_区分⑤所要額内訳'!$E$93&lt;=踏み台シート!Y4,踏み台シート!Y4&lt;='別紙3-1_区分⑤所要額内訳'!$G$93),1,"")</f>
        <v/>
      </c>
      <c r="Z87" s="307" t="str">
        <f>IF(AND('別紙3-1_区分⑤所要額内訳'!$E$93&lt;=踏み台シート!Z4,踏み台シート!Z4&lt;='別紙3-1_区分⑤所要額内訳'!$G$93),1,"")</f>
        <v/>
      </c>
      <c r="AA87" s="307" t="str">
        <f>IF(AND('別紙3-1_区分⑤所要額内訳'!$E$93&lt;=踏み台シート!AA4,踏み台シート!AA4&lt;='別紙3-1_区分⑤所要額内訳'!$G$93),1,"")</f>
        <v/>
      </c>
      <c r="AB87" s="307" t="str">
        <f>IF(AND('別紙3-1_区分⑤所要額内訳'!$E$93&lt;=踏み台シート!AB4,踏み台シート!AB4&lt;='別紙3-1_区分⑤所要額内訳'!$G$93),1,"")</f>
        <v/>
      </c>
      <c r="AC87" s="307" t="str">
        <f>IF(AND('別紙3-1_区分⑤所要額内訳'!$E$93&lt;=踏み台シート!AC4,踏み台シート!AC4&lt;='別紙3-1_区分⑤所要額内訳'!$G$93),1,"")</f>
        <v/>
      </c>
      <c r="AD87" s="307" t="str">
        <f>IF(AND('別紙3-1_区分⑤所要額内訳'!$E$93&lt;=踏み台シート!AD4,踏み台シート!AD4&lt;='別紙3-1_区分⑤所要額内訳'!$G$93),1,"")</f>
        <v/>
      </c>
      <c r="AE87" s="307" t="str">
        <f>IF(AND('別紙3-1_区分⑤所要額内訳'!$E$93&lt;=踏み台シート!AE4,踏み台シート!AE4&lt;='別紙3-1_区分⑤所要額内訳'!$G$93),1,"")</f>
        <v/>
      </c>
      <c r="AF87" s="307" t="str">
        <f>IF(AND('別紙3-1_区分⑤所要額内訳'!$E$93&lt;=踏み台シート!AF4,踏み台シート!AF4&lt;='別紙3-1_区分⑤所要額内訳'!$G$93),1,"")</f>
        <v/>
      </c>
      <c r="AG87" s="307" t="str">
        <f>IF(AND('別紙3-1_区分⑤所要額内訳'!$E$93&lt;=踏み台シート!AG4,踏み台シート!AG4&lt;='別紙3-1_区分⑤所要額内訳'!$G$93),1,"")</f>
        <v/>
      </c>
      <c r="AH87" s="307" t="str">
        <f>IF(AND('別紙3-1_区分⑤所要額内訳'!$E$93&lt;=踏み台シート!AH4,踏み台シート!AH4&lt;='別紙3-1_区分⑤所要額内訳'!$G$93),1,"")</f>
        <v/>
      </c>
      <c r="AI87" s="307" t="str">
        <f>IF(AND('別紙3-1_区分⑤所要額内訳'!$E$93&lt;=踏み台シート!AI4,踏み台シート!AI4&lt;='別紙3-1_区分⑤所要額内訳'!$G$93),1,"")</f>
        <v/>
      </c>
      <c r="AJ87" s="307" t="str">
        <f>IF(AND('別紙3-1_区分⑤所要額内訳'!$E$93&lt;=踏み台シート!AJ4,踏み台シート!AJ4&lt;='別紙3-1_区分⑤所要額内訳'!$G$93),1,"")</f>
        <v/>
      </c>
      <c r="AK87" s="307" t="str">
        <f>IF(AND('別紙3-1_区分⑤所要額内訳'!$E$93&lt;=踏み台シート!AK4,踏み台シート!AK4&lt;='別紙3-1_区分⑤所要額内訳'!$G$93),1,"")</f>
        <v/>
      </c>
      <c r="AL87" s="307" t="str">
        <f>IF(AND('別紙3-1_区分⑤所要額内訳'!$E$93&lt;=踏み台シート!AL4,踏み台シート!AL4&lt;='別紙3-1_区分⑤所要額内訳'!$G$93),1,"")</f>
        <v/>
      </c>
      <c r="AM87" s="307" t="str">
        <f>IF(AND('別紙3-1_区分⑤所要額内訳'!$E$93&lt;=踏み台シート!AM4,踏み台シート!AM4&lt;='別紙3-1_区分⑤所要額内訳'!$G$93),1,"")</f>
        <v/>
      </c>
      <c r="AN87" s="307" t="str">
        <f>IF(AND('別紙3-1_区分⑤所要額内訳'!$E$93&lt;=踏み台シート!AN4,踏み台シート!AN4&lt;='別紙3-1_区分⑤所要額内訳'!$G$93),1,"")</f>
        <v/>
      </c>
      <c r="AO87" s="307" t="str">
        <f>IF(AND('別紙3-1_区分⑤所要額内訳'!$E$93&lt;=踏み台シート!AO4,踏み台シート!AO4&lt;='別紙3-1_区分⑤所要額内訳'!$G$93),1,"")</f>
        <v/>
      </c>
      <c r="AP87" s="307" t="str">
        <f>IF(AND('別紙3-1_区分⑤所要額内訳'!$E$93&lt;=踏み台シート!AP4,踏み台シート!AP4&lt;='別紙3-1_区分⑤所要額内訳'!$G$93),1,"")</f>
        <v/>
      </c>
      <c r="AQ87" s="307" t="str">
        <f>IF(AND('別紙3-1_区分⑤所要額内訳'!$E$93&lt;=踏み台シート!AQ4,踏み台シート!AQ4&lt;='別紙3-1_区分⑤所要額内訳'!$G$93),1,"")</f>
        <v/>
      </c>
      <c r="AR87" s="307" t="str">
        <f>IF(AND('別紙3-1_区分⑤所要額内訳'!$E$93&lt;=踏み台シート!AR4,踏み台シート!AR4&lt;='別紙3-1_区分⑤所要額内訳'!$G$93),1,"")</f>
        <v/>
      </c>
      <c r="AS87" s="307" t="str">
        <f>IF(AND('別紙3-1_区分⑤所要額内訳'!$E$93&lt;=踏み台シート!AS4,踏み台シート!AS4&lt;='別紙3-1_区分⑤所要額内訳'!$G$93),1,"")</f>
        <v/>
      </c>
      <c r="AT87" s="307" t="str">
        <f>IF(AND('別紙3-1_区分⑤所要額内訳'!$E$93&lt;=踏み台シート!AT4,踏み台シート!AT4&lt;='別紙3-1_区分⑤所要額内訳'!$G$93),1,"")</f>
        <v/>
      </c>
      <c r="AU87" s="307" t="str">
        <f>IF(AND('別紙3-1_区分⑤所要額内訳'!$E$93&lt;=踏み台シート!AU4,踏み台シート!AU4&lt;='別紙3-1_区分⑤所要額内訳'!$G$93),1,"")</f>
        <v/>
      </c>
      <c r="AV87" s="307" t="str">
        <f>IF(AND('別紙3-1_区分⑤所要額内訳'!$E$93&lt;=踏み台シート!AV4,踏み台シート!AV4&lt;='別紙3-1_区分⑤所要額内訳'!$G$93),1,"")</f>
        <v/>
      </c>
      <c r="AW87" s="307" t="str">
        <f>IF(AND('別紙3-1_区分⑤所要額内訳'!$E$93&lt;=踏み台シート!AW4,踏み台シート!AW4&lt;='別紙3-1_区分⑤所要額内訳'!$G$93),1,"")</f>
        <v/>
      </c>
      <c r="AX87" s="307" t="str">
        <f>IF(AND('別紙3-1_区分⑤所要額内訳'!$E$93&lt;=踏み台シート!AX4,踏み台シート!AX4&lt;='別紙3-1_区分⑤所要額内訳'!$G$93),1,"")</f>
        <v/>
      </c>
      <c r="AY87" s="307" t="str">
        <f>IF(AND('別紙3-1_区分⑤所要額内訳'!$E$93&lt;=踏み台シート!AY4,踏み台シート!AY4&lt;='別紙3-1_区分⑤所要額内訳'!$G$93),1,"")</f>
        <v/>
      </c>
      <c r="AZ87" s="307" t="str">
        <f>IF(AND('別紙3-1_区分⑤所要額内訳'!$E$93&lt;=踏み台シート!AZ4,踏み台シート!AZ4&lt;='別紙3-1_区分⑤所要額内訳'!$G$93),1,"")</f>
        <v/>
      </c>
      <c r="BA87" s="307" t="str">
        <f>IF(AND('別紙3-1_区分⑤所要額内訳'!$E$93&lt;=踏み台シート!BA4,踏み台シート!BA4&lt;='別紙3-1_区分⑤所要額内訳'!$G$93),1,"")</f>
        <v/>
      </c>
      <c r="BB87" s="311">
        <f t="shared" si="6"/>
        <v>1</v>
      </c>
    </row>
    <row r="88" spans="1:54">
      <c r="A88" s="307" t="str">
        <f t="shared" si="7"/>
        <v/>
      </c>
      <c r="B88" s="313" t="str">
        <f>IF('別紙3-1_区分⑤所要額内訳'!B94="","",'別紙3-1_区分⑤所要額内訳'!B94)</f>
        <v/>
      </c>
      <c r="C88" s="307" t="str">
        <f>IF('別紙3-1_区分⑤所要額内訳'!C94="","",'別紙3-1_区分⑤所要額内訳'!C94)</f>
        <v/>
      </c>
      <c r="D88" s="307">
        <f>IF(AND('別紙3-1_区分⑤所要額内訳'!$E$94&lt;=踏み台シート!D4,踏み台シート!D4&lt;='別紙3-1_区分⑤所要額内訳'!$G$94),1,"")</f>
        <v>1</v>
      </c>
      <c r="E88" s="307" t="str">
        <f>IF(AND('別紙3-1_区分⑤所要額内訳'!$E$94&lt;=踏み台シート!E4,踏み台シート!E4&lt;='別紙3-1_区分⑤所要額内訳'!$G$94),1,"")</f>
        <v/>
      </c>
      <c r="F88" s="307" t="str">
        <f>IF(AND('別紙3-1_区分⑤所要額内訳'!$E$94&lt;=踏み台シート!F4,踏み台シート!F4&lt;='別紙3-1_区分⑤所要額内訳'!$G$94),1,"")</f>
        <v/>
      </c>
      <c r="G88" s="307" t="str">
        <f>IF(AND('別紙3-1_区分⑤所要額内訳'!$E$94&lt;=踏み台シート!G4,踏み台シート!G4&lt;='別紙3-1_区分⑤所要額内訳'!$G$94),1,"")</f>
        <v/>
      </c>
      <c r="H88" s="307" t="str">
        <f>IF(AND('別紙3-1_区分⑤所要額内訳'!$E$94&lt;=踏み台シート!H4,踏み台シート!H4&lt;='別紙3-1_区分⑤所要額内訳'!$G$94),1,"")</f>
        <v/>
      </c>
      <c r="I88" s="307" t="str">
        <f>IF(AND('別紙3-1_区分⑤所要額内訳'!$E$94&lt;=踏み台シート!I4,踏み台シート!I4&lt;='別紙3-1_区分⑤所要額内訳'!$G$94),1,"")</f>
        <v/>
      </c>
      <c r="J88" s="307" t="str">
        <f>IF(AND('別紙3-1_区分⑤所要額内訳'!$E$94&lt;=踏み台シート!J4,踏み台シート!J4&lt;='別紙3-1_区分⑤所要額内訳'!$G$94),1,"")</f>
        <v/>
      </c>
      <c r="K88" s="307" t="str">
        <f>IF(AND('別紙3-1_区分⑤所要額内訳'!$E$94&lt;=踏み台シート!K4,踏み台シート!K4&lt;='別紙3-1_区分⑤所要額内訳'!$G$94),1,"")</f>
        <v/>
      </c>
      <c r="L88" s="307" t="str">
        <f>IF(AND('別紙3-1_区分⑤所要額内訳'!$E$94&lt;=踏み台シート!L4,踏み台シート!L4&lt;='別紙3-1_区分⑤所要額内訳'!$G$94),1,"")</f>
        <v/>
      </c>
      <c r="M88" s="307" t="str">
        <f>IF(AND('別紙3-1_区分⑤所要額内訳'!$E$94&lt;=踏み台シート!M4,踏み台シート!M4&lt;='別紙3-1_区分⑤所要額内訳'!$G$94),1,"")</f>
        <v/>
      </c>
      <c r="N88" s="307" t="str">
        <f>IF(AND('別紙3-1_区分⑤所要額内訳'!$E$94&lt;=踏み台シート!N4,踏み台シート!N4&lt;='別紙3-1_区分⑤所要額内訳'!$G$94),1,"")</f>
        <v/>
      </c>
      <c r="O88" s="307" t="str">
        <f>IF(AND('別紙3-1_区分⑤所要額内訳'!$E$94&lt;=踏み台シート!O4,踏み台シート!O4&lt;='別紙3-1_区分⑤所要額内訳'!$G$94),1,"")</f>
        <v/>
      </c>
      <c r="P88" s="307" t="str">
        <f>IF(AND('別紙3-1_区分⑤所要額内訳'!$E$94&lt;=踏み台シート!P4,踏み台シート!P4&lt;='別紙3-1_区分⑤所要額内訳'!$G$94),1,"")</f>
        <v/>
      </c>
      <c r="Q88" s="307" t="str">
        <f>IF(AND('別紙3-1_区分⑤所要額内訳'!$E$94&lt;=踏み台シート!Q4,踏み台シート!Q4&lt;='別紙3-1_区分⑤所要額内訳'!$G$94),1,"")</f>
        <v/>
      </c>
      <c r="R88" s="307" t="str">
        <f>IF(AND('別紙3-1_区分⑤所要額内訳'!$E$94&lt;=踏み台シート!R4,踏み台シート!R4&lt;='別紙3-1_区分⑤所要額内訳'!$G$94),1,"")</f>
        <v/>
      </c>
      <c r="S88" s="307" t="str">
        <f>IF(AND('別紙3-1_区分⑤所要額内訳'!$E$94&lt;=踏み台シート!S4,踏み台シート!S4&lt;='別紙3-1_区分⑤所要額内訳'!$G$94),1,"")</f>
        <v/>
      </c>
      <c r="T88" s="307" t="str">
        <f>IF(AND('別紙3-1_区分⑤所要額内訳'!$E$94&lt;=踏み台シート!T4,踏み台シート!T4&lt;='別紙3-1_区分⑤所要額内訳'!$G$94),1,"")</f>
        <v/>
      </c>
      <c r="U88" s="307" t="str">
        <f>IF(AND('別紙3-1_区分⑤所要額内訳'!$E$94&lt;=踏み台シート!U4,踏み台シート!U4&lt;='別紙3-1_区分⑤所要額内訳'!$G$94),1,"")</f>
        <v/>
      </c>
      <c r="V88" s="307" t="str">
        <f>IF(AND('別紙3-1_区分⑤所要額内訳'!$E$94&lt;=踏み台シート!V4,踏み台シート!V4&lt;='別紙3-1_区分⑤所要額内訳'!$G$94),1,"")</f>
        <v/>
      </c>
      <c r="W88" s="307" t="str">
        <f>IF(AND('別紙3-1_区分⑤所要額内訳'!$E$94&lt;=踏み台シート!W4,踏み台シート!W4&lt;='別紙3-1_区分⑤所要額内訳'!$G$94),1,"")</f>
        <v/>
      </c>
      <c r="X88" s="307" t="str">
        <f>IF(AND('別紙3-1_区分⑤所要額内訳'!$E$94&lt;=踏み台シート!X4,踏み台シート!X4&lt;='別紙3-1_区分⑤所要額内訳'!$G$94),1,"")</f>
        <v/>
      </c>
      <c r="Y88" s="307" t="str">
        <f>IF(AND('別紙3-1_区分⑤所要額内訳'!$E$94&lt;=踏み台シート!Y4,踏み台シート!Y4&lt;='別紙3-1_区分⑤所要額内訳'!$G$94),1,"")</f>
        <v/>
      </c>
      <c r="Z88" s="307" t="str">
        <f>IF(AND('別紙3-1_区分⑤所要額内訳'!$E$94&lt;=踏み台シート!Z4,踏み台シート!Z4&lt;='別紙3-1_区分⑤所要額内訳'!$G$94),1,"")</f>
        <v/>
      </c>
      <c r="AA88" s="307" t="str">
        <f>IF(AND('別紙3-1_区分⑤所要額内訳'!$E$94&lt;=踏み台シート!AA4,踏み台シート!AA4&lt;='別紙3-1_区分⑤所要額内訳'!$G$94),1,"")</f>
        <v/>
      </c>
      <c r="AB88" s="307" t="str">
        <f>IF(AND('別紙3-1_区分⑤所要額内訳'!$E$94&lt;=踏み台シート!AB4,踏み台シート!AB4&lt;='別紙3-1_区分⑤所要額内訳'!$G$94),1,"")</f>
        <v/>
      </c>
      <c r="AC88" s="307" t="str">
        <f>IF(AND('別紙3-1_区分⑤所要額内訳'!$E$94&lt;=踏み台シート!AC4,踏み台シート!AC4&lt;='別紙3-1_区分⑤所要額内訳'!$G$94),1,"")</f>
        <v/>
      </c>
      <c r="AD88" s="307" t="str">
        <f>IF(AND('別紙3-1_区分⑤所要額内訳'!$E$94&lt;=踏み台シート!AD4,踏み台シート!AD4&lt;='別紙3-1_区分⑤所要額内訳'!$G$94),1,"")</f>
        <v/>
      </c>
      <c r="AE88" s="307" t="str">
        <f>IF(AND('別紙3-1_区分⑤所要額内訳'!$E$94&lt;=踏み台シート!AE4,踏み台シート!AE4&lt;='別紙3-1_区分⑤所要額内訳'!$G$94),1,"")</f>
        <v/>
      </c>
      <c r="AF88" s="307" t="str">
        <f>IF(AND('別紙3-1_区分⑤所要額内訳'!$E$94&lt;=踏み台シート!AF4,踏み台シート!AF4&lt;='別紙3-1_区分⑤所要額内訳'!$G$94),1,"")</f>
        <v/>
      </c>
      <c r="AG88" s="307" t="str">
        <f>IF(AND('別紙3-1_区分⑤所要額内訳'!$E$94&lt;=踏み台シート!AG4,踏み台シート!AG4&lt;='別紙3-1_区分⑤所要額内訳'!$G$94),1,"")</f>
        <v/>
      </c>
      <c r="AH88" s="307" t="str">
        <f>IF(AND('別紙3-1_区分⑤所要額内訳'!$E$94&lt;=踏み台シート!AH4,踏み台シート!AH4&lt;='別紙3-1_区分⑤所要額内訳'!$G$94),1,"")</f>
        <v/>
      </c>
      <c r="AI88" s="307" t="str">
        <f>IF(AND('別紙3-1_区分⑤所要額内訳'!$E$94&lt;=踏み台シート!AI4,踏み台シート!AI4&lt;='別紙3-1_区分⑤所要額内訳'!$G$94),1,"")</f>
        <v/>
      </c>
      <c r="AJ88" s="307" t="str">
        <f>IF(AND('別紙3-1_区分⑤所要額内訳'!$E$94&lt;=踏み台シート!AJ4,踏み台シート!AJ4&lt;='別紙3-1_区分⑤所要額内訳'!$G$94),1,"")</f>
        <v/>
      </c>
      <c r="AK88" s="307" t="str">
        <f>IF(AND('別紙3-1_区分⑤所要額内訳'!$E$94&lt;=踏み台シート!AK4,踏み台シート!AK4&lt;='別紙3-1_区分⑤所要額内訳'!$G$94),1,"")</f>
        <v/>
      </c>
      <c r="AL88" s="307" t="str">
        <f>IF(AND('別紙3-1_区分⑤所要額内訳'!$E$94&lt;=踏み台シート!AL4,踏み台シート!AL4&lt;='別紙3-1_区分⑤所要額内訳'!$G$94),1,"")</f>
        <v/>
      </c>
      <c r="AM88" s="307" t="str">
        <f>IF(AND('別紙3-1_区分⑤所要額内訳'!$E$94&lt;=踏み台シート!AM4,踏み台シート!AM4&lt;='別紙3-1_区分⑤所要額内訳'!$G$94),1,"")</f>
        <v/>
      </c>
      <c r="AN88" s="307" t="str">
        <f>IF(AND('別紙3-1_区分⑤所要額内訳'!$E$94&lt;=踏み台シート!AN4,踏み台シート!AN4&lt;='別紙3-1_区分⑤所要額内訳'!$G$94),1,"")</f>
        <v/>
      </c>
      <c r="AO88" s="307" t="str">
        <f>IF(AND('別紙3-1_区分⑤所要額内訳'!$E$94&lt;=踏み台シート!AO4,踏み台シート!AO4&lt;='別紙3-1_区分⑤所要額内訳'!$G$94),1,"")</f>
        <v/>
      </c>
      <c r="AP88" s="307" t="str">
        <f>IF(AND('別紙3-1_区分⑤所要額内訳'!$E$94&lt;=踏み台シート!AP4,踏み台シート!AP4&lt;='別紙3-1_区分⑤所要額内訳'!$G$94),1,"")</f>
        <v/>
      </c>
      <c r="AQ88" s="307" t="str">
        <f>IF(AND('別紙3-1_区分⑤所要額内訳'!$E$94&lt;=踏み台シート!AQ4,踏み台シート!AQ4&lt;='別紙3-1_区分⑤所要額内訳'!$G$94),1,"")</f>
        <v/>
      </c>
      <c r="AR88" s="307" t="str">
        <f>IF(AND('別紙3-1_区分⑤所要額内訳'!$E$94&lt;=踏み台シート!AR4,踏み台シート!AR4&lt;='別紙3-1_区分⑤所要額内訳'!$G$94),1,"")</f>
        <v/>
      </c>
      <c r="AS88" s="307" t="str">
        <f>IF(AND('別紙3-1_区分⑤所要額内訳'!$E$94&lt;=踏み台シート!AS4,踏み台シート!AS4&lt;='別紙3-1_区分⑤所要額内訳'!$G$94),1,"")</f>
        <v/>
      </c>
      <c r="AT88" s="307" t="str">
        <f>IF(AND('別紙3-1_区分⑤所要額内訳'!$E$94&lt;=踏み台シート!AT4,踏み台シート!AT4&lt;='別紙3-1_区分⑤所要額内訳'!$G$94),1,"")</f>
        <v/>
      </c>
      <c r="AU88" s="307" t="str">
        <f>IF(AND('別紙3-1_区分⑤所要額内訳'!$E$94&lt;=踏み台シート!AU4,踏み台シート!AU4&lt;='別紙3-1_区分⑤所要額内訳'!$G$94),1,"")</f>
        <v/>
      </c>
      <c r="AV88" s="307" t="str">
        <f>IF(AND('別紙3-1_区分⑤所要額内訳'!$E$94&lt;=踏み台シート!AV4,踏み台シート!AV4&lt;='別紙3-1_区分⑤所要額内訳'!$G$94),1,"")</f>
        <v/>
      </c>
      <c r="AW88" s="307" t="str">
        <f>IF(AND('別紙3-1_区分⑤所要額内訳'!$E$94&lt;=踏み台シート!AW4,踏み台シート!AW4&lt;='別紙3-1_区分⑤所要額内訳'!$G$94),1,"")</f>
        <v/>
      </c>
      <c r="AX88" s="307" t="str">
        <f>IF(AND('別紙3-1_区分⑤所要額内訳'!$E$94&lt;=踏み台シート!AX4,踏み台シート!AX4&lt;='別紙3-1_区分⑤所要額内訳'!$G$94),1,"")</f>
        <v/>
      </c>
      <c r="AY88" s="307" t="str">
        <f>IF(AND('別紙3-1_区分⑤所要額内訳'!$E$94&lt;=踏み台シート!AY4,踏み台シート!AY4&lt;='別紙3-1_区分⑤所要額内訳'!$G$94),1,"")</f>
        <v/>
      </c>
      <c r="AZ88" s="307" t="str">
        <f>IF(AND('別紙3-1_区分⑤所要額内訳'!$E$94&lt;=踏み台シート!AZ4,踏み台シート!AZ4&lt;='別紙3-1_区分⑤所要額内訳'!$G$94),1,"")</f>
        <v/>
      </c>
      <c r="BA88" s="307" t="str">
        <f>IF(AND('別紙3-1_区分⑤所要額内訳'!$E$94&lt;=踏み台シート!BA4,踏み台シート!BA4&lt;='別紙3-1_区分⑤所要額内訳'!$G$94),1,"")</f>
        <v/>
      </c>
      <c r="BB88" s="311">
        <f t="shared" si="6"/>
        <v>1</v>
      </c>
    </row>
    <row r="89" spans="1:54">
      <c r="A89" s="307" t="str">
        <f t="shared" si="7"/>
        <v/>
      </c>
      <c r="B89" s="313" t="str">
        <f>IF('別紙3-1_区分⑤所要額内訳'!B95="","",'別紙3-1_区分⑤所要額内訳'!B95)</f>
        <v/>
      </c>
      <c r="C89" s="307" t="str">
        <f>IF('別紙3-1_区分⑤所要額内訳'!C95="","",'別紙3-1_区分⑤所要額内訳'!C95)</f>
        <v/>
      </c>
      <c r="D89" s="307">
        <f>IF(AND('別紙3-1_区分⑤所要額内訳'!$E$95&lt;=踏み台シート!D4,踏み台シート!D4&lt;='別紙3-1_区分⑤所要額内訳'!$G$95),1,"")</f>
        <v>1</v>
      </c>
      <c r="E89" s="307" t="str">
        <f>IF(AND('別紙3-1_区分⑤所要額内訳'!$E$95&lt;=踏み台シート!E4,踏み台シート!E4&lt;='別紙3-1_区分⑤所要額内訳'!$G$95),1,"")</f>
        <v/>
      </c>
      <c r="F89" s="307" t="str">
        <f>IF(AND('別紙3-1_区分⑤所要額内訳'!$E$95&lt;=踏み台シート!F4,踏み台シート!F4&lt;='別紙3-1_区分⑤所要額内訳'!$G$95),1,"")</f>
        <v/>
      </c>
      <c r="G89" s="307" t="str">
        <f>IF(AND('別紙3-1_区分⑤所要額内訳'!$E$95&lt;=踏み台シート!G4,踏み台シート!G4&lt;='別紙3-1_区分⑤所要額内訳'!$G$95),1,"")</f>
        <v/>
      </c>
      <c r="H89" s="307" t="str">
        <f>IF(AND('別紙3-1_区分⑤所要額内訳'!$E$95&lt;=踏み台シート!H4,踏み台シート!H4&lt;='別紙3-1_区分⑤所要額内訳'!$G$95),1,"")</f>
        <v/>
      </c>
      <c r="I89" s="307" t="str">
        <f>IF(AND('別紙3-1_区分⑤所要額内訳'!$E$95&lt;=踏み台シート!I4,踏み台シート!I4&lt;='別紙3-1_区分⑤所要額内訳'!$G$95),1,"")</f>
        <v/>
      </c>
      <c r="J89" s="307" t="str">
        <f>IF(AND('別紙3-1_区分⑤所要額内訳'!$E$95&lt;=踏み台シート!J4,踏み台シート!J4&lt;='別紙3-1_区分⑤所要額内訳'!$G$95),1,"")</f>
        <v/>
      </c>
      <c r="K89" s="307" t="str">
        <f>IF(AND('別紙3-1_区分⑤所要額内訳'!$E$95&lt;=踏み台シート!K4,踏み台シート!K4&lt;='別紙3-1_区分⑤所要額内訳'!$G$95),1,"")</f>
        <v/>
      </c>
      <c r="L89" s="307" t="str">
        <f>IF(AND('別紙3-1_区分⑤所要額内訳'!$E$95&lt;=踏み台シート!L4,踏み台シート!L4&lt;='別紙3-1_区分⑤所要額内訳'!$G$95),1,"")</f>
        <v/>
      </c>
      <c r="M89" s="307" t="str">
        <f>IF(AND('別紙3-1_区分⑤所要額内訳'!$E$95&lt;=踏み台シート!M4,踏み台シート!M4&lt;='別紙3-1_区分⑤所要額内訳'!$G$95),1,"")</f>
        <v/>
      </c>
      <c r="N89" s="307" t="str">
        <f>IF(AND('別紙3-1_区分⑤所要額内訳'!$E$95&lt;=踏み台シート!N4,踏み台シート!N4&lt;='別紙3-1_区分⑤所要額内訳'!$G$95),1,"")</f>
        <v/>
      </c>
      <c r="O89" s="307" t="str">
        <f>IF(AND('別紙3-1_区分⑤所要額内訳'!$E$95&lt;=踏み台シート!O4,踏み台シート!O4&lt;='別紙3-1_区分⑤所要額内訳'!$G$95),1,"")</f>
        <v/>
      </c>
      <c r="P89" s="307" t="str">
        <f>IF(AND('別紙3-1_区分⑤所要額内訳'!$E$95&lt;=踏み台シート!P4,踏み台シート!P4&lt;='別紙3-1_区分⑤所要額内訳'!$G$95),1,"")</f>
        <v/>
      </c>
      <c r="Q89" s="307" t="str">
        <f>IF(AND('別紙3-1_区分⑤所要額内訳'!$E$95&lt;=踏み台シート!Q4,踏み台シート!Q4&lt;='別紙3-1_区分⑤所要額内訳'!$G$95),1,"")</f>
        <v/>
      </c>
      <c r="R89" s="307" t="str">
        <f>IF(AND('別紙3-1_区分⑤所要額内訳'!$E$95&lt;=踏み台シート!R4,踏み台シート!R4&lt;='別紙3-1_区分⑤所要額内訳'!$G$95),1,"")</f>
        <v/>
      </c>
      <c r="S89" s="307" t="str">
        <f>IF(AND('別紙3-1_区分⑤所要額内訳'!$E$95&lt;=踏み台シート!S4,踏み台シート!S4&lt;='別紙3-1_区分⑤所要額内訳'!$G$95),1,"")</f>
        <v/>
      </c>
      <c r="T89" s="307" t="str">
        <f>IF(AND('別紙3-1_区分⑤所要額内訳'!$E$95&lt;=踏み台シート!T4,踏み台シート!T4&lt;='別紙3-1_区分⑤所要額内訳'!$G$95),1,"")</f>
        <v/>
      </c>
      <c r="U89" s="307" t="str">
        <f>IF(AND('別紙3-1_区分⑤所要額内訳'!$E$95&lt;=踏み台シート!U4,踏み台シート!U4&lt;='別紙3-1_区分⑤所要額内訳'!$G$95),1,"")</f>
        <v/>
      </c>
      <c r="V89" s="307" t="str">
        <f>IF(AND('別紙3-1_区分⑤所要額内訳'!$E$95&lt;=踏み台シート!V4,踏み台シート!V4&lt;='別紙3-1_区分⑤所要額内訳'!$G$95),1,"")</f>
        <v/>
      </c>
      <c r="W89" s="307" t="str">
        <f>IF(AND('別紙3-1_区分⑤所要額内訳'!$E$95&lt;=踏み台シート!W4,踏み台シート!W4&lt;='別紙3-1_区分⑤所要額内訳'!$G$95),1,"")</f>
        <v/>
      </c>
      <c r="X89" s="307" t="str">
        <f>IF(AND('別紙3-1_区分⑤所要額内訳'!$E$95&lt;=踏み台シート!X4,踏み台シート!X4&lt;='別紙3-1_区分⑤所要額内訳'!$G$95),1,"")</f>
        <v/>
      </c>
      <c r="Y89" s="307" t="str">
        <f>IF(AND('別紙3-1_区分⑤所要額内訳'!$E$95&lt;=踏み台シート!Y4,踏み台シート!Y4&lt;='別紙3-1_区分⑤所要額内訳'!$G$95),1,"")</f>
        <v/>
      </c>
      <c r="Z89" s="307" t="str">
        <f>IF(AND('別紙3-1_区分⑤所要額内訳'!$E$95&lt;=踏み台シート!Z4,踏み台シート!Z4&lt;='別紙3-1_区分⑤所要額内訳'!$G$95),1,"")</f>
        <v/>
      </c>
      <c r="AA89" s="307" t="str">
        <f>IF(AND('別紙3-1_区分⑤所要額内訳'!$E$95&lt;=踏み台シート!AA4,踏み台シート!AA4&lt;='別紙3-1_区分⑤所要額内訳'!$G$95),1,"")</f>
        <v/>
      </c>
      <c r="AB89" s="307" t="str">
        <f>IF(AND('別紙3-1_区分⑤所要額内訳'!$E$95&lt;=踏み台シート!AB4,踏み台シート!AB4&lt;='別紙3-1_区分⑤所要額内訳'!$G$95),1,"")</f>
        <v/>
      </c>
      <c r="AC89" s="307" t="str">
        <f>IF(AND('別紙3-1_区分⑤所要額内訳'!$E$95&lt;=踏み台シート!AC4,踏み台シート!AC4&lt;='別紙3-1_区分⑤所要額内訳'!$G$95),1,"")</f>
        <v/>
      </c>
      <c r="AD89" s="307" t="str">
        <f>IF(AND('別紙3-1_区分⑤所要額内訳'!$E$95&lt;=踏み台シート!AD4,踏み台シート!AD4&lt;='別紙3-1_区分⑤所要額内訳'!$G$95),1,"")</f>
        <v/>
      </c>
      <c r="AE89" s="307" t="str">
        <f>IF(AND('別紙3-1_区分⑤所要額内訳'!$E$95&lt;=踏み台シート!AE4,踏み台シート!AE4&lt;='別紙3-1_区分⑤所要額内訳'!$G$95),1,"")</f>
        <v/>
      </c>
      <c r="AF89" s="307" t="str">
        <f>IF(AND('別紙3-1_区分⑤所要額内訳'!$E$95&lt;=踏み台シート!AF4,踏み台シート!AF4&lt;='別紙3-1_区分⑤所要額内訳'!$G$95),1,"")</f>
        <v/>
      </c>
      <c r="AG89" s="307" t="str">
        <f>IF(AND('別紙3-1_区分⑤所要額内訳'!$E$95&lt;=踏み台シート!AG4,踏み台シート!AG4&lt;='別紙3-1_区分⑤所要額内訳'!$G$95),1,"")</f>
        <v/>
      </c>
      <c r="AH89" s="307" t="str">
        <f>IF(AND('別紙3-1_区分⑤所要額内訳'!$E$95&lt;=踏み台シート!AH4,踏み台シート!AH4&lt;='別紙3-1_区分⑤所要額内訳'!$G$95),1,"")</f>
        <v/>
      </c>
      <c r="AI89" s="307" t="str">
        <f>IF(AND('別紙3-1_区分⑤所要額内訳'!$E$95&lt;=踏み台シート!AI4,踏み台シート!AI4&lt;='別紙3-1_区分⑤所要額内訳'!$G$95),1,"")</f>
        <v/>
      </c>
      <c r="AJ89" s="307" t="str">
        <f>IF(AND('別紙3-1_区分⑤所要額内訳'!$E$95&lt;=踏み台シート!AJ4,踏み台シート!AJ4&lt;='別紙3-1_区分⑤所要額内訳'!$G$95),1,"")</f>
        <v/>
      </c>
      <c r="AK89" s="307" t="str">
        <f>IF(AND('別紙3-1_区分⑤所要額内訳'!$E$95&lt;=踏み台シート!AK4,踏み台シート!AK4&lt;='別紙3-1_区分⑤所要額内訳'!$G$95),1,"")</f>
        <v/>
      </c>
      <c r="AL89" s="307" t="str">
        <f>IF(AND('別紙3-1_区分⑤所要額内訳'!$E$95&lt;=踏み台シート!AL4,踏み台シート!AL4&lt;='別紙3-1_区分⑤所要額内訳'!$G$95),1,"")</f>
        <v/>
      </c>
      <c r="AM89" s="307" t="str">
        <f>IF(AND('別紙3-1_区分⑤所要額内訳'!$E$95&lt;=踏み台シート!AM4,踏み台シート!AM4&lt;='別紙3-1_区分⑤所要額内訳'!$G$95),1,"")</f>
        <v/>
      </c>
      <c r="AN89" s="307" t="str">
        <f>IF(AND('別紙3-1_区分⑤所要額内訳'!$E$95&lt;=踏み台シート!AN4,踏み台シート!AN4&lt;='別紙3-1_区分⑤所要額内訳'!$G$95),1,"")</f>
        <v/>
      </c>
      <c r="AO89" s="307" t="str">
        <f>IF(AND('別紙3-1_区分⑤所要額内訳'!$E$95&lt;=踏み台シート!AO4,踏み台シート!AO4&lt;='別紙3-1_区分⑤所要額内訳'!$G$95),1,"")</f>
        <v/>
      </c>
      <c r="AP89" s="307" t="str">
        <f>IF(AND('別紙3-1_区分⑤所要額内訳'!$E$95&lt;=踏み台シート!AP4,踏み台シート!AP4&lt;='別紙3-1_区分⑤所要額内訳'!$G$95),1,"")</f>
        <v/>
      </c>
      <c r="AQ89" s="307" t="str">
        <f>IF(AND('別紙3-1_区分⑤所要額内訳'!$E$95&lt;=踏み台シート!AQ4,踏み台シート!AQ4&lt;='別紙3-1_区分⑤所要額内訳'!$G$95),1,"")</f>
        <v/>
      </c>
      <c r="AR89" s="307" t="str">
        <f>IF(AND('別紙3-1_区分⑤所要額内訳'!$E$95&lt;=踏み台シート!AR4,踏み台シート!AR4&lt;='別紙3-1_区分⑤所要額内訳'!$G$95),1,"")</f>
        <v/>
      </c>
      <c r="AS89" s="307" t="str">
        <f>IF(AND('別紙3-1_区分⑤所要額内訳'!$E$95&lt;=踏み台シート!AS4,踏み台シート!AS4&lt;='別紙3-1_区分⑤所要額内訳'!$G$95),1,"")</f>
        <v/>
      </c>
      <c r="AT89" s="307" t="str">
        <f>IF(AND('別紙3-1_区分⑤所要額内訳'!$E$95&lt;=踏み台シート!AT4,踏み台シート!AT4&lt;='別紙3-1_区分⑤所要額内訳'!$G$95),1,"")</f>
        <v/>
      </c>
      <c r="AU89" s="307" t="str">
        <f>IF(AND('別紙3-1_区分⑤所要額内訳'!$E$95&lt;=踏み台シート!AU4,踏み台シート!AU4&lt;='別紙3-1_区分⑤所要額内訳'!$G$95),1,"")</f>
        <v/>
      </c>
      <c r="AV89" s="307" t="str">
        <f>IF(AND('別紙3-1_区分⑤所要額内訳'!$E$95&lt;=踏み台シート!AV4,踏み台シート!AV4&lt;='別紙3-1_区分⑤所要額内訳'!$G$95),1,"")</f>
        <v/>
      </c>
      <c r="AW89" s="307" t="str">
        <f>IF(AND('別紙3-1_区分⑤所要額内訳'!$E$95&lt;=踏み台シート!AW4,踏み台シート!AW4&lt;='別紙3-1_区分⑤所要額内訳'!$G$95),1,"")</f>
        <v/>
      </c>
      <c r="AX89" s="307" t="str">
        <f>IF(AND('別紙3-1_区分⑤所要額内訳'!$E$95&lt;=踏み台シート!AX4,踏み台シート!AX4&lt;='別紙3-1_区分⑤所要額内訳'!$G$95),1,"")</f>
        <v/>
      </c>
      <c r="AY89" s="307" t="str">
        <f>IF(AND('別紙3-1_区分⑤所要額内訳'!$E$95&lt;=踏み台シート!AY4,踏み台シート!AY4&lt;='別紙3-1_区分⑤所要額内訳'!$G$95),1,"")</f>
        <v/>
      </c>
      <c r="AZ89" s="307" t="str">
        <f>IF(AND('別紙3-1_区分⑤所要額内訳'!$E$95&lt;=踏み台シート!AZ4,踏み台シート!AZ4&lt;='別紙3-1_区分⑤所要額内訳'!$G$95),1,"")</f>
        <v/>
      </c>
      <c r="BA89" s="307" t="str">
        <f>IF(AND('別紙3-1_区分⑤所要額内訳'!$E$95&lt;=踏み台シート!BA4,踏み台シート!BA4&lt;='別紙3-1_区分⑤所要額内訳'!$G$95),1,"")</f>
        <v/>
      </c>
      <c r="BB89" s="311">
        <f t="shared" si="6"/>
        <v>1</v>
      </c>
    </row>
    <row r="90" spans="1:54">
      <c r="A90" s="307" t="str">
        <f t="shared" si="7"/>
        <v/>
      </c>
      <c r="B90" s="313" t="str">
        <f>IF('別紙3-1_区分⑤所要額内訳'!B96="","",'別紙3-1_区分⑤所要額内訳'!B96)</f>
        <v/>
      </c>
      <c r="C90" s="307" t="str">
        <f>IF('別紙3-1_区分⑤所要額内訳'!C96="","",'別紙3-1_区分⑤所要額内訳'!C96)</f>
        <v/>
      </c>
      <c r="D90" s="307">
        <f>IF(AND('別紙3-1_区分⑤所要額内訳'!$E$96&lt;=踏み台シート!D4,踏み台シート!D4&lt;='別紙3-1_区分⑤所要額内訳'!$G$96),1,"")</f>
        <v>1</v>
      </c>
      <c r="E90" s="307" t="str">
        <f>IF(AND('別紙3-1_区分⑤所要額内訳'!$E$96&lt;=踏み台シート!E4,踏み台シート!E4&lt;='別紙3-1_区分⑤所要額内訳'!$G$96),1,"")</f>
        <v/>
      </c>
      <c r="F90" s="307" t="str">
        <f>IF(AND('別紙3-1_区分⑤所要額内訳'!$E$96&lt;=踏み台シート!F4,踏み台シート!F4&lt;='別紙3-1_区分⑤所要額内訳'!$G$96),1,"")</f>
        <v/>
      </c>
      <c r="G90" s="307" t="str">
        <f>IF(AND('別紙3-1_区分⑤所要額内訳'!$E$96&lt;=踏み台シート!G4,踏み台シート!G4&lt;='別紙3-1_区分⑤所要額内訳'!$G$96),1,"")</f>
        <v/>
      </c>
      <c r="H90" s="307" t="str">
        <f>IF(AND('別紙3-1_区分⑤所要額内訳'!$E$96&lt;=踏み台シート!H4,踏み台シート!H4&lt;='別紙3-1_区分⑤所要額内訳'!$G$96),1,"")</f>
        <v/>
      </c>
      <c r="I90" s="307" t="str">
        <f>IF(AND('別紙3-1_区分⑤所要額内訳'!$E$96&lt;=踏み台シート!I4,踏み台シート!I4&lt;='別紙3-1_区分⑤所要額内訳'!$G$96),1,"")</f>
        <v/>
      </c>
      <c r="J90" s="307" t="str">
        <f>IF(AND('別紙3-1_区分⑤所要額内訳'!$E$96&lt;=踏み台シート!J4,踏み台シート!J4&lt;='別紙3-1_区分⑤所要額内訳'!$G$96),1,"")</f>
        <v/>
      </c>
      <c r="K90" s="307" t="str">
        <f>IF(AND('別紙3-1_区分⑤所要額内訳'!$E$96&lt;=踏み台シート!K4,踏み台シート!K4&lt;='別紙3-1_区分⑤所要額内訳'!$G$96),1,"")</f>
        <v/>
      </c>
      <c r="L90" s="307" t="str">
        <f>IF(AND('別紙3-1_区分⑤所要額内訳'!$E$96&lt;=踏み台シート!L4,踏み台シート!L4&lt;='別紙3-1_区分⑤所要額内訳'!$G$96),1,"")</f>
        <v/>
      </c>
      <c r="M90" s="307" t="str">
        <f>IF(AND('別紙3-1_区分⑤所要額内訳'!$E$96&lt;=踏み台シート!M4,踏み台シート!M4&lt;='別紙3-1_区分⑤所要額内訳'!$G$96),1,"")</f>
        <v/>
      </c>
      <c r="N90" s="307" t="str">
        <f>IF(AND('別紙3-1_区分⑤所要額内訳'!$E$96&lt;=踏み台シート!N4,踏み台シート!N4&lt;='別紙3-1_区分⑤所要額内訳'!$G$96),1,"")</f>
        <v/>
      </c>
      <c r="O90" s="307" t="str">
        <f>IF(AND('別紙3-1_区分⑤所要額内訳'!$E$96&lt;=踏み台シート!O4,踏み台シート!O4&lt;='別紙3-1_区分⑤所要額内訳'!$G$96),1,"")</f>
        <v/>
      </c>
      <c r="P90" s="307" t="str">
        <f>IF(AND('別紙3-1_区分⑤所要額内訳'!$E$96&lt;=踏み台シート!P4,踏み台シート!P4&lt;='別紙3-1_区分⑤所要額内訳'!$G$96),1,"")</f>
        <v/>
      </c>
      <c r="Q90" s="307" t="str">
        <f>IF(AND('別紙3-1_区分⑤所要額内訳'!$E$96&lt;=踏み台シート!Q4,踏み台シート!Q4&lt;='別紙3-1_区分⑤所要額内訳'!$G$96),1,"")</f>
        <v/>
      </c>
      <c r="R90" s="307" t="str">
        <f>IF(AND('別紙3-1_区分⑤所要額内訳'!$E$96&lt;=踏み台シート!R4,踏み台シート!R4&lt;='別紙3-1_区分⑤所要額内訳'!$G$96),1,"")</f>
        <v/>
      </c>
      <c r="S90" s="307" t="str">
        <f>IF(AND('別紙3-1_区分⑤所要額内訳'!$E$96&lt;=踏み台シート!S4,踏み台シート!S4&lt;='別紙3-1_区分⑤所要額内訳'!$G$96),1,"")</f>
        <v/>
      </c>
      <c r="T90" s="307" t="str">
        <f>IF(AND('別紙3-1_区分⑤所要額内訳'!$E$96&lt;=踏み台シート!T4,踏み台シート!T4&lt;='別紙3-1_区分⑤所要額内訳'!$G$96),1,"")</f>
        <v/>
      </c>
      <c r="U90" s="307" t="str">
        <f>IF(AND('別紙3-1_区分⑤所要額内訳'!$E$96&lt;=踏み台シート!U4,踏み台シート!U4&lt;='別紙3-1_区分⑤所要額内訳'!$G$96),1,"")</f>
        <v/>
      </c>
      <c r="V90" s="307" t="str">
        <f>IF(AND('別紙3-1_区分⑤所要額内訳'!$E$96&lt;=踏み台シート!V4,踏み台シート!V4&lt;='別紙3-1_区分⑤所要額内訳'!$G$96),1,"")</f>
        <v/>
      </c>
      <c r="W90" s="307" t="str">
        <f>IF(AND('別紙3-1_区分⑤所要額内訳'!$E$96&lt;=踏み台シート!W4,踏み台シート!W4&lt;='別紙3-1_区分⑤所要額内訳'!$G$96),1,"")</f>
        <v/>
      </c>
      <c r="X90" s="307" t="str">
        <f>IF(AND('別紙3-1_区分⑤所要額内訳'!$E$96&lt;=踏み台シート!X4,踏み台シート!X4&lt;='別紙3-1_区分⑤所要額内訳'!$G$96),1,"")</f>
        <v/>
      </c>
      <c r="Y90" s="307" t="str">
        <f>IF(AND('別紙3-1_区分⑤所要額内訳'!$E$96&lt;=踏み台シート!Y4,踏み台シート!Y4&lt;='別紙3-1_区分⑤所要額内訳'!$G$96),1,"")</f>
        <v/>
      </c>
      <c r="Z90" s="307" t="str">
        <f>IF(AND('別紙3-1_区分⑤所要額内訳'!$E$96&lt;=踏み台シート!Z4,踏み台シート!Z4&lt;='別紙3-1_区分⑤所要額内訳'!$G$96),1,"")</f>
        <v/>
      </c>
      <c r="AA90" s="307" t="str">
        <f>IF(AND('別紙3-1_区分⑤所要額内訳'!$E$96&lt;=踏み台シート!AA4,踏み台シート!AA4&lt;='別紙3-1_区分⑤所要額内訳'!$G$96),1,"")</f>
        <v/>
      </c>
      <c r="AB90" s="307" t="str">
        <f>IF(AND('別紙3-1_区分⑤所要額内訳'!$E$96&lt;=踏み台シート!AB4,踏み台シート!AB4&lt;='別紙3-1_区分⑤所要額内訳'!$G$96),1,"")</f>
        <v/>
      </c>
      <c r="AC90" s="307" t="str">
        <f>IF(AND('別紙3-1_区分⑤所要額内訳'!$E$96&lt;=踏み台シート!AC4,踏み台シート!AC4&lt;='別紙3-1_区分⑤所要額内訳'!$G$96),1,"")</f>
        <v/>
      </c>
      <c r="AD90" s="307" t="str">
        <f>IF(AND('別紙3-1_区分⑤所要額内訳'!$E$96&lt;=踏み台シート!AD4,踏み台シート!AD4&lt;='別紙3-1_区分⑤所要額内訳'!$G$96),1,"")</f>
        <v/>
      </c>
      <c r="AE90" s="307" t="str">
        <f>IF(AND('別紙3-1_区分⑤所要額内訳'!$E$96&lt;=踏み台シート!AE4,踏み台シート!AE4&lt;='別紙3-1_区分⑤所要額内訳'!$G$96),1,"")</f>
        <v/>
      </c>
      <c r="AF90" s="307" t="str">
        <f>IF(AND('別紙3-1_区分⑤所要額内訳'!$E$96&lt;=踏み台シート!AF4,踏み台シート!AF4&lt;='別紙3-1_区分⑤所要額内訳'!$G$96),1,"")</f>
        <v/>
      </c>
      <c r="AG90" s="307" t="str">
        <f>IF(AND('別紙3-1_区分⑤所要額内訳'!$E$96&lt;=踏み台シート!AG4,踏み台シート!AG4&lt;='別紙3-1_区分⑤所要額内訳'!$G$96),1,"")</f>
        <v/>
      </c>
      <c r="AH90" s="307" t="str">
        <f>IF(AND('別紙3-1_区分⑤所要額内訳'!$E$96&lt;=踏み台シート!AH4,踏み台シート!AH4&lt;='別紙3-1_区分⑤所要額内訳'!$G$96),1,"")</f>
        <v/>
      </c>
      <c r="AI90" s="307" t="str">
        <f>IF(AND('別紙3-1_区分⑤所要額内訳'!$E$96&lt;=踏み台シート!AI4,踏み台シート!AI4&lt;='別紙3-1_区分⑤所要額内訳'!$G$96),1,"")</f>
        <v/>
      </c>
      <c r="AJ90" s="307" t="str">
        <f>IF(AND('別紙3-1_区分⑤所要額内訳'!$E$96&lt;=踏み台シート!AJ4,踏み台シート!AJ4&lt;='別紙3-1_区分⑤所要額内訳'!$G$96),1,"")</f>
        <v/>
      </c>
      <c r="AK90" s="307" t="str">
        <f>IF(AND('別紙3-1_区分⑤所要額内訳'!$E$96&lt;=踏み台シート!AK4,踏み台シート!AK4&lt;='別紙3-1_区分⑤所要額内訳'!$G$96),1,"")</f>
        <v/>
      </c>
      <c r="AL90" s="307" t="str">
        <f>IF(AND('別紙3-1_区分⑤所要額内訳'!$E$96&lt;=踏み台シート!AL4,踏み台シート!AL4&lt;='別紙3-1_区分⑤所要額内訳'!$G$96),1,"")</f>
        <v/>
      </c>
      <c r="AM90" s="307" t="str">
        <f>IF(AND('別紙3-1_区分⑤所要額内訳'!$E$96&lt;=踏み台シート!AM4,踏み台シート!AM4&lt;='別紙3-1_区分⑤所要額内訳'!$G$96),1,"")</f>
        <v/>
      </c>
      <c r="AN90" s="307" t="str">
        <f>IF(AND('別紙3-1_区分⑤所要額内訳'!$E$96&lt;=踏み台シート!AN4,踏み台シート!AN4&lt;='別紙3-1_区分⑤所要額内訳'!$G$96),1,"")</f>
        <v/>
      </c>
      <c r="AO90" s="307" t="str">
        <f>IF(AND('別紙3-1_区分⑤所要額内訳'!$E$96&lt;=踏み台シート!AO4,踏み台シート!AO4&lt;='別紙3-1_区分⑤所要額内訳'!$G$96),1,"")</f>
        <v/>
      </c>
      <c r="AP90" s="307" t="str">
        <f>IF(AND('別紙3-1_区分⑤所要額内訳'!$E$96&lt;=踏み台シート!AP4,踏み台シート!AP4&lt;='別紙3-1_区分⑤所要額内訳'!$G$96),1,"")</f>
        <v/>
      </c>
      <c r="AQ90" s="307" t="str">
        <f>IF(AND('別紙3-1_区分⑤所要額内訳'!$E$96&lt;=踏み台シート!AQ4,踏み台シート!AQ4&lt;='別紙3-1_区分⑤所要額内訳'!$G$96),1,"")</f>
        <v/>
      </c>
      <c r="AR90" s="307" t="str">
        <f>IF(AND('別紙3-1_区分⑤所要額内訳'!$E$96&lt;=踏み台シート!AR4,踏み台シート!AR4&lt;='別紙3-1_区分⑤所要額内訳'!$G$96),1,"")</f>
        <v/>
      </c>
      <c r="AS90" s="307" t="str">
        <f>IF(AND('別紙3-1_区分⑤所要額内訳'!$E$96&lt;=踏み台シート!AS4,踏み台シート!AS4&lt;='別紙3-1_区分⑤所要額内訳'!$G$96),1,"")</f>
        <v/>
      </c>
      <c r="AT90" s="307" t="str">
        <f>IF(AND('別紙3-1_区分⑤所要額内訳'!$E$96&lt;=踏み台シート!AT4,踏み台シート!AT4&lt;='別紙3-1_区分⑤所要額内訳'!$G$96),1,"")</f>
        <v/>
      </c>
      <c r="AU90" s="307" t="str">
        <f>IF(AND('別紙3-1_区分⑤所要額内訳'!$E$96&lt;=踏み台シート!AU4,踏み台シート!AU4&lt;='別紙3-1_区分⑤所要額内訳'!$G$96),1,"")</f>
        <v/>
      </c>
      <c r="AV90" s="307" t="str">
        <f>IF(AND('別紙3-1_区分⑤所要額内訳'!$E$96&lt;=踏み台シート!AV4,踏み台シート!AV4&lt;='別紙3-1_区分⑤所要額内訳'!$G$96),1,"")</f>
        <v/>
      </c>
      <c r="AW90" s="307" t="str">
        <f>IF(AND('別紙3-1_区分⑤所要額内訳'!$E$96&lt;=踏み台シート!AW4,踏み台シート!AW4&lt;='別紙3-1_区分⑤所要額内訳'!$G$96),1,"")</f>
        <v/>
      </c>
      <c r="AX90" s="307" t="str">
        <f>IF(AND('別紙3-1_区分⑤所要額内訳'!$E$96&lt;=踏み台シート!AX4,踏み台シート!AX4&lt;='別紙3-1_区分⑤所要額内訳'!$G$96),1,"")</f>
        <v/>
      </c>
      <c r="AY90" s="307" t="str">
        <f>IF(AND('別紙3-1_区分⑤所要額内訳'!$E$96&lt;=踏み台シート!AY4,踏み台シート!AY4&lt;='別紙3-1_区分⑤所要額内訳'!$G$96),1,"")</f>
        <v/>
      </c>
      <c r="AZ90" s="307" t="str">
        <f>IF(AND('別紙3-1_区分⑤所要額内訳'!$E$96&lt;=踏み台シート!AZ4,踏み台シート!AZ4&lt;='別紙3-1_区分⑤所要額内訳'!$G$96),1,"")</f>
        <v/>
      </c>
      <c r="BA90" s="307" t="str">
        <f>IF(AND('別紙3-1_区分⑤所要額内訳'!$E$96&lt;=踏み台シート!BA4,踏み台シート!BA4&lt;='別紙3-1_区分⑤所要額内訳'!$G$96),1,"")</f>
        <v/>
      </c>
      <c r="BB90" s="311">
        <f t="shared" si="6"/>
        <v>1</v>
      </c>
    </row>
    <row r="91" spans="1:54">
      <c r="A91" s="307" t="str">
        <f t="shared" si="7"/>
        <v/>
      </c>
      <c r="B91" s="313" t="str">
        <f>IF('別紙3-1_区分⑤所要額内訳'!B97="","",'別紙3-1_区分⑤所要額内訳'!B97)</f>
        <v/>
      </c>
      <c r="C91" s="307" t="str">
        <f>IF('別紙3-1_区分⑤所要額内訳'!C97="","",'別紙3-1_区分⑤所要額内訳'!C97)</f>
        <v/>
      </c>
      <c r="D91" s="307">
        <f>IF(AND('別紙3-1_区分⑤所要額内訳'!$E$97&lt;=踏み台シート!D4,踏み台シート!D4&lt;='別紙3-1_区分⑤所要額内訳'!$G$97),1,"")</f>
        <v>1</v>
      </c>
      <c r="E91" s="307" t="str">
        <f>IF(AND('別紙3-1_区分⑤所要額内訳'!$E$97&lt;=踏み台シート!E4,踏み台シート!E4&lt;='別紙3-1_区分⑤所要額内訳'!$G$97),1,"")</f>
        <v/>
      </c>
      <c r="F91" s="307" t="str">
        <f>IF(AND('別紙3-1_区分⑤所要額内訳'!$E$97&lt;=踏み台シート!F4,踏み台シート!F4&lt;='別紙3-1_区分⑤所要額内訳'!$G$97),1,"")</f>
        <v/>
      </c>
      <c r="G91" s="307" t="str">
        <f>IF(AND('別紙3-1_区分⑤所要額内訳'!$E$97&lt;=踏み台シート!G4,踏み台シート!G4&lt;='別紙3-1_区分⑤所要額内訳'!$G$97),1,"")</f>
        <v/>
      </c>
      <c r="H91" s="307" t="str">
        <f>IF(AND('別紙3-1_区分⑤所要額内訳'!$E$97&lt;=踏み台シート!H4,踏み台シート!H4&lt;='別紙3-1_区分⑤所要額内訳'!$G$97),1,"")</f>
        <v/>
      </c>
      <c r="I91" s="307" t="str">
        <f>IF(AND('別紙3-1_区分⑤所要額内訳'!$E$97&lt;=踏み台シート!I4,踏み台シート!I4&lt;='別紙3-1_区分⑤所要額内訳'!$G$97),1,"")</f>
        <v/>
      </c>
      <c r="J91" s="307" t="str">
        <f>IF(AND('別紙3-1_区分⑤所要額内訳'!$E$97&lt;=踏み台シート!J4,踏み台シート!J4&lt;='別紙3-1_区分⑤所要額内訳'!$G$97),1,"")</f>
        <v/>
      </c>
      <c r="K91" s="307" t="str">
        <f>IF(AND('別紙3-1_区分⑤所要額内訳'!$E$97&lt;=踏み台シート!K4,踏み台シート!K4&lt;='別紙3-1_区分⑤所要額内訳'!$G$97),1,"")</f>
        <v/>
      </c>
      <c r="L91" s="307" t="str">
        <f>IF(AND('別紙3-1_区分⑤所要額内訳'!$E$97&lt;=踏み台シート!L4,踏み台シート!L4&lt;='別紙3-1_区分⑤所要額内訳'!$G$97),1,"")</f>
        <v/>
      </c>
      <c r="M91" s="307" t="str">
        <f>IF(AND('別紙3-1_区分⑤所要額内訳'!$E$97&lt;=踏み台シート!M4,踏み台シート!M4&lt;='別紙3-1_区分⑤所要額内訳'!$G$97),1,"")</f>
        <v/>
      </c>
      <c r="N91" s="307" t="str">
        <f>IF(AND('別紙3-1_区分⑤所要額内訳'!$E$97&lt;=踏み台シート!N4,踏み台シート!N4&lt;='別紙3-1_区分⑤所要額内訳'!$G$97),1,"")</f>
        <v/>
      </c>
      <c r="O91" s="307" t="str">
        <f>IF(AND('別紙3-1_区分⑤所要額内訳'!$E$97&lt;=踏み台シート!O4,踏み台シート!O4&lt;='別紙3-1_区分⑤所要額内訳'!$G$97),1,"")</f>
        <v/>
      </c>
      <c r="P91" s="307" t="str">
        <f>IF(AND('別紙3-1_区分⑤所要額内訳'!$E$97&lt;=踏み台シート!P4,踏み台シート!P4&lt;='別紙3-1_区分⑤所要額内訳'!$G$97),1,"")</f>
        <v/>
      </c>
      <c r="Q91" s="307" t="str">
        <f>IF(AND('別紙3-1_区分⑤所要額内訳'!$E$97&lt;=踏み台シート!Q4,踏み台シート!Q4&lt;='別紙3-1_区分⑤所要額内訳'!$G$97),1,"")</f>
        <v/>
      </c>
      <c r="R91" s="307" t="str">
        <f>IF(AND('別紙3-1_区分⑤所要額内訳'!$E$97&lt;=踏み台シート!R4,踏み台シート!R4&lt;='別紙3-1_区分⑤所要額内訳'!$G$97),1,"")</f>
        <v/>
      </c>
      <c r="S91" s="307" t="str">
        <f>IF(AND('別紙3-1_区分⑤所要額内訳'!$E$97&lt;=踏み台シート!S4,踏み台シート!S4&lt;='別紙3-1_区分⑤所要額内訳'!$G$97),1,"")</f>
        <v/>
      </c>
      <c r="T91" s="307" t="str">
        <f>IF(AND('別紙3-1_区分⑤所要額内訳'!$E$97&lt;=踏み台シート!T4,踏み台シート!T4&lt;='別紙3-1_区分⑤所要額内訳'!$G$97),1,"")</f>
        <v/>
      </c>
      <c r="U91" s="307" t="str">
        <f>IF(AND('別紙3-1_区分⑤所要額内訳'!$E$97&lt;=踏み台シート!U4,踏み台シート!U4&lt;='別紙3-1_区分⑤所要額内訳'!$G$97),1,"")</f>
        <v/>
      </c>
      <c r="V91" s="307" t="str">
        <f>IF(AND('別紙3-1_区分⑤所要額内訳'!$E$97&lt;=踏み台シート!V4,踏み台シート!V4&lt;='別紙3-1_区分⑤所要額内訳'!$G$97),1,"")</f>
        <v/>
      </c>
      <c r="W91" s="307" t="str">
        <f>IF(AND('別紙3-1_区分⑤所要額内訳'!$E$97&lt;=踏み台シート!W4,踏み台シート!W4&lt;='別紙3-1_区分⑤所要額内訳'!$G$97),1,"")</f>
        <v/>
      </c>
      <c r="X91" s="307" t="str">
        <f>IF(AND('別紙3-1_区分⑤所要額内訳'!$E$97&lt;=踏み台シート!X4,踏み台シート!X4&lt;='別紙3-1_区分⑤所要額内訳'!$G$97),1,"")</f>
        <v/>
      </c>
      <c r="Y91" s="307" t="str">
        <f>IF(AND('別紙3-1_区分⑤所要額内訳'!$E$97&lt;=踏み台シート!Y4,踏み台シート!Y4&lt;='別紙3-1_区分⑤所要額内訳'!$G$97),1,"")</f>
        <v/>
      </c>
      <c r="Z91" s="307" t="str">
        <f>IF(AND('別紙3-1_区分⑤所要額内訳'!$E$97&lt;=踏み台シート!Z4,踏み台シート!Z4&lt;='別紙3-1_区分⑤所要額内訳'!$G$97),1,"")</f>
        <v/>
      </c>
      <c r="AA91" s="307" t="str">
        <f>IF(AND('別紙3-1_区分⑤所要額内訳'!$E$97&lt;=踏み台シート!AA4,踏み台シート!AA4&lt;='別紙3-1_区分⑤所要額内訳'!$G$97),1,"")</f>
        <v/>
      </c>
      <c r="AB91" s="307" t="str">
        <f>IF(AND('別紙3-1_区分⑤所要額内訳'!$E$97&lt;=踏み台シート!AB4,踏み台シート!AB4&lt;='別紙3-1_区分⑤所要額内訳'!$G$97),1,"")</f>
        <v/>
      </c>
      <c r="AC91" s="307" t="str">
        <f>IF(AND('別紙3-1_区分⑤所要額内訳'!$E$97&lt;=踏み台シート!AC4,踏み台シート!AC4&lt;='別紙3-1_区分⑤所要額内訳'!$G$97),1,"")</f>
        <v/>
      </c>
      <c r="AD91" s="307" t="str">
        <f>IF(AND('別紙3-1_区分⑤所要額内訳'!$E$97&lt;=踏み台シート!AD4,踏み台シート!AD4&lt;='別紙3-1_区分⑤所要額内訳'!$G$97),1,"")</f>
        <v/>
      </c>
      <c r="AE91" s="307" t="str">
        <f>IF(AND('別紙3-1_区分⑤所要額内訳'!$E$97&lt;=踏み台シート!AE4,踏み台シート!AE4&lt;='別紙3-1_区分⑤所要額内訳'!$G$97),1,"")</f>
        <v/>
      </c>
      <c r="AF91" s="307" t="str">
        <f>IF(AND('別紙3-1_区分⑤所要額内訳'!$E$97&lt;=踏み台シート!AF4,踏み台シート!AF4&lt;='別紙3-1_区分⑤所要額内訳'!$G$97),1,"")</f>
        <v/>
      </c>
      <c r="AG91" s="307" t="str">
        <f>IF(AND('別紙3-1_区分⑤所要額内訳'!$E$97&lt;=踏み台シート!AG4,踏み台シート!AG4&lt;='別紙3-1_区分⑤所要額内訳'!$G$97),1,"")</f>
        <v/>
      </c>
      <c r="AH91" s="307" t="str">
        <f>IF(AND('別紙3-1_区分⑤所要額内訳'!$E$97&lt;=踏み台シート!AH4,踏み台シート!AH4&lt;='別紙3-1_区分⑤所要額内訳'!$G$97),1,"")</f>
        <v/>
      </c>
      <c r="AI91" s="307" t="str">
        <f>IF(AND('別紙3-1_区分⑤所要額内訳'!$E$97&lt;=踏み台シート!AI4,踏み台シート!AI4&lt;='別紙3-1_区分⑤所要額内訳'!$G$97),1,"")</f>
        <v/>
      </c>
      <c r="AJ91" s="307" t="str">
        <f>IF(AND('別紙3-1_区分⑤所要額内訳'!$E$97&lt;=踏み台シート!AJ4,踏み台シート!AJ4&lt;='別紙3-1_区分⑤所要額内訳'!$G$97),1,"")</f>
        <v/>
      </c>
      <c r="AK91" s="307" t="str">
        <f>IF(AND('別紙3-1_区分⑤所要額内訳'!$E$97&lt;=踏み台シート!AK4,踏み台シート!AK4&lt;='別紙3-1_区分⑤所要額内訳'!$G$97),1,"")</f>
        <v/>
      </c>
      <c r="AL91" s="307" t="str">
        <f>IF(AND('別紙3-1_区分⑤所要額内訳'!$E$97&lt;=踏み台シート!AL4,踏み台シート!AL4&lt;='別紙3-1_区分⑤所要額内訳'!$G$97),1,"")</f>
        <v/>
      </c>
      <c r="AM91" s="307" t="str">
        <f>IF(AND('別紙3-1_区分⑤所要額内訳'!$E$97&lt;=踏み台シート!AM4,踏み台シート!AM4&lt;='別紙3-1_区分⑤所要額内訳'!$G$97),1,"")</f>
        <v/>
      </c>
      <c r="AN91" s="307" t="str">
        <f>IF(AND('別紙3-1_区分⑤所要額内訳'!$E$97&lt;=踏み台シート!AN4,踏み台シート!AN4&lt;='別紙3-1_区分⑤所要額内訳'!$G$97),1,"")</f>
        <v/>
      </c>
      <c r="AO91" s="307" t="str">
        <f>IF(AND('別紙3-1_区分⑤所要額内訳'!$E$97&lt;=踏み台シート!AO4,踏み台シート!AO4&lt;='別紙3-1_区分⑤所要額内訳'!$G$97),1,"")</f>
        <v/>
      </c>
      <c r="AP91" s="307" t="str">
        <f>IF(AND('別紙3-1_区分⑤所要額内訳'!$E$97&lt;=踏み台シート!AP4,踏み台シート!AP4&lt;='別紙3-1_区分⑤所要額内訳'!$G$97),1,"")</f>
        <v/>
      </c>
      <c r="AQ91" s="307" t="str">
        <f>IF(AND('別紙3-1_区分⑤所要額内訳'!$E$97&lt;=踏み台シート!AQ4,踏み台シート!AQ4&lt;='別紙3-1_区分⑤所要額内訳'!$G$97),1,"")</f>
        <v/>
      </c>
      <c r="AR91" s="307" t="str">
        <f>IF(AND('別紙3-1_区分⑤所要額内訳'!$E$97&lt;=踏み台シート!AR4,踏み台シート!AR4&lt;='別紙3-1_区分⑤所要額内訳'!$G$97),1,"")</f>
        <v/>
      </c>
      <c r="AS91" s="307" t="str">
        <f>IF(AND('別紙3-1_区分⑤所要額内訳'!$E$97&lt;=踏み台シート!AS4,踏み台シート!AS4&lt;='別紙3-1_区分⑤所要額内訳'!$G$97),1,"")</f>
        <v/>
      </c>
      <c r="AT91" s="307" t="str">
        <f>IF(AND('別紙3-1_区分⑤所要額内訳'!$E$97&lt;=踏み台シート!AT4,踏み台シート!AT4&lt;='別紙3-1_区分⑤所要額内訳'!$G$97),1,"")</f>
        <v/>
      </c>
      <c r="AU91" s="307" t="str">
        <f>IF(AND('別紙3-1_区分⑤所要額内訳'!$E$97&lt;=踏み台シート!AU4,踏み台シート!AU4&lt;='別紙3-1_区分⑤所要額内訳'!$G$97),1,"")</f>
        <v/>
      </c>
      <c r="AV91" s="307" t="str">
        <f>IF(AND('別紙3-1_区分⑤所要額内訳'!$E$97&lt;=踏み台シート!AV4,踏み台シート!AV4&lt;='別紙3-1_区分⑤所要額内訳'!$G$97),1,"")</f>
        <v/>
      </c>
      <c r="AW91" s="307" t="str">
        <f>IF(AND('別紙3-1_区分⑤所要額内訳'!$E$97&lt;=踏み台シート!AW4,踏み台シート!AW4&lt;='別紙3-1_区分⑤所要額内訳'!$G$97),1,"")</f>
        <v/>
      </c>
      <c r="AX91" s="307" t="str">
        <f>IF(AND('別紙3-1_区分⑤所要額内訳'!$E$97&lt;=踏み台シート!AX4,踏み台シート!AX4&lt;='別紙3-1_区分⑤所要額内訳'!$G$97),1,"")</f>
        <v/>
      </c>
      <c r="AY91" s="307" t="str">
        <f>IF(AND('別紙3-1_区分⑤所要額内訳'!$E$97&lt;=踏み台シート!AY4,踏み台シート!AY4&lt;='別紙3-1_区分⑤所要額内訳'!$G$97),1,"")</f>
        <v/>
      </c>
      <c r="AZ91" s="307" t="str">
        <f>IF(AND('別紙3-1_区分⑤所要額内訳'!$E$97&lt;=踏み台シート!AZ4,踏み台シート!AZ4&lt;='別紙3-1_区分⑤所要額内訳'!$G$97),1,"")</f>
        <v/>
      </c>
      <c r="BA91" s="307" t="str">
        <f>IF(AND('別紙3-1_区分⑤所要額内訳'!$E$97&lt;=踏み台シート!BA4,踏み台シート!BA4&lt;='別紙3-1_区分⑤所要額内訳'!$G$97),1,"")</f>
        <v/>
      </c>
      <c r="BB91" s="311">
        <f t="shared" si="6"/>
        <v>1</v>
      </c>
    </row>
    <row r="92" spans="1:54">
      <c r="A92" s="307" t="str">
        <f t="shared" si="7"/>
        <v/>
      </c>
      <c r="B92" s="313" t="str">
        <f>IF('別紙3-1_区分⑤所要額内訳'!B98="","",'別紙3-1_区分⑤所要額内訳'!B98)</f>
        <v/>
      </c>
      <c r="C92" s="307" t="str">
        <f>IF('別紙3-1_区分⑤所要額内訳'!C98="","",'別紙3-1_区分⑤所要額内訳'!C98)</f>
        <v/>
      </c>
      <c r="D92" s="307">
        <f>IF(AND('別紙3-1_区分⑤所要額内訳'!$E$98&lt;=踏み台シート!D4,踏み台シート!D4&lt;='別紙3-1_区分⑤所要額内訳'!$G$98),1,"")</f>
        <v>1</v>
      </c>
      <c r="E92" s="307" t="str">
        <f>IF(AND('別紙3-1_区分⑤所要額内訳'!$E$98&lt;=踏み台シート!E4,踏み台シート!E4&lt;='別紙3-1_区分⑤所要額内訳'!$G$98),1,"")</f>
        <v/>
      </c>
      <c r="F92" s="307" t="str">
        <f>IF(AND('別紙3-1_区分⑤所要額内訳'!$E$98&lt;=踏み台シート!F4,踏み台シート!F4&lt;='別紙3-1_区分⑤所要額内訳'!$G$98),1,"")</f>
        <v/>
      </c>
      <c r="G92" s="307" t="str">
        <f>IF(AND('別紙3-1_区分⑤所要額内訳'!$E$98&lt;=踏み台シート!G4,踏み台シート!G4&lt;='別紙3-1_区分⑤所要額内訳'!$G$98),1,"")</f>
        <v/>
      </c>
      <c r="H92" s="307" t="str">
        <f>IF(AND('別紙3-1_区分⑤所要額内訳'!$E$98&lt;=踏み台シート!H4,踏み台シート!H4&lt;='別紙3-1_区分⑤所要額内訳'!$G$98),1,"")</f>
        <v/>
      </c>
      <c r="I92" s="307" t="str">
        <f>IF(AND('別紙3-1_区分⑤所要額内訳'!$E$98&lt;=踏み台シート!I4,踏み台シート!I4&lt;='別紙3-1_区分⑤所要額内訳'!$G$98),1,"")</f>
        <v/>
      </c>
      <c r="J92" s="307" t="str">
        <f>IF(AND('別紙3-1_区分⑤所要額内訳'!$E$98&lt;=踏み台シート!J4,踏み台シート!J4&lt;='別紙3-1_区分⑤所要額内訳'!$G$98),1,"")</f>
        <v/>
      </c>
      <c r="K92" s="307" t="str">
        <f>IF(AND('別紙3-1_区分⑤所要額内訳'!$E$98&lt;=踏み台シート!K4,踏み台シート!K4&lt;='別紙3-1_区分⑤所要額内訳'!$G$98),1,"")</f>
        <v/>
      </c>
      <c r="L92" s="307" t="str">
        <f>IF(AND('別紙3-1_区分⑤所要額内訳'!$E$98&lt;=踏み台シート!L4,踏み台シート!L4&lt;='別紙3-1_区分⑤所要額内訳'!$G$98),1,"")</f>
        <v/>
      </c>
      <c r="M92" s="307" t="str">
        <f>IF(AND('別紙3-1_区分⑤所要額内訳'!$E$98&lt;=踏み台シート!M4,踏み台シート!M4&lt;='別紙3-1_区分⑤所要額内訳'!$G$98),1,"")</f>
        <v/>
      </c>
      <c r="N92" s="307" t="str">
        <f>IF(AND('別紙3-1_区分⑤所要額内訳'!$E$98&lt;=踏み台シート!N4,踏み台シート!N4&lt;='別紙3-1_区分⑤所要額内訳'!$G$98),1,"")</f>
        <v/>
      </c>
      <c r="O92" s="307" t="str">
        <f>IF(AND('別紙3-1_区分⑤所要額内訳'!$E$98&lt;=踏み台シート!O4,踏み台シート!O4&lt;='別紙3-1_区分⑤所要額内訳'!$G$98),1,"")</f>
        <v/>
      </c>
      <c r="P92" s="307" t="str">
        <f>IF(AND('別紙3-1_区分⑤所要額内訳'!$E$98&lt;=踏み台シート!P4,踏み台シート!P4&lt;='別紙3-1_区分⑤所要額内訳'!$G$98),1,"")</f>
        <v/>
      </c>
      <c r="Q92" s="307" t="str">
        <f>IF(AND('別紙3-1_区分⑤所要額内訳'!$E$98&lt;=踏み台シート!Q4,踏み台シート!Q4&lt;='別紙3-1_区分⑤所要額内訳'!$G$98),1,"")</f>
        <v/>
      </c>
      <c r="R92" s="307" t="str">
        <f>IF(AND('別紙3-1_区分⑤所要額内訳'!$E$98&lt;=踏み台シート!R4,踏み台シート!R4&lt;='別紙3-1_区分⑤所要額内訳'!$G$98),1,"")</f>
        <v/>
      </c>
      <c r="S92" s="307" t="str">
        <f>IF(AND('別紙3-1_区分⑤所要額内訳'!$E$98&lt;=踏み台シート!S4,踏み台シート!S4&lt;='別紙3-1_区分⑤所要額内訳'!$G$98),1,"")</f>
        <v/>
      </c>
      <c r="T92" s="307" t="str">
        <f>IF(AND('別紙3-1_区分⑤所要額内訳'!$E$98&lt;=踏み台シート!T4,踏み台シート!T4&lt;='別紙3-1_区分⑤所要額内訳'!$G$98),1,"")</f>
        <v/>
      </c>
      <c r="U92" s="307" t="str">
        <f>IF(AND('別紙3-1_区分⑤所要額内訳'!$E$98&lt;=踏み台シート!U4,踏み台シート!U4&lt;='別紙3-1_区分⑤所要額内訳'!$G$98),1,"")</f>
        <v/>
      </c>
      <c r="V92" s="307" t="str">
        <f>IF(AND('別紙3-1_区分⑤所要額内訳'!$E$98&lt;=踏み台シート!V4,踏み台シート!V4&lt;='別紙3-1_区分⑤所要額内訳'!$G$98),1,"")</f>
        <v/>
      </c>
      <c r="W92" s="307" t="str">
        <f>IF(AND('別紙3-1_区分⑤所要額内訳'!$E$98&lt;=踏み台シート!W4,踏み台シート!W4&lt;='別紙3-1_区分⑤所要額内訳'!$G$98),1,"")</f>
        <v/>
      </c>
      <c r="X92" s="307" t="str">
        <f>IF(AND('別紙3-1_区分⑤所要額内訳'!$E$98&lt;=踏み台シート!X4,踏み台シート!X4&lt;='別紙3-1_区分⑤所要額内訳'!$G$98),1,"")</f>
        <v/>
      </c>
      <c r="Y92" s="307" t="str">
        <f>IF(AND('別紙3-1_区分⑤所要額内訳'!$E$98&lt;=踏み台シート!Y4,踏み台シート!Y4&lt;='別紙3-1_区分⑤所要額内訳'!$G$98),1,"")</f>
        <v/>
      </c>
      <c r="Z92" s="307" t="str">
        <f>IF(AND('別紙3-1_区分⑤所要額内訳'!$E$98&lt;=踏み台シート!Z4,踏み台シート!Z4&lt;='別紙3-1_区分⑤所要額内訳'!$G$98),1,"")</f>
        <v/>
      </c>
      <c r="AA92" s="307" t="str">
        <f>IF(AND('別紙3-1_区分⑤所要額内訳'!$E$98&lt;=踏み台シート!AA4,踏み台シート!AA4&lt;='別紙3-1_区分⑤所要額内訳'!$G$98),1,"")</f>
        <v/>
      </c>
      <c r="AB92" s="307" t="str">
        <f>IF(AND('別紙3-1_区分⑤所要額内訳'!$E$98&lt;=踏み台シート!AB4,踏み台シート!AB4&lt;='別紙3-1_区分⑤所要額内訳'!$G$98),1,"")</f>
        <v/>
      </c>
      <c r="AC92" s="307" t="str">
        <f>IF(AND('別紙3-1_区分⑤所要額内訳'!$E$98&lt;=踏み台シート!AC4,踏み台シート!AC4&lt;='別紙3-1_区分⑤所要額内訳'!$G$98),1,"")</f>
        <v/>
      </c>
      <c r="AD92" s="307" t="str">
        <f>IF(AND('別紙3-1_区分⑤所要額内訳'!$E$98&lt;=踏み台シート!AD4,踏み台シート!AD4&lt;='別紙3-1_区分⑤所要額内訳'!$G$98),1,"")</f>
        <v/>
      </c>
      <c r="AE92" s="307" t="str">
        <f>IF(AND('別紙3-1_区分⑤所要額内訳'!$E$98&lt;=踏み台シート!AE4,踏み台シート!AE4&lt;='別紙3-1_区分⑤所要額内訳'!$G$98),1,"")</f>
        <v/>
      </c>
      <c r="AF92" s="307" t="str">
        <f>IF(AND('別紙3-1_区分⑤所要額内訳'!$E$98&lt;=踏み台シート!AF4,踏み台シート!AF4&lt;='別紙3-1_区分⑤所要額内訳'!$G$98),1,"")</f>
        <v/>
      </c>
      <c r="AG92" s="307" t="str">
        <f>IF(AND('別紙3-1_区分⑤所要額内訳'!$E$98&lt;=踏み台シート!AG4,踏み台シート!AG4&lt;='別紙3-1_区分⑤所要額内訳'!$G$98),1,"")</f>
        <v/>
      </c>
      <c r="AH92" s="307" t="str">
        <f>IF(AND('別紙3-1_区分⑤所要額内訳'!$E$98&lt;=踏み台シート!AH4,踏み台シート!AH4&lt;='別紙3-1_区分⑤所要額内訳'!$G$98),1,"")</f>
        <v/>
      </c>
      <c r="AI92" s="307" t="str">
        <f>IF(AND('別紙3-1_区分⑤所要額内訳'!$E$98&lt;=踏み台シート!AI4,踏み台シート!AI4&lt;='別紙3-1_区分⑤所要額内訳'!$G$98),1,"")</f>
        <v/>
      </c>
      <c r="AJ92" s="307" t="str">
        <f>IF(AND('別紙3-1_区分⑤所要額内訳'!$E$98&lt;=踏み台シート!AJ4,踏み台シート!AJ4&lt;='別紙3-1_区分⑤所要額内訳'!$G$98),1,"")</f>
        <v/>
      </c>
      <c r="AK92" s="307" t="str">
        <f>IF(AND('別紙3-1_区分⑤所要額内訳'!$E$98&lt;=踏み台シート!AK4,踏み台シート!AK4&lt;='別紙3-1_区分⑤所要額内訳'!$G$98),1,"")</f>
        <v/>
      </c>
      <c r="AL92" s="307" t="str">
        <f>IF(AND('別紙3-1_区分⑤所要額内訳'!$E$98&lt;=踏み台シート!AL4,踏み台シート!AL4&lt;='別紙3-1_区分⑤所要額内訳'!$G$98),1,"")</f>
        <v/>
      </c>
      <c r="AM92" s="307" t="str">
        <f>IF(AND('別紙3-1_区分⑤所要額内訳'!$E$98&lt;=踏み台シート!AM4,踏み台シート!AM4&lt;='別紙3-1_区分⑤所要額内訳'!$G$98),1,"")</f>
        <v/>
      </c>
      <c r="AN92" s="307" t="str">
        <f>IF(AND('別紙3-1_区分⑤所要額内訳'!$E$98&lt;=踏み台シート!AN4,踏み台シート!AN4&lt;='別紙3-1_区分⑤所要額内訳'!$G$98),1,"")</f>
        <v/>
      </c>
      <c r="AO92" s="307" t="str">
        <f>IF(AND('別紙3-1_区分⑤所要額内訳'!$E$98&lt;=踏み台シート!AO4,踏み台シート!AO4&lt;='別紙3-1_区分⑤所要額内訳'!$G$98),1,"")</f>
        <v/>
      </c>
      <c r="AP92" s="307" t="str">
        <f>IF(AND('別紙3-1_区分⑤所要額内訳'!$E$98&lt;=踏み台シート!AP4,踏み台シート!AP4&lt;='別紙3-1_区分⑤所要額内訳'!$G$98),1,"")</f>
        <v/>
      </c>
      <c r="AQ92" s="307" t="str">
        <f>IF(AND('別紙3-1_区分⑤所要額内訳'!$E$98&lt;=踏み台シート!AQ4,踏み台シート!AQ4&lt;='別紙3-1_区分⑤所要額内訳'!$G$98),1,"")</f>
        <v/>
      </c>
      <c r="AR92" s="307" t="str">
        <f>IF(AND('別紙3-1_区分⑤所要額内訳'!$E$98&lt;=踏み台シート!AR4,踏み台シート!AR4&lt;='別紙3-1_区分⑤所要額内訳'!$G$98),1,"")</f>
        <v/>
      </c>
      <c r="AS92" s="307" t="str">
        <f>IF(AND('別紙3-1_区分⑤所要額内訳'!$E$98&lt;=踏み台シート!AS4,踏み台シート!AS4&lt;='別紙3-1_区分⑤所要額内訳'!$G$98),1,"")</f>
        <v/>
      </c>
      <c r="AT92" s="307" t="str">
        <f>IF(AND('別紙3-1_区分⑤所要額内訳'!$E$98&lt;=踏み台シート!AT4,踏み台シート!AT4&lt;='別紙3-1_区分⑤所要額内訳'!$G$98),1,"")</f>
        <v/>
      </c>
      <c r="AU92" s="307" t="str">
        <f>IF(AND('別紙3-1_区分⑤所要額内訳'!$E$98&lt;=踏み台シート!AU4,踏み台シート!AU4&lt;='別紙3-1_区分⑤所要額内訳'!$G$98),1,"")</f>
        <v/>
      </c>
      <c r="AV92" s="307" t="str">
        <f>IF(AND('別紙3-1_区分⑤所要額内訳'!$E$98&lt;=踏み台シート!AV4,踏み台シート!AV4&lt;='別紙3-1_区分⑤所要額内訳'!$G$98),1,"")</f>
        <v/>
      </c>
      <c r="AW92" s="307" t="str">
        <f>IF(AND('別紙3-1_区分⑤所要額内訳'!$E$98&lt;=踏み台シート!AW4,踏み台シート!AW4&lt;='別紙3-1_区分⑤所要額内訳'!$G$98),1,"")</f>
        <v/>
      </c>
      <c r="AX92" s="307" t="str">
        <f>IF(AND('別紙3-1_区分⑤所要額内訳'!$E$98&lt;=踏み台シート!AX4,踏み台シート!AX4&lt;='別紙3-1_区分⑤所要額内訳'!$G$98),1,"")</f>
        <v/>
      </c>
      <c r="AY92" s="307" t="str">
        <f>IF(AND('別紙3-1_区分⑤所要額内訳'!$E$98&lt;=踏み台シート!AY4,踏み台シート!AY4&lt;='別紙3-1_区分⑤所要額内訳'!$G$98),1,"")</f>
        <v/>
      </c>
      <c r="AZ92" s="307" t="str">
        <f>IF(AND('別紙3-1_区分⑤所要額内訳'!$E$98&lt;=踏み台シート!AZ4,踏み台シート!AZ4&lt;='別紙3-1_区分⑤所要額内訳'!$G$98),1,"")</f>
        <v/>
      </c>
      <c r="BA92" s="307" t="str">
        <f>IF(AND('別紙3-1_区分⑤所要額内訳'!$E$98&lt;=踏み台シート!BA4,踏み台シート!BA4&lt;='別紙3-1_区分⑤所要額内訳'!$G$98),1,"")</f>
        <v/>
      </c>
      <c r="BB92" s="311">
        <f t="shared" si="6"/>
        <v>1</v>
      </c>
    </row>
    <row r="93" spans="1:54">
      <c r="A93" s="307" t="str">
        <f t="shared" si="7"/>
        <v/>
      </c>
      <c r="B93" s="313" t="str">
        <f>IF('別紙3-1_区分⑤所要額内訳'!B99="","",'別紙3-1_区分⑤所要額内訳'!B99)</f>
        <v/>
      </c>
      <c r="C93" s="307" t="str">
        <f>IF('別紙3-1_区分⑤所要額内訳'!C99="","",'別紙3-1_区分⑤所要額内訳'!C99)</f>
        <v/>
      </c>
      <c r="D93" s="307">
        <f>IF(AND('別紙3-1_区分⑤所要額内訳'!$E$99&lt;=踏み台シート!D4,踏み台シート!D4&lt;='別紙3-1_区分⑤所要額内訳'!$G$99),1,"")</f>
        <v>1</v>
      </c>
      <c r="E93" s="307" t="str">
        <f>IF(AND('別紙3-1_区分⑤所要額内訳'!$E$99&lt;=踏み台シート!E4,踏み台シート!E4&lt;='別紙3-1_区分⑤所要額内訳'!$G$99),1,"")</f>
        <v/>
      </c>
      <c r="F93" s="307" t="str">
        <f>IF(AND('別紙3-1_区分⑤所要額内訳'!$E$99&lt;=踏み台シート!F4,踏み台シート!F4&lt;='別紙3-1_区分⑤所要額内訳'!$G$99),1,"")</f>
        <v/>
      </c>
      <c r="G93" s="307" t="str">
        <f>IF(AND('別紙3-1_区分⑤所要額内訳'!$E$99&lt;=踏み台シート!G4,踏み台シート!G4&lt;='別紙3-1_区分⑤所要額内訳'!$G$99),1,"")</f>
        <v/>
      </c>
      <c r="H93" s="307" t="str">
        <f>IF(AND('別紙3-1_区分⑤所要額内訳'!$E$99&lt;=踏み台シート!H4,踏み台シート!H4&lt;='別紙3-1_区分⑤所要額内訳'!$G$99),1,"")</f>
        <v/>
      </c>
      <c r="I93" s="307" t="str">
        <f>IF(AND('別紙3-1_区分⑤所要額内訳'!$E$99&lt;=踏み台シート!I4,踏み台シート!I4&lt;='別紙3-1_区分⑤所要額内訳'!$G$99),1,"")</f>
        <v/>
      </c>
      <c r="J93" s="307" t="str">
        <f>IF(AND('別紙3-1_区分⑤所要額内訳'!$E$99&lt;=踏み台シート!J4,踏み台シート!J4&lt;='別紙3-1_区分⑤所要額内訳'!$G$99),1,"")</f>
        <v/>
      </c>
      <c r="K93" s="307" t="str">
        <f>IF(AND('別紙3-1_区分⑤所要額内訳'!$E$99&lt;=踏み台シート!K4,踏み台シート!K4&lt;='別紙3-1_区分⑤所要額内訳'!$G$99),1,"")</f>
        <v/>
      </c>
      <c r="L93" s="307" t="str">
        <f>IF(AND('別紙3-1_区分⑤所要額内訳'!$E$99&lt;=踏み台シート!L4,踏み台シート!L4&lt;='別紙3-1_区分⑤所要額内訳'!$G$99),1,"")</f>
        <v/>
      </c>
      <c r="M93" s="307" t="str">
        <f>IF(AND('別紙3-1_区分⑤所要額内訳'!$E$99&lt;=踏み台シート!M4,踏み台シート!M4&lt;='別紙3-1_区分⑤所要額内訳'!$G$99),1,"")</f>
        <v/>
      </c>
      <c r="N93" s="307" t="str">
        <f>IF(AND('別紙3-1_区分⑤所要額内訳'!$E$99&lt;=踏み台シート!N4,踏み台シート!N4&lt;='別紙3-1_区分⑤所要額内訳'!$G$99),1,"")</f>
        <v/>
      </c>
      <c r="O93" s="307" t="str">
        <f>IF(AND('別紙3-1_区分⑤所要額内訳'!$E$99&lt;=踏み台シート!O4,踏み台シート!O4&lt;='別紙3-1_区分⑤所要額内訳'!$G$99),1,"")</f>
        <v/>
      </c>
      <c r="P93" s="307" t="str">
        <f>IF(AND('別紙3-1_区分⑤所要額内訳'!$E$99&lt;=踏み台シート!P4,踏み台シート!P4&lt;='別紙3-1_区分⑤所要額内訳'!$G$99),1,"")</f>
        <v/>
      </c>
      <c r="Q93" s="307" t="str">
        <f>IF(AND('別紙3-1_区分⑤所要額内訳'!$E$99&lt;=踏み台シート!Q4,踏み台シート!Q4&lt;='別紙3-1_区分⑤所要額内訳'!$G$99),1,"")</f>
        <v/>
      </c>
      <c r="R93" s="307" t="str">
        <f>IF(AND('別紙3-1_区分⑤所要額内訳'!$E$99&lt;=踏み台シート!R4,踏み台シート!R4&lt;='別紙3-1_区分⑤所要額内訳'!$G$99),1,"")</f>
        <v/>
      </c>
      <c r="S93" s="307" t="str">
        <f>IF(AND('別紙3-1_区分⑤所要額内訳'!$E$99&lt;=踏み台シート!S4,踏み台シート!S4&lt;='別紙3-1_区分⑤所要額内訳'!$G$99),1,"")</f>
        <v/>
      </c>
      <c r="T93" s="307" t="str">
        <f>IF(AND('別紙3-1_区分⑤所要額内訳'!$E$99&lt;=踏み台シート!T4,踏み台シート!T4&lt;='別紙3-1_区分⑤所要額内訳'!$G$99),1,"")</f>
        <v/>
      </c>
      <c r="U93" s="307" t="str">
        <f>IF(AND('別紙3-1_区分⑤所要額内訳'!$E$99&lt;=踏み台シート!U4,踏み台シート!U4&lt;='別紙3-1_区分⑤所要額内訳'!$G$99),1,"")</f>
        <v/>
      </c>
      <c r="V93" s="307" t="str">
        <f>IF(AND('別紙3-1_区分⑤所要額内訳'!$E$99&lt;=踏み台シート!V4,踏み台シート!V4&lt;='別紙3-1_区分⑤所要額内訳'!$G$99),1,"")</f>
        <v/>
      </c>
      <c r="W93" s="307" t="str">
        <f>IF(AND('別紙3-1_区分⑤所要額内訳'!$E$99&lt;=踏み台シート!W4,踏み台シート!W4&lt;='別紙3-1_区分⑤所要額内訳'!$G$99),1,"")</f>
        <v/>
      </c>
      <c r="X93" s="307" t="str">
        <f>IF(AND('別紙3-1_区分⑤所要額内訳'!$E$99&lt;=踏み台シート!X4,踏み台シート!X4&lt;='別紙3-1_区分⑤所要額内訳'!$G$99),1,"")</f>
        <v/>
      </c>
      <c r="Y93" s="307" t="str">
        <f>IF(AND('別紙3-1_区分⑤所要額内訳'!$E$99&lt;=踏み台シート!Y4,踏み台シート!Y4&lt;='別紙3-1_区分⑤所要額内訳'!$G$99),1,"")</f>
        <v/>
      </c>
      <c r="Z93" s="307" t="str">
        <f>IF(AND('別紙3-1_区分⑤所要額内訳'!$E$99&lt;=踏み台シート!Z4,踏み台シート!Z4&lt;='別紙3-1_区分⑤所要額内訳'!$G$99),1,"")</f>
        <v/>
      </c>
      <c r="AA93" s="307" t="str">
        <f>IF(AND('別紙3-1_区分⑤所要額内訳'!$E$99&lt;=踏み台シート!AA4,踏み台シート!AA4&lt;='別紙3-1_区分⑤所要額内訳'!$G$99),1,"")</f>
        <v/>
      </c>
      <c r="AB93" s="307" t="str">
        <f>IF(AND('別紙3-1_区分⑤所要額内訳'!$E$99&lt;=踏み台シート!AB4,踏み台シート!AB4&lt;='別紙3-1_区分⑤所要額内訳'!$G$99),1,"")</f>
        <v/>
      </c>
      <c r="AC93" s="307" t="str">
        <f>IF(AND('別紙3-1_区分⑤所要額内訳'!$E$99&lt;=踏み台シート!AC4,踏み台シート!AC4&lt;='別紙3-1_区分⑤所要額内訳'!$G$99),1,"")</f>
        <v/>
      </c>
      <c r="AD93" s="307" t="str">
        <f>IF(AND('別紙3-1_区分⑤所要額内訳'!$E$99&lt;=踏み台シート!AD4,踏み台シート!AD4&lt;='別紙3-1_区分⑤所要額内訳'!$G$99),1,"")</f>
        <v/>
      </c>
      <c r="AE93" s="307" t="str">
        <f>IF(AND('別紙3-1_区分⑤所要額内訳'!$E$99&lt;=踏み台シート!AE4,踏み台シート!AE4&lt;='別紙3-1_区分⑤所要額内訳'!$G$99),1,"")</f>
        <v/>
      </c>
      <c r="AF93" s="307" t="str">
        <f>IF(AND('別紙3-1_区分⑤所要額内訳'!$E$99&lt;=踏み台シート!AF4,踏み台シート!AF4&lt;='別紙3-1_区分⑤所要額内訳'!$G$99),1,"")</f>
        <v/>
      </c>
      <c r="AG93" s="307" t="str">
        <f>IF(AND('別紙3-1_区分⑤所要額内訳'!$E$99&lt;=踏み台シート!AG4,踏み台シート!AG4&lt;='別紙3-1_区分⑤所要額内訳'!$G$99),1,"")</f>
        <v/>
      </c>
      <c r="AH93" s="307" t="str">
        <f>IF(AND('別紙3-1_区分⑤所要額内訳'!$E$99&lt;=踏み台シート!AH4,踏み台シート!AH4&lt;='別紙3-1_区分⑤所要額内訳'!$G$99),1,"")</f>
        <v/>
      </c>
      <c r="AI93" s="307" t="str">
        <f>IF(AND('別紙3-1_区分⑤所要額内訳'!$E$99&lt;=踏み台シート!AI4,踏み台シート!AI4&lt;='別紙3-1_区分⑤所要額内訳'!$G$99),1,"")</f>
        <v/>
      </c>
      <c r="AJ93" s="307" t="str">
        <f>IF(AND('別紙3-1_区分⑤所要額内訳'!$E$99&lt;=踏み台シート!AJ4,踏み台シート!AJ4&lt;='別紙3-1_区分⑤所要額内訳'!$G$99),1,"")</f>
        <v/>
      </c>
      <c r="AK93" s="307" t="str">
        <f>IF(AND('別紙3-1_区分⑤所要額内訳'!$E$99&lt;=踏み台シート!AK4,踏み台シート!AK4&lt;='別紙3-1_区分⑤所要額内訳'!$G$99),1,"")</f>
        <v/>
      </c>
      <c r="AL93" s="307" t="str">
        <f>IF(AND('別紙3-1_区分⑤所要額内訳'!$E$99&lt;=踏み台シート!AL4,踏み台シート!AL4&lt;='別紙3-1_区分⑤所要額内訳'!$G$99),1,"")</f>
        <v/>
      </c>
      <c r="AM93" s="307" t="str">
        <f>IF(AND('別紙3-1_区分⑤所要額内訳'!$E$99&lt;=踏み台シート!AM4,踏み台シート!AM4&lt;='別紙3-1_区分⑤所要額内訳'!$G$99),1,"")</f>
        <v/>
      </c>
      <c r="AN93" s="307" t="str">
        <f>IF(AND('別紙3-1_区分⑤所要額内訳'!$E$99&lt;=踏み台シート!AN4,踏み台シート!AN4&lt;='別紙3-1_区分⑤所要額内訳'!$G$99),1,"")</f>
        <v/>
      </c>
      <c r="AO93" s="307" t="str">
        <f>IF(AND('別紙3-1_区分⑤所要額内訳'!$E$99&lt;=踏み台シート!AO4,踏み台シート!AO4&lt;='別紙3-1_区分⑤所要額内訳'!$G$99),1,"")</f>
        <v/>
      </c>
      <c r="AP93" s="307" t="str">
        <f>IF(AND('別紙3-1_区分⑤所要額内訳'!$E$99&lt;=踏み台シート!AP4,踏み台シート!AP4&lt;='別紙3-1_区分⑤所要額内訳'!$G$99),1,"")</f>
        <v/>
      </c>
      <c r="AQ93" s="307" t="str">
        <f>IF(AND('別紙3-1_区分⑤所要額内訳'!$E$99&lt;=踏み台シート!AQ4,踏み台シート!AQ4&lt;='別紙3-1_区分⑤所要額内訳'!$G$99),1,"")</f>
        <v/>
      </c>
      <c r="AR93" s="307" t="str">
        <f>IF(AND('別紙3-1_区分⑤所要額内訳'!$E$99&lt;=踏み台シート!AR4,踏み台シート!AR4&lt;='別紙3-1_区分⑤所要額内訳'!$G$99),1,"")</f>
        <v/>
      </c>
      <c r="AS93" s="307" t="str">
        <f>IF(AND('別紙3-1_区分⑤所要額内訳'!$E$99&lt;=踏み台シート!AS4,踏み台シート!AS4&lt;='別紙3-1_区分⑤所要額内訳'!$G$99),1,"")</f>
        <v/>
      </c>
      <c r="AT93" s="307" t="str">
        <f>IF(AND('別紙3-1_区分⑤所要額内訳'!$E$99&lt;=踏み台シート!AT4,踏み台シート!AT4&lt;='別紙3-1_区分⑤所要額内訳'!$G$99),1,"")</f>
        <v/>
      </c>
      <c r="AU93" s="307" t="str">
        <f>IF(AND('別紙3-1_区分⑤所要額内訳'!$E$99&lt;=踏み台シート!AU4,踏み台シート!AU4&lt;='別紙3-1_区分⑤所要額内訳'!$G$99),1,"")</f>
        <v/>
      </c>
      <c r="AV93" s="307" t="str">
        <f>IF(AND('別紙3-1_区分⑤所要額内訳'!$E$99&lt;=踏み台シート!AV4,踏み台シート!AV4&lt;='別紙3-1_区分⑤所要額内訳'!$G$99),1,"")</f>
        <v/>
      </c>
      <c r="AW93" s="307" t="str">
        <f>IF(AND('別紙3-1_区分⑤所要額内訳'!$E$99&lt;=踏み台シート!AW4,踏み台シート!AW4&lt;='別紙3-1_区分⑤所要額内訳'!$G$99),1,"")</f>
        <v/>
      </c>
      <c r="AX93" s="307" t="str">
        <f>IF(AND('別紙3-1_区分⑤所要額内訳'!$E$99&lt;=踏み台シート!AX4,踏み台シート!AX4&lt;='別紙3-1_区分⑤所要額内訳'!$G$99),1,"")</f>
        <v/>
      </c>
      <c r="AY93" s="307" t="str">
        <f>IF(AND('別紙3-1_区分⑤所要額内訳'!$E$99&lt;=踏み台シート!AY4,踏み台シート!AY4&lt;='別紙3-1_区分⑤所要額内訳'!$G$99),1,"")</f>
        <v/>
      </c>
      <c r="AZ93" s="307" t="str">
        <f>IF(AND('別紙3-1_区分⑤所要額内訳'!$E$99&lt;=踏み台シート!AZ4,踏み台シート!AZ4&lt;='別紙3-1_区分⑤所要額内訳'!$G$99),1,"")</f>
        <v/>
      </c>
      <c r="BA93" s="307" t="str">
        <f>IF(AND('別紙3-1_区分⑤所要額内訳'!$E$99&lt;=踏み台シート!BA4,踏み台シート!BA4&lt;='別紙3-1_区分⑤所要額内訳'!$G$99),1,"")</f>
        <v/>
      </c>
      <c r="BB93" s="311">
        <f t="shared" si="6"/>
        <v>1</v>
      </c>
    </row>
    <row r="94" spans="1:54">
      <c r="A94" s="307" t="str">
        <f t="shared" si="7"/>
        <v/>
      </c>
      <c r="B94" s="313" t="str">
        <f>IF('別紙3-1_区分⑤所要額内訳'!B100="","",'別紙3-1_区分⑤所要額内訳'!B100)</f>
        <v/>
      </c>
      <c r="C94" s="307" t="str">
        <f>IF('別紙3-1_区分⑤所要額内訳'!C100="","",'別紙3-1_区分⑤所要額内訳'!C100)</f>
        <v/>
      </c>
      <c r="D94" s="307">
        <f>IF(AND('別紙3-1_区分⑤所要額内訳'!$E$100&lt;=踏み台シート!D4,踏み台シート!D4&lt;='別紙3-1_区分⑤所要額内訳'!$G$100),1,"")</f>
        <v>1</v>
      </c>
      <c r="E94" s="307" t="str">
        <f>IF(AND('別紙3-1_区分⑤所要額内訳'!$E$100&lt;=踏み台シート!E4,踏み台シート!E4&lt;='別紙3-1_区分⑤所要額内訳'!$G$100),1,"")</f>
        <v/>
      </c>
      <c r="F94" s="307" t="str">
        <f>IF(AND('別紙3-1_区分⑤所要額内訳'!$E$100&lt;=踏み台シート!F4,踏み台シート!F4&lt;='別紙3-1_区分⑤所要額内訳'!$G$100),1,"")</f>
        <v/>
      </c>
      <c r="G94" s="307" t="str">
        <f>IF(AND('別紙3-1_区分⑤所要額内訳'!$E$100&lt;=踏み台シート!G4,踏み台シート!G4&lt;='別紙3-1_区分⑤所要額内訳'!$G$100),1,"")</f>
        <v/>
      </c>
      <c r="H94" s="307" t="str">
        <f>IF(AND('別紙3-1_区分⑤所要額内訳'!$E$100&lt;=踏み台シート!H4,踏み台シート!H4&lt;='別紙3-1_区分⑤所要額内訳'!$G$100),1,"")</f>
        <v/>
      </c>
      <c r="I94" s="307" t="str">
        <f>IF(AND('別紙3-1_区分⑤所要額内訳'!$E$100&lt;=踏み台シート!I4,踏み台シート!I4&lt;='別紙3-1_区分⑤所要額内訳'!$G$100),1,"")</f>
        <v/>
      </c>
      <c r="J94" s="307" t="str">
        <f>IF(AND('別紙3-1_区分⑤所要額内訳'!$E$100&lt;=踏み台シート!J4,踏み台シート!J4&lt;='別紙3-1_区分⑤所要額内訳'!$G$100),1,"")</f>
        <v/>
      </c>
      <c r="K94" s="307" t="str">
        <f>IF(AND('別紙3-1_区分⑤所要額内訳'!$E$100&lt;=踏み台シート!K4,踏み台シート!K4&lt;='別紙3-1_区分⑤所要額内訳'!$G$100),1,"")</f>
        <v/>
      </c>
      <c r="L94" s="307" t="str">
        <f>IF(AND('別紙3-1_区分⑤所要額内訳'!$E$100&lt;=踏み台シート!L4,踏み台シート!L4&lt;='別紙3-1_区分⑤所要額内訳'!$G$100),1,"")</f>
        <v/>
      </c>
      <c r="M94" s="307" t="str">
        <f>IF(AND('別紙3-1_区分⑤所要額内訳'!$E$100&lt;=踏み台シート!M4,踏み台シート!M4&lt;='別紙3-1_区分⑤所要額内訳'!$G$100),1,"")</f>
        <v/>
      </c>
      <c r="N94" s="307" t="str">
        <f>IF(AND('別紙3-1_区分⑤所要額内訳'!$E$100&lt;=踏み台シート!N4,踏み台シート!N4&lt;='別紙3-1_区分⑤所要額内訳'!$G$100),1,"")</f>
        <v/>
      </c>
      <c r="O94" s="307" t="str">
        <f>IF(AND('別紙3-1_区分⑤所要額内訳'!$E$100&lt;=踏み台シート!O4,踏み台シート!O4&lt;='別紙3-1_区分⑤所要額内訳'!$G$100),1,"")</f>
        <v/>
      </c>
      <c r="P94" s="307" t="str">
        <f>IF(AND('別紙3-1_区分⑤所要額内訳'!$E$100&lt;=踏み台シート!P4,踏み台シート!P4&lt;='別紙3-1_区分⑤所要額内訳'!$G$100),1,"")</f>
        <v/>
      </c>
      <c r="Q94" s="307" t="str">
        <f>IF(AND('別紙3-1_区分⑤所要額内訳'!$E$100&lt;=踏み台シート!Q4,踏み台シート!Q4&lt;='別紙3-1_区分⑤所要額内訳'!$G$100),1,"")</f>
        <v/>
      </c>
      <c r="R94" s="307" t="str">
        <f>IF(AND('別紙3-1_区分⑤所要額内訳'!$E$100&lt;=踏み台シート!R4,踏み台シート!R4&lt;='別紙3-1_区分⑤所要額内訳'!$G$100),1,"")</f>
        <v/>
      </c>
      <c r="S94" s="307" t="str">
        <f>IF(AND('別紙3-1_区分⑤所要額内訳'!$E$100&lt;=踏み台シート!S4,踏み台シート!S4&lt;='別紙3-1_区分⑤所要額内訳'!$G$100),1,"")</f>
        <v/>
      </c>
      <c r="T94" s="307" t="str">
        <f>IF(AND('別紙3-1_区分⑤所要額内訳'!$E$100&lt;=踏み台シート!T4,踏み台シート!T4&lt;='別紙3-1_区分⑤所要額内訳'!$G$100),1,"")</f>
        <v/>
      </c>
      <c r="U94" s="307" t="str">
        <f>IF(AND('別紙3-1_区分⑤所要額内訳'!$E$100&lt;=踏み台シート!U4,踏み台シート!U4&lt;='別紙3-1_区分⑤所要額内訳'!$G$100),1,"")</f>
        <v/>
      </c>
      <c r="V94" s="307" t="str">
        <f>IF(AND('別紙3-1_区分⑤所要額内訳'!$E$100&lt;=踏み台シート!V4,踏み台シート!V4&lt;='別紙3-1_区分⑤所要額内訳'!$G$100),1,"")</f>
        <v/>
      </c>
      <c r="W94" s="307" t="str">
        <f>IF(AND('別紙3-1_区分⑤所要額内訳'!$E$100&lt;=踏み台シート!W4,踏み台シート!W4&lt;='別紙3-1_区分⑤所要額内訳'!$G$100),1,"")</f>
        <v/>
      </c>
      <c r="X94" s="307" t="str">
        <f>IF(AND('別紙3-1_区分⑤所要額内訳'!$E$100&lt;=踏み台シート!X4,踏み台シート!X4&lt;='別紙3-1_区分⑤所要額内訳'!$G$100),1,"")</f>
        <v/>
      </c>
      <c r="Y94" s="307" t="str">
        <f>IF(AND('別紙3-1_区分⑤所要額内訳'!$E$100&lt;=踏み台シート!Y4,踏み台シート!Y4&lt;='別紙3-1_区分⑤所要額内訳'!$G$100),1,"")</f>
        <v/>
      </c>
      <c r="Z94" s="307" t="str">
        <f>IF(AND('別紙3-1_区分⑤所要額内訳'!$E$100&lt;=踏み台シート!Z4,踏み台シート!Z4&lt;='別紙3-1_区分⑤所要額内訳'!$G$100),1,"")</f>
        <v/>
      </c>
      <c r="AA94" s="307" t="str">
        <f>IF(AND('別紙3-1_区分⑤所要額内訳'!$E$100&lt;=踏み台シート!AA4,踏み台シート!AA4&lt;='別紙3-1_区分⑤所要額内訳'!$G$100),1,"")</f>
        <v/>
      </c>
      <c r="AB94" s="307" t="str">
        <f>IF(AND('別紙3-1_区分⑤所要額内訳'!$E$100&lt;=踏み台シート!AB4,踏み台シート!AB4&lt;='別紙3-1_区分⑤所要額内訳'!$G$100),1,"")</f>
        <v/>
      </c>
      <c r="AC94" s="307" t="str">
        <f>IF(AND('別紙3-1_区分⑤所要額内訳'!$E$100&lt;=踏み台シート!AC4,踏み台シート!AC4&lt;='別紙3-1_区分⑤所要額内訳'!$G$100),1,"")</f>
        <v/>
      </c>
      <c r="AD94" s="307" t="str">
        <f>IF(AND('別紙3-1_区分⑤所要額内訳'!$E$100&lt;=踏み台シート!AD4,踏み台シート!AD4&lt;='別紙3-1_区分⑤所要額内訳'!$G$100),1,"")</f>
        <v/>
      </c>
      <c r="AE94" s="307" t="str">
        <f>IF(AND('別紙3-1_区分⑤所要額内訳'!$E$100&lt;=踏み台シート!AE4,踏み台シート!AE4&lt;='別紙3-1_区分⑤所要額内訳'!$G$100),1,"")</f>
        <v/>
      </c>
      <c r="AF94" s="307" t="str">
        <f>IF(AND('別紙3-1_区分⑤所要額内訳'!$E$100&lt;=踏み台シート!AF4,踏み台シート!AF4&lt;='別紙3-1_区分⑤所要額内訳'!$G$100),1,"")</f>
        <v/>
      </c>
      <c r="AG94" s="307" t="str">
        <f>IF(AND('別紙3-1_区分⑤所要額内訳'!$E$100&lt;=踏み台シート!AG4,踏み台シート!AG4&lt;='別紙3-1_区分⑤所要額内訳'!$G$100),1,"")</f>
        <v/>
      </c>
      <c r="AH94" s="307" t="str">
        <f>IF(AND('別紙3-1_区分⑤所要額内訳'!$E$100&lt;=踏み台シート!AH4,踏み台シート!AH4&lt;='別紙3-1_区分⑤所要額内訳'!$G$100),1,"")</f>
        <v/>
      </c>
      <c r="AI94" s="307" t="str">
        <f>IF(AND('別紙3-1_区分⑤所要額内訳'!$E$100&lt;=踏み台シート!AI4,踏み台シート!AI4&lt;='別紙3-1_区分⑤所要額内訳'!$G$100),1,"")</f>
        <v/>
      </c>
      <c r="AJ94" s="307" t="str">
        <f>IF(AND('別紙3-1_区分⑤所要額内訳'!$E$100&lt;=踏み台シート!AJ4,踏み台シート!AJ4&lt;='別紙3-1_区分⑤所要額内訳'!$G$100),1,"")</f>
        <v/>
      </c>
      <c r="AK94" s="307" t="str">
        <f>IF(AND('別紙3-1_区分⑤所要額内訳'!$E$100&lt;=踏み台シート!AK4,踏み台シート!AK4&lt;='別紙3-1_区分⑤所要額内訳'!$G$100),1,"")</f>
        <v/>
      </c>
      <c r="AL94" s="307" t="str">
        <f>IF(AND('別紙3-1_区分⑤所要額内訳'!$E$100&lt;=踏み台シート!AL4,踏み台シート!AL4&lt;='別紙3-1_区分⑤所要額内訳'!$G$100),1,"")</f>
        <v/>
      </c>
      <c r="AM94" s="307" t="str">
        <f>IF(AND('別紙3-1_区分⑤所要額内訳'!$E$100&lt;=踏み台シート!AM4,踏み台シート!AM4&lt;='別紙3-1_区分⑤所要額内訳'!$G$100),1,"")</f>
        <v/>
      </c>
      <c r="AN94" s="307" t="str">
        <f>IF(AND('別紙3-1_区分⑤所要額内訳'!$E$100&lt;=踏み台シート!AN4,踏み台シート!AN4&lt;='別紙3-1_区分⑤所要額内訳'!$G$100),1,"")</f>
        <v/>
      </c>
      <c r="AO94" s="307" t="str">
        <f>IF(AND('別紙3-1_区分⑤所要額内訳'!$E$100&lt;=踏み台シート!AO4,踏み台シート!AO4&lt;='別紙3-1_区分⑤所要額内訳'!$G$100),1,"")</f>
        <v/>
      </c>
      <c r="AP94" s="307" t="str">
        <f>IF(AND('別紙3-1_区分⑤所要額内訳'!$E$100&lt;=踏み台シート!AP4,踏み台シート!AP4&lt;='別紙3-1_区分⑤所要額内訳'!$G$100),1,"")</f>
        <v/>
      </c>
      <c r="AQ94" s="307" t="str">
        <f>IF(AND('別紙3-1_区分⑤所要額内訳'!$E$100&lt;=踏み台シート!AQ4,踏み台シート!AQ4&lt;='別紙3-1_区分⑤所要額内訳'!$G$100),1,"")</f>
        <v/>
      </c>
      <c r="AR94" s="307" t="str">
        <f>IF(AND('別紙3-1_区分⑤所要額内訳'!$E$100&lt;=踏み台シート!AR4,踏み台シート!AR4&lt;='別紙3-1_区分⑤所要額内訳'!$G$100),1,"")</f>
        <v/>
      </c>
      <c r="AS94" s="307" t="str">
        <f>IF(AND('別紙3-1_区分⑤所要額内訳'!$E$100&lt;=踏み台シート!AS4,踏み台シート!AS4&lt;='別紙3-1_区分⑤所要額内訳'!$G$100),1,"")</f>
        <v/>
      </c>
      <c r="AT94" s="307" t="str">
        <f>IF(AND('別紙3-1_区分⑤所要額内訳'!$E$100&lt;=踏み台シート!AT4,踏み台シート!AT4&lt;='別紙3-1_区分⑤所要額内訳'!$G$100),1,"")</f>
        <v/>
      </c>
      <c r="AU94" s="307" t="str">
        <f>IF(AND('別紙3-1_区分⑤所要額内訳'!$E$100&lt;=踏み台シート!AU4,踏み台シート!AU4&lt;='別紙3-1_区分⑤所要額内訳'!$G$100),1,"")</f>
        <v/>
      </c>
      <c r="AV94" s="307" t="str">
        <f>IF(AND('別紙3-1_区分⑤所要額内訳'!$E$100&lt;=踏み台シート!AV4,踏み台シート!AV4&lt;='別紙3-1_区分⑤所要額内訳'!$G$100),1,"")</f>
        <v/>
      </c>
      <c r="AW94" s="307" t="str">
        <f>IF(AND('別紙3-1_区分⑤所要額内訳'!$E$100&lt;=踏み台シート!AW4,踏み台シート!AW4&lt;='別紙3-1_区分⑤所要額内訳'!$G$100),1,"")</f>
        <v/>
      </c>
      <c r="AX94" s="307" t="str">
        <f>IF(AND('別紙3-1_区分⑤所要額内訳'!$E$100&lt;=踏み台シート!AX4,踏み台シート!AX4&lt;='別紙3-1_区分⑤所要額内訳'!$G$100),1,"")</f>
        <v/>
      </c>
      <c r="AY94" s="307" t="str">
        <f>IF(AND('別紙3-1_区分⑤所要額内訳'!$E$100&lt;=踏み台シート!AY4,踏み台シート!AY4&lt;='別紙3-1_区分⑤所要額内訳'!$G$100),1,"")</f>
        <v/>
      </c>
      <c r="AZ94" s="307" t="str">
        <f>IF(AND('別紙3-1_区分⑤所要額内訳'!$E$100&lt;=踏み台シート!AZ4,踏み台シート!AZ4&lt;='別紙3-1_区分⑤所要額内訳'!$G$100),1,"")</f>
        <v/>
      </c>
      <c r="BA94" s="307" t="str">
        <f>IF(AND('別紙3-1_区分⑤所要額内訳'!$E$100&lt;=踏み台シート!BA4,踏み台シート!BA4&lt;='別紙3-1_区分⑤所要額内訳'!$G$100),1,"")</f>
        <v/>
      </c>
      <c r="BB94" s="311">
        <f t="shared" si="6"/>
        <v>1</v>
      </c>
    </row>
    <row r="95" spans="1:54">
      <c r="A95" s="307" t="str">
        <f t="shared" si="7"/>
        <v/>
      </c>
      <c r="B95" s="313" t="str">
        <f>IF('別紙3-1_区分⑤所要額内訳'!B101="","",'別紙3-1_区分⑤所要額内訳'!B101)</f>
        <v/>
      </c>
      <c r="C95" s="307" t="str">
        <f>IF('別紙3-1_区分⑤所要額内訳'!C101="","",'別紙3-1_区分⑤所要額内訳'!C101)</f>
        <v/>
      </c>
      <c r="D95" s="307">
        <f>IF(AND('別紙3-1_区分⑤所要額内訳'!$E$101&lt;=踏み台シート!D4,踏み台シート!D4&lt;='別紙3-1_区分⑤所要額内訳'!$G$101),1,"")</f>
        <v>1</v>
      </c>
      <c r="E95" s="307" t="str">
        <f>IF(AND('別紙3-1_区分⑤所要額内訳'!$E$101&lt;=踏み台シート!E4,踏み台シート!E4&lt;='別紙3-1_区分⑤所要額内訳'!$G$101),1,"")</f>
        <v/>
      </c>
      <c r="F95" s="307" t="str">
        <f>IF(AND('別紙3-1_区分⑤所要額内訳'!$E$101&lt;=踏み台シート!F4,踏み台シート!F4&lt;='別紙3-1_区分⑤所要額内訳'!$G$101),1,"")</f>
        <v/>
      </c>
      <c r="G95" s="307" t="str">
        <f>IF(AND('別紙3-1_区分⑤所要額内訳'!$E$101&lt;=踏み台シート!G4,踏み台シート!G4&lt;='別紙3-1_区分⑤所要額内訳'!$G$101),1,"")</f>
        <v/>
      </c>
      <c r="H95" s="307" t="str">
        <f>IF(AND('別紙3-1_区分⑤所要額内訳'!$E$101&lt;=踏み台シート!H4,踏み台シート!H4&lt;='別紙3-1_区分⑤所要額内訳'!$G$101),1,"")</f>
        <v/>
      </c>
      <c r="I95" s="307" t="str">
        <f>IF(AND('別紙3-1_区分⑤所要額内訳'!$E$101&lt;=踏み台シート!I4,踏み台シート!I4&lt;='別紙3-1_区分⑤所要額内訳'!$G$101),1,"")</f>
        <v/>
      </c>
      <c r="J95" s="307" t="str">
        <f>IF(AND('別紙3-1_区分⑤所要額内訳'!$E$101&lt;=踏み台シート!J4,踏み台シート!J4&lt;='別紙3-1_区分⑤所要額内訳'!$G$101),1,"")</f>
        <v/>
      </c>
      <c r="K95" s="307" t="str">
        <f>IF(AND('別紙3-1_区分⑤所要額内訳'!$E$101&lt;=踏み台シート!K4,踏み台シート!K4&lt;='別紙3-1_区分⑤所要額内訳'!$G$101),1,"")</f>
        <v/>
      </c>
      <c r="L95" s="307" t="str">
        <f>IF(AND('別紙3-1_区分⑤所要額内訳'!$E$101&lt;=踏み台シート!L4,踏み台シート!L4&lt;='別紙3-1_区分⑤所要額内訳'!$G$101),1,"")</f>
        <v/>
      </c>
      <c r="M95" s="307" t="str">
        <f>IF(AND('別紙3-1_区分⑤所要額内訳'!$E$101&lt;=踏み台シート!M4,踏み台シート!M4&lt;='別紙3-1_区分⑤所要額内訳'!$G$101),1,"")</f>
        <v/>
      </c>
      <c r="N95" s="307" t="str">
        <f>IF(AND('別紙3-1_区分⑤所要額内訳'!$E$101&lt;=踏み台シート!N4,踏み台シート!N4&lt;='別紙3-1_区分⑤所要額内訳'!$G$101),1,"")</f>
        <v/>
      </c>
      <c r="O95" s="307" t="str">
        <f>IF(AND('別紙3-1_区分⑤所要額内訳'!$E$101&lt;=踏み台シート!O4,踏み台シート!O4&lt;='別紙3-1_区分⑤所要額内訳'!$G$101),1,"")</f>
        <v/>
      </c>
      <c r="P95" s="307" t="str">
        <f>IF(AND('別紙3-1_区分⑤所要額内訳'!$E$101&lt;=踏み台シート!P4,踏み台シート!P4&lt;='別紙3-1_区分⑤所要額内訳'!$G$101),1,"")</f>
        <v/>
      </c>
      <c r="Q95" s="307" t="str">
        <f>IF(AND('別紙3-1_区分⑤所要額内訳'!$E$101&lt;=踏み台シート!Q4,踏み台シート!Q4&lt;='別紙3-1_区分⑤所要額内訳'!$G$101),1,"")</f>
        <v/>
      </c>
      <c r="R95" s="307" t="str">
        <f>IF(AND('別紙3-1_区分⑤所要額内訳'!$E$101&lt;=踏み台シート!R4,踏み台シート!R4&lt;='別紙3-1_区分⑤所要額内訳'!$G$101),1,"")</f>
        <v/>
      </c>
      <c r="S95" s="307" t="str">
        <f>IF(AND('別紙3-1_区分⑤所要額内訳'!$E$101&lt;=踏み台シート!S4,踏み台シート!S4&lt;='別紙3-1_区分⑤所要額内訳'!$G$101),1,"")</f>
        <v/>
      </c>
      <c r="T95" s="307" t="str">
        <f>IF(AND('別紙3-1_区分⑤所要額内訳'!$E$101&lt;=踏み台シート!T4,踏み台シート!T4&lt;='別紙3-1_区分⑤所要額内訳'!$G$101),1,"")</f>
        <v/>
      </c>
      <c r="U95" s="307" t="str">
        <f>IF(AND('別紙3-1_区分⑤所要額内訳'!$E$101&lt;=踏み台シート!U4,踏み台シート!U4&lt;='別紙3-1_区分⑤所要額内訳'!$G$101),1,"")</f>
        <v/>
      </c>
      <c r="V95" s="307" t="str">
        <f>IF(AND('別紙3-1_区分⑤所要額内訳'!$E$101&lt;=踏み台シート!V4,踏み台シート!V4&lt;='別紙3-1_区分⑤所要額内訳'!$G$101),1,"")</f>
        <v/>
      </c>
      <c r="W95" s="307" t="str">
        <f>IF(AND('別紙3-1_区分⑤所要額内訳'!$E$101&lt;=踏み台シート!W4,踏み台シート!W4&lt;='別紙3-1_区分⑤所要額内訳'!$G$101),1,"")</f>
        <v/>
      </c>
      <c r="X95" s="307" t="str">
        <f>IF(AND('別紙3-1_区分⑤所要額内訳'!$E$101&lt;=踏み台シート!X4,踏み台シート!X4&lt;='別紙3-1_区分⑤所要額内訳'!$G$101),1,"")</f>
        <v/>
      </c>
      <c r="Y95" s="307" t="str">
        <f>IF(AND('別紙3-1_区分⑤所要額内訳'!$E$101&lt;=踏み台シート!Y4,踏み台シート!Y4&lt;='別紙3-1_区分⑤所要額内訳'!$G$101),1,"")</f>
        <v/>
      </c>
      <c r="Z95" s="307" t="str">
        <f>IF(AND('別紙3-1_区分⑤所要額内訳'!$E$101&lt;=踏み台シート!Z4,踏み台シート!Z4&lt;='別紙3-1_区分⑤所要額内訳'!$G$101),1,"")</f>
        <v/>
      </c>
      <c r="AA95" s="307" t="str">
        <f>IF(AND('別紙3-1_区分⑤所要額内訳'!$E$101&lt;=踏み台シート!AA4,踏み台シート!AA4&lt;='別紙3-1_区分⑤所要額内訳'!$G$101),1,"")</f>
        <v/>
      </c>
      <c r="AB95" s="307" t="str">
        <f>IF(AND('別紙3-1_区分⑤所要額内訳'!$E$101&lt;=踏み台シート!AB4,踏み台シート!AB4&lt;='別紙3-1_区分⑤所要額内訳'!$G$101),1,"")</f>
        <v/>
      </c>
      <c r="AC95" s="307" t="str">
        <f>IF(AND('別紙3-1_区分⑤所要額内訳'!$E$101&lt;=踏み台シート!AC4,踏み台シート!AC4&lt;='別紙3-1_区分⑤所要額内訳'!$G$101),1,"")</f>
        <v/>
      </c>
      <c r="AD95" s="307" t="str">
        <f>IF(AND('別紙3-1_区分⑤所要額内訳'!$E$101&lt;=踏み台シート!AD4,踏み台シート!AD4&lt;='別紙3-1_区分⑤所要額内訳'!$G$101),1,"")</f>
        <v/>
      </c>
      <c r="AE95" s="307" t="str">
        <f>IF(AND('別紙3-1_区分⑤所要額内訳'!$E$101&lt;=踏み台シート!AE4,踏み台シート!AE4&lt;='別紙3-1_区分⑤所要額内訳'!$G$101),1,"")</f>
        <v/>
      </c>
      <c r="AF95" s="307" t="str">
        <f>IF(AND('別紙3-1_区分⑤所要額内訳'!$E$101&lt;=踏み台シート!AF4,踏み台シート!AF4&lt;='別紙3-1_区分⑤所要額内訳'!$G$101),1,"")</f>
        <v/>
      </c>
      <c r="AG95" s="307" t="str">
        <f>IF(AND('別紙3-1_区分⑤所要額内訳'!$E$101&lt;=踏み台シート!AG4,踏み台シート!AG4&lt;='別紙3-1_区分⑤所要額内訳'!$G$101),1,"")</f>
        <v/>
      </c>
      <c r="AH95" s="307" t="str">
        <f>IF(AND('別紙3-1_区分⑤所要額内訳'!$E$101&lt;=踏み台シート!AH4,踏み台シート!AH4&lt;='別紙3-1_区分⑤所要額内訳'!$G$101),1,"")</f>
        <v/>
      </c>
      <c r="AI95" s="307" t="str">
        <f>IF(AND('別紙3-1_区分⑤所要額内訳'!$E$101&lt;=踏み台シート!AI4,踏み台シート!AI4&lt;='別紙3-1_区分⑤所要額内訳'!$G$101),1,"")</f>
        <v/>
      </c>
      <c r="AJ95" s="307" t="str">
        <f>IF(AND('別紙3-1_区分⑤所要額内訳'!$E$101&lt;=踏み台シート!AJ4,踏み台シート!AJ4&lt;='別紙3-1_区分⑤所要額内訳'!$G$101),1,"")</f>
        <v/>
      </c>
      <c r="AK95" s="307" t="str">
        <f>IF(AND('別紙3-1_区分⑤所要額内訳'!$E$101&lt;=踏み台シート!AK4,踏み台シート!AK4&lt;='別紙3-1_区分⑤所要額内訳'!$G$101),1,"")</f>
        <v/>
      </c>
      <c r="AL95" s="307" t="str">
        <f>IF(AND('別紙3-1_区分⑤所要額内訳'!$E$101&lt;=踏み台シート!AL4,踏み台シート!AL4&lt;='別紙3-1_区分⑤所要額内訳'!$G$101),1,"")</f>
        <v/>
      </c>
      <c r="AM95" s="307" t="str">
        <f>IF(AND('別紙3-1_区分⑤所要額内訳'!$E$101&lt;=踏み台シート!AM4,踏み台シート!AM4&lt;='別紙3-1_区分⑤所要額内訳'!$G$101),1,"")</f>
        <v/>
      </c>
      <c r="AN95" s="307" t="str">
        <f>IF(AND('別紙3-1_区分⑤所要額内訳'!$E$101&lt;=踏み台シート!AN4,踏み台シート!AN4&lt;='別紙3-1_区分⑤所要額内訳'!$G$101),1,"")</f>
        <v/>
      </c>
      <c r="AO95" s="307" t="str">
        <f>IF(AND('別紙3-1_区分⑤所要額内訳'!$E$101&lt;=踏み台シート!AO4,踏み台シート!AO4&lt;='別紙3-1_区分⑤所要額内訳'!$G$101),1,"")</f>
        <v/>
      </c>
      <c r="AP95" s="307" t="str">
        <f>IF(AND('別紙3-1_区分⑤所要額内訳'!$E$101&lt;=踏み台シート!AP4,踏み台シート!AP4&lt;='別紙3-1_区分⑤所要額内訳'!$G$101),1,"")</f>
        <v/>
      </c>
      <c r="AQ95" s="307" t="str">
        <f>IF(AND('別紙3-1_区分⑤所要額内訳'!$E$101&lt;=踏み台シート!AQ4,踏み台シート!AQ4&lt;='別紙3-1_区分⑤所要額内訳'!$G$101),1,"")</f>
        <v/>
      </c>
      <c r="AR95" s="307" t="str">
        <f>IF(AND('別紙3-1_区分⑤所要額内訳'!$E$101&lt;=踏み台シート!AR4,踏み台シート!AR4&lt;='別紙3-1_区分⑤所要額内訳'!$G$101),1,"")</f>
        <v/>
      </c>
      <c r="AS95" s="307" t="str">
        <f>IF(AND('別紙3-1_区分⑤所要額内訳'!$E$101&lt;=踏み台シート!AS4,踏み台シート!AS4&lt;='別紙3-1_区分⑤所要額内訳'!$G$101),1,"")</f>
        <v/>
      </c>
      <c r="AT95" s="307" t="str">
        <f>IF(AND('別紙3-1_区分⑤所要額内訳'!$E$101&lt;=踏み台シート!AT4,踏み台シート!AT4&lt;='別紙3-1_区分⑤所要額内訳'!$G$101),1,"")</f>
        <v/>
      </c>
      <c r="AU95" s="307" t="str">
        <f>IF(AND('別紙3-1_区分⑤所要額内訳'!$E$101&lt;=踏み台シート!AU4,踏み台シート!AU4&lt;='別紙3-1_区分⑤所要額内訳'!$G$101),1,"")</f>
        <v/>
      </c>
      <c r="AV95" s="307" t="str">
        <f>IF(AND('別紙3-1_区分⑤所要額内訳'!$E$101&lt;=踏み台シート!AV4,踏み台シート!AV4&lt;='別紙3-1_区分⑤所要額内訳'!$G$101),1,"")</f>
        <v/>
      </c>
      <c r="AW95" s="307" t="str">
        <f>IF(AND('別紙3-1_区分⑤所要額内訳'!$E$101&lt;=踏み台シート!AW4,踏み台シート!AW4&lt;='別紙3-1_区分⑤所要額内訳'!$G$101),1,"")</f>
        <v/>
      </c>
      <c r="AX95" s="307" t="str">
        <f>IF(AND('別紙3-1_区分⑤所要額内訳'!$E$101&lt;=踏み台シート!AX4,踏み台シート!AX4&lt;='別紙3-1_区分⑤所要額内訳'!$G$101),1,"")</f>
        <v/>
      </c>
      <c r="AY95" s="307" t="str">
        <f>IF(AND('別紙3-1_区分⑤所要額内訳'!$E$101&lt;=踏み台シート!AY4,踏み台シート!AY4&lt;='別紙3-1_区分⑤所要額内訳'!$G$101),1,"")</f>
        <v/>
      </c>
      <c r="AZ95" s="307" t="str">
        <f>IF(AND('別紙3-1_区分⑤所要額内訳'!$E$101&lt;=踏み台シート!AZ4,踏み台シート!AZ4&lt;='別紙3-1_区分⑤所要額内訳'!$G$101),1,"")</f>
        <v/>
      </c>
      <c r="BA95" s="307" t="str">
        <f>IF(AND('別紙3-1_区分⑤所要額内訳'!$E$101&lt;=踏み台シート!BA4,踏み台シート!BA4&lt;='別紙3-1_区分⑤所要額内訳'!$G$101),1,"")</f>
        <v/>
      </c>
      <c r="BB95" s="311">
        <f t="shared" si="6"/>
        <v>1</v>
      </c>
    </row>
    <row r="96" spans="1:54">
      <c r="A96" s="307" t="str">
        <f t="shared" si="7"/>
        <v/>
      </c>
      <c r="B96" s="313" t="str">
        <f>IF('別紙3-1_区分⑤所要額内訳'!B102="","",'別紙3-1_区分⑤所要額内訳'!B102)</f>
        <v/>
      </c>
      <c r="C96" s="307" t="str">
        <f>IF('別紙3-1_区分⑤所要額内訳'!C102="","",'別紙3-1_区分⑤所要額内訳'!C102)</f>
        <v/>
      </c>
      <c r="D96" s="307">
        <f>IF(AND('別紙3-1_区分⑤所要額内訳'!$E$102&lt;=踏み台シート!D4,踏み台シート!D4&lt;='別紙3-1_区分⑤所要額内訳'!$G$102),1,"")</f>
        <v>1</v>
      </c>
      <c r="E96" s="307" t="str">
        <f>IF(AND('別紙3-1_区分⑤所要額内訳'!$E$102&lt;=踏み台シート!E4,踏み台シート!E4&lt;='別紙3-1_区分⑤所要額内訳'!$G$102),1,"")</f>
        <v/>
      </c>
      <c r="F96" s="307" t="str">
        <f>IF(AND('別紙3-1_区分⑤所要額内訳'!$E$102&lt;=踏み台シート!F4,踏み台シート!F4&lt;='別紙3-1_区分⑤所要額内訳'!$G$102),1,"")</f>
        <v/>
      </c>
      <c r="G96" s="307" t="str">
        <f>IF(AND('別紙3-1_区分⑤所要額内訳'!$E$102&lt;=踏み台シート!G4,踏み台シート!G4&lt;='別紙3-1_区分⑤所要額内訳'!$G$102),1,"")</f>
        <v/>
      </c>
      <c r="H96" s="307" t="str">
        <f>IF(AND('別紙3-1_区分⑤所要額内訳'!$E$102&lt;=踏み台シート!H4,踏み台シート!H4&lt;='別紙3-1_区分⑤所要額内訳'!$G$102),1,"")</f>
        <v/>
      </c>
      <c r="I96" s="307" t="str">
        <f>IF(AND('別紙3-1_区分⑤所要額内訳'!$E$102&lt;=踏み台シート!I4,踏み台シート!I4&lt;='別紙3-1_区分⑤所要額内訳'!$G$102),1,"")</f>
        <v/>
      </c>
      <c r="J96" s="307" t="str">
        <f>IF(AND('別紙3-1_区分⑤所要額内訳'!$E$102&lt;=踏み台シート!J4,踏み台シート!J4&lt;='別紙3-1_区分⑤所要額内訳'!$G$102),1,"")</f>
        <v/>
      </c>
      <c r="K96" s="307" t="str">
        <f>IF(AND('別紙3-1_区分⑤所要額内訳'!$E$102&lt;=踏み台シート!K4,踏み台シート!K4&lt;='別紙3-1_区分⑤所要額内訳'!$G$102),1,"")</f>
        <v/>
      </c>
      <c r="L96" s="307" t="str">
        <f>IF(AND('別紙3-1_区分⑤所要額内訳'!$E$102&lt;=踏み台シート!L4,踏み台シート!L4&lt;='別紙3-1_区分⑤所要額内訳'!$G$102),1,"")</f>
        <v/>
      </c>
      <c r="M96" s="307" t="str">
        <f>IF(AND('別紙3-1_区分⑤所要額内訳'!$E$102&lt;=踏み台シート!M4,踏み台シート!M4&lt;='別紙3-1_区分⑤所要額内訳'!$G$102),1,"")</f>
        <v/>
      </c>
      <c r="N96" s="307" t="str">
        <f>IF(AND('別紙3-1_区分⑤所要額内訳'!$E$102&lt;=踏み台シート!N4,踏み台シート!N4&lt;='別紙3-1_区分⑤所要額内訳'!$G$102),1,"")</f>
        <v/>
      </c>
      <c r="O96" s="307" t="str">
        <f>IF(AND('別紙3-1_区分⑤所要額内訳'!$E$102&lt;=踏み台シート!O4,踏み台シート!O4&lt;='別紙3-1_区分⑤所要額内訳'!$G$102),1,"")</f>
        <v/>
      </c>
      <c r="P96" s="307" t="str">
        <f>IF(AND('別紙3-1_区分⑤所要額内訳'!$E$102&lt;=踏み台シート!P4,踏み台シート!P4&lt;='別紙3-1_区分⑤所要額内訳'!$G$102),1,"")</f>
        <v/>
      </c>
      <c r="Q96" s="307" t="str">
        <f>IF(AND('別紙3-1_区分⑤所要額内訳'!$E$102&lt;=踏み台シート!Q4,踏み台シート!Q4&lt;='別紙3-1_区分⑤所要額内訳'!$G$102),1,"")</f>
        <v/>
      </c>
      <c r="R96" s="307" t="str">
        <f>IF(AND('別紙3-1_区分⑤所要額内訳'!$E$102&lt;=踏み台シート!R4,踏み台シート!R4&lt;='別紙3-1_区分⑤所要額内訳'!$G$102),1,"")</f>
        <v/>
      </c>
      <c r="S96" s="307" t="str">
        <f>IF(AND('別紙3-1_区分⑤所要額内訳'!$E$102&lt;=踏み台シート!S4,踏み台シート!S4&lt;='別紙3-1_区分⑤所要額内訳'!$G$102),1,"")</f>
        <v/>
      </c>
      <c r="T96" s="307" t="str">
        <f>IF(AND('別紙3-1_区分⑤所要額内訳'!$E$102&lt;=踏み台シート!T4,踏み台シート!T4&lt;='別紙3-1_区分⑤所要額内訳'!$G$102),1,"")</f>
        <v/>
      </c>
      <c r="U96" s="307" t="str">
        <f>IF(AND('別紙3-1_区分⑤所要額内訳'!$E$102&lt;=踏み台シート!U4,踏み台シート!U4&lt;='別紙3-1_区分⑤所要額内訳'!$G$102),1,"")</f>
        <v/>
      </c>
      <c r="V96" s="307" t="str">
        <f>IF(AND('別紙3-1_区分⑤所要額内訳'!$E$102&lt;=踏み台シート!V4,踏み台シート!V4&lt;='別紙3-1_区分⑤所要額内訳'!$G$102),1,"")</f>
        <v/>
      </c>
      <c r="W96" s="307" t="str">
        <f>IF(AND('別紙3-1_区分⑤所要額内訳'!$E$102&lt;=踏み台シート!W4,踏み台シート!W4&lt;='別紙3-1_区分⑤所要額内訳'!$G$102),1,"")</f>
        <v/>
      </c>
      <c r="X96" s="307" t="str">
        <f>IF(AND('別紙3-1_区分⑤所要額内訳'!$E$102&lt;=踏み台シート!X4,踏み台シート!X4&lt;='別紙3-1_区分⑤所要額内訳'!$G$102),1,"")</f>
        <v/>
      </c>
      <c r="Y96" s="307" t="str">
        <f>IF(AND('別紙3-1_区分⑤所要額内訳'!$E$102&lt;=踏み台シート!Y4,踏み台シート!Y4&lt;='別紙3-1_区分⑤所要額内訳'!$G$102),1,"")</f>
        <v/>
      </c>
      <c r="Z96" s="307" t="str">
        <f>IF(AND('別紙3-1_区分⑤所要額内訳'!$E$102&lt;=踏み台シート!Z4,踏み台シート!Z4&lt;='別紙3-1_区分⑤所要額内訳'!$G$102),1,"")</f>
        <v/>
      </c>
      <c r="AA96" s="307" t="str">
        <f>IF(AND('別紙3-1_区分⑤所要額内訳'!$E$102&lt;=踏み台シート!AA4,踏み台シート!AA4&lt;='別紙3-1_区分⑤所要額内訳'!$G$102),1,"")</f>
        <v/>
      </c>
      <c r="AB96" s="307" t="str">
        <f>IF(AND('別紙3-1_区分⑤所要額内訳'!$E$102&lt;=踏み台シート!AB4,踏み台シート!AB4&lt;='別紙3-1_区分⑤所要額内訳'!$G$102),1,"")</f>
        <v/>
      </c>
      <c r="AC96" s="307" t="str">
        <f>IF(AND('別紙3-1_区分⑤所要額内訳'!$E$102&lt;=踏み台シート!AC4,踏み台シート!AC4&lt;='別紙3-1_区分⑤所要額内訳'!$G$102),1,"")</f>
        <v/>
      </c>
      <c r="AD96" s="307" t="str">
        <f>IF(AND('別紙3-1_区分⑤所要額内訳'!$E$102&lt;=踏み台シート!AD4,踏み台シート!AD4&lt;='別紙3-1_区分⑤所要額内訳'!$G$102),1,"")</f>
        <v/>
      </c>
      <c r="AE96" s="307" t="str">
        <f>IF(AND('別紙3-1_区分⑤所要額内訳'!$E$102&lt;=踏み台シート!AE4,踏み台シート!AE4&lt;='別紙3-1_区分⑤所要額内訳'!$G$102),1,"")</f>
        <v/>
      </c>
      <c r="AF96" s="307" t="str">
        <f>IF(AND('別紙3-1_区分⑤所要額内訳'!$E$102&lt;=踏み台シート!AF4,踏み台シート!AF4&lt;='別紙3-1_区分⑤所要額内訳'!$G$102),1,"")</f>
        <v/>
      </c>
      <c r="AG96" s="307" t="str">
        <f>IF(AND('別紙3-1_区分⑤所要額内訳'!$E$102&lt;=踏み台シート!AG4,踏み台シート!AG4&lt;='別紙3-1_区分⑤所要額内訳'!$G$102),1,"")</f>
        <v/>
      </c>
      <c r="AH96" s="307" t="str">
        <f>IF(AND('別紙3-1_区分⑤所要額内訳'!$E$102&lt;=踏み台シート!AH4,踏み台シート!AH4&lt;='別紙3-1_区分⑤所要額内訳'!$G$102),1,"")</f>
        <v/>
      </c>
      <c r="AI96" s="307" t="str">
        <f>IF(AND('別紙3-1_区分⑤所要額内訳'!$E$102&lt;=踏み台シート!AI4,踏み台シート!AI4&lt;='別紙3-1_区分⑤所要額内訳'!$G$102),1,"")</f>
        <v/>
      </c>
      <c r="AJ96" s="307" t="str">
        <f>IF(AND('別紙3-1_区分⑤所要額内訳'!$E$102&lt;=踏み台シート!AJ4,踏み台シート!AJ4&lt;='別紙3-1_区分⑤所要額内訳'!$G$102),1,"")</f>
        <v/>
      </c>
      <c r="AK96" s="307" t="str">
        <f>IF(AND('別紙3-1_区分⑤所要額内訳'!$E$102&lt;=踏み台シート!AK4,踏み台シート!AK4&lt;='別紙3-1_区分⑤所要額内訳'!$G$102),1,"")</f>
        <v/>
      </c>
      <c r="AL96" s="307" t="str">
        <f>IF(AND('別紙3-1_区分⑤所要額内訳'!$E$102&lt;=踏み台シート!AL4,踏み台シート!AL4&lt;='別紙3-1_区分⑤所要額内訳'!$G$102),1,"")</f>
        <v/>
      </c>
      <c r="AM96" s="307" t="str">
        <f>IF(AND('別紙3-1_区分⑤所要額内訳'!$E$102&lt;=踏み台シート!AM4,踏み台シート!AM4&lt;='別紙3-1_区分⑤所要額内訳'!$G$102),1,"")</f>
        <v/>
      </c>
      <c r="AN96" s="307" t="str">
        <f>IF(AND('別紙3-1_区分⑤所要額内訳'!$E$102&lt;=踏み台シート!AN4,踏み台シート!AN4&lt;='別紙3-1_区分⑤所要額内訳'!$G$102),1,"")</f>
        <v/>
      </c>
      <c r="AO96" s="307" t="str">
        <f>IF(AND('別紙3-1_区分⑤所要額内訳'!$E$102&lt;=踏み台シート!AO4,踏み台シート!AO4&lt;='別紙3-1_区分⑤所要額内訳'!$G$102),1,"")</f>
        <v/>
      </c>
      <c r="AP96" s="307" t="str">
        <f>IF(AND('別紙3-1_区分⑤所要額内訳'!$E$102&lt;=踏み台シート!AP4,踏み台シート!AP4&lt;='別紙3-1_区分⑤所要額内訳'!$G$102),1,"")</f>
        <v/>
      </c>
      <c r="AQ96" s="307" t="str">
        <f>IF(AND('別紙3-1_区分⑤所要額内訳'!$E$102&lt;=踏み台シート!AQ4,踏み台シート!AQ4&lt;='別紙3-1_区分⑤所要額内訳'!$G$102),1,"")</f>
        <v/>
      </c>
      <c r="AR96" s="307" t="str">
        <f>IF(AND('別紙3-1_区分⑤所要額内訳'!$E$102&lt;=踏み台シート!AR4,踏み台シート!AR4&lt;='別紙3-1_区分⑤所要額内訳'!$G$102),1,"")</f>
        <v/>
      </c>
      <c r="AS96" s="307" t="str">
        <f>IF(AND('別紙3-1_区分⑤所要額内訳'!$E$102&lt;=踏み台シート!AS4,踏み台シート!AS4&lt;='別紙3-1_区分⑤所要額内訳'!$G$102),1,"")</f>
        <v/>
      </c>
      <c r="AT96" s="307" t="str">
        <f>IF(AND('別紙3-1_区分⑤所要額内訳'!$E$102&lt;=踏み台シート!AT4,踏み台シート!AT4&lt;='別紙3-1_区分⑤所要額内訳'!$G$102),1,"")</f>
        <v/>
      </c>
      <c r="AU96" s="307" t="str">
        <f>IF(AND('別紙3-1_区分⑤所要額内訳'!$E$102&lt;=踏み台シート!AU4,踏み台シート!AU4&lt;='別紙3-1_区分⑤所要額内訳'!$G$102),1,"")</f>
        <v/>
      </c>
      <c r="AV96" s="307" t="str">
        <f>IF(AND('別紙3-1_区分⑤所要額内訳'!$E$102&lt;=踏み台シート!AV4,踏み台シート!AV4&lt;='別紙3-1_区分⑤所要額内訳'!$G$102),1,"")</f>
        <v/>
      </c>
      <c r="AW96" s="307" t="str">
        <f>IF(AND('別紙3-1_区分⑤所要額内訳'!$E$102&lt;=踏み台シート!AW4,踏み台シート!AW4&lt;='別紙3-1_区分⑤所要額内訳'!$G$102),1,"")</f>
        <v/>
      </c>
      <c r="AX96" s="307" t="str">
        <f>IF(AND('別紙3-1_区分⑤所要額内訳'!$E$102&lt;=踏み台シート!AX4,踏み台シート!AX4&lt;='別紙3-1_区分⑤所要額内訳'!$G$102),1,"")</f>
        <v/>
      </c>
      <c r="AY96" s="307" t="str">
        <f>IF(AND('別紙3-1_区分⑤所要額内訳'!$E$102&lt;=踏み台シート!AY4,踏み台シート!AY4&lt;='別紙3-1_区分⑤所要額内訳'!$G$102),1,"")</f>
        <v/>
      </c>
      <c r="AZ96" s="307" t="str">
        <f>IF(AND('別紙3-1_区分⑤所要額内訳'!$E$102&lt;=踏み台シート!AZ4,踏み台シート!AZ4&lt;='別紙3-1_区分⑤所要額内訳'!$G$102),1,"")</f>
        <v/>
      </c>
      <c r="BA96" s="307" t="str">
        <f>IF(AND('別紙3-1_区分⑤所要額内訳'!$E$102&lt;=踏み台シート!BA4,踏み台シート!BA4&lt;='別紙3-1_区分⑤所要額内訳'!$G$102),1,"")</f>
        <v/>
      </c>
      <c r="BB96" s="311">
        <f t="shared" si="6"/>
        <v>1</v>
      </c>
    </row>
    <row r="97" spans="1:57">
      <c r="A97" s="307" t="str">
        <f t="shared" si="7"/>
        <v/>
      </c>
      <c r="B97" s="313" t="str">
        <f>IF('別紙3-1_区分⑤所要額内訳'!B103="","",'別紙3-1_区分⑤所要額内訳'!B103)</f>
        <v/>
      </c>
      <c r="C97" s="307" t="str">
        <f>IF('別紙3-1_区分⑤所要額内訳'!C103="","",'別紙3-1_区分⑤所要額内訳'!C103)</f>
        <v/>
      </c>
      <c r="D97" s="307">
        <f>IF(AND('別紙3-1_区分⑤所要額内訳'!$E$103&lt;=踏み台シート!D4,踏み台シート!D4&lt;='別紙3-1_区分⑤所要額内訳'!$G$103),1,"")</f>
        <v>1</v>
      </c>
      <c r="E97" s="307" t="str">
        <f>IF(AND('別紙3-1_区分⑤所要額内訳'!$E$103&lt;=踏み台シート!E4,踏み台シート!E4&lt;='別紙3-1_区分⑤所要額内訳'!$G$103),1,"")</f>
        <v/>
      </c>
      <c r="F97" s="307" t="str">
        <f>IF(AND('別紙3-1_区分⑤所要額内訳'!$E$103&lt;=踏み台シート!F4,踏み台シート!F4&lt;='別紙3-1_区分⑤所要額内訳'!$G$103),1,"")</f>
        <v/>
      </c>
      <c r="G97" s="307" t="str">
        <f>IF(AND('別紙3-1_区分⑤所要額内訳'!$E$103&lt;=踏み台シート!G4,踏み台シート!G4&lt;='別紙3-1_区分⑤所要額内訳'!$G$103),1,"")</f>
        <v/>
      </c>
      <c r="H97" s="307" t="str">
        <f>IF(AND('別紙3-1_区分⑤所要額内訳'!$E$103&lt;=踏み台シート!H4,踏み台シート!H4&lt;='別紙3-1_区分⑤所要額内訳'!$G$103),1,"")</f>
        <v/>
      </c>
      <c r="I97" s="307" t="str">
        <f>IF(AND('別紙3-1_区分⑤所要額内訳'!$E$103&lt;=踏み台シート!I4,踏み台シート!I4&lt;='別紙3-1_区分⑤所要額内訳'!$G$103),1,"")</f>
        <v/>
      </c>
      <c r="J97" s="307" t="str">
        <f>IF(AND('別紙3-1_区分⑤所要額内訳'!$E$103&lt;=踏み台シート!J4,踏み台シート!J4&lt;='別紙3-1_区分⑤所要額内訳'!$G$103),1,"")</f>
        <v/>
      </c>
      <c r="K97" s="307" t="str">
        <f>IF(AND('別紙3-1_区分⑤所要額内訳'!$E$103&lt;=踏み台シート!K4,踏み台シート!K4&lt;='別紙3-1_区分⑤所要額内訳'!$G$103),1,"")</f>
        <v/>
      </c>
      <c r="L97" s="307" t="str">
        <f>IF(AND('別紙3-1_区分⑤所要額内訳'!$E$103&lt;=踏み台シート!L4,踏み台シート!L4&lt;='別紙3-1_区分⑤所要額内訳'!$G$103),1,"")</f>
        <v/>
      </c>
      <c r="M97" s="307" t="str">
        <f>IF(AND('別紙3-1_区分⑤所要額内訳'!$E$103&lt;=踏み台シート!M4,踏み台シート!M4&lt;='別紙3-1_区分⑤所要額内訳'!$G$103),1,"")</f>
        <v/>
      </c>
      <c r="N97" s="307" t="str">
        <f>IF(AND('別紙3-1_区分⑤所要額内訳'!$E$103&lt;=踏み台シート!N4,踏み台シート!N4&lt;='別紙3-1_区分⑤所要額内訳'!$G$103),1,"")</f>
        <v/>
      </c>
      <c r="O97" s="307" t="str">
        <f>IF(AND('別紙3-1_区分⑤所要額内訳'!$E$103&lt;=踏み台シート!O4,踏み台シート!O4&lt;='別紙3-1_区分⑤所要額内訳'!$G$103),1,"")</f>
        <v/>
      </c>
      <c r="P97" s="307" t="str">
        <f>IF(AND('別紙3-1_区分⑤所要額内訳'!$E$103&lt;=踏み台シート!P4,踏み台シート!P4&lt;='別紙3-1_区分⑤所要額内訳'!$G$103),1,"")</f>
        <v/>
      </c>
      <c r="Q97" s="307" t="str">
        <f>IF(AND('別紙3-1_区分⑤所要額内訳'!$E$103&lt;=踏み台シート!Q4,踏み台シート!Q4&lt;='別紙3-1_区分⑤所要額内訳'!$G$103),1,"")</f>
        <v/>
      </c>
      <c r="R97" s="307" t="str">
        <f>IF(AND('別紙3-1_区分⑤所要額内訳'!$E$103&lt;=踏み台シート!R4,踏み台シート!R4&lt;='別紙3-1_区分⑤所要額内訳'!$G$103),1,"")</f>
        <v/>
      </c>
      <c r="S97" s="307" t="str">
        <f>IF(AND('別紙3-1_区分⑤所要額内訳'!$E$103&lt;=踏み台シート!S4,踏み台シート!S4&lt;='別紙3-1_区分⑤所要額内訳'!$G$103),1,"")</f>
        <v/>
      </c>
      <c r="T97" s="307" t="str">
        <f>IF(AND('別紙3-1_区分⑤所要額内訳'!$E$103&lt;=踏み台シート!T4,踏み台シート!T4&lt;='別紙3-1_区分⑤所要額内訳'!$G$103),1,"")</f>
        <v/>
      </c>
      <c r="U97" s="307" t="str">
        <f>IF(AND('別紙3-1_区分⑤所要額内訳'!$E$103&lt;=踏み台シート!U4,踏み台シート!U4&lt;='別紙3-1_区分⑤所要額内訳'!$G$103),1,"")</f>
        <v/>
      </c>
      <c r="V97" s="307" t="str">
        <f>IF(AND('別紙3-1_区分⑤所要額内訳'!$E$103&lt;=踏み台シート!V4,踏み台シート!V4&lt;='別紙3-1_区分⑤所要額内訳'!$G$103),1,"")</f>
        <v/>
      </c>
      <c r="W97" s="307" t="str">
        <f>IF(AND('別紙3-1_区分⑤所要額内訳'!$E$103&lt;=踏み台シート!W4,踏み台シート!W4&lt;='別紙3-1_区分⑤所要額内訳'!$G$103),1,"")</f>
        <v/>
      </c>
      <c r="X97" s="307" t="str">
        <f>IF(AND('別紙3-1_区分⑤所要額内訳'!$E$103&lt;=踏み台シート!X4,踏み台シート!X4&lt;='別紙3-1_区分⑤所要額内訳'!$G$103),1,"")</f>
        <v/>
      </c>
      <c r="Y97" s="307" t="str">
        <f>IF(AND('別紙3-1_区分⑤所要額内訳'!$E$103&lt;=踏み台シート!Y4,踏み台シート!Y4&lt;='別紙3-1_区分⑤所要額内訳'!$G$103),1,"")</f>
        <v/>
      </c>
      <c r="Z97" s="307" t="str">
        <f>IF(AND('別紙3-1_区分⑤所要額内訳'!$E$103&lt;=踏み台シート!Z4,踏み台シート!Z4&lt;='別紙3-1_区分⑤所要額内訳'!$G$103),1,"")</f>
        <v/>
      </c>
      <c r="AA97" s="307" t="str">
        <f>IF(AND('別紙3-1_区分⑤所要額内訳'!$E$103&lt;=踏み台シート!AA4,踏み台シート!AA4&lt;='別紙3-1_区分⑤所要額内訳'!$G$103),1,"")</f>
        <v/>
      </c>
      <c r="AB97" s="307" t="str">
        <f>IF(AND('別紙3-1_区分⑤所要額内訳'!$E$103&lt;=踏み台シート!AB4,踏み台シート!AB4&lt;='別紙3-1_区分⑤所要額内訳'!$G$103),1,"")</f>
        <v/>
      </c>
      <c r="AC97" s="307" t="str">
        <f>IF(AND('別紙3-1_区分⑤所要額内訳'!$E$103&lt;=踏み台シート!AC4,踏み台シート!AC4&lt;='別紙3-1_区分⑤所要額内訳'!$G$103),1,"")</f>
        <v/>
      </c>
      <c r="AD97" s="307" t="str">
        <f>IF(AND('別紙3-1_区分⑤所要額内訳'!$E$103&lt;=踏み台シート!AD4,踏み台シート!AD4&lt;='別紙3-1_区分⑤所要額内訳'!$G$103),1,"")</f>
        <v/>
      </c>
      <c r="AE97" s="307" t="str">
        <f>IF(AND('別紙3-1_区分⑤所要額内訳'!$E$103&lt;=踏み台シート!AE4,踏み台シート!AE4&lt;='別紙3-1_区分⑤所要額内訳'!$G$103),1,"")</f>
        <v/>
      </c>
      <c r="AF97" s="307" t="str">
        <f>IF(AND('別紙3-1_区分⑤所要額内訳'!$E$103&lt;=踏み台シート!AF4,踏み台シート!AF4&lt;='別紙3-1_区分⑤所要額内訳'!$G$103),1,"")</f>
        <v/>
      </c>
      <c r="AG97" s="307" t="str">
        <f>IF(AND('別紙3-1_区分⑤所要額内訳'!$E$103&lt;=踏み台シート!AG4,踏み台シート!AG4&lt;='別紙3-1_区分⑤所要額内訳'!$G$103),1,"")</f>
        <v/>
      </c>
      <c r="AH97" s="307" t="str">
        <f>IF(AND('別紙3-1_区分⑤所要額内訳'!$E$103&lt;=踏み台シート!AH4,踏み台シート!AH4&lt;='別紙3-1_区分⑤所要額内訳'!$G$103),1,"")</f>
        <v/>
      </c>
      <c r="AI97" s="307" t="str">
        <f>IF(AND('別紙3-1_区分⑤所要額内訳'!$E$103&lt;=踏み台シート!AI4,踏み台シート!AI4&lt;='別紙3-1_区分⑤所要額内訳'!$G$103),1,"")</f>
        <v/>
      </c>
      <c r="AJ97" s="307" t="str">
        <f>IF(AND('別紙3-1_区分⑤所要額内訳'!$E$103&lt;=踏み台シート!AJ4,踏み台シート!AJ4&lt;='別紙3-1_区分⑤所要額内訳'!$G$103),1,"")</f>
        <v/>
      </c>
      <c r="AK97" s="307" t="str">
        <f>IF(AND('別紙3-1_区分⑤所要額内訳'!$E$103&lt;=踏み台シート!AK4,踏み台シート!AK4&lt;='別紙3-1_区分⑤所要額内訳'!$G$103),1,"")</f>
        <v/>
      </c>
      <c r="AL97" s="307" t="str">
        <f>IF(AND('別紙3-1_区分⑤所要額内訳'!$E$103&lt;=踏み台シート!AL4,踏み台シート!AL4&lt;='別紙3-1_区分⑤所要額内訳'!$G$103),1,"")</f>
        <v/>
      </c>
      <c r="AM97" s="307" t="str">
        <f>IF(AND('別紙3-1_区分⑤所要額内訳'!$E$103&lt;=踏み台シート!AM4,踏み台シート!AM4&lt;='別紙3-1_区分⑤所要額内訳'!$G$103),1,"")</f>
        <v/>
      </c>
      <c r="AN97" s="307" t="str">
        <f>IF(AND('別紙3-1_区分⑤所要額内訳'!$E$103&lt;=踏み台シート!AN4,踏み台シート!AN4&lt;='別紙3-1_区分⑤所要額内訳'!$G$103),1,"")</f>
        <v/>
      </c>
      <c r="AO97" s="307" t="str">
        <f>IF(AND('別紙3-1_区分⑤所要額内訳'!$E$103&lt;=踏み台シート!AO4,踏み台シート!AO4&lt;='別紙3-1_区分⑤所要額内訳'!$G$103),1,"")</f>
        <v/>
      </c>
      <c r="AP97" s="307" t="str">
        <f>IF(AND('別紙3-1_区分⑤所要額内訳'!$E$103&lt;=踏み台シート!AP4,踏み台シート!AP4&lt;='別紙3-1_区分⑤所要額内訳'!$G$103),1,"")</f>
        <v/>
      </c>
      <c r="AQ97" s="307" t="str">
        <f>IF(AND('別紙3-1_区分⑤所要額内訳'!$E$103&lt;=踏み台シート!AQ4,踏み台シート!AQ4&lt;='別紙3-1_区分⑤所要額内訳'!$G$103),1,"")</f>
        <v/>
      </c>
      <c r="AR97" s="307" t="str">
        <f>IF(AND('別紙3-1_区分⑤所要額内訳'!$E$103&lt;=踏み台シート!AR4,踏み台シート!AR4&lt;='別紙3-1_区分⑤所要額内訳'!$G$103),1,"")</f>
        <v/>
      </c>
      <c r="AS97" s="307" t="str">
        <f>IF(AND('別紙3-1_区分⑤所要額内訳'!$E$103&lt;=踏み台シート!AS4,踏み台シート!AS4&lt;='別紙3-1_区分⑤所要額内訳'!$G$103),1,"")</f>
        <v/>
      </c>
      <c r="AT97" s="307" t="str">
        <f>IF(AND('別紙3-1_区分⑤所要額内訳'!$E$103&lt;=踏み台シート!AT4,踏み台シート!AT4&lt;='別紙3-1_区分⑤所要額内訳'!$G$103),1,"")</f>
        <v/>
      </c>
      <c r="AU97" s="307" t="str">
        <f>IF(AND('別紙3-1_区分⑤所要額内訳'!$E$103&lt;=踏み台シート!AU4,踏み台シート!AU4&lt;='別紙3-1_区分⑤所要額内訳'!$G$103),1,"")</f>
        <v/>
      </c>
      <c r="AV97" s="307" t="str">
        <f>IF(AND('別紙3-1_区分⑤所要額内訳'!$E$103&lt;=踏み台シート!AV4,踏み台シート!AV4&lt;='別紙3-1_区分⑤所要額内訳'!$G$103),1,"")</f>
        <v/>
      </c>
      <c r="AW97" s="307" t="str">
        <f>IF(AND('別紙3-1_区分⑤所要額内訳'!$E$103&lt;=踏み台シート!AW4,踏み台シート!AW4&lt;='別紙3-1_区分⑤所要額内訳'!$G$103),1,"")</f>
        <v/>
      </c>
      <c r="AX97" s="307" t="str">
        <f>IF(AND('別紙3-1_区分⑤所要額内訳'!$E$103&lt;=踏み台シート!AX4,踏み台シート!AX4&lt;='別紙3-1_区分⑤所要額内訳'!$G$103),1,"")</f>
        <v/>
      </c>
      <c r="AY97" s="307" t="str">
        <f>IF(AND('別紙3-1_区分⑤所要額内訳'!$E$103&lt;=踏み台シート!AY4,踏み台シート!AY4&lt;='別紙3-1_区分⑤所要額内訳'!$G$103),1,"")</f>
        <v/>
      </c>
      <c r="AZ97" s="307" t="str">
        <f>IF(AND('別紙3-1_区分⑤所要額内訳'!$E$103&lt;=踏み台シート!AZ4,踏み台シート!AZ4&lt;='別紙3-1_区分⑤所要額内訳'!$G$103),1,"")</f>
        <v/>
      </c>
      <c r="BA97" s="307" t="str">
        <f>IF(AND('別紙3-1_区分⑤所要額内訳'!$E$103&lt;=踏み台シート!BA4,踏み台シート!BA4&lt;='別紙3-1_区分⑤所要額内訳'!$G$103),1,"")</f>
        <v/>
      </c>
      <c r="BB97" s="311">
        <f t="shared" si="6"/>
        <v>1</v>
      </c>
    </row>
    <row r="98" spans="1:57">
      <c r="A98" s="307" t="str">
        <f t="shared" si="7"/>
        <v/>
      </c>
      <c r="B98" s="313" t="str">
        <f>IF('別紙3-1_区分⑤所要額内訳'!B104="","",'別紙3-1_区分⑤所要額内訳'!B104)</f>
        <v/>
      </c>
      <c r="C98" s="307" t="str">
        <f>IF('別紙3-1_区分⑤所要額内訳'!C104="","",'別紙3-1_区分⑤所要額内訳'!C104)</f>
        <v/>
      </c>
      <c r="D98" s="307">
        <f>IF(AND('別紙3-1_区分⑤所要額内訳'!$E$104&lt;=踏み台シート!D4,踏み台シート!D4&lt;='別紙3-1_区分⑤所要額内訳'!$G$104),1,"")</f>
        <v>1</v>
      </c>
      <c r="E98" s="307" t="str">
        <f>IF(AND('別紙3-1_区分⑤所要額内訳'!$E$104&lt;=踏み台シート!E4,踏み台シート!E4&lt;='別紙3-1_区分⑤所要額内訳'!$G$104),1,"")</f>
        <v/>
      </c>
      <c r="F98" s="307" t="str">
        <f>IF(AND('別紙3-1_区分⑤所要額内訳'!$E$104&lt;=踏み台シート!F4,踏み台シート!F4&lt;='別紙3-1_区分⑤所要額内訳'!$G$104),1,"")</f>
        <v/>
      </c>
      <c r="G98" s="307" t="str">
        <f>IF(AND('別紙3-1_区分⑤所要額内訳'!$E$104&lt;=踏み台シート!G4,踏み台シート!G4&lt;='別紙3-1_区分⑤所要額内訳'!$G$104),1,"")</f>
        <v/>
      </c>
      <c r="H98" s="307" t="str">
        <f>IF(AND('別紙3-1_区分⑤所要額内訳'!$E$104&lt;=踏み台シート!H4,踏み台シート!H4&lt;='別紙3-1_区分⑤所要額内訳'!$G$104),1,"")</f>
        <v/>
      </c>
      <c r="I98" s="307" t="str">
        <f>IF(AND('別紙3-1_区分⑤所要額内訳'!$E$104&lt;=踏み台シート!I4,踏み台シート!I4&lt;='別紙3-1_区分⑤所要額内訳'!$G$104),1,"")</f>
        <v/>
      </c>
      <c r="J98" s="307" t="str">
        <f>IF(AND('別紙3-1_区分⑤所要額内訳'!$E$104&lt;=踏み台シート!J4,踏み台シート!J4&lt;='別紙3-1_区分⑤所要額内訳'!$G$104),1,"")</f>
        <v/>
      </c>
      <c r="K98" s="307" t="str">
        <f>IF(AND('別紙3-1_区分⑤所要額内訳'!$E$104&lt;=踏み台シート!K4,踏み台シート!K4&lt;='別紙3-1_区分⑤所要額内訳'!$G$104),1,"")</f>
        <v/>
      </c>
      <c r="L98" s="307" t="str">
        <f>IF(AND('別紙3-1_区分⑤所要額内訳'!$E$104&lt;=踏み台シート!L4,踏み台シート!L4&lt;='別紙3-1_区分⑤所要額内訳'!$G$104),1,"")</f>
        <v/>
      </c>
      <c r="M98" s="307" t="str">
        <f>IF(AND('別紙3-1_区分⑤所要額内訳'!$E$104&lt;=踏み台シート!M4,踏み台シート!M4&lt;='別紙3-1_区分⑤所要額内訳'!$G$104),1,"")</f>
        <v/>
      </c>
      <c r="N98" s="307" t="str">
        <f>IF(AND('別紙3-1_区分⑤所要額内訳'!$E$104&lt;=踏み台シート!N4,踏み台シート!N4&lt;='別紙3-1_区分⑤所要額内訳'!$G$104),1,"")</f>
        <v/>
      </c>
      <c r="O98" s="307" t="str">
        <f>IF(AND('別紙3-1_区分⑤所要額内訳'!$E$104&lt;=踏み台シート!O4,踏み台シート!O4&lt;='別紙3-1_区分⑤所要額内訳'!$G$104),1,"")</f>
        <v/>
      </c>
      <c r="P98" s="307" t="str">
        <f>IF(AND('別紙3-1_区分⑤所要額内訳'!$E$104&lt;=踏み台シート!P4,踏み台シート!P4&lt;='別紙3-1_区分⑤所要額内訳'!$G$104),1,"")</f>
        <v/>
      </c>
      <c r="Q98" s="307" t="str">
        <f>IF(AND('別紙3-1_区分⑤所要額内訳'!$E$104&lt;=踏み台シート!Q4,踏み台シート!Q4&lt;='別紙3-1_区分⑤所要額内訳'!$G$104),1,"")</f>
        <v/>
      </c>
      <c r="R98" s="307" t="str">
        <f>IF(AND('別紙3-1_区分⑤所要額内訳'!$E$104&lt;=踏み台シート!R4,踏み台シート!R4&lt;='別紙3-1_区分⑤所要額内訳'!$G$104),1,"")</f>
        <v/>
      </c>
      <c r="S98" s="307" t="str">
        <f>IF(AND('別紙3-1_区分⑤所要額内訳'!$E$104&lt;=踏み台シート!S4,踏み台シート!S4&lt;='別紙3-1_区分⑤所要額内訳'!$G$104),1,"")</f>
        <v/>
      </c>
      <c r="T98" s="307" t="str">
        <f>IF(AND('別紙3-1_区分⑤所要額内訳'!$E$104&lt;=踏み台シート!T4,踏み台シート!T4&lt;='別紙3-1_区分⑤所要額内訳'!$G$104),1,"")</f>
        <v/>
      </c>
      <c r="U98" s="307" t="str">
        <f>IF(AND('別紙3-1_区分⑤所要額内訳'!$E$104&lt;=踏み台シート!U4,踏み台シート!U4&lt;='別紙3-1_区分⑤所要額内訳'!$G$104),1,"")</f>
        <v/>
      </c>
      <c r="V98" s="307" t="str">
        <f>IF(AND('別紙3-1_区分⑤所要額内訳'!$E$104&lt;=踏み台シート!V4,踏み台シート!V4&lt;='別紙3-1_区分⑤所要額内訳'!$G$104),1,"")</f>
        <v/>
      </c>
      <c r="W98" s="307" t="str">
        <f>IF(AND('別紙3-1_区分⑤所要額内訳'!$E$104&lt;=踏み台シート!W4,踏み台シート!W4&lt;='別紙3-1_区分⑤所要額内訳'!$G$104),1,"")</f>
        <v/>
      </c>
      <c r="X98" s="307" t="str">
        <f>IF(AND('別紙3-1_区分⑤所要額内訳'!$E$104&lt;=踏み台シート!X4,踏み台シート!X4&lt;='別紙3-1_区分⑤所要額内訳'!$G$104),1,"")</f>
        <v/>
      </c>
      <c r="Y98" s="307" t="str">
        <f>IF(AND('別紙3-1_区分⑤所要額内訳'!$E$104&lt;=踏み台シート!Y4,踏み台シート!Y4&lt;='別紙3-1_区分⑤所要額内訳'!$G$104),1,"")</f>
        <v/>
      </c>
      <c r="Z98" s="307" t="str">
        <f>IF(AND('別紙3-1_区分⑤所要額内訳'!$E$104&lt;=踏み台シート!Z4,踏み台シート!Z4&lt;='別紙3-1_区分⑤所要額内訳'!$G$104),1,"")</f>
        <v/>
      </c>
      <c r="AA98" s="307" t="str">
        <f>IF(AND('別紙3-1_区分⑤所要額内訳'!$E$104&lt;=踏み台シート!AA4,踏み台シート!AA4&lt;='別紙3-1_区分⑤所要額内訳'!$G$104),1,"")</f>
        <v/>
      </c>
      <c r="AB98" s="307" t="str">
        <f>IF(AND('別紙3-1_区分⑤所要額内訳'!$E$104&lt;=踏み台シート!AB4,踏み台シート!AB4&lt;='別紙3-1_区分⑤所要額内訳'!$G$104),1,"")</f>
        <v/>
      </c>
      <c r="AC98" s="307" t="str">
        <f>IF(AND('別紙3-1_区分⑤所要額内訳'!$E$104&lt;=踏み台シート!AC4,踏み台シート!AC4&lt;='別紙3-1_区分⑤所要額内訳'!$G$104),1,"")</f>
        <v/>
      </c>
      <c r="AD98" s="307" t="str">
        <f>IF(AND('別紙3-1_区分⑤所要額内訳'!$E$104&lt;=踏み台シート!AD4,踏み台シート!AD4&lt;='別紙3-1_区分⑤所要額内訳'!$G$104),1,"")</f>
        <v/>
      </c>
      <c r="AE98" s="307" t="str">
        <f>IF(AND('別紙3-1_区分⑤所要額内訳'!$E$104&lt;=踏み台シート!AE4,踏み台シート!AE4&lt;='別紙3-1_区分⑤所要額内訳'!$G$104),1,"")</f>
        <v/>
      </c>
      <c r="AF98" s="307" t="str">
        <f>IF(AND('別紙3-1_区分⑤所要額内訳'!$E$104&lt;=踏み台シート!AF4,踏み台シート!AF4&lt;='別紙3-1_区分⑤所要額内訳'!$G$104),1,"")</f>
        <v/>
      </c>
      <c r="AG98" s="307" t="str">
        <f>IF(AND('別紙3-1_区分⑤所要額内訳'!$E$104&lt;=踏み台シート!AG4,踏み台シート!AG4&lt;='別紙3-1_区分⑤所要額内訳'!$G$104),1,"")</f>
        <v/>
      </c>
      <c r="AH98" s="307" t="str">
        <f>IF(AND('別紙3-1_区分⑤所要額内訳'!$E$104&lt;=踏み台シート!AH4,踏み台シート!AH4&lt;='別紙3-1_区分⑤所要額内訳'!$G$104),1,"")</f>
        <v/>
      </c>
      <c r="AI98" s="307" t="str">
        <f>IF(AND('別紙3-1_区分⑤所要額内訳'!$E$104&lt;=踏み台シート!AI4,踏み台シート!AI4&lt;='別紙3-1_区分⑤所要額内訳'!$G$104),1,"")</f>
        <v/>
      </c>
      <c r="AJ98" s="307" t="str">
        <f>IF(AND('別紙3-1_区分⑤所要額内訳'!$E$104&lt;=踏み台シート!AJ4,踏み台シート!AJ4&lt;='別紙3-1_区分⑤所要額内訳'!$G$104),1,"")</f>
        <v/>
      </c>
      <c r="AK98" s="307" t="str">
        <f>IF(AND('別紙3-1_区分⑤所要額内訳'!$E$104&lt;=踏み台シート!AK4,踏み台シート!AK4&lt;='別紙3-1_区分⑤所要額内訳'!$G$104),1,"")</f>
        <v/>
      </c>
      <c r="AL98" s="307" t="str">
        <f>IF(AND('別紙3-1_区分⑤所要額内訳'!$E$104&lt;=踏み台シート!AL4,踏み台シート!AL4&lt;='別紙3-1_区分⑤所要額内訳'!$G$104),1,"")</f>
        <v/>
      </c>
      <c r="AM98" s="307" t="str">
        <f>IF(AND('別紙3-1_区分⑤所要額内訳'!$E$104&lt;=踏み台シート!AM4,踏み台シート!AM4&lt;='別紙3-1_区分⑤所要額内訳'!$G$104),1,"")</f>
        <v/>
      </c>
      <c r="AN98" s="307" t="str">
        <f>IF(AND('別紙3-1_区分⑤所要額内訳'!$E$104&lt;=踏み台シート!AN4,踏み台シート!AN4&lt;='別紙3-1_区分⑤所要額内訳'!$G$104),1,"")</f>
        <v/>
      </c>
      <c r="AO98" s="307" t="str">
        <f>IF(AND('別紙3-1_区分⑤所要額内訳'!$E$104&lt;=踏み台シート!AO4,踏み台シート!AO4&lt;='別紙3-1_区分⑤所要額内訳'!$G$104),1,"")</f>
        <v/>
      </c>
      <c r="AP98" s="307" t="str">
        <f>IF(AND('別紙3-1_区分⑤所要額内訳'!$E$104&lt;=踏み台シート!AP4,踏み台シート!AP4&lt;='別紙3-1_区分⑤所要額内訳'!$G$104),1,"")</f>
        <v/>
      </c>
      <c r="AQ98" s="307" t="str">
        <f>IF(AND('別紙3-1_区分⑤所要額内訳'!$E$104&lt;=踏み台シート!AQ4,踏み台シート!AQ4&lt;='別紙3-1_区分⑤所要額内訳'!$G$104),1,"")</f>
        <v/>
      </c>
      <c r="AR98" s="307" t="str">
        <f>IF(AND('別紙3-1_区分⑤所要額内訳'!$E$104&lt;=踏み台シート!AR4,踏み台シート!AR4&lt;='別紙3-1_区分⑤所要額内訳'!$G$104),1,"")</f>
        <v/>
      </c>
      <c r="AS98" s="307" t="str">
        <f>IF(AND('別紙3-1_区分⑤所要額内訳'!$E$104&lt;=踏み台シート!AS4,踏み台シート!AS4&lt;='別紙3-1_区分⑤所要額内訳'!$G$104),1,"")</f>
        <v/>
      </c>
      <c r="AT98" s="307" t="str">
        <f>IF(AND('別紙3-1_区分⑤所要額内訳'!$E$104&lt;=踏み台シート!AT4,踏み台シート!AT4&lt;='別紙3-1_区分⑤所要額内訳'!$G$104),1,"")</f>
        <v/>
      </c>
      <c r="AU98" s="307" t="str">
        <f>IF(AND('別紙3-1_区分⑤所要額内訳'!$E$104&lt;=踏み台シート!AU4,踏み台シート!AU4&lt;='別紙3-1_区分⑤所要額内訳'!$G$104),1,"")</f>
        <v/>
      </c>
      <c r="AV98" s="307" t="str">
        <f>IF(AND('別紙3-1_区分⑤所要額内訳'!$E$104&lt;=踏み台シート!AV4,踏み台シート!AV4&lt;='別紙3-1_区分⑤所要額内訳'!$G$104),1,"")</f>
        <v/>
      </c>
      <c r="AW98" s="307" t="str">
        <f>IF(AND('別紙3-1_区分⑤所要額内訳'!$E$104&lt;=踏み台シート!AW4,踏み台シート!AW4&lt;='別紙3-1_区分⑤所要額内訳'!$G$104),1,"")</f>
        <v/>
      </c>
      <c r="AX98" s="307" t="str">
        <f>IF(AND('別紙3-1_区分⑤所要額内訳'!$E$104&lt;=踏み台シート!AX4,踏み台シート!AX4&lt;='別紙3-1_区分⑤所要額内訳'!$G$104),1,"")</f>
        <v/>
      </c>
      <c r="AY98" s="307" t="str">
        <f>IF(AND('別紙3-1_区分⑤所要額内訳'!$E$104&lt;=踏み台シート!AY4,踏み台シート!AY4&lt;='別紙3-1_区分⑤所要額内訳'!$G$104),1,"")</f>
        <v/>
      </c>
      <c r="AZ98" s="307" t="str">
        <f>IF(AND('別紙3-1_区分⑤所要額内訳'!$E$104&lt;=踏み台シート!AZ4,踏み台シート!AZ4&lt;='別紙3-1_区分⑤所要額内訳'!$G$104),1,"")</f>
        <v/>
      </c>
      <c r="BA98" s="307" t="str">
        <f>IF(AND('別紙3-1_区分⑤所要額内訳'!$E$104&lt;=踏み台シート!BA4,踏み台シート!BA4&lt;='別紙3-1_区分⑤所要額内訳'!$G$104),1,"")</f>
        <v/>
      </c>
      <c r="BB98" s="311">
        <f t="shared" si="6"/>
        <v>1</v>
      </c>
    </row>
    <row r="99" spans="1:57">
      <c r="A99" s="307" t="str">
        <f t="shared" si="7"/>
        <v/>
      </c>
      <c r="B99" s="313" t="str">
        <f>IF('別紙3-1_区分⑤所要額内訳'!B105="","",'別紙3-1_区分⑤所要額内訳'!B105)</f>
        <v/>
      </c>
      <c r="C99" s="307" t="str">
        <f>IF('別紙3-1_区分⑤所要額内訳'!C105="","",'別紙3-1_区分⑤所要額内訳'!C105)</f>
        <v/>
      </c>
      <c r="D99" s="307">
        <f>IF(AND('別紙3-1_区分⑤所要額内訳'!$E$105&lt;=踏み台シート!D4,踏み台シート!D4&lt;='別紙3-1_区分⑤所要額内訳'!$G$105),1,"")</f>
        <v>1</v>
      </c>
      <c r="E99" s="307" t="str">
        <f>IF(AND('別紙3-1_区分⑤所要額内訳'!$E$105&lt;=踏み台シート!E4,踏み台シート!E4&lt;='別紙3-1_区分⑤所要額内訳'!$G$105),1,"")</f>
        <v/>
      </c>
      <c r="F99" s="307" t="str">
        <f>IF(AND('別紙3-1_区分⑤所要額内訳'!$E$105&lt;=踏み台シート!F4,踏み台シート!F4&lt;='別紙3-1_区分⑤所要額内訳'!$G$105),1,"")</f>
        <v/>
      </c>
      <c r="G99" s="307" t="str">
        <f>IF(AND('別紙3-1_区分⑤所要額内訳'!$E$105&lt;=踏み台シート!G4,踏み台シート!G4&lt;='別紙3-1_区分⑤所要額内訳'!$G$105),1,"")</f>
        <v/>
      </c>
      <c r="H99" s="307" t="str">
        <f>IF(AND('別紙3-1_区分⑤所要額内訳'!$E$105&lt;=踏み台シート!H4,踏み台シート!H4&lt;='別紙3-1_区分⑤所要額内訳'!$G$105),1,"")</f>
        <v/>
      </c>
      <c r="I99" s="307" t="str">
        <f>IF(AND('別紙3-1_区分⑤所要額内訳'!$E$105&lt;=踏み台シート!I4,踏み台シート!I4&lt;='別紙3-1_区分⑤所要額内訳'!$G$105),1,"")</f>
        <v/>
      </c>
      <c r="J99" s="307" t="str">
        <f>IF(AND('別紙3-1_区分⑤所要額内訳'!$E$105&lt;=踏み台シート!J4,踏み台シート!J4&lt;='別紙3-1_区分⑤所要額内訳'!$G$105),1,"")</f>
        <v/>
      </c>
      <c r="K99" s="307" t="str">
        <f>IF(AND('別紙3-1_区分⑤所要額内訳'!$E$105&lt;=踏み台シート!K4,踏み台シート!K4&lt;='別紙3-1_区分⑤所要額内訳'!$G$105),1,"")</f>
        <v/>
      </c>
      <c r="L99" s="307" t="str">
        <f>IF(AND('別紙3-1_区分⑤所要額内訳'!$E$105&lt;=踏み台シート!L4,踏み台シート!L4&lt;='別紙3-1_区分⑤所要額内訳'!$G$105),1,"")</f>
        <v/>
      </c>
      <c r="M99" s="307" t="str">
        <f>IF(AND('別紙3-1_区分⑤所要額内訳'!$E$105&lt;=踏み台シート!M4,踏み台シート!M4&lt;='別紙3-1_区分⑤所要額内訳'!$G$105),1,"")</f>
        <v/>
      </c>
      <c r="N99" s="307" t="str">
        <f>IF(AND('別紙3-1_区分⑤所要額内訳'!$E$105&lt;=踏み台シート!N4,踏み台シート!N4&lt;='別紙3-1_区分⑤所要額内訳'!$G$105),1,"")</f>
        <v/>
      </c>
      <c r="O99" s="307" t="str">
        <f>IF(AND('別紙3-1_区分⑤所要額内訳'!$E$105&lt;=踏み台シート!O4,踏み台シート!O4&lt;='別紙3-1_区分⑤所要額内訳'!$G$105),1,"")</f>
        <v/>
      </c>
      <c r="P99" s="307" t="str">
        <f>IF(AND('別紙3-1_区分⑤所要額内訳'!$E$105&lt;=踏み台シート!P4,踏み台シート!P4&lt;='別紙3-1_区分⑤所要額内訳'!$G$105),1,"")</f>
        <v/>
      </c>
      <c r="Q99" s="307" t="str">
        <f>IF(AND('別紙3-1_区分⑤所要額内訳'!$E$105&lt;=踏み台シート!Q4,踏み台シート!Q4&lt;='別紙3-1_区分⑤所要額内訳'!$G$105),1,"")</f>
        <v/>
      </c>
      <c r="R99" s="307" t="str">
        <f>IF(AND('別紙3-1_区分⑤所要額内訳'!$E$105&lt;=踏み台シート!R4,踏み台シート!R4&lt;='別紙3-1_区分⑤所要額内訳'!$G$105),1,"")</f>
        <v/>
      </c>
      <c r="S99" s="307" t="str">
        <f>IF(AND('別紙3-1_区分⑤所要額内訳'!$E$105&lt;=踏み台シート!S4,踏み台シート!S4&lt;='別紙3-1_区分⑤所要額内訳'!$G$105),1,"")</f>
        <v/>
      </c>
      <c r="T99" s="307" t="str">
        <f>IF(AND('別紙3-1_区分⑤所要額内訳'!$E$105&lt;=踏み台シート!T4,踏み台シート!T4&lt;='別紙3-1_区分⑤所要額内訳'!$G$105),1,"")</f>
        <v/>
      </c>
      <c r="U99" s="307" t="str">
        <f>IF(AND('別紙3-1_区分⑤所要額内訳'!$E$105&lt;=踏み台シート!U4,踏み台シート!U4&lt;='別紙3-1_区分⑤所要額内訳'!$G$105),1,"")</f>
        <v/>
      </c>
      <c r="V99" s="307" t="str">
        <f>IF(AND('別紙3-1_区分⑤所要額内訳'!$E$105&lt;=踏み台シート!V4,踏み台シート!V4&lt;='別紙3-1_区分⑤所要額内訳'!$G$105),1,"")</f>
        <v/>
      </c>
      <c r="W99" s="307" t="str">
        <f>IF(AND('別紙3-1_区分⑤所要額内訳'!$E$105&lt;=踏み台シート!W4,踏み台シート!W4&lt;='別紙3-1_区分⑤所要額内訳'!$G$105),1,"")</f>
        <v/>
      </c>
      <c r="X99" s="307" t="str">
        <f>IF(AND('別紙3-1_区分⑤所要額内訳'!$E$105&lt;=踏み台シート!X4,踏み台シート!X4&lt;='別紙3-1_区分⑤所要額内訳'!$G$105),1,"")</f>
        <v/>
      </c>
      <c r="Y99" s="307" t="str">
        <f>IF(AND('別紙3-1_区分⑤所要額内訳'!$E$105&lt;=踏み台シート!Y4,踏み台シート!Y4&lt;='別紙3-1_区分⑤所要額内訳'!$G$105),1,"")</f>
        <v/>
      </c>
      <c r="Z99" s="307" t="str">
        <f>IF(AND('別紙3-1_区分⑤所要額内訳'!$E$105&lt;=踏み台シート!Z4,踏み台シート!Z4&lt;='別紙3-1_区分⑤所要額内訳'!$G$105),1,"")</f>
        <v/>
      </c>
      <c r="AA99" s="307" t="str">
        <f>IF(AND('別紙3-1_区分⑤所要額内訳'!$E$105&lt;=踏み台シート!AA4,踏み台シート!AA4&lt;='別紙3-1_区分⑤所要額内訳'!$G$105),1,"")</f>
        <v/>
      </c>
      <c r="AB99" s="307" t="str">
        <f>IF(AND('別紙3-1_区分⑤所要額内訳'!$E$105&lt;=踏み台シート!AB4,踏み台シート!AB4&lt;='別紙3-1_区分⑤所要額内訳'!$G$105),1,"")</f>
        <v/>
      </c>
      <c r="AC99" s="307" t="str">
        <f>IF(AND('別紙3-1_区分⑤所要額内訳'!$E$105&lt;=踏み台シート!AC4,踏み台シート!AC4&lt;='別紙3-1_区分⑤所要額内訳'!$G$105),1,"")</f>
        <v/>
      </c>
      <c r="AD99" s="307" t="str">
        <f>IF(AND('別紙3-1_区分⑤所要額内訳'!$E$105&lt;=踏み台シート!AD4,踏み台シート!AD4&lt;='別紙3-1_区分⑤所要額内訳'!$G$105),1,"")</f>
        <v/>
      </c>
      <c r="AE99" s="307" t="str">
        <f>IF(AND('別紙3-1_区分⑤所要額内訳'!$E$105&lt;=踏み台シート!AE4,踏み台シート!AE4&lt;='別紙3-1_区分⑤所要額内訳'!$G$105),1,"")</f>
        <v/>
      </c>
      <c r="AF99" s="307" t="str">
        <f>IF(AND('別紙3-1_区分⑤所要額内訳'!$E$105&lt;=踏み台シート!AF4,踏み台シート!AF4&lt;='別紙3-1_区分⑤所要額内訳'!$G$105),1,"")</f>
        <v/>
      </c>
      <c r="AG99" s="307" t="str">
        <f>IF(AND('別紙3-1_区分⑤所要額内訳'!$E$105&lt;=踏み台シート!AG4,踏み台シート!AG4&lt;='別紙3-1_区分⑤所要額内訳'!$G$105),1,"")</f>
        <v/>
      </c>
      <c r="AH99" s="307" t="str">
        <f>IF(AND('別紙3-1_区分⑤所要額内訳'!$E$105&lt;=踏み台シート!AH4,踏み台シート!AH4&lt;='別紙3-1_区分⑤所要額内訳'!$G$105),1,"")</f>
        <v/>
      </c>
      <c r="AI99" s="307" t="str">
        <f>IF(AND('別紙3-1_区分⑤所要額内訳'!$E$105&lt;=踏み台シート!AI4,踏み台シート!AI4&lt;='別紙3-1_区分⑤所要額内訳'!$G$105),1,"")</f>
        <v/>
      </c>
      <c r="AJ99" s="307" t="str">
        <f>IF(AND('別紙3-1_区分⑤所要額内訳'!$E$105&lt;=踏み台シート!AJ4,踏み台シート!AJ4&lt;='別紙3-1_区分⑤所要額内訳'!$G$105),1,"")</f>
        <v/>
      </c>
      <c r="AK99" s="307" t="str">
        <f>IF(AND('別紙3-1_区分⑤所要額内訳'!$E$105&lt;=踏み台シート!AK4,踏み台シート!AK4&lt;='別紙3-1_区分⑤所要額内訳'!$G$105),1,"")</f>
        <v/>
      </c>
      <c r="AL99" s="307" t="str">
        <f>IF(AND('別紙3-1_区分⑤所要額内訳'!$E$105&lt;=踏み台シート!AL4,踏み台シート!AL4&lt;='別紙3-1_区分⑤所要額内訳'!$G$105),1,"")</f>
        <v/>
      </c>
      <c r="AM99" s="307" t="str">
        <f>IF(AND('別紙3-1_区分⑤所要額内訳'!$E$105&lt;=踏み台シート!AM4,踏み台シート!AM4&lt;='別紙3-1_区分⑤所要額内訳'!$G$105),1,"")</f>
        <v/>
      </c>
      <c r="AN99" s="307" t="str">
        <f>IF(AND('別紙3-1_区分⑤所要額内訳'!$E$105&lt;=踏み台シート!AN4,踏み台シート!AN4&lt;='別紙3-1_区分⑤所要額内訳'!$G$105),1,"")</f>
        <v/>
      </c>
      <c r="AO99" s="307" t="str">
        <f>IF(AND('別紙3-1_区分⑤所要額内訳'!$E$105&lt;=踏み台シート!AO4,踏み台シート!AO4&lt;='別紙3-1_区分⑤所要額内訳'!$G$105),1,"")</f>
        <v/>
      </c>
      <c r="AP99" s="307" t="str">
        <f>IF(AND('別紙3-1_区分⑤所要額内訳'!$E$105&lt;=踏み台シート!AP4,踏み台シート!AP4&lt;='別紙3-1_区分⑤所要額内訳'!$G$105),1,"")</f>
        <v/>
      </c>
      <c r="AQ99" s="307" t="str">
        <f>IF(AND('別紙3-1_区分⑤所要額内訳'!$E$105&lt;=踏み台シート!AQ4,踏み台シート!AQ4&lt;='別紙3-1_区分⑤所要額内訳'!$G$105),1,"")</f>
        <v/>
      </c>
      <c r="AR99" s="307" t="str">
        <f>IF(AND('別紙3-1_区分⑤所要額内訳'!$E$105&lt;=踏み台シート!AR4,踏み台シート!AR4&lt;='別紙3-1_区分⑤所要額内訳'!$G$105),1,"")</f>
        <v/>
      </c>
      <c r="AS99" s="307" t="str">
        <f>IF(AND('別紙3-1_区分⑤所要額内訳'!$E$105&lt;=踏み台シート!AS4,踏み台シート!AS4&lt;='別紙3-1_区分⑤所要額内訳'!$G$105),1,"")</f>
        <v/>
      </c>
      <c r="AT99" s="307" t="str">
        <f>IF(AND('別紙3-1_区分⑤所要額内訳'!$E$105&lt;=踏み台シート!AT4,踏み台シート!AT4&lt;='別紙3-1_区分⑤所要額内訳'!$G$105),1,"")</f>
        <v/>
      </c>
      <c r="AU99" s="307" t="str">
        <f>IF(AND('別紙3-1_区分⑤所要額内訳'!$E$105&lt;=踏み台シート!AU4,踏み台シート!AU4&lt;='別紙3-1_区分⑤所要額内訳'!$G$105),1,"")</f>
        <v/>
      </c>
      <c r="AV99" s="307" t="str">
        <f>IF(AND('別紙3-1_区分⑤所要額内訳'!$E$105&lt;=踏み台シート!AV4,踏み台シート!AV4&lt;='別紙3-1_区分⑤所要額内訳'!$G$105),1,"")</f>
        <v/>
      </c>
      <c r="AW99" s="307" t="str">
        <f>IF(AND('別紙3-1_区分⑤所要額内訳'!$E$105&lt;=踏み台シート!AW4,踏み台シート!AW4&lt;='別紙3-1_区分⑤所要額内訳'!$G$105),1,"")</f>
        <v/>
      </c>
      <c r="AX99" s="307" t="str">
        <f>IF(AND('別紙3-1_区分⑤所要額内訳'!$E$105&lt;=踏み台シート!AX4,踏み台シート!AX4&lt;='別紙3-1_区分⑤所要額内訳'!$G$105),1,"")</f>
        <v/>
      </c>
      <c r="AY99" s="307" t="str">
        <f>IF(AND('別紙3-1_区分⑤所要額内訳'!$E$105&lt;=踏み台シート!AY4,踏み台シート!AY4&lt;='別紙3-1_区分⑤所要額内訳'!$G$105),1,"")</f>
        <v/>
      </c>
      <c r="AZ99" s="307" t="str">
        <f>IF(AND('別紙3-1_区分⑤所要額内訳'!$E$105&lt;=踏み台シート!AZ4,踏み台シート!AZ4&lt;='別紙3-1_区分⑤所要額内訳'!$G$105),1,"")</f>
        <v/>
      </c>
      <c r="BA99" s="307" t="str">
        <f>IF(AND('別紙3-1_区分⑤所要額内訳'!$E$105&lt;=踏み台シート!BA4,踏み台シート!BA4&lt;='別紙3-1_区分⑤所要額内訳'!$G$105),1,"")</f>
        <v/>
      </c>
      <c r="BB99" s="311">
        <f t="shared" si="6"/>
        <v>1</v>
      </c>
    </row>
    <row r="100" spans="1:57">
      <c r="A100" s="307" t="str">
        <f t="shared" si="7"/>
        <v/>
      </c>
      <c r="B100" s="313" t="str">
        <f>IF('別紙3-1_区分⑤所要額内訳'!B106="","",'別紙3-1_区分⑤所要額内訳'!B106)</f>
        <v/>
      </c>
      <c r="C100" s="307" t="str">
        <f>IF('別紙3-1_区分⑤所要額内訳'!C106="","",'別紙3-1_区分⑤所要額内訳'!C106)</f>
        <v/>
      </c>
      <c r="D100" s="307">
        <f>IF(AND('別紙3-1_区分⑤所要額内訳'!$E$106&lt;=踏み台シート!D4,踏み台シート!D4&lt;='別紙3-1_区分⑤所要額内訳'!$G$106),1,"")</f>
        <v>1</v>
      </c>
      <c r="E100" s="307" t="str">
        <f>IF(AND('別紙3-1_区分⑤所要額内訳'!$E$106&lt;=踏み台シート!E4,踏み台シート!E4&lt;='別紙3-1_区分⑤所要額内訳'!$G$106),1,"")</f>
        <v/>
      </c>
      <c r="F100" s="307" t="str">
        <f>IF(AND('別紙3-1_区分⑤所要額内訳'!$E$106&lt;=踏み台シート!F4,踏み台シート!F4&lt;='別紙3-1_区分⑤所要額内訳'!$G$106),1,"")</f>
        <v/>
      </c>
      <c r="G100" s="307" t="str">
        <f>IF(AND('別紙3-1_区分⑤所要額内訳'!$E$106&lt;=踏み台シート!G4,踏み台シート!G4&lt;='別紙3-1_区分⑤所要額内訳'!$G$106),1,"")</f>
        <v/>
      </c>
      <c r="H100" s="307" t="str">
        <f>IF(AND('別紙3-1_区分⑤所要額内訳'!$E$106&lt;=踏み台シート!H4,踏み台シート!H4&lt;='別紙3-1_区分⑤所要額内訳'!$G$106),1,"")</f>
        <v/>
      </c>
      <c r="I100" s="307" t="str">
        <f>IF(AND('別紙3-1_区分⑤所要額内訳'!$E$106&lt;=踏み台シート!I4,踏み台シート!I4&lt;='別紙3-1_区分⑤所要額内訳'!$G$106),1,"")</f>
        <v/>
      </c>
      <c r="J100" s="307" t="str">
        <f>IF(AND('別紙3-1_区分⑤所要額内訳'!$E$106&lt;=踏み台シート!J4,踏み台シート!J4&lt;='別紙3-1_区分⑤所要額内訳'!$G$106),1,"")</f>
        <v/>
      </c>
      <c r="K100" s="307" t="str">
        <f>IF(AND('別紙3-1_区分⑤所要額内訳'!$E$106&lt;=踏み台シート!K4,踏み台シート!K4&lt;='別紙3-1_区分⑤所要額内訳'!$G$106),1,"")</f>
        <v/>
      </c>
      <c r="L100" s="307" t="str">
        <f>IF(AND('別紙3-1_区分⑤所要額内訳'!$E$106&lt;=踏み台シート!L4,踏み台シート!L4&lt;='別紙3-1_区分⑤所要額内訳'!$G$106),1,"")</f>
        <v/>
      </c>
      <c r="M100" s="307" t="str">
        <f>IF(AND('別紙3-1_区分⑤所要額内訳'!$E$106&lt;=踏み台シート!M4,踏み台シート!M4&lt;='別紙3-1_区分⑤所要額内訳'!$G$106),1,"")</f>
        <v/>
      </c>
      <c r="N100" s="307" t="str">
        <f>IF(AND('別紙3-1_区分⑤所要額内訳'!$E$106&lt;=踏み台シート!N4,踏み台シート!N4&lt;='別紙3-1_区分⑤所要額内訳'!$G$106),1,"")</f>
        <v/>
      </c>
      <c r="O100" s="307" t="str">
        <f>IF(AND('別紙3-1_区分⑤所要額内訳'!$E$106&lt;=踏み台シート!O4,踏み台シート!O4&lt;='別紙3-1_区分⑤所要額内訳'!$G$106),1,"")</f>
        <v/>
      </c>
      <c r="P100" s="307" t="str">
        <f>IF(AND('別紙3-1_区分⑤所要額内訳'!$E$106&lt;=踏み台シート!P4,踏み台シート!P4&lt;='別紙3-1_区分⑤所要額内訳'!$G$106),1,"")</f>
        <v/>
      </c>
      <c r="Q100" s="307" t="str">
        <f>IF(AND('別紙3-1_区分⑤所要額内訳'!$E$106&lt;=踏み台シート!Q4,踏み台シート!Q4&lt;='別紙3-1_区分⑤所要額内訳'!$G$106),1,"")</f>
        <v/>
      </c>
      <c r="R100" s="307" t="str">
        <f>IF(AND('別紙3-1_区分⑤所要額内訳'!$E$106&lt;=踏み台シート!R4,踏み台シート!R4&lt;='別紙3-1_区分⑤所要額内訳'!$G$106),1,"")</f>
        <v/>
      </c>
      <c r="S100" s="307" t="str">
        <f>IF(AND('別紙3-1_区分⑤所要額内訳'!$E$106&lt;=踏み台シート!S4,踏み台シート!S4&lt;='別紙3-1_区分⑤所要額内訳'!$G$106),1,"")</f>
        <v/>
      </c>
      <c r="T100" s="307" t="str">
        <f>IF(AND('別紙3-1_区分⑤所要額内訳'!$E$106&lt;=踏み台シート!T4,踏み台シート!T4&lt;='別紙3-1_区分⑤所要額内訳'!$G$106),1,"")</f>
        <v/>
      </c>
      <c r="U100" s="307" t="str">
        <f>IF(AND('別紙3-1_区分⑤所要額内訳'!$E$106&lt;=踏み台シート!U4,踏み台シート!U4&lt;='別紙3-1_区分⑤所要額内訳'!$G$106),1,"")</f>
        <v/>
      </c>
      <c r="V100" s="307" t="str">
        <f>IF(AND('別紙3-1_区分⑤所要額内訳'!$E$106&lt;=踏み台シート!V4,踏み台シート!V4&lt;='別紙3-1_区分⑤所要額内訳'!$G$106),1,"")</f>
        <v/>
      </c>
      <c r="W100" s="307" t="str">
        <f>IF(AND('別紙3-1_区分⑤所要額内訳'!$E$106&lt;=踏み台シート!W4,踏み台シート!W4&lt;='別紙3-1_区分⑤所要額内訳'!$G$106),1,"")</f>
        <v/>
      </c>
      <c r="X100" s="307" t="str">
        <f>IF(AND('別紙3-1_区分⑤所要額内訳'!$E$106&lt;=踏み台シート!X4,踏み台シート!X4&lt;='別紙3-1_区分⑤所要額内訳'!$G$106),1,"")</f>
        <v/>
      </c>
      <c r="Y100" s="307" t="str">
        <f>IF(AND('別紙3-1_区分⑤所要額内訳'!$E$106&lt;=踏み台シート!Y4,踏み台シート!Y4&lt;='別紙3-1_区分⑤所要額内訳'!$G$106),1,"")</f>
        <v/>
      </c>
      <c r="Z100" s="307" t="str">
        <f>IF(AND('別紙3-1_区分⑤所要額内訳'!$E$106&lt;=踏み台シート!Z4,踏み台シート!Z4&lt;='別紙3-1_区分⑤所要額内訳'!$G$106),1,"")</f>
        <v/>
      </c>
      <c r="AA100" s="307" t="str">
        <f>IF(AND('別紙3-1_区分⑤所要額内訳'!$E$106&lt;=踏み台シート!AA4,踏み台シート!AA4&lt;='別紙3-1_区分⑤所要額内訳'!$G$106),1,"")</f>
        <v/>
      </c>
      <c r="AB100" s="307" t="str">
        <f>IF(AND('別紙3-1_区分⑤所要額内訳'!$E$106&lt;=踏み台シート!AB4,踏み台シート!AB4&lt;='別紙3-1_区分⑤所要額内訳'!$G$106),1,"")</f>
        <v/>
      </c>
      <c r="AC100" s="307" t="str">
        <f>IF(AND('別紙3-1_区分⑤所要額内訳'!$E$106&lt;=踏み台シート!AC4,踏み台シート!AC4&lt;='別紙3-1_区分⑤所要額内訳'!$G$106),1,"")</f>
        <v/>
      </c>
      <c r="AD100" s="307" t="str">
        <f>IF(AND('別紙3-1_区分⑤所要額内訳'!$E$106&lt;=踏み台シート!AD4,踏み台シート!AD4&lt;='別紙3-1_区分⑤所要額内訳'!$G$106),1,"")</f>
        <v/>
      </c>
      <c r="AE100" s="307" t="str">
        <f>IF(AND('別紙3-1_区分⑤所要額内訳'!$E$106&lt;=踏み台シート!AE4,踏み台シート!AE4&lt;='別紙3-1_区分⑤所要額内訳'!$G$106),1,"")</f>
        <v/>
      </c>
      <c r="AF100" s="307" t="str">
        <f>IF(AND('別紙3-1_区分⑤所要額内訳'!$E$106&lt;=踏み台シート!AF4,踏み台シート!AF4&lt;='別紙3-1_区分⑤所要額内訳'!$G$106),1,"")</f>
        <v/>
      </c>
      <c r="AG100" s="307" t="str">
        <f>IF(AND('別紙3-1_区分⑤所要額内訳'!$E$106&lt;=踏み台シート!AG4,踏み台シート!AG4&lt;='別紙3-1_区分⑤所要額内訳'!$G$106),1,"")</f>
        <v/>
      </c>
      <c r="AH100" s="307" t="str">
        <f>IF(AND('別紙3-1_区分⑤所要額内訳'!$E$106&lt;=踏み台シート!AH4,踏み台シート!AH4&lt;='別紙3-1_区分⑤所要額内訳'!$G$106),1,"")</f>
        <v/>
      </c>
      <c r="AI100" s="307" t="str">
        <f>IF(AND('別紙3-1_区分⑤所要額内訳'!$E$106&lt;=踏み台シート!AI4,踏み台シート!AI4&lt;='別紙3-1_区分⑤所要額内訳'!$G$106),1,"")</f>
        <v/>
      </c>
      <c r="AJ100" s="307" t="str">
        <f>IF(AND('別紙3-1_区分⑤所要額内訳'!$E$106&lt;=踏み台シート!AJ4,踏み台シート!AJ4&lt;='別紙3-1_区分⑤所要額内訳'!$G$106),1,"")</f>
        <v/>
      </c>
      <c r="AK100" s="307" t="str">
        <f>IF(AND('別紙3-1_区分⑤所要額内訳'!$E$106&lt;=踏み台シート!AK4,踏み台シート!AK4&lt;='別紙3-1_区分⑤所要額内訳'!$G$106),1,"")</f>
        <v/>
      </c>
      <c r="AL100" s="307" t="str">
        <f>IF(AND('別紙3-1_区分⑤所要額内訳'!$E$106&lt;=踏み台シート!AL4,踏み台シート!AL4&lt;='別紙3-1_区分⑤所要額内訳'!$G$106),1,"")</f>
        <v/>
      </c>
      <c r="AM100" s="307" t="str">
        <f>IF(AND('別紙3-1_区分⑤所要額内訳'!$E$106&lt;=踏み台シート!AM4,踏み台シート!AM4&lt;='別紙3-1_区分⑤所要額内訳'!$G$106),1,"")</f>
        <v/>
      </c>
      <c r="AN100" s="307" t="str">
        <f>IF(AND('別紙3-1_区分⑤所要額内訳'!$E$106&lt;=踏み台シート!AN4,踏み台シート!AN4&lt;='別紙3-1_区分⑤所要額内訳'!$G$106),1,"")</f>
        <v/>
      </c>
      <c r="AO100" s="307" t="str">
        <f>IF(AND('別紙3-1_区分⑤所要額内訳'!$E$106&lt;=踏み台シート!AO4,踏み台シート!AO4&lt;='別紙3-1_区分⑤所要額内訳'!$G$106),1,"")</f>
        <v/>
      </c>
      <c r="AP100" s="307" t="str">
        <f>IF(AND('別紙3-1_区分⑤所要額内訳'!$E$106&lt;=踏み台シート!AP4,踏み台シート!AP4&lt;='別紙3-1_区分⑤所要額内訳'!$G$106),1,"")</f>
        <v/>
      </c>
      <c r="AQ100" s="307" t="str">
        <f>IF(AND('別紙3-1_区分⑤所要額内訳'!$E$106&lt;=踏み台シート!AQ4,踏み台シート!AQ4&lt;='別紙3-1_区分⑤所要額内訳'!$G$106),1,"")</f>
        <v/>
      </c>
      <c r="AR100" s="307" t="str">
        <f>IF(AND('別紙3-1_区分⑤所要額内訳'!$E$106&lt;=踏み台シート!AR4,踏み台シート!AR4&lt;='別紙3-1_区分⑤所要額内訳'!$G$106),1,"")</f>
        <v/>
      </c>
      <c r="AS100" s="307" t="str">
        <f>IF(AND('別紙3-1_区分⑤所要額内訳'!$E$106&lt;=踏み台シート!AS4,踏み台シート!AS4&lt;='別紙3-1_区分⑤所要額内訳'!$G$106),1,"")</f>
        <v/>
      </c>
      <c r="AT100" s="307" t="str">
        <f>IF(AND('別紙3-1_区分⑤所要額内訳'!$E$106&lt;=踏み台シート!AT4,踏み台シート!AT4&lt;='別紙3-1_区分⑤所要額内訳'!$G$106),1,"")</f>
        <v/>
      </c>
      <c r="AU100" s="307" t="str">
        <f>IF(AND('別紙3-1_区分⑤所要額内訳'!$E$106&lt;=踏み台シート!AU4,踏み台シート!AU4&lt;='別紙3-1_区分⑤所要額内訳'!$G$106),1,"")</f>
        <v/>
      </c>
      <c r="AV100" s="307" t="str">
        <f>IF(AND('別紙3-1_区分⑤所要額内訳'!$E$106&lt;=踏み台シート!AV4,踏み台シート!AV4&lt;='別紙3-1_区分⑤所要額内訳'!$G$106),1,"")</f>
        <v/>
      </c>
      <c r="AW100" s="307" t="str">
        <f>IF(AND('別紙3-1_区分⑤所要額内訳'!$E$106&lt;=踏み台シート!AW4,踏み台シート!AW4&lt;='別紙3-1_区分⑤所要額内訳'!$G$106),1,"")</f>
        <v/>
      </c>
      <c r="AX100" s="307" t="str">
        <f>IF(AND('別紙3-1_区分⑤所要額内訳'!$E$106&lt;=踏み台シート!AX4,踏み台シート!AX4&lt;='別紙3-1_区分⑤所要額内訳'!$G$106),1,"")</f>
        <v/>
      </c>
      <c r="AY100" s="307" t="str">
        <f>IF(AND('別紙3-1_区分⑤所要額内訳'!$E$106&lt;=踏み台シート!AY4,踏み台シート!AY4&lt;='別紙3-1_区分⑤所要額内訳'!$G$106),1,"")</f>
        <v/>
      </c>
      <c r="AZ100" s="307" t="str">
        <f>IF(AND('別紙3-1_区分⑤所要額内訳'!$E$106&lt;=踏み台シート!AZ4,踏み台シート!AZ4&lt;='別紙3-1_区分⑤所要額内訳'!$G$106),1,"")</f>
        <v/>
      </c>
      <c r="BA100" s="307" t="str">
        <f>IF(AND('別紙3-1_区分⑤所要額内訳'!$E$106&lt;=踏み台シート!BA4,踏み台シート!BA4&lt;='別紙3-1_区分⑤所要額内訳'!$G$106),1,"")</f>
        <v/>
      </c>
      <c r="BB100" s="311">
        <f t="shared" si="6"/>
        <v>1</v>
      </c>
    </row>
    <row r="101" spans="1:57">
      <c r="A101" s="307" t="str">
        <f t="shared" si="7"/>
        <v/>
      </c>
      <c r="B101" s="313" t="str">
        <f>IF('別紙3-1_区分⑤所要額内訳'!B107="","",'別紙3-1_区分⑤所要額内訳'!B107)</f>
        <v/>
      </c>
      <c r="C101" s="307" t="str">
        <f>IF('別紙3-1_区分⑤所要額内訳'!C107="","",'別紙3-1_区分⑤所要額内訳'!C107)</f>
        <v/>
      </c>
      <c r="D101" s="307">
        <f>IF(AND('別紙3-1_区分⑤所要額内訳'!$E$107&lt;=踏み台シート!D4,踏み台シート!D4&lt;='別紙3-1_区分⑤所要額内訳'!$G$107),1,"")</f>
        <v>1</v>
      </c>
      <c r="E101" s="307" t="str">
        <f>IF(AND('別紙3-1_区分⑤所要額内訳'!$E$107&lt;=踏み台シート!E4,踏み台シート!E4&lt;='別紙3-1_区分⑤所要額内訳'!$G$107),1,"")</f>
        <v/>
      </c>
      <c r="F101" s="307" t="str">
        <f>IF(AND('別紙3-1_区分⑤所要額内訳'!$E$107&lt;=踏み台シート!F4,踏み台シート!F4&lt;='別紙3-1_区分⑤所要額内訳'!$G$107),1,"")</f>
        <v/>
      </c>
      <c r="G101" s="307" t="str">
        <f>IF(AND('別紙3-1_区分⑤所要額内訳'!$E$107&lt;=踏み台シート!G4,踏み台シート!G4&lt;='別紙3-1_区分⑤所要額内訳'!$G$107),1,"")</f>
        <v/>
      </c>
      <c r="H101" s="307" t="str">
        <f>IF(AND('別紙3-1_区分⑤所要額内訳'!$E$107&lt;=踏み台シート!H4,踏み台シート!H4&lt;='別紙3-1_区分⑤所要額内訳'!$G$107),1,"")</f>
        <v/>
      </c>
      <c r="I101" s="307" t="str">
        <f>IF(AND('別紙3-1_区分⑤所要額内訳'!$E$107&lt;=踏み台シート!I4,踏み台シート!I4&lt;='別紙3-1_区分⑤所要額内訳'!$G$107),1,"")</f>
        <v/>
      </c>
      <c r="J101" s="307" t="str">
        <f>IF(AND('別紙3-1_区分⑤所要額内訳'!$E$107&lt;=踏み台シート!J4,踏み台シート!J4&lt;='別紙3-1_区分⑤所要額内訳'!$G$107),1,"")</f>
        <v/>
      </c>
      <c r="K101" s="307" t="str">
        <f>IF(AND('別紙3-1_区分⑤所要額内訳'!$E$107&lt;=踏み台シート!K4,踏み台シート!K4&lt;='別紙3-1_区分⑤所要額内訳'!$G$107),1,"")</f>
        <v/>
      </c>
      <c r="L101" s="307" t="str">
        <f>IF(AND('別紙3-1_区分⑤所要額内訳'!$E$107&lt;=踏み台シート!L4,踏み台シート!L4&lt;='別紙3-1_区分⑤所要額内訳'!$G$107),1,"")</f>
        <v/>
      </c>
      <c r="M101" s="307" t="str">
        <f>IF(AND('別紙3-1_区分⑤所要額内訳'!$E$107&lt;=踏み台シート!M4,踏み台シート!M4&lt;='別紙3-1_区分⑤所要額内訳'!$G$107),1,"")</f>
        <v/>
      </c>
      <c r="N101" s="307" t="str">
        <f>IF(AND('別紙3-1_区分⑤所要額内訳'!$E$107&lt;=踏み台シート!N4,踏み台シート!N4&lt;='別紙3-1_区分⑤所要額内訳'!$G$107),1,"")</f>
        <v/>
      </c>
      <c r="O101" s="307" t="str">
        <f>IF(AND('別紙3-1_区分⑤所要額内訳'!$E$107&lt;=踏み台シート!O4,踏み台シート!O4&lt;='別紙3-1_区分⑤所要額内訳'!$G$107),1,"")</f>
        <v/>
      </c>
      <c r="P101" s="307" t="str">
        <f>IF(AND('別紙3-1_区分⑤所要額内訳'!$E$107&lt;=踏み台シート!P4,踏み台シート!P4&lt;='別紙3-1_区分⑤所要額内訳'!$G$107),1,"")</f>
        <v/>
      </c>
      <c r="Q101" s="307" t="str">
        <f>IF(AND('別紙3-1_区分⑤所要額内訳'!$E$107&lt;=踏み台シート!Q4,踏み台シート!Q4&lt;='別紙3-1_区分⑤所要額内訳'!$G$107),1,"")</f>
        <v/>
      </c>
      <c r="R101" s="307" t="str">
        <f>IF(AND('別紙3-1_区分⑤所要額内訳'!$E$107&lt;=踏み台シート!R4,踏み台シート!R4&lt;='別紙3-1_区分⑤所要額内訳'!$G$107),1,"")</f>
        <v/>
      </c>
      <c r="S101" s="307" t="str">
        <f>IF(AND('別紙3-1_区分⑤所要額内訳'!$E$107&lt;=踏み台シート!S4,踏み台シート!S4&lt;='別紙3-1_区分⑤所要額内訳'!$G$107),1,"")</f>
        <v/>
      </c>
      <c r="T101" s="307" t="str">
        <f>IF(AND('別紙3-1_区分⑤所要額内訳'!$E$107&lt;=踏み台シート!T4,踏み台シート!T4&lt;='別紙3-1_区分⑤所要額内訳'!$G$107),1,"")</f>
        <v/>
      </c>
      <c r="U101" s="307" t="str">
        <f>IF(AND('別紙3-1_区分⑤所要額内訳'!$E$107&lt;=踏み台シート!U4,踏み台シート!U4&lt;='別紙3-1_区分⑤所要額内訳'!$G$107),1,"")</f>
        <v/>
      </c>
      <c r="V101" s="307" t="str">
        <f>IF(AND('別紙3-1_区分⑤所要額内訳'!$E$107&lt;=踏み台シート!V4,踏み台シート!V4&lt;='別紙3-1_区分⑤所要額内訳'!$G$107),1,"")</f>
        <v/>
      </c>
      <c r="W101" s="307" t="str">
        <f>IF(AND('別紙3-1_区分⑤所要額内訳'!$E$107&lt;=踏み台シート!W4,踏み台シート!W4&lt;='別紙3-1_区分⑤所要額内訳'!$G$107),1,"")</f>
        <v/>
      </c>
      <c r="X101" s="307" t="str">
        <f>IF(AND('別紙3-1_区分⑤所要額内訳'!$E$107&lt;=踏み台シート!X4,踏み台シート!X4&lt;='別紙3-1_区分⑤所要額内訳'!$G$107),1,"")</f>
        <v/>
      </c>
      <c r="Y101" s="307" t="str">
        <f>IF(AND('別紙3-1_区分⑤所要額内訳'!$E$107&lt;=踏み台シート!Y4,踏み台シート!Y4&lt;='別紙3-1_区分⑤所要額内訳'!$G$107),1,"")</f>
        <v/>
      </c>
      <c r="Z101" s="307" t="str">
        <f>IF(AND('別紙3-1_区分⑤所要額内訳'!$E$107&lt;=踏み台シート!Z4,踏み台シート!Z4&lt;='別紙3-1_区分⑤所要額内訳'!$G$107),1,"")</f>
        <v/>
      </c>
      <c r="AA101" s="307" t="str">
        <f>IF(AND('別紙3-1_区分⑤所要額内訳'!$E$107&lt;=踏み台シート!AA4,踏み台シート!AA4&lt;='別紙3-1_区分⑤所要額内訳'!$G$107),1,"")</f>
        <v/>
      </c>
      <c r="AB101" s="307" t="str">
        <f>IF(AND('別紙3-1_区分⑤所要額内訳'!$E$107&lt;=踏み台シート!AB4,踏み台シート!AB4&lt;='別紙3-1_区分⑤所要額内訳'!$G$107),1,"")</f>
        <v/>
      </c>
      <c r="AC101" s="307" t="str">
        <f>IF(AND('別紙3-1_区分⑤所要額内訳'!$E$107&lt;=踏み台シート!AC4,踏み台シート!AC4&lt;='別紙3-1_区分⑤所要額内訳'!$G$107),1,"")</f>
        <v/>
      </c>
      <c r="AD101" s="307" t="str">
        <f>IF(AND('別紙3-1_区分⑤所要額内訳'!$E$107&lt;=踏み台シート!AD4,踏み台シート!AD4&lt;='別紙3-1_区分⑤所要額内訳'!$G$107),1,"")</f>
        <v/>
      </c>
      <c r="AE101" s="307" t="str">
        <f>IF(AND('別紙3-1_区分⑤所要額内訳'!$E$107&lt;=踏み台シート!AE4,踏み台シート!AE4&lt;='別紙3-1_区分⑤所要額内訳'!$G$107),1,"")</f>
        <v/>
      </c>
      <c r="AF101" s="307" t="str">
        <f>IF(AND('別紙3-1_区分⑤所要額内訳'!$E$107&lt;=踏み台シート!AF4,踏み台シート!AF4&lt;='別紙3-1_区分⑤所要額内訳'!$G$107),1,"")</f>
        <v/>
      </c>
      <c r="AG101" s="307" t="str">
        <f>IF(AND('別紙3-1_区分⑤所要額内訳'!$E$107&lt;=踏み台シート!AG4,踏み台シート!AG4&lt;='別紙3-1_区分⑤所要額内訳'!$G$107),1,"")</f>
        <v/>
      </c>
      <c r="AH101" s="307" t="str">
        <f>IF(AND('別紙3-1_区分⑤所要額内訳'!$E$107&lt;=踏み台シート!AH4,踏み台シート!AH4&lt;='別紙3-1_区分⑤所要額内訳'!$G$107),1,"")</f>
        <v/>
      </c>
      <c r="AI101" s="307" t="str">
        <f>IF(AND('別紙3-1_区分⑤所要額内訳'!$E$107&lt;=踏み台シート!AI4,踏み台シート!AI4&lt;='別紙3-1_区分⑤所要額内訳'!$G$107),1,"")</f>
        <v/>
      </c>
      <c r="AJ101" s="307" t="str">
        <f>IF(AND('別紙3-1_区分⑤所要額内訳'!$E$107&lt;=踏み台シート!AJ4,踏み台シート!AJ4&lt;='別紙3-1_区分⑤所要額内訳'!$G$107),1,"")</f>
        <v/>
      </c>
      <c r="AK101" s="307" t="str">
        <f>IF(AND('別紙3-1_区分⑤所要額内訳'!$E$107&lt;=踏み台シート!AK4,踏み台シート!AK4&lt;='別紙3-1_区分⑤所要額内訳'!$G$107),1,"")</f>
        <v/>
      </c>
      <c r="AL101" s="307" t="str">
        <f>IF(AND('別紙3-1_区分⑤所要額内訳'!$E$107&lt;=踏み台シート!AL4,踏み台シート!AL4&lt;='別紙3-1_区分⑤所要額内訳'!$G$107),1,"")</f>
        <v/>
      </c>
      <c r="AM101" s="307" t="str">
        <f>IF(AND('別紙3-1_区分⑤所要額内訳'!$E$107&lt;=踏み台シート!AM4,踏み台シート!AM4&lt;='別紙3-1_区分⑤所要額内訳'!$G$107),1,"")</f>
        <v/>
      </c>
      <c r="AN101" s="307" t="str">
        <f>IF(AND('別紙3-1_区分⑤所要額内訳'!$E$107&lt;=踏み台シート!AN4,踏み台シート!AN4&lt;='別紙3-1_区分⑤所要額内訳'!$G$107),1,"")</f>
        <v/>
      </c>
      <c r="AO101" s="307" t="str">
        <f>IF(AND('別紙3-1_区分⑤所要額内訳'!$E$107&lt;=踏み台シート!AO4,踏み台シート!AO4&lt;='別紙3-1_区分⑤所要額内訳'!$G$107),1,"")</f>
        <v/>
      </c>
      <c r="AP101" s="307" t="str">
        <f>IF(AND('別紙3-1_区分⑤所要額内訳'!$E$107&lt;=踏み台シート!AP4,踏み台シート!AP4&lt;='別紙3-1_区分⑤所要額内訳'!$G$107),1,"")</f>
        <v/>
      </c>
      <c r="AQ101" s="307" t="str">
        <f>IF(AND('別紙3-1_区分⑤所要額内訳'!$E$107&lt;=踏み台シート!AQ4,踏み台シート!AQ4&lt;='別紙3-1_区分⑤所要額内訳'!$G$107),1,"")</f>
        <v/>
      </c>
      <c r="AR101" s="307" t="str">
        <f>IF(AND('別紙3-1_区分⑤所要額内訳'!$E$107&lt;=踏み台シート!AR4,踏み台シート!AR4&lt;='別紙3-1_区分⑤所要額内訳'!$G$107),1,"")</f>
        <v/>
      </c>
      <c r="AS101" s="307" t="str">
        <f>IF(AND('別紙3-1_区分⑤所要額内訳'!$E$107&lt;=踏み台シート!AS4,踏み台シート!AS4&lt;='別紙3-1_区分⑤所要額内訳'!$G$107),1,"")</f>
        <v/>
      </c>
      <c r="AT101" s="307" t="str">
        <f>IF(AND('別紙3-1_区分⑤所要額内訳'!$E$107&lt;=踏み台シート!AT4,踏み台シート!AT4&lt;='別紙3-1_区分⑤所要額内訳'!$G$107),1,"")</f>
        <v/>
      </c>
      <c r="AU101" s="307" t="str">
        <f>IF(AND('別紙3-1_区分⑤所要額内訳'!$E$107&lt;=踏み台シート!AU4,踏み台シート!AU4&lt;='別紙3-1_区分⑤所要額内訳'!$G$107),1,"")</f>
        <v/>
      </c>
      <c r="AV101" s="307" t="str">
        <f>IF(AND('別紙3-1_区分⑤所要額内訳'!$E$107&lt;=踏み台シート!AV4,踏み台シート!AV4&lt;='別紙3-1_区分⑤所要額内訳'!$G$107),1,"")</f>
        <v/>
      </c>
      <c r="AW101" s="307" t="str">
        <f>IF(AND('別紙3-1_区分⑤所要額内訳'!$E$107&lt;=踏み台シート!AW4,踏み台シート!AW4&lt;='別紙3-1_区分⑤所要額内訳'!$G$107),1,"")</f>
        <v/>
      </c>
      <c r="AX101" s="307" t="str">
        <f>IF(AND('別紙3-1_区分⑤所要額内訳'!$E$107&lt;=踏み台シート!AX4,踏み台シート!AX4&lt;='別紙3-1_区分⑤所要額内訳'!$G$107),1,"")</f>
        <v/>
      </c>
      <c r="AY101" s="307" t="str">
        <f>IF(AND('別紙3-1_区分⑤所要額内訳'!$E$107&lt;=踏み台シート!AY4,踏み台シート!AY4&lt;='別紙3-1_区分⑤所要額内訳'!$G$107),1,"")</f>
        <v/>
      </c>
      <c r="AZ101" s="307" t="str">
        <f>IF(AND('別紙3-1_区分⑤所要額内訳'!$E$107&lt;=踏み台シート!AZ4,踏み台シート!AZ4&lt;='別紙3-1_区分⑤所要額内訳'!$G$107),1,"")</f>
        <v/>
      </c>
      <c r="BA101" s="307" t="str">
        <f>IF(AND('別紙3-1_区分⑤所要額内訳'!$E$107&lt;=踏み台シート!BA4,踏み台シート!BA4&lt;='別紙3-1_区分⑤所要額内訳'!$G$107),1,"")</f>
        <v/>
      </c>
      <c r="BB101" s="311">
        <f t="shared" ref="BB101:BB104" si="8">COUNTIF(D101:BA101,1)</f>
        <v>1</v>
      </c>
    </row>
    <row r="102" spans="1:57">
      <c r="A102" s="307" t="str">
        <f t="shared" ref="A102:A104" si="9">IF(B102="","",A101+1)</f>
        <v/>
      </c>
      <c r="B102" s="313" t="str">
        <f>IF('別紙3-1_区分⑤所要額内訳'!B108="","",'別紙3-1_区分⑤所要額内訳'!B108)</f>
        <v/>
      </c>
      <c r="C102" s="307" t="str">
        <f>IF('別紙3-1_区分⑤所要額内訳'!C108="","",'別紙3-1_区分⑤所要額内訳'!C108)</f>
        <v/>
      </c>
      <c r="D102" s="307">
        <f>IF(AND('別紙3-1_区分⑤所要額内訳'!$E$108&lt;=踏み台シート!D4,踏み台シート!D4&lt;='別紙3-1_区分⑤所要額内訳'!$G$108),1,"")</f>
        <v>1</v>
      </c>
      <c r="E102" s="307" t="str">
        <f>IF(AND('別紙3-1_区分⑤所要額内訳'!$E$108&lt;=踏み台シート!E4,踏み台シート!E4&lt;='別紙3-1_区分⑤所要額内訳'!$G$108),1,"")</f>
        <v/>
      </c>
      <c r="F102" s="307" t="str">
        <f>IF(AND('別紙3-1_区分⑤所要額内訳'!$E$108&lt;=踏み台シート!F4,踏み台シート!F4&lt;='別紙3-1_区分⑤所要額内訳'!$G$108),1,"")</f>
        <v/>
      </c>
      <c r="G102" s="307" t="str">
        <f>IF(AND('別紙3-1_区分⑤所要額内訳'!$E$108&lt;=踏み台シート!G4,踏み台シート!G4&lt;='別紙3-1_区分⑤所要額内訳'!$G$108),1,"")</f>
        <v/>
      </c>
      <c r="H102" s="307" t="str">
        <f>IF(AND('別紙3-1_区分⑤所要額内訳'!$E$108&lt;=踏み台シート!H4,踏み台シート!H4&lt;='別紙3-1_区分⑤所要額内訳'!$G$108),1,"")</f>
        <v/>
      </c>
      <c r="I102" s="307" t="str">
        <f>IF(AND('別紙3-1_区分⑤所要額内訳'!$E$108&lt;=踏み台シート!I4,踏み台シート!I4&lt;='別紙3-1_区分⑤所要額内訳'!$G$108),1,"")</f>
        <v/>
      </c>
      <c r="J102" s="307" t="str">
        <f>IF(AND('別紙3-1_区分⑤所要額内訳'!$E$108&lt;=踏み台シート!J4,踏み台シート!J4&lt;='別紙3-1_区分⑤所要額内訳'!$G$108),1,"")</f>
        <v/>
      </c>
      <c r="K102" s="307" t="str">
        <f>IF(AND('別紙3-1_区分⑤所要額内訳'!$E$108&lt;=踏み台シート!K4,踏み台シート!K4&lt;='別紙3-1_区分⑤所要額内訳'!$G$108),1,"")</f>
        <v/>
      </c>
      <c r="L102" s="307" t="str">
        <f>IF(AND('別紙3-1_区分⑤所要額内訳'!$E$108&lt;=踏み台シート!L4,踏み台シート!L4&lt;='別紙3-1_区分⑤所要額内訳'!$G$108),1,"")</f>
        <v/>
      </c>
      <c r="M102" s="307" t="str">
        <f>IF(AND('別紙3-1_区分⑤所要額内訳'!$E$108&lt;=踏み台シート!M4,踏み台シート!M4&lt;='別紙3-1_区分⑤所要額内訳'!$G$108),1,"")</f>
        <v/>
      </c>
      <c r="N102" s="307" t="str">
        <f>IF(AND('別紙3-1_区分⑤所要額内訳'!$E$108&lt;=踏み台シート!N4,踏み台シート!N4&lt;='別紙3-1_区分⑤所要額内訳'!$G$108),1,"")</f>
        <v/>
      </c>
      <c r="O102" s="307" t="str">
        <f>IF(AND('別紙3-1_区分⑤所要額内訳'!$E$108&lt;=踏み台シート!O4,踏み台シート!O4&lt;='別紙3-1_区分⑤所要額内訳'!$G$108),1,"")</f>
        <v/>
      </c>
      <c r="P102" s="307" t="str">
        <f>IF(AND('別紙3-1_区分⑤所要額内訳'!$E$108&lt;=踏み台シート!P4,踏み台シート!P4&lt;='別紙3-1_区分⑤所要額内訳'!$G$108),1,"")</f>
        <v/>
      </c>
      <c r="Q102" s="307" t="str">
        <f>IF(AND('別紙3-1_区分⑤所要額内訳'!$E$108&lt;=踏み台シート!Q4,踏み台シート!Q4&lt;='別紙3-1_区分⑤所要額内訳'!$G$108),1,"")</f>
        <v/>
      </c>
      <c r="R102" s="307" t="str">
        <f>IF(AND('別紙3-1_区分⑤所要額内訳'!$E$108&lt;=踏み台シート!R4,踏み台シート!R4&lt;='別紙3-1_区分⑤所要額内訳'!$G$108),1,"")</f>
        <v/>
      </c>
      <c r="S102" s="307" t="str">
        <f>IF(AND('別紙3-1_区分⑤所要額内訳'!$E$108&lt;=踏み台シート!S4,踏み台シート!S4&lt;='別紙3-1_区分⑤所要額内訳'!$G$108),1,"")</f>
        <v/>
      </c>
      <c r="T102" s="307" t="str">
        <f>IF(AND('別紙3-1_区分⑤所要額内訳'!$E$108&lt;=踏み台シート!T4,踏み台シート!T4&lt;='別紙3-1_区分⑤所要額内訳'!$G$108),1,"")</f>
        <v/>
      </c>
      <c r="U102" s="307" t="str">
        <f>IF(AND('別紙3-1_区分⑤所要額内訳'!$E$108&lt;=踏み台シート!U4,踏み台シート!U4&lt;='別紙3-1_区分⑤所要額内訳'!$G$108),1,"")</f>
        <v/>
      </c>
      <c r="V102" s="307" t="str">
        <f>IF(AND('別紙3-1_区分⑤所要額内訳'!$E$108&lt;=踏み台シート!V4,踏み台シート!V4&lt;='別紙3-1_区分⑤所要額内訳'!$G$108),1,"")</f>
        <v/>
      </c>
      <c r="W102" s="307" t="str">
        <f>IF(AND('別紙3-1_区分⑤所要額内訳'!$E$108&lt;=踏み台シート!W4,踏み台シート!W4&lt;='別紙3-1_区分⑤所要額内訳'!$G$108),1,"")</f>
        <v/>
      </c>
      <c r="X102" s="307" t="str">
        <f>IF(AND('別紙3-1_区分⑤所要額内訳'!$E$108&lt;=踏み台シート!X4,踏み台シート!X4&lt;='別紙3-1_区分⑤所要額内訳'!$G$108),1,"")</f>
        <v/>
      </c>
      <c r="Y102" s="307" t="str">
        <f>IF(AND('別紙3-1_区分⑤所要額内訳'!$E$108&lt;=踏み台シート!Y4,踏み台シート!Y4&lt;='別紙3-1_区分⑤所要額内訳'!$G$108),1,"")</f>
        <v/>
      </c>
      <c r="Z102" s="307" t="str">
        <f>IF(AND('別紙3-1_区分⑤所要額内訳'!$E$108&lt;=踏み台シート!Z4,踏み台シート!Z4&lt;='別紙3-1_区分⑤所要額内訳'!$G$108),1,"")</f>
        <v/>
      </c>
      <c r="AA102" s="307" t="str">
        <f>IF(AND('別紙3-1_区分⑤所要額内訳'!$E$108&lt;=踏み台シート!AA4,踏み台シート!AA4&lt;='別紙3-1_区分⑤所要額内訳'!$G$108),1,"")</f>
        <v/>
      </c>
      <c r="AB102" s="307" t="str">
        <f>IF(AND('別紙3-1_区分⑤所要額内訳'!$E$108&lt;=踏み台シート!AB4,踏み台シート!AB4&lt;='別紙3-1_区分⑤所要額内訳'!$G$108),1,"")</f>
        <v/>
      </c>
      <c r="AC102" s="307" t="str">
        <f>IF(AND('別紙3-1_区分⑤所要額内訳'!$E$108&lt;=踏み台シート!AC4,踏み台シート!AC4&lt;='別紙3-1_区分⑤所要額内訳'!$G$108),1,"")</f>
        <v/>
      </c>
      <c r="AD102" s="307" t="str">
        <f>IF(AND('別紙3-1_区分⑤所要額内訳'!$E$108&lt;=踏み台シート!AD4,踏み台シート!AD4&lt;='別紙3-1_区分⑤所要額内訳'!$G$108),1,"")</f>
        <v/>
      </c>
      <c r="AE102" s="307" t="str">
        <f>IF(AND('別紙3-1_区分⑤所要額内訳'!$E$108&lt;=踏み台シート!AE4,踏み台シート!AE4&lt;='別紙3-1_区分⑤所要額内訳'!$G$108),1,"")</f>
        <v/>
      </c>
      <c r="AF102" s="307" t="str">
        <f>IF(AND('別紙3-1_区分⑤所要額内訳'!$E$108&lt;=踏み台シート!AF4,踏み台シート!AF4&lt;='別紙3-1_区分⑤所要額内訳'!$G$108),1,"")</f>
        <v/>
      </c>
      <c r="AG102" s="307" t="str">
        <f>IF(AND('別紙3-1_区分⑤所要額内訳'!$E$108&lt;=踏み台シート!AG4,踏み台シート!AG4&lt;='別紙3-1_区分⑤所要額内訳'!$G$108),1,"")</f>
        <v/>
      </c>
      <c r="AH102" s="307" t="str">
        <f>IF(AND('別紙3-1_区分⑤所要額内訳'!$E$108&lt;=踏み台シート!AH4,踏み台シート!AH4&lt;='別紙3-1_区分⑤所要額内訳'!$G$108),1,"")</f>
        <v/>
      </c>
      <c r="AI102" s="307" t="str">
        <f>IF(AND('別紙3-1_区分⑤所要額内訳'!$E$108&lt;=踏み台シート!AI4,踏み台シート!AI4&lt;='別紙3-1_区分⑤所要額内訳'!$G$108),1,"")</f>
        <v/>
      </c>
      <c r="AJ102" s="307" t="str">
        <f>IF(AND('別紙3-1_区分⑤所要額内訳'!$E$108&lt;=踏み台シート!AJ4,踏み台シート!AJ4&lt;='別紙3-1_区分⑤所要額内訳'!$G$108),1,"")</f>
        <v/>
      </c>
      <c r="AK102" s="307" t="str">
        <f>IF(AND('別紙3-1_区分⑤所要額内訳'!$E$108&lt;=踏み台シート!AK4,踏み台シート!AK4&lt;='別紙3-1_区分⑤所要額内訳'!$G$108),1,"")</f>
        <v/>
      </c>
      <c r="AL102" s="307" t="str">
        <f>IF(AND('別紙3-1_区分⑤所要額内訳'!$E$108&lt;=踏み台シート!AL4,踏み台シート!AL4&lt;='別紙3-1_区分⑤所要額内訳'!$G$108),1,"")</f>
        <v/>
      </c>
      <c r="AM102" s="307" t="str">
        <f>IF(AND('別紙3-1_区分⑤所要額内訳'!$E$108&lt;=踏み台シート!AM4,踏み台シート!AM4&lt;='別紙3-1_区分⑤所要額内訳'!$G$108),1,"")</f>
        <v/>
      </c>
      <c r="AN102" s="307" t="str">
        <f>IF(AND('別紙3-1_区分⑤所要額内訳'!$E$108&lt;=踏み台シート!AN4,踏み台シート!AN4&lt;='別紙3-1_区分⑤所要額内訳'!$G$108),1,"")</f>
        <v/>
      </c>
      <c r="AO102" s="307" t="str">
        <f>IF(AND('別紙3-1_区分⑤所要額内訳'!$E$108&lt;=踏み台シート!AO4,踏み台シート!AO4&lt;='別紙3-1_区分⑤所要額内訳'!$G$108),1,"")</f>
        <v/>
      </c>
      <c r="AP102" s="307" t="str">
        <f>IF(AND('別紙3-1_区分⑤所要額内訳'!$E$108&lt;=踏み台シート!AP4,踏み台シート!AP4&lt;='別紙3-1_区分⑤所要額内訳'!$G$108),1,"")</f>
        <v/>
      </c>
      <c r="AQ102" s="307" t="str">
        <f>IF(AND('別紙3-1_区分⑤所要額内訳'!$E$108&lt;=踏み台シート!AQ4,踏み台シート!AQ4&lt;='別紙3-1_区分⑤所要額内訳'!$G$108),1,"")</f>
        <v/>
      </c>
      <c r="AR102" s="307" t="str">
        <f>IF(AND('別紙3-1_区分⑤所要額内訳'!$E$108&lt;=踏み台シート!AR4,踏み台シート!AR4&lt;='別紙3-1_区分⑤所要額内訳'!$G$108),1,"")</f>
        <v/>
      </c>
      <c r="AS102" s="307" t="str">
        <f>IF(AND('別紙3-1_区分⑤所要額内訳'!$E$108&lt;=踏み台シート!AS4,踏み台シート!AS4&lt;='別紙3-1_区分⑤所要額内訳'!$G$108),1,"")</f>
        <v/>
      </c>
      <c r="AT102" s="307" t="str">
        <f>IF(AND('別紙3-1_区分⑤所要額内訳'!$E$108&lt;=踏み台シート!AT4,踏み台シート!AT4&lt;='別紙3-1_区分⑤所要額内訳'!$G$108),1,"")</f>
        <v/>
      </c>
      <c r="AU102" s="307" t="str">
        <f>IF(AND('別紙3-1_区分⑤所要額内訳'!$E$108&lt;=踏み台シート!AU4,踏み台シート!AU4&lt;='別紙3-1_区分⑤所要額内訳'!$G$108),1,"")</f>
        <v/>
      </c>
      <c r="AV102" s="307" t="str">
        <f>IF(AND('別紙3-1_区分⑤所要額内訳'!$E$108&lt;=踏み台シート!AV4,踏み台シート!AV4&lt;='別紙3-1_区分⑤所要額内訳'!$G$108),1,"")</f>
        <v/>
      </c>
      <c r="AW102" s="307" t="str">
        <f>IF(AND('別紙3-1_区分⑤所要額内訳'!$E$108&lt;=踏み台シート!AW4,踏み台シート!AW4&lt;='別紙3-1_区分⑤所要額内訳'!$G$108),1,"")</f>
        <v/>
      </c>
      <c r="AX102" s="307" t="str">
        <f>IF(AND('別紙3-1_区分⑤所要額内訳'!$E$108&lt;=踏み台シート!AX4,踏み台シート!AX4&lt;='別紙3-1_区分⑤所要額内訳'!$G$108),1,"")</f>
        <v/>
      </c>
      <c r="AY102" s="307" t="str">
        <f>IF(AND('別紙3-1_区分⑤所要額内訳'!$E$108&lt;=踏み台シート!AY4,踏み台シート!AY4&lt;='別紙3-1_区分⑤所要額内訳'!$G$108),1,"")</f>
        <v/>
      </c>
      <c r="AZ102" s="307" t="str">
        <f>IF(AND('別紙3-1_区分⑤所要額内訳'!$E$108&lt;=踏み台シート!AZ4,踏み台シート!AZ4&lt;='別紙3-1_区分⑤所要額内訳'!$G$108),1,"")</f>
        <v/>
      </c>
      <c r="BA102" s="307" t="str">
        <f>IF(AND('別紙3-1_区分⑤所要額内訳'!$E$108&lt;=踏み台シート!BA4,踏み台シート!BA4&lt;='別紙3-1_区分⑤所要額内訳'!$G$108),1,"")</f>
        <v/>
      </c>
      <c r="BB102" s="311">
        <f t="shared" si="8"/>
        <v>1</v>
      </c>
    </row>
    <row r="103" spans="1:57">
      <c r="A103" s="307" t="str">
        <f t="shared" si="9"/>
        <v/>
      </c>
      <c r="B103" s="313" t="str">
        <f>IF('別紙3-1_区分⑤所要額内訳'!B109="","",'別紙3-1_区分⑤所要額内訳'!B109)</f>
        <v/>
      </c>
      <c r="C103" s="307" t="str">
        <f>IF('別紙3-1_区分⑤所要額内訳'!C109="","",'別紙3-1_区分⑤所要額内訳'!C109)</f>
        <v/>
      </c>
      <c r="D103" s="307">
        <f>IF(AND('別紙3-1_区分⑤所要額内訳'!$E$109&lt;=踏み台シート!D4,踏み台シート!D4&lt;='別紙3-1_区分⑤所要額内訳'!$G$109),1,"")</f>
        <v>1</v>
      </c>
      <c r="E103" s="307" t="str">
        <f>IF(AND('別紙3-1_区分⑤所要額内訳'!$E$109&lt;=踏み台シート!E4,踏み台シート!E4&lt;='別紙3-1_区分⑤所要額内訳'!$G$109),1,"")</f>
        <v/>
      </c>
      <c r="F103" s="307" t="str">
        <f>IF(AND('別紙3-1_区分⑤所要額内訳'!$E$109&lt;=踏み台シート!F4,踏み台シート!F4&lt;='別紙3-1_区分⑤所要額内訳'!$G$109),1,"")</f>
        <v/>
      </c>
      <c r="G103" s="307" t="str">
        <f>IF(AND('別紙3-1_区分⑤所要額内訳'!$E$109&lt;=踏み台シート!G4,踏み台シート!G4&lt;='別紙3-1_区分⑤所要額内訳'!$G$109),1,"")</f>
        <v/>
      </c>
      <c r="H103" s="307" t="str">
        <f>IF(AND('別紙3-1_区分⑤所要額内訳'!$E$109&lt;=踏み台シート!H4,踏み台シート!H4&lt;='別紙3-1_区分⑤所要額内訳'!$G$109),1,"")</f>
        <v/>
      </c>
      <c r="I103" s="307" t="str">
        <f>IF(AND('別紙3-1_区分⑤所要額内訳'!$E$109&lt;=踏み台シート!I4,踏み台シート!I4&lt;='別紙3-1_区分⑤所要額内訳'!$G$109),1,"")</f>
        <v/>
      </c>
      <c r="J103" s="307" t="str">
        <f>IF(AND('別紙3-1_区分⑤所要額内訳'!$E$109&lt;=踏み台シート!J4,踏み台シート!J4&lt;='別紙3-1_区分⑤所要額内訳'!$G$109),1,"")</f>
        <v/>
      </c>
      <c r="K103" s="307" t="str">
        <f>IF(AND('別紙3-1_区分⑤所要額内訳'!$E$109&lt;=踏み台シート!K4,踏み台シート!K4&lt;='別紙3-1_区分⑤所要額内訳'!$G$109),1,"")</f>
        <v/>
      </c>
      <c r="L103" s="307" t="str">
        <f>IF(AND('別紙3-1_区分⑤所要額内訳'!$E$109&lt;=踏み台シート!L4,踏み台シート!L4&lt;='別紙3-1_区分⑤所要額内訳'!$G$109),1,"")</f>
        <v/>
      </c>
      <c r="M103" s="307" t="str">
        <f>IF(AND('別紙3-1_区分⑤所要額内訳'!$E$109&lt;=踏み台シート!M4,踏み台シート!M4&lt;='別紙3-1_区分⑤所要額内訳'!$G$109),1,"")</f>
        <v/>
      </c>
      <c r="N103" s="307" t="str">
        <f>IF(AND('別紙3-1_区分⑤所要額内訳'!$E$109&lt;=踏み台シート!N4,踏み台シート!N4&lt;='別紙3-1_区分⑤所要額内訳'!$G$109),1,"")</f>
        <v/>
      </c>
      <c r="O103" s="307" t="str">
        <f>IF(AND('別紙3-1_区分⑤所要額内訳'!$E$109&lt;=踏み台シート!O4,踏み台シート!O4&lt;='別紙3-1_区分⑤所要額内訳'!$G$109),1,"")</f>
        <v/>
      </c>
      <c r="P103" s="307" t="str">
        <f>IF(AND('別紙3-1_区分⑤所要額内訳'!$E$109&lt;=踏み台シート!P4,踏み台シート!P4&lt;='別紙3-1_区分⑤所要額内訳'!$G$109),1,"")</f>
        <v/>
      </c>
      <c r="Q103" s="307" t="str">
        <f>IF(AND('別紙3-1_区分⑤所要額内訳'!$E$109&lt;=踏み台シート!Q4,踏み台シート!Q4&lt;='別紙3-1_区分⑤所要額内訳'!$G$109),1,"")</f>
        <v/>
      </c>
      <c r="R103" s="307" t="str">
        <f>IF(AND('別紙3-1_区分⑤所要額内訳'!$E$109&lt;=踏み台シート!R4,踏み台シート!R4&lt;='別紙3-1_区分⑤所要額内訳'!$G$109),1,"")</f>
        <v/>
      </c>
      <c r="S103" s="307" t="str">
        <f>IF(AND('別紙3-1_区分⑤所要額内訳'!$E$109&lt;=踏み台シート!S4,踏み台シート!S4&lt;='別紙3-1_区分⑤所要額内訳'!$G$109),1,"")</f>
        <v/>
      </c>
      <c r="T103" s="307" t="str">
        <f>IF(AND('別紙3-1_区分⑤所要額内訳'!$E$109&lt;=踏み台シート!T4,踏み台シート!T4&lt;='別紙3-1_区分⑤所要額内訳'!$G$109),1,"")</f>
        <v/>
      </c>
      <c r="U103" s="307" t="str">
        <f>IF(AND('別紙3-1_区分⑤所要額内訳'!$E$109&lt;=踏み台シート!U4,踏み台シート!U4&lt;='別紙3-1_区分⑤所要額内訳'!$G$109),1,"")</f>
        <v/>
      </c>
      <c r="V103" s="307" t="str">
        <f>IF(AND('別紙3-1_区分⑤所要額内訳'!$E$109&lt;=踏み台シート!V4,踏み台シート!V4&lt;='別紙3-1_区分⑤所要額内訳'!$G$109),1,"")</f>
        <v/>
      </c>
      <c r="W103" s="307" t="str">
        <f>IF(AND('別紙3-1_区分⑤所要額内訳'!$E$109&lt;=踏み台シート!W4,踏み台シート!W4&lt;='別紙3-1_区分⑤所要額内訳'!$G$109),1,"")</f>
        <v/>
      </c>
      <c r="X103" s="307" t="str">
        <f>IF(AND('別紙3-1_区分⑤所要額内訳'!$E$109&lt;=踏み台シート!X4,踏み台シート!X4&lt;='別紙3-1_区分⑤所要額内訳'!$G$109),1,"")</f>
        <v/>
      </c>
      <c r="Y103" s="307" t="str">
        <f>IF(AND('別紙3-1_区分⑤所要額内訳'!$E$109&lt;=踏み台シート!Y4,踏み台シート!Y4&lt;='別紙3-1_区分⑤所要額内訳'!$G$109),1,"")</f>
        <v/>
      </c>
      <c r="Z103" s="307" t="str">
        <f>IF(AND('別紙3-1_区分⑤所要額内訳'!$E$109&lt;=踏み台シート!Z4,踏み台シート!Z4&lt;='別紙3-1_区分⑤所要額内訳'!$G$109),1,"")</f>
        <v/>
      </c>
      <c r="AA103" s="307" t="str">
        <f>IF(AND('別紙3-1_区分⑤所要額内訳'!$E$109&lt;=踏み台シート!AA4,踏み台シート!AA4&lt;='別紙3-1_区分⑤所要額内訳'!$G$109),1,"")</f>
        <v/>
      </c>
      <c r="AB103" s="307" t="str">
        <f>IF(AND('別紙3-1_区分⑤所要額内訳'!$E$109&lt;=踏み台シート!AB4,踏み台シート!AB4&lt;='別紙3-1_区分⑤所要額内訳'!$G$109),1,"")</f>
        <v/>
      </c>
      <c r="AC103" s="307" t="str">
        <f>IF(AND('別紙3-1_区分⑤所要額内訳'!$E$109&lt;=踏み台シート!AC4,踏み台シート!AC4&lt;='別紙3-1_区分⑤所要額内訳'!$G$109),1,"")</f>
        <v/>
      </c>
      <c r="AD103" s="307" t="str">
        <f>IF(AND('別紙3-1_区分⑤所要額内訳'!$E$109&lt;=踏み台シート!AD4,踏み台シート!AD4&lt;='別紙3-1_区分⑤所要額内訳'!$G$109),1,"")</f>
        <v/>
      </c>
      <c r="AE103" s="307" t="str">
        <f>IF(AND('別紙3-1_区分⑤所要額内訳'!$E$109&lt;=踏み台シート!AE4,踏み台シート!AE4&lt;='別紙3-1_区分⑤所要額内訳'!$G$109),1,"")</f>
        <v/>
      </c>
      <c r="AF103" s="307" t="str">
        <f>IF(AND('別紙3-1_区分⑤所要額内訳'!$E$109&lt;=踏み台シート!AF4,踏み台シート!AF4&lt;='別紙3-1_区分⑤所要額内訳'!$G$109),1,"")</f>
        <v/>
      </c>
      <c r="AG103" s="307" t="str">
        <f>IF(AND('別紙3-1_区分⑤所要額内訳'!$E$109&lt;=踏み台シート!AG4,踏み台シート!AG4&lt;='別紙3-1_区分⑤所要額内訳'!$G$109),1,"")</f>
        <v/>
      </c>
      <c r="AH103" s="307" t="str">
        <f>IF(AND('別紙3-1_区分⑤所要額内訳'!$E$109&lt;=踏み台シート!AH4,踏み台シート!AH4&lt;='別紙3-1_区分⑤所要額内訳'!$G$109),1,"")</f>
        <v/>
      </c>
      <c r="AI103" s="307" t="str">
        <f>IF(AND('別紙3-1_区分⑤所要額内訳'!$E$109&lt;=踏み台シート!AI4,踏み台シート!AI4&lt;='別紙3-1_区分⑤所要額内訳'!$G$109),1,"")</f>
        <v/>
      </c>
      <c r="AJ103" s="307" t="str">
        <f>IF(AND('別紙3-1_区分⑤所要額内訳'!$E$109&lt;=踏み台シート!AJ4,踏み台シート!AJ4&lt;='別紙3-1_区分⑤所要額内訳'!$G$109),1,"")</f>
        <v/>
      </c>
      <c r="AK103" s="307" t="str">
        <f>IF(AND('別紙3-1_区分⑤所要額内訳'!$E$109&lt;=踏み台シート!AK4,踏み台シート!AK4&lt;='別紙3-1_区分⑤所要額内訳'!$G$109),1,"")</f>
        <v/>
      </c>
      <c r="AL103" s="307" t="str">
        <f>IF(AND('別紙3-1_区分⑤所要額内訳'!$E$109&lt;=踏み台シート!AL4,踏み台シート!AL4&lt;='別紙3-1_区分⑤所要額内訳'!$G$109),1,"")</f>
        <v/>
      </c>
      <c r="AM103" s="307" t="str">
        <f>IF(AND('別紙3-1_区分⑤所要額内訳'!$E$109&lt;=踏み台シート!AM4,踏み台シート!AM4&lt;='別紙3-1_区分⑤所要額内訳'!$G$109),1,"")</f>
        <v/>
      </c>
      <c r="AN103" s="307" t="str">
        <f>IF(AND('別紙3-1_区分⑤所要額内訳'!$E$109&lt;=踏み台シート!AN4,踏み台シート!AN4&lt;='別紙3-1_区分⑤所要額内訳'!$G$109),1,"")</f>
        <v/>
      </c>
      <c r="AO103" s="307" t="str">
        <f>IF(AND('別紙3-1_区分⑤所要額内訳'!$E$109&lt;=踏み台シート!AO4,踏み台シート!AO4&lt;='別紙3-1_区分⑤所要額内訳'!$G$109),1,"")</f>
        <v/>
      </c>
      <c r="AP103" s="307" t="str">
        <f>IF(AND('別紙3-1_区分⑤所要額内訳'!$E$109&lt;=踏み台シート!AP4,踏み台シート!AP4&lt;='別紙3-1_区分⑤所要額内訳'!$G$109),1,"")</f>
        <v/>
      </c>
      <c r="AQ103" s="307" t="str">
        <f>IF(AND('別紙3-1_区分⑤所要額内訳'!$E$109&lt;=踏み台シート!AQ4,踏み台シート!AQ4&lt;='別紙3-1_区分⑤所要額内訳'!$G$109),1,"")</f>
        <v/>
      </c>
      <c r="AR103" s="307" t="str">
        <f>IF(AND('別紙3-1_区分⑤所要額内訳'!$E$109&lt;=踏み台シート!AR4,踏み台シート!AR4&lt;='別紙3-1_区分⑤所要額内訳'!$G$109),1,"")</f>
        <v/>
      </c>
      <c r="AS103" s="307" t="str">
        <f>IF(AND('別紙3-1_区分⑤所要額内訳'!$E$109&lt;=踏み台シート!AS4,踏み台シート!AS4&lt;='別紙3-1_区分⑤所要額内訳'!$G$109),1,"")</f>
        <v/>
      </c>
      <c r="AT103" s="307" t="str">
        <f>IF(AND('別紙3-1_区分⑤所要額内訳'!$E$109&lt;=踏み台シート!AT4,踏み台シート!AT4&lt;='別紙3-1_区分⑤所要額内訳'!$G$109),1,"")</f>
        <v/>
      </c>
      <c r="AU103" s="307" t="str">
        <f>IF(AND('別紙3-1_区分⑤所要額内訳'!$E$109&lt;=踏み台シート!AU4,踏み台シート!AU4&lt;='別紙3-1_区分⑤所要額内訳'!$G$109),1,"")</f>
        <v/>
      </c>
      <c r="AV103" s="307" t="str">
        <f>IF(AND('別紙3-1_区分⑤所要額内訳'!$E$109&lt;=踏み台シート!AV4,踏み台シート!AV4&lt;='別紙3-1_区分⑤所要額内訳'!$G$109),1,"")</f>
        <v/>
      </c>
      <c r="AW103" s="307" t="str">
        <f>IF(AND('別紙3-1_区分⑤所要額内訳'!$E$109&lt;=踏み台シート!AW4,踏み台シート!AW4&lt;='別紙3-1_区分⑤所要額内訳'!$G$109),1,"")</f>
        <v/>
      </c>
      <c r="AX103" s="307" t="str">
        <f>IF(AND('別紙3-1_区分⑤所要額内訳'!$E$109&lt;=踏み台シート!AX4,踏み台シート!AX4&lt;='別紙3-1_区分⑤所要額内訳'!$G$109),1,"")</f>
        <v/>
      </c>
      <c r="AY103" s="307" t="str">
        <f>IF(AND('別紙3-1_区分⑤所要額内訳'!$E$109&lt;=踏み台シート!AY4,踏み台シート!AY4&lt;='別紙3-1_区分⑤所要額内訳'!$G$109),1,"")</f>
        <v/>
      </c>
      <c r="AZ103" s="307" t="str">
        <f>IF(AND('別紙3-1_区分⑤所要額内訳'!$E$109&lt;=踏み台シート!AZ4,踏み台シート!AZ4&lt;='別紙3-1_区分⑤所要額内訳'!$G$109),1,"")</f>
        <v/>
      </c>
      <c r="BA103" s="307" t="str">
        <f>IF(AND('別紙3-1_区分⑤所要額内訳'!$E$109&lt;=踏み台シート!BA4,踏み台シート!BA4&lt;='別紙3-1_区分⑤所要額内訳'!$G$109),1,"")</f>
        <v/>
      </c>
      <c r="BB103" s="311">
        <f t="shared" si="8"/>
        <v>1</v>
      </c>
    </row>
    <row r="104" spans="1:57">
      <c r="A104" s="307" t="str">
        <f t="shared" si="9"/>
        <v/>
      </c>
      <c r="B104" s="313" t="str">
        <f>IF('別紙3-1_区分⑤所要額内訳'!B110="","",'別紙3-1_区分⑤所要額内訳'!B110)</f>
        <v/>
      </c>
      <c r="C104" s="307" t="str">
        <f>IF('別紙3-1_区分⑤所要額内訳'!C110="","",'別紙3-1_区分⑤所要額内訳'!C110)</f>
        <v/>
      </c>
      <c r="D104" s="307">
        <f>IF(AND('別紙3-1_区分⑤所要額内訳'!$E$110&lt;=踏み台シート!D4,踏み台シート!D4&lt;='別紙3-1_区分⑤所要額内訳'!$G$110),1,"")</f>
        <v>1</v>
      </c>
      <c r="E104" s="307" t="str">
        <f>IF(AND('別紙3-1_区分⑤所要額内訳'!$E$110&lt;=踏み台シート!E4,踏み台シート!E4&lt;='別紙3-1_区分⑤所要額内訳'!$G$110),1,"")</f>
        <v/>
      </c>
      <c r="F104" s="307" t="str">
        <f>IF(AND('別紙3-1_区分⑤所要額内訳'!$E$110&lt;=踏み台シート!F4,踏み台シート!F4&lt;='別紙3-1_区分⑤所要額内訳'!$G$110),1,"")</f>
        <v/>
      </c>
      <c r="G104" s="307" t="str">
        <f>IF(AND('別紙3-1_区分⑤所要額内訳'!$E$110&lt;=踏み台シート!G4,踏み台シート!G4&lt;='別紙3-1_区分⑤所要額内訳'!$G$110),1,"")</f>
        <v/>
      </c>
      <c r="H104" s="307" t="str">
        <f>IF(AND('別紙3-1_区分⑤所要額内訳'!$E$110&lt;=踏み台シート!H4,踏み台シート!H4&lt;='別紙3-1_区分⑤所要額内訳'!$G$110),1,"")</f>
        <v/>
      </c>
      <c r="I104" s="307" t="str">
        <f>IF(AND('別紙3-1_区分⑤所要額内訳'!$E$110&lt;=踏み台シート!I4,踏み台シート!I4&lt;='別紙3-1_区分⑤所要額内訳'!$G$110),1,"")</f>
        <v/>
      </c>
      <c r="J104" s="307" t="str">
        <f>IF(AND('別紙3-1_区分⑤所要額内訳'!$E$110&lt;=踏み台シート!J4,踏み台シート!J4&lt;='別紙3-1_区分⑤所要額内訳'!$G$110),1,"")</f>
        <v/>
      </c>
      <c r="K104" s="307" t="str">
        <f>IF(AND('別紙3-1_区分⑤所要額内訳'!$E$110&lt;=踏み台シート!K4,踏み台シート!K4&lt;='別紙3-1_区分⑤所要額内訳'!$G$110),1,"")</f>
        <v/>
      </c>
      <c r="L104" s="307" t="str">
        <f>IF(AND('別紙3-1_区分⑤所要額内訳'!$E$110&lt;=踏み台シート!L4,踏み台シート!L4&lt;='別紙3-1_区分⑤所要額内訳'!$G$110),1,"")</f>
        <v/>
      </c>
      <c r="M104" s="307" t="str">
        <f>IF(AND('別紙3-1_区分⑤所要額内訳'!$E$110&lt;=踏み台シート!M4,踏み台シート!M4&lt;='別紙3-1_区分⑤所要額内訳'!$G$110),1,"")</f>
        <v/>
      </c>
      <c r="N104" s="307" t="str">
        <f>IF(AND('別紙3-1_区分⑤所要額内訳'!$E$110&lt;=踏み台シート!N4,踏み台シート!N4&lt;='別紙3-1_区分⑤所要額内訳'!$G$110),1,"")</f>
        <v/>
      </c>
      <c r="O104" s="307" t="str">
        <f>IF(AND('別紙3-1_区分⑤所要額内訳'!$E$110&lt;=踏み台シート!O4,踏み台シート!O4&lt;='別紙3-1_区分⑤所要額内訳'!$G$110),1,"")</f>
        <v/>
      </c>
      <c r="P104" s="307" t="str">
        <f>IF(AND('別紙3-1_区分⑤所要額内訳'!$E$110&lt;=踏み台シート!P4,踏み台シート!P4&lt;='別紙3-1_区分⑤所要額内訳'!$G$110),1,"")</f>
        <v/>
      </c>
      <c r="Q104" s="307" t="str">
        <f>IF(AND('別紙3-1_区分⑤所要額内訳'!$E$110&lt;=踏み台シート!Q4,踏み台シート!Q4&lt;='別紙3-1_区分⑤所要額内訳'!$G$110),1,"")</f>
        <v/>
      </c>
      <c r="R104" s="307" t="str">
        <f>IF(AND('別紙3-1_区分⑤所要額内訳'!$E$110&lt;=踏み台シート!R4,踏み台シート!R4&lt;='別紙3-1_区分⑤所要額内訳'!$G$110),1,"")</f>
        <v/>
      </c>
      <c r="S104" s="307" t="str">
        <f>IF(AND('別紙3-1_区分⑤所要額内訳'!$E$110&lt;=踏み台シート!S4,踏み台シート!S4&lt;='別紙3-1_区分⑤所要額内訳'!$G$110),1,"")</f>
        <v/>
      </c>
      <c r="T104" s="307" t="str">
        <f>IF(AND('別紙3-1_区分⑤所要額内訳'!$E$110&lt;=踏み台シート!T4,踏み台シート!T4&lt;='別紙3-1_区分⑤所要額内訳'!$G$110),1,"")</f>
        <v/>
      </c>
      <c r="U104" s="307" t="str">
        <f>IF(AND('別紙3-1_区分⑤所要額内訳'!$E$110&lt;=踏み台シート!U4,踏み台シート!U4&lt;='別紙3-1_区分⑤所要額内訳'!$G$110),1,"")</f>
        <v/>
      </c>
      <c r="V104" s="307" t="str">
        <f>IF(AND('別紙3-1_区分⑤所要額内訳'!$E$110&lt;=踏み台シート!V4,踏み台シート!V4&lt;='別紙3-1_区分⑤所要額内訳'!$G$110),1,"")</f>
        <v/>
      </c>
      <c r="W104" s="307" t="str">
        <f>IF(AND('別紙3-1_区分⑤所要額内訳'!$E$110&lt;=踏み台シート!W4,踏み台シート!W4&lt;='別紙3-1_区分⑤所要額内訳'!$G$110),1,"")</f>
        <v/>
      </c>
      <c r="X104" s="307" t="str">
        <f>IF(AND('別紙3-1_区分⑤所要額内訳'!$E$110&lt;=踏み台シート!X4,踏み台シート!X4&lt;='別紙3-1_区分⑤所要額内訳'!$G$110),1,"")</f>
        <v/>
      </c>
      <c r="Y104" s="307" t="str">
        <f>IF(AND('別紙3-1_区分⑤所要額内訳'!$E$110&lt;=踏み台シート!Y4,踏み台シート!Y4&lt;='別紙3-1_区分⑤所要額内訳'!$G$110),1,"")</f>
        <v/>
      </c>
      <c r="Z104" s="307" t="str">
        <f>IF(AND('別紙3-1_区分⑤所要額内訳'!$E$110&lt;=踏み台シート!Z4,踏み台シート!Z4&lt;='別紙3-1_区分⑤所要額内訳'!$G$110),1,"")</f>
        <v/>
      </c>
      <c r="AA104" s="307" t="str">
        <f>IF(AND('別紙3-1_区分⑤所要額内訳'!$E$110&lt;=踏み台シート!AA4,踏み台シート!AA4&lt;='別紙3-1_区分⑤所要額内訳'!$G$110),1,"")</f>
        <v/>
      </c>
      <c r="AB104" s="307" t="str">
        <f>IF(AND('別紙3-1_区分⑤所要額内訳'!$E$110&lt;=踏み台シート!AB4,踏み台シート!AB4&lt;='別紙3-1_区分⑤所要額内訳'!$G$110),1,"")</f>
        <v/>
      </c>
      <c r="AC104" s="307" t="str">
        <f>IF(AND('別紙3-1_区分⑤所要額内訳'!$E$110&lt;=踏み台シート!AC4,踏み台シート!AC4&lt;='別紙3-1_区分⑤所要額内訳'!$G$110),1,"")</f>
        <v/>
      </c>
      <c r="AD104" s="307" t="str">
        <f>IF(AND('別紙3-1_区分⑤所要額内訳'!$E$110&lt;=踏み台シート!AD4,踏み台シート!AD4&lt;='別紙3-1_区分⑤所要額内訳'!$G$110),1,"")</f>
        <v/>
      </c>
      <c r="AE104" s="307" t="str">
        <f>IF(AND('別紙3-1_区分⑤所要額内訳'!$E$110&lt;=踏み台シート!AE4,踏み台シート!AE4&lt;='別紙3-1_区分⑤所要額内訳'!$G$110),1,"")</f>
        <v/>
      </c>
      <c r="AF104" s="307" t="str">
        <f>IF(AND('別紙3-1_区分⑤所要額内訳'!$E$110&lt;=踏み台シート!AF4,踏み台シート!AF4&lt;='別紙3-1_区分⑤所要額内訳'!$G$110),1,"")</f>
        <v/>
      </c>
      <c r="AG104" s="307" t="str">
        <f>IF(AND('別紙3-1_区分⑤所要額内訳'!$E$110&lt;=踏み台シート!AG4,踏み台シート!AG4&lt;='別紙3-1_区分⑤所要額内訳'!$G$110),1,"")</f>
        <v/>
      </c>
      <c r="AH104" s="307" t="str">
        <f>IF(AND('別紙3-1_区分⑤所要額内訳'!$E$110&lt;=踏み台シート!AH4,踏み台シート!AH4&lt;='別紙3-1_区分⑤所要額内訳'!$G$110),1,"")</f>
        <v/>
      </c>
      <c r="AI104" s="307" t="str">
        <f>IF(AND('別紙3-1_区分⑤所要額内訳'!$E$110&lt;=踏み台シート!AI4,踏み台シート!AI4&lt;='別紙3-1_区分⑤所要額内訳'!$G$110),1,"")</f>
        <v/>
      </c>
      <c r="AJ104" s="307" t="str">
        <f>IF(AND('別紙3-1_区分⑤所要額内訳'!$E$110&lt;=踏み台シート!AJ4,踏み台シート!AJ4&lt;='別紙3-1_区分⑤所要額内訳'!$G$110),1,"")</f>
        <v/>
      </c>
      <c r="AK104" s="307" t="str">
        <f>IF(AND('別紙3-1_区分⑤所要額内訳'!$E$110&lt;=踏み台シート!AK4,踏み台シート!AK4&lt;='別紙3-1_区分⑤所要額内訳'!$G$110),1,"")</f>
        <v/>
      </c>
      <c r="AL104" s="307" t="str">
        <f>IF(AND('別紙3-1_区分⑤所要額内訳'!$E$110&lt;=踏み台シート!AL4,踏み台シート!AL4&lt;='別紙3-1_区分⑤所要額内訳'!$G$110),1,"")</f>
        <v/>
      </c>
      <c r="AM104" s="307" t="str">
        <f>IF(AND('別紙3-1_区分⑤所要額内訳'!$E$110&lt;=踏み台シート!AM4,踏み台シート!AM4&lt;='別紙3-1_区分⑤所要額内訳'!$G$110),1,"")</f>
        <v/>
      </c>
      <c r="AN104" s="307" t="str">
        <f>IF(AND('別紙3-1_区分⑤所要額内訳'!$E$110&lt;=踏み台シート!AN4,踏み台シート!AN4&lt;='別紙3-1_区分⑤所要額内訳'!$G$110),1,"")</f>
        <v/>
      </c>
      <c r="AO104" s="307" t="str">
        <f>IF(AND('別紙3-1_区分⑤所要額内訳'!$E$110&lt;=踏み台シート!AO4,踏み台シート!AO4&lt;='別紙3-1_区分⑤所要額内訳'!$G$110),1,"")</f>
        <v/>
      </c>
      <c r="AP104" s="307" t="str">
        <f>IF(AND('別紙3-1_区分⑤所要額内訳'!$E$110&lt;=踏み台シート!AP4,踏み台シート!AP4&lt;='別紙3-1_区分⑤所要額内訳'!$G$110),1,"")</f>
        <v/>
      </c>
      <c r="AQ104" s="307" t="str">
        <f>IF(AND('別紙3-1_区分⑤所要額内訳'!$E$110&lt;=踏み台シート!AQ4,踏み台シート!AQ4&lt;='別紙3-1_区分⑤所要額内訳'!$G$110),1,"")</f>
        <v/>
      </c>
      <c r="AR104" s="307" t="str">
        <f>IF(AND('別紙3-1_区分⑤所要額内訳'!$E$110&lt;=踏み台シート!AR4,踏み台シート!AR4&lt;='別紙3-1_区分⑤所要額内訳'!$G$110),1,"")</f>
        <v/>
      </c>
      <c r="AS104" s="307" t="str">
        <f>IF(AND('別紙3-1_区分⑤所要額内訳'!$E$110&lt;=踏み台シート!AS4,踏み台シート!AS4&lt;='別紙3-1_区分⑤所要額内訳'!$G$110),1,"")</f>
        <v/>
      </c>
      <c r="AT104" s="307" t="str">
        <f>IF(AND('別紙3-1_区分⑤所要額内訳'!$E$110&lt;=踏み台シート!AT4,踏み台シート!AT4&lt;='別紙3-1_区分⑤所要額内訳'!$G$110),1,"")</f>
        <v/>
      </c>
      <c r="AU104" s="307" t="str">
        <f>IF(AND('別紙3-1_区分⑤所要額内訳'!$E$110&lt;=踏み台シート!AU4,踏み台シート!AU4&lt;='別紙3-1_区分⑤所要額内訳'!$G$110),1,"")</f>
        <v/>
      </c>
      <c r="AV104" s="307" t="str">
        <f>IF(AND('別紙3-1_区分⑤所要額内訳'!$E$110&lt;=踏み台シート!AV4,踏み台シート!AV4&lt;='別紙3-1_区分⑤所要額内訳'!$G$110),1,"")</f>
        <v/>
      </c>
      <c r="AW104" s="307" t="str">
        <f>IF(AND('別紙3-1_区分⑤所要額内訳'!$E$110&lt;=踏み台シート!AW4,踏み台シート!AW4&lt;='別紙3-1_区分⑤所要額内訳'!$G$110),1,"")</f>
        <v/>
      </c>
      <c r="AX104" s="307" t="str">
        <f>IF(AND('別紙3-1_区分⑤所要額内訳'!$E$110&lt;=踏み台シート!AX4,踏み台シート!AX4&lt;='別紙3-1_区分⑤所要額内訳'!$G$110),1,"")</f>
        <v/>
      </c>
      <c r="AY104" s="307" t="str">
        <f>IF(AND('別紙3-1_区分⑤所要額内訳'!$E$110&lt;=踏み台シート!AY4,踏み台シート!AY4&lt;='別紙3-1_区分⑤所要額内訳'!$G$110),1,"")</f>
        <v/>
      </c>
      <c r="AZ104" s="307" t="str">
        <f>IF(AND('別紙3-1_区分⑤所要額内訳'!$E$110&lt;=踏み台シート!AZ4,踏み台シート!AZ4&lt;='別紙3-1_区分⑤所要額内訳'!$G$110),1,"")</f>
        <v/>
      </c>
      <c r="BA104" s="307" t="str">
        <f>IF(AND('別紙3-1_区分⑤所要額内訳'!$E$110&lt;=踏み台シート!BA4,踏み台シート!BA4&lt;='別紙3-1_区分⑤所要額内訳'!$G$110),1,"")</f>
        <v/>
      </c>
      <c r="BB104" s="311">
        <f t="shared" si="8"/>
        <v>1</v>
      </c>
    </row>
    <row r="105" spans="1:57">
      <c r="A105" s="690" t="s">
        <v>391</v>
      </c>
      <c r="B105" s="690"/>
      <c r="C105" s="690"/>
      <c r="D105" s="307">
        <f t="shared" ref="D105:AI105" si="10">SUM(D5:D104)</f>
        <v>100</v>
      </c>
      <c r="E105" s="307">
        <f t="shared" si="10"/>
        <v>0</v>
      </c>
      <c r="F105" s="307">
        <f t="shared" si="10"/>
        <v>0</v>
      </c>
      <c r="G105" s="307">
        <f t="shared" si="10"/>
        <v>0</v>
      </c>
      <c r="H105" s="307">
        <f t="shared" si="10"/>
        <v>0</v>
      </c>
      <c r="I105" s="307">
        <f t="shared" si="10"/>
        <v>0</v>
      </c>
      <c r="J105" s="307">
        <f t="shared" si="10"/>
        <v>0</v>
      </c>
      <c r="K105" s="307">
        <f t="shared" si="10"/>
        <v>0</v>
      </c>
      <c r="L105" s="307">
        <f t="shared" si="10"/>
        <v>0</v>
      </c>
      <c r="M105" s="307">
        <f t="shared" si="10"/>
        <v>0</v>
      </c>
      <c r="N105" s="307">
        <f t="shared" si="10"/>
        <v>0</v>
      </c>
      <c r="O105" s="307">
        <f t="shared" si="10"/>
        <v>0</v>
      </c>
      <c r="P105" s="307">
        <f t="shared" si="10"/>
        <v>0</v>
      </c>
      <c r="Q105" s="307">
        <f t="shared" si="10"/>
        <v>0</v>
      </c>
      <c r="R105" s="307">
        <f t="shared" si="10"/>
        <v>0</v>
      </c>
      <c r="S105" s="307">
        <f t="shared" si="10"/>
        <v>0</v>
      </c>
      <c r="T105" s="307">
        <f t="shared" si="10"/>
        <v>0</v>
      </c>
      <c r="U105" s="307">
        <f t="shared" si="10"/>
        <v>0</v>
      </c>
      <c r="V105" s="307">
        <f t="shared" si="10"/>
        <v>0</v>
      </c>
      <c r="W105" s="307">
        <f t="shared" si="10"/>
        <v>0</v>
      </c>
      <c r="X105" s="307">
        <f t="shared" si="10"/>
        <v>0</v>
      </c>
      <c r="Y105" s="307">
        <f t="shared" si="10"/>
        <v>0</v>
      </c>
      <c r="Z105" s="307">
        <f t="shared" si="10"/>
        <v>0</v>
      </c>
      <c r="AA105" s="307">
        <f t="shared" si="10"/>
        <v>0</v>
      </c>
      <c r="AB105" s="307">
        <f t="shared" si="10"/>
        <v>0</v>
      </c>
      <c r="AC105" s="307">
        <f t="shared" si="10"/>
        <v>0</v>
      </c>
      <c r="AD105" s="307">
        <f t="shared" si="10"/>
        <v>0</v>
      </c>
      <c r="AE105" s="307">
        <f t="shared" si="10"/>
        <v>0</v>
      </c>
      <c r="AF105" s="307">
        <f t="shared" si="10"/>
        <v>0</v>
      </c>
      <c r="AG105" s="307">
        <f t="shared" si="10"/>
        <v>0</v>
      </c>
      <c r="AH105" s="307">
        <f t="shared" si="10"/>
        <v>0</v>
      </c>
      <c r="AI105" s="307">
        <f t="shared" si="10"/>
        <v>0</v>
      </c>
      <c r="AJ105" s="307">
        <f t="shared" ref="AJ105:BA105" si="11">SUM(AJ5:AJ104)</f>
        <v>0</v>
      </c>
      <c r="AK105" s="307">
        <f t="shared" si="11"/>
        <v>0</v>
      </c>
      <c r="AL105" s="307">
        <f t="shared" si="11"/>
        <v>0</v>
      </c>
      <c r="AM105" s="307">
        <f t="shared" si="11"/>
        <v>0</v>
      </c>
      <c r="AN105" s="307">
        <f t="shared" si="11"/>
        <v>0</v>
      </c>
      <c r="AO105" s="307">
        <f t="shared" si="11"/>
        <v>0</v>
      </c>
      <c r="AP105" s="307">
        <f t="shared" si="11"/>
        <v>0</v>
      </c>
      <c r="AQ105" s="307">
        <f t="shared" si="11"/>
        <v>0</v>
      </c>
      <c r="AR105" s="307">
        <f t="shared" si="11"/>
        <v>0</v>
      </c>
      <c r="AS105" s="307">
        <f t="shared" si="11"/>
        <v>0</v>
      </c>
      <c r="AT105" s="307">
        <f t="shared" si="11"/>
        <v>0</v>
      </c>
      <c r="AU105" s="307">
        <f t="shared" si="11"/>
        <v>0</v>
      </c>
      <c r="AV105" s="307">
        <f t="shared" si="11"/>
        <v>0</v>
      </c>
      <c r="AW105" s="307">
        <f t="shared" si="11"/>
        <v>0</v>
      </c>
      <c r="AX105" s="307">
        <f t="shared" si="11"/>
        <v>0</v>
      </c>
      <c r="AY105" s="307">
        <f t="shared" si="11"/>
        <v>0</v>
      </c>
      <c r="AZ105" s="307">
        <f t="shared" si="11"/>
        <v>0</v>
      </c>
      <c r="BA105" s="307">
        <f t="shared" si="11"/>
        <v>0</v>
      </c>
    </row>
    <row r="106" spans="1:57">
      <c r="D106" s="24"/>
    </row>
    <row r="107" spans="1:57">
      <c r="D107" s="24"/>
    </row>
    <row r="108" spans="1:57">
      <c r="A108" t="s">
        <v>395</v>
      </c>
      <c r="D108" s="24"/>
    </row>
    <row r="109" spans="1:57" ht="7.5" customHeight="1">
      <c r="D109" s="24"/>
    </row>
    <row r="110" spans="1:57" s="24" customFormat="1">
      <c r="A110" s="670" t="s">
        <v>389</v>
      </c>
      <c r="B110" s="692" t="s">
        <v>388</v>
      </c>
      <c r="C110" s="670" t="s">
        <v>377</v>
      </c>
      <c r="D110" s="670" t="s">
        <v>387</v>
      </c>
      <c r="E110" s="670"/>
      <c r="F110" s="670"/>
      <c r="G110" s="670"/>
      <c r="H110" s="670"/>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0"/>
      <c r="AI110" s="670"/>
      <c r="AJ110" s="670"/>
      <c r="AK110" s="670"/>
      <c r="AL110" s="670"/>
      <c r="AM110" s="670"/>
      <c r="AN110" s="670"/>
      <c r="AO110" s="670"/>
      <c r="AP110" s="670"/>
      <c r="AQ110" s="670"/>
      <c r="AR110" s="670"/>
      <c r="AS110" s="670"/>
      <c r="AT110" s="670"/>
      <c r="AU110" s="670"/>
      <c r="AV110" s="670"/>
      <c r="AW110" s="670"/>
      <c r="AX110" s="670"/>
      <c r="AY110" s="670"/>
      <c r="AZ110" s="670"/>
      <c r="BA110" s="670"/>
      <c r="BB110" s="670" t="s">
        <v>386</v>
      </c>
      <c r="BD110" s="318"/>
    </row>
    <row r="111" spans="1:57" s="314" customFormat="1" ht="12">
      <c r="A111" s="670"/>
      <c r="B111" s="692"/>
      <c r="C111" s="670"/>
      <c r="D111" s="317">
        <f>D4</f>
        <v>0</v>
      </c>
      <c r="E111" s="317">
        <f t="shared" ref="E111:AJ111" si="12">D111+1</f>
        <v>1</v>
      </c>
      <c r="F111" s="317">
        <f t="shared" si="12"/>
        <v>2</v>
      </c>
      <c r="G111" s="317">
        <f t="shared" si="12"/>
        <v>3</v>
      </c>
      <c r="H111" s="317">
        <f t="shared" si="12"/>
        <v>4</v>
      </c>
      <c r="I111" s="317">
        <f t="shared" si="12"/>
        <v>5</v>
      </c>
      <c r="J111" s="317">
        <f t="shared" si="12"/>
        <v>6</v>
      </c>
      <c r="K111" s="317">
        <f t="shared" si="12"/>
        <v>7</v>
      </c>
      <c r="L111" s="317">
        <f t="shared" si="12"/>
        <v>8</v>
      </c>
      <c r="M111" s="317">
        <f t="shared" si="12"/>
        <v>9</v>
      </c>
      <c r="N111" s="317">
        <f t="shared" si="12"/>
        <v>10</v>
      </c>
      <c r="O111" s="317">
        <f t="shared" si="12"/>
        <v>11</v>
      </c>
      <c r="P111" s="317">
        <f t="shared" si="12"/>
        <v>12</v>
      </c>
      <c r="Q111" s="317">
        <f t="shared" si="12"/>
        <v>13</v>
      </c>
      <c r="R111" s="317">
        <f t="shared" si="12"/>
        <v>14</v>
      </c>
      <c r="S111" s="317">
        <f t="shared" si="12"/>
        <v>15</v>
      </c>
      <c r="T111" s="317">
        <f t="shared" si="12"/>
        <v>16</v>
      </c>
      <c r="U111" s="317">
        <f t="shared" si="12"/>
        <v>17</v>
      </c>
      <c r="V111" s="317">
        <f t="shared" si="12"/>
        <v>18</v>
      </c>
      <c r="W111" s="317">
        <f t="shared" si="12"/>
        <v>19</v>
      </c>
      <c r="X111" s="317">
        <f t="shared" si="12"/>
        <v>20</v>
      </c>
      <c r="Y111" s="317">
        <f t="shared" si="12"/>
        <v>21</v>
      </c>
      <c r="Z111" s="317">
        <f t="shared" si="12"/>
        <v>22</v>
      </c>
      <c r="AA111" s="317">
        <f t="shared" si="12"/>
        <v>23</v>
      </c>
      <c r="AB111" s="317">
        <f t="shared" si="12"/>
        <v>24</v>
      </c>
      <c r="AC111" s="317">
        <f t="shared" si="12"/>
        <v>25</v>
      </c>
      <c r="AD111" s="317">
        <f t="shared" si="12"/>
        <v>26</v>
      </c>
      <c r="AE111" s="317">
        <f t="shared" si="12"/>
        <v>27</v>
      </c>
      <c r="AF111" s="317">
        <f t="shared" si="12"/>
        <v>28</v>
      </c>
      <c r="AG111" s="317">
        <f t="shared" si="12"/>
        <v>29</v>
      </c>
      <c r="AH111" s="317">
        <f t="shared" si="12"/>
        <v>30</v>
      </c>
      <c r="AI111" s="317">
        <f t="shared" si="12"/>
        <v>31</v>
      </c>
      <c r="AJ111" s="317">
        <f t="shared" si="12"/>
        <v>32</v>
      </c>
      <c r="AK111" s="317">
        <f t="shared" ref="AK111:BA111" si="13">AJ111+1</f>
        <v>33</v>
      </c>
      <c r="AL111" s="317">
        <f t="shared" si="13"/>
        <v>34</v>
      </c>
      <c r="AM111" s="317">
        <f t="shared" si="13"/>
        <v>35</v>
      </c>
      <c r="AN111" s="317">
        <f t="shared" si="13"/>
        <v>36</v>
      </c>
      <c r="AO111" s="317">
        <f t="shared" si="13"/>
        <v>37</v>
      </c>
      <c r="AP111" s="317">
        <f t="shared" si="13"/>
        <v>38</v>
      </c>
      <c r="AQ111" s="317">
        <f t="shared" si="13"/>
        <v>39</v>
      </c>
      <c r="AR111" s="317">
        <f t="shared" si="13"/>
        <v>40</v>
      </c>
      <c r="AS111" s="317">
        <f t="shared" si="13"/>
        <v>41</v>
      </c>
      <c r="AT111" s="317">
        <f t="shared" si="13"/>
        <v>42</v>
      </c>
      <c r="AU111" s="317">
        <f t="shared" si="13"/>
        <v>43</v>
      </c>
      <c r="AV111" s="317">
        <f t="shared" si="13"/>
        <v>44</v>
      </c>
      <c r="AW111" s="317">
        <f t="shared" si="13"/>
        <v>45</v>
      </c>
      <c r="AX111" s="317">
        <f t="shared" si="13"/>
        <v>46</v>
      </c>
      <c r="AY111" s="317">
        <f t="shared" si="13"/>
        <v>47</v>
      </c>
      <c r="AZ111" s="317">
        <f t="shared" si="13"/>
        <v>48</v>
      </c>
      <c r="BA111" s="317">
        <f t="shared" si="13"/>
        <v>49</v>
      </c>
      <c r="BB111" s="670"/>
      <c r="BD111" s="316"/>
      <c r="BE111" s="315"/>
    </row>
    <row r="112" spans="1:57">
      <c r="A112" s="307" t="str">
        <f t="shared" ref="A112:C131" si="14">A5</f>
        <v/>
      </c>
      <c r="B112" s="313" t="str">
        <f t="shared" si="14"/>
        <v/>
      </c>
      <c r="C112" s="307" t="str">
        <f t="shared" si="14"/>
        <v/>
      </c>
      <c r="D112" s="312">
        <f t="shared" ref="D112:D143" si="15">IF(COUNTIF(D5,1)&lt;=15,D5,"")</f>
        <v>1</v>
      </c>
      <c r="E112" s="312" t="str">
        <f t="shared" ref="E112:E143" si="16">IF(COUNTIF(D5:E5,1)&lt;=15,E5,"")</f>
        <v/>
      </c>
      <c r="F112" s="312" t="str">
        <f t="shared" ref="F112:F143" si="17">IF(COUNTIF(D5:F5,1)&lt;=15,F5,"")</f>
        <v/>
      </c>
      <c r="G112" s="312" t="str">
        <f t="shared" ref="G112:G143" si="18">IF(COUNTIF(D5:G5,1)&lt;=15,G5,"")</f>
        <v/>
      </c>
      <c r="H112" s="312" t="str">
        <f t="shared" ref="H112:H143" si="19">IF(COUNTIF(D5:H5,1)&lt;=15,H5,"")</f>
        <v/>
      </c>
      <c r="I112" s="312" t="str">
        <f t="shared" ref="I112:I143" si="20">IF(COUNTIF(D5:I5,1)&lt;=15,I5,"")</f>
        <v/>
      </c>
      <c r="J112" s="312" t="str">
        <f t="shared" ref="J112:J143" si="21">IF(COUNTIF(D5:J5,1)&lt;=15,J5,"")</f>
        <v/>
      </c>
      <c r="K112" s="312" t="str">
        <f t="shared" ref="K112:K143" si="22">IF(COUNTIF(D5:K5,1)&lt;=15,K5,"")</f>
        <v/>
      </c>
      <c r="L112" s="312" t="str">
        <f t="shared" ref="L112:L143" si="23">IF(COUNTIF(D5:L5,1)&lt;=15,L5,"")</f>
        <v/>
      </c>
      <c r="M112" s="312" t="str">
        <f t="shared" ref="M112:M143" si="24">IF(COUNTIF(D5:M5,1)&lt;=15,M5,"")</f>
        <v/>
      </c>
      <c r="N112" s="312" t="str">
        <f t="shared" ref="N112:N143" si="25">IF(COUNTIF(D5:N5,1)&lt;=15,N5,"")</f>
        <v/>
      </c>
      <c r="O112" s="312" t="str">
        <f t="shared" ref="O112:O143" si="26">IF(COUNTIF(D5:O5,1)&lt;=15,O5,"")</f>
        <v/>
      </c>
      <c r="P112" s="312" t="str">
        <f t="shared" ref="P112:P143" si="27">IF(COUNTIF(D5:P5,1)&lt;=15,P5,"")</f>
        <v/>
      </c>
      <c r="Q112" s="312" t="str">
        <f t="shared" ref="Q112:Q143" si="28">IF(COUNTIF(D5:Q5,1)&lt;=15,Q5,"")</f>
        <v/>
      </c>
      <c r="R112" s="312" t="str">
        <f t="shared" ref="R112:R143" si="29">IF(COUNTIF(D5:R5,1)&lt;=15,R5,"")</f>
        <v/>
      </c>
      <c r="S112" s="312" t="str">
        <f t="shared" ref="S112:S143" si="30">IF(COUNTIF(D5:S5,1)&lt;=15,S5,"")</f>
        <v/>
      </c>
      <c r="T112" s="312" t="str">
        <f t="shared" ref="T112:T143" si="31">IF(COUNTIF(D5:T5,1)&lt;=15,T5,"")</f>
        <v/>
      </c>
      <c r="U112" s="312" t="str">
        <f t="shared" ref="U112:U143" si="32">IF(COUNTIF(D5:U5,1)&lt;=15,U5,"")</f>
        <v/>
      </c>
      <c r="V112" s="312" t="str">
        <f t="shared" ref="V112:V143" si="33">IF(COUNTIF(D5:V5,1)&lt;=15,V5,"")</f>
        <v/>
      </c>
      <c r="W112" s="312" t="str">
        <f t="shared" ref="W112:W143" si="34">IF(COUNTIF(D5:W5,1)&lt;=15,W5,"")</f>
        <v/>
      </c>
      <c r="X112" s="312" t="str">
        <f t="shared" ref="X112:X143" si="35">IF(COUNTIF(D5:X5,1)&lt;=15,X5,"")</f>
        <v/>
      </c>
      <c r="Y112" s="312" t="str">
        <f t="shared" ref="Y112:Y143" si="36">IF(COUNTIF(D5:Y5,1)&lt;=15,Y5,"")</f>
        <v/>
      </c>
      <c r="Z112" s="312" t="str">
        <f t="shared" ref="Z112:Z143" si="37">IF(COUNTIF(D5:Z5,1)&lt;=15,Z5,"")</f>
        <v/>
      </c>
      <c r="AA112" s="312" t="str">
        <f t="shared" ref="AA112:AA143" si="38">IF(COUNTIF(D5:AA5,1)&lt;=15,AA5,"")</f>
        <v/>
      </c>
      <c r="AB112" s="312" t="str">
        <f t="shared" ref="AB112:AB143" si="39">IF(COUNTIF(D5:AB5,1)&lt;=15,AB5,"")</f>
        <v/>
      </c>
      <c r="AC112" s="312" t="str">
        <f t="shared" ref="AC112:AC143" si="40">IF(COUNTIF(D5:AC5,1)&lt;=15,AC5,"")</f>
        <v/>
      </c>
      <c r="AD112" s="312" t="str">
        <f t="shared" ref="AD112:AD143" si="41">IF(COUNTIF(D5:AD5,1)&lt;=15,AD5,"")</f>
        <v/>
      </c>
      <c r="AE112" s="312" t="str">
        <f t="shared" ref="AE112:AE143" si="42">IF(COUNTIF(D5:AE5,1)&lt;=15,AE5,"")</f>
        <v/>
      </c>
      <c r="AF112" s="312" t="str">
        <f t="shared" ref="AF112:AF143" si="43">IF(COUNTIF(D5:AF5,1)&lt;=15,AF5,"")</f>
        <v/>
      </c>
      <c r="AG112" s="312" t="str">
        <f t="shared" ref="AG112:AG143" si="44">IF(COUNTIF(D5:AG5,1)&lt;=15,AG5,"")</f>
        <v/>
      </c>
      <c r="AH112" s="312" t="str">
        <f t="shared" ref="AH112:AH143" si="45">IF(COUNTIF(D5:AH5,1)&lt;=15,AH5,"")</f>
        <v/>
      </c>
      <c r="AI112" s="312" t="str">
        <f t="shared" ref="AI112:AI143" si="46">IF(COUNTIF(D5:AI5,1)&lt;=15,AI5,"")</f>
        <v/>
      </c>
      <c r="AJ112" s="312" t="str">
        <f t="shared" ref="AJ112:AJ143" si="47">IF(COUNTIF(D5:AJ5,1)&lt;=15,AJ5,"")</f>
        <v/>
      </c>
      <c r="AK112" s="312" t="str">
        <f t="shared" ref="AK112:AK143" si="48">IF(COUNTIF(D5:AK5,1)&lt;=15,AK5,"")</f>
        <v/>
      </c>
      <c r="AL112" s="312" t="str">
        <f t="shared" ref="AL112:AL143" si="49">IF(COUNTIF(D5:AL5,1)&lt;=15,AL5,"")</f>
        <v/>
      </c>
      <c r="AM112" s="312" t="str">
        <f t="shared" ref="AM112:AM143" si="50">IF(COUNTIF(D5:AM5,1)&lt;=15,AM5,"")</f>
        <v/>
      </c>
      <c r="AN112" s="312" t="str">
        <f t="shared" ref="AN112:AN143" si="51">IF(COUNTIF(D5:AN5,1)&lt;=15,AN5,"")</f>
        <v/>
      </c>
      <c r="AO112" s="312" t="str">
        <f t="shared" ref="AO112:AO143" si="52">IF(COUNTIF(D5:AO5,1)&lt;=15,AO5,"")</f>
        <v/>
      </c>
      <c r="AP112" s="312" t="str">
        <f t="shared" ref="AP112:AP143" si="53">IF(COUNTIF(D5:AP5,1)&lt;=15,AP5,"")</f>
        <v/>
      </c>
      <c r="AQ112" s="312" t="str">
        <f t="shared" ref="AQ112:AQ143" si="54">IF(COUNTIF(D5:AQ5,1)&lt;=15,AQ5,"")</f>
        <v/>
      </c>
      <c r="AR112" s="312" t="str">
        <f t="shared" ref="AR112:AR143" si="55">IF(COUNTIF(D5:AR5,1)&lt;=15,AR5,"")</f>
        <v/>
      </c>
      <c r="AS112" s="312" t="str">
        <f t="shared" ref="AS112:AS143" si="56">IF(COUNTIF(D5:AS5,1)&lt;=15,AS5,"")</f>
        <v/>
      </c>
      <c r="AT112" s="312" t="str">
        <f t="shared" ref="AT112:AT143" si="57">IF(COUNTIF(D5:AT5,1)&lt;=15,AT5,"")</f>
        <v/>
      </c>
      <c r="AU112" s="312" t="str">
        <f t="shared" ref="AU112:AU143" si="58">IF(COUNTIF(D5:AU5,1)&lt;=15,AU5,"")</f>
        <v/>
      </c>
      <c r="AV112" s="312" t="str">
        <f t="shared" ref="AV112:AV143" si="59">IF(COUNTIF(D5:AV5,1)&lt;=15,AV5,"")</f>
        <v/>
      </c>
      <c r="AW112" s="312" t="str">
        <f t="shared" ref="AW112:AW143" si="60">IF(COUNTIF(D5:AW5,1)&lt;=15,AW5,"")</f>
        <v/>
      </c>
      <c r="AX112" s="312" t="str">
        <f t="shared" ref="AX112:AX143" si="61">IF(COUNTIF(D5:AX5,1)&lt;=15,AX5,"")</f>
        <v/>
      </c>
      <c r="AY112" s="312" t="str">
        <f t="shared" ref="AY112:AY143" si="62">IF(COUNTIF(D5:AY5,1)&lt;=15,AY5,"")</f>
        <v/>
      </c>
      <c r="AZ112" s="312" t="str">
        <f t="shared" ref="AZ112:AZ143" si="63">IF(COUNTIF(D5:AZ5,1)&lt;=15,AZ5,"")</f>
        <v/>
      </c>
      <c r="BA112" s="312" t="str">
        <f t="shared" ref="BA112:BA143" si="64">IF(COUNTIF(D5:BA5,1)&lt;=15,BA5,"")</f>
        <v/>
      </c>
      <c r="BB112" s="311">
        <f t="shared" ref="BB112:BB143" si="65">COUNTIF(D112:BA112,1)</f>
        <v>1</v>
      </c>
    </row>
    <row r="113" spans="1:54">
      <c r="A113" s="307" t="str">
        <f t="shared" si="14"/>
        <v/>
      </c>
      <c r="B113" s="313" t="str">
        <f t="shared" si="14"/>
        <v/>
      </c>
      <c r="C113" s="307" t="str">
        <f t="shared" si="14"/>
        <v/>
      </c>
      <c r="D113" s="312">
        <f t="shared" si="15"/>
        <v>1</v>
      </c>
      <c r="E113" s="312" t="str">
        <f t="shared" si="16"/>
        <v/>
      </c>
      <c r="F113" s="312" t="str">
        <f t="shared" si="17"/>
        <v/>
      </c>
      <c r="G113" s="312" t="str">
        <f t="shared" si="18"/>
        <v/>
      </c>
      <c r="H113" s="312" t="str">
        <f t="shared" si="19"/>
        <v/>
      </c>
      <c r="I113" s="312" t="str">
        <f t="shared" si="20"/>
        <v/>
      </c>
      <c r="J113" s="312" t="str">
        <f t="shared" si="21"/>
        <v/>
      </c>
      <c r="K113" s="312" t="str">
        <f t="shared" si="22"/>
        <v/>
      </c>
      <c r="L113" s="312" t="str">
        <f t="shared" si="23"/>
        <v/>
      </c>
      <c r="M113" s="312" t="str">
        <f t="shared" si="24"/>
        <v/>
      </c>
      <c r="N113" s="312" t="str">
        <f t="shared" si="25"/>
        <v/>
      </c>
      <c r="O113" s="312" t="str">
        <f t="shared" si="26"/>
        <v/>
      </c>
      <c r="P113" s="312" t="str">
        <f t="shared" si="27"/>
        <v/>
      </c>
      <c r="Q113" s="312" t="str">
        <f t="shared" si="28"/>
        <v/>
      </c>
      <c r="R113" s="312" t="str">
        <f t="shared" si="29"/>
        <v/>
      </c>
      <c r="S113" s="312" t="str">
        <f t="shared" si="30"/>
        <v/>
      </c>
      <c r="T113" s="312" t="str">
        <f t="shared" si="31"/>
        <v/>
      </c>
      <c r="U113" s="312" t="str">
        <f t="shared" si="32"/>
        <v/>
      </c>
      <c r="V113" s="312" t="str">
        <f t="shared" si="33"/>
        <v/>
      </c>
      <c r="W113" s="312" t="str">
        <f t="shared" si="34"/>
        <v/>
      </c>
      <c r="X113" s="312" t="str">
        <f t="shared" si="35"/>
        <v/>
      </c>
      <c r="Y113" s="312" t="str">
        <f t="shared" si="36"/>
        <v/>
      </c>
      <c r="Z113" s="312" t="str">
        <f t="shared" si="37"/>
        <v/>
      </c>
      <c r="AA113" s="312" t="str">
        <f t="shared" si="38"/>
        <v/>
      </c>
      <c r="AB113" s="312" t="str">
        <f t="shared" si="39"/>
        <v/>
      </c>
      <c r="AC113" s="312" t="str">
        <f t="shared" si="40"/>
        <v/>
      </c>
      <c r="AD113" s="312" t="str">
        <f t="shared" si="41"/>
        <v/>
      </c>
      <c r="AE113" s="312" t="str">
        <f t="shared" si="42"/>
        <v/>
      </c>
      <c r="AF113" s="312" t="str">
        <f t="shared" si="43"/>
        <v/>
      </c>
      <c r="AG113" s="312" t="str">
        <f t="shared" si="44"/>
        <v/>
      </c>
      <c r="AH113" s="312" t="str">
        <f t="shared" si="45"/>
        <v/>
      </c>
      <c r="AI113" s="312" t="str">
        <f t="shared" si="46"/>
        <v/>
      </c>
      <c r="AJ113" s="312" t="str">
        <f t="shared" si="47"/>
        <v/>
      </c>
      <c r="AK113" s="312" t="str">
        <f t="shared" si="48"/>
        <v/>
      </c>
      <c r="AL113" s="312" t="str">
        <f t="shared" si="49"/>
        <v/>
      </c>
      <c r="AM113" s="312" t="str">
        <f t="shared" si="50"/>
        <v/>
      </c>
      <c r="AN113" s="312" t="str">
        <f t="shared" si="51"/>
        <v/>
      </c>
      <c r="AO113" s="312" t="str">
        <f t="shared" si="52"/>
        <v/>
      </c>
      <c r="AP113" s="312" t="str">
        <f t="shared" si="53"/>
        <v/>
      </c>
      <c r="AQ113" s="312" t="str">
        <f t="shared" si="54"/>
        <v/>
      </c>
      <c r="AR113" s="312" t="str">
        <f t="shared" si="55"/>
        <v/>
      </c>
      <c r="AS113" s="312" t="str">
        <f t="shared" si="56"/>
        <v/>
      </c>
      <c r="AT113" s="312" t="str">
        <f t="shared" si="57"/>
        <v/>
      </c>
      <c r="AU113" s="312" t="str">
        <f t="shared" si="58"/>
        <v/>
      </c>
      <c r="AV113" s="312" t="str">
        <f t="shared" si="59"/>
        <v/>
      </c>
      <c r="AW113" s="312" t="str">
        <f t="shared" si="60"/>
        <v/>
      </c>
      <c r="AX113" s="312" t="str">
        <f t="shared" si="61"/>
        <v/>
      </c>
      <c r="AY113" s="312" t="str">
        <f t="shared" si="62"/>
        <v/>
      </c>
      <c r="AZ113" s="312" t="str">
        <f t="shared" si="63"/>
        <v/>
      </c>
      <c r="BA113" s="312" t="str">
        <f t="shared" si="64"/>
        <v/>
      </c>
      <c r="BB113" s="311">
        <f t="shared" si="65"/>
        <v>1</v>
      </c>
    </row>
    <row r="114" spans="1:54">
      <c r="A114" s="307" t="str">
        <f t="shared" si="14"/>
        <v/>
      </c>
      <c r="B114" s="313" t="str">
        <f t="shared" si="14"/>
        <v/>
      </c>
      <c r="C114" s="307" t="str">
        <f t="shared" si="14"/>
        <v/>
      </c>
      <c r="D114" s="312">
        <f t="shared" si="15"/>
        <v>1</v>
      </c>
      <c r="E114" s="312" t="str">
        <f t="shared" si="16"/>
        <v/>
      </c>
      <c r="F114" s="312" t="str">
        <f t="shared" si="17"/>
        <v/>
      </c>
      <c r="G114" s="312" t="str">
        <f t="shared" si="18"/>
        <v/>
      </c>
      <c r="H114" s="312" t="str">
        <f t="shared" si="19"/>
        <v/>
      </c>
      <c r="I114" s="312" t="str">
        <f t="shared" si="20"/>
        <v/>
      </c>
      <c r="J114" s="312" t="str">
        <f t="shared" si="21"/>
        <v/>
      </c>
      <c r="K114" s="312" t="str">
        <f t="shared" si="22"/>
        <v/>
      </c>
      <c r="L114" s="312" t="str">
        <f t="shared" si="23"/>
        <v/>
      </c>
      <c r="M114" s="312" t="str">
        <f t="shared" si="24"/>
        <v/>
      </c>
      <c r="N114" s="312" t="str">
        <f t="shared" si="25"/>
        <v/>
      </c>
      <c r="O114" s="312" t="str">
        <f t="shared" si="26"/>
        <v/>
      </c>
      <c r="P114" s="312" t="str">
        <f t="shared" si="27"/>
        <v/>
      </c>
      <c r="Q114" s="312" t="str">
        <f t="shared" si="28"/>
        <v/>
      </c>
      <c r="R114" s="312" t="str">
        <f t="shared" si="29"/>
        <v/>
      </c>
      <c r="S114" s="312" t="str">
        <f t="shared" si="30"/>
        <v/>
      </c>
      <c r="T114" s="312" t="str">
        <f t="shared" si="31"/>
        <v/>
      </c>
      <c r="U114" s="312" t="str">
        <f t="shared" si="32"/>
        <v/>
      </c>
      <c r="V114" s="312" t="str">
        <f t="shared" si="33"/>
        <v/>
      </c>
      <c r="W114" s="312" t="str">
        <f t="shared" si="34"/>
        <v/>
      </c>
      <c r="X114" s="312" t="str">
        <f t="shared" si="35"/>
        <v/>
      </c>
      <c r="Y114" s="312" t="str">
        <f t="shared" si="36"/>
        <v/>
      </c>
      <c r="Z114" s="312" t="str">
        <f t="shared" si="37"/>
        <v/>
      </c>
      <c r="AA114" s="312" t="str">
        <f t="shared" si="38"/>
        <v/>
      </c>
      <c r="AB114" s="312" t="str">
        <f t="shared" si="39"/>
        <v/>
      </c>
      <c r="AC114" s="312" t="str">
        <f t="shared" si="40"/>
        <v/>
      </c>
      <c r="AD114" s="312" t="str">
        <f t="shared" si="41"/>
        <v/>
      </c>
      <c r="AE114" s="312" t="str">
        <f t="shared" si="42"/>
        <v/>
      </c>
      <c r="AF114" s="312" t="str">
        <f t="shared" si="43"/>
        <v/>
      </c>
      <c r="AG114" s="312" t="str">
        <f t="shared" si="44"/>
        <v/>
      </c>
      <c r="AH114" s="312" t="str">
        <f t="shared" si="45"/>
        <v/>
      </c>
      <c r="AI114" s="312" t="str">
        <f t="shared" si="46"/>
        <v/>
      </c>
      <c r="AJ114" s="312" t="str">
        <f t="shared" si="47"/>
        <v/>
      </c>
      <c r="AK114" s="312" t="str">
        <f t="shared" si="48"/>
        <v/>
      </c>
      <c r="AL114" s="312" t="str">
        <f t="shared" si="49"/>
        <v/>
      </c>
      <c r="AM114" s="312" t="str">
        <f t="shared" si="50"/>
        <v/>
      </c>
      <c r="AN114" s="312" t="str">
        <f t="shared" si="51"/>
        <v/>
      </c>
      <c r="AO114" s="312" t="str">
        <f t="shared" si="52"/>
        <v/>
      </c>
      <c r="AP114" s="312" t="str">
        <f t="shared" si="53"/>
        <v/>
      </c>
      <c r="AQ114" s="312" t="str">
        <f t="shared" si="54"/>
        <v/>
      </c>
      <c r="AR114" s="312" t="str">
        <f t="shared" si="55"/>
        <v/>
      </c>
      <c r="AS114" s="312" t="str">
        <f t="shared" si="56"/>
        <v/>
      </c>
      <c r="AT114" s="312" t="str">
        <f t="shared" si="57"/>
        <v/>
      </c>
      <c r="AU114" s="312" t="str">
        <f t="shared" si="58"/>
        <v/>
      </c>
      <c r="AV114" s="312" t="str">
        <f t="shared" si="59"/>
        <v/>
      </c>
      <c r="AW114" s="312" t="str">
        <f t="shared" si="60"/>
        <v/>
      </c>
      <c r="AX114" s="312" t="str">
        <f t="shared" si="61"/>
        <v/>
      </c>
      <c r="AY114" s="312" t="str">
        <f t="shared" si="62"/>
        <v/>
      </c>
      <c r="AZ114" s="312" t="str">
        <f t="shared" si="63"/>
        <v/>
      </c>
      <c r="BA114" s="312" t="str">
        <f t="shared" si="64"/>
        <v/>
      </c>
      <c r="BB114" s="311">
        <f t="shared" si="65"/>
        <v>1</v>
      </c>
    </row>
    <row r="115" spans="1:54">
      <c r="A115" s="307" t="str">
        <f t="shared" si="14"/>
        <v/>
      </c>
      <c r="B115" s="313" t="str">
        <f t="shared" si="14"/>
        <v/>
      </c>
      <c r="C115" s="307" t="str">
        <f t="shared" si="14"/>
        <v/>
      </c>
      <c r="D115" s="312">
        <f t="shared" si="15"/>
        <v>1</v>
      </c>
      <c r="E115" s="312" t="str">
        <f t="shared" si="16"/>
        <v/>
      </c>
      <c r="F115" s="312" t="str">
        <f t="shared" si="17"/>
        <v/>
      </c>
      <c r="G115" s="312" t="str">
        <f t="shared" si="18"/>
        <v/>
      </c>
      <c r="H115" s="312" t="str">
        <f t="shared" si="19"/>
        <v/>
      </c>
      <c r="I115" s="312" t="str">
        <f t="shared" si="20"/>
        <v/>
      </c>
      <c r="J115" s="312" t="str">
        <f t="shared" si="21"/>
        <v/>
      </c>
      <c r="K115" s="312" t="str">
        <f t="shared" si="22"/>
        <v/>
      </c>
      <c r="L115" s="312" t="str">
        <f t="shared" si="23"/>
        <v/>
      </c>
      <c r="M115" s="312" t="str">
        <f t="shared" si="24"/>
        <v/>
      </c>
      <c r="N115" s="312" t="str">
        <f t="shared" si="25"/>
        <v/>
      </c>
      <c r="O115" s="312" t="str">
        <f t="shared" si="26"/>
        <v/>
      </c>
      <c r="P115" s="312" t="str">
        <f t="shared" si="27"/>
        <v/>
      </c>
      <c r="Q115" s="312" t="str">
        <f t="shared" si="28"/>
        <v/>
      </c>
      <c r="R115" s="312" t="str">
        <f t="shared" si="29"/>
        <v/>
      </c>
      <c r="S115" s="312" t="str">
        <f t="shared" si="30"/>
        <v/>
      </c>
      <c r="T115" s="312" t="str">
        <f t="shared" si="31"/>
        <v/>
      </c>
      <c r="U115" s="312" t="str">
        <f t="shared" si="32"/>
        <v/>
      </c>
      <c r="V115" s="312" t="str">
        <f t="shared" si="33"/>
        <v/>
      </c>
      <c r="W115" s="312" t="str">
        <f t="shared" si="34"/>
        <v/>
      </c>
      <c r="X115" s="312" t="str">
        <f t="shared" si="35"/>
        <v/>
      </c>
      <c r="Y115" s="312" t="str">
        <f t="shared" si="36"/>
        <v/>
      </c>
      <c r="Z115" s="312" t="str">
        <f t="shared" si="37"/>
        <v/>
      </c>
      <c r="AA115" s="312" t="str">
        <f t="shared" si="38"/>
        <v/>
      </c>
      <c r="AB115" s="312" t="str">
        <f t="shared" si="39"/>
        <v/>
      </c>
      <c r="AC115" s="312" t="str">
        <f t="shared" si="40"/>
        <v/>
      </c>
      <c r="AD115" s="312" t="str">
        <f t="shared" si="41"/>
        <v/>
      </c>
      <c r="AE115" s="312" t="str">
        <f t="shared" si="42"/>
        <v/>
      </c>
      <c r="AF115" s="312" t="str">
        <f t="shared" si="43"/>
        <v/>
      </c>
      <c r="AG115" s="312" t="str">
        <f t="shared" si="44"/>
        <v/>
      </c>
      <c r="AH115" s="312" t="str">
        <f t="shared" si="45"/>
        <v/>
      </c>
      <c r="AI115" s="312" t="str">
        <f t="shared" si="46"/>
        <v/>
      </c>
      <c r="AJ115" s="312" t="str">
        <f t="shared" si="47"/>
        <v/>
      </c>
      <c r="AK115" s="312" t="str">
        <f t="shared" si="48"/>
        <v/>
      </c>
      <c r="AL115" s="312" t="str">
        <f t="shared" si="49"/>
        <v/>
      </c>
      <c r="AM115" s="312" t="str">
        <f t="shared" si="50"/>
        <v/>
      </c>
      <c r="AN115" s="312" t="str">
        <f t="shared" si="51"/>
        <v/>
      </c>
      <c r="AO115" s="312" t="str">
        <f t="shared" si="52"/>
        <v/>
      </c>
      <c r="AP115" s="312" t="str">
        <f t="shared" si="53"/>
        <v/>
      </c>
      <c r="AQ115" s="312" t="str">
        <f t="shared" si="54"/>
        <v/>
      </c>
      <c r="AR115" s="312" t="str">
        <f t="shared" si="55"/>
        <v/>
      </c>
      <c r="AS115" s="312" t="str">
        <f t="shared" si="56"/>
        <v/>
      </c>
      <c r="AT115" s="312" t="str">
        <f t="shared" si="57"/>
        <v/>
      </c>
      <c r="AU115" s="312" t="str">
        <f t="shared" si="58"/>
        <v/>
      </c>
      <c r="AV115" s="312" t="str">
        <f t="shared" si="59"/>
        <v/>
      </c>
      <c r="AW115" s="312" t="str">
        <f t="shared" si="60"/>
        <v/>
      </c>
      <c r="AX115" s="312" t="str">
        <f t="shared" si="61"/>
        <v/>
      </c>
      <c r="AY115" s="312" t="str">
        <f t="shared" si="62"/>
        <v/>
      </c>
      <c r="AZ115" s="312" t="str">
        <f t="shared" si="63"/>
        <v/>
      </c>
      <c r="BA115" s="312" t="str">
        <f t="shared" si="64"/>
        <v/>
      </c>
      <c r="BB115" s="311">
        <f t="shared" si="65"/>
        <v>1</v>
      </c>
    </row>
    <row r="116" spans="1:54">
      <c r="A116" s="307" t="str">
        <f t="shared" si="14"/>
        <v/>
      </c>
      <c r="B116" s="313" t="str">
        <f t="shared" si="14"/>
        <v/>
      </c>
      <c r="C116" s="307" t="str">
        <f t="shared" si="14"/>
        <v/>
      </c>
      <c r="D116" s="312">
        <f t="shared" si="15"/>
        <v>1</v>
      </c>
      <c r="E116" s="312" t="str">
        <f t="shared" si="16"/>
        <v/>
      </c>
      <c r="F116" s="312" t="str">
        <f t="shared" si="17"/>
        <v/>
      </c>
      <c r="G116" s="312" t="str">
        <f t="shared" si="18"/>
        <v/>
      </c>
      <c r="H116" s="312" t="str">
        <f t="shared" si="19"/>
        <v/>
      </c>
      <c r="I116" s="312" t="str">
        <f t="shared" si="20"/>
        <v/>
      </c>
      <c r="J116" s="312" t="str">
        <f t="shared" si="21"/>
        <v/>
      </c>
      <c r="K116" s="312" t="str">
        <f t="shared" si="22"/>
        <v/>
      </c>
      <c r="L116" s="312" t="str">
        <f t="shared" si="23"/>
        <v/>
      </c>
      <c r="M116" s="312" t="str">
        <f t="shared" si="24"/>
        <v/>
      </c>
      <c r="N116" s="312" t="str">
        <f t="shared" si="25"/>
        <v/>
      </c>
      <c r="O116" s="312" t="str">
        <f t="shared" si="26"/>
        <v/>
      </c>
      <c r="P116" s="312" t="str">
        <f t="shared" si="27"/>
        <v/>
      </c>
      <c r="Q116" s="312" t="str">
        <f t="shared" si="28"/>
        <v/>
      </c>
      <c r="R116" s="312" t="str">
        <f t="shared" si="29"/>
        <v/>
      </c>
      <c r="S116" s="312" t="str">
        <f t="shared" si="30"/>
        <v/>
      </c>
      <c r="T116" s="312" t="str">
        <f t="shared" si="31"/>
        <v/>
      </c>
      <c r="U116" s="312" t="str">
        <f t="shared" si="32"/>
        <v/>
      </c>
      <c r="V116" s="312" t="str">
        <f t="shared" si="33"/>
        <v/>
      </c>
      <c r="W116" s="312" t="str">
        <f t="shared" si="34"/>
        <v/>
      </c>
      <c r="X116" s="312" t="str">
        <f t="shared" si="35"/>
        <v/>
      </c>
      <c r="Y116" s="312" t="str">
        <f t="shared" si="36"/>
        <v/>
      </c>
      <c r="Z116" s="312" t="str">
        <f t="shared" si="37"/>
        <v/>
      </c>
      <c r="AA116" s="312" t="str">
        <f t="shared" si="38"/>
        <v/>
      </c>
      <c r="AB116" s="312" t="str">
        <f t="shared" si="39"/>
        <v/>
      </c>
      <c r="AC116" s="312" t="str">
        <f t="shared" si="40"/>
        <v/>
      </c>
      <c r="AD116" s="312" t="str">
        <f t="shared" si="41"/>
        <v/>
      </c>
      <c r="AE116" s="312" t="str">
        <f t="shared" si="42"/>
        <v/>
      </c>
      <c r="AF116" s="312" t="str">
        <f t="shared" si="43"/>
        <v/>
      </c>
      <c r="AG116" s="312" t="str">
        <f t="shared" si="44"/>
        <v/>
      </c>
      <c r="AH116" s="312" t="str">
        <f t="shared" si="45"/>
        <v/>
      </c>
      <c r="AI116" s="312" t="str">
        <f t="shared" si="46"/>
        <v/>
      </c>
      <c r="AJ116" s="312" t="str">
        <f t="shared" si="47"/>
        <v/>
      </c>
      <c r="AK116" s="312" t="str">
        <f t="shared" si="48"/>
        <v/>
      </c>
      <c r="AL116" s="312" t="str">
        <f t="shared" si="49"/>
        <v/>
      </c>
      <c r="AM116" s="312" t="str">
        <f t="shared" si="50"/>
        <v/>
      </c>
      <c r="AN116" s="312" t="str">
        <f t="shared" si="51"/>
        <v/>
      </c>
      <c r="AO116" s="312" t="str">
        <f t="shared" si="52"/>
        <v/>
      </c>
      <c r="AP116" s="312" t="str">
        <f t="shared" si="53"/>
        <v/>
      </c>
      <c r="AQ116" s="312" t="str">
        <f t="shared" si="54"/>
        <v/>
      </c>
      <c r="AR116" s="312" t="str">
        <f t="shared" si="55"/>
        <v/>
      </c>
      <c r="AS116" s="312" t="str">
        <f t="shared" si="56"/>
        <v/>
      </c>
      <c r="AT116" s="312" t="str">
        <f t="shared" si="57"/>
        <v/>
      </c>
      <c r="AU116" s="312" t="str">
        <f t="shared" si="58"/>
        <v/>
      </c>
      <c r="AV116" s="312" t="str">
        <f t="shared" si="59"/>
        <v/>
      </c>
      <c r="AW116" s="312" t="str">
        <f t="shared" si="60"/>
        <v/>
      </c>
      <c r="AX116" s="312" t="str">
        <f t="shared" si="61"/>
        <v/>
      </c>
      <c r="AY116" s="312" t="str">
        <f t="shared" si="62"/>
        <v/>
      </c>
      <c r="AZ116" s="312" t="str">
        <f t="shared" si="63"/>
        <v/>
      </c>
      <c r="BA116" s="312" t="str">
        <f t="shared" si="64"/>
        <v/>
      </c>
      <c r="BB116" s="311">
        <f t="shared" si="65"/>
        <v>1</v>
      </c>
    </row>
    <row r="117" spans="1:54">
      <c r="A117" s="307" t="str">
        <f t="shared" si="14"/>
        <v/>
      </c>
      <c r="B117" s="313" t="str">
        <f t="shared" si="14"/>
        <v/>
      </c>
      <c r="C117" s="307" t="str">
        <f t="shared" si="14"/>
        <v/>
      </c>
      <c r="D117" s="312">
        <f t="shared" si="15"/>
        <v>1</v>
      </c>
      <c r="E117" s="312" t="str">
        <f t="shared" si="16"/>
        <v/>
      </c>
      <c r="F117" s="312" t="str">
        <f t="shared" si="17"/>
        <v/>
      </c>
      <c r="G117" s="312" t="str">
        <f t="shared" si="18"/>
        <v/>
      </c>
      <c r="H117" s="312" t="str">
        <f t="shared" si="19"/>
        <v/>
      </c>
      <c r="I117" s="312" t="str">
        <f t="shared" si="20"/>
        <v/>
      </c>
      <c r="J117" s="312" t="str">
        <f t="shared" si="21"/>
        <v/>
      </c>
      <c r="K117" s="312" t="str">
        <f t="shared" si="22"/>
        <v/>
      </c>
      <c r="L117" s="312" t="str">
        <f t="shared" si="23"/>
        <v/>
      </c>
      <c r="M117" s="312" t="str">
        <f t="shared" si="24"/>
        <v/>
      </c>
      <c r="N117" s="312" t="str">
        <f t="shared" si="25"/>
        <v/>
      </c>
      <c r="O117" s="312" t="str">
        <f t="shared" si="26"/>
        <v/>
      </c>
      <c r="P117" s="312" t="str">
        <f t="shared" si="27"/>
        <v/>
      </c>
      <c r="Q117" s="312" t="str">
        <f t="shared" si="28"/>
        <v/>
      </c>
      <c r="R117" s="312" t="str">
        <f t="shared" si="29"/>
        <v/>
      </c>
      <c r="S117" s="312" t="str">
        <f t="shared" si="30"/>
        <v/>
      </c>
      <c r="T117" s="312" t="str">
        <f t="shared" si="31"/>
        <v/>
      </c>
      <c r="U117" s="312" t="str">
        <f t="shared" si="32"/>
        <v/>
      </c>
      <c r="V117" s="312" t="str">
        <f t="shared" si="33"/>
        <v/>
      </c>
      <c r="W117" s="312" t="str">
        <f t="shared" si="34"/>
        <v/>
      </c>
      <c r="X117" s="312" t="str">
        <f t="shared" si="35"/>
        <v/>
      </c>
      <c r="Y117" s="312" t="str">
        <f t="shared" si="36"/>
        <v/>
      </c>
      <c r="Z117" s="312" t="str">
        <f t="shared" si="37"/>
        <v/>
      </c>
      <c r="AA117" s="312" t="str">
        <f t="shared" si="38"/>
        <v/>
      </c>
      <c r="AB117" s="312" t="str">
        <f t="shared" si="39"/>
        <v/>
      </c>
      <c r="AC117" s="312" t="str">
        <f t="shared" si="40"/>
        <v/>
      </c>
      <c r="AD117" s="312" t="str">
        <f t="shared" si="41"/>
        <v/>
      </c>
      <c r="AE117" s="312" t="str">
        <f t="shared" si="42"/>
        <v/>
      </c>
      <c r="AF117" s="312" t="str">
        <f t="shared" si="43"/>
        <v/>
      </c>
      <c r="AG117" s="312" t="str">
        <f t="shared" si="44"/>
        <v/>
      </c>
      <c r="AH117" s="312" t="str">
        <f t="shared" si="45"/>
        <v/>
      </c>
      <c r="AI117" s="312" t="str">
        <f t="shared" si="46"/>
        <v/>
      </c>
      <c r="AJ117" s="312" t="str">
        <f t="shared" si="47"/>
        <v/>
      </c>
      <c r="AK117" s="312" t="str">
        <f t="shared" si="48"/>
        <v/>
      </c>
      <c r="AL117" s="312" t="str">
        <f t="shared" si="49"/>
        <v/>
      </c>
      <c r="AM117" s="312" t="str">
        <f t="shared" si="50"/>
        <v/>
      </c>
      <c r="AN117" s="312" t="str">
        <f t="shared" si="51"/>
        <v/>
      </c>
      <c r="AO117" s="312" t="str">
        <f t="shared" si="52"/>
        <v/>
      </c>
      <c r="AP117" s="312" t="str">
        <f t="shared" si="53"/>
        <v/>
      </c>
      <c r="AQ117" s="312" t="str">
        <f t="shared" si="54"/>
        <v/>
      </c>
      <c r="AR117" s="312" t="str">
        <f t="shared" si="55"/>
        <v/>
      </c>
      <c r="AS117" s="312" t="str">
        <f t="shared" si="56"/>
        <v/>
      </c>
      <c r="AT117" s="312" t="str">
        <f t="shared" si="57"/>
        <v/>
      </c>
      <c r="AU117" s="312" t="str">
        <f t="shared" si="58"/>
        <v/>
      </c>
      <c r="AV117" s="312" t="str">
        <f t="shared" si="59"/>
        <v/>
      </c>
      <c r="AW117" s="312" t="str">
        <f t="shared" si="60"/>
        <v/>
      </c>
      <c r="AX117" s="312" t="str">
        <f t="shared" si="61"/>
        <v/>
      </c>
      <c r="AY117" s="312" t="str">
        <f t="shared" si="62"/>
        <v/>
      </c>
      <c r="AZ117" s="312" t="str">
        <f t="shared" si="63"/>
        <v/>
      </c>
      <c r="BA117" s="312" t="str">
        <f t="shared" si="64"/>
        <v/>
      </c>
      <c r="BB117" s="311">
        <f t="shared" si="65"/>
        <v>1</v>
      </c>
    </row>
    <row r="118" spans="1:54">
      <c r="A118" s="307" t="str">
        <f t="shared" si="14"/>
        <v/>
      </c>
      <c r="B118" s="313" t="str">
        <f t="shared" si="14"/>
        <v/>
      </c>
      <c r="C118" s="307" t="str">
        <f t="shared" si="14"/>
        <v/>
      </c>
      <c r="D118" s="312">
        <f t="shared" si="15"/>
        <v>1</v>
      </c>
      <c r="E118" s="312" t="str">
        <f t="shared" si="16"/>
        <v/>
      </c>
      <c r="F118" s="312" t="str">
        <f t="shared" si="17"/>
        <v/>
      </c>
      <c r="G118" s="312" t="str">
        <f t="shared" si="18"/>
        <v/>
      </c>
      <c r="H118" s="312" t="str">
        <f t="shared" si="19"/>
        <v/>
      </c>
      <c r="I118" s="312" t="str">
        <f t="shared" si="20"/>
        <v/>
      </c>
      <c r="J118" s="312" t="str">
        <f t="shared" si="21"/>
        <v/>
      </c>
      <c r="K118" s="312" t="str">
        <f t="shared" si="22"/>
        <v/>
      </c>
      <c r="L118" s="312" t="str">
        <f t="shared" si="23"/>
        <v/>
      </c>
      <c r="M118" s="312" t="str">
        <f t="shared" si="24"/>
        <v/>
      </c>
      <c r="N118" s="312" t="str">
        <f t="shared" si="25"/>
        <v/>
      </c>
      <c r="O118" s="312" t="str">
        <f t="shared" si="26"/>
        <v/>
      </c>
      <c r="P118" s="312" t="str">
        <f t="shared" si="27"/>
        <v/>
      </c>
      <c r="Q118" s="312" t="str">
        <f t="shared" si="28"/>
        <v/>
      </c>
      <c r="R118" s="312" t="str">
        <f t="shared" si="29"/>
        <v/>
      </c>
      <c r="S118" s="312" t="str">
        <f t="shared" si="30"/>
        <v/>
      </c>
      <c r="T118" s="312" t="str">
        <f t="shared" si="31"/>
        <v/>
      </c>
      <c r="U118" s="312" t="str">
        <f t="shared" si="32"/>
        <v/>
      </c>
      <c r="V118" s="312" t="str">
        <f t="shared" si="33"/>
        <v/>
      </c>
      <c r="W118" s="312" t="str">
        <f t="shared" si="34"/>
        <v/>
      </c>
      <c r="X118" s="312" t="str">
        <f t="shared" si="35"/>
        <v/>
      </c>
      <c r="Y118" s="312" t="str">
        <f t="shared" si="36"/>
        <v/>
      </c>
      <c r="Z118" s="312" t="str">
        <f t="shared" si="37"/>
        <v/>
      </c>
      <c r="AA118" s="312" t="str">
        <f t="shared" si="38"/>
        <v/>
      </c>
      <c r="AB118" s="312" t="str">
        <f t="shared" si="39"/>
        <v/>
      </c>
      <c r="AC118" s="312" t="str">
        <f t="shared" si="40"/>
        <v/>
      </c>
      <c r="AD118" s="312" t="str">
        <f t="shared" si="41"/>
        <v/>
      </c>
      <c r="AE118" s="312" t="str">
        <f t="shared" si="42"/>
        <v/>
      </c>
      <c r="AF118" s="312" t="str">
        <f t="shared" si="43"/>
        <v/>
      </c>
      <c r="AG118" s="312" t="str">
        <f t="shared" si="44"/>
        <v/>
      </c>
      <c r="AH118" s="312" t="str">
        <f t="shared" si="45"/>
        <v/>
      </c>
      <c r="AI118" s="312" t="str">
        <f t="shared" si="46"/>
        <v/>
      </c>
      <c r="AJ118" s="312" t="str">
        <f t="shared" si="47"/>
        <v/>
      </c>
      <c r="AK118" s="312" t="str">
        <f t="shared" si="48"/>
        <v/>
      </c>
      <c r="AL118" s="312" t="str">
        <f t="shared" si="49"/>
        <v/>
      </c>
      <c r="AM118" s="312" t="str">
        <f t="shared" si="50"/>
        <v/>
      </c>
      <c r="AN118" s="312" t="str">
        <f t="shared" si="51"/>
        <v/>
      </c>
      <c r="AO118" s="312" t="str">
        <f t="shared" si="52"/>
        <v/>
      </c>
      <c r="AP118" s="312" t="str">
        <f t="shared" si="53"/>
        <v/>
      </c>
      <c r="AQ118" s="312" t="str">
        <f t="shared" si="54"/>
        <v/>
      </c>
      <c r="AR118" s="312" t="str">
        <f t="shared" si="55"/>
        <v/>
      </c>
      <c r="AS118" s="312" t="str">
        <f t="shared" si="56"/>
        <v/>
      </c>
      <c r="AT118" s="312" t="str">
        <f t="shared" si="57"/>
        <v/>
      </c>
      <c r="AU118" s="312" t="str">
        <f t="shared" si="58"/>
        <v/>
      </c>
      <c r="AV118" s="312" t="str">
        <f t="shared" si="59"/>
        <v/>
      </c>
      <c r="AW118" s="312" t="str">
        <f t="shared" si="60"/>
        <v/>
      </c>
      <c r="AX118" s="312" t="str">
        <f t="shared" si="61"/>
        <v/>
      </c>
      <c r="AY118" s="312" t="str">
        <f t="shared" si="62"/>
        <v/>
      </c>
      <c r="AZ118" s="312" t="str">
        <f t="shared" si="63"/>
        <v/>
      </c>
      <c r="BA118" s="312" t="str">
        <f t="shared" si="64"/>
        <v/>
      </c>
      <c r="BB118" s="311">
        <f t="shared" si="65"/>
        <v>1</v>
      </c>
    </row>
    <row r="119" spans="1:54">
      <c r="A119" s="307" t="str">
        <f t="shared" si="14"/>
        <v/>
      </c>
      <c r="B119" s="313" t="str">
        <f t="shared" si="14"/>
        <v/>
      </c>
      <c r="C119" s="307" t="str">
        <f t="shared" si="14"/>
        <v/>
      </c>
      <c r="D119" s="312">
        <f t="shared" si="15"/>
        <v>1</v>
      </c>
      <c r="E119" s="312" t="str">
        <f t="shared" si="16"/>
        <v/>
      </c>
      <c r="F119" s="312" t="str">
        <f t="shared" si="17"/>
        <v/>
      </c>
      <c r="G119" s="312" t="str">
        <f t="shared" si="18"/>
        <v/>
      </c>
      <c r="H119" s="312" t="str">
        <f t="shared" si="19"/>
        <v/>
      </c>
      <c r="I119" s="312" t="str">
        <f t="shared" si="20"/>
        <v/>
      </c>
      <c r="J119" s="312" t="str">
        <f t="shared" si="21"/>
        <v/>
      </c>
      <c r="K119" s="312" t="str">
        <f t="shared" si="22"/>
        <v/>
      </c>
      <c r="L119" s="312" t="str">
        <f t="shared" si="23"/>
        <v/>
      </c>
      <c r="M119" s="312" t="str">
        <f t="shared" si="24"/>
        <v/>
      </c>
      <c r="N119" s="312" t="str">
        <f t="shared" si="25"/>
        <v/>
      </c>
      <c r="O119" s="312" t="str">
        <f t="shared" si="26"/>
        <v/>
      </c>
      <c r="P119" s="312" t="str">
        <f t="shared" si="27"/>
        <v/>
      </c>
      <c r="Q119" s="312" t="str">
        <f t="shared" si="28"/>
        <v/>
      </c>
      <c r="R119" s="312" t="str">
        <f t="shared" si="29"/>
        <v/>
      </c>
      <c r="S119" s="312" t="str">
        <f t="shared" si="30"/>
        <v/>
      </c>
      <c r="T119" s="312" t="str">
        <f t="shared" si="31"/>
        <v/>
      </c>
      <c r="U119" s="312" t="str">
        <f t="shared" si="32"/>
        <v/>
      </c>
      <c r="V119" s="312" t="str">
        <f t="shared" si="33"/>
        <v/>
      </c>
      <c r="W119" s="312" t="str">
        <f t="shared" si="34"/>
        <v/>
      </c>
      <c r="X119" s="312" t="str">
        <f t="shared" si="35"/>
        <v/>
      </c>
      <c r="Y119" s="312" t="str">
        <f t="shared" si="36"/>
        <v/>
      </c>
      <c r="Z119" s="312" t="str">
        <f t="shared" si="37"/>
        <v/>
      </c>
      <c r="AA119" s="312" t="str">
        <f t="shared" si="38"/>
        <v/>
      </c>
      <c r="AB119" s="312" t="str">
        <f t="shared" si="39"/>
        <v/>
      </c>
      <c r="AC119" s="312" t="str">
        <f t="shared" si="40"/>
        <v/>
      </c>
      <c r="AD119" s="312" t="str">
        <f t="shared" si="41"/>
        <v/>
      </c>
      <c r="AE119" s="312" t="str">
        <f t="shared" si="42"/>
        <v/>
      </c>
      <c r="AF119" s="312" t="str">
        <f t="shared" si="43"/>
        <v/>
      </c>
      <c r="AG119" s="312" t="str">
        <f t="shared" si="44"/>
        <v/>
      </c>
      <c r="AH119" s="312" t="str">
        <f t="shared" si="45"/>
        <v/>
      </c>
      <c r="AI119" s="312" t="str">
        <f t="shared" si="46"/>
        <v/>
      </c>
      <c r="AJ119" s="312" t="str">
        <f t="shared" si="47"/>
        <v/>
      </c>
      <c r="AK119" s="312" t="str">
        <f t="shared" si="48"/>
        <v/>
      </c>
      <c r="AL119" s="312" t="str">
        <f t="shared" si="49"/>
        <v/>
      </c>
      <c r="AM119" s="312" t="str">
        <f t="shared" si="50"/>
        <v/>
      </c>
      <c r="AN119" s="312" t="str">
        <f t="shared" si="51"/>
        <v/>
      </c>
      <c r="AO119" s="312" t="str">
        <f t="shared" si="52"/>
        <v/>
      </c>
      <c r="AP119" s="312" t="str">
        <f t="shared" si="53"/>
        <v/>
      </c>
      <c r="AQ119" s="312" t="str">
        <f t="shared" si="54"/>
        <v/>
      </c>
      <c r="AR119" s="312" t="str">
        <f t="shared" si="55"/>
        <v/>
      </c>
      <c r="AS119" s="312" t="str">
        <f t="shared" si="56"/>
        <v/>
      </c>
      <c r="AT119" s="312" t="str">
        <f t="shared" si="57"/>
        <v/>
      </c>
      <c r="AU119" s="312" t="str">
        <f t="shared" si="58"/>
        <v/>
      </c>
      <c r="AV119" s="312" t="str">
        <f t="shared" si="59"/>
        <v/>
      </c>
      <c r="AW119" s="312" t="str">
        <f t="shared" si="60"/>
        <v/>
      </c>
      <c r="AX119" s="312" t="str">
        <f t="shared" si="61"/>
        <v/>
      </c>
      <c r="AY119" s="312" t="str">
        <f t="shared" si="62"/>
        <v/>
      </c>
      <c r="AZ119" s="312" t="str">
        <f t="shared" si="63"/>
        <v/>
      </c>
      <c r="BA119" s="312" t="str">
        <f t="shared" si="64"/>
        <v/>
      </c>
      <c r="BB119" s="311">
        <f t="shared" si="65"/>
        <v>1</v>
      </c>
    </row>
    <row r="120" spans="1:54">
      <c r="A120" s="307" t="str">
        <f t="shared" si="14"/>
        <v/>
      </c>
      <c r="B120" s="313" t="str">
        <f t="shared" si="14"/>
        <v/>
      </c>
      <c r="C120" s="307" t="str">
        <f t="shared" si="14"/>
        <v/>
      </c>
      <c r="D120" s="312">
        <f t="shared" si="15"/>
        <v>1</v>
      </c>
      <c r="E120" s="312" t="str">
        <f t="shared" si="16"/>
        <v/>
      </c>
      <c r="F120" s="312" t="str">
        <f t="shared" si="17"/>
        <v/>
      </c>
      <c r="G120" s="312" t="str">
        <f t="shared" si="18"/>
        <v/>
      </c>
      <c r="H120" s="312" t="str">
        <f t="shared" si="19"/>
        <v/>
      </c>
      <c r="I120" s="312" t="str">
        <f t="shared" si="20"/>
        <v/>
      </c>
      <c r="J120" s="312" t="str">
        <f t="shared" si="21"/>
        <v/>
      </c>
      <c r="K120" s="312" t="str">
        <f t="shared" si="22"/>
        <v/>
      </c>
      <c r="L120" s="312" t="str">
        <f t="shared" si="23"/>
        <v/>
      </c>
      <c r="M120" s="312" t="str">
        <f t="shared" si="24"/>
        <v/>
      </c>
      <c r="N120" s="312" t="str">
        <f t="shared" si="25"/>
        <v/>
      </c>
      <c r="O120" s="312" t="str">
        <f t="shared" si="26"/>
        <v/>
      </c>
      <c r="P120" s="312" t="str">
        <f t="shared" si="27"/>
        <v/>
      </c>
      <c r="Q120" s="312" t="str">
        <f t="shared" si="28"/>
        <v/>
      </c>
      <c r="R120" s="312" t="str">
        <f t="shared" si="29"/>
        <v/>
      </c>
      <c r="S120" s="312" t="str">
        <f t="shared" si="30"/>
        <v/>
      </c>
      <c r="T120" s="312" t="str">
        <f t="shared" si="31"/>
        <v/>
      </c>
      <c r="U120" s="312" t="str">
        <f t="shared" si="32"/>
        <v/>
      </c>
      <c r="V120" s="312" t="str">
        <f t="shared" si="33"/>
        <v/>
      </c>
      <c r="W120" s="312" t="str">
        <f t="shared" si="34"/>
        <v/>
      </c>
      <c r="X120" s="312" t="str">
        <f t="shared" si="35"/>
        <v/>
      </c>
      <c r="Y120" s="312" t="str">
        <f t="shared" si="36"/>
        <v/>
      </c>
      <c r="Z120" s="312" t="str">
        <f t="shared" si="37"/>
        <v/>
      </c>
      <c r="AA120" s="312" t="str">
        <f t="shared" si="38"/>
        <v/>
      </c>
      <c r="AB120" s="312" t="str">
        <f t="shared" si="39"/>
        <v/>
      </c>
      <c r="AC120" s="312" t="str">
        <f t="shared" si="40"/>
        <v/>
      </c>
      <c r="AD120" s="312" t="str">
        <f t="shared" si="41"/>
        <v/>
      </c>
      <c r="AE120" s="312" t="str">
        <f t="shared" si="42"/>
        <v/>
      </c>
      <c r="AF120" s="312" t="str">
        <f t="shared" si="43"/>
        <v/>
      </c>
      <c r="AG120" s="312" t="str">
        <f t="shared" si="44"/>
        <v/>
      </c>
      <c r="AH120" s="312" t="str">
        <f t="shared" si="45"/>
        <v/>
      </c>
      <c r="AI120" s="312" t="str">
        <f t="shared" si="46"/>
        <v/>
      </c>
      <c r="AJ120" s="312" t="str">
        <f t="shared" si="47"/>
        <v/>
      </c>
      <c r="AK120" s="312" t="str">
        <f t="shared" si="48"/>
        <v/>
      </c>
      <c r="AL120" s="312" t="str">
        <f t="shared" si="49"/>
        <v/>
      </c>
      <c r="AM120" s="312" t="str">
        <f t="shared" si="50"/>
        <v/>
      </c>
      <c r="AN120" s="312" t="str">
        <f t="shared" si="51"/>
        <v/>
      </c>
      <c r="AO120" s="312" t="str">
        <f t="shared" si="52"/>
        <v/>
      </c>
      <c r="AP120" s="312" t="str">
        <f t="shared" si="53"/>
        <v/>
      </c>
      <c r="AQ120" s="312" t="str">
        <f t="shared" si="54"/>
        <v/>
      </c>
      <c r="AR120" s="312" t="str">
        <f t="shared" si="55"/>
        <v/>
      </c>
      <c r="AS120" s="312" t="str">
        <f t="shared" si="56"/>
        <v/>
      </c>
      <c r="AT120" s="312" t="str">
        <f t="shared" si="57"/>
        <v/>
      </c>
      <c r="AU120" s="312" t="str">
        <f t="shared" si="58"/>
        <v/>
      </c>
      <c r="AV120" s="312" t="str">
        <f t="shared" si="59"/>
        <v/>
      </c>
      <c r="AW120" s="312" t="str">
        <f t="shared" si="60"/>
        <v/>
      </c>
      <c r="AX120" s="312" t="str">
        <f t="shared" si="61"/>
        <v/>
      </c>
      <c r="AY120" s="312" t="str">
        <f t="shared" si="62"/>
        <v/>
      </c>
      <c r="AZ120" s="312" t="str">
        <f t="shared" si="63"/>
        <v/>
      </c>
      <c r="BA120" s="312" t="str">
        <f t="shared" si="64"/>
        <v/>
      </c>
      <c r="BB120" s="311">
        <f t="shared" si="65"/>
        <v>1</v>
      </c>
    </row>
    <row r="121" spans="1:54">
      <c r="A121" s="307" t="str">
        <f t="shared" si="14"/>
        <v/>
      </c>
      <c r="B121" s="313" t="str">
        <f t="shared" si="14"/>
        <v/>
      </c>
      <c r="C121" s="307" t="str">
        <f t="shared" si="14"/>
        <v/>
      </c>
      <c r="D121" s="312">
        <f t="shared" si="15"/>
        <v>1</v>
      </c>
      <c r="E121" s="312" t="str">
        <f t="shared" si="16"/>
        <v/>
      </c>
      <c r="F121" s="312" t="str">
        <f t="shared" si="17"/>
        <v/>
      </c>
      <c r="G121" s="312" t="str">
        <f t="shared" si="18"/>
        <v/>
      </c>
      <c r="H121" s="312" t="str">
        <f t="shared" si="19"/>
        <v/>
      </c>
      <c r="I121" s="312" t="str">
        <f t="shared" si="20"/>
        <v/>
      </c>
      <c r="J121" s="312" t="str">
        <f t="shared" si="21"/>
        <v/>
      </c>
      <c r="K121" s="312" t="str">
        <f t="shared" si="22"/>
        <v/>
      </c>
      <c r="L121" s="312" t="str">
        <f t="shared" si="23"/>
        <v/>
      </c>
      <c r="M121" s="312" t="str">
        <f t="shared" si="24"/>
        <v/>
      </c>
      <c r="N121" s="312" t="str">
        <f t="shared" si="25"/>
        <v/>
      </c>
      <c r="O121" s="312" t="str">
        <f t="shared" si="26"/>
        <v/>
      </c>
      <c r="P121" s="312" t="str">
        <f t="shared" si="27"/>
        <v/>
      </c>
      <c r="Q121" s="312" t="str">
        <f t="shared" si="28"/>
        <v/>
      </c>
      <c r="R121" s="312" t="str">
        <f t="shared" si="29"/>
        <v/>
      </c>
      <c r="S121" s="312" t="str">
        <f t="shared" si="30"/>
        <v/>
      </c>
      <c r="T121" s="312" t="str">
        <f t="shared" si="31"/>
        <v/>
      </c>
      <c r="U121" s="312" t="str">
        <f t="shared" si="32"/>
        <v/>
      </c>
      <c r="V121" s="312" t="str">
        <f t="shared" si="33"/>
        <v/>
      </c>
      <c r="W121" s="312" t="str">
        <f t="shared" si="34"/>
        <v/>
      </c>
      <c r="X121" s="312" t="str">
        <f t="shared" si="35"/>
        <v/>
      </c>
      <c r="Y121" s="312" t="str">
        <f t="shared" si="36"/>
        <v/>
      </c>
      <c r="Z121" s="312" t="str">
        <f t="shared" si="37"/>
        <v/>
      </c>
      <c r="AA121" s="312" t="str">
        <f t="shared" si="38"/>
        <v/>
      </c>
      <c r="AB121" s="312" t="str">
        <f t="shared" si="39"/>
        <v/>
      </c>
      <c r="AC121" s="312" t="str">
        <f t="shared" si="40"/>
        <v/>
      </c>
      <c r="AD121" s="312" t="str">
        <f t="shared" si="41"/>
        <v/>
      </c>
      <c r="AE121" s="312" t="str">
        <f t="shared" si="42"/>
        <v/>
      </c>
      <c r="AF121" s="312" t="str">
        <f t="shared" si="43"/>
        <v/>
      </c>
      <c r="AG121" s="312" t="str">
        <f t="shared" si="44"/>
        <v/>
      </c>
      <c r="AH121" s="312" t="str">
        <f t="shared" si="45"/>
        <v/>
      </c>
      <c r="AI121" s="312" t="str">
        <f t="shared" si="46"/>
        <v/>
      </c>
      <c r="AJ121" s="312" t="str">
        <f t="shared" si="47"/>
        <v/>
      </c>
      <c r="AK121" s="312" t="str">
        <f t="shared" si="48"/>
        <v/>
      </c>
      <c r="AL121" s="312" t="str">
        <f t="shared" si="49"/>
        <v/>
      </c>
      <c r="AM121" s="312" t="str">
        <f t="shared" si="50"/>
        <v/>
      </c>
      <c r="AN121" s="312" t="str">
        <f t="shared" si="51"/>
        <v/>
      </c>
      <c r="AO121" s="312" t="str">
        <f t="shared" si="52"/>
        <v/>
      </c>
      <c r="AP121" s="312" t="str">
        <f t="shared" si="53"/>
        <v/>
      </c>
      <c r="AQ121" s="312" t="str">
        <f t="shared" si="54"/>
        <v/>
      </c>
      <c r="AR121" s="312" t="str">
        <f t="shared" si="55"/>
        <v/>
      </c>
      <c r="AS121" s="312" t="str">
        <f t="shared" si="56"/>
        <v/>
      </c>
      <c r="AT121" s="312" t="str">
        <f t="shared" si="57"/>
        <v/>
      </c>
      <c r="AU121" s="312" t="str">
        <f t="shared" si="58"/>
        <v/>
      </c>
      <c r="AV121" s="312" t="str">
        <f t="shared" si="59"/>
        <v/>
      </c>
      <c r="AW121" s="312" t="str">
        <f t="shared" si="60"/>
        <v/>
      </c>
      <c r="AX121" s="312" t="str">
        <f t="shared" si="61"/>
        <v/>
      </c>
      <c r="AY121" s="312" t="str">
        <f t="shared" si="62"/>
        <v/>
      </c>
      <c r="AZ121" s="312" t="str">
        <f t="shared" si="63"/>
        <v/>
      </c>
      <c r="BA121" s="312" t="str">
        <f t="shared" si="64"/>
        <v/>
      </c>
      <c r="BB121" s="311">
        <f t="shared" si="65"/>
        <v>1</v>
      </c>
    </row>
    <row r="122" spans="1:54">
      <c r="A122" s="307" t="str">
        <f t="shared" si="14"/>
        <v/>
      </c>
      <c r="B122" s="313" t="str">
        <f t="shared" si="14"/>
        <v/>
      </c>
      <c r="C122" s="307" t="str">
        <f t="shared" si="14"/>
        <v/>
      </c>
      <c r="D122" s="312">
        <f t="shared" si="15"/>
        <v>1</v>
      </c>
      <c r="E122" s="312" t="str">
        <f t="shared" si="16"/>
        <v/>
      </c>
      <c r="F122" s="312" t="str">
        <f t="shared" si="17"/>
        <v/>
      </c>
      <c r="G122" s="312" t="str">
        <f t="shared" si="18"/>
        <v/>
      </c>
      <c r="H122" s="312" t="str">
        <f t="shared" si="19"/>
        <v/>
      </c>
      <c r="I122" s="312" t="str">
        <f t="shared" si="20"/>
        <v/>
      </c>
      <c r="J122" s="312" t="str">
        <f t="shared" si="21"/>
        <v/>
      </c>
      <c r="K122" s="312" t="str">
        <f t="shared" si="22"/>
        <v/>
      </c>
      <c r="L122" s="312" t="str">
        <f t="shared" si="23"/>
        <v/>
      </c>
      <c r="M122" s="312" t="str">
        <f t="shared" si="24"/>
        <v/>
      </c>
      <c r="N122" s="312" t="str">
        <f t="shared" si="25"/>
        <v/>
      </c>
      <c r="O122" s="312" t="str">
        <f t="shared" si="26"/>
        <v/>
      </c>
      <c r="P122" s="312" t="str">
        <f t="shared" si="27"/>
        <v/>
      </c>
      <c r="Q122" s="312" t="str">
        <f t="shared" si="28"/>
        <v/>
      </c>
      <c r="R122" s="312" t="str">
        <f t="shared" si="29"/>
        <v/>
      </c>
      <c r="S122" s="312" t="str">
        <f t="shared" si="30"/>
        <v/>
      </c>
      <c r="T122" s="312" t="str">
        <f t="shared" si="31"/>
        <v/>
      </c>
      <c r="U122" s="312" t="str">
        <f t="shared" si="32"/>
        <v/>
      </c>
      <c r="V122" s="312" t="str">
        <f t="shared" si="33"/>
        <v/>
      </c>
      <c r="W122" s="312" t="str">
        <f t="shared" si="34"/>
        <v/>
      </c>
      <c r="X122" s="312" t="str">
        <f t="shared" si="35"/>
        <v/>
      </c>
      <c r="Y122" s="312" t="str">
        <f t="shared" si="36"/>
        <v/>
      </c>
      <c r="Z122" s="312" t="str">
        <f t="shared" si="37"/>
        <v/>
      </c>
      <c r="AA122" s="312" t="str">
        <f t="shared" si="38"/>
        <v/>
      </c>
      <c r="AB122" s="312" t="str">
        <f t="shared" si="39"/>
        <v/>
      </c>
      <c r="AC122" s="312" t="str">
        <f t="shared" si="40"/>
        <v/>
      </c>
      <c r="AD122" s="312" t="str">
        <f t="shared" si="41"/>
        <v/>
      </c>
      <c r="AE122" s="312" t="str">
        <f t="shared" si="42"/>
        <v/>
      </c>
      <c r="AF122" s="312" t="str">
        <f t="shared" si="43"/>
        <v/>
      </c>
      <c r="AG122" s="312" t="str">
        <f t="shared" si="44"/>
        <v/>
      </c>
      <c r="AH122" s="312" t="str">
        <f t="shared" si="45"/>
        <v/>
      </c>
      <c r="AI122" s="312" t="str">
        <f t="shared" si="46"/>
        <v/>
      </c>
      <c r="AJ122" s="312" t="str">
        <f t="shared" si="47"/>
        <v/>
      </c>
      <c r="AK122" s="312" t="str">
        <f t="shared" si="48"/>
        <v/>
      </c>
      <c r="AL122" s="312" t="str">
        <f t="shared" si="49"/>
        <v/>
      </c>
      <c r="AM122" s="312" t="str">
        <f t="shared" si="50"/>
        <v/>
      </c>
      <c r="AN122" s="312" t="str">
        <f t="shared" si="51"/>
        <v/>
      </c>
      <c r="AO122" s="312" t="str">
        <f t="shared" si="52"/>
        <v/>
      </c>
      <c r="AP122" s="312" t="str">
        <f t="shared" si="53"/>
        <v/>
      </c>
      <c r="AQ122" s="312" t="str">
        <f t="shared" si="54"/>
        <v/>
      </c>
      <c r="AR122" s="312" t="str">
        <f t="shared" si="55"/>
        <v/>
      </c>
      <c r="AS122" s="312" t="str">
        <f t="shared" si="56"/>
        <v/>
      </c>
      <c r="AT122" s="312" t="str">
        <f t="shared" si="57"/>
        <v/>
      </c>
      <c r="AU122" s="312" t="str">
        <f t="shared" si="58"/>
        <v/>
      </c>
      <c r="AV122" s="312" t="str">
        <f t="shared" si="59"/>
        <v/>
      </c>
      <c r="AW122" s="312" t="str">
        <f t="shared" si="60"/>
        <v/>
      </c>
      <c r="AX122" s="312" t="str">
        <f t="shared" si="61"/>
        <v/>
      </c>
      <c r="AY122" s="312" t="str">
        <f t="shared" si="62"/>
        <v/>
      </c>
      <c r="AZ122" s="312" t="str">
        <f t="shared" si="63"/>
        <v/>
      </c>
      <c r="BA122" s="312" t="str">
        <f t="shared" si="64"/>
        <v/>
      </c>
      <c r="BB122" s="311">
        <f t="shared" si="65"/>
        <v>1</v>
      </c>
    </row>
    <row r="123" spans="1:54">
      <c r="A123" s="307" t="str">
        <f t="shared" si="14"/>
        <v/>
      </c>
      <c r="B123" s="313" t="str">
        <f t="shared" si="14"/>
        <v/>
      </c>
      <c r="C123" s="307" t="str">
        <f t="shared" si="14"/>
        <v/>
      </c>
      <c r="D123" s="312">
        <f t="shared" si="15"/>
        <v>1</v>
      </c>
      <c r="E123" s="312" t="str">
        <f t="shared" si="16"/>
        <v/>
      </c>
      <c r="F123" s="312" t="str">
        <f t="shared" si="17"/>
        <v/>
      </c>
      <c r="G123" s="312" t="str">
        <f t="shared" si="18"/>
        <v/>
      </c>
      <c r="H123" s="312" t="str">
        <f t="shared" si="19"/>
        <v/>
      </c>
      <c r="I123" s="312" t="str">
        <f t="shared" si="20"/>
        <v/>
      </c>
      <c r="J123" s="312" t="str">
        <f t="shared" si="21"/>
        <v/>
      </c>
      <c r="K123" s="312" t="str">
        <f t="shared" si="22"/>
        <v/>
      </c>
      <c r="L123" s="312" t="str">
        <f t="shared" si="23"/>
        <v/>
      </c>
      <c r="M123" s="312" t="str">
        <f t="shared" si="24"/>
        <v/>
      </c>
      <c r="N123" s="312" t="str">
        <f t="shared" si="25"/>
        <v/>
      </c>
      <c r="O123" s="312" t="str">
        <f t="shared" si="26"/>
        <v/>
      </c>
      <c r="P123" s="312" t="str">
        <f t="shared" si="27"/>
        <v/>
      </c>
      <c r="Q123" s="312" t="str">
        <f t="shared" si="28"/>
        <v/>
      </c>
      <c r="R123" s="312" t="str">
        <f t="shared" si="29"/>
        <v/>
      </c>
      <c r="S123" s="312" t="str">
        <f t="shared" si="30"/>
        <v/>
      </c>
      <c r="T123" s="312" t="str">
        <f t="shared" si="31"/>
        <v/>
      </c>
      <c r="U123" s="312" t="str">
        <f t="shared" si="32"/>
        <v/>
      </c>
      <c r="V123" s="312" t="str">
        <f t="shared" si="33"/>
        <v/>
      </c>
      <c r="W123" s="312" t="str">
        <f t="shared" si="34"/>
        <v/>
      </c>
      <c r="X123" s="312" t="str">
        <f t="shared" si="35"/>
        <v/>
      </c>
      <c r="Y123" s="312" t="str">
        <f t="shared" si="36"/>
        <v/>
      </c>
      <c r="Z123" s="312" t="str">
        <f t="shared" si="37"/>
        <v/>
      </c>
      <c r="AA123" s="312" t="str">
        <f t="shared" si="38"/>
        <v/>
      </c>
      <c r="AB123" s="312" t="str">
        <f t="shared" si="39"/>
        <v/>
      </c>
      <c r="AC123" s="312" t="str">
        <f t="shared" si="40"/>
        <v/>
      </c>
      <c r="AD123" s="312" t="str">
        <f t="shared" si="41"/>
        <v/>
      </c>
      <c r="AE123" s="312" t="str">
        <f t="shared" si="42"/>
        <v/>
      </c>
      <c r="AF123" s="312" t="str">
        <f t="shared" si="43"/>
        <v/>
      </c>
      <c r="AG123" s="312" t="str">
        <f t="shared" si="44"/>
        <v/>
      </c>
      <c r="AH123" s="312" t="str">
        <f t="shared" si="45"/>
        <v/>
      </c>
      <c r="AI123" s="312" t="str">
        <f t="shared" si="46"/>
        <v/>
      </c>
      <c r="AJ123" s="312" t="str">
        <f t="shared" si="47"/>
        <v/>
      </c>
      <c r="AK123" s="312" t="str">
        <f t="shared" si="48"/>
        <v/>
      </c>
      <c r="AL123" s="312" t="str">
        <f t="shared" si="49"/>
        <v/>
      </c>
      <c r="AM123" s="312" t="str">
        <f t="shared" si="50"/>
        <v/>
      </c>
      <c r="AN123" s="312" t="str">
        <f t="shared" si="51"/>
        <v/>
      </c>
      <c r="AO123" s="312" t="str">
        <f t="shared" si="52"/>
        <v/>
      </c>
      <c r="AP123" s="312" t="str">
        <f t="shared" si="53"/>
        <v/>
      </c>
      <c r="AQ123" s="312" t="str">
        <f t="shared" si="54"/>
        <v/>
      </c>
      <c r="AR123" s="312" t="str">
        <f t="shared" si="55"/>
        <v/>
      </c>
      <c r="AS123" s="312" t="str">
        <f t="shared" si="56"/>
        <v/>
      </c>
      <c r="AT123" s="312" t="str">
        <f t="shared" si="57"/>
        <v/>
      </c>
      <c r="AU123" s="312" t="str">
        <f t="shared" si="58"/>
        <v/>
      </c>
      <c r="AV123" s="312" t="str">
        <f t="shared" si="59"/>
        <v/>
      </c>
      <c r="AW123" s="312" t="str">
        <f t="shared" si="60"/>
        <v/>
      </c>
      <c r="AX123" s="312" t="str">
        <f t="shared" si="61"/>
        <v/>
      </c>
      <c r="AY123" s="312" t="str">
        <f t="shared" si="62"/>
        <v/>
      </c>
      <c r="AZ123" s="312" t="str">
        <f t="shared" si="63"/>
        <v/>
      </c>
      <c r="BA123" s="312" t="str">
        <f t="shared" si="64"/>
        <v/>
      </c>
      <c r="BB123" s="311">
        <f t="shared" si="65"/>
        <v>1</v>
      </c>
    </row>
    <row r="124" spans="1:54">
      <c r="A124" s="307" t="str">
        <f t="shared" si="14"/>
        <v/>
      </c>
      <c r="B124" s="313" t="str">
        <f t="shared" si="14"/>
        <v/>
      </c>
      <c r="C124" s="307" t="str">
        <f t="shared" si="14"/>
        <v/>
      </c>
      <c r="D124" s="312">
        <f t="shared" si="15"/>
        <v>1</v>
      </c>
      <c r="E124" s="312" t="str">
        <f t="shared" si="16"/>
        <v/>
      </c>
      <c r="F124" s="312" t="str">
        <f t="shared" si="17"/>
        <v/>
      </c>
      <c r="G124" s="312" t="str">
        <f t="shared" si="18"/>
        <v/>
      </c>
      <c r="H124" s="312" t="str">
        <f t="shared" si="19"/>
        <v/>
      </c>
      <c r="I124" s="312" t="str">
        <f t="shared" si="20"/>
        <v/>
      </c>
      <c r="J124" s="312" t="str">
        <f t="shared" si="21"/>
        <v/>
      </c>
      <c r="K124" s="312" t="str">
        <f t="shared" si="22"/>
        <v/>
      </c>
      <c r="L124" s="312" t="str">
        <f t="shared" si="23"/>
        <v/>
      </c>
      <c r="M124" s="312" t="str">
        <f t="shared" si="24"/>
        <v/>
      </c>
      <c r="N124" s="312" t="str">
        <f t="shared" si="25"/>
        <v/>
      </c>
      <c r="O124" s="312" t="str">
        <f t="shared" si="26"/>
        <v/>
      </c>
      <c r="P124" s="312" t="str">
        <f t="shared" si="27"/>
        <v/>
      </c>
      <c r="Q124" s="312" t="str">
        <f t="shared" si="28"/>
        <v/>
      </c>
      <c r="R124" s="312" t="str">
        <f t="shared" si="29"/>
        <v/>
      </c>
      <c r="S124" s="312" t="str">
        <f t="shared" si="30"/>
        <v/>
      </c>
      <c r="T124" s="312" t="str">
        <f t="shared" si="31"/>
        <v/>
      </c>
      <c r="U124" s="312" t="str">
        <f t="shared" si="32"/>
        <v/>
      </c>
      <c r="V124" s="312" t="str">
        <f t="shared" si="33"/>
        <v/>
      </c>
      <c r="W124" s="312" t="str">
        <f t="shared" si="34"/>
        <v/>
      </c>
      <c r="X124" s="312" t="str">
        <f t="shared" si="35"/>
        <v/>
      </c>
      <c r="Y124" s="312" t="str">
        <f t="shared" si="36"/>
        <v/>
      </c>
      <c r="Z124" s="312" t="str">
        <f t="shared" si="37"/>
        <v/>
      </c>
      <c r="AA124" s="312" t="str">
        <f t="shared" si="38"/>
        <v/>
      </c>
      <c r="AB124" s="312" t="str">
        <f t="shared" si="39"/>
        <v/>
      </c>
      <c r="AC124" s="312" t="str">
        <f t="shared" si="40"/>
        <v/>
      </c>
      <c r="AD124" s="312" t="str">
        <f t="shared" si="41"/>
        <v/>
      </c>
      <c r="AE124" s="312" t="str">
        <f t="shared" si="42"/>
        <v/>
      </c>
      <c r="AF124" s="312" t="str">
        <f t="shared" si="43"/>
        <v/>
      </c>
      <c r="AG124" s="312" t="str">
        <f t="shared" si="44"/>
        <v/>
      </c>
      <c r="AH124" s="312" t="str">
        <f t="shared" si="45"/>
        <v/>
      </c>
      <c r="AI124" s="312" t="str">
        <f t="shared" si="46"/>
        <v/>
      </c>
      <c r="AJ124" s="312" t="str">
        <f t="shared" si="47"/>
        <v/>
      </c>
      <c r="AK124" s="312" t="str">
        <f t="shared" si="48"/>
        <v/>
      </c>
      <c r="AL124" s="312" t="str">
        <f t="shared" si="49"/>
        <v/>
      </c>
      <c r="AM124" s="312" t="str">
        <f t="shared" si="50"/>
        <v/>
      </c>
      <c r="AN124" s="312" t="str">
        <f t="shared" si="51"/>
        <v/>
      </c>
      <c r="AO124" s="312" t="str">
        <f t="shared" si="52"/>
        <v/>
      </c>
      <c r="AP124" s="312" t="str">
        <f t="shared" si="53"/>
        <v/>
      </c>
      <c r="AQ124" s="312" t="str">
        <f t="shared" si="54"/>
        <v/>
      </c>
      <c r="AR124" s="312" t="str">
        <f t="shared" si="55"/>
        <v/>
      </c>
      <c r="AS124" s="312" t="str">
        <f t="shared" si="56"/>
        <v/>
      </c>
      <c r="AT124" s="312" t="str">
        <f t="shared" si="57"/>
        <v/>
      </c>
      <c r="AU124" s="312" t="str">
        <f t="shared" si="58"/>
        <v/>
      </c>
      <c r="AV124" s="312" t="str">
        <f t="shared" si="59"/>
        <v/>
      </c>
      <c r="AW124" s="312" t="str">
        <f t="shared" si="60"/>
        <v/>
      </c>
      <c r="AX124" s="312" t="str">
        <f t="shared" si="61"/>
        <v/>
      </c>
      <c r="AY124" s="312" t="str">
        <f t="shared" si="62"/>
        <v/>
      </c>
      <c r="AZ124" s="312" t="str">
        <f t="shared" si="63"/>
        <v/>
      </c>
      <c r="BA124" s="312" t="str">
        <f t="shared" si="64"/>
        <v/>
      </c>
      <c r="BB124" s="311">
        <f t="shared" si="65"/>
        <v>1</v>
      </c>
    </row>
    <row r="125" spans="1:54">
      <c r="A125" s="307" t="str">
        <f t="shared" si="14"/>
        <v/>
      </c>
      <c r="B125" s="313" t="str">
        <f t="shared" si="14"/>
        <v/>
      </c>
      <c r="C125" s="307" t="str">
        <f t="shared" si="14"/>
        <v/>
      </c>
      <c r="D125" s="312">
        <f t="shared" si="15"/>
        <v>1</v>
      </c>
      <c r="E125" s="312" t="str">
        <f t="shared" si="16"/>
        <v/>
      </c>
      <c r="F125" s="312" t="str">
        <f t="shared" si="17"/>
        <v/>
      </c>
      <c r="G125" s="312" t="str">
        <f t="shared" si="18"/>
        <v/>
      </c>
      <c r="H125" s="312" t="str">
        <f t="shared" si="19"/>
        <v/>
      </c>
      <c r="I125" s="312" t="str">
        <f t="shared" si="20"/>
        <v/>
      </c>
      <c r="J125" s="312" t="str">
        <f t="shared" si="21"/>
        <v/>
      </c>
      <c r="K125" s="312" t="str">
        <f t="shared" si="22"/>
        <v/>
      </c>
      <c r="L125" s="312" t="str">
        <f t="shared" si="23"/>
        <v/>
      </c>
      <c r="M125" s="312" t="str">
        <f t="shared" si="24"/>
        <v/>
      </c>
      <c r="N125" s="312" t="str">
        <f t="shared" si="25"/>
        <v/>
      </c>
      <c r="O125" s="312" t="str">
        <f t="shared" si="26"/>
        <v/>
      </c>
      <c r="P125" s="312" t="str">
        <f t="shared" si="27"/>
        <v/>
      </c>
      <c r="Q125" s="312" t="str">
        <f t="shared" si="28"/>
        <v/>
      </c>
      <c r="R125" s="312" t="str">
        <f t="shared" si="29"/>
        <v/>
      </c>
      <c r="S125" s="312" t="str">
        <f t="shared" si="30"/>
        <v/>
      </c>
      <c r="T125" s="312" t="str">
        <f t="shared" si="31"/>
        <v/>
      </c>
      <c r="U125" s="312" t="str">
        <f t="shared" si="32"/>
        <v/>
      </c>
      <c r="V125" s="312" t="str">
        <f t="shared" si="33"/>
        <v/>
      </c>
      <c r="W125" s="312" t="str">
        <f t="shared" si="34"/>
        <v/>
      </c>
      <c r="X125" s="312" t="str">
        <f t="shared" si="35"/>
        <v/>
      </c>
      <c r="Y125" s="312" t="str">
        <f t="shared" si="36"/>
        <v/>
      </c>
      <c r="Z125" s="312" t="str">
        <f t="shared" si="37"/>
        <v/>
      </c>
      <c r="AA125" s="312" t="str">
        <f t="shared" si="38"/>
        <v/>
      </c>
      <c r="AB125" s="312" t="str">
        <f t="shared" si="39"/>
        <v/>
      </c>
      <c r="AC125" s="312" t="str">
        <f t="shared" si="40"/>
        <v/>
      </c>
      <c r="AD125" s="312" t="str">
        <f t="shared" si="41"/>
        <v/>
      </c>
      <c r="AE125" s="312" t="str">
        <f t="shared" si="42"/>
        <v/>
      </c>
      <c r="AF125" s="312" t="str">
        <f t="shared" si="43"/>
        <v/>
      </c>
      <c r="AG125" s="312" t="str">
        <f t="shared" si="44"/>
        <v/>
      </c>
      <c r="AH125" s="312" t="str">
        <f t="shared" si="45"/>
        <v/>
      </c>
      <c r="AI125" s="312" t="str">
        <f t="shared" si="46"/>
        <v/>
      </c>
      <c r="AJ125" s="312" t="str">
        <f t="shared" si="47"/>
        <v/>
      </c>
      <c r="AK125" s="312" t="str">
        <f t="shared" si="48"/>
        <v/>
      </c>
      <c r="AL125" s="312" t="str">
        <f t="shared" si="49"/>
        <v/>
      </c>
      <c r="AM125" s="312" t="str">
        <f t="shared" si="50"/>
        <v/>
      </c>
      <c r="AN125" s="312" t="str">
        <f t="shared" si="51"/>
        <v/>
      </c>
      <c r="AO125" s="312" t="str">
        <f t="shared" si="52"/>
        <v/>
      </c>
      <c r="AP125" s="312" t="str">
        <f t="shared" si="53"/>
        <v/>
      </c>
      <c r="AQ125" s="312" t="str">
        <f t="shared" si="54"/>
        <v/>
      </c>
      <c r="AR125" s="312" t="str">
        <f t="shared" si="55"/>
        <v/>
      </c>
      <c r="AS125" s="312" t="str">
        <f t="shared" si="56"/>
        <v/>
      </c>
      <c r="AT125" s="312" t="str">
        <f t="shared" si="57"/>
        <v/>
      </c>
      <c r="AU125" s="312" t="str">
        <f t="shared" si="58"/>
        <v/>
      </c>
      <c r="AV125" s="312" t="str">
        <f t="shared" si="59"/>
        <v/>
      </c>
      <c r="AW125" s="312" t="str">
        <f t="shared" si="60"/>
        <v/>
      </c>
      <c r="AX125" s="312" t="str">
        <f t="shared" si="61"/>
        <v/>
      </c>
      <c r="AY125" s="312" t="str">
        <f t="shared" si="62"/>
        <v/>
      </c>
      <c r="AZ125" s="312" t="str">
        <f t="shared" si="63"/>
        <v/>
      </c>
      <c r="BA125" s="312" t="str">
        <f t="shared" si="64"/>
        <v/>
      </c>
      <c r="BB125" s="311">
        <f t="shared" si="65"/>
        <v>1</v>
      </c>
    </row>
    <row r="126" spans="1:54">
      <c r="A126" s="307" t="str">
        <f t="shared" si="14"/>
        <v/>
      </c>
      <c r="B126" s="313" t="str">
        <f t="shared" si="14"/>
        <v/>
      </c>
      <c r="C126" s="307" t="str">
        <f t="shared" si="14"/>
        <v/>
      </c>
      <c r="D126" s="312">
        <f t="shared" si="15"/>
        <v>1</v>
      </c>
      <c r="E126" s="312" t="str">
        <f t="shared" si="16"/>
        <v/>
      </c>
      <c r="F126" s="312" t="str">
        <f t="shared" si="17"/>
        <v/>
      </c>
      <c r="G126" s="312" t="str">
        <f t="shared" si="18"/>
        <v/>
      </c>
      <c r="H126" s="312" t="str">
        <f t="shared" si="19"/>
        <v/>
      </c>
      <c r="I126" s="312" t="str">
        <f t="shared" si="20"/>
        <v/>
      </c>
      <c r="J126" s="312" t="str">
        <f t="shared" si="21"/>
        <v/>
      </c>
      <c r="K126" s="312" t="str">
        <f t="shared" si="22"/>
        <v/>
      </c>
      <c r="L126" s="312" t="str">
        <f t="shared" si="23"/>
        <v/>
      </c>
      <c r="M126" s="312" t="str">
        <f t="shared" si="24"/>
        <v/>
      </c>
      <c r="N126" s="312" t="str">
        <f t="shared" si="25"/>
        <v/>
      </c>
      <c r="O126" s="312" t="str">
        <f t="shared" si="26"/>
        <v/>
      </c>
      <c r="P126" s="312" t="str">
        <f t="shared" si="27"/>
        <v/>
      </c>
      <c r="Q126" s="312" t="str">
        <f t="shared" si="28"/>
        <v/>
      </c>
      <c r="R126" s="312" t="str">
        <f t="shared" si="29"/>
        <v/>
      </c>
      <c r="S126" s="312" t="str">
        <f t="shared" si="30"/>
        <v/>
      </c>
      <c r="T126" s="312" t="str">
        <f t="shared" si="31"/>
        <v/>
      </c>
      <c r="U126" s="312" t="str">
        <f t="shared" si="32"/>
        <v/>
      </c>
      <c r="V126" s="312" t="str">
        <f t="shared" si="33"/>
        <v/>
      </c>
      <c r="W126" s="312" t="str">
        <f t="shared" si="34"/>
        <v/>
      </c>
      <c r="X126" s="312" t="str">
        <f t="shared" si="35"/>
        <v/>
      </c>
      <c r="Y126" s="312" t="str">
        <f t="shared" si="36"/>
        <v/>
      </c>
      <c r="Z126" s="312" t="str">
        <f t="shared" si="37"/>
        <v/>
      </c>
      <c r="AA126" s="312" t="str">
        <f t="shared" si="38"/>
        <v/>
      </c>
      <c r="AB126" s="312" t="str">
        <f t="shared" si="39"/>
        <v/>
      </c>
      <c r="AC126" s="312" t="str">
        <f t="shared" si="40"/>
        <v/>
      </c>
      <c r="AD126" s="312" t="str">
        <f t="shared" si="41"/>
        <v/>
      </c>
      <c r="AE126" s="312" t="str">
        <f t="shared" si="42"/>
        <v/>
      </c>
      <c r="AF126" s="312" t="str">
        <f t="shared" si="43"/>
        <v/>
      </c>
      <c r="AG126" s="312" t="str">
        <f t="shared" si="44"/>
        <v/>
      </c>
      <c r="AH126" s="312" t="str">
        <f t="shared" si="45"/>
        <v/>
      </c>
      <c r="AI126" s="312" t="str">
        <f t="shared" si="46"/>
        <v/>
      </c>
      <c r="AJ126" s="312" t="str">
        <f t="shared" si="47"/>
        <v/>
      </c>
      <c r="AK126" s="312" t="str">
        <f t="shared" si="48"/>
        <v/>
      </c>
      <c r="AL126" s="312" t="str">
        <f t="shared" si="49"/>
        <v/>
      </c>
      <c r="AM126" s="312" t="str">
        <f t="shared" si="50"/>
        <v/>
      </c>
      <c r="AN126" s="312" t="str">
        <f t="shared" si="51"/>
        <v/>
      </c>
      <c r="AO126" s="312" t="str">
        <f t="shared" si="52"/>
        <v/>
      </c>
      <c r="AP126" s="312" t="str">
        <f t="shared" si="53"/>
        <v/>
      </c>
      <c r="AQ126" s="312" t="str">
        <f t="shared" si="54"/>
        <v/>
      </c>
      <c r="AR126" s="312" t="str">
        <f t="shared" si="55"/>
        <v/>
      </c>
      <c r="AS126" s="312" t="str">
        <f t="shared" si="56"/>
        <v/>
      </c>
      <c r="AT126" s="312" t="str">
        <f t="shared" si="57"/>
        <v/>
      </c>
      <c r="AU126" s="312" t="str">
        <f t="shared" si="58"/>
        <v/>
      </c>
      <c r="AV126" s="312" t="str">
        <f t="shared" si="59"/>
        <v/>
      </c>
      <c r="AW126" s="312" t="str">
        <f t="shared" si="60"/>
        <v/>
      </c>
      <c r="AX126" s="312" t="str">
        <f t="shared" si="61"/>
        <v/>
      </c>
      <c r="AY126" s="312" t="str">
        <f t="shared" si="62"/>
        <v/>
      </c>
      <c r="AZ126" s="312" t="str">
        <f t="shared" si="63"/>
        <v/>
      </c>
      <c r="BA126" s="312" t="str">
        <f t="shared" si="64"/>
        <v/>
      </c>
      <c r="BB126" s="311">
        <f t="shared" si="65"/>
        <v>1</v>
      </c>
    </row>
    <row r="127" spans="1:54">
      <c r="A127" s="307" t="str">
        <f t="shared" si="14"/>
        <v/>
      </c>
      <c r="B127" s="313" t="str">
        <f t="shared" si="14"/>
        <v/>
      </c>
      <c r="C127" s="307" t="str">
        <f t="shared" si="14"/>
        <v/>
      </c>
      <c r="D127" s="312">
        <f t="shared" si="15"/>
        <v>1</v>
      </c>
      <c r="E127" s="312" t="str">
        <f t="shared" si="16"/>
        <v/>
      </c>
      <c r="F127" s="312" t="str">
        <f t="shared" si="17"/>
        <v/>
      </c>
      <c r="G127" s="312" t="str">
        <f t="shared" si="18"/>
        <v/>
      </c>
      <c r="H127" s="312" t="str">
        <f t="shared" si="19"/>
        <v/>
      </c>
      <c r="I127" s="312" t="str">
        <f t="shared" si="20"/>
        <v/>
      </c>
      <c r="J127" s="312" t="str">
        <f t="shared" si="21"/>
        <v/>
      </c>
      <c r="K127" s="312" t="str">
        <f t="shared" si="22"/>
        <v/>
      </c>
      <c r="L127" s="312" t="str">
        <f t="shared" si="23"/>
        <v/>
      </c>
      <c r="M127" s="312" t="str">
        <f t="shared" si="24"/>
        <v/>
      </c>
      <c r="N127" s="312" t="str">
        <f t="shared" si="25"/>
        <v/>
      </c>
      <c r="O127" s="312" t="str">
        <f t="shared" si="26"/>
        <v/>
      </c>
      <c r="P127" s="312" t="str">
        <f t="shared" si="27"/>
        <v/>
      </c>
      <c r="Q127" s="312" t="str">
        <f t="shared" si="28"/>
        <v/>
      </c>
      <c r="R127" s="312" t="str">
        <f t="shared" si="29"/>
        <v/>
      </c>
      <c r="S127" s="312" t="str">
        <f t="shared" si="30"/>
        <v/>
      </c>
      <c r="T127" s="312" t="str">
        <f t="shared" si="31"/>
        <v/>
      </c>
      <c r="U127" s="312" t="str">
        <f t="shared" si="32"/>
        <v/>
      </c>
      <c r="V127" s="312" t="str">
        <f t="shared" si="33"/>
        <v/>
      </c>
      <c r="W127" s="312" t="str">
        <f t="shared" si="34"/>
        <v/>
      </c>
      <c r="X127" s="312" t="str">
        <f t="shared" si="35"/>
        <v/>
      </c>
      <c r="Y127" s="312" t="str">
        <f t="shared" si="36"/>
        <v/>
      </c>
      <c r="Z127" s="312" t="str">
        <f t="shared" si="37"/>
        <v/>
      </c>
      <c r="AA127" s="312" t="str">
        <f t="shared" si="38"/>
        <v/>
      </c>
      <c r="AB127" s="312" t="str">
        <f t="shared" si="39"/>
        <v/>
      </c>
      <c r="AC127" s="312" t="str">
        <f t="shared" si="40"/>
        <v/>
      </c>
      <c r="AD127" s="312" t="str">
        <f t="shared" si="41"/>
        <v/>
      </c>
      <c r="AE127" s="312" t="str">
        <f t="shared" si="42"/>
        <v/>
      </c>
      <c r="AF127" s="312" t="str">
        <f t="shared" si="43"/>
        <v/>
      </c>
      <c r="AG127" s="312" t="str">
        <f t="shared" si="44"/>
        <v/>
      </c>
      <c r="AH127" s="312" t="str">
        <f t="shared" si="45"/>
        <v/>
      </c>
      <c r="AI127" s="312" t="str">
        <f t="shared" si="46"/>
        <v/>
      </c>
      <c r="AJ127" s="312" t="str">
        <f t="shared" si="47"/>
        <v/>
      </c>
      <c r="AK127" s="312" t="str">
        <f t="shared" si="48"/>
        <v/>
      </c>
      <c r="AL127" s="312" t="str">
        <f t="shared" si="49"/>
        <v/>
      </c>
      <c r="AM127" s="312" t="str">
        <f t="shared" si="50"/>
        <v/>
      </c>
      <c r="AN127" s="312" t="str">
        <f t="shared" si="51"/>
        <v/>
      </c>
      <c r="AO127" s="312" t="str">
        <f t="shared" si="52"/>
        <v/>
      </c>
      <c r="AP127" s="312" t="str">
        <f t="shared" si="53"/>
        <v/>
      </c>
      <c r="AQ127" s="312" t="str">
        <f t="shared" si="54"/>
        <v/>
      </c>
      <c r="AR127" s="312" t="str">
        <f t="shared" si="55"/>
        <v/>
      </c>
      <c r="AS127" s="312" t="str">
        <f t="shared" si="56"/>
        <v/>
      </c>
      <c r="AT127" s="312" t="str">
        <f t="shared" si="57"/>
        <v/>
      </c>
      <c r="AU127" s="312" t="str">
        <f t="shared" si="58"/>
        <v/>
      </c>
      <c r="AV127" s="312" t="str">
        <f t="shared" si="59"/>
        <v/>
      </c>
      <c r="AW127" s="312" t="str">
        <f t="shared" si="60"/>
        <v/>
      </c>
      <c r="AX127" s="312" t="str">
        <f t="shared" si="61"/>
        <v/>
      </c>
      <c r="AY127" s="312" t="str">
        <f t="shared" si="62"/>
        <v/>
      </c>
      <c r="AZ127" s="312" t="str">
        <f t="shared" si="63"/>
        <v/>
      </c>
      <c r="BA127" s="312" t="str">
        <f t="shared" si="64"/>
        <v/>
      </c>
      <c r="BB127" s="311">
        <f t="shared" si="65"/>
        <v>1</v>
      </c>
    </row>
    <row r="128" spans="1:54">
      <c r="A128" s="307" t="str">
        <f t="shared" si="14"/>
        <v/>
      </c>
      <c r="B128" s="313" t="str">
        <f t="shared" si="14"/>
        <v/>
      </c>
      <c r="C128" s="307" t="str">
        <f t="shared" si="14"/>
        <v/>
      </c>
      <c r="D128" s="312">
        <f t="shared" si="15"/>
        <v>1</v>
      </c>
      <c r="E128" s="312" t="str">
        <f t="shared" si="16"/>
        <v/>
      </c>
      <c r="F128" s="312" t="str">
        <f t="shared" si="17"/>
        <v/>
      </c>
      <c r="G128" s="312" t="str">
        <f t="shared" si="18"/>
        <v/>
      </c>
      <c r="H128" s="312" t="str">
        <f t="shared" si="19"/>
        <v/>
      </c>
      <c r="I128" s="312" t="str">
        <f t="shared" si="20"/>
        <v/>
      </c>
      <c r="J128" s="312" t="str">
        <f t="shared" si="21"/>
        <v/>
      </c>
      <c r="K128" s="312" t="str">
        <f t="shared" si="22"/>
        <v/>
      </c>
      <c r="L128" s="312" t="str">
        <f t="shared" si="23"/>
        <v/>
      </c>
      <c r="M128" s="312" t="str">
        <f t="shared" si="24"/>
        <v/>
      </c>
      <c r="N128" s="312" t="str">
        <f t="shared" si="25"/>
        <v/>
      </c>
      <c r="O128" s="312" t="str">
        <f t="shared" si="26"/>
        <v/>
      </c>
      <c r="P128" s="312" t="str">
        <f t="shared" si="27"/>
        <v/>
      </c>
      <c r="Q128" s="312" t="str">
        <f t="shared" si="28"/>
        <v/>
      </c>
      <c r="R128" s="312" t="str">
        <f t="shared" si="29"/>
        <v/>
      </c>
      <c r="S128" s="312" t="str">
        <f t="shared" si="30"/>
        <v/>
      </c>
      <c r="T128" s="312" t="str">
        <f t="shared" si="31"/>
        <v/>
      </c>
      <c r="U128" s="312" t="str">
        <f t="shared" si="32"/>
        <v/>
      </c>
      <c r="V128" s="312" t="str">
        <f t="shared" si="33"/>
        <v/>
      </c>
      <c r="W128" s="312" t="str">
        <f t="shared" si="34"/>
        <v/>
      </c>
      <c r="X128" s="312" t="str">
        <f t="shared" si="35"/>
        <v/>
      </c>
      <c r="Y128" s="312" t="str">
        <f t="shared" si="36"/>
        <v/>
      </c>
      <c r="Z128" s="312" t="str">
        <f t="shared" si="37"/>
        <v/>
      </c>
      <c r="AA128" s="312" t="str">
        <f t="shared" si="38"/>
        <v/>
      </c>
      <c r="AB128" s="312" t="str">
        <f t="shared" si="39"/>
        <v/>
      </c>
      <c r="AC128" s="312" t="str">
        <f t="shared" si="40"/>
        <v/>
      </c>
      <c r="AD128" s="312" t="str">
        <f t="shared" si="41"/>
        <v/>
      </c>
      <c r="AE128" s="312" t="str">
        <f t="shared" si="42"/>
        <v/>
      </c>
      <c r="AF128" s="312" t="str">
        <f t="shared" si="43"/>
        <v/>
      </c>
      <c r="AG128" s="312" t="str">
        <f t="shared" si="44"/>
        <v/>
      </c>
      <c r="AH128" s="312" t="str">
        <f t="shared" si="45"/>
        <v/>
      </c>
      <c r="AI128" s="312" t="str">
        <f t="shared" si="46"/>
        <v/>
      </c>
      <c r="AJ128" s="312" t="str">
        <f t="shared" si="47"/>
        <v/>
      </c>
      <c r="AK128" s="312" t="str">
        <f t="shared" si="48"/>
        <v/>
      </c>
      <c r="AL128" s="312" t="str">
        <f t="shared" si="49"/>
        <v/>
      </c>
      <c r="AM128" s="312" t="str">
        <f t="shared" si="50"/>
        <v/>
      </c>
      <c r="AN128" s="312" t="str">
        <f t="shared" si="51"/>
        <v/>
      </c>
      <c r="AO128" s="312" t="str">
        <f t="shared" si="52"/>
        <v/>
      </c>
      <c r="AP128" s="312" t="str">
        <f t="shared" si="53"/>
        <v/>
      </c>
      <c r="AQ128" s="312" t="str">
        <f t="shared" si="54"/>
        <v/>
      </c>
      <c r="AR128" s="312" t="str">
        <f t="shared" si="55"/>
        <v/>
      </c>
      <c r="AS128" s="312" t="str">
        <f t="shared" si="56"/>
        <v/>
      </c>
      <c r="AT128" s="312" t="str">
        <f t="shared" si="57"/>
        <v/>
      </c>
      <c r="AU128" s="312" t="str">
        <f t="shared" si="58"/>
        <v/>
      </c>
      <c r="AV128" s="312" t="str">
        <f t="shared" si="59"/>
        <v/>
      </c>
      <c r="AW128" s="312" t="str">
        <f t="shared" si="60"/>
        <v/>
      </c>
      <c r="AX128" s="312" t="str">
        <f t="shared" si="61"/>
        <v/>
      </c>
      <c r="AY128" s="312" t="str">
        <f t="shared" si="62"/>
        <v/>
      </c>
      <c r="AZ128" s="312" t="str">
        <f t="shared" si="63"/>
        <v/>
      </c>
      <c r="BA128" s="312" t="str">
        <f t="shared" si="64"/>
        <v/>
      </c>
      <c r="BB128" s="311">
        <f t="shared" si="65"/>
        <v>1</v>
      </c>
    </row>
    <row r="129" spans="1:54">
      <c r="A129" s="307" t="str">
        <f t="shared" si="14"/>
        <v/>
      </c>
      <c r="B129" s="313" t="str">
        <f t="shared" si="14"/>
        <v/>
      </c>
      <c r="C129" s="307" t="str">
        <f t="shared" si="14"/>
        <v/>
      </c>
      <c r="D129" s="312">
        <f t="shared" si="15"/>
        <v>1</v>
      </c>
      <c r="E129" s="312" t="str">
        <f t="shared" si="16"/>
        <v/>
      </c>
      <c r="F129" s="312" t="str">
        <f t="shared" si="17"/>
        <v/>
      </c>
      <c r="G129" s="312" t="str">
        <f t="shared" si="18"/>
        <v/>
      </c>
      <c r="H129" s="312" t="str">
        <f t="shared" si="19"/>
        <v/>
      </c>
      <c r="I129" s="312" t="str">
        <f t="shared" si="20"/>
        <v/>
      </c>
      <c r="J129" s="312" t="str">
        <f t="shared" si="21"/>
        <v/>
      </c>
      <c r="K129" s="312" t="str">
        <f t="shared" si="22"/>
        <v/>
      </c>
      <c r="L129" s="312" t="str">
        <f t="shared" si="23"/>
        <v/>
      </c>
      <c r="M129" s="312" t="str">
        <f t="shared" si="24"/>
        <v/>
      </c>
      <c r="N129" s="312" t="str">
        <f t="shared" si="25"/>
        <v/>
      </c>
      <c r="O129" s="312" t="str">
        <f t="shared" si="26"/>
        <v/>
      </c>
      <c r="P129" s="312" t="str">
        <f t="shared" si="27"/>
        <v/>
      </c>
      <c r="Q129" s="312" t="str">
        <f t="shared" si="28"/>
        <v/>
      </c>
      <c r="R129" s="312" t="str">
        <f t="shared" si="29"/>
        <v/>
      </c>
      <c r="S129" s="312" t="str">
        <f t="shared" si="30"/>
        <v/>
      </c>
      <c r="T129" s="312" t="str">
        <f t="shared" si="31"/>
        <v/>
      </c>
      <c r="U129" s="312" t="str">
        <f t="shared" si="32"/>
        <v/>
      </c>
      <c r="V129" s="312" t="str">
        <f t="shared" si="33"/>
        <v/>
      </c>
      <c r="W129" s="312" t="str">
        <f t="shared" si="34"/>
        <v/>
      </c>
      <c r="X129" s="312" t="str">
        <f t="shared" si="35"/>
        <v/>
      </c>
      <c r="Y129" s="312" t="str">
        <f t="shared" si="36"/>
        <v/>
      </c>
      <c r="Z129" s="312" t="str">
        <f t="shared" si="37"/>
        <v/>
      </c>
      <c r="AA129" s="312" t="str">
        <f t="shared" si="38"/>
        <v/>
      </c>
      <c r="AB129" s="312" t="str">
        <f t="shared" si="39"/>
        <v/>
      </c>
      <c r="AC129" s="312" t="str">
        <f t="shared" si="40"/>
        <v/>
      </c>
      <c r="AD129" s="312" t="str">
        <f t="shared" si="41"/>
        <v/>
      </c>
      <c r="AE129" s="312" t="str">
        <f t="shared" si="42"/>
        <v/>
      </c>
      <c r="AF129" s="312" t="str">
        <f t="shared" si="43"/>
        <v/>
      </c>
      <c r="AG129" s="312" t="str">
        <f t="shared" si="44"/>
        <v/>
      </c>
      <c r="AH129" s="312" t="str">
        <f t="shared" si="45"/>
        <v/>
      </c>
      <c r="AI129" s="312" t="str">
        <f t="shared" si="46"/>
        <v/>
      </c>
      <c r="AJ129" s="312" t="str">
        <f t="shared" si="47"/>
        <v/>
      </c>
      <c r="AK129" s="312" t="str">
        <f t="shared" si="48"/>
        <v/>
      </c>
      <c r="AL129" s="312" t="str">
        <f t="shared" si="49"/>
        <v/>
      </c>
      <c r="AM129" s="312" t="str">
        <f t="shared" si="50"/>
        <v/>
      </c>
      <c r="AN129" s="312" t="str">
        <f t="shared" si="51"/>
        <v/>
      </c>
      <c r="AO129" s="312" t="str">
        <f t="shared" si="52"/>
        <v/>
      </c>
      <c r="AP129" s="312" t="str">
        <f t="shared" si="53"/>
        <v/>
      </c>
      <c r="AQ129" s="312" t="str">
        <f t="shared" si="54"/>
        <v/>
      </c>
      <c r="AR129" s="312" t="str">
        <f t="shared" si="55"/>
        <v/>
      </c>
      <c r="AS129" s="312" t="str">
        <f t="shared" si="56"/>
        <v/>
      </c>
      <c r="AT129" s="312" t="str">
        <f t="shared" si="57"/>
        <v/>
      </c>
      <c r="AU129" s="312" t="str">
        <f t="shared" si="58"/>
        <v/>
      </c>
      <c r="AV129" s="312" t="str">
        <f t="shared" si="59"/>
        <v/>
      </c>
      <c r="AW129" s="312" t="str">
        <f t="shared" si="60"/>
        <v/>
      </c>
      <c r="AX129" s="312" t="str">
        <f t="shared" si="61"/>
        <v/>
      </c>
      <c r="AY129" s="312" t="str">
        <f t="shared" si="62"/>
        <v/>
      </c>
      <c r="AZ129" s="312" t="str">
        <f t="shared" si="63"/>
        <v/>
      </c>
      <c r="BA129" s="312" t="str">
        <f t="shared" si="64"/>
        <v/>
      </c>
      <c r="BB129" s="311">
        <f t="shared" si="65"/>
        <v>1</v>
      </c>
    </row>
    <row r="130" spans="1:54">
      <c r="A130" s="307" t="str">
        <f t="shared" si="14"/>
        <v/>
      </c>
      <c r="B130" s="313" t="str">
        <f t="shared" si="14"/>
        <v/>
      </c>
      <c r="C130" s="307" t="str">
        <f t="shared" si="14"/>
        <v/>
      </c>
      <c r="D130" s="312">
        <f t="shared" si="15"/>
        <v>1</v>
      </c>
      <c r="E130" s="312" t="str">
        <f t="shared" si="16"/>
        <v/>
      </c>
      <c r="F130" s="312" t="str">
        <f t="shared" si="17"/>
        <v/>
      </c>
      <c r="G130" s="312" t="str">
        <f t="shared" si="18"/>
        <v/>
      </c>
      <c r="H130" s="312" t="str">
        <f t="shared" si="19"/>
        <v/>
      </c>
      <c r="I130" s="312" t="str">
        <f t="shared" si="20"/>
        <v/>
      </c>
      <c r="J130" s="312" t="str">
        <f t="shared" si="21"/>
        <v/>
      </c>
      <c r="K130" s="312" t="str">
        <f t="shared" si="22"/>
        <v/>
      </c>
      <c r="L130" s="312" t="str">
        <f t="shared" si="23"/>
        <v/>
      </c>
      <c r="M130" s="312" t="str">
        <f t="shared" si="24"/>
        <v/>
      </c>
      <c r="N130" s="312" t="str">
        <f t="shared" si="25"/>
        <v/>
      </c>
      <c r="O130" s="312" t="str">
        <f t="shared" si="26"/>
        <v/>
      </c>
      <c r="P130" s="312" t="str">
        <f t="shared" si="27"/>
        <v/>
      </c>
      <c r="Q130" s="312" t="str">
        <f t="shared" si="28"/>
        <v/>
      </c>
      <c r="R130" s="312" t="str">
        <f t="shared" si="29"/>
        <v/>
      </c>
      <c r="S130" s="312" t="str">
        <f t="shared" si="30"/>
        <v/>
      </c>
      <c r="T130" s="312" t="str">
        <f t="shared" si="31"/>
        <v/>
      </c>
      <c r="U130" s="312" t="str">
        <f t="shared" si="32"/>
        <v/>
      </c>
      <c r="V130" s="312" t="str">
        <f t="shared" si="33"/>
        <v/>
      </c>
      <c r="W130" s="312" t="str">
        <f t="shared" si="34"/>
        <v/>
      </c>
      <c r="X130" s="312" t="str">
        <f t="shared" si="35"/>
        <v/>
      </c>
      <c r="Y130" s="312" t="str">
        <f t="shared" si="36"/>
        <v/>
      </c>
      <c r="Z130" s="312" t="str">
        <f t="shared" si="37"/>
        <v/>
      </c>
      <c r="AA130" s="312" t="str">
        <f t="shared" si="38"/>
        <v/>
      </c>
      <c r="AB130" s="312" t="str">
        <f t="shared" si="39"/>
        <v/>
      </c>
      <c r="AC130" s="312" t="str">
        <f t="shared" si="40"/>
        <v/>
      </c>
      <c r="AD130" s="312" t="str">
        <f t="shared" si="41"/>
        <v/>
      </c>
      <c r="AE130" s="312" t="str">
        <f t="shared" si="42"/>
        <v/>
      </c>
      <c r="AF130" s="312" t="str">
        <f t="shared" si="43"/>
        <v/>
      </c>
      <c r="AG130" s="312" t="str">
        <f t="shared" si="44"/>
        <v/>
      </c>
      <c r="AH130" s="312" t="str">
        <f t="shared" si="45"/>
        <v/>
      </c>
      <c r="AI130" s="312" t="str">
        <f t="shared" si="46"/>
        <v/>
      </c>
      <c r="AJ130" s="312" t="str">
        <f t="shared" si="47"/>
        <v/>
      </c>
      <c r="AK130" s="312" t="str">
        <f t="shared" si="48"/>
        <v/>
      </c>
      <c r="AL130" s="312" t="str">
        <f t="shared" si="49"/>
        <v/>
      </c>
      <c r="AM130" s="312" t="str">
        <f t="shared" si="50"/>
        <v/>
      </c>
      <c r="AN130" s="312" t="str">
        <f t="shared" si="51"/>
        <v/>
      </c>
      <c r="AO130" s="312" t="str">
        <f t="shared" si="52"/>
        <v/>
      </c>
      <c r="AP130" s="312" t="str">
        <f t="shared" si="53"/>
        <v/>
      </c>
      <c r="AQ130" s="312" t="str">
        <f t="shared" si="54"/>
        <v/>
      </c>
      <c r="AR130" s="312" t="str">
        <f t="shared" si="55"/>
        <v/>
      </c>
      <c r="AS130" s="312" t="str">
        <f t="shared" si="56"/>
        <v/>
      </c>
      <c r="AT130" s="312" t="str">
        <f t="shared" si="57"/>
        <v/>
      </c>
      <c r="AU130" s="312" t="str">
        <f t="shared" si="58"/>
        <v/>
      </c>
      <c r="AV130" s="312" t="str">
        <f t="shared" si="59"/>
        <v/>
      </c>
      <c r="AW130" s="312" t="str">
        <f t="shared" si="60"/>
        <v/>
      </c>
      <c r="AX130" s="312" t="str">
        <f t="shared" si="61"/>
        <v/>
      </c>
      <c r="AY130" s="312" t="str">
        <f t="shared" si="62"/>
        <v/>
      </c>
      <c r="AZ130" s="312" t="str">
        <f t="shared" si="63"/>
        <v/>
      </c>
      <c r="BA130" s="312" t="str">
        <f t="shared" si="64"/>
        <v/>
      </c>
      <c r="BB130" s="311">
        <f t="shared" si="65"/>
        <v>1</v>
      </c>
    </row>
    <row r="131" spans="1:54">
      <c r="A131" s="307" t="str">
        <f t="shared" si="14"/>
        <v/>
      </c>
      <c r="B131" s="313" t="str">
        <f t="shared" si="14"/>
        <v/>
      </c>
      <c r="C131" s="307" t="str">
        <f t="shared" si="14"/>
        <v/>
      </c>
      <c r="D131" s="312">
        <f t="shared" si="15"/>
        <v>1</v>
      </c>
      <c r="E131" s="312" t="str">
        <f t="shared" si="16"/>
        <v/>
      </c>
      <c r="F131" s="312" t="str">
        <f t="shared" si="17"/>
        <v/>
      </c>
      <c r="G131" s="312" t="str">
        <f t="shared" si="18"/>
        <v/>
      </c>
      <c r="H131" s="312" t="str">
        <f t="shared" si="19"/>
        <v/>
      </c>
      <c r="I131" s="312" t="str">
        <f t="shared" si="20"/>
        <v/>
      </c>
      <c r="J131" s="312" t="str">
        <f t="shared" si="21"/>
        <v/>
      </c>
      <c r="K131" s="312" t="str">
        <f t="shared" si="22"/>
        <v/>
      </c>
      <c r="L131" s="312" t="str">
        <f t="shared" si="23"/>
        <v/>
      </c>
      <c r="M131" s="312" t="str">
        <f t="shared" si="24"/>
        <v/>
      </c>
      <c r="N131" s="312" t="str">
        <f t="shared" si="25"/>
        <v/>
      </c>
      <c r="O131" s="312" t="str">
        <f t="shared" si="26"/>
        <v/>
      </c>
      <c r="P131" s="312" t="str">
        <f t="shared" si="27"/>
        <v/>
      </c>
      <c r="Q131" s="312" t="str">
        <f t="shared" si="28"/>
        <v/>
      </c>
      <c r="R131" s="312" t="str">
        <f t="shared" si="29"/>
        <v/>
      </c>
      <c r="S131" s="312" t="str">
        <f t="shared" si="30"/>
        <v/>
      </c>
      <c r="T131" s="312" t="str">
        <f t="shared" si="31"/>
        <v/>
      </c>
      <c r="U131" s="312" t="str">
        <f t="shared" si="32"/>
        <v/>
      </c>
      <c r="V131" s="312" t="str">
        <f t="shared" si="33"/>
        <v/>
      </c>
      <c r="W131" s="312" t="str">
        <f t="shared" si="34"/>
        <v/>
      </c>
      <c r="X131" s="312" t="str">
        <f t="shared" si="35"/>
        <v/>
      </c>
      <c r="Y131" s="312" t="str">
        <f t="shared" si="36"/>
        <v/>
      </c>
      <c r="Z131" s="312" t="str">
        <f t="shared" si="37"/>
        <v/>
      </c>
      <c r="AA131" s="312" t="str">
        <f t="shared" si="38"/>
        <v/>
      </c>
      <c r="AB131" s="312" t="str">
        <f t="shared" si="39"/>
        <v/>
      </c>
      <c r="AC131" s="312" t="str">
        <f t="shared" si="40"/>
        <v/>
      </c>
      <c r="AD131" s="312" t="str">
        <f t="shared" si="41"/>
        <v/>
      </c>
      <c r="AE131" s="312" t="str">
        <f t="shared" si="42"/>
        <v/>
      </c>
      <c r="AF131" s="312" t="str">
        <f t="shared" si="43"/>
        <v/>
      </c>
      <c r="AG131" s="312" t="str">
        <f t="shared" si="44"/>
        <v/>
      </c>
      <c r="AH131" s="312" t="str">
        <f t="shared" si="45"/>
        <v/>
      </c>
      <c r="AI131" s="312" t="str">
        <f t="shared" si="46"/>
        <v/>
      </c>
      <c r="AJ131" s="312" t="str">
        <f t="shared" si="47"/>
        <v/>
      </c>
      <c r="AK131" s="312" t="str">
        <f t="shared" si="48"/>
        <v/>
      </c>
      <c r="AL131" s="312" t="str">
        <f t="shared" si="49"/>
        <v/>
      </c>
      <c r="AM131" s="312" t="str">
        <f t="shared" si="50"/>
        <v/>
      </c>
      <c r="AN131" s="312" t="str">
        <f t="shared" si="51"/>
        <v/>
      </c>
      <c r="AO131" s="312" t="str">
        <f t="shared" si="52"/>
        <v/>
      </c>
      <c r="AP131" s="312" t="str">
        <f t="shared" si="53"/>
        <v/>
      </c>
      <c r="AQ131" s="312" t="str">
        <f t="shared" si="54"/>
        <v/>
      </c>
      <c r="AR131" s="312" t="str">
        <f t="shared" si="55"/>
        <v/>
      </c>
      <c r="AS131" s="312" t="str">
        <f t="shared" si="56"/>
        <v/>
      </c>
      <c r="AT131" s="312" t="str">
        <f t="shared" si="57"/>
        <v/>
      </c>
      <c r="AU131" s="312" t="str">
        <f t="shared" si="58"/>
        <v/>
      </c>
      <c r="AV131" s="312" t="str">
        <f t="shared" si="59"/>
        <v/>
      </c>
      <c r="AW131" s="312" t="str">
        <f t="shared" si="60"/>
        <v/>
      </c>
      <c r="AX131" s="312" t="str">
        <f t="shared" si="61"/>
        <v/>
      </c>
      <c r="AY131" s="312" t="str">
        <f t="shared" si="62"/>
        <v/>
      </c>
      <c r="AZ131" s="312" t="str">
        <f t="shared" si="63"/>
        <v/>
      </c>
      <c r="BA131" s="312" t="str">
        <f t="shared" si="64"/>
        <v/>
      </c>
      <c r="BB131" s="311">
        <f t="shared" si="65"/>
        <v>1</v>
      </c>
    </row>
    <row r="132" spans="1:54">
      <c r="A132" s="307" t="str">
        <f t="shared" ref="A132:C151" si="66">A25</f>
        <v/>
      </c>
      <c r="B132" s="313" t="str">
        <f t="shared" si="66"/>
        <v/>
      </c>
      <c r="C132" s="307" t="str">
        <f t="shared" si="66"/>
        <v/>
      </c>
      <c r="D132" s="312">
        <f t="shared" si="15"/>
        <v>1</v>
      </c>
      <c r="E132" s="312" t="str">
        <f t="shared" si="16"/>
        <v/>
      </c>
      <c r="F132" s="312" t="str">
        <f t="shared" si="17"/>
        <v/>
      </c>
      <c r="G132" s="312" t="str">
        <f t="shared" si="18"/>
        <v/>
      </c>
      <c r="H132" s="312" t="str">
        <f t="shared" si="19"/>
        <v/>
      </c>
      <c r="I132" s="312" t="str">
        <f t="shared" si="20"/>
        <v/>
      </c>
      <c r="J132" s="312" t="str">
        <f t="shared" si="21"/>
        <v/>
      </c>
      <c r="K132" s="312" t="str">
        <f t="shared" si="22"/>
        <v/>
      </c>
      <c r="L132" s="312" t="str">
        <f t="shared" si="23"/>
        <v/>
      </c>
      <c r="M132" s="312" t="str">
        <f t="shared" si="24"/>
        <v/>
      </c>
      <c r="N132" s="312" t="str">
        <f t="shared" si="25"/>
        <v/>
      </c>
      <c r="O132" s="312" t="str">
        <f t="shared" si="26"/>
        <v/>
      </c>
      <c r="P132" s="312" t="str">
        <f t="shared" si="27"/>
        <v/>
      </c>
      <c r="Q132" s="312" t="str">
        <f t="shared" si="28"/>
        <v/>
      </c>
      <c r="R132" s="312" t="str">
        <f t="shared" si="29"/>
        <v/>
      </c>
      <c r="S132" s="312" t="str">
        <f t="shared" si="30"/>
        <v/>
      </c>
      <c r="T132" s="312" t="str">
        <f t="shared" si="31"/>
        <v/>
      </c>
      <c r="U132" s="312" t="str">
        <f t="shared" si="32"/>
        <v/>
      </c>
      <c r="V132" s="312" t="str">
        <f t="shared" si="33"/>
        <v/>
      </c>
      <c r="W132" s="312" t="str">
        <f t="shared" si="34"/>
        <v/>
      </c>
      <c r="X132" s="312" t="str">
        <f t="shared" si="35"/>
        <v/>
      </c>
      <c r="Y132" s="312" t="str">
        <f t="shared" si="36"/>
        <v/>
      </c>
      <c r="Z132" s="312" t="str">
        <f t="shared" si="37"/>
        <v/>
      </c>
      <c r="AA132" s="312" t="str">
        <f t="shared" si="38"/>
        <v/>
      </c>
      <c r="AB132" s="312" t="str">
        <f t="shared" si="39"/>
        <v/>
      </c>
      <c r="AC132" s="312" t="str">
        <f t="shared" si="40"/>
        <v/>
      </c>
      <c r="AD132" s="312" t="str">
        <f t="shared" si="41"/>
        <v/>
      </c>
      <c r="AE132" s="312" t="str">
        <f t="shared" si="42"/>
        <v/>
      </c>
      <c r="AF132" s="312" t="str">
        <f t="shared" si="43"/>
        <v/>
      </c>
      <c r="AG132" s="312" t="str">
        <f t="shared" si="44"/>
        <v/>
      </c>
      <c r="AH132" s="312" t="str">
        <f t="shared" si="45"/>
        <v/>
      </c>
      <c r="AI132" s="312" t="str">
        <f t="shared" si="46"/>
        <v/>
      </c>
      <c r="AJ132" s="312" t="str">
        <f t="shared" si="47"/>
        <v/>
      </c>
      <c r="AK132" s="312" t="str">
        <f t="shared" si="48"/>
        <v/>
      </c>
      <c r="AL132" s="312" t="str">
        <f t="shared" si="49"/>
        <v/>
      </c>
      <c r="AM132" s="312" t="str">
        <f t="shared" si="50"/>
        <v/>
      </c>
      <c r="AN132" s="312" t="str">
        <f t="shared" si="51"/>
        <v/>
      </c>
      <c r="AO132" s="312" t="str">
        <f t="shared" si="52"/>
        <v/>
      </c>
      <c r="AP132" s="312" t="str">
        <f t="shared" si="53"/>
        <v/>
      </c>
      <c r="AQ132" s="312" t="str">
        <f t="shared" si="54"/>
        <v/>
      </c>
      <c r="AR132" s="312" t="str">
        <f t="shared" si="55"/>
        <v/>
      </c>
      <c r="AS132" s="312" t="str">
        <f t="shared" si="56"/>
        <v/>
      </c>
      <c r="AT132" s="312" t="str">
        <f t="shared" si="57"/>
        <v/>
      </c>
      <c r="AU132" s="312" t="str">
        <f t="shared" si="58"/>
        <v/>
      </c>
      <c r="AV132" s="312" t="str">
        <f t="shared" si="59"/>
        <v/>
      </c>
      <c r="AW132" s="312" t="str">
        <f t="shared" si="60"/>
        <v/>
      </c>
      <c r="AX132" s="312" t="str">
        <f t="shared" si="61"/>
        <v/>
      </c>
      <c r="AY132" s="312" t="str">
        <f t="shared" si="62"/>
        <v/>
      </c>
      <c r="AZ132" s="312" t="str">
        <f t="shared" si="63"/>
        <v/>
      </c>
      <c r="BA132" s="312" t="str">
        <f t="shared" si="64"/>
        <v/>
      </c>
      <c r="BB132" s="311">
        <f t="shared" si="65"/>
        <v>1</v>
      </c>
    </row>
    <row r="133" spans="1:54">
      <c r="A133" s="307" t="str">
        <f t="shared" si="66"/>
        <v/>
      </c>
      <c r="B133" s="313" t="str">
        <f t="shared" si="66"/>
        <v/>
      </c>
      <c r="C133" s="307" t="str">
        <f t="shared" si="66"/>
        <v/>
      </c>
      <c r="D133" s="312">
        <f t="shared" si="15"/>
        <v>1</v>
      </c>
      <c r="E133" s="312" t="str">
        <f t="shared" si="16"/>
        <v/>
      </c>
      <c r="F133" s="312" t="str">
        <f t="shared" si="17"/>
        <v/>
      </c>
      <c r="G133" s="312" t="str">
        <f t="shared" si="18"/>
        <v/>
      </c>
      <c r="H133" s="312" t="str">
        <f t="shared" si="19"/>
        <v/>
      </c>
      <c r="I133" s="312" t="str">
        <f t="shared" si="20"/>
        <v/>
      </c>
      <c r="J133" s="312" t="str">
        <f t="shared" si="21"/>
        <v/>
      </c>
      <c r="K133" s="312" t="str">
        <f t="shared" si="22"/>
        <v/>
      </c>
      <c r="L133" s="312" t="str">
        <f t="shared" si="23"/>
        <v/>
      </c>
      <c r="M133" s="312" t="str">
        <f t="shared" si="24"/>
        <v/>
      </c>
      <c r="N133" s="312" t="str">
        <f t="shared" si="25"/>
        <v/>
      </c>
      <c r="O133" s="312" t="str">
        <f t="shared" si="26"/>
        <v/>
      </c>
      <c r="P133" s="312" t="str">
        <f t="shared" si="27"/>
        <v/>
      </c>
      <c r="Q133" s="312" t="str">
        <f t="shared" si="28"/>
        <v/>
      </c>
      <c r="R133" s="312" t="str">
        <f t="shared" si="29"/>
        <v/>
      </c>
      <c r="S133" s="312" t="str">
        <f t="shared" si="30"/>
        <v/>
      </c>
      <c r="T133" s="312" t="str">
        <f t="shared" si="31"/>
        <v/>
      </c>
      <c r="U133" s="312" t="str">
        <f t="shared" si="32"/>
        <v/>
      </c>
      <c r="V133" s="312" t="str">
        <f t="shared" si="33"/>
        <v/>
      </c>
      <c r="W133" s="312" t="str">
        <f t="shared" si="34"/>
        <v/>
      </c>
      <c r="X133" s="312" t="str">
        <f t="shared" si="35"/>
        <v/>
      </c>
      <c r="Y133" s="312" t="str">
        <f t="shared" si="36"/>
        <v/>
      </c>
      <c r="Z133" s="312" t="str">
        <f t="shared" si="37"/>
        <v/>
      </c>
      <c r="AA133" s="312" t="str">
        <f t="shared" si="38"/>
        <v/>
      </c>
      <c r="AB133" s="312" t="str">
        <f t="shared" si="39"/>
        <v/>
      </c>
      <c r="AC133" s="312" t="str">
        <f t="shared" si="40"/>
        <v/>
      </c>
      <c r="AD133" s="312" t="str">
        <f t="shared" si="41"/>
        <v/>
      </c>
      <c r="AE133" s="312" t="str">
        <f t="shared" si="42"/>
        <v/>
      </c>
      <c r="AF133" s="312" t="str">
        <f t="shared" si="43"/>
        <v/>
      </c>
      <c r="AG133" s="312" t="str">
        <f t="shared" si="44"/>
        <v/>
      </c>
      <c r="AH133" s="312" t="str">
        <f t="shared" si="45"/>
        <v/>
      </c>
      <c r="AI133" s="312" t="str">
        <f t="shared" si="46"/>
        <v/>
      </c>
      <c r="AJ133" s="312" t="str">
        <f t="shared" si="47"/>
        <v/>
      </c>
      <c r="AK133" s="312" t="str">
        <f t="shared" si="48"/>
        <v/>
      </c>
      <c r="AL133" s="312" t="str">
        <f t="shared" si="49"/>
        <v/>
      </c>
      <c r="AM133" s="312" t="str">
        <f t="shared" si="50"/>
        <v/>
      </c>
      <c r="AN133" s="312" t="str">
        <f t="shared" si="51"/>
        <v/>
      </c>
      <c r="AO133" s="312" t="str">
        <f t="shared" si="52"/>
        <v/>
      </c>
      <c r="AP133" s="312" t="str">
        <f t="shared" si="53"/>
        <v/>
      </c>
      <c r="AQ133" s="312" t="str">
        <f t="shared" si="54"/>
        <v/>
      </c>
      <c r="AR133" s="312" t="str">
        <f t="shared" si="55"/>
        <v/>
      </c>
      <c r="AS133" s="312" t="str">
        <f t="shared" si="56"/>
        <v/>
      </c>
      <c r="AT133" s="312" t="str">
        <f t="shared" si="57"/>
        <v/>
      </c>
      <c r="AU133" s="312" t="str">
        <f t="shared" si="58"/>
        <v/>
      </c>
      <c r="AV133" s="312" t="str">
        <f t="shared" si="59"/>
        <v/>
      </c>
      <c r="AW133" s="312" t="str">
        <f t="shared" si="60"/>
        <v/>
      </c>
      <c r="AX133" s="312" t="str">
        <f t="shared" si="61"/>
        <v/>
      </c>
      <c r="AY133" s="312" t="str">
        <f t="shared" si="62"/>
        <v/>
      </c>
      <c r="AZ133" s="312" t="str">
        <f t="shared" si="63"/>
        <v/>
      </c>
      <c r="BA133" s="312" t="str">
        <f t="shared" si="64"/>
        <v/>
      </c>
      <c r="BB133" s="311">
        <f t="shared" si="65"/>
        <v>1</v>
      </c>
    </row>
    <row r="134" spans="1:54">
      <c r="A134" s="307" t="str">
        <f t="shared" si="66"/>
        <v/>
      </c>
      <c r="B134" s="313" t="str">
        <f t="shared" si="66"/>
        <v/>
      </c>
      <c r="C134" s="307" t="str">
        <f t="shared" si="66"/>
        <v/>
      </c>
      <c r="D134" s="312">
        <f t="shared" si="15"/>
        <v>1</v>
      </c>
      <c r="E134" s="312" t="str">
        <f t="shared" si="16"/>
        <v/>
      </c>
      <c r="F134" s="312" t="str">
        <f t="shared" si="17"/>
        <v/>
      </c>
      <c r="G134" s="312" t="str">
        <f t="shared" si="18"/>
        <v/>
      </c>
      <c r="H134" s="312" t="str">
        <f t="shared" si="19"/>
        <v/>
      </c>
      <c r="I134" s="312" t="str">
        <f t="shared" si="20"/>
        <v/>
      </c>
      <c r="J134" s="312" t="str">
        <f t="shared" si="21"/>
        <v/>
      </c>
      <c r="K134" s="312" t="str">
        <f t="shared" si="22"/>
        <v/>
      </c>
      <c r="L134" s="312" t="str">
        <f t="shared" si="23"/>
        <v/>
      </c>
      <c r="M134" s="312" t="str">
        <f t="shared" si="24"/>
        <v/>
      </c>
      <c r="N134" s="312" t="str">
        <f t="shared" si="25"/>
        <v/>
      </c>
      <c r="O134" s="312" t="str">
        <f t="shared" si="26"/>
        <v/>
      </c>
      <c r="P134" s="312" t="str">
        <f t="shared" si="27"/>
        <v/>
      </c>
      <c r="Q134" s="312" t="str">
        <f t="shared" si="28"/>
        <v/>
      </c>
      <c r="R134" s="312" t="str">
        <f t="shared" si="29"/>
        <v/>
      </c>
      <c r="S134" s="312" t="str">
        <f t="shared" si="30"/>
        <v/>
      </c>
      <c r="T134" s="312" t="str">
        <f t="shared" si="31"/>
        <v/>
      </c>
      <c r="U134" s="312" t="str">
        <f t="shared" si="32"/>
        <v/>
      </c>
      <c r="V134" s="312" t="str">
        <f t="shared" si="33"/>
        <v/>
      </c>
      <c r="W134" s="312" t="str">
        <f t="shared" si="34"/>
        <v/>
      </c>
      <c r="X134" s="312" t="str">
        <f t="shared" si="35"/>
        <v/>
      </c>
      <c r="Y134" s="312" t="str">
        <f t="shared" si="36"/>
        <v/>
      </c>
      <c r="Z134" s="312" t="str">
        <f t="shared" si="37"/>
        <v/>
      </c>
      <c r="AA134" s="312" t="str">
        <f t="shared" si="38"/>
        <v/>
      </c>
      <c r="AB134" s="312" t="str">
        <f t="shared" si="39"/>
        <v/>
      </c>
      <c r="AC134" s="312" t="str">
        <f t="shared" si="40"/>
        <v/>
      </c>
      <c r="AD134" s="312" t="str">
        <f t="shared" si="41"/>
        <v/>
      </c>
      <c r="AE134" s="312" t="str">
        <f t="shared" si="42"/>
        <v/>
      </c>
      <c r="AF134" s="312" t="str">
        <f t="shared" si="43"/>
        <v/>
      </c>
      <c r="AG134" s="312" t="str">
        <f t="shared" si="44"/>
        <v/>
      </c>
      <c r="AH134" s="312" t="str">
        <f t="shared" si="45"/>
        <v/>
      </c>
      <c r="AI134" s="312" t="str">
        <f t="shared" si="46"/>
        <v/>
      </c>
      <c r="AJ134" s="312" t="str">
        <f t="shared" si="47"/>
        <v/>
      </c>
      <c r="AK134" s="312" t="str">
        <f t="shared" si="48"/>
        <v/>
      </c>
      <c r="AL134" s="312" t="str">
        <f t="shared" si="49"/>
        <v/>
      </c>
      <c r="AM134" s="312" t="str">
        <f t="shared" si="50"/>
        <v/>
      </c>
      <c r="AN134" s="312" t="str">
        <f t="shared" si="51"/>
        <v/>
      </c>
      <c r="AO134" s="312" t="str">
        <f t="shared" si="52"/>
        <v/>
      </c>
      <c r="AP134" s="312" t="str">
        <f t="shared" si="53"/>
        <v/>
      </c>
      <c r="AQ134" s="312" t="str">
        <f t="shared" si="54"/>
        <v/>
      </c>
      <c r="AR134" s="312" t="str">
        <f t="shared" si="55"/>
        <v/>
      </c>
      <c r="AS134" s="312" t="str">
        <f t="shared" si="56"/>
        <v/>
      </c>
      <c r="AT134" s="312" t="str">
        <f t="shared" si="57"/>
        <v/>
      </c>
      <c r="AU134" s="312" t="str">
        <f t="shared" si="58"/>
        <v/>
      </c>
      <c r="AV134" s="312" t="str">
        <f t="shared" si="59"/>
        <v/>
      </c>
      <c r="AW134" s="312" t="str">
        <f t="shared" si="60"/>
        <v/>
      </c>
      <c r="AX134" s="312" t="str">
        <f t="shared" si="61"/>
        <v/>
      </c>
      <c r="AY134" s="312" t="str">
        <f t="shared" si="62"/>
        <v/>
      </c>
      <c r="AZ134" s="312" t="str">
        <f t="shared" si="63"/>
        <v/>
      </c>
      <c r="BA134" s="312" t="str">
        <f t="shared" si="64"/>
        <v/>
      </c>
      <c r="BB134" s="311">
        <f t="shared" si="65"/>
        <v>1</v>
      </c>
    </row>
    <row r="135" spans="1:54">
      <c r="A135" s="307" t="str">
        <f t="shared" si="66"/>
        <v/>
      </c>
      <c r="B135" s="313" t="str">
        <f t="shared" si="66"/>
        <v/>
      </c>
      <c r="C135" s="307" t="str">
        <f t="shared" si="66"/>
        <v/>
      </c>
      <c r="D135" s="312">
        <f t="shared" si="15"/>
        <v>1</v>
      </c>
      <c r="E135" s="312" t="str">
        <f t="shared" si="16"/>
        <v/>
      </c>
      <c r="F135" s="312" t="str">
        <f t="shared" si="17"/>
        <v/>
      </c>
      <c r="G135" s="312" t="str">
        <f t="shared" si="18"/>
        <v/>
      </c>
      <c r="H135" s="312" t="str">
        <f t="shared" si="19"/>
        <v/>
      </c>
      <c r="I135" s="312" t="str">
        <f t="shared" si="20"/>
        <v/>
      </c>
      <c r="J135" s="312" t="str">
        <f t="shared" si="21"/>
        <v/>
      </c>
      <c r="K135" s="312" t="str">
        <f t="shared" si="22"/>
        <v/>
      </c>
      <c r="L135" s="312" t="str">
        <f t="shared" si="23"/>
        <v/>
      </c>
      <c r="M135" s="312" t="str">
        <f t="shared" si="24"/>
        <v/>
      </c>
      <c r="N135" s="312" t="str">
        <f t="shared" si="25"/>
        <v/>
      </c>
      <c r="O135" s="312" t="str">
        <f t="shared" si="26"/>
        <v/>
      </c>
      <c r="P135" s="312" t="str">
        <f t="shared" si="27"/>
        <v/>
      </c>
      <c r="Q135" s="312" t="str">
        <f t="shared" si="28"/>
        <v/>
      </c>
      <c r="R135" s="312" t="str">
        <f t="shared" si="29"/>
        <v/>
      </c>
      <c r="S135" s="312" t="str">
        <f t="shared" si="30"/>
        <v/>
      </c>
      <c r="T135" s="312" t="str">
        <f t="shared" si="31"/>
        <v/>
      </c>
      <c r="U135" s="312" t="str">
        <f t="shared" si="32"/>
        <v/>
      </c>
      <c r="V135" s="312" t="str">
        <f t="shared" si="33"/>
        <v/>
      </c>
      <c r="W135" s="312" t="str">
        <f t="shared" si="34"/>
        <v/>
      </c>
      <c r="X135" s="312" t="str">
        <f t="shared" si="35"/>
        <v/>
      </c>
      <c r="Y135" s="312" t="str">
        <f t="shared" si="36"/>
        <v/>
      </c>
      <c r="Z135" s="312" t="str">
        <f t="shared" si="37"/>
        <v/>
      </c>
      <c r="AA135" s="312" t="str">
        <f t="shared" si="38"/>
        <v/>
      </c>
      <c r="AB135" s="312" t="str">
        <f t="shared" si="39"/>
        <v/>
      </c>
      <c r="AC135" s="312" t="str">
        <f t="shared" si="40"/>
        <v/>
      </c>
      <c r="AD135" s="312" t="str">
        <f t="shared" si="41"/>
        <v/>
      </c>
      <c r="AE135" s="312" t="str">
        <f t="shared" si="42"/>
        <v/>
      </c>
      <c r="AF135" s="312" t="str">
        <f t="shared" si="43"/>
        <v/>
      </c>
      <c r="AG135" s="312" t="str">
        <f t="shared" si="44"/>
        <v/>
      </c>
      <c r="AH135" s="312" t="str">
        <f t="shared" si="45"/>
        <v/>
      </c>
      <c r="AI135" s="312" t="str">
        <f t="shared" si="46"/>
        <v/>
      </c>
      <c r="AJ135" s="312" t="str">
        <f t="shared" si="47"/>
        <v/>
      </c>
      <c r="AK135" s="312" t="str">
        <f t="shared" si="48"/>
        <v/>
      </c>
      <c r="AL135" s="312" t="str">
        <f t="shared" si="49"/>
        <v/>
      </c>
      <c r="AM135" s="312" t="str">
        <f t="shared" si="50"/>
        <v/>
      </c>
      <c r="AN135" s="312" t="str">
        <f t="shared" si="51"/>
        <v/>
      </c>
      <c r="AO135" s="312" t="str">
        <f t="shared" si="52"/>
        <v/>
      </c>
      <c r="AP135" s="312" t="str">
        <f t="shared" si="53"/>
        <v/>
      </c>
      <c r="AQ135" s="312" t="str">
        <f t="shared" si="54"/>
        <v/>
      </c>
      <c r="AR135" s="312" t="str">
        <f t="shared" si="55"/>
        <v/>
      </c>
      <c r="AS135" s="312" t="str">
        <f t="shared" si="56"/>
        <v/>
      </c>
      <c r="AT135" s="312" t="str">
        <f t="shared" si="57"/>
        <v/>
      </c>
      <c r="AU135" s="312" t="str">
        <f t="shared" si="58"/>
        <v/>
      </c>
      <c r="AV135" s="312" t="str">
        <f t="shared" si="59"/>
        <v/>
      </c>
      <c r="AW135" s="312" t="str">
        <f t="shared" si="60"/>
        <v/>
      </c>
      <c r="AX135" s="312" t="str">
        <f t="shared" si="61"/>
        <v/>
      </c>
      <c r="AY135" s="312" t="str">
        <f t="shared" si="62"/>
        <v/>
      </c>
      <c r="AZ135" s="312" t="str">
        <f t="shared" si="63"/>
        <v/>
      </c>
      <c r="BA135" s="312" t="str">
        <f t="shared" si="64"/>
        <v/>
      </c>
      <c r="BB135" s="311">
        <f t="shared" si="65"/>
        <v>1</v>
      </c>
    </row>
    <row r="136" spans="1:54">
      <c r="A136" s="307" t="str">
        <f t="shared" si="66"/>
        <v/>
      </c>
      <c r="B136" s="313" t="str">
        <f t="shared" si="66"/>
        <v/>
      </c>
      <c r="C136" s="307" t="str">
        <f t="shared" si="66"/>
        <v/>
      </c>
      <c r="D136" s="312">
        <f t="shared" si="15"/>
        <v>1</v>
      </c>
      <c r="E136" s="312" t="str">
        <f t="shared" si="16"/>
        <v/>
      </c>
      <c r="F136" s="312" t="str">
        <f t="shared" si="17"/>
        <v/>
      </c>
      <c r="G136" s="312" t="str">
        <f t="shared" si="18"/>
        <v/>
      </c>
      <c r="H136" s="312" t="str">
        <f t="shared" si="19"/>
        <v/>
      </c>
      <c r="I136" s="312" t="str">
        <f t="shared" si="20"/>
        <v/>
      </c>
      <c r="J136" s="312" t="str">
        <f t="shared" si="21"/>
        <v/>
      </c>
      <c r="K136" s="312" t="str">
        <f t="shared" si="22"/>
        <v/>
      </c>
      <c r="L136" s="312" t="str">
        <f t="shared" si="23"/>
        <v/>
      </c>
      <c r="M136" s="312" t="str">
        <f t="shared" si="24"/>
        <v/>
      </c>
      <c r="N136" s="312" t="str">
        <f t="shared" si="25"/>
        <v/>
      </c>
      <c r="O136" s="312" t="str">
        <f t="shared" si="26"/>
        <v/>
      </c>
      <c r="P136" s="312" t="str">
        <f t="shared" si="27"/>
        <v/>
      </c>
      <c r="Q136" s="312" t="str">
        <f t="shared" si="28"/>
        <v/>
      </c>
      <c r="R136" s="312" t="str">
        <f t="shared" si="29"/>
        <v/>
      </c>
      <c r="S136" s="312" t="str">
        <f t="shared" si="30"/>
        <v/>
      </c>
      <c r="T136" s="312" t="str">
        <f t="shared" si="31"/>
        <v/>
      </c>
      <c r="U136" s="312" t="str">
        <f t="shared" si="32"/>
        <v/>
      </c>
      <c r="V136" s="312" t="str">
        <f t="shared" si="33"/>
        <v/>
      </c>
      <c r="W136" s="312" t="str">
        <f t="shared" si="34"/>
        <v/>
      </c>
      <c r="X136" s="312" t="str">
        <f t="shared" si="35"/>
        <v/>
      </c>
      <c r="Y136" s="312" t="str">
        <f t="shared" si="36"/>
        <v/>
      </c>
      <c r="Z136" s="312" t="str">
        <f t="shared" si="37"/>
        <v/>
      </c>
      <c r="AA136" s="312" t="str">
        <f t="shared" si="38"/>
        <v/>
      </c>
      <c r="AB136" s="312" t="str">
        <f t="shared" si="39"/>
        <v/>
      </c>
      <c r="AC136" s="312" t="str">
        <f t="shared" si="40"/>
        <v/>
      </c>
      <c r="AD136" s="312" t="str">
        <f t="shared" si="41"/>
        <v/>
      </c>
      <c r="AE136" s="312" t="str">
        <f t="shared" si="42"/>
        <v/>
      </c>
      <c r="AF136" s="312" t="str">
        <f t="shared" si="43"/>
        <v/>
      </c>
      <c r="AG136" s="312" t="str">
        <f t="shared" si="44"/>
        <v/>
      </c>
      <c r="AH136" s="312" t="str">
        <f t="shared" si="45"/>
        <v/>
      </c>
      <c r="AI136" s="312" t="str">
        <f t="shared" si="46"/>
        <v/>
      </c>
      <c r="AJ136" s="312" t="str">
        <f t="shared" si="47"/>
        <v/>
      </c>
      <c r="AK136" s="312" t="str">
        <f t="shared" si="48"/>
        <v/>
      </c>
      <c r="AL136" s="312" t="str">
        <f t="shared" si="49"/>
        <v/>
      </c>
      <c r="AM136" s="312" t="str">
        <f t="shared" si="50"/>
        <v/>
      </c>
      <c r="AN136" s="312" t="str">
        <f t="shared" si="51"/>
        <v/>
      </c>
      <c r="AO136" s="312" t="str">
        <f t="shared" si="52"/>
        <v/>
      </c>
      <c r="AP136" s="312" t="str">
        <f t="shared" si="53"/>
        <v/>
      </c>
      <c r="AQ136" s="312" t="str">
        <f t="shared" si="54"/>
        <v/>
      </c>
      <c r="AR136" s="312" t="str">
        <f t="shared" si="55"/>
        <v/>
      </c>
      <c r="AS136" s="312" t="str">
        <f t="shared" si="56"/>
        <v/>
      </c>
      <c r="AT136" s="312" t="str">
        <f t="shared" si="57"/>
        <v/>
      </c>
      <c r="AU136" s="312" t="str">
        <f t="shared" si="58"/>
        <v/>
      </c>
      <c r="AV136" s="312" t="str">
        <f t="shared" si="59"/>
        <v/>
      </c>
      <c r="AW136" s="312" t="str">
        <f t="shared" si="60"/>
        <v/>
      </c>
      <c r="AX136" s="312" t="str">
        <f t="shared" si="61"/>
        <v/>
      </c>
      <c r="AY136" s="312" t="str">
        <f t="shared" si="62"/>
        <v/>
      </c>
      <c r="AZ136" s="312" t="str">
        <f t="shared" si="63"/>
        <v/>
      </c>
      <c r="BA136" s="312" t="str">
        <f t="shared" si="64"/>
        <v/>
      </c>
      <c r="BB136" s="311">
        <f t="shared" si="65"/>
        <v>1</v>
      </c>
    </row>
    <row r="137" spans="1:54">
      <c r="A137" s="307" t="str">
        <f t="shared" si="66"/>
        <v/>
      </c>
      <c r="B137" s="313" t="str">
        <f t="shared" si="66"/>
        <v/>
      </c>
      <c r="C137" s="307" t="str">
        <f t="shared" si="66"/>
        <v/>
      </c>
      <c r="D137" s="312">
        <f t="shared" si="15"/>
        <v>1</v>
      </c>
      <c r="E137" s="312" t="str">
        <f t="shared" si="16"/>
        <v/>
      </c>
      <c r="F137" s="312" t="str">
        <f t="shared" si="17"/>
        <v/>
      </c>
      <c r="G137" s="312" t="str">
        <f t="shared" si="18"/>
        <v/>
      </c>
      <c r="H137" s="312" t="str">
        <f t="shared" si="19"/>
        <v/>
      </c>
      <c r="I137" s="312" t="str">
        <f t="shared" si="20"/>
        <v/>
      </c>
      <c r="J137" s="312" t="str">
        <f t="shared" si="21"/>
        <v/>
      </c>
      <c r="K137" s="312" t="str">
        <f t="shared" si="22"/>
        <v/>
      </c>
      <c r="L137" s="312" t="str">
        <f t="shared" si="23"/>
        <v/>
      </c>
      <c r="M137" s="312" t="str">
        <f t="shared" si="24"/>
        <v/>
      </c>
      <c r="N137" s="312" t="str">
        <f t="shared" si="25"/>
        <v/>
      </c>
      <c r="O137" s="312" t="str">
        <f t="shared" si="26"/>
        <v/>
      </c>
      <c r="P137" s="312" t="str">
        <f t="shared" si="27"/>
        <v/>
      </c>
      <c r="Q137" s="312" t="str">
        <f t="shared" si="28"/>
        <v/>
      </c>
      <c r="R137" s="312" t="str">
        <f t="shared" si="29"/>
        <v/>
      </c>
      <c r="S137" s="312" t="str">
        <f t="shared" si="30"/>
        <v/>
      </c>
      <c r="T137" s="312" t="str">
        <f t="shared" si="31"/>
        <v/>
      </c>
      <c r="U137" s="312" t="str">
        <f t="shared" si="32"/>
        <v/>
      </c>
      <c r="V137" s="312" t="str">
        <f t="shared" si="33"/>
        <v/>
      </c>
      <c r="W137" s="312" t="str">
        <f t="shared" si="34"/>
        <v/>
      </c>
      <c r="X137" s="312" t="str">
        <f t="shared" si="35"/>
        <v/>
      </c>
      <c r="Y137" s="312" t="str">
        <f t="shared" si="36"/>
        <v/>
      </c>
      <c r="Z137" s="312" t="str">
        <f t="shared" si="37"/>
        <v/>
      </c>
      <c r="AA137" s="312" t="str">
        <f t="shared" si="38"/>
        <v/>
      </c>
      <c r="AB137" s="312" t="str">
        <f t="shared" si="39"/>
        <v/>
      </c>
      <c r="AC137" s="312" t="str">
        <f t="shared" si="40"/>
        <v/>
      </c>
      <c r="AD137" s="312" t="str">
        <f t="shared" si="41"/>
        <v/>
      </c>
      <c r="AE137" s="312" t="str">
        <f t="shared" si="42"/>
        <v/>
      </c>
      <c r="AF137" s="312" t="str">
        <f t="shared" si="43"/>
        <v/>
      </c>
      <c r="AG137" s="312" t="str">
        <f t="shared" si="44"/>
        <v/>
      </c>
      <c r="AH137" s="312" t="str">
        <f t="shared" si="45"/>
        <v/>
      </c>
      <c r="AI137" s="312" t="str">
        <f t="shared" si="46"/>
        <v/>
      </c>
      <c r="AJ137" s="312" t="str">
        <f t="shared" si="47"/>
        <v/>
      </c>
      <c r="AK137" s="312" t="str">
        <f t="shared" si="48"/>
        <v/>
      </c>
      <c r="AL137" s="312" t="str">
        <f t="shared" si="49"/>
        <v/>
      </c>
      <c r="AM137" s="312" t="str">
        <f t="shared" si="50"/>
        <v/>
      </c>
      <c r="AN137" s="312" t="str">
        <f t="shared" si="51"/>
        <v/>
      </c>
      <c r="AO137" s="312" t="str">
        <f t="shared" si="52"/>
        <v/>
      </c>
      <c r="AP137" s="312" t="str">
        <f t="shared" si="53"/>
        <v/>
      </c>
      <c r="AQ137" s="312" t="str">
        <f t="shared" si="54"/>
        <v/>
      </c>
      <c r="AR137" s="312" t="str">
        <f t="shared" si="55"/>
        <v/>
      </c>
      <c r="AS137" s="312" t="str">
        <f t="shared" si="56"/>
        <v/>
      </c>
      <c r="AT137" s="312" t="str">
        <f t="shared" si="57"/>
        <v/>
      </c>
      <c r="AU137" s="312" t="str">
        <f t="shared" si="58"/>
        <v/>
      </c>
      <c r="AV137" s="312" t="str">
        <f t="shared" si="59"/>
        <v/>
      </c>
      <c r="AW137" s="312" t="str">
        <f t="shared" si="60"/>
        <v/>
      </c>
      <c r="AX137" s="312" t="str">
        <f t="shared" si="61"/>
        <v/>
      </c>
      <c r="AY137" s="312" t="str">
        <f t="shared" si="62"/>
        <v/>
      </c>
      <c r="AZ137" s="312" t="str">
        <f t="shared" si="63"/>
        <v/>
      </c>
      <c r="BA137" s="312" t="str">
        <f t="shared" si="64"/>
        <v/>
      </c>
      <c r="BB137" s="311">
        <f t="shared" si="65"/>
        <v>1</v>
      </c>
    </row>
    <row r="138" spans="1:54">
      <c r="A138" s="307" t="str">
        <f t="shared" si="66"/>
        <v/>
      </c>
      <c r="B138" s="313" t="str">
        <f t="shared" si="66"/>
        <v/>
      </c>
      <c r="C138" s="307" t="str">
        <f t="shared" si="66"/>
        <v/>
      </c>
      <c r="D138" s="312">
        <f t="shared" si="15"/>
        <v>1</v>
      </c>
      <c r="E138" s="312" t="str">
        <f t="shared" si="16"/>
        <v/>
      </c>
      <c r="F138" s="312" t="str">
        <f t="shared" si="17"/>
        <v/>
      </c>
      <c r="G138" s="312" t="str">
        <f t="shared" si="18"/>
        <v/>
      </c>
      <c r="H138" s="312" t="str">
        <f t="shared" si="19"/>
        <v/>
      </c>
      <c r="I138" s="312" t="str">
        <f t="shared" si="20"/>
        <v/>
      </c>
      <c r="J138" s="312" t="str">
        <f t="shared" si="21"/>
        <v/>
      </c>
      <c r="K138" s="312" t="str">
        <f t="shared" si="22"/>
        <v/>
      </c>
      <c r="L138" s="312" t="str">
        <f t="shared" si="23"/>
        <v/>
      </c>
      <c r="M138" s="312" t="str">
        <f t="shared" si="24"/>
        <v/>
      </c>
      <c r="N138" s="312" t="str">
        <f t="shared" si="25"/>
        <v/>
      </c>
      <c r="O138" s="312" t="str">
        <f t="shared" si="26"/>
        <v/>
      </c>
      <c r="P138" s="312" t="str">
        <f t="shared" si="27"/>
        <v/>
      </c>
      <c r="Q138" s="312" t="str">
        <f t="shared" si="28"/>
        <v/>
      </c>
      <c r="R138" s="312" t="str">
        <f t="shared" si="29"/>
        <v/>
      </c>
      <c r="S138" s="312" t="str">
        <f t="shared" si="30"/>
        <v/>
      </c>
      <c r="T138" s="312" t="str">
        <f t="shared" si="31"/>
        <v/>
      </c>
      <c r="U138" s="312" t="str">
        <f t="shared" si="32"/>
        <v/>
      </c>
      <c r="V138" s="312" t="str">
        <f t="shared" si="33"/>
        <v/>
      </c>
      <c r="W138" s="312" t="str">
        <f t="shared" si="34"/>
        <v/>
      </c>
      <c r="X138" s="312" t="str">
        <f t="shared" si="35"/>
        <v/>
      </c>
      <c r="Y138" s="312" t="str">
        <f t="shared" si="36"/>
        <v/>
      </c>
      <c r="Z138" s="312" t="str">
        <f t="shared" si="37"/>
        <v/>
      </c>
      <c r="AA138" s="312" t="str">
        <f t="shared" si="38"/>
        <v/>
      </c>
      <c r="AB138" s="312" t="str">
        <f t="shared" si="39"/>
        <v/>
      </c>
      <c r="AC138" s="312" t="str">
        <f t="shared" si="40"/>
        <v/>
      </c>
      <c r="AD138" s="312" t="str">
        <f t="shared" si="41"/>
        <v/>
      </c>
      <c r="AE138" s="312" t="str">
        <f t="shared" si="42"/>
        <v/>
      </c>
      <c r="AF138" s="312" t="str">
        <f t="shared" si="43"/>
        <v/>
      </c>
      <c r="AG138" s="312" t="str">
        <f t="shared" si="44"/>
        <v/>
      </c>
      <c r="AH138" s="312" t="str">
        <f t="shared" si="45"/>
        <v/>
      </c>
      <c r="AI138" s="312" t="str">
        <f t="shared" si="46"/>
        <v/>
      </c>
      <c r="AJ138" s="312" t="str">
        <f t="shared" si="47"/>
        <v/>
      </c>
      <c r="AK138" s="312" t="str">
        <f t="shared" si="48"/>
        <v/>
      </c>
      <c r="AL138" s="312" t="str">
        <f t="shared" si="49"/>
        <v/>
      </c>
      <c r="AM138" s="312" t="str">
        <f t="shared" si="50"/>
        <v/>
      </c>
      <c r="AN138" s="312" t="str">
        <f t="shared" si="51"/>
        <v/>
      </c>
      <c r="AO138" s="312" t="str">
        <f t="shared" si="52"/>
        <v/>
      </c>
      <c r="AP138" s="312" t="str">
        <f t="shared" si="53"/>
        <v/>
      </c>
      <c r="AQ138" s="312" t="str">
        <f t="shared" si="54"/>
        <v/>
      </c>
      <c r="AR138" s="312" t="str">
        <f t="shared" si="55"/>
        <v/>
      </c>
      <c r="AS138" s="312" t="str">
        <f t="shared" si="56"/>
        <v/>
      </c>
      <c r="AT138" s="312" t="str">
        <f t="shared" si="57"/>
        <v/>
      </c>
      <c r="AU138" s="312" t="str">
        <f t="shared" si="58"/>
        <v/>
      </c>
      <c r="AV138" s="312" t="str">
        <f t="shared" si="59"/>
        <v/>
      </c>
      <c r="AW138" s="312" t="str">
        <f t="shared" si="60"/>
        <v/>
      </c>
      <c r="AX138" s="312" t="str">
        <f t="shared" si="61"/>
        <v/>
      </c>
      <c r="AY138" s="312" t="str">
        <f t="shared" si="62"/>
        <v/>
      </c>
      <c r="AZ138" s="312" t="str">
        <f t="shared" si="63"/>
        <v/>
      </c>
      <c r="BA138" s="312" t="str">
        <f t="shared" si="64"/>
        <v/>
      </c>
      <c r="BB138" s="311">
        <f t="shared" si="65"/>
        <v>1</v>
      </c>
    </row>
    <row r="139" spans="1:54">
      <c r="A139" s="307" t="str">
        <f t="shared" si="66"/>
        <v/>
      </c>
      <c r="B139" s="313" t="str">
        <f t="shared" si="66"/>
        <v/>
      </c>
      <c r="C139" s="307" t="str">
        <f t="shared" si="66"/>
        <v/>
      </c>
      <c r="D139" s="312">
        <f t="shared" si="15"/>
        <v>1</v>
      </c>
      <c r="E139" s="312" t="str">
        <f t="shared" si="16"/>
        <v/>
      </c>
      <c r="F139" s="312" t="str">
        <f t="shared" si="17"/>
        <v/>
      </c>
      <c r="G139" s="312" t="str">
        <f t="shared" si="18"/>
        <v/>
      </c>
      <c r="H139" s="312" t="str">
        <f t="shared" si="19"/>
        <v/>
      </c>
      <c r="I139" s="312" t="str">
        <f t="shared" si="20"/>
        <v/>
      </c>
      <c r="J139" s="312" t="str">
        <f t="shared" si="21"/>
        <v/>
      </c>
      <c r="K139" s="312" t="str">
        <f t="shared" si="22"/>
        <v/>
      </c>
      <c r="L139" s="312" t="str">
        <f t="shared" si="23"/>
        <v/>
      </c>
      <c r="M139" s="312" t="str">
        <f t="shared" si="24"/>
        <v/>
      </c>
      <c r="N139" s="312" t="str">
        <f t="shared" si="25"/>
        <v/>
      </c>
      <c r="O139" s="312" t="str">
        <f t="shared" si="26"/>
        <v/>
      </c>
      <c r="P139" s="312" t="str">
        <f t="shared" si="27"/>
        <v/>
      </c>
      <c r="Q139" s="312" t="str">
        <f t="shared" si="28"/>
        <v/>
      </c>
      <c r="R139" s="312" t="str">
        <f t="shared" si="29"/>
        <v/>
      </c>
      <c r="S139" s="312" t="str">
        <f t="shared" si="30"/>
        <v/>
      </c>
      <c r="T139" s="312" t="str">
        <f t="shared" si="31"/>
        <v/>
      </c>
      <c r="U139" s="312" t="str">
        <f t="shared" si="32"/>
        <v/>
      </c>
      <c r="V139" s="312" t="str">
        <f t="shared" si="33"/>
        <v/>
      </c>
      <c r="W139" s="312" t="str">
        <f t="shared" si="34"/>
        <v/>
      </c>
      <c r="X139" s="312" t="str">
        <f t="shared" si="35"/>
        <v/>
      </c>
      <c r="Y139" s="312" t="str">
        <f t="shared" si="36"/>
        <v/>
      </c>
      <c r="Z139" s="312" t="str">
        <f t="shared" si="37"/>
        <v/>
      </c>
      <c r="AA139" s="312" t="str">
        <f t="shared" si="38"/>
        <v/>
      </c>
      <c r="AB139" s="312" t="str">
        <f t="shared" si="39"/>
        <v/>
      </c>
      <c r="AC139" s="312" t="str">
        <f t="shared" si="40"/>
        <v/>
      </c>
      <c r="AD139" s="312" t="str">
        <f t="shared" si="41"/>
        <v/>
      </c>
      <c r="AE139" s="312" t="str">
        <f t="shared" si="42"/>
        <v/>
      </c>
      <c r="AF139" s="312" t="str">
        <f t="shared" si="43"/>
        <v/>
      </c>
      <c r="AG139" s="312" t="str">
        <f t="shared" si="44"/>
        <v/>
      </c>
      <c r="AH139" s="312" t="str">
        <f t="shared" si="45"/>
        <v/>
      </c>
      <c r="AI139" s="312" t="str">
        <f t="shared" si="46"/>
        <v/>
      </c>
      <c r="AJ139" s="312" t="str">
        <f t="shared" si="47"/>
        <v/>
      </c>
      <c r="AK139" s="312" t="str">
        <f t="shared" si="48"/>
        <v/>
      </c>
      <c r="AL139" s="312" t="str">
        <f t="shared" si="49"/>
        <v/>
      </c>
      <c r="AM139" s="312" t="str">
        <f t="shared" si="50"/>
        <v/>
      </c>
      <c r="AN139" s="312" t="str">
        <f t="shared" si="51"/>
        <v/>
      </c>
      <c r="AO139" s="312" t="str">
        <f t="shared" si="52"/>
        <v/>
      </c>
      <c r="AP139" s="312" t="str">
        <f t="shared" si="53"/>
        <v/>
      </c>
      <c r="AQ139" s="312" t="str">
        <f t="shared" si="54"/>
        <v/>
      </c>
      <c r="AR139" s="312" t="str">
        <f t="shared" si="55"/>
        <v/>
      </c>
      <c r="AS139" s="312" t="str">
        <f t="shared" si="56"/>
        <v/>
      </c>
      <c r="AT139" s="312" t="str">
        <f t="shared" si="57"/>
        <v/>
      </c>
      <c r="AU139" s="312" t="str">
        <f t="shared" si="58"/>
        <v/>
      </c>
      <c r="AV139" s="312" t="str">
        <f t="shared" si="59"/>
        <v/>
      </c>
      <c r="AW139" s="312" t="str">
        <f t="shared" si="60"/>
        <v/>
      </c>
      <c r="AX139" s="312" t="str">
        <f t="shared" si="61"/>
        <v/>
      </c>
      <c r="AY139" s="312" t="str">
        <f t="shared" si="62"/>
        <v/>
      </c>
      <c r="AZ139" s="312" t="str">
        <f t="shared" si="63"/>
        <v/>
      </c>
      <c r="BA139" s="312" t="str">
        <f t="shared" si="64"/>
        <v/>
      </c>
      <c r="BB139" s="311">
        <f t="shared" si="65"/>
        <v>1</v>
      </c>
    </row>
    <row r="140" spans="1:54">
      <c r="A140" s="307" t="str">
        <f t="shared" si="66"/>
        <v/>
      </c>
      <c r="B140" s="313" t="str">
        <f t="shared" si="66"/>
        <v/>
      </c>
      <c r="C140" s="307" t="str">
        <f t="shared" si="66"/>
        <v/>
      </c>
      <c r="D140" s="312">
        <f t="shared" si="15"/>
        <v>1</v>
      </c>
      <c r="E140" s="312" t="str">
        <f t="shared" si="16"/>
        <v/>
      </c>
      <c r="F140" s="312" t="str">
        <f t="shared" si="17"/>
        <v/>
      </c>
      <c r="G140" s="312" t="str">
        <f t="shared" si="18"/>
        <v/>
      </c>
      <c r="H140" s="312" t="str">
        <f t="shared" si="19"/>
        <v/>
      </c>
      <c r="I140" s="312" t="str">
        <f t="shared" si="20"/>
        <v/>
      </c>
      <c r="J140" s="312" t="str">
        <f t="shared" si="21"/>
        <v/>
      </c>
      <c r="K140" s="312" t="str">
        <f t="shared" si="22"/>
        <v/>
      </c>
      <c r="L140" s="312" t="str">
        <f t="shared" si="23"/>
        <v/>
      </c>
      <c r="M140" s="312" t="str">
        <f t="shared" si="24"/>
        <v/>
      </c>
      <c r="N140" s="312" t="str">
        <f t="shared" si="25"/>
        <v/>
      </c>
      <c r="O140" s="312" t="str">
        <f t="shared" si="26"/>
        <v/>
      </c>
      <c r="P140" s="312" t="str">
        <f t="shared" si="27"/>
        <v/>
      </c>
      <c r="Q140" s="312" t="str">
        <f t="shared" si="28"/>
        <v/>
      </c>
      <c r="R140" s="312" t="str">
        <f t="shared" si="29"/>
        <v/>
      </c>
      <c r="S140" s="312" t="str">
        <f t="shared" si="30"/>
        <v/>
      </c>
      <c r="T140" s="312" t="str">
        <f t="shared" si="31"/>
        <v/>
      </c>
      <c r="U140" s="312" t="str">
        <f t="shared" si="32"/>
        <v/>
      </c>
      <c r="V140" s="312" t="str">
        <f t="shared" si="33"/>
        <v/>
      </c>
      <c r="W140" s="312" t="str">
        <f t="shared" si="34"/>
        <v/>
      </c>
      <c r="X140" s="312" t="str">
        <f t="shared" si="35"/>
        <v/>
      </c>
      <c r="Y140" s="312" t="str">
        <f t="shared" si="36"/>
        <v/>
      </c>
      <c r="Z140" s="312" t="str">
        <f t="shared" si="37"/>
        <v/>
      </c>
      <c r="AA140" s="312" t="str">
        <f t="shared" si="38"/>
        <v/>
      </c>
      <c r="AB140" s="312" t="str">
        <f t="shared" si="39"/>
        <v/>
      </c>
      <c r="AC140" s="312" t="str">
        <f t="shared" si="40"/>
        <v/>
      </c>
      <c r="AD140" s="312" t="str">
        <f t="shared" si="41"/>
        <v/>
      </c>
      <c r="AE140" s="312" t="str">
        <f t="shared" si="42"/>
        <v/>
      </c>
      <c r="AF140" s="312" t="str">
        <f t="shared" si="43"/>
        <v/>
      </c>
      <c r="AG140" s="312" t="str">
        <f t="shared" si="44"/>
        <v/>
      </c>
      <c r="AH140" s="312" t="str">
        <f t="shared" si="45"/>
        <v/>
      </c>
      <c r="AI140" s="312" t="str">
        <f t="shared" si="46"/>
        <v/>
      </c>
      <c r="AJ140" s="312" t="str">
        <f t="shared" si="47"/>
        <v/>
      </c>
      <c r="AK140" s="312" t="str">
        <f t="shared" si="48"/>
        <v/>
      </c>
      <c r="AL140" s="312" t="str">
        <f t="shared" si="49"/>
        <v/>
      </c>
      <c r="AM140" s="312" t="str">
        <f t="shared" si="50"/>
        <v/>
      </c>
      <c r="AN140" s="312" t="str">
        <f t="shared" si="51"/>
        <v/>
      </c>
      <c r="AO140" s="312" t="str">
        <f t="shared" si="52"/>
        <v/>
      </c>
      <c r="AP140" s="312" t="str">
        <f t="shared" si="53"/>
        <v/>
      </c>
      <c r="AQ140" s="312" t="str">
        <f t="shared" si="54"/>
        <v/>
      </c>
      <c r="AR140" s="312" t="str">
        <f t="shared" si="55"/>
        <v/>
      </c>
      <c r="AS140" s="312" t="str">
        <f t="shared" si="56"/>
        <v/>
      </c>
      <c r="AT140" s="312" t="str">
        <f t="shared" si="57"/>
        <v/>
      </c>
      <c r="AU140" s="312" t="str">
        <f t="shared" si="58"/>
        <v/>
      </c>
      <c r="AV140" s="312" t="str">
        <f t="shared" si="59"/>
        <v/>
      </c>
      <c r="AW140" s="312" t="str">
        <f t="shared" si="60"/>
        <v/>
      </c>
      <c r="AX140" s="312" t="str">
        <f t="shared" si="61"/>
        <v/>
      </c>
      <c r="AY140" s="312" t="str">
        <f t="shared" si="62"/>
        <v/>
      </c>
      <c r="AZ140" s="312" t="str">
        <f t="shared" si="63"/>
        <v/>
      </c>
      <c r="BA140" s="312" t="str">
        <f t="shared" si="64"/>
        <v/>
      </c>
      <c r="BB140" s="311">
        <f t="shared" si="65"/>
        <v>1</v>
      </c>
    </row>
    <row r="141" spans="1:54">
      <c r="A141" s="307" t="str">
        <f t="shared" si="66"/>
        <v/>
      </c>
      <c r="B141" s="313" t="str">
        <f t="shared" si="66"/>
        <v/>
      </c>
      <c r="C141" s="307" t="str">
        <f t="shared" si="66"/>
        <v/>
      </c>
      <c r="D141" s="312">
        <f t="shared" si="15"/>
        <v>1</v>
      </c>
      <c r="E141" s="312" t="str">
        <f t="shared" si="16"/>
        <v/>
      </c>
      <c r="F141" s="312" t="str">
        <f t="shared" si="17"/>
        <v/>
      </c>
      <c r="G141" s="312" t="str">
        <f t="shared" si="18"/>
        <v/>
      </c>
      <c r="H141" s="312" t="str">
        <f t="shared" si="19"/>
        <v/>
      </c>
      <c r="I141" s="312" t="str">
        <f t="shared" si="20"/>
        <v/>
      </c>
      <c r="J141" s="312" t="str">
        <f t="shared" si="21"/>
        <v/>
      </c>
      <c r="K141" s="312" t="str">
        <f t="shared" si="22"/>
        <v/>
      </c>
      <c r="L141" s="312" t="str">
        <f t="shared" si="23"/>
        <v/>
      </c>
      <c r="M141" s="312" t="str">
        <f t="shared" si="24"/>
        <v/>
      </c>
      <c r="N141" s="312" t="str">
        <f t="shared" si="25"/>
        <v/>
      </c>
      <c r="O141" s="312" t="str">
        <f t="shared" si="26"/>
        <v/>
      </c>
      <c r="P141" s="312" t="str">
        <f t="shared" si="27"/>
        <v/>
      </c>
      <c r="Q141" s="312" t="str">
        <f t="shared" si="28"/>
        <v/>
      </c>
      <c r="R141" s="312" t="str">
        <f t="shared" si="29"/>
        <v/>
      </c>
      <c r="S141" s="312" t="str">
        <f t="shared" si="30"/>
        <v/>
      </c>
      <c r="T141" s="312" t="str">
        <f t="shared" si="31"/>
        <v/>
      </c>
      <c r="U141" s="312" t="str">
        <f t="shared" si="32"/>
        <v/>
      </c>
      <c r="V141" s="312" t="str">
        <f t="shared" si="33"/>
        <v/>
      </c>
      <c r="W141" s="312" t="str">
        <f t="shared" si="34"/>
        <v/>
      </c>
      <c r="X141" s="312" t="str">
        <f t="shared" si="35"/>
        <v/>
      </c>
      <c r="Y141" s="312" t="str">
        <f t="shared" si="36"/>
        <v/>
      </c>
      <c r="Z141" s="312" t="str">
        <f t="shared" si="37"/>
        <v/>
      </c>
      <c r="AA141" s="312" t="str">
        <f t="shared" si="38"/>
        <v/>
      </c>
      <c r="AB141" s="312" t="str">
        <f t="shared" si="39"/>
        <v/>
      </c>
      <c r="AC141" s="312" t="str">
        <f t="shared" si="40"/>
        <v/>
      </c>
      <c r="AD141" s="312" t="str">
        <f t="shared" si="41"/>
        <v/>
      </c>
      <c r="AE141" s="312" t="str">
        <f t="shared" si="42"/>
        <v/>
      </c>
      <c r="AF141" s="312" t="str">
        <f t="shared" si="43"/>
        <v/>
      </c>
      <c r="AG141" s="312" t="str">
        <f t="shared" si="44"/>
        <v/>
      </c>
      <c r="AH141" s="312" t="str">
        <f t="shared" si="45"/>
        <v/>
      </c>
      <c r="AI141" s="312" t="str">
        <f t="shared" si="46"/>
        <v/>
      </c>
      <c r="AJ141" s="312" t="str">
        <f t="shared" si="47"/>
        <v/>
      </c>
      <c r="AK141" s="312" t="str">
        <f t="shared" si="48"/>
        <v/>
      </c>
      <c r="AL141" s="312" t="str">
        <f t="shared" si="49"/>
        <v/>
      </c>
      <c r="AM141" s="312" t="str">
        <f t="shared" si="50"/>
        <v/>
      </c>
      <c r="AN141" s="312" t="str">
        <f t="shared" si="51"/>
        <v/>
      </c>
      <c r="AO141" s="312" t="str">
        <f t="shared" si="52"/>
        <v/>
      </c>
      <c r="AP141" s="312" t="str">
        <f t="shared" si="53"/>
        <v/>
      </c>
      <c r="AQ141" s="312" t="str">
        <f t="shared" si="54"/>
        <v/>
      </c>
      <c r="AR141" s="312" t="str">
        <f t="shared" si="55"/>
        <v/>
      </c>
      <c r="AS141" s="312" t="str">
        <f t="shared" si="56"/>
        <v/>
      </c>
      <c r="AT141" s="312" t="str">
        <f t="shared" si="57"/>
        <v/>
      </c>
      <c r="AU141" s="312" t="str">
        <f t="shared" si="58"/>
        <v/>
      </c>
      <c r="AV141" s="312" t="str">
        <f t="shared" si="59"/>
        <v/>
      </c>
      <c r="AW141" s="312" t="str">
        <f t="shared" si="60"/>
        <v/>
      </c>
      <c r="AX141" s="312" t="str">
        <f t="shared" si="61"/>
        <v/>
      </c>
      <c r="AY141" s="312" t="str">
        <f t="shared" si="62"/>
        <v/>
      </c>
      <c r="AZ141" s="312" t="str">
        <f t="shared" si="63"/>
        <v/>
      </c>
      <c r="BA141" s="312" t="str">
        <f t="shared" si="64"/>
        <v/>
      </c>
      <c r="BB141" s="311">
        <f t="shared" si="65"/>
        <v>1</v>
      </c>
    </row>
    <row r="142" spans="1:54">
      <c r="A142" s="307" t="str">
        <f t="shared" si="66"/>
        <v/>
      </c>
      <c r="B142" s="313" t="str">
        <f t="shared" si="66"/>
        <v/>
      </c>
      <c r="C142" s="307" t="str">
        <f t="shared" si="66"/>
        <v/>
      </c>
      <c r="D142" s="312">
        <f t="shared" si="15"/>
        <v>1</v>
      </c>
      <c r="E142" s="312" t="str">
        <f t="shared" si="16"/>
        <v/>
      </c>
      <c r="F142" s="312" t="str">
        <f t="shared" si="17"/>
        <v/>
      </c>
      <c r="G142" s="312" t="str">
        <f t="shared" si="18"/>
        <v/>
      </c>
      <c r="H142" s="312" t="str">
        <f t="shared" si="19"/>
        <v/>
      </c>
      <c r="I142" s="312" t="str">
        <f t="shared" si="20"/>
        <v/>
      </c>
      <c r="J142" s="312" t="str">
        <f t="shared" si="21"/>
        <v/>
      </c>
      <c r="K142" s="312" t="str">
        <f t="shared" si="22"/>
        <v/>
      </c>
      <c r="L142" s="312" t="str">
        <f t="shared" si="23"/>
        <v/>
      </c>
      <c r="M142" s="312" t="str">
        <f t="shared" si="24"/>
        <v/>
      </c>
      <c r="N142" s="312" t="str">
        <f t="shared" si="25"/>
        <v/>
      </c>
      <c r="O142" s="312" t="str">
        <f t="shared" si="26"/>
        <v/>
      </c>
      <c r="P142" s="312" t="str">
        <f t="shared" si="27"/>
        <v/>
      </c>
      <c r="Q142" s="312" t="str">
        <f t="shared" si="28"/>
        <v/>
      </c>
      <c r="R142" s="312" t="str">
        <f t="shared" si="29"/>
        <v/>
      </c>
      <c r="S142" s="312" t="str">
        <f t="shared" si="30"/>
        <v/>
      </c>
      <c r="T142" s="312" t="str">
        <f t="shared" si="31"/>
        <v/>
      </c>
      <c r="U142" s="312" t="str">
        <f t="shared" si="32"/>
        <v/>
      </c>
      <c r="V142" s="312" t="str">
        <f t="shared" si="33"/>
        <v/>
      </c>
      <c r="W142" s="312" t="str">
        <f t="shared" si="34"/>
        <v/>
      </c>
      <c r="X142" s="312" t="str">
        <f t="shared" si="35"/>
        <v/>
      </c>
      <c r="Y142" s="312" t="str">
        <f t="shared" si="36"/>
        <v/>
      </c>
      <c r="Z142" s="312" t="str">
        <f t="shared" si="37"/>
        <v/>
      </c>
      <c r="AA142" s="312" t="str">
        <f t="shared" si="38"/>
        <v/>
      </c>
      <c r="AB142" s="312" t="str">
        <f t="shared" si="39"/>
        <v/>
      </c>
      <c r="AC142" s="312" t="str">
        <f t="shared" si="40"/>
        <v/>
      </c>
      <c r="AD142" s="312" t="str">
        <f t="shared" si="41"/>
        <v/>
      </c>
      <c r="AE142" s="312" t="str">
        <f t="shared" si="42"/>
        <v/>
      </c>
      <c r="AF142" s="312" t="str">
        <f t="shared" si="43"/>
        <v/>
      </c>
      <c r="AG142" s="312" t="str">
        <f t="shared" si="44"/>
        <v/>
      </c>
      <c r="AH142" s="312" t="str">
        <f t="shared" si="45"/>
        <v/>
      </c>
      <c r="AI142" s="312" t="str">
        <f t="shared" si="46"/>
        <v/>
      </c>
      <c r="AJ142" s="312" t="str">
        <f t="shared" si="47"/>
        <v/>
      </c>
      <c r="AK142" s="312" t="str">
        <f t="shared" si="48"/>
        <v/>
      </c>
      <c r="AL142" s="312" t="str">
        <f t="shared" si="49"/>
        <v/>
      </c>
      <c r="AM142" s="312" t="str">
        <f t="shared" si="50"/>
        <v/>
      </c>
      <c r="AN142" s="312" t="str">
        <f t="shared" si="51"/>
        <v/>
      </c>
      <c r="AO142" s="312" t="str">
        <f t="shared" si="52"/>
        <v/>
      </c>
      <c r="AP142" s="312" t="str">
        <f t="shared" si="53"/>
        <v/>
      </c>
      <c r="AQ142" s="312" t="str">
        <f t="shared" si="54"/>
        <v/>
      </c>
      <c r="AR142" s="312" t="str">
        <f t="shared" si="55"/>
        <v/>
      </c>
      <c r="AS142" s="312" t="str">
        <f t="shared" si="56"/>
        <v/>
      </c>
      <c r="AT142" s="312" t="str">
        <f t="shared" si="57"/>
        <v/>
      </c>
      <c r="AU142" s="312" t="str">
        <f t="shared" si="58"/>
        <v/>
      </c>
      <c r="AV142" s="312" t="str">
        <f t="shared" si="59"/>
        <v/>
      </c>
      <c r="AW142" s="312" t="str">
        <f t="shared" si="60"/>
        <v/>
      </c>
      <c r="AX142" s="312" t="str">
        <f t="shared" si="61"/>
        <v/>
      </c>
      <c r="AY142" s="312" t="str">
        <f t="shared" si="62"/>
        <v/>
      </c>
      <c r="AZ142" s="312" t="str">
        <f t="shared" si="63"/>
        <v/>
      </c>
      <c r="BA142" s="312" t="str">
        <f t="shared" si="64"/>
        <v/>
      </c>
      <c r="BB142" s="311">
        <f t="shared" si="65"/>
        <v>1</v>
      </c>
    </row>
    <row r="143" spans="1:54">
      <c r="A143" s="307" t="str">
        <f t="shared" si="66"/>
        <v/>
      </c>
      <c r="B143" s="313" t="str">
        <f t="shared" si="66"/>
        <v/>
      </c>
      <c r="C143" s="307" t="str">
        <f t="shared" si="66"/>
        <v/>
      </c>
      <c r="D143" s="312">
        <f t="shared" si="15"/>
        <v>1</v>
      </c>
      <c r="E143" s="312" t="str">
        <f t="shared" si="16"/>
        <v/>
      </c>
      <c r="F143" s="312" t="str">
        <f t="shared" si="17"/>
        <v/>
      </c>
      <c r="G143" s="312" t="str">
        <f t="shared" si="18"/>
        <v/>
      </c>
      <c r="H143" s="312" t="str">
        <f t="shared" si="19"/>
        <v/>
      </c>
      <c r="I143" s="312" t="str">
        <f t="shared" si="20"/>
        <v/>
      </c>
      <c r="J143" s="312" t="str">
        <f t="shared" si="21"/>
        <v/>
      </c>
      <c r="K143" s="312" t="str">
        <f t="shared" si="22"/>
        <v/>
      </c>
      <c r="L143" s="312" t="str">
        <f t="shared" si="23"/>
        <v/>
      </c>
      <c r="M143" s="312" t="str">
        <f t="shared" si="24"/>
        <v/>
      </c>
      <c r="N143" s="312" t="str">
        <f t="shared" si="25"/>
        <v/>
      </c>
      <c r="O143" s="312" t="str">
        <f t="shared" si="26"/>
        <v/>
      </c>
      <c r="P143" s="312" t="str">
        <f t="shared" si="27"/>
        <v/>
      </c>
      <c r="Q143" s="312" t="str">
        <f t="shared" si="28"/>
        <v/>
      </c>
      <c r="R143" s="312" t="str">
        <f t="shared" si="29"/>
        <v/>
      </c>
      <c r="S143" s="312" t="str">
        <f t="shared" si="30"/>
        <v/>
      </c>
      <c r="T143" s="312" t="str">
        <f t="shared" si="31"/>
        <v/>
      </c>
      <c r="U143" s="312" t="str">
        <f t="shared" si="32"/>
        <v/>
      </c>
      <c r="V143" s="312" t="str">
        <f t="shared" si="33"/>
        <v/>
      </c>
      <c r="W143" s="312" t="str">
        <f t="shared" si="34"/>
        <v/>
      </c>
      <c r="X143" s="312" t="str">
        <f t="shared" si="35"/>
        <v/>
      </c>
      <c r="Y143" s="312" t="str">
        <f t="shared" si="36"/>
        <v/>
      </c>
      <c r="Z143" s="312" t="str">
        <f t="shared" si="37"/>
        <v/>
      </c>
      <c r="AA143" s="312" t="str">
        <f t="shared" si="38"/>
        <v/>
      </c>
      <c r="AB143" s="312" t="str">
        <f t="shared" si="39"/>
        <v/>
      </c>
      <c r="AC143" s="312" t="str">
        <f t="shared" si="40"/>
        <v/>
      </c>
      <c r="AD143" s="312" t="str">
        <f t="shared" si="41"/>
        <v/>
      </c>
      <c r="AE143" s="312" t="str">
        <f t="shared" si="42"/>
        <v/>
      </c>
      <c r="AF143" s="312" t="str">
        <f t="shared" si="43"/>
        <v/>
      </c>
      <c r="AG143" s="312" t="str">
        <f t="shared" si="44"/>
        <v/>
      </c>
      <c r="AH143" s="312" t="str">
        <f t="shared" si="45"/>
        <v/>
      </c>
      <c r="AI143" s="312" t="str">
        <f t="shared" si="46"/>
        <v/>
      </c>
      <c r="AJ143" s="312" t="str">
        <f t="shared" si="47"/>
        <v/>
      </c>
      <c r="AK143" s="312" t="str">
        <f t="shared" si="48"/>
        <v/>
      </c>
      <c r="AL143" s="312" t="str">
        <f t="shared" si="49"/>
        <v/>
      </c>
      <c r="AM143" s="312" t="str">
        <f t="shared" si="50"/>
        <v/>
      </c>
      <c r="AN143" s="312" t="str">
        <f t="shared" si="51"/>
        <v/>
      </c>
      <c r="AO143" s="312" t="str">
        <f t="shared" si="52"/>
        <v/>
      </c>
      <c r="AP143" s="312" t="str">
        <f t="shared" si="53"/>
        <v/>
      </c>
      <c r="AQ143" s="312" t="str">
        <f t="shared" si="54"/>
        <v/>
      </c>
      <c r="AR143" s="312" t="str">
        <f t="shared" si="55"/>
        <v/>
      </c>
      <c r="AS143" s="312" t="str">
        <f t="shared" si="56"/>
        <v/>
      </c>
      <c r="AT143" s="312" t="str">
        <f t="shared" si="57"/>
        <v/>
      </c>
      <c r="AU143" s="312" t="str">
        <f t="shared" si="58"/>
        <v/>
      </c>
      <c r="AV143" s="312" t="str">
        <f t="shared" si="59"/>
        <v/>
      </c>
      <c r="AW143" s="312" t="str">
        <f t="shared" si="60"/>
        <v/>
      </c>
      <c r="AX143" s="312" t="str">
        <f t="shared" si="61"/>
        <v/>
      </c>
      <c r="AY143" s="312" t="str">
        <f t="shared" si="62"/>
        <v/>
      </c>
      <c r="AZ143" s="312" t="str">
        <f t="shared" si="63"/>
        <v/>
      </c>
      <c r="BA143" s="312" t="str">
        <f t="shared" si="64"/>
        <v/>
      </c>
      <c r="BB143" s="311">
        <f t="shared" si="65"/>
        <v>1</v>
      </c>
    </row>
    <row r="144" spans="1:54">
      <c r="A144" s="307" t="str">
        <f t="shared" si="66"/>
        <v/>
      </c>
      <c r="B144" s="313" t="str">
        <f t="shared" si="66"/>
        <v/>
      </c>
      <c r="C144" s="307" t="str">
        <f t="shared" si="66"/>
        <v/>
      </c>
      <c r="D144" s="312">
        <f t="shared" ref="D144:D175" si="67">IF(COUNTIF(D37,1)&lt;=15,D37,"")</f>
        <v>1</v>
      </c>
      <c r="E144" s="312" t="str">
        <f t="shared" ref="E144:E175" si="68">IF(COUNTIF(D37:E37,1)&lt;=15,E37,"")</f>
        <v/>
      </c>
      <c r="F144" s="312" t="str">
        <f t="shared" ref="F144:F175" si="69">IF(COUNTIF(D37:F37,1)&lt;=15,F37,"")</f>
        <v/>
      </c>
      <c r="G144" s="312" t="str">
        <f t="shared" ref="G144:G175" si="70">IF(COUNTIF(D37:G37,1)&lt;=15,G37,"")</f>
        <v/>
      </c>
      <c r="H144" s="312" t="str">
        <f t="shared" ref="H144:H175" si="71">IF(COUNTIF(D37:H37,1)&lt;=15,H37,"")</f>
        <v/>
      </c>
      <c r="I144" s="312" t="str">
        <f t="shared" ref="I144:I175" si="72">IF(COUNTIF(D37:I37,1)&lt;=15,I37,"")</f>
        <v/>
      </c>
      <c r="J144" s="312" t="str">
        <f t="shared" ref="J144:J175" si="73">IF(COUNTIF(D37:J37,1)&lt;=15,J37,"")</f>
        <v/>
      </c>
      <c r="K144" s="312" t="str">
        <f t="shared" ref="K144:K175" si="74">IF(COUNTIF(D37:K37,1)&lt;=15,K37,"")</f>
        <v/>
      </c>
      <c r="L144" s="312" t="str">
        <f t="shared" ref="L144:L175" si="75">IF(COUNTIF(D37:L37,1)&lt;=15,L37,"")</f>
        <v/>
      </c>
      <c r="M144" s="312" t="str">
        <f t="shared" ref="M144:M175" si="76">IF(COUNTIF(D37:M37,1)&lt;=15,M37,"")</f>
        <v/>
      </c>
      <c r="N144" s="312" t="str">
        <f t="shared" ref="N144:N175" si="77">IF(COUNTIF(D37:N37,1)&lt;=15,N37,"")</f>
        <v/>
      </c>
      <c r="O144" s="312" t="str">
        <f t="shared" ref="O144:O175" si="78">IF(COUNTIF(D37:O37,1)&lt;=15,O37,"")</f>
        <v/>
      </c>
      <c r="P144" s="312" t="str">
        <f t="shared" ref="P144:P175" si="79">IF(COUNTIF(D37:P37,1)&lt;=15,P37,"")</f>
        <v/>
      </c>
      <c r="Q144" s="312" t="str">
        <f t="shared" ref="Q144:Q175" si="80">IF(COUNTIF(D37:Q37,1)&lt;=15,Q37,"")</f>
        <v/>
      </c>
      <c r="R144" s="312" t="str">
        <f t="shared" ref="R144:R175" si="81">IF(COUNTIF(D37:R37,1)&lt;=15,R37,"")</f>
        <v/>
      </c>
      <c r="S144" s="312" t="str">
        <f t="shared" ref="S144:S175" si="82">IF(COUNTIF(D37:S37,1)&lt;=15,S37,"")</f>
        <v/>
      </c>
      <c r="T144" s="312" t="str">
        <f t="shared" ref="T144:T175" si="83">IF(COUNTIF(D37:T37,1)&lt;=15,T37,"")</f>
        <v/>
      </c>
      <c r="U144" s="312" t="str">
        <f t="shared" ref="U144:U175" si="84">IF(COUNTIF(D37:U37,1)&lt;=15,U37,"")</f>
        <v/>
      </c>
      <c r="V144" s="312" t="str">
        <f t="shared" ref="V144:V175" si="85">IF(COUNTIF(D37:V37,1)&lt;=15,V37,"")</f>
        <v/>
      </c>
      <c r="W144" s="312" t="str">
        <f t="shared" ref="W144:W175" si="86">IF(COUNTIF(D37:W37,1)&lt;=15,W37,"")</f>
        <v/>
      </c>
      <c r="X144" s="312" t="str">
        <f t="shared" ref="X144:X175" si="87">IF(COUNTIF(D37:X37,1)&lt;=15,X37,"")</f>
        <v/>
      </c>
      <c r="Y144" s="312" t="str">
        <f t="shared" ref="Y144:Y175" si="88">IF(COUNTIF(D37:Y37,1)&lt;=15,Y37,"")</f>
        <v/>
      </c>
      <c r="Z144" s="312" t="str">
        <f t="shared" ref="Z144:Z175" si="89">IF(COUNTIF(D37:Z37,1)&lt;=15,Z37,"")</f>
        <v/>
      </c>
      <c r="AA144" s="312" t="str">
        <f t="shared" ref="AA144:AA175" si="90">IF(COUNTIF(D37:AA37,1)&lt;=15,AA37,"")</f>
        <v/>
      </c>
      <c r="AB144" s="312" t="str">
        <f t="shared" ref="AB144:AB175" si="91">IF(COUNTIF(D37:AB37,1)&lt;=15,AB37,"")</f>
        <v/>
      </c>
      <c r="AC144" s="312" t="str">
        <f t="shared" ref="AC144:AC175" si="92">IF(COUNTIF(D37:AC37,1)&lt;=15,AC37,"")</f>
        <v/>
      </c>
      <c r="AD144" s="312" t="str">
        <f t="shared" ref="AD144:AD175" si="93">IF(COUNTIF(D37:AD37,1)&lt;=15,AD37,"")</f>
        <v/>
      </c>
      <c r="AE144" s="312" t="str">
        <f t="shared" ref="AE144:AE175" si="94">IF(COUNTIF(D37:AE37,1)&lt;=15,AE37,"")</f>
        <v/>
      </c>
      <c r="AF144" s="312" t="str">
        <f t="shared" ref="AF144:AF175" si="95">IF(COUNTIF(D37:AF37,1)&lt;=15,AF37,"")</f>
        <v/>
      </c>
      <c r="AG144" s="312" t="str">
        <f t="shared" ref="AG144:AG175" si="96">IF(COUNTIF(D37:AG37,1)&lt;=15,AG37,"")</f>
        <v/>
      </c>
      <c r="AH144" s="312" t="str">
        <f t="shared" ref="AH144:AH175" si="97">IF(COUNTIF(D37:AH37,1)&lt;=15,AH37,"")</f>
        <v/>
      </c>
      <c r="AI144" s="312" t="str">
        <f t="shared" ref="AI144:AI175" si="98">IF(COUNTIF(D37:AI37,1)&lt;=15,AI37,"")</f>
        <v/>
      </c>
      <c r="AJ144" s="312" t="str">
        <f t="shared" ref="AJ144:AJ175" si="99">IF(COUNTIF(D37:AJ37,1)&lt;=15,AJ37,"")</f>
        <v/>
      </c>
      <c r="AK144" s="312" t="str">
        <f t="shared" ref="AK144:AK175" si="100">IF(COUNTIF(D37:AK37,1)&lt;=15,AK37,"")</f>
        <v/>
      </c>
      <c r="AL144" s="312" t="str">
        <f t="shared" ref="AL144:AL175" si="101">IF(COUNTIF(D37:AL37,1)&lt;=15,AL37,"")</f>
        <v/>
      </c>
      <c r="AM144" s="312" t="str">
        <f t="shared" ref="AM144:AM175" si="102">IF(COUNTIF(D37:AM37,1)&lt;=15,AM37,"")</f>
        <v/>
      </c>
      <c r="AN144" s="312" t="str">
        <f t="shared" ref="AN144:AN175" si="103">IF(COUNTIF(D37:AN37,1)&lt;=15,AN37,"")</f>
        <v/>
      </c>
      <c r="AO144" s="312" t="str">
        <f t="shared" ref="AO144:AO175" si="104">IF(COUNTIF(D37:AO37,1)&lt;=15,AO37,"")</f>
        <v/>
      </c>
      <c r="AP144" s="312" t="str">
        <f t="shared" ref="AP144:AP175" si="105">IF(COUNTIF(D37:AP37,1)&lt;=15,AP37,"")</f>
        <v/>
      </c>
      <c r="AQ144" s="312" t="str">
        <f t="shared" ref="AQ144:AQ175" si="106">IF(COUNTIF(D37:AQ37,1)&lt;=15,AQ37,"")</f>
        <v/>
      </c>
      <c r="AR144" s="312" t="str">
        <f t="shared" ref="AR144:AR175" si="107">IF(COUNTIF(D37:AR37,1)&lt;=15,AR37,"")</f>
        <v/>
      </c>
      <c r="AS144" s="312" t="str">
        <f t="shared" ref="AS144:AS175" si="108">IF(COUNTIF(D37:AS37,1)&lt;=15,AS37,"")</f>
        <v/>
      </c>
      <c r="AT144" s="312" t="str">
        <f t="shared" ref="AT144:AT175" si="109">IF(COUNTIF(D37:AT37,1)&lt;=15,AT37,"")</f>
        <v/>
      </c>
      <c r="AU144" s="312" t="str">
        <f t="shared" ref="AU144:AU175" si="110">IF(COUNTIF(D37:AU37,1)&lt;=15,AU37,"")</f>
        <v/>
      </c>
      <c r="AV144" s="312" t="str">
        <f t="shared" ref="AV144:AV175" si="111">IF(COUNTIF(D37:AV37,1)&lt;=15,AV37,"")</f>
        <v/>
      </c>
      <c r="AW144" s="312" t="str">
        <f t="shared" ref="AW144:AW175" si="112">IF(COUNTIF(D37:AW37,1)&lt;=15,AW37,"")</f>
        <v/>
      </c>
      <c r="AX144" s="312" t="str">
        <f t="shared" ref="AX144:AX175" si="113">IF(COUNTIF(D37:AX37,1)&lt;=15,AX37,"")</f>
        <v/>
      </c>
      <c r="AY144" s="312" t="str">
        <f t="shared" ref="AY144:AY175" si="114">IF(COUNTIF(D37:AY37,1)&lt;=15,AY37,"")</f>
        <v/>
      </c>
      <c r="AZ144" s="312" t="str">
        <f t="shared" ref="AZ144:AZ175" si="115">IF(COUNTIF(D37:AZ37,1)&lt;=15,AZ37,"")</f>
        <v/>
      </c>
      <c r="BA144" s="312" t="str">
        <f t="shared" ref="BA144:BA175" si="116">IF(COUNTIF(D37:BA37,1)&lt;=15,BA37,"")</f>
        <v/>
      </c>
      <c r="BB144" s="311">
        <f t="shared" ref="BB144:BB175" si="117">COUNTIF(D144:BA144,1)</f>
        <v>1</v>
      </c>
    </row>
    <row r="145" spans="1:54">
      <c r="A145" s="307" t="str">
        <f t="shared" si="66"/>
        <v/>
      </c>
      <c r="B145" s="313" t="str">
        <f t="shared" si="66"/>
        <v/>
      </c>
      <c r="C145" s="307" t="str">
        <f t="shared" si="66"/>
        <v/>
      </c>
      <c r="D145" s="312">
        <f t="shared" si="67"/>
        <v>1</v>
      </c>
      <c r="E145" s="312" t="str">
        <f t="shared" si="68"/>
        <v/>
      </c>
      <c r="F145" s="312" t="str">
        <f t="shared" si="69"/>
        <v/>
      </c>
      <c r="G145" s="312" t="str">
        <f t="shared" si="70"/>
        <v/>
      </c>
      <c r="H145" s="312" t="str">
        <f t="shared" si="71"/>
        <v/>
      </c>
      <c r="I145" s="312" t="str">
        <f t="shared" si="72"/>
        <v/>
      </c>
      <c r="J145" s="312" t="str">
        <f t="shared" si="73"/>
        <v/>
      </c>
      <c r="K145" s="312" t="str">
        <f t="shared" si="74"/>
        <v/>
      </c>
      <c r="L145" s="312" t="str">
        <f t="shared" si="75"/>
        <v/>
      </c>
      <c r="M145" s="312" t="str">
        <f t="shared" si="76"/>
        <v/>
      </c>
      <c r="N145" s="312" t="str">
        <f t="shared" si="77"/>
        <v/>
      </c>
      <c r="O145" s="312" t="str">
        <f t="shared" si="78"/>
        <v/>
      </c>
      <c r="P145" s="312" t="str">
        <f t="shared" si="79"/>
        <v/>
      </c>
      <c r="Q145" s="312" t="str">
        <f t="shared" si="80"/>
        <v/>
      </c>
      <c r="R145" s="312" t="str">
        <f t="shared" si="81"/>
        <v/>
      </c>
      <c r="S145" s="312" t="str">
        <f t="shared" si="82"/>
        <v/>
      </c>
      <c r="T145" s="312" t="str">
        <f t="shared" si="83"/>
        <v/>
      </c>
      <c r="U145" s="312" t="str">
        <f t="shared" si="84"/>
        <v/>
      </c>
      <c r="V145" s="312" t="str">
        <f t="shared" si="85"/>
        <v/>
      </c>
      <c r="W145" s="312" t="str">
        <f t="shared" si="86"/>
        <v/>
      </c>
      <c r="X145" s="312" t="str">
        <f t="shared" si="87"/>
        <v/>
      </c>
      <c r="Y145" s="312" t="str">
        <f t="shared" si="88"/>
        <v/>
      </c>
      <c r="Z145" s="312" t="str">
        <f t="shared" si="89"/>
        <v/>
      </c>
      <c r="AA145" s="312" t="str">
        <f t="shared" si="90"/>
        <v/>
      </c>
      <c r="AB145" s="312" t="str">
        <f t="shared" si="91"/>
        <v/>
      </c>
      <c r="AC145" s="312" t="str">
        <f t="shared" si="92"/>
        <v/>
      </c>
      <c r="AD145" s="312" t="str">
        <f t="shared" si="93"/>
        <v/>
      </c>
      <c r="AE145" s="312" t="str">
        <f t="shared" si="94"/>
        <v/>
      </c>
      <c r="AF145" s="312" t="str">
        <f t="shared" si="95"/>
        <v/>
      </c>
      <c r="AG145" s="312" t="str">
        <f t="shared" si="96"/>
        <v/>
      </c>
      <c r="AH145" s="312" t="str">
        <f t="shared" si="97"/>
        <v/>
      </c>
      <c r="AI145" s="312" t="str">
        <f t="shared" si="98"/>
        <v/>
      </c>
      <c r="AJ145" s="312" t="str">
        <f t="shared" si="99"/>
        <v/>
      </c>
      <c r="AK145" s="312" t="str">
        <f t="shared" si="100"/>
        <v/>
      </c>
      <c r="AL145" s="312" t="str">
        <f t="shared" si="101"/>
        <v/>
      </c>
      <c r="AM145" s="312" t="str">
        <f t="shared" si="102"/>
        <v/>
      </c>
      <c r="AN145" s="312" t="str">
        <f t="shared" si="103"/>
        <v/>
      </c>
      <c r="AO145" s="312" t="str">
        <f t="shared" si="104"/>
        <v/>
      </c>
      <c r="AP145" s="312" t="str">
        <f t="shared" si="105"/>
        <v/>
      </c>
      <c r="AQ145" s="312" t="str">
        <f t="shared" si="106"/>
        <v/>
      </c>
      <c r="AR145" s="312" t="str">
        <f t="shared" si="107"/>
        <v/>
      </c>
      <c r="AS145" s="312" t="str">
        <f t="shared" si="108"/>
        <v/>
      </c>
      <c r="AT145" s="312" t="str">
        <f t="shared" si="109"/>
        <v/>
      </c>
      <c r="AU145" s="312" t="str">
        <f t="shared" si="110"/>
        <v/>
      </c>
      <c r="AV145" s="312" t="str">
        <f t="shared" si="111"/>
        <v/>
      </c>
      <c r="AW145" s="312" t="str">
        <f t="shared" si="112"/>
        <v/>
      </c>
      <c r="AX145" s="312" t="str">
        <f t="shared" si="113"/>
        <v/>
      </c>
      <c r="AY145" s="312" t="str">
        <f t="shared" si="114"/>
        <v/>
      </c>
      <c r="AZ145" s="312" t="str">
        <f t="shared" si="115"/>
        <v/>
      </c>
      <c r="BA145" s="312" t="str">
        <f t="shared" si="116"/>
        <v/>
      </c>
      <c r="BB145" s="311">
        <f t="shared" si="117"/>
        <v>1</v>
      </c>
    </row>
    <row r="146" spans="1:54">
      <c r="A146" s="307" t="str">
        <f t="shared" si="66"/>
        <v/>
      </c>
      <c r="B146" s="313" t="str">
        <f t="shared" si="66"/>
        <v/>
      </c>
      <c r="C146" s="307" t="str">
        <f t="shared" si="66"/>
        <v/>
      </c>
      <c r="D146" s="312">
        <f t="shared" si="67"/>
        <v>1</v>
      </c>
      <c r="E146" s="312" t="str">
        <f t="shared" si="68"/>
        <v/>
      </c>
      <c r="F146" s="312" t="str">
        <f t="shared" si="69"/>
        <v/>
      </c>
      <c r="G146" s="312" t="str">
        <f t="shared" si="70"/>
        <v/>
      </c>
      <c r="H146" s="312" t="str">
        <f t="shared" si="71"/>
        <v/>
      </c>
      <c r="I146" s="312" t="str">
        <f t="shared" si="72"/>
        <v/>
      </c>
      <c r="J146" s="312" t="str">
        <f t="shared" si="73"/>
        <v/>
      </c>
      <c r="K146" s="312" t="str">
        <f t="shared" si="74"/>
        <v/>
      </c>
      <c r="L146" s="312" t="str">
        <f t="shared" si="75"/>
        <v/>
      </c>
      <c r="M146" s="312" t="str">
        <f t="shared" si="76"/>
        <v/>
      </c>
      <c r="N146" s="312" t="str">
        <f t="shared" si="77"/>
        <v/>
      </c>
      <c r="O146" s="312" t="str">
        <f t="shared" si="78"/>
        <v/>
      </c>
      <c r="P146" s="312" t="str">
        <f t="shared" si="79"/>
        <v/>
      </c>
      <c r="Q146" s="312" t="str">
        <f t="shared" si="80"/>
        <v/>
      </c>
      <c r="R146" s="312" t="str">
        <f t="shared" si="81"/>
        <v/>
      </c>
      <c r="S146" s="312" t="str">
        <f t="shared" si="82"/>
        <v/>
      </c>
      <c r="T146" s="312" t="str">
        <f t="shared" si="83"/>
        <v/>
      </c>
      <c r="U146" s="312" t="str">
        <f t="shared" si="84"/>
        <v/>
      </c>
      <c r="V146" s="312" t="str">
        <f t="shared" si="85"/>
        <v/>
      </c>
      <c r="W146" s="312" t="str">
        <f t="shared" si="86"/>
        <v/>
      </c>
      <c r="X146" s="312" t="str">
        <f t="shared" si="87"/>
        <v/>
      </c>
      <c r="Y146" s="312" t="str">
        <f t="shared" si="88"/>
        <v/>
      </c>
      <c r="Z146" s="312" t="str">
        <f t="shared" si="89"/>
        <v/>
      </c>
      <c r="AA146" s="312" t="str">
        <f t="shared" si="90"/>
        <v/>
      </c>
      <c r="AB146" s="312" t="str">
        <f t="shared" si="91"/>
        <v/>
      </c>
      <c r="AC146" s="312" t="str">
        <f t="shared" si="92"/>
        <v/>
      </c>
      <c r="AD146" s="312" t="str">
        <f t="shared" si="93"/>
        <v/>
      </c>
      <c r="AE146" s="312" t="str">
        <f t="shared" si="94"/>
        <v/>
      </c>
      <c r="AF146" s="312" t="str">
        <f t="shared" si="95"/>
        <v/>
      </c>
      <c r="AG146" s="312" t="str">
        <f t="shared" si="96"/>
        <v/>
      </c>
      <c r="AH146" s="312" t="str">
        <f t="shared" si="97"/>
        <v/>
      </c>
      <c r="AI146" s="312" t="str">
        <f t="shared" si="98"/>
        <v/>
      </c>
      <c r="AJ146" s="312" t="str">
        <f t="shared" si="99"/>
        <v/>
      </c>
      <c r="AK146" s="312" t="str">
        <f t="shared" si="100"/>
        <v/>
      </c>
      <c r="AL146" s="312" t="str">
        <f t="shared" si="101"/>
        <v/>
      </c>
      <c r="AM146" s="312" t="str">
        <f t="shared" si="102"/>
        <v/>
      </c>
      <c r="AN146" s="312" t="str">
        <f t="shared" si="103"/>
        <v/>
      </c>
      <c r="AO146" s="312" t="str">
        <f t="shared" si="104"/>
        <v/>
      </c>
      <c r="AP146" s="312" t="str">
        <f t="shared" si="105"/>
        <v/>
      </c>
      <c r="AQ146" s="312" t="str">
        <f t="shared" si="106"/>
        <v/>
      </c>
      <c r="AR146" s="312" t="str">
        <f t="shared" si="107"/>
        <v/>
      </c>
      <c r="AS146" s="312" t="str">
        <f t="shared" si="108"/>
        <v/>
      </c>
      <c r="AT146" s="312" t="str">
        <f t="shared" si="109"/>
        <v/>
      </c>
      <c r="AU146" s="312" t="str">
        <f t="shared" si="110"/>
        <v/>
      </c>
      <c r="AV146" s="312" t="str">
        <f t="shared" si="111"/>
        <v/>
      </c>
      <c r="AW146" s="312" t="str">
        <f t="shared" si="112"/>
        <v/>
      </c>
      <c r="AX146" s="312" t="str">
        <f t="shared" si="113"/>
        <v/>
      </c>
      <c r="AY146" s="312" t="str">
        <f t="shared" si="114"/>
        <v/>
      </c>
      <c r="AZ146" s="312" t="str">
        <f t="shared" si="115"/>
        <v/>
      </c>
      <c r="BA146" s="312" t="str">
        <f t="shared" si="116"/>
        <v/>
      </c>
      <c r="BB146" s="311">
        <f t="shared" si="117"/>
        <v>1</v>
      </c>
    </row>
    <row r="147" spans="1:54">
      <c r="A147" s="307" t="str">
        <f t="shared" si="66"/>
        <v/>
      </c>
      <c r="B147" s="313" t="str">
        <f t="shared" si="66"/>
        <v/>
      </c>
      <c r="C147" s="307" t="str">
        <f t="shared" si="66"/>
        <v/>
      </c>
      <c r="D147" s="312">
        <f t="shared" si="67"/>
        <v>1</v>
      </c>
      <c r="E147" s="312" t="str">
        <f t="shared" si="68"/>
        <v/>
      </c>
      <c r="F147" s="312" t="str">
        <f t="shared" si="69"/>
        <v/>
      </c>
      <c r="G147" s="312" t="str">
        <f t="shared" si="70"/>
        <v/>
      </c>
      <c r="H147" s="312" t="str">
        <f t="shared" si="71"/>
        <v/>
      </c>
      <c r="I147" s="312" t="str">
        <f t="shared" si="72"/>
        <v/>
      </c>
      <c r="J147" s="312" t="str">
        <f t="shared" si="73"/>
        <v/>
      </c>
      <c r="K147" s="312" t="str">
        <f t="shared" si="74"/>
        <v/>
      </c>
      <c r="L147" s="312" t="str">
        <f t="shared" si="75"/>
        <v/>
      </c>
      <c r="M147" s="312" t="str">
        <f t="shared" si="76"/>
        <v/>
      </c>
      <c r="N147" s="312" t="str">
        <f t="shared" si="77"/>
        <v/>
      </c>
      <c r="O147" s="312" t="str">
        <f t="shared" si="78"/>
        <v/>
      </c>
      <c r="P147" s="312" t="str">
        <f t="shared" si="79"/>
        <v/>
      </c>
      <c r="Q147" s="312" t="str">
        <f t="shared" si="80"/>
        <v/>
      </c>
      <c r="R147" s="312" t="str">
        <f t="shared" si="81"/>
        <v/>
      </c>
      <c r="S147" s="312" t="str">
        <f t="shared" si="82"/>
        <v/>
      </c>
      <c r="T147" s="312" t="str">
        <f t="shared" si="83"/>
        <v/>
      </c>
      <c r="U147" s="312" t="str">
        <f t="shared" si="84"/>
        <v/>
      </c>
      <c r="V147" s="312" t="str">
        <f t="shared" si="85"/>
        <v/>
      </c>
      <c r="W147" s="312" t="str">
        <f t="shared" si="86"/>
        <v/>
      </c>
      <c r="X147" s="312" t="str">
        <f t="shared" si="87"/>
        <v/>
      </c>
      <c r="Y147" s="312" t="str">
        <f t="shared" si="88"/>
        <v/>
      </c>
      <c r="Z147" s="312" t="str">
        <f t="shared" si="89"/>
        <v/>
      </c>
      <c r="AA147" s="312" t="str">
        <f t="shared" si="90"/>
        <v/>
      </c>
      <c r="AB147" s="312" t="str">
        <f t="shared" si="91"/>
        <v/>
      </c>
      <c r="AC147" s="312" t="str">
        <f t="shared" si="92"/>
        <v/>
      </c>
      <c r="AD147" s="312" t="str">
        <f t="shared" si="93"/>
        <v/>
      </c>
      <c r="AE147" s="312" t="str">
        <f t="shared" si="94"/>
        <v/>
      </c>
      <c r="AF147" s="312" t="str">
        <f t="shared" si="95"/>
        <v/>
      </c>
      <c r="AG147" s="312" t="str">
        <f t="shared" si="96"/>
        <v/>
      </c>
      <c r="AH147" s="312" t="str">
        <f t="shared" si="97"/>
        <v/>
      </c>
      <c r="AI147" s="312" t="str">
        <f t="shared" si="98"/>
        <v/>
      </c>
      <c r="AJ147" s="312" t="str">
        <f t="shared" si="99"/>
        <v/>
      </c>
      <c r="AK147" s="312" t="str">
        <f t="shared" si="100"/>
        <v/>
      </c>
      <c r="AL147" s="312" t="str">
        <f t="shared" si="101"/>
        <v/>
      </c>
      <c r="AM147" s="312" t="str">
        <f t="shared" si="102"/>
        <v/>
      </c>
      <c r="AN147" s="312" t="str">
        <f t="shared" si="103"/>
        <v/>
      </c>
      <c r="AO147" s="312" t="str">
        <f t="shared" si="104"/>
        <v/>
      </c>
      <c r="AP147" s="312" t="str">
        <f t="shared" si="105"/>
        <v/>
      </c>
      <c r="AQ147" s="312" t="str">
        <f t="shared" si="106"/>
        <v/>
      </c>
      <c r="AR147" s="312" t="str">
        <f t="shared" si="107"/>
        <v/>
      </c>
      <c r="AS147" s="312" t="str">
        <f t="shared" si="108"/>
        <v/>
      </c>
      <c r="AT147" s="312" t="str">
        <f t="shared" si="109"/>
        <v/>
      </c>
      <c r="AU147" s="312" t="str">
        <f t="shared" si="110"/>
        <v/>
      </c>
      <c r="AV147" s="312" t="str">
        <f t="shared" si="111"/>
        <v/>
      </c>
      <c r="AW147" s="312" t="str">
        <f t="shared" si="112"/>
        <v/>
      </c>
      <c r="AX147" s="312" t="str">
        <f t="shared" si="113"/>
        <v/>
      </c>
      <c r="AY147" s="312" t="str">
        <f t="shared" si="114"/>
        <v/>
      </c>
      <c r="AZ147" s="312" t="str">
        <f t="shared" si="115"/>
        <v/>
      </c>
      <c r="BA147" s="312" t="str">
        <f t="shared" si="116"/>
        <v/>
      </c>
      <c r="BB147" s="311">
        <f t="shared" si="117"/>
        <v>1</v>
      </c>
    </row>
    <row r="148" spans="1:54">
      <c r="A148" s="307" t="str">
        <f t="shared" si="66"/>
        <v/>
      </c>
      <c r="B148" s="313" t="str">
        <f t="shared" si="66"/>
        <v/>
      </c>
      <c r="C148" s="307" t="str">
        <f t="shared" si="66"/>
        <v/>
      </c>
      <c r="D148" s="312">
        <f t="shared" si="67"/>
        <v>1</v>
      </c>
      <c r="E148" s="312" t="str">
        <f t="shared" si="68"/>
        <v/>
      </c>
      <c r="F148" s="312" t="str">
        <f t="shared" si="69"/>
        <v/>
      </c>
      <c r="G148" s="312" t="str">
        <f t="shared" si="70"/>
        <v/>
      </c>
      <c r="H148" s="312" t="str">
        <f t="shared" si="71"/>
        <v/>
      </c>
      <c r="I148" s="312" t="str">
        <f t="shared" si="72"/>
        <v/>
      </c>
      <c r="J148" s="312" t="str">
        <f t="shared" si="73"/>
        <v/>
      </c>
      <c r="K148" s="312" t="str">
        <f t="shared" si="74"/>
        <v/>
      </c>
      <c r="L148" s="312" t="str">
        <f t="shared" si="75"/>
        <v/>
      </c>
      <c r="M148" s="312" t="str">
        <f t="shared" si="76"/>
        <v/>
      </c>
      <c r="N148" s="312" t="str">
        <f t="shared" si="77"/>
        <v/>
      </c>
      <c r="O148" s="312" t="str">
        <f t="shared" si="78"/>
        <v/>
      </c>
      <c r="P148" s="312" t="str">
        <f t="shared" si="79"/>
        <v/>
      </c>
      <c r="Q148" s="312" t="str">
        <f t="shared" si="80"/>
        <v/>
      </c>
      <c r="R148" s="312" t="str">
        <f t="shared" si="81"/>
        <v/>
      </c>
      <c r="S148" s="312" t="str">
        <f t="shared" si="82"/>
        <v/>
      </c>
      <c r="T148" s="312" t="str">
        <f t="shared" si="83"/>
        <v/>
      </c>
      <c r="U148" s="312" t="str">
        <f t="shared" si="84"/>
        <v/>
      </c>
      <c r="V148" s="312" t="str">
        <f t="shared" si="85"/>
        <v/>
      </c>
      <c r="W148" s="312" t="str">
        <f t="shared" si="86"/>
        <v/>
      </c>
      <c r="X148" s="312" t="str">
        <f t="shared" si="87"/>
        <v/>
      </c>
      <c r="Y148" s="312" t="str">
        <f t="shared" si="88"/>
        <v/>
      </c>
      <c r="Z148" s="312" t="str">
        <f t="shared" si="89"/>
        <v/>
      </c>
      <c r="AA148" s="312" t="str">
        <f t="shared" si="90"/>
        <v/>
      </c>
      <c r="AB148" s="312" t="str">
        <f t="shared" si="91"/>
        <v/>
      </c>
      <c r="AC148" s="312" t="str">
        <f t="shared" si="92"/>
        <v/>
      </c>
      <c r="AD148" s="312" t="str">
        <f t="shared" si="93"/>
        <v/>
      </c>
      <c r="AE148" s="312" t="str">
        <f t="shared" si="94"/>
        <v/>
      </c>
      <c r="AF148" s="312" t="str">
        <f t="shared" si="95"/>
        <v/>
      </c>
      <c r="AG148" s="312" t="str">
        <f t="shared" si="96"/>
        <v/>
      </c>
      <c r="AH148" s="312" t="str">
        <f t="shared" si="97"/>
        <v/>
      </c>
      <c r="AI148" s="312" t="str">
        <f t="shared" si="98"/>
        <v/>
      </c>
      <c r="AJ148" s="312" t="str">
        <f t="shared" si="99"/>
        <v/>
      </c>
      <c r="AK148" s="312" t="str">
        <f t="shared" si="100"/>
        <v/>
      </c>
      <c r="AL148" s="312" t="str">
        <f t="shared" si="101"/>
        <v/>
      </c>
      <c r="AM148" s="312" t="str">
        <f t="shared" si="102"/>
        <v/>
      </c>
      <c r="AN148" s="312" t="str">
        <f t="shared" si="103"/>
        <v/>
      </c>
      <c r="AO148" s="312" t="str">
        <f t="shared" si="104"/>
        <v/>
      </c>
      <c r="AP148" s="312" t="str">
        <f t="shared" si="105"/>
        <v/>
      </c>
      <c r="AQ148" s="312" t="str">
        <f t="shared" si="106"/>
        <v/>
      </c>
      <c r="AR148" s="312" t="str">
        <f t="shared" si="107"/>
        <v/>
      </c>
      <c r="AS148" s="312" t="str">
        <f t="shared" si="108"/>
        <v/>
      </c>
      <c r="AT148" s="312" t="str">
        <f t="shared" si="109"/>
        <v/>
      </c>
      <c r="AU148" s="312" t="str">
        <f t="shared" si="110"/>
        <v/>
      </c>
      <c r="AV148" s="312" t="str">
        <f t="shared" si="111"/>
        <v/>
      </c>
      <c r="AW148" s="312" t="str">
        <f t="shared" si="112"/>
        <v/>
      </c>
      <c r="AX148" s="312" t="str">
        <f t="shared" si="113"/>
        <v/>
      </c>
      <c r="AY148" s="312" t="str">
        <f t="shared" si="114"/>
        <v/>
      </c>
      <c r="AZ148" s="312" t="str">
        <f t="shared" si="115"/>
        <v/>
      </c>
      <c r="BA148" s="312" t="str">
        <f t="shared" si="116"/>
        <v/>
      </c>
      <c r="BB148" s="311">
        <f t="shared" si="117"/>
        <v>1</v>
      </c>
    </row>
    <row r="149" spans="1:54">
      <c r="A149" s="307" t="str">
        <f t="shared" si="66"/>
        <v/>
      </c>
      <c r="B149" s="313" t="str">
        <f t="shared" si="66"/>
        <v/>
      </c>
      <c r="C149" s="307" t="str">
        <f t="shared" si="66"/>
        <v/>
      </c>
      <c r="D149" s="312">
        <f t="shared" si="67"/>
        <v>1</v>
      </c>
      <c r="E149" s="312" t="str">
        <f t="shared" si="68"/>
        <v/>
      </c>
      <c r="F149" s="312" t="str">
        <f t="shared" si="69"/>
        <v/>
      </c>
      <c r="G149" s="312" t="str">
        <f t="shared" si="70"/>
        <v/>
      </c>
      <c r="H149" s="312" t="str">
        <f t="shared" si="71"/>
        <v/>
      </c>
      <c r="I149" s="312" t="str">
        <f t="shared" si="72"/>
        <v/>
      </c>
      <c r="J149" s="312" t="str">
        <f t="shared" si="73"/>
        <v/>
      </c>
      <c r="K149" s="312" t="str">
        <f t="shared" si="74"/>
        <v/>
      </c>
      <c r="L149" s="312" t="str">
        <f t="shared" si="75"/>
        <v/>
      </c>
      <c r="M149" s="312" t="str">
        <f t="shared" si="76"/>
        <v/>
      </c>
      <c r="N149" s="312" t="str">
        <f t="shared" si="77"/>
        <v/>
      </c>
      <c r="O149" s="312" t="str">
        <f t="shared" si="78"/>
        <v/>
      </c>
      <c r="P149" s="312" t="str">
        <f t="shared" si="79"/>
        <v/>
      </c>
      <c r="Q149" s="312" t="str">
        <f t="shared" si="80"/>
        <v/>
      </c>
      <c r="R149" s="312" t="str">
        <f t="shared" si="81"/>
        <v/>
      </c>
      <c r="S149" s="312" t="str">
        <f t="shared" si="82"/>
        <v/>
      </c>
      <c r="T149" s="312" t="str">
        <f t="shared" si="83"/>
        <v/>
      </c>
      <c r="U149" s="312" t="str">
        <f t="shared" si="84"/>
        <v/>
      </c>
      <c r="V149" s="312" t="str">
        <f t="shared" si="85"/>
        <v/>
      </c>
      <c r="W149" s="312" t="str">
        <f t="shared" si="86"/>
        <v/>
      </c>
      <c r="X149" s="312" t="str">
        <f t="shared" si="87"/>
        <v/>
      </c>
      <c r="Y149" s="312" t="str">
        <f t="shared" si="88"/>
        <v/>
      </c>
      <c r="Z149" s="312" t="str">
        <f t="shared" si="89"/>
        <v/>
      </c>
      <c r="AA149" s="312" t="str">
        <f t="shared" si="90"/>
        <v/>
      </c>
      <c r="AB149" s="312" t="str">
        <f t="shared" si="91"/>
        <v/>
      </c>
      <c r="AC149" s="312" t="str">
        <f t="shared" si="92"/>
        <v/>
      </c>
      <c r="AD149" s="312" t="str">
        <f t="shared" si="93"/>
        <v/>
      </c>
      <c r="AE149" s="312" t="str">
        <f t="shared" si="94"/>
        <v/>
      </c>
      <c r="AF149" s="312" t="str">
        <f t="shared" si="95"/>
        <v/>
      </c>
      <c r="AG149" s="312" t="str">
        <f t="shared" si="96"/>
        <v/>
      </c>
      <c r="AH149" s="312" t="str">
        <f t="shared" si="97"/>
        <v/>
      </c>
      <c r="AI149" s="312" t="str">
        <f t="shared" si="98"/>
        <v/>
      </c>
      <c r="AJ149" s="312" t="str">
        <f t="shared" si="99"/>
        <v/>
      </c>
      <c r="AK149" s="312" t="str">
        <f t="shared" si="100"/>
        <v/>
      </c>
      <c r="AL149" s="312" t="str">
        <f t="shared" si="101"/>
        <v/>
      </c>
      <c r="AM149" s="312" t="str">
        <f t="shared" si="102"/>
        <v/>
      </c>
      <c r="AN149" s="312" t="str">
        <f t="shared" si="103"/>
        <v/>
      </c>
      <c r="AO149" s="312" t="str">
        <f t="shared" si="104"/>
        <v/>
      </c>
      <c r="AP149" s="312" t="str">
        <f t="shared" si="105"/>
        <v/>
      </c>
      <c r="AQ149" s="312" t="str">
        <f t="shared" si="106"/>
        <v/>
      </c>
      <c r="AR149" s="312" t="str">
        <f t="shared" si="107"/>
        <v/>
      </c>
      <c r="AS149" s="312" t="str">
        <f t="shared" si="108"/>
        <v/>
      </c>
      <c r="AT149" s="312" t="str">
        <f t="shared" si="109"/>
        <v/>
      </c>
      <c r="AU149" s="312" t="str">
        <f t="shared" si="110"/>
        <v/>
      </c>
      <c r="AV149" s="312" t="str">
        <f t="shared" si="111"/>
        <v/>
      </c>
      <c r="AW149" s="312" t="str">
        <f t="shared" si="112"/>
        <v/>
      </c>
      <c r="AX149" s="312" t="str">
        <f t="shared" si="113"/>
        <v/>
      </c>
      <c r="AY149" s="312" t="str">
        <f t="shared" si="114"/>
        <v/>
      </c>
      <c r="AZ149" s="312" t="str">
        <f t="shared" si="115"/>
        <v/>
      </c>
      <c r="BA149" s="312" t="str">
        <f t="shared" si="116"/>
        <v/>
      </c>
      <c r="BB149" s="311">
        <f t="shared" si="117"/>
        <v>1</v>
      </c>
    </row>
    <row r="150" spans="1:54">
      <c r="A150" s="307" t="str">
        <f t="shared" si="66"/>
        <v/>
      </c>
      <c r="B150" s="313" t="str">
        <f t="shared" si="66"/>
        <v/>
      </c>
      <c r="C150" s="307" t="str">
        <f t="shared" si="66"/>
        <v/>
      </c>
      <c r="D150" s="312">
        <f t="shared" si="67"/>
        <v>1</v>
      </c>
      <c r="E150" s="312" t="str">
        <f t="shared" si="68"/>
        <v/>
      </c>
      <c r="F150" s="312" t="str">
        <f t="shared" si="69"/>
        <v/>
      </c>
      <c r="G150" s="312" t="str">
        <f t="shared" si="70"/>
        <v/>
      </c>
      <c r="H150" s="312" t="str">
        <f t="shared" si="71"/>
        <v/>
      </c>
      <c r="I150" s="312" t="str">
        <f t="shared" si="72"/>
        <v/>
      </c>
      <c r="J150" s="312" t="str">
        <f t="shared" si="73"/>
        <v/>
      </c>
      <c r="K150" s="312" t="str">
        <f t="shared" si="74"/>
        <v/>
      </c>
      <c r="L150" s="312" t="str">
        <f t="shared" si="75"/>
        <v/>
      </c>
      <c r="M150" s="312" t="str">
        <f t="shared" si="76"/>
        <v/>
      </c>
      <c r="N150" s="312" t="str">
        <f t="shared" si="77"/>
        <v/>
      </c>
      <c r="O150" s="312" t="str">
        <f t="shared" si="78"/>
        <v/>
      </c>
      <c r="P150" s="312" t="str">
        <f t="shared" si="79"/>
        <v/>
      </c>
      <c r="Q150" s="312" t="str">
        <f t="shared" si="80"/>
        <v/>
      </c>
      <c r="R150" s="312" t="str">
        <f t="shared" si="81"/>
        <v/>
      </c>
      <c r="S150" s="312" t="str">
        <f t="shared" si="82"/>
        <v/>
      </c>
      <c r="T150" s="312" t="str">
        <f t="shared" si="83"/>
        <v/>
      </c>
      <c r="U150" s="312" t="str">
        <f t="shared" si="84"/>
        <v/>
      </c>
      <c r="V150" s="312" t="str">
        <f t="shared" si="85"/>
        <v/>
      </c>
      <c r="W150" s="312" t="str">
        <f t="shared" si="86"/>
        <v/>
      </c>
      <c r="X150" s="312" t="str">
        <f t="shared" si="87"/>
        <v/>
      </c>
      <c r="Y150" s="312" t="str">
        <f t="shared" si="88"/>
        <v/>
      </c>
      <c r="Z150" s="312" t="str">
        <f t="shared" si="89"/>
        <v/>
      </c>
      <c r="AA150" s="312" t="str">
        <f t="shared" si="90"/>
        <v/>
      </c>
      <c r="AB150" s="312" t="str">
        <f t="shared" si="91"/>
        <v/>
      </c>
      <c r="AC150" s="312" t="str">
        <f t="shared" si="92"/>
        <v/>
      </c>
      <c r="AD150" s="312" t="str">
        <f t="shared" si="93"/>
        <v/>
      </c>
      <c r="AE150" s="312" t="str">
        <f t="shared" si="94"/>
        <v/>
      </c>
      <c r="AF150" s="312" t="str">
        <f t="shared" si="95"/>
        <v/>
      </c>
      <c r="AG150" s="312" t="str">
        <f t="shared" si="96"/>
        <v/>
      </c>
      <c r="AH150" s="312" t="str">
        <f t="shared" si="97"/>
        <v/>
      </c>
      <c r="AI150" s="312" t="str">
        <f t="shared" si="98"/>
        <v/>
      </c>
      <c r="AJ150" s="312" t="str">
        <f t="shared" si="99"/>
        <v/>
      </c>
      <c r="AK150" s="312" t="str">
        <f t="shared" si="100"/>
        <v/>
      </c>
      <c r="AL150" s="312" t="str">
        <f t="shared" si="101"/>
        <v/>
      </c>
      <c r="AM150" s="312" t="str">
        <f t="shared" si="102"/>
        <v/>
      </c>
      <c r="AN150" s="312" t="str">
        <f t="shared" si="103"/>
        <v/>
      </c>
      <c r="AO150" s="312" t="str">
        <f t="shared" si="104"/>
        <v/>
      </c>
      <c r="AP150" s="312" t="str">
        <f t="shared" si="105"/>
        <v/>
      </c>
      <c r="AQ150" s="312" t="str">
        <f t="shared" si="106"/>
        <v/>
      </c>
      <c r="AR150" s="312" t="str">
        <f t="shared" si="107"/>
        <v/>
      </c>
      <c r="AS150" s="312" t="str">
        <f t="shared" si="108"/>
        <v/>
      </c>
      <c r="AT150" s="312" t="str">
        <f t="shared" si="109"/>
        <v/>
      </c>
      <c r="AU150" s="312" t="str">
        <f t="shared" si="110"/>
        <v/>
      </c>
      <c r="AV150" s="312" t="str">
        <f t="shared" si="111"/>
        <v/>
      </c>
      <c r="AW150" s="312" t="str">
        <f t="shared" si="112"/>
        <v/>
      </c>
      <c r="AX150" s="312" t="str">
        <f t="shared" si="113"/>
        <v/>
      </c>
      <c r="AY150" s="312" t="str">
        <f t="shared" si="114"/>
        <v/>
      </c>
      <c r="AZ150" s="312" t="str">
        <f t="shared" si="115"/>
        <v/>
      </c>
      <c r="BA150" s="312" t="str">
        <f t="shared" si="116"/>
        <v/>
      </c>
      <c r="BB150" s="311">
        <f t="shared" si="117"/>
        <v>1</v>
      </c>
    </row>
    <row r="151" spans="1:54">
      <c r="A151" s="307" t="str">
        <f t="shared" si="66"/>
        <v/>
      </c>
      <c r="B151" s="313" t="str">
        <f t="shared" si="66"/>
        <v/>
      </c>
      <c r="C151" s="307" t="str">
        <f t="shared" si="66"/>
        <v/>
      </c>
      <c r="D151" s="312">
        <f t="shared" si="67"/>
        <v>1</v>
      </c>
      <c r="E151" s="312" t="str">
        <f t="shared" si="68"/>
        <v/>
      </c>
      <c r="F151" s="312" t="str">
        <f t="shared" si="69"/>
        <v/>
      </c>
      <c r="G151" s="312" t="str">
        <f t="shared" si="70"/>
        <v/>
      </c>
      <c r="H151" s="312" t="str">
        <f t="shared" si="71"/>
        <v/>
      </c>
      <c r="I151" s="312" t="str">
        <f t="shared" si="72"/>
        <v/>
      </c>
      <c r="J151" s="312" t="str">
        <f t="shared" si="73"/>
        <v/>
      </c>
      <c r="K151" s="312" t="str">
        <f t="shared" si="74"/>
        <v/>
      </c>
      <c r="L151" s="312" t="str">
        <f t="shared" si="75"/>
        <v/>
      </c>
      <c r="M151" s="312" t="str">
        <f t="shared" si="76"/>
        <v/>
      </c>
      <c r="N151" s="312" t="str">
        <f t="shared" si="77"/>
        <v/>
      </c>
      <c r="O151" s="312" t="str">
        <f t="shared" si="78"/>
        <v/>
      </c>
      <c r="P151" s="312" t="str">
        <f t="shared" si="79"/>
        <v/>
      </c>
      <c r="Q151" s="312" t="str">
        <f t="shared" si="80"/>
        <v/>
      </c>
      <c r="R151" s="312" t="str">
        <f t="shared" si="81"/>
        <v/>
      </c>
      <c r="S151" s="312" t="str">
        <f t="shared" si="82"/>
        <v/>
      </c>
      <c r="T151" s="312" t="str">
        <f t="shared" si="83"/>
        <v/>
      </c>
      <c r="U151" s="312" t="str">
        <f t="shared" si="84"/>
        <v/>
      </c>
      <c r="V151" s="312" t="str">
        <f t="shared" si="85"/>
        <v/>
      </c>
      <c r="W151" s="312" t="str">
        <f t="shared" si="86"/>
        <v/>
      </c>
      <c r="X151" s="312" t="str">
        <f t="shared" si="87"/>
        <v/>
      </c>
      <c r="Y151" s="312" t="str">
        <f t="shared" si="88"/>
        <v/>
      </c>
      <c r="Z151" s="312" t="str">
        <f t="shared" si="89"/>
        <v/>
      </c>
      <c r="AA151" s="312" t="str">
        <f t="shared" si="90"/>
        <v/>
      </c>
      <c r="AB151" s="312" t="str">
        <f t="shared" si="91"/>
        <v/>
      </c>
      <c r="AC151" s="312" t="str">
        <f t="shared" si="92"/>
        <v/>
      </c>
      <c r="AD151" s="312" t="str">
        <f t="shared" si="93"/>
        <v/>
      </c>
      <c r="AE151" s="312" t="str">
        <f t="shared" si="94"/>
        <v/>
      </c>
      <c r="AF151" s="312" t="str">
        <f t="shared" si="95"/>
        <v/>
      </c>
      <c r="AG151" s="312" t="str">
        <f t="shared" si="96"/>
        <v/>
      </c>
      <c r="AH151" s="312" t="str">
        <f t="shared" si="97"/>
        <v/>
      </c>
      <c r="AI151" s="312" t="str">
        <f t="shared" si="98"/>
        <v/>
      </c>
      <c r="AJ151" s="312" t="str">
        <f t="shared" si="99"/>
        <v/>
      </c>
      <c r="AK151" s="312" t="str">
        <f t="shared" si="100"/>
        <v/>
      </c>
      <c r="AL151" s="312" t="str">
        <f t="shared" si="101"/>
        <v/>
      </c>
      <c r="AM151" s="312" t="str">
        <f t="shared" si="102"/>
        <v/>
      </c>
      <c r="AN151" s="312" t="str">
        <f t="shared" si="103"/>
        <v/>
      </c>
      <c r="AO151" s="312" t="str">
        <f t="shared" si="104"/>
        <v/>
      </c>
      <c r="AP151" s="312" t="str">
        <f t="shared" si="105"/>
        <v/>
      </c>
      <c r="AQ151" s="312" t="str">
        <f t="shared" si="106"/>
        <v/>
      </c>
      <c r="AR151" s="312" t="str">
        <f t="shared" si="107"/>
        <v/>
      </c>
      <c r="AS151" s="312" t="str">
        <f t="shared" si="108"/>
        <v/>
      </c>
      <c r="AT151" s="312" t="str">
        <f t="shared" si="109"/>
        <v/>
      </c>
      <c r="AU151" s="312" t="str">
        <f t="shared" si="110"/>
        <v/>
      </c>
      <c r="AV151" s="312" t="str">
        <f t="shared" si="111"/>
        <v/>
      </c>
      <c r="AW151" s="312" t="str">
        <f t="shared" si="112"/>
        <v/>
      </c>
      <c r="AX151" s="312" t="str">
        <f t="shared" si="113"/>
        <v/>
      </c>
      <c r="AY151" s="312" t="str">
        <f t="shared" si="114"/>
        <v/>
      </c>
      <c r="AZ151" s="312" t="str">
        <f t="shared" si="115"/>
        <v/>
      </c>
      <c r="BA151" s="312" t="str">
        <f t="shared" si="116"/>
        <v/>
      </c>
      <c r="BB151" s="311">
        <f t="shared" si="117"/>
        <v>1</v>
      </c>
    </row>
    <row r="152" spans="1:54">
      <c r="A152" s="307" t="str">
        <f t="shared" ref="A152:C171" si="118">A45</f>
        <v/>
      </c>
      <c r="B152" s="313" t="str">
        <f t="shared" si="118"/>
        <v/>
      </c>
      <c r="C152" s="307" t="str">
        <f t="shared" si="118"/>
        <v/>
      </c>
      <c r="D152" s="312">
        <f t="shared" si="67"/>
        <v>1</v>
      </c>
      <c r="E152" s="312" t="str">
        <f t="shared" si="68"/>
        <v/>
      </c>
      <c r="F152" s="312" t="str">
        <f t="shared" si="69"/>
        <v/>
      </c>
      <c r="G152" s="312" t="str">
        <f t="shared" si="70"/>
        <v/>
      </c>
      <c r="H152" s="312" t="str">
        <f t="shared" si="71"/>
        <v/>
      </c>
      <c r="I152" s="312" t="str">
        <f t="shared" si="72"/>
        <v/>
      </c>
      <c r="J152" s="312" t="str">
        <f t="shared" si="73"/>
        <v/>
      </c>
      <c r="K152" s="312" t="str">
        <f t="shared" si="74"/>
        <v/>
      </c>
      <c r="L152" s="312" t="str">
        <f t="shared" si="75"/>
        <v/>
      </c>
      <c r="M152" s="312" t="str">
        <f t="shared" si="76"/>
        <v/>
      </c>
      <c r="N152" s="312" t="str">
        <f t="shared" si="77"/>
        <v/>
      </c>
      <c r="O152" s="312" t="str">
        <f t="shared" si="78"/>
        <v/>
      </c>
      <c r="P152" s="312" t="str">
        <f t="shared" si="79"/>
        <v/>
      </c>
      <c r="Q152" s="312" t="str">
        <f t="shared" si="80"/>
        <v/>
      </c>
      <c r="R152" s="312" t="str">
        <f t="shared" si="81"/>
        <v/>
      </c>
      <c r="S152" s="312" t="str">
        <f t="shared" si="82"/>
        <v/>
      </c>
      <c r="T152" s="312" t="str">
        <f t="shared" si="83"/>
        <v/>
      </c>
      <c r="U152" s="312" t="str">
        <f t="shared" si="84"/>
        <v/>
      </c>
      <c r="V152" s="312" t="str">
        <f t="shared" si="85"/>
        <v/>
      </c>
      <c r="W152" s="312" t="str">
        <f t="shared" si="86"/>
        <v/>
      </c>
      <c r="X152" s="312" t="str">
        <f t="shared" si="87"/>
        <v/>
      </c>
      <c r="Y152" s="312" t="str">
        <f t="shared" si="88"/>
        <v/>
      </c>
      <c r="Z152" s="312" t="str">
        <f t="shared" si="89"/>
        <v/>
      </c>
      <c r="AA152" s="312" t="str">
        <f t="shared" si="90"/>
        <v/>
      </c>
      <c r="AB152" s="312" t="str">
        <f t="shared" si="91"/>
        <v/>
      </c>
      <c r="AC152" s="312" t="str">
        <f t="shared" si="92"/>
        <v/>
      </c>
      <c r="AD152" s="312" t="str">
        <f t="shared" si="93"/>
        <v/>
      </c>
      <c r="AE152" s="312" t="str">
        <f t="shared" si="94"/>
        <v/>
      </c>
      <c r="AF152" s="312" t="str">
        <f t="shared" si="95"/>
        <v/>
      </c>
      <c r="AG152" s="312" t="str">
        <f t="shared" si="96"/>
        <v/>
      </c>
      <c r="AH152" s="312" t="str">
        <f t="shared" si="97"/>
        <v/>
      </c>
      <c r="AI152" s="312" t="str">
        <f t="shared" si="98"/>
        <v/>
      </c>
      <c r="AJ152" s="312" t="str">
        <f t="shared" si="99"/>
        <v/>
      </c>
      <c r="AK152" s="312" t="str">
        <f t="shared" si="100"/>
        <v/>
      </c>
      <c r="AL152" s="312" t="str">
        <f t="shared" si="101"/>
        <v/>
      </c>
      <c r="AM152" s="312" t="str">
        <f t="shared" si="102"/>
        <v/>
      </c>
      <c r="AN152" s="312" t="str">
        <f t="shared" si="103"/>
        <v/>
      </c>
      <c r="AO152" s="312" t="str">
        <f t="shared" si="104"/>
        <v/>
      </c>
      <c r="AP152" s="312" t="str">
        <f t="shared" si="105"/>
        <v/>
      </c>
      <c r="AQ152" s="312" t="str">
        <f t="shared" si="106"/>
        <v/>
      </c>
      <c r="AR152" s="312" t="str">
        <f t="shared" si="107"/>
        <v/>
      </c>
      <c r="AS152" s="312" t="str">
        <f t="shared" si="108"/>
        <v/>
      </c>
      <c r="AT152" s="312" t="str">
        <f t="shared" si="109"/>
        <v/>
      </c>
      <c r="AU152" s="312" t="str">
        <f t="shared" si="110"/>
        <v/>
      </c>
      <c r="AV152" s="312" t="str">
        <f t="shared" si="111"/>
        <v/>
      </c>
      <c r="AW152" s="312" t="str">
        <f t="shared" si="112"/>
        <v/>
      </c>
      <c r="AX152" s="312" t="str">
        <f t="shared" si="113"/>
        <v/>
      </c>
      <c r="AY152" s="312" t="str">
        <f t="shared" si="114"/>
        <v/>
      </c>
      <c r="AZ152" s="312" t="str">
        <f t="shared" si="115"/>
        <v/>
      </c>
      <c r="BA152" s="312" t="str">
        <f t="shared" si="116"/>
        <v/>
      </c>
      <c r="BB152" s="311">
        <f t="shared" si="117"/>
        <v>1</v>
      </c>
    </row>
    <row r="153" spans="1:54">
      <c r="A153" s="307" t="str">
        <f t="shared" si="118"/>
        <v/>
      </c>
      <c r="B153" s="313" t="str">
        <f t="shared" si="118"/>
        <v/>
      </c>
      <c r="C153" s="307" t="str">
        <f t="shared" si="118"/>
        <v/>
      </c>
      <c r="D153" s="312">
        <f t="shared" si="67"/>
        <v>1</v>
      </c>
      <c r="E153" s="312" t="str">
        <f t="shared" si="68"/>
        <v/>
      </c>
      <c r="F153" s="312" t="str">
        <f t="shared" si="69"/>
        <v/>
      </c>
      <c r="G153" s="312" t="str">
        <f t="shared" si="70"/>
        <v/>
      </c>
      <c r="H153" s="312" t="str">
        <f t="shared" si="71"/>
        <v/>
      </c>
      <c r="I153" s="312" t="str">
        <f t="shared" si="72"/>
        <v/>
      </c>
      <c r="J153" s="312" t="str">
        <f t="shared" si="73"/>
        <v/>
      </c>
      <c r="K153" s="312" t="str">
        <f t="shared" si="74"/>
        <v/>
      </c>
      <c r="L153" s="312" t="str">
        <f t="shared" si="75"/>
        <v/>
      </c>
      <c r="M153" s="312" t="str">
        <f t="shared" si="76"/>
        <v/>
      </c>
      <c r="N153" s="312" t="str">
        <f t="shared" si="77"/>
        <v/>
      </c>
      <c r="O153" s="312" t="str">
        <f t="shared" si="78"/>
        <v/>
      </c>
      <c r="P153" s="312" t="str">
        <f t="shared" si="79"/>
        <v/>
      </c>
      <c r="Q153" s="312" t="str">
        <f t="shared" si="80"/>
        <v/>
      </c>
      <c r="R153" s="312" t="str">
        <f t="shared" si="81"/>
        <v/>
      </c>
      <c r="S153" s="312" t="str">
        <f t="shared" si="82"/>
        <v/>
      </c>
      <c r="T153" s="312" t="str">
        <f t="shared" si="83"/>
        <v/>
      </c>
      <c r="U153" s="312" t="str">
        <f t="shared" si="84"/>
        <v/>
      </c>
      <c r="V153" s="312" t="str">
        <f t="shared" si="85"/>
        <v/>
      </c>
      <c r="W153" s="312" t="str">
        <f t="shared" si="86"/>
        <v/>
      </c>
      <c r="X153" s="312" t="str">
        <f t="shared" si="87"/>
        <v/>
      </c>
      <c r="Y153" s="312" t="str">
        <f t="shared" si="88"/>
        <v/>
      </c>
      <c r="Z153" s="312" t="str">
        <f t="shared" si="89"/>
        <v/>
      </c>
      <c r="AA153" s="312" t="str">
        <f t="shared" si="90"/>
        <v/>
      </c>
      <c r="AB153" s="312" t="str">
        <f t="shared" si="91"/>
        <v/>
      </c>
      <c r="AC153" s="312" t="str">
        <f t="shared" si="92"/>
        <v/>
      </c>
      <c r="AD153" s="312" t="str">
        <f t="shared" si="93"/>
        <v/>
      </c>
      <c r="AE153" s="312" t="str">
        <f t="shared" si="94"/>
        <v/>
      </c>
      <c r="AF153" s="312" t="str">
        <f t="shared" si="95"/>
        <v/>
      </c>
      <c r="AG153" s="312" t="str">
        <f t="shared" si="96"/>
        <v/>
      </c>
      <c r="AH153" s="312" t="str">
        <f t="shared" si="97"/>
        <v/>
      </c>
      <c r="AI153" s="312" t="str">
        <f t="shared" si="98"/>
        <v/>
      </c>
      <c r="AJ153" s="312" t="str">
        <f t="shared" si="99"/>
        <v/>
      </c>
      <c r="AK153" s="312" t="str">
        <f t="shared" si="100"/>
        <v/>
      </c>
      <c r="AL153" s="312" t="str">
        <f t="shared" si="101"/>
        <v/>
      </c>
      <c r="AM153" s="312" t="str">
        <f t="shared" si="102"/>
        <v/>
      </c>
      <c r="AN153" s="312" t="str">
        <f t="shared" si="103"/>
        <v/>
      </c>
      <c r="AO153" s="312" t="str">
        <f t="shared" si="104"/>
        <v/>
      </c>
      <c r="AP153" s="312" t="str">
        <f t="shared" si="105"/>
        <v/>
      </c>
      <c r="AQ153" s="312" t="str">
        <f t="shared" si="106"/>
        <v/>
      </c>
      <c r="AR153" s="312" t="str">
        <f t="shared" si="107"/>
        <v/>
      </c>
      <c r="AS153" s="312" t="str">
        <f t="shared" si="108"/>
        <v/>
      </c>
      <c r="AT153" s="312" t="str">
        <f t="shared" si="109"/>
        <v/>
      </c>
      <c r="AU153" s="312" t="str">
        <f t="shared" si="110"/>
        <v/>
      </c>
      <c r="AV153" s="312" t="str">
        <f t="shared" si="111"/>
        <v/>
      </c>
      <c r="AW153" s="312" t="str">
        <f t="shared" si="112"/>
        <v/>
      </c>
      <c r="AX153" s="312" t="str">
        <f t="shared" si="113"/>
        <v/>
      </c>
      <c r="AY153" s="312" t="str">
        <f t="shared" si="114"/>
        <v/>
      </c>
      <c r="AZ153" s="312" t="str">
        <f t="shared" si="115"/>
        <v/>
      </c>
      <c r="BA153" s="312" t="str">
        <f t="shared" si="116"/>
        <v/>
      </c>
      <c r="BB153" s="311">
        <f t="shared" si="117"/>
        <v>1</v>
      </c>
    </row>
    <row r="154" spans="1:54">
      <c r="A154" s="307" t="str">
        <f t="shared" si="118"/>
        <v/>
      </c>
      <c r="B154" s="313" t="str">
        <f t="shared" si="118"/>
        <v/>
      </c>
      <c r="C154" s="307" t="str">
        <f t="shared" si="118"/>
        <v/>
      </c>
      <c r="D154" s="312">
        <f t="shared" si="67"/>
        <v>1</v>
      </c>
      <c r="E154" s="312" t="str">
        <f t="shared" si="68"/>
        <v/>
      </c>
      <c r="F154" s="312" t="str">
        <f t="shared" si="69"/>
        <v/>
      </c>
      <c r="G154" s="312" t="str">
        <f t="shared" si="70"/>
        <v/>
      </c>
      <c r="H154" s="312" t="str">
        <f t="shared" si="71"/>
        <v/>
      </c>
      <c r="I154" s="312" t="str">
        <f t="shared" si="72"/>
        <v/>
      </c>
      <c r="J154" s="312" t="str">
        <f t="shared" si="73"/>
        <v/>
      </c>
      <c r="K154" s="312" t="str">
        <f t="shared" si="74"/>
        <v/>
      </c>
      <c r="L154" s="312" t="str">
        <f t="shared" si="75"/>
        <v/>
      </c>
      <c r="M154" s="312" t="str">
        <f t="shared" si="76"/>
        <v/>
      </c>
      <c r="N154" s="312" t="str">
        <f t="shared" si="77"/>
        <v/>
      </c>
      <c r="O154" s="312" t="str">
        <f t="shared" si="78"/>
        <v/>
      </c>
      <c r="P154" s="312" t="str">
        <f t="shared" si="79"/>
        <v/>
      </c>
      <c r="Q154" s="312" t="str">
        <f t="shared" si="80"/>
        <v/>
      </c>
      <c r="R154" s="312" t="str">
        <f t="shared" si="81"/>
        <v/>
      </c>
      <c r="S154" s="312" t="str">
        <f t="shared" si="82"/>
        <v/>
      </c>
      <c r="T154" s="312" t="str">
        <f t="shared" si="83"/>
        <v/>
      </c>
      <c r="U154" s="312" t="str">
        <f t="shared" si="84"/>
        <v/>
      </c>
      <c r="V154" s="312" t="str">
        <f t="shared" si="85"/>
        <v/>
      </c>
      <c r="W154" s="312" t="str">
        <f t="shared" si="86"/>
        <v/>
      </c>
      <c r="X154" s="312" t="str">
        <f t="shared" si="87"/>
        <v/>
      </c>
      <c r="Y154" s="312" t="str">
        <f t="shared" si="88"/>
        <v/>
      </c>
      <c r="Z154" s="312" t="str">
        <f t="shared" si="89"/>
        <v/>
      </c>
      <c r="AA154" s="312" t="str">
        <f t="shared" si="90"/>
        <v/>
      </c>
      <c r="AB154" s="312" t="str">
        <f t="shared" si="91"/>
        <v/>
      </c>
      <c r="AC154" s="312" t="str">
        <f t="shared" si="92"/>
        <v/>
      </c>
      <c r="AD154" s="312" t="str">
        <f t="shared" si="93"/>
        <v/>
      </c>
      <c r="AE154" s="312" t="str">
        <f t="shared" si="94"/>
        <v/>
      </c>
      <c r="AF154" s="312" t="str">
        <f t="shared" si="95"/>
        <v/>
      </c>
      <c r="AG154" s="312" t="str">
        <f t="shared" si="96"/>
        <v/>
      </c>
      <c r="AH154" s="312" t="str">
        <f t="shared" si="97"/>
        <v/>
      </c>
      <c r="AI154" s="312" t="str">
        <f t="shared" si="98"/>
        <v/>
      </c>
      <c r="AJ154" s="312" t="str">
        <f t="shared" si="99"/>
        <v/>
      </c>
      <c r="AK154" s="312" t="str">
        <f t="shared" si="100"/>
        <v/>
      </c>
      <c r="AL154" s="312" t="str">
        <f t="shared" si="101"/>
        <v/>
      </c>
      <c r="AM154" s="312" t="str">
        <f t="shared" si="102"/>
        <v/>
      </c>
      <c r="AN154" s="312" t="str">
        <f t="shared" si="103"/>
        <v/>
      </c>
      <c r="AO154" s="312" t="str">
        <f t="shared" si="104"/>
        <v/>
      </c>
      <c r="AP154" s="312" t="str">
        <f t="shared" si="105"/>
        <v/>
      </c>
      <c r="AQ154" s="312" t="str">
        <f t="shared" si="106"/>
        <v/>
      </c>
      <c r="AR154" s="312" t="str">
        <f t="shared" si="107"/>
        <v/>
      </c>
      <c r="AS154" s="312" t="str">
        <f t="shared" si="108"/>
        <v/>
      </c>
      <c r="AT154" s="312" t="str">
        <f t="shared" si="109"/>
        <v/>
      </c>
      <c r="AU154" s="312" t="str">
        <f t="shared" si="110"/>
        <v/>
      </c>
      <c r="AV154" s="312" t="str">
        <f t="shared" si="111"/>
        <v/>
      </c>
      <c r="AW154" s="312" t="str">
        <f t="shared" si="112"/>
        <v/>
      </c>
      <c r="AX154" s="312" t="str">
        <f t="shared" si="113"/>
        <v/>
      </c>
      <c r="AY154" s="312" t="str">
        <f t="shared" si="114"/>
        <v/>
      </c>
      <c r="AZ154" s="312" t="str">
        <f t="shared" si="115"/>
        <v/>
      </c>
      <c r="BA154" s="312" t="str">
        <f t="shared" si="116"/>
        <v/>
      </c>
      <c r="BB154" s="311">
        <f t="shared" si="117"/>
        <v>1</v>
      </c>
    </row>
    <row r="155" spans="1:54">
      <c r="A155" s="307" t="str">
        <f t="shared" si="118"/>
        <v/>
      </c>
      <c r="B155" s="313" t="str">
        <f t="shared" si="118"/>
        <v/>
      </c>
      <c r="C155" s="307" t="str">
        <f t="shared" si="118"/>
        <v/>
      </c>
      <c r="D155" s="312">
        <f t="shared" si="67"/>
        <v>1</v>
      </c>
      <c r="E155" s="312" t="str">
        <f t="shared" si="68"/>
        <v/>
      </c>
      <c r="F155" s="312" t="str">
        <f t="shared" si="69"/>
        <v/>
      </c>
      <c r="G155" s="312" t="str">
        <f t="shared" si="70"/>
        <v/>
      </c>
      <c r="H155" s="312" t="str">
        <f t="shared" si="71"/>
        <v/>
      </c>
      <c r="I155" s="312" t="str">
        <f t="shared" si="72"/>
        <v/>
      </c>
      <c r="J155" s="312" t="str">
        <f t="shared" si="73"/>
        <v/>
      </c>
      <c r="K155" s="312" t="str">
        <f t="shared" si="74"/>
        <v/>
      </c>
      <c r="L155" s="312" t="str">
        <f t="shared" si="75"/>
        <v/>
      </c>
      <c r="M155" s="312" t="str">
        <f t="shared" si="76"/>
        <v/>
      </c>
      <c r="N155" s="312" t="str">
        <f t="shared" si="77"/>
        <v/>
      </c>
      <c r="O155" s="312" t="str">
        <f t="shared" si="78"/>
        <v/>
      </c>
      <c r="P155" s="312" t="str">
        <f t="shared" si="79"/>
        <v/>
      </c>
      <c r="Q155" s="312" t="str">
        <f t="shared" si="80"/>
        <v/>
      </c>
      <c r="R155" s="312" t="str">
        <f t="shared" si="81"/>
        <v/>
      </c>
      <c r="S155" s="312" t="str">
        <f t="shared" si="82"/>
        <v/>
      </c>
      <c r="T155" s="312" t="str">
        <f t="shared" si="83"/>
        <v/>
      </c>
      <c r="U155" s="312" t="str">
        <f t="shared" si="84"/>
        <v/>
      </c>
      <c r="V155" s="312" t="str">
        <f t="shared" si="85"/>
        <v/>
      </c>
      <c r="W155" s="312" t="str">
        <f t="shared" si="86"/>
        <v/>
      </c>
      <c r="X155" s="312" t="str">
        <f t="shared" si="87"/>
        <v/>
      </c>
      <c r="Y155" s="312" t="str">
        <f t="shared" si="88"/>
        <v/>
      </c>
      <c r="Z155" s="312" t="str">
        <f t="shared" si="89"/>
        <v/>
      </c>
      <c r="AA155" s="312" t="str">
        <f t="shared" si="90"/>
        <v/>
      </c>
      <c r="AB155" s="312" t="str">
        <f t="shared" si="91"/>
        <v/>
      </c>
      <c r="AC155" s="312" t="str">
        <f t="shared" si="92"/>
        <v/>
      </c>
      <c r="AD155" s="312" t="str">
        <f t="shared" si="93"/>
        <v/>
      </c>
      <c r="AE155" s="312" t="str">
        <f t="shared" si="94"/>
        <v/>
      </c>
      <c r="AF155" s="312" t="str">
        <f t="shared" si="95"/>
        <v/>
      </c>
      <c r="AG155" s="312" t="str">
        <f t="shared" si="96"/>
        <v/>
      </c>
      <c r="AH155" s="312" t="str">
        <f t="shared" si="97"/>
        <v/>
      </c>
      <c r="AI155" s="312" t="str">
        <f t="shared" si="98"/>
        <v/>
      </c>
      <c r="AJ155" s="312" t="str">
        <f t="shared" si="99"/>
        <v/>
      </c>
      <c r="AK155" s="312" t="str">
        <f t="shared" si="100"/>
        <v/>
      </c>
      <c r="AL155" s="312" t="str">
        <f t="shared" si="101"/>
        <v/>
      </c>
      <c r="AM155" s="312" t="str">
        <f t="shared" si="102"/>
        <v/>
      </c>
      <c r="AN155" s="312" t="str">
        <f t="shared" si="103"/>
        <v/>
      </c>
      <c r="AO155" s="312" t="str">
        <f t="shared" si="104"/>
        <v/>
      </c>
      <c r="AP155" s="312" t="str">
        <f t="shared" si="105"/>
        <v/>
      </c>
      <c r="AQ155" s="312" t="str">
        <f t="shared" si="106"/>
        <v/>
      </c>
      <c r="AR155" s="312" t="str">
        <f t="shared" si="107"/>
        <v/>
      </c>
      <c r="AS155" s="312" t="str">
        <f t="shared" si="108"/>
        <v/>
      </c>
      <c r="AT155" s="312" t="str">
        <f t="shared" si="109"/>
        <v/>
      </c>
      <c r="AU155" s="312" t="str">
        <f t="shared" si="110"/>
        <v/>
      </c>
      <c r="AV155" s="312" t="str">
        <f t="shared" si="111"/>
        <v/>
      </c>
      <c r="AW155" s="312" t="str">
        <f t="shared" si="112"/>
        <v/>
      </c>
      <c r="AX155" s="312" t="str">
        <f t="shared" si="113"/>
        <v/>
      </c>
      <c r="AY155" s="312" t="str">
        <f t="shared" si="114"/>
        <v/>
      </c>
      <c r="AZ155" s="312" t="str">
        <f t="shared" si="115"/>
        <v/>
      </c>
      <c r="BA155" s="312" t="str">
        <f t="shared" si="116"/>
        <v/>
      </c>
      <c r="BB155" s="311">
        <f t="shared" si="117"/>
        <v>1</v>
      </c>
    </row>
    <row r="156" spans="1:54">
      <c r="A156" s="307" t="str">
        <f t="shared" si="118"/>
        <v/>
      </c>
      <c r="B156" s="313" t="str">
        <f t="shared" si="118"/>
        <v/>
      </c>
      <c r="C156" s="307" t="str">
        <f t="shared" si="118"/>
        <v/>
      </c>
      <c r="D156" s="312">
        <f t="shared" si="67"/>
        <v>1</v>
      </c>
      <c r="E156" s="312" t="str">
        <f t="shared" si="68"/>
        <v/>
      </c>
      <c r="F156" s="312" t="str">
        <f t="shared" si="69"/>
        <v/>
      </c>
      <c r="G156" s="312" t="str">
        <f t="shared" si="70"/>
        <v/>
      </c>
      <c r="H156" s="312" t="str">
        <f t="shared" si="71"/>
        <v/>
      </c>
      <c r="I156" s="312" t="str">
        <f t="shared" si="72"/>
        <v/>
      </c>
      <c r="J156" s="312" t="str">
        <f t="shared" si="73"/>
        <v/>
      </c>
      <c r="K156" s="312" t="str">
        <f t="shared" si="74"/>
        <v/>
      </c>
      <c r="L156" s="312" t="str">
        <f t="shared" si="75"/>
        <v/>
      </c>
      <c r="M156" s="312" t="str">
        <f t="shared" si="76"/>
        <v/>
      </c>
      <c r="N156" s="312" t="str">
        <f t="shared" si="77"/>
        <v/>
      </c>
      <c r="O156" s="312" t="str">
        <f t="shared" si="78"/>
        <v/>
      </c>
      <c r="P156" s="312" t="str">
        <f t="shared" si="79"/>
        <v/>
      </c>
      <c r="Q156" s="312" t="str">
        <f t="shared" si="80"/>
        <v/>
      </c>
      <c r="R156" s="312" t="str">
        <f t="shared" si="81"/>
        <v/>
      </c>
      <c r="S156" s="312" t="str">
        <f t="shared" si="82"/>
        <v/>
      </c>
      <c r="T156" s="312" t="str">
        <f t="shared" si="83"/>
        <v/>
      </c>
      <c r="U156" s="312" t="str">
        <f t="shared" si="84"/>
        <v/>
      </c>
      <c r="V156" s="312" t="str">
        <f t="shared" si="85"/>
        <v/>
      </c>
      <c r="W156" s="312" t="str">
        <f t="shared" si="86"/>
        <v/>
      </c>
      <c r="X156" s="312" t="str">
        <f t="shared" si="87"/>
        <v/>
      </c>
      <c r="Y156" s="312" t="str">
        <f t="shared" si="88"/>
        <v/>
      </c>
      <c r="Z156" s="312" t="str">
        <f t="shared" si="89"/>
        <v/>
      </c>
      <c r="AA156" s="312" t="str">
        <f t="shared" si="90"/>
        <v/>
      </c>
      <c r="AB156" s="312" t="str">
        <f t="shared" si="91"/>
        <v/>
      </c>
      <c r="AC156" s="312" t="str">
        <f t="shared" si="92"/>
        <v/>
      </c>
      <c r="AD156" s="312" t="str">
        <f t="shared" si="93"/>
        <v/>
      </c>
      <c r="AE156" s="312" t="str">
        <f t="shared" si="94"/>
        <v/>
      </c>
      <c r="AF156" s="312" t="str">
        <f t="shared" si="95"/>
        <v/>
      </c>
      <c r="AG156" s="312" t="str">
        <f t="shared" si="96"/>
        <v/>
      </c>
      <c r="AH156" s="312" t="str">
        <f t="shared" si="97"/>
        <v/>
      </c>
      <c r="AI156" s="312" t="str">
        <f t="shared" si="98"/>
        <v/>
      </c>
      <c r="AJ156" s="312" t="str">
        <f t="shared" si="99"/>
        <v/>
      </c>
      <c r="AK156" s="312" t="str">
        <f t="shared" si="100"/>
        <v/>
      </c>
      <c r="AL156" s="312" t="str">
        <f t="shared" si="101"/>
        <v/>
      </c>
      <c r="AM156" s="312" t="str">
        <f t="shared" si="102"/>
        <v/>
      </c>
      <c r="AN156" s="312" t="str">
        <f t="shared" si="103"/>
        <v/>
      </c>
      <c r="AO156" s="312" t="str">
        <f t="shared" si="104"/>
        <v/>
      </c>
      <c r="AP156" s="312" t="str">
        <f t="shared" si="105"/>
        <v/>
      </c>
      <c r="AQ156" s="312" t="str">
        <f t="shared" si="106"/>
        <v/>
      </c>
      <c r="AR156" s="312" t="str">
        <f t="shared" si="107"/>
        <v/>
      </c>
      <c r="AS156" s="312" t="str">
        <f t="shared" si="108"/>
        <v/>
      </c>
      <c r="AT156" s="312" t="str">
        <f t="shared" si="109"/>
        <v/>
      </c>
      <c r="AU156" s="312" t="str">
        <f t="shared" si="110"/>
        <v/>
      </c>
      <c r="AV156" s="312" t="str">
        <f t="shared" si="111"/>
        <v/>
      </c>
      <c r="AW156" s="312" t="str">
        <f t="shared" si="112"/>
        <v/>
      </c>
      <c r="AX156" s="312" t="str">
        <f t="shared" si="113"/>
        <v/>
      </c>
      <c r="AY156" s="312" t="str">
        <f t="shared" si="114"/>
        <v/>
      </c>
      <c r="AZ156" s="312" t="str">
        <f t="shared" si="115"/>
        <v/>
      </c>
      <c r="BA156" s="312" t="str">
        <f t="shared" si="116"/>
        <v/>
      </c>
      <c r="BB156" s="311">
        <f t="shared" si="117"/>
        <v>1</v>
      </c>
    </row>
    <row r="157" spans="1:54">
      <c r="A157" s="307" t="str">
        <f t="shared" si="118"/>
        <v/>
      </c>
      <c r="B157" s="313" t="str">
        <f t="shared" si="118"/>
        <v/>
      </c>
      <c r="C157" s="307" t="str">
        <f t="shared" si="118"/>
        <v/>
      </c>
      <c r="D157" s="312">
        <f t="shared" si="67"/>
        <v>1</v>
      </c>
      <c r="E157" s="312" t="str">
        <f t="shared" si="68"/>
        <v/>
      </c>
      <c r="F157" s="312" t="str">
        <f t="shared" si="69"/>
        <v/>
      </c>
      <c r="G157" s="312" t="str">
        <f t="shared" si="70"/>
        <v/>
      </c>
      <c r="H157" s="312" t="str">
        <f t="shared" si="71"/>
        <v/>
      </c>
      <c r="I157" s="312" t="str">
        <f t="shared" si="72"/>
        <v/>
      </c>
      <c r="J157" s="312" t="str">
        <f t="shared" si="73"/>
        <v/>
      </c>
      <c r="K157" s="312" t="str">
        <f t="shared" si="74"/>
        <v/>
      </c>
      <c r="L157" s="312" t="str">
        <f t="shared" si="75"/>
        <v/>
      </c>
      <c r="M157" s="312" t="str">
        <f t="shared" si="76"/>
        <v/>
      </c>
      <c r="N157" s="312" t="str">
        <f t="shared" si="77"/>
        <v/>
      </c>
      <c r="O157" s="312" t="str">
        <f t="shared" si="78"/>
        <v/>
      </c>
      <c r="P157" s="312" t="str">
        <f t="shared" si="79"/>
        <v/>
      </c>
      <c r="Q157" s="312" t="str">
        <f t="shared" si="80"/>
        <v/>
      </c>
      <c r="R157" s="312" t="str">
        <f t="shared" si="81"/>
        <v/>
      </c>
      <c r="S157" s="312" t="str">
        <f t="shared" si="82"/>
        <v/>
      </c>
      <c r="T157" s="312" t="str">
        <f t="shared" si="83"/>
        <v/>
      </c>
      <c r="U157" s="312" t="str">
        <f t="shared" si="84"/>
        <v/>
      </c>
      <c r="V157" s="312" t="str">
        <f t="shared" si="85"/>
        <v/>
      </c>
      <c r="W157" s="312" t="str">
        <f t="shared" si="86"/>
        <v/>
      </c>
      <c r="X157" s="312" t="str">
        <f t="shared" si="87"/>
        <v/>
      </c>
      <c r="Y157" s="312" t="str">
        <f t="shared" si="88"/>
        <v/>
      </c>
      <c r="Z157" s="312" t="str">
        <f t="shared" si="89"/>
        <v/>
      </c>
      <c r="AA157" s="312" t="str">
        <f t="shared" si="90"/>
        <v/>
      </c>
      <c r="AB157" s="312" t="str">
        <f t="shared" si="91"/>
        <v/>
      </c>
      <c r="AC157" s="312" t="str">
        <f t="shared" si="92"/>
        <v/>
      </c>
      <c r="AD157" s="312" t="str">
        <f t="shared" si="93"/>
        <v/>
      </c>
      <c r="AE157" s="312" t="str">
        <f t="shared" si="94"/>
        <v/>
      </c>
      <c r="AF157" s="312" t="str">
        <f t="shared" si="95"/>
        <v/>
      </c>
      <c r="AG157" s="312" t="str">
        <f t="shared" si="96"/>
        <v/>
      </c>
      <c r="AH157" s="312" t="str">
        <f t="shared" si="97"/>
        <v/>
      </c>
      <c r="AI157" s="312" t="str">
        <f t="shared" si="98"/>
        <v/>
      </c>
      <c r="AJ157" s="312" t="str">
        <f t="shared" si="99"/>
        <v/>
      </c>
      <c r="AK157" s="312" t="str">
        <f t="shared" si="100"/>
        <v/>
      </c>
      <c r="AL157" s="312" t="str">
        <f t="shared" si="101"/>
        <v/>
      </c>
      <c r="AM157" s="312" t="str">
        <f t="shared" si="102"/>
        <v/>
      </c>
      <c r="AN157" s="312" t="str">
        <f t="shared" si="103"/>
        <v/>
      </c>
      <c r="AO157" s="312" t="str">
        <f t="shared" si="104"/>
        <v/>
      </c>
      <c r="AP157" s="312" t="str">
        <f t="shared" si="105"/>
        <v/>
      </c>
      <c r="AQ157" s="312" t="str">
        <f t="shared" si="106"/>
        <v/>
      </c>
      <c r="AR157" s="312" t="str">
        <f t="shared" si="107"/>
        <v/>
      </c>
      <c r="AS157" s="312" t="str">
        <f t="shared" si="108"/>
        <v/>
      </c>
      <c r="AT157" s="312" t="str">
        <f t="shared" si="109"/>
        <v/>
      </c>
      <c r="AU157" s="312" t="str">
        <f t="shared" si="110"/>
        <v/>
      </c>
      <c r="AV157" s="312" t="str">
        <f t="shared" si="111"/>
        <v/>
      </c>
      <c r="AW157" s="312" t="str">
        <f t="shared" si="112"/>
        <v/>
      </c>
      <c r="AX157" s="312" t="str">
        <f t="shared" si="113"/>
        <v/>
      </c>
      <c r="AY157" s="312" t="str">
        <f t="shared" si="114"/>
        <v/>
      </c>
      <c r="AZ157" s="312" t="str">
        <f t="shared" si="115"/>
        <v/>
      </c>
      <c r="BA157" s="312" t="str">
        <f t="shared" si="116"/>
        <v/>
      </c>
      <c r="BB157" s="311">
        <f t="shared" si="117"/>
        <v>1</v>
      </c>
    </row>
    <row r="158" spans="1:54">
      <c r="A158" s="307" t="str">
        <f t="shared" si="118"/>
        <v/>
      </c>
      <c r="B158" s="313" t="str">
        <f t="shared" si="118"/>
        <v/>
      </c>
      <c r="C158" s="307" t="str">
        <f t="shared" si="118"/>
        <v/>
      </c>
      <c r="D158" s="312">
        <f t="shared" si="67"/>
        <v>1</v>
      </c>
      <c r="E158" s="312" t="str">
        <f t="shared" si="68"/>
        <v/>
      </c>
      <c r="F158" s="312" t="str">
        <f t="shared" si="69"/>
        <v/>
      </c>
      <c r="G158" s="312" t="str">
        <f t="shared" si="70"/>
        <v/>
      </c>
      <c r="H158" s="312" t="str">
        <f t="shared" si="71"/>
        <v/>
      </c>
      <c r="I158" s="312" t="str">
        <f t="shared" si="72"/>
        <v/>
      </c>
      <c r="J158" s="312" t="str">
        <f t="shared" si="73"/>
        <v/>
      </c>
      <c r="K158" s="312" t="str">
        <f t="shared" si="74"/>
        <v/>
      </c>
      <c r="L158" s="312" t="str">
        <f t="shared" si="75"/>
        <v/>
      </c>
      <c r="M158" s="312" t="str">
        <f t="shared" si="76"/>
        <v/>
      </c>
      <c r="N158" s="312" t="str">
        <f t="shared" si="77"/>
        <v/>
      </c>
      <c r="O158" s="312" t="str">
        <f t="shared" si="78"/>
        <v/>
      </c>
      <c r="P158" s="312" t="str">
        <f t="shared" si="79"/>
        <v/>
      </c>
      <c r="Q158" s="312" t="str">
        <f t="shared" si="80"/>
        <v/>
      </c>
      <c r="R158" s="312" t="str">
        <f t="shared" si="81"/>
        <v/>
      </c>
      <c r="S158" s="312" t="str">
        <f t="shared" si="82"/>
        <v/>
      </c>
      <c r="T158" s="312" t="str">
        <f t="shared" si="83"/>
        <v/>
      </c>
      <c r="U158" s="312" t="str">
        <f t="shared" si="84"/>
        <v/>
      </c>
      <c r="V158" s="312" t="str">
        <f t="shared" si="85"/>
        <v/>
      </c>
      <c r="W158" s="312" t="str">
        <f t="shared" si="86"/>
        <v/>
      </c>
      <c r="X158" s="312" t="str">
        <f t="shared" si="87"/>
        <v/>
      </c>
      <c r="Y158" s="312" t="str">
        <f t="shared" si="88"/>
        <v/>
      </c>
      <c r="Z158" s="312" t="str">
        <f t="shared" si="89"/>
        <v/>
      </c>
      <c r="AA158" s="312" t="str">
        <f t="shared" si="90"/>
        <v/>
      </c>
      <c r="AB158" s="312" t="str">
        <f t="shared" si="91"/>
        <v/>
      </c>
      <c r="AC158" s="312" t="str">
        <f t="shared" si="92"/>
        <v/>
      </c>
      <c r="AD158" s="312" t="str">
        <f t="shared" si="93"/>
        <v/>
      </c>
      <c r="AE158" s="312" t="str">
        <f t="shared" si="94"/>
        <v/>
      </c>
      <c r="AF158" s="312" t="str">
        <f t="shared" si="95"/>
        <v/>
      </c>
      <c r="AG158" s="312" t="str">
        <f t="shared" si="96"/>
        <v/>
      </c>
      <c r="AH158" s="312" t="str">
        <f t="shared" si="97"/>
        <v/>
      </c>
      <c r="AI158" s="312" t="str">
        <f t="shared" si="98"/>
        <v/>
      </c>
      <c r="AJ158" s="312" t="str">
        <f t="shared" si="99"/>
        <v/>
      </c>
      <c r="AK158" s="312" t="str">
        <f t="shared" si="100"/>
        <v/>
      </c>
      <c r="AL158" s="312" t="str">
        <f t="shared" si="101"/>
        <v/>
      </c>
      <c r="AM158" s="312" t="str">
        <f t="shared" si="102"/>
        <v/>
      </c>
      <c r="AN158" s="312" t="str">
        <f t="shared" si="103"/>
        <v/>
      </c>
      <c r="AO158" s="312" t="str">
        <f t="shared" si="104"/>
        <v/>
      </c>
      <c r="AP158" s="312" t="str">
        <f t="shared" si="105"/>
        <v/>
      </c>
      <c r="AQ158" s="312" t="str">
        <f t="shared" si="106"/>
        <v/>
      </c>
      <c r="AR158" s="312" t="str">
        <f t="shared" si="107"/>
        <v/>
      </c>
      <c r="AS158" s="312" t="str">
        <f t="shared" si="108"/>
        <v/>
      </c>
      <c r="AT158" s="312" t="str">
        <f t="shared" si="109"/>
        <v/>
      </c>
      <c r="AU158" s="312" t="str">
        <f t="shared" si="110"/>
        <v/>
      </c>
      <c r="AV158" s="312" t="str">
        <f t="shared" si="111"/>
        <v/>
      </c>
      <c r="AW158" s="312" t="str">
        <f t="shared" si="112"/>
        <v/>
      </c>
      <c r="AX158" s="312" t="str">
        <f t="shared" si="113"/>
        <v/>
      </c>
      <c r="AY158" s="312" t="str">
        <f t="shared" si="114"/>
        <v/>
      </c>
      <c r="AZ158" s="312" t="str">
        <f t="shared" si="115"/>
        <v/>
      </c>
      <c r="BA158" s="312" t="str">
        <f t="shared" si="116"/>
        <v/>
      </c>
      <c r="BB158" s="311">
        <f t="shared" si="117"/>
        <v>1</v>
      </c>
    </row>
    <row r="159" spans="1:54">
      <c r="A159" s="307" t="str">
        <f t="shared" si="118"/>
        <v/>
      </c>
      <c r="B159" s="313" t="str">
        <f t="shared" si="118"/>
        <v/>
      </c>
      <c r="C159" s="307" t="str">
        <f t="shared" si="118"/>
        <v/>
      </c>
      <c r="D159" s="312">
        <f t="shared" si="67"/>
        <v>1</v>
      </c>
      <c r="E159" s="312" t="str">
        <f t="shared" si="68"/>
        <v/>
      </c>
      <c r="F159" s="312" t="str">
        <f t="shared" si="69"/>
        <v/>
      </c>
      <c r="G159" s="312" t="str">
        <f t="shared" si="70"/>
        <v/>
      </c>
      <c r="H159" s="312" t="str">
        <f t="shared" si="71"/>
        <v/>
      </c>
      <c r="I159" s="312" t="str">
        <f t="shared" si="72"/>
        <v/>
      </c>
      <c r="J159" s="312" t="str">
        <f t="shared" si="73"/>
        <v/>
      </c>
      <c r="K159" s="312" t="str">
        <f t="shared" si="74"/>
        <v/>
      </c>
      <c r="L159" s="312" t="str">
        <f t="shared" si="75"/>
        <v/>
      </c>
      <c r="M159" s="312" t="str">
        <f t="shared" si="76"/>
        <v/>
      </c>
      <c r="N159" s="312" t="str">
        <f t="shared" si="77"/>
        <v/>
      </c>
      <c r="O159" s="312" t="str">
        <f t="shared" si="78"/>
        <v/>
      </c>
      <c r="P159" s="312" t="str">
        <f t="shared" si="79"/>
        <v/>
      </c>
      <c r="Q159" s="312" t="str">
        <f t="shared" si="80"/>
        <v/>
      </c>
      <c r="R159" s="312" t="str">
        <f t="shared" si="81"/>
        <v/>
      </c>
      <c r="S159" s="312" t="str">
        <f t="shared" si="82"/>
        <v/>
      </c>
      <c r="T159" s="312" t="str">
        <f t="shared" si="83"/>
        <v/>
      </c>
      <c r="U159" s="312" t="str">
        <f t="shared" si="84"/>
        <v/>
      </c>
      <c r="V159" s="312" t="str">
        <f t="shared" si="85"/>
        <v/>
      </c>
      <c r="W159" s="312" t="str">
        <f t="shared" si="86"/>
        <v/>
      </c>
      <c r="X159" s="312" t="str">
        <f t="shared" si="87"/>
        <v/>
      </c>
      <c r="Y159" s="312" t="str">
        <f t="shared" si="88"/>
        <v/>
      </c>
      <c r="Z159" s="312" t="str">
        <f t="shared" si="89"/>
        <v/>
      </c>
      <c r="AA159" s="312" t="str">
        <f t="shared" si="90"/>
        <v/>
      </c>
      <c r="AB159" s="312" t="str">
        <f t="shared" si="91"/>
        <v/>
      </c>
      <c r="AC159" s="312" t="str">
        <f t="shared" si="92"/>
        <v/>
      </c>
      <c r="AD159" s="312" t="str">
        <f t="shared" si="93"/>
        <v/>
      </c>
      <c r="AE159" s="312" t="str">
        <f t="shared" si="94"/>
        <v/>
      </c>
      <c r="AF159" s="312" t="str">
        <f t="shared" si="95"/>
        <v/>
      </c>
      <c r="AG159" s="312" t="str">
        <f t="shared" si="96"/>
        <v/>
      </c>
      <c r="AH159" s="312" t="str">
        <f t="shared" si="97"/>
        <v/>
      </c>
      <c r="AI159" s="312" t="str">
        <f t="shared" si="98"/>
        <v/>
      </c>
      <c r="AJ159" s="312" t="str">
        <f t="shared" si="99"/>
        <v/>
      </c>
      <c r="AK159" s="312" t="str">
        <f t="shared" si="100"/>
        <v/>
      </c>
      <c r="AL159" s="312" t="str">
        <f t="shared" si="101"/>
        <v/>
      </c>
      <c r="AM159" s="312" t="str">
        <f t="shared" si="102"/>
        <v/>
      </c>
      <c r="AN159" s="312" t="str">
        <f t="shared" si="103"/>
        <v/>
      </c>
      <c r="AO159" s="312" t="str">
        <f t="shared" si="104"/>
        <v/>
      </c>
      <c r="AP159" s="312" t="str">
        <f t="shared" si="105"/>
        <v/>
      </c>
      <c r="AQ159" s="312" t="str">
        <f t="shared" si="106"/>
        <v/>
      </c>
      <c r="AR159" s="312" t="str">
        <f t="shared" si="107"/>
        <v/>
      </c>
      <c r="AS159" s="312" t="str">
        <f t="shared" si="108"/>
        <v/>
      </c>
      <c r="AT159" s="312" t="str">
        <f t="shared" si="109"/>
        <v/>
      </c>
      <c r="AU159" s="312" t="str">
        <f t="shared" si="110"/>
        <v/>
      </c>
      <c r="AV159" s="312" t="str">
        <f t="shared" si="111"/>
        <v/>
      </c>
      <c r="AW159" s="312" t="str">
        <f t="shared" si="112"/>
        <v/>
      </c>
      <c r="AX159" s="312" t="str">
        <f t="shared" si="113"/>
        <v/>
      </c>
      <c r="AY159" s="312" t="str">
        <f t="shared" si="114"/>
        <v/>
      </c>
      <c r="AZ159" s="312" t="str">
        <f t="shared" si="115"/>
        <v/>
      </c>
      <c r="BA159" s="312" t="str">
        <f t="shared" si="116"/>
        <v/>
      </c>
      <c r="BB159" s="311">
        <f t="shared" si="117"/>
        <v>1</v>
      </c>
    </row>
    <row r="160" spans="1:54">
      <c r="A160" s="307" t="str">
        <f t="shared" si="118"/>
        <v/>
      </c>
      <c r="B160" s="313" t="str">
        <f t="shared" si="118"/>
        <v/>
      </c>
      <c r="C160" s="307" t="str">
        <f t="shared" si="118"/>
        <v/>
      </c>
      <c r="D160" s="312">
        <f t="shared" si="67"/>
        <v>1</v>
      </c>
      <c r="E160" s="312" t="str">
        <f t="shared" si="68"/>
        <v/>
      </c>
      <c r="F160" s="312" t="str">
        <f t="shared" si="69"/>
        <v/>
      </c>
      <c r="G160" s="312" t="str">
        <f t="shared" si="70"/>
        <v/>
      </c>
      <c r="H160" s="312" t="str">
        <f t="shared" si="71"/>
        <v/>
      </c>
      <c r="I160" s="312" t="str">
        <f t="shared" si="72"/>
        <v/>
      </c>
      <c r="J160" s="312" t="str">
        <f t="shared" si="73"/>
        <v/>
      </c>
      <c r="K160" s="312" t="str">
        <f t="shared" si="74"/>
        <v/>
      </c>
      <c r="L160" s="312" t="str">
        <f t="shared" si="75"/>
        <v/>
      </c>
      <c r="M160" s="312" t="str">
        <f t="shared" si="76"/>
        <v/>
      </c>
      <c r="N160" s="312" t="str">
        <f t="shared" si="77"/>
        <v/>
      </c>
      <c r="O160" s="312" t="str">
        <f t="shared" si="78"/>
        <v/>
      </c>
      <c r="P160" s="312" t="str">
        <f t="shared" si="79"/>
        <v/>
      </c>
      <c r="Q160" s="312" t="str">
        <f t="shared" si="80"/>
        <v/>
      </c>
      <c r="R160" s="312" t="str">
        <f t="shared" si="81"/>
        <v/>
      </c>
      <c r="S160" s="312" t="str">
        <f t="shared" si="82"/>
        <v/>
      </c>
      <c r="T160" s="312" t="str">
        <f t="shared" si="83"/>
        <v/>
      </c>
      <c r="U160" s="312" t="str">
        <f t="shared" si="84"/>
        <v/>
      </c>
      <c r="V160" s="312" t="str">
        <f t="shared" si="85"/>
        <v/>
      </c>
      <c r="W160" s="312" t="str">
        <f t="shared" si="86"/>
        <v/>
      </c>
      <c r="X160" s="312" t="str">
        <f t="shared" si="87"/>
        <v/>
      </c>
      <c r="Y160" s="312" t="str">
        <f t="shared" si="88"/>
        <v/>
      </c>
      <c r="Z160" s="312" t="str">
        <f t="shared" si="89"/>
        <v/>
      </c>
      <c r="AA160" s="312" t="str">
        <f t="shared" si="90"/>
        <v/>
      </c>
      <c r="AB160" s="312" t="str">
        <f t="shared" si="91"/>
        <v/>
      </c>
      <c r="AC160" s="312" t="str">
        <f t="shared" si="92"/>
        <v/>
      </c>
      <c r="AD160" s="312" t="str">
        <f t="shared" si="93"/>
        <v/>
      </c>
      <c r="AE160" s="312" t="str">
        <f t="shared" si="94"/>
        <v/>
      </c>
      <c r="AF160" s="312" t="str">
        <f t="shared" si="95"/>
        <v/>
      </c>
      <c r="AG160" s="312" t="str">
        <f t="shared" si="96"/>
        <v/>
      </c>
      <c r="AH160" s="312" t="str">
        <f t="shared" si="97"/>
        <v/>
      </c>
      <c r="AI160" s="312" t="str">
        <f t="shared" si="98"/>
        <v/>
      </c>
      <c r="AJ160" s="312" t="str">
        <f t="shared" si="99"/>
        <v/>
      </c>
      <c r="AK160" s="312" t="str">
        <f t="shared" si="100"/>
        <v/>
      </c>
      <c r="AL160" s="312" t="str">
        <f t="shared" si="101"/>
        <v/>
      </c>
      <c r="AM160" s="312" t="str">
        <f t="shared" si="102"/>
        <v/>
      </c>
      <c r="AN160" s="312" t="str">
        <f t="shared" si="103"/>
        <v/>
      </c>
      <c r="AO160" s="312" t="str">
        <f t="shared" si="104"/>
        <v/>
      </c>
      <c r="AP160" s="312" t="str">
        <f t="shared" si="105"/>
        <v/>
      </c>
      <c r="AQ160" s="312" t="str">
        <f t="shared" si="106"/>
        <v/>
      </c>
      <c r="AR160" s="312" t="str">
        <f t="shared" si="107"/>
        <v/>
      </c>
      <c r="AS160" s="312" t="str">
        <f t="shared" si="108"/>
        <v/>
      </c>
      <c r="AT160" s="312" t="str">
        <f t="shared" si="109"/>
        <v/>
      </c>
      <c r="AU160" s="312" t="str">
        <f t="shared" si="110"/>
        <v/>
      </c>
      <c r="AV160" s="312" t="str">
        <f t="shared" si="111"/>
        <v/>
      </c>
      <c r="AW160" s="312" t="str">
        <f t="shared" si="112"/>
        <v/>
      </c>
      <c r="AX160" s="312" t="str">
        <f t="shared" si="113"/>
        <v/>
      </c>
      <c r="AY160" s="312" t="str">
        <f t="shared" si="114"/>
        <v/>
      </c>
      <c r="AZ160" s="312" t="str">
        <f t="shared" si="115"/>
        <v/>
      </c>
      <c r="BA160" s="312" t="str">
        <f t="shared" si="116"/>
        <v/>
      </c>
      <c r="BB160" s="311">
        <f t="shared" si="117"/>
        <v>1</v>
      </c>
    </row>
    <row r="161" spans="1:54">
      <c r="A161" s="307" t="str">
        <f t="shared" si="118"/>
        <v/>
      </c>
      <c r="B161" s="313" t="str">
        <f t="shared" si="118"/>
        <v/>
      </c>
      <c r="C161" s="307" t="str">
        <f t="shared" si="118"/>
        <v/>
      </c>
      <c r="D161" s="312">
        <f t="shared" si="67"/>
        <v>1</v>
      </c>
      <c r="E161" s="312" t="str">
        <f t="shared" si="68"/>
        <v/>
      </c>
      <c r="F161" s="312" t="str">
        <f t="shared" si="69"/>
        <v/>
      </c>
      <c r="G161" s="312" t="str">
        <f t="shared" si="70"/>
        <v/>
      </c>
      <c r="H161" s="312" t="str">
        <f t="shared" si="71"/>
        <v/>
      </c>
      <c r="I161" s="312" t="str">
        <f t="shared" si="72"/>
        <v/>
      </c>
      <c r="J161" s="312" t="str">
        <f t="shared" si="73"/>
        <v/>
      </c>
      <c r="K161" s="312" t="str">
        <f t="shared" si="74"/>
        <v/>
      </c>
      <c r="L161" s="312" t="str">
        <f t="shared" si="75"/>
        <v/>
      </c>
      <c r="M161" s="312" t="str">
        <f t="shared" si="76"/>
        <v/>
      </c>
      <c r="N161" s="312" t="str">
        <f t="shared" si="77"/>
        <v/>
      </c>
      <c r="O161" s="312" t="str">
        <f t="shared" si="78"/>
        <v/>
      </c>
      <c r="P161" s="312" t="str">
        <f t="shared" si="79"/>
        <v/>
      </c>
      <c r="Q161" s="312" t="str">
        <f t="shared" si="80"/>
        <v/>
      </c>
      <c r="R161" s="312" t="str">
        <f t="shared" si="81"/>
        <v/>
      </c>
      <c r="S161" s="312" t="str">
        <f t="shared" si="82"/>
        <v/>
      </c>
      <c r="T161" s="312" t="str">
        <f t="shared" si="83"/>
        <v/>
      </c>
      <c r="U161" s="312" t="str">
        <f t="shared" si="84"/>
        <v/>
      </c>
      <c r="V161" s="312" t="str">
        <f t="shared" si="85"/>
        <v/>
      </c>
      <c r="W161" s="312" t="str">
        <f t="shared" si="86"/>
        <v/>
      </c>
      <c r="X161" s="312" t="str">
        <f t="shared" si="87"/>
        <v/>
      </c>
      <c r="Y161" s="312" t="str">
        <f t="shared" si="88"/>
        <v/>
      </c>
      <c r="Z161" s="312" t="str">
        <f t="shared" si="89"/>
        <v/>
      </c>
      <c r="AA161" s="312" t="str">
        <f t="shared" si="90"/>
        <v/>
      </c>
      <c r="AB161" s="312" t="str">
        <f t="shared" si="91"/>
        <v/>
      </c>
      <c r="AC161" s="312" t="str">
        <f t="shared" si="92"/>
        <v/>
      </c>
      <c r="AD161" s="312" t="str">
        <f t="shared" si="93"/>
        <v/>
      </c>
      <c r="AE161" s="312" t="str">
        <f t="shared" si="94"/>
        <v/>
      </c>
      <c r="AF161" s="312" t="str">
        <f t="shared" si="95"/>
        <v/>
      </c>
      <c r="AG161" s="312" t="str">
        <f t="shared" si="96"/>
        <v/>
      </c>
      <c r="AH161" s="312" t="str">
        <f t="shared" si="97"/>
        <v/>
      </c>
      <c r="AI161" s="312" t="str">
        <f t="shared" si="98"/>
        <v/>
      </c>
      <c r="AJ161" s="312" t="str">
        <f t="shared" si="99"/>
        <v/>
      </c>
      <c r="AK161" s="312" t="str">
        <f t="shared" si="100"/>
        <v/>
      </c>
      <c r="AL161" s="312" t="str">
        <f t="shared" si="101"/>
        <v/>
      </c>
      <c r="AM161" s="312" t="str">
        <f t="shared" si="102"/>
        <v/>
      </c>
      <c r="AN161" s="312" t="str">
        <f t="shared" si="103"/>
        <v/>
      </c>
      <c r="AO161" s="312" t="str">
        <f t="shared" si="104"/>
        <v/>
      </c>
      <c r="AP161" s="312" t="str">
        <f t="shared" si="105"/>
        <v/>
      </c>
      <c r="AQ161" s="312" t="str">
        <f t="shared" si="106"/>
        <v/>
      </c>
      <c r="AR161" s="312" t="str">
        <f t="shared" si="107"/>
        <v/>
      </c>
      <c r="AS161" s="312" t="str">
        <f t="shared" si="108"/>
        <v/>
      </c>
      <c r="AT161" s="312" t="str">
        <f t="shared" si="109"/>
        <v/>
      </c>
      <c r="AU161" s="312" t="str">
        <f t="shared" si="110"/>
        <v/>
      </c>
      <c r="AV161" s="312" t="str">
        <f t="shared" si="111"/>
        <v/>
      </c>
      <c r="AW161" s="312" t="str">
        <f t="shared" si="112"/>
        <v/>
      </c>
      <c r="AX161" s="312" t="str">
        <f t="shared" si="113"/>
        <v/>
      </c>
      <c r="AY161" s="312" t="str">
        <f t="shared" si="114"/>
        <v/>
      </c>
      <c r="AZ161" s="312" t="str">
        <f t="shared" si="115"/>
        <v/>
      </c>
      <c r="BA161" s="312" t="str">
        <f t="shared" si="116"/>
        <v/>
      </c>
      <c r="BB161" s="311">
        <f t="shared" si="117"/>
        <v>1</v>
      </c>
    </row>
    <row r="162" spans="1:54">
      <c r="A162" s="307" t="str">
        <f t="shared" si="118"/>
        <v/>
      </c>
      <c r="B162" s="313" t="str">
        <f t="shared" si="118"/>
        <v/>
      </c>
      <c r="C162" s="307" t="str">
        <f t="shared" si="118"/>
        <v/>
      </c>
      <c r="D162" s="312">
        <f t="shared" si="67"/>
        <v>1</v>
      </c>
      <c r="E162" s="312" t="str">
        <f t="shared" si="68"/>
        <v/>
      </c>
      <c r="F162" s="312" t="str">
        <f t="shared" si="69"/>
        <v/>
      </c>
      <c r="G162" s="312" t="str">
        <f t="shared" si="70"/>
        <v/>
      </c>
      <c r="H162" s="312" t="str">
        <f t="shared" si="71"/>
        <v/>
      </c>
      <c r="I162" s="312" t="str">
        <f t="shared" si="72"/>
        <v/>
      </c>
      <c r="J162" s="312" t="str">
        <f t="shared" si="73"/>
        <v/>
      </c>
      <c r="K162" s="312" t="str">
        <f t="shared" si="74"/>
        <v/>
      </c>
      <c r="L162" s="312" t="str">
        <f t="shared" si="75"/>
        <v/>
      </c>
      <c r="M162" s="312" t="str">
        <f t="shared" si="76"/>
        <v/>
      </c>
      <c r="N162" s="312" t="str">
        <f t="shared" si="77"/>
        <v/>
      </c>
      <c r="O162" s="312" t="str">
        <f t="shared" si="78"/>
        <v/>
      </c>
      <c r="P162" s="312" t="str">
        <f t="shared" si="79"/>
        <v/>
      </c>
      <c r="Q162" s="312" t="str">
        <f t="shared" si="80"/>
        <v/>
      </c>
      <c r="R162" s="312" t="str">
        <f t="shared" si="81"/>
        <v/>
      </c>
      <c r="S162" s="312" t="str">
        <f t="shared" si="82"/>
        <v/>
      </c>
      <c r="T162" s="312" t="str">
        <f t="shared" si="83"/>
        <v/>
      </c>
      <c r="U162" s="312" t="str">
        <f t="shared" si="84"/>
        <v/>
      </c>
      <c r="V162" s="312" t="str">
        <f t="shared" si="85"/>
        <v/>
      </c>
      <c r="W162" s="312" t="str">
        <f t="shared" si="86"/>
        <v/>
      </c>
      <c r="X162" s="312" t="str">
        <f t="shared" si="87"/>
        <v/>
      </c>
      <c r="Y162" s="312" t="str">
        <f t="shared" si="88"/>
        <v/>
      </c>
      <c r="Z162" s="312" t="str">
        <f t="shared" si="89"/>
        <v/>
      </c>
      <c r="AA162" s="312" t="str">
        <f t="shared" si="90"/>
        <v/>
      </c>
      <c r="AB162" s="312" t="str">
        <f t="shared" si="91"/>
        <v/>
      </c>
      <c r="AC162" s="312" t="str">
        <f t="shared" si="92"/>
        <v/>
      </c>
      <c r="AD162" s="312" t="str">
        <f t="shared" si="93"/>
        <v/>
      </c>
      <c r="AE162" s="312" t="str">
        <f t="shared" si="94"/>
        <v/>
      </c>
      <c r="AF162" s="312" t="str">
        <f t="shared" si="95"/>
        <v/>
      </c>
      <c r="AG162" s="312" t="str">
        <f t="shared" si="96"/>
        <v/>
      </c>
      <c r="AH162" s="312" t="str">
        <f t="shared" si="97"/>
        <v/>
      </c>
      <c r="AI162" s="312" t="str">
        <f t="shared" si="98"/>
        <v/>
      </c>
      <c r="AJ162" s="312" t="str">
        <f t="shared" si="99"/>
        <v/>
      </c>
      <c r="AK162" s="312" t="str">
        <f t="shared" si="100"/>
        <v/>
      </c>
      <c r="AL162" s="312" t="str">
        <f t="shared" si="101"/>
        <v/>
      </c>
      <c r="AM162" s="312" t="str">
        <f t="shared" si="102"/>
        <v/>
      </c>
      <c r="AN162" s="312" t="str">
        <f t="shared" si="103"/>
        <v/>
      </c>
      <c r="AO162" s="312" t="str">
        <f t="shared" si="104"/>
        <v/>
      </c>
      <c r="AP162" s="312" t="str">
        <f t="shared" si="105"/>
        <v/>
      </c>
      <c r="AQ162" s="312" t="str">
        <f t="shared" si="106"/>
        <v/>
      </c>
      <c r="AR162" s="312" t="str">
        <f t="shared" si="107"/>
        <v/>
      </c>
      <c r="AS162" s="312" t="str">
        <f t="shared" si="108"/>
        <v/>
      </c>
      <c r="AT162" s="312" t="str">
        <f t="shared" si="109"/>
        <v/>
      </c>
      <c r="AU162" s="312" t="str">
        <f t="shared" si="110"/>
        <v/>
      </c>
      <c r="AV162" s="312" t="str">
        <f t="shared" si="111"/>
        <v/>
      </c>
      <c r="AW162" s="312" t="str">
        <f t="shared" si="112"/>
        <v/>
      </c>
      <c r="AX162" s="312" t="str">
        <f t="shared" si="113"/>
        <v/>
      </c>
      <c r="AY162" s="312" t="str">
        <f t="shared" si="114"/>
        <v/>
      </c>
      <c r="AZ162" s="312" t="str">
        <f t="shared" si="115"/>
        <v/>
      </c>
      <c r="BA162" s="312" t="str">
        <f t="shared" si="116"/>
        <v/>
      </c>
      <c r="BB162" s="311">
        <f t="shared" si="117"/>
        <v>1</v>
      </c>
    </row>
    <row r="163" spans="1:54">
      <c r="A163" s="307" t="str">
        <f t="shared" si="118"/>
        <v/>
      </c>
      <c r="B163" s="313" t="str">
        <f t="shared" si="118"/>
        <v/>
      </c>
      <c r="C163" s="307" t="str">
        <f t="shared" si="118"/>
        <v/>
      </c>
      <c r="D163" s="312">
        <f t="shared" si="67"/>
        <v>1</v>
      </c>
      <c r="E163" s="312" t="str">
        <f t="shared" si="68"/>
        <v/>
      </c>
      <c r="F163" s="312" t="str">
        <f t="shared" si="69"/>
        <v/>
      </c>
      <c r="G163" s="312" t="str">
        <f t="shared" si="70"/>
        <v/>
      </c>
      <c r="H163" s="312" t="str">
        <f t="shared" si="71"/>
        <v/>
      </c>
      <c r="I163" s="312" t="str">
        <f t="shared" si="72"/>
        <v/>
      </c>
      <c r="J163" s="312" t="str">
        <f t="shared" si="73"/>
        <v/>
      </c>
      <c r="K163" s="312" t="str">
        <f t="shared" si="74"/>
        <v/>
      </c>
      <c r="L163" s="312" t="str">
        <f t="shared" si="75"/>
        <v/>
      </c>
      <c r="M163" s="312" t="str">
        <f t="shared" si="76"/>
        <v/>
      </c>
      <c r="N163" s="312" t="str">
        <f t="shared" si="77"/>
        <v/>
      </c>
      <c r="O163" s="312" t="str">
        <f t="shared" si="78"/>
        <v/>
      </c>
      <c r="P163" s="312" t="str">
        <f t="shared" si="79"/>
        <v/>
      </c>
      <c r="Q163" s="312" t="str">
        <f t="shared" si="80"/>
        <v/>
      </c>
      <c r="R163" s="312" t="str">
        <f t="shared" si="81"/>
        <v/>
      </c>
      <c r="S163" s="312" t="str">
        <f t="shared" si="82"/>
        <v/>
      </c>
      <c r="T163" s="312" t="str">
        <f t="shared" si="83"/>
        <v/>
      </c>
      <c r="U163" s="312" t="str">
        <f t="shared" si="84"/>
        <v/>
      </c>
      <c r="V163" s="312" t="str">
        <f t="shared" si="85"/>
        <v/>
      </c>
      <c r="W163" s="312" t="str">
        <f t="shared" si="86"/>
        <v/>
      </c>
      <c r="X163" s="312" t="str">
        <f t="shared" si="87"/>
        <v/>
      </c>
      <c r="Y163" s="312" t="str">
        <f t="shared" si="88"/>
        <v/>
      </c>
      <c r="Z163" s="312" t="str">
        <f t="shared" si="89"/>
        <v/>
      </c>
      <c r="AA163" s="312" t="str">
        <f t="shared" si="90"/>
        <v/>
      </c>
      <c r="AB163" s="312" t="str">
        <f t="shared" si="91"/>
        <v/>
      </c>
      <c r="AC163" s="312" t="str">
        <f t="shared" si="92"/>
        <v/>
      </c>
      <c r="AD163" s="312" t="str">
        <f t="shared" si="93"/>
        <v/>
      </c>
      <c r="AE163" s="312" t="str">
        <f t="shared" si="94"/>
        <v/>
      </c>
      <c r="AF163" s="312" t="str">
        <f t="shared" si="95"/>
        <v/>
      </c>
      <c r="AG163" s="312" t="str">
        <f t="shared" si="96"/>
        <v/>
      </c>
      <c r="AH163" s="312" t="str">
        <f t="shared" si="97"/>
        <v/>
      </c>
      <c r="AI163" s="312" t="str">
        <f t="shared" si="98"/>
        <v/>
      </c>
      <c r="AJ163" s="312" t="str">
        <f t="shared" si="99"/>
        <v/>
      </c>
      <c r="AK163" s="312" t="str">
        <f t="shared" si="100"/>
        <v/>
      </c>
      <c r="AL163" s="312" t="str">
        <f t="shared" si="101"/>
        <v/>
      </c>
      <c r="AM163" s="312" t="str">
        <f t="shared" si="102"/>
        <v/>
      </c>
      <c r="AN163" s="312" t="str">
        <f t="shared" si="103"/>
        <v/>
      </c>
      <c r="AO163" s="312" t="str">
        <f t="shared" si="104"/>
        <v/>
      </c>
      <c r="AP163" s="312" t="str">
        <f t="shared" si="105"/>
        <v/>
      </c>
      <c r="AQ163" s="312" t="str">
        <f t="shared" si="106"/>
        <v/>
      </c>
      <c r="AR163" s="312" t="str">
        <f t="shared" si="107"/>
        <v/>
      </c>
      <c r="AS163" s="312" t="str">
        <f t="shared" si="108"/>
        <v/>
      </c>
      <c r="AT163" s="312" t="str">
        <f t="shared" si="109"/>
        <v/>
      </c>
      <c r="AU163" s="312" t="str">
        <f t="shared" si="110"/>
        <v/>
      </c>
      <c r="AV163" s="312" t="str">
        <f t="shared" si="111"/>
        <v/>
      </c>
      <c r="AW163" s="312" t="str">
        <f t="shared" si="112"/>
        <v/>
      </c>
      <c r="AX163" s="312" t="str">
        <f t="shared" si="113"/>
        <v/>
      </c>
      <c r="AY163" s="312" t="str">
        <f t="shared" si="114"/>
        <v/>
      </c>
      <c r="AZ163" s="312" t="str">
        <f t="shared" si="115"/>
        <v/>
      </c>
      <c r="BA163" s="312" t="str">
        <f t="shared" si="116"/>
        <v/>
      </c>
      <c r="BB163" s="311">
        <f t="shared" si="117"/>
        <v>1</v>
      </c>
    </row>
    <row r="164" spans="1:54">
      <c r="A164" s="307" t="str">
        <f t="shared" si="118"/>
        <v/>
      </c>
      <c r="B164" s="313" t="str">
        <f t="shared" si="118"/>
        <v/>
      </c>
      <c r="C164" s="307" t="str">
        <f t="shared" si="118"/>
        <v/>
      </c>
      <c r="D164" s="312">
        <f t="shared" si="67"/>
        <v>1</v>
      </c>
      <c r="E164" s="312" t="str">
        <f t="shared" si="68"/>
        <v/>
      </c>
      <c r="F164" s="312" t="str">
        <f t="shared" si="69"/>
        <v/>
      </c>
      <c r="G164" s="312" t="str">
        <f t="shared" si="70"/>
        <v/>
      </c>
      <c r="H164" s="312" t="str">
        <f t="shared" si="71"/>
        <v/>
      </c>
      <c r="I164" s="312" t="str">
        <f t="shared" si="72"/>
        <v/>
      </c>
      <c r="J164" s="312" t="str">
        <f t="shared" si="73"/>
        <v/>
      </c>
      <c r="K164" s="312" t="str">
        <f t="shared" si="74"/>
        <v/>
      </c>
      <c r="L164" s="312" t="str">
        <f t="shared" si="75"/>
        <v/>
      </c>
      <c r="M164" s="312" t="str">
        <f t="shared" si="76"/>
        <v/>
      </c>
      <c r="N164" s="312" t="str">
        <f t="shared" si="77"/>
        <v/>
      </c>
      <c r="O164" s="312" t="str">
        <f t="shared" si="78"/>
        <v/>
      </c>
      <c r="P164" s="312" t="str">
        <f t="shared" si="79"/>
        <v/>
      </c>
      <c r="Q164" s="312" t="str">
        <f t="shared" si="80"/>
        <v/>
      </c>
      <c r="R164" s="312" t="str">
        <f t="shared" si="81"/>
        <v/>
      </c>
      <c r="S164" s="312" t="str">
        <f t="shared" si="82"/>
        <v/>
      </c>
      <c r="T164" s="312" t="str">
        <f t="shared" si="83"/>
        <v/>
      </c>
      <c r="U164" s="312" t="str">
        <f t="shared" si="84"/>
        <v/>
      </c>
      <c r="V164" s="312" t="str">
        <f t="shared" si="85"/>
        <v/>
      </c>
      <c r="W164" s="312" t="str">
        <f t="shared" si="86"/>
        <v/>
      </c>
      <c r="X164" s="312" t="str">
        <f t="shared" si="87"/>
        <v/>
      </c>
      <c r="Y164" s="312" t="str">
        <f t="shared" si="88"/>
        <v/>
      </c>
      <c r="Z164" s="312" t="str">
        <f t="shared" si="89"/>
        <v/>
      </c>
      <c r="AA164" s="312" t="str">
        <f t="shared" si="90"/>
        <v/>
      </c>
      <c r="AB164" s="312" t="str">
        <f t="shared" si="91"/>
        <v/>
      </c>
      <c r="AC164" s="312" t="str">
        <f t="shared" si="92"/>
        <v/>
      </c>
      <c r="AD164" s="312" t="str">
        <f t="shared" si="93"/>
        <v/>
      </c>
      <c r="AE164" s="312" t="str">
        <f t="shared" si="94"/>
        <v/>
      </c>
      <c r="AF164" s="312" t="str">
        <f t="shared" si="95"/>
        <v/>
      </c>
      <c r="AG164" s="312" t="str">
        <f t="shared" si="96"/>
        <v/>
      </c>
      <c r="AH164" s="312" t="str">
        <f t="shared" si="97"/>
        <v/>
      </c>
      <c r="AI164" s="312" t="str">
        <f t="shared" si="98"/>
        <v/>
      </c>
      <c r="AJ164" s="312" t="str">
        <f t="shared" si="99"/>
        <v/>
      </c>
      <c r="AK164" s="312" t="str">
        <f t="shared" si="100"/>
        <v/>
      </c>
      <c r="AL164" s="312" t="str">
        <f t="shared" si="101"/>
        <v/>
      </c>
      <c r="AM164" s="312" t="str">
        <f t="shared" si="102"/>
        <v/>
      </c>
      <c r="AN164" s="312" t="str">
        <f t="shared" si="103"/>
        <v/>
      </c>
      <c r="AO164" s="312" t="str">
        <f t="shared" si="104"/>
        <v/>
      </c>
      <c r="AP164" s="312" t="str">
        <f t="shared" si="105"/>
        <v/>
      </c>
      <c r="AQ164" s="312" t="str">
        <f t="shared" si="106"/>
        <v/>
      </c>
      <c r="AR164" s="312" t="str">
        <f t="shared" si="107"/>
        <v/>
      </c>
      <c r="AS164" s="312" t="str">
        <f t="shared" si="108"/>
        <v/>
      </c>
      <c r="AT164" s="312" t="str">
        <f t="shared" si="109"/>
        <v/>
      </c>
      <c r="AU164" s="312" t="str">
        <f t="shared" si="110"/>
        <v/>
      </c>
      <c r="AV164" s="312" t="str">
        <f t="shared" si="111"/>
        <v/>
      </c>
      <c r="AW164" s="312" t="str">
        <f t="shared" si="112"/>
        <v/>
      </c>
      <c r="AX164" s="312" t="str">
        <f t="shared" si="113"/>
        <v/>
      </c>
      <c r="AY164" s="312" t="str">
        <f t="shared" si="114"/>
        <v/>
      </c>
      <c r="AZ164" s="312" t="str">
        <f t="shared" si="115"/>
        <v/>
      </c>
      <c r="BA164" s="312" t="str">
        <f t="shared" si="116"/>
        <v/>
      </c>
      <c r="BB164" s="311">
        <f t="shared" si="117"/>
        <v>1</v>
      </c>
    </row>
    <row r="165" spans="1:54">
      <c r="A165" s="307" t="str">
        <f t="shared" si="118"/>
        <v/>
      </c>
      <c r="B165" s="313" t="str">
        <f t="shared" si="118"/>
        <v/>
      </c>
      <c r="C165" s="307" t="str">
        <f t="shared" si="118"/>
        <v/>
      </c>
      <c r="D165" s="312">
        <f t="shared" si="67"/>
        <v>1</v>
      </c>
      <c r="E165" s="312" t="str">
        <f t="shared" si="68"/>
        <v/>
      </c>
      <c r="F165" s="312" t="str">
        <f t="shared" si="69"/>
        <v/>
      </c>
      <c r="G165" s="312" t="str">
        <f t="shared" si="70"/>
        <v/>
      </c>
      <c r="H165" s="312" t="str">
        <f t="shared" si="71"/>
        <v/>
      </c>
      <c r="I165" s="312" t="str">
        <f t="shared" si="72"/>
        <v/>
      </c>
      <c r="J165" s="312" t="str">
        <f t="shared" si="73"/>
        <v/>
      </c>
      <c r="K165" s="312" t="str">
        <f t="shared" si="74"/>
        <v/>
      </c>
      <c r="L165" s="312" t="str">
        <f t="shared" si="75"/>
        <v/>
      </c>
      <c r="M165" s="312" t="str">
        <f t="shared" si="76"/>
        <v/>
      </c>
      <c r="N165" s="312" t="str">
        <f t="shared" si="77"/>
        <v/>
      </c>
      <c r="O165" s="312" t="str">
        <f t="shared" si="78"/>
        <v/>
      </c>
      <c r="P165" s="312" t="str">
        <f t="shared" si="79"/>
        <v/>
      </c>
      <c r="Q165" s="312" t="str">
        <f t="shared" si="80"/>
        <v/>
      </c>
      <c r="R165" s="312" t="str">
        <f t="shared" si="81"/>
        <v/>
      </c>
      <c r="S165" s="312" t="str">
        <f t="shared" si="82"/>
        <v/>
      </c>
      <c r="T165" s="312" t="str">
        <f t="shared" si="83"/>
        <v/>
      </c>
      <c r="U165" s="312" t="str">
        <f t="shared" si="84"/>
        <v/>
      </c>
      <c r="V165" s="312" t="str">
        <f t="shared" si="85"/>
        <v/>
      </c>
      <c r="W165" s="312" t="str">
        <f t="shared" si="86"/>
        <v/>
      </c>
      <c r="X165" s="312" t="str">
        <f t="shared" si="87"/>
        <v/>
      </c>
      <c r="Y165" s="312" t="str">
        <f t="shared" si="88"/>
        <v/>
      </c>
      <c r="Z165" s="312" t="str">
        <f t="shared" si="89"/>
        <v/>
      </c>
      <c r="AA165" s="312" t="str">
        <f t="shared" si="90"/>
        <v/>
      </c>
      <c r="AB165" s="312" t="str">
        <f t="shared" si="91"/>
        <v/>
      </c>
      <c r="AC165" s="312" t="str">
        <f t="shared" si="92"/>
        <v/>
      </c>
      <c r="AD165" s="312" t="str">
        <f t="shared" si="93"/>
        <v/>
      </c>
      <c r="AE165" s="312" t="str">
        <f t="shared" si="94"/>
        <v/>
      </c>
      <c r="AF165" s="312" t="str">
        <f t="shared" si="95"/>
        <v/>
      </c>
      <c r="AG165" s="312" t="str">
        <f t="shared" si="96"/>
        <v/>
      </c>
      <c r="AH165" s="312" t="str">
        <f t="shared" si="97"/>
        <v/>
      </c>
      <c r="AI165" s="312" t="str">
        <f t="shared" si="98"/>
        <v/>
      </c>
      <c r="AJ165" s="312" t="str">
        <f t="shared" si="99"/>
        <v/>
      </c>
      <c r="AK165" s="312" t="str">
        <f t="shared" si="100"/>
        <v/>
      </c>
      <c r="AL165" s="312" t="str">
        <f t="shared" si="101"/>
        <v/>
      </c>
      <c r="AM165" s="312" t="str">
        <f t="shared" si="102"/>
        <v/>
      </c>
      <c r="AN165" s="312" t="str">
        <f t="shared" si="103"/>
        <v/>
      </c>
      <c r="AO165" s="312" t="str">
        <f t="shared" si="104"/>
        <v/>
      </c>
      <c r="AP165" s="312" t="str">
        <f t="shared" si="105"/>
        <v/>
      </c>
      <c r="AQ165" s="312" t="str">
        <f t="shared" si="106"/>
        <v/>
      </c>
      <c r="AR165" s="312" t="str">
        <f t="shared" si="107"/>
        <v/>
      </c>
      <c r="AS165" s="312" t="str">
        <f t="shared" si="108"/>
        <v/>
      </c>
      <c r="AT165" s="312" t="str">
        <f t="shared" si="109"/>
        <v/>
      </c>
      <c r="AU165" s="312" t="str">
        <f t="shared" si="110"/>
        <v/>
      </c>
      <c r="AV165" s="312" t="str">
        <f t="shared" si="111"/>
        <v/>
      </c>
      <c r="AW165" s="312" t="str">
        <f t="shared" si="112"/>
        <v/>
      </c>
      <c r="AX165" s="312" t="str">
        <f t="shared" si="113"/>
        <v/>
      </c>
      <c r="AY165" s="312" t="str">
        <f t="shared" si="114"/>
        <v/>
      </c>
      <c r="AZ165" s="312" t="str">
        <f t="shared" si="115"/>
        <v/>
      </c>
      <c r="BA165" s="312" t="str">
        <f t="shared" si="116"/>
        <v/>
      </c>
      <c r="BB165" s="311">
        <f t="shared" si="117"/>
        <v>1</v>
      </c>
    </row>
    <row r="166" spans="1:54">
      <c r="A166" s="307" t="str">
        <f t="shared" si="118"/>
        <v/>
      </c>
      <c r="B166" s="313" t="str">
        <f t="shared" si="118"/>
        <v/>
      </c>
      <c r="C166" s="307" t="str">
        <f t="shared" si="118"/>
        <v/>
      </c>
      <c r="D166" s="312">
        <f t="shared" si="67"/>
        <v>1</v>
      </c>
      <c r="E166" s="312" t="str">
        <f t="shared" si="68"/>
        <v/>
      </c>
      <c r="F166" s="312" t="str">
        <f t="shared" si="69"/>
        <v/>
      </c>
      <c r="G166" s="312" t="str">
        <f t="shared" si="70"/>
        <v/>
      </c>
      <c r="H166" s="312" t="str">
        <f t="shared" si="71"/>
        <v/>
      </c>
      <c r="I166" s="312" t="str">
        <f t="shared" si="72"/>
        <v/>
      </c>
      <c r="J166" s="312" t="str">
        <f t="shared" si="73"/>
        <v/>
      </c>
      <c r="K166" s="312" t="str">
        <f t="shared" si="74"/>
        <v/>
      </c>
      <c r="L166" s="312" t="str">
        <f t="shared" si="75"/>
        <v/>
      </c>
      <c r="M166" s="312" t="str">
        <f t="shared" si="76"/>
        <v/>
      </c>
      <c r="N166" s="312" t="str">
        <f t="shared" si="77"/>
        <v/>
      </c>
      <c r="O166" s="312" t="str">
        <f t="shared" si="78"/>
        <v/>
      </c>
      <c r="P166" s="312" t="str">
        <f t="shared" si="79"/>
        <v/>
      </c>
      <c r="Q166" s="312" t="str">
        <f t="shared" si="80"/>
        <v/>
      </c>
      <c r="R166" s="312" t="str">
        <f t="shared" si="81"/>
        <v/>
      </c>
      <c r="S166" s="312" t="str">
        <f t="shared" si="82"/>
        <v/>
      </c>
      <c r="T166" s="312" t="str">
        <f t="shared" si="83"/>
        <v/>
      </c>
      <c r="U166" s="312" t="str">
        <f t="shared" si="84"/>
        <v/>
      </c>
      <c r="V166" s="312" t="str">
        <f t="shared" si="85"/>
        <v/>
      </c>
      <c r="W166" s="312" t="str">
        <f t="shared" si="86"/>
        <v/>
      </c>
      <c r="X166" s="312" t="str">
        <f t="shared" si="87"/>
        <v/>
      </c>
      <c r="Y166" s="312" t="str">
        <f t="shared" si="88"/>
        <v/>
      </c>
      <c r="Z166" s="312" t="str">
        <f t="shared" si="89"/>
        <v/>
      </c>
      <c r="AA166" s="312" t="str">
        <f t="shared" si="90"/>
        <v/>
      </c>
      <c r="AB166" s="312" t="str">
        <f t="shared" si="91"/>
        <v/>
      </c>
      <c r="AC166" s="312" t="str">
        <f t="shared" si="92"/>
        <v/>
      </c>
      <c r="AD166" s="312" t="str">
        <f t="shared" si="93"/>
        <v/>
      </c>
      <c r="AE166" s="312" t="str">
        <f t="shared" si="94"/>
        <v/>
      </c>
      <c r="AF166" s="312" t="str">
        <f t="shared" si="95"/>
        <v/>
      </c>
      <c r="AG166" s="312" t="str">
        <f t="shared" si="96"/>
        <v/>
      </c>
      <c r="AH166" s="312" t="str">
        <f t="shared" si="97"/>
        <v/>
      </c>
      <c r="AI166" s="312" t="str">
        <f t="shared" si="98"/>
        <v/>
      </c>
      <c r="AJ166" s="312" t="str">
        <f t="shared" si="99"/>
        <v/>
      </c>
      <c r="AK166" s="312" t="str">
        <f t="shared" si="100"/>
        <v/>
      </c>
      <c r="AL166" s="312" t="str">
        <f t="shared" si="101"/>
        <v/>
      </c>
      <c r="AM166" s="312" t="str">
        <f t="shared" si="102"/>
        <v/>
      </c>
      <c r="AN166" s="312" t="str">
        <f t="shared" si="103"/>
        <v/>
      </c>
      <c r="AO166" s="312" t="str">
        <f t="shared" si="104"/>
        <v/>
      </c>
      <c r="AP166" s="312" t="str">
        <f t="shared" si="105"/>
        <v/>
      </c>
      <c r="AQ166" s="312" t="str">
        <f t="shared" si="106"/>
        <v/>
      </c>
      <c r="AR166" s="312" t="str">
        <f t="shared" si="107"/>
        <v/>
      </c>
      <c r="AS166" s="312" t="str">
        <f t="shared" si="108"/>
        <v/>
      </c>
      <c r="AT166" s="312" t="str">
        <f t="shared" si="109"/>
        <v/>
      </c>
      <c r="AU166" s="312" t="str">
        <f t="shared" si="110"/>
        <v/>
      </c>
      <c r="AV166" s="312" t="str">
        <f t="shared" si="111"/>
        <v/>
      </c>
      <c r="AW166" s="312" t="str">
        <f t="shared" si="112"/>
        <v/>
      </c>
      <c r="AX166" s="312" t="str">
        <f t="shared" si="113"/>
        <v/>
      </c>
      <c r="AY166" s="312" t="str">
        <f t="shared" si="114"/>
        <v/>
      </c>
      <c r="AZ166" s="312" t="str">
        <f t="shared" si="115"/>
        <v/>
      </c>
      <c r="BA166" s="312" t="str">
        <f t="shared" si="116"/>
        <v/>
      </c>
      <c r="BB166" s="311">
        <f t="shared" si="117"/>
        <v>1</v>
      </c>
    </row>
    <row r="167" spans="1:54">
      <c r="A167" s="307" t="str">
        <f t="shared" si="118"/>
        <v/>
      </c>
      <c r="B167" s="313" t="str">
        <f t="shared" si="118"/>
        <v/>
      </c>
      <c r="C167" s="307" t="str">
        <f t="shared" si="118"/>
        <v/>
      </c>
      <c r="D167" s="312">
        <f t="shared" si="67"/>
        <v>1</v>
      </c>
      <c r="E167" s="312" t="str">
        <f t="shared" si="68"/>
        <v/>
      </c>
      <c r="F167" s="312" t="str">
        <f t="shared" si="69"/>
        <v/>
      </c>
      <c r="G167" s="312" t="str">
        <f t="shared" si="70"/>
        <v/>
      </c>
      <c r="H167" s="312" t="str">
        <f t="shared" si="71"/>
        <v/>
      </c>
      <c r="I167" s="312" t="str">
        <f t="shared" si="72"/>
        <v/>
      </c>
      <c r="J167" s="312" t="str">
        <f t="shared" si="73"/>
        <v/>
      </c>
      <c r="K167" s="312" t="str">
        <f t="shared" si="74"/>
        <v/>
      </c>
      <c r="L167" s="312" t="str">
        <f t="shared" si="75"/>
        <v/>
      </c>
      <c r="M167" s="312" t="str">
        <f t="shared" si="76"/>
        <v/>
      </c>
      <c r="N167" s="312" t="str">
        <f t="shared" si="77"/>
        <v/>
      </c>
      <c r="O167" s="312" t="str">
        <f t="shared" si="78"/>
        <v/>
      </c>
      <c r="P167" s="312" t="str">
        <f t="shared" si="79"/>
        <v/>
      </c>
      <c r="Q167" s="312" t="str">
        <f t="shared" si="80"/>
        <v/>
      </c>
      <c r="R167" s="312" t="str">
        <f t="shared" si="81"/>
        <v/>
      </c>
      <c r="S167" s="312" t="str">
        <f t="shared" si="82"/>
        <v/>
      </c>
      <c r="T167" s="312" t="str">
        <f t="shared" si="83"/>
        <v/>
      </c>
      <c r="U167" s="312" t="str">
        <f t="shared" si="84"/>
        <v/>
      </c>
      <c r="V167" s="312" t="str">
        <f t="shared" si="85"/>
        <v/>
      </c>
      <c r="W167" s="312" t="str">
        <f t="shared" si="86"/>
        <v/>
      </c>
      <c r="X167" s="312" t="str">
        <f t="shared" si="87"/>
        <v/>
      </c>
      <c r="Y167" s="312" t="str">
        <f t="shared" si="88"/>
        <v/>
      </c>
      <c r="Z167" s="312" t="str">
        <f t="shared" si="89"/>
        <v/>
      </c>
      <c r="AA167" s="312" t="str">
        <f t="shared" si="90"/>
        <v/>
      </c>
      <c r="AB167" s="312" t="str">
        <f t="shared" si="91"/>
        <v/>
      </c>
      <c r="AC167" s="312" t="str">
        <f t="shared" si="92"/>
        <v/>
      </c>
      <c r="AD167" s="312" t="str">
        <f t="shared" si="93"/>
        <v/>
      </c>
      <c r="AE167" s="312" t="str">
        <f t="shared" si="94"/>
        <v/>
      </c>
      <c r="AF167" s="312" t="str">
        <f t="shared" si="95"/>
        <v/>
      </c>
      <c r="AG167" s="312" t="str">
        <f t="shared" si="96"/>
        <v/>
      </c>
      <c r="AH167" s="312" t="str">
        <f t="shared" si="97"/>
        <v/>
      </c>
      <c r="AI167" s="312" t="str">
        <f t="shared" si="98"/>
        <v/>
      </c>
      <c r="AJ167" s="312" t="str">
        <f t="shared" si="99"/>
        <v/>
      </c>
      <c r="AK167" s="312" t="str">
        <f t="shared" si="100"/>
        <v/>
      </c>
      <c r="AL167" s="312" t="str">
        <f t="shared" si="101"/>
        <v/>
      </c>
      <c r="AM167" s="312" t="str">
        <f t="shared" si="102"/>
        <v/>
      </c>
      <c r="AN167" s="312" t="str">
        <f t="shared" si="103"/>
        <v/>
      </c>
      <c r="AO167" s="312" t="str">
        <f t="shared" si="104"/>
        <v/>
      </c>
      <c r="AP167" s="312" t="str">
        <f t="shared" si="105"/>
        <v/>
      </c>
      <c r="AQ167" s="312" t="str">
        <f t="shared" si="106"/>
        <v/>
      </c>
      <c r="AR167" s="312" t="str">
        <f t="shared" si="107"/>
        <v/>
      </c>
      <c r="AS167" s="312" t="str">
        <f t="shared" si="108"/>
        <v/>
      </c>
      <c r="AT167" s="312" t="str">
        <f t="shared" si="109"/>
        <v/>
      </c>
      <c r="AU167" s="312" t="str">
        <f t="shared" si="110"/>
        <v/>
      </c>
      <c r="AV167" s="312" t="str">
        <f t="shared" si="111"/>
        <v/>
      </c>
      <c r="AW167" s="312" t="str">
        <f t="shared" si="112"/>
        <v/>
      </c>
      <c r="AX167" s="312" t="str">
        <f t="shared" si="113"/>
        <v/>
      </c>
      <c r="AY167" s="312" t="str">
        <f t="shared" si="114"/>
        <v/>
      </c>
      <c r="AZ167" s="312" t="str">
        <f t="shared" si="115"/>
        <v/>
      </c>
      <c r="BA167" s="312" t="str">
        <f t="shared" si="116"/>
        <v/>
      </c>
      <c r="BB167" s="311">
        <f t="shared" si="117"/>
        <v>1</v>
      </c>
    </row>
    <row r="168" spans="1:54">
      <c r="A168" s="307" t="str">
        <f t="shared" si="118"/>
        <v/>
      </c>
      <c r="B168" s="313" t="str">
        <f t="shared" si="118"/>
        <v/>
      </c>
      <c r="C168" s="307" t="str">
        <f t="shared" si="118"/>
        <v/>
      </c>
      <c r="D168" s="312">
        <f t="shared" si="67"/>
        <v>1</v>
      </c>
      <c r="E168" s="312" t="str">
        <f t="shared" si="68"/>
        <v/>
      </c>
      <c r="F168" s="312" t="str">
        <f t="shared" si="69"/>
        <v/>
      </c>
      <c r="G168" s="312" t="str">
        <f t="shared" si="70"/>
        <v/>
      </c>
      <c r="H168" s="312" t="str">
        <f t="shared" si="71"/>
        <v/>
      </c>
      <c r="I168" s="312" t="str">
        <f t="shared" si="72"/>
        <v/>
      </c>
      <c r="J168" s="312" t="str">
        <f t="shared" si="73"/>
        <v/>
      </c>
      <c r="K168" s="312" t="str">
        <f t="shared" si="74"/>
        <v/>
      </c>
      <c r="L168" s="312" t="str">
        <f t="shared" si="75"/>
        <v/>
      </c>
      <c r="M168" s="312" t="str">
        <f t="shared" si="76"/>
        <v/>
      </c>
      <c r="N168" s="312" t="str">
        <f t="shared" si="77"/>
        <v/>
      </c>
      <c r="O168" s="312" t="str">
        <f t="shared" si="78"/>
        <v/>
      </c>
      <c r="P168" s="312" t="str">
        <f t="shared" si="79"/>
        <v/>
      </c>
      <c r="Q168" s="312" t="str">
        <f t="shared" si="80"/>
        <v/>
      </c>
      <c r="R168" s="312" t="str">
        <f t="shared" si="81"/>
        <v/>
      </c>
      <c r="S168" s="312" t="str">
        <f t="shared" si="82"/>
        <v/>
      </c>
      <c r="T168" s="312" t="str">
        <f t="shared" si="83"/>
        <v/>
      </c>
      <c r="U168" s="312" t="str">
        <f t="shared" si="84"/>
        <v/>
      </c>
      <c r="V168" s="312" t="str">
        <f t="shared" si="85"/>
        <v/>
      </c>
      <c r="W168" s="312" t="str">
        <f t="shared" si="86"/>
        <v/>
      </c>
      <c r="X168" s="312" t="str">
        <f t="shared" si="87"/>
        <v/>
      </c>
      <c r="Y168" s="312" t="str">
        <f t="shared" si="88"/>
        <v/>
      </c>
      <c r="Z168" s="312" t="str">
        <f t="shared" si="89"/>
        <v/>
      </c>
      <c r="AA168" s="312" t="str">
        <f t="shared" si="90"/>
        <v/>
      </c>
      <c r="AB168" s="312" t="str">
        <f t="shared" si="91"/>
        <v/>
      </c>
      <c r="AC168" s="312" t="str">
        <f t="shared" si="92"/>
        <v/>
      </c>
      <c r="AD168" s="312" t="str">
        <f t="shared" si="93"/>
        <v/>
      </c>
      <c r="AE168" s="312" t="str">
        <f t="shared" si="94"/>
        <v/>
      </c>
      <c r="AF168" s="312" t="str">
        <f t="shared" si="95"/>
        <v/>
      </c>
      <c r="AG168" s="312" t="str">
        <f t="shared" si="96"/>
        <v/>
      </c>
      <c r="AH168" s="312" t="str">
        <f t="shared" si="97"/>
        <v/>
      </c>
      <c r="AI168" s="312" t="str">
        <f t="shared" si="98"/>
        <v/>
      </c>
      <c r="AJ168" s="312" t="str">
        <f t="shared" si="99"/>
        <v/>
      </c>
      <c r="AK168" s="312" t="str">
        <f t="shared" si="100"/>
        <v/>
      </c>
      <c r="AL168" s="312" t="str">
        <f t="shared" si="101"/>
        <v/>
      </c>
      <c r="AM168" s="312" t="str">
        <f t="shared" si="102"/>
        <v/>
      </c>
      <c r="AN168" s="312" t="str">
        <f t="shared" si="103"/>
        <v/>
      </c>
      <c r="AO168" s="312" t="str">
        <f t="shared" si="104"/>
        <v/>
      </c>
      <c r="AP168" s="312" t="str">
        <f t="shared" si="105"/>
        <v/>
      </c>
      <c r="AQ168" s="312" t="str">
        <f t="shared" si="106"/>
        <v/>
      </c>
      <c r="AR168" s="312" t="str">
        <f t="shared" si="107"/>
        <v/>
      </c>
      <c r="AS168" s="312" t="str">
        <f t="shared" si="108"/>
        <v/>
      </c>
      <c r="AT168" s="312" t="str">
        <f t="shared" si="109"/>
        <v/>
      </c>
      <c r="AU168" s="312" t="str">
        <f t="shared" si="110"/>
        <v/>
      </c>
      <c r="AV168" s="312" t="str">
        <f t="shared" si="111"/>
        <v/>
      </c>
      <c r="AW168" s="312" t="str">
        <f t="shared" si="112"/>
        <v/>
      </c>
      <c r="AX168" s="312" t="str">
        <f t="shared" si="113"/>
        <v/>
      </c>
      <c r="AY168" s="312" t="str">
        <f t="shared" si="114"/>
        <v/>
      </c>
      <c r="AZ168" s="312" t="str">
        <f t="shared" si="115"/>
        <v/>
      </c>
      <c r="BA168" s="312" t="str">
        <f t="shared" si="116"/>
        <v/>
      </c>
      <c r="BB168" s="311">
        <f t="shared" si="117"/>
        <v>1</v>
      </c>
    </row>
    <row r="169" spans="1:54">
      <c r="A169" s="307" t="str">
        <f t="shared" si="118"/>
        <v/>
      </c>
      <c r="B169" s="313" t="str">
        <f t="shared" si="118"/>
        <v/>
      </c>
      <c r="C169" s="307" t="str">
        <f t="shared" si="118"/>
        <v/>
      </c>
      <c r="D169" s="312">
        <f t="shared" si="67"/>
        <v>1</v>
      </c>
      <c r="E169" s="312" t="str">
        <f t="shared" si="68"/>
        <v/>
      </c>
      <c r="F169" s="312" t="str">
        <f t="shared" si="69"/>
        <v/>
      </c>
      <c r="G169" s="312" t="str">
        <f t="shared" si="70"/>
        <v/>
      </c>
      <c r="H169" s="312" t="str">
        <f t="shared" si="71"/>
        <v/>
      </c>
      <c r="I169" s="312" t="str">
        <f t="shared" si="72"/>
        <v/>
      </c>
      <c r="J169" s="312" t="str">
        <f t="shared" si="73"/>
        <v/>
      </c>
      <c r="K169" s="312" t="str">
        <f t="shared" si="74"/>
        <v/>
      </c>
      <c r="L169" s="312" t="str">
        <f t="shared" si="75"/>
        <v/>
      </c>
      <c r="M169" s="312" t="str">
        <f t="shared" si="76"/>
        <v/>
      </c>
      <c r="N169" s="312" t="str">
        <f t="shared" si="77"/>
        <v/>
      </c>
      <c r="O169" s="312" t="str">
        <f t="shared" si="78"/>
        <v/>
      </c>
      <c r="P169" s="312" t="str">
        <f t="shared" si="79"/>
        <v/>
      </c>
      <c r="Q169" s="312" t="str">
        <f t="shared" si="80"/>
        <v/>
      </c>
      <c r="R169" s="312" t="str">
        <f t="shared" si="81"/>
        <v/>
      </c>
      <c r="S169" s="312" t="str">
        <f t="shared" si="82"/>
        <v/>
      </c>
      <c r="T169" s="312" t="str">
        <f t="shared" si="83"/>
        <v/>
      </c>
      <c r="U169" s="312" t="str">
        <f t="shared" si="84"/>
        <v/>
      </c>
      <c r="V169" s="312" t="str">
        <f t="shared" si="85"/>
        <v/>
      </c>
      <c r="W169" s="312" t="str">
        <f t="shared" si="86"/>
        <v/>
      </c>
      <c r="X169" s="312" t="str">
        <f t="shared" si="87"/>
        <v/>
      </c>
      <c r="Y169" s="312" t="str">
        <f t="shared" si="88"/>
        <v/>
      </c>
      <c r="Z169" s="312" t="str">
        <f t="shared" si="89"/>
        <v/>
      </c>
      <c r="AA169" s="312" t="str">
        <f t="shared" si="90"/>
        <v/>
      </c>
      <c r="AB169" s="312" t="str">
        <f t="shared" si="91"/>
        <v/>
      </c>
      <c r="AC169" s="312" t="str">
        <f t="shared" si="92"/>
        <v/>
      </c>
      <c r="AD169" s="312" t="str">
        <f t="shared" si="93"/>
        <v/>
      </c>
      <c r="AE169" s="312" t="str">
        <f t="shared" si="94"/>
        <v/>
      </c>
      <c r="AF169" s="312" t="str">
        <f t="shared" si="95"/>
        <v/>
      </c>
      <c r="AG169" s="312" t="str">
        <f t="shared" si="96"/>
        <v/>
      </c>
      <c r="AH169" s="312" t="str">
        <f t="shared" si="97"/>
        <v/>
      </c>
      <c r="AI169" s="312" t="str">
        <f t="shared" si="98"/>
        <v/>
      </c>
      <c r="AJ169" s="312" t="str">
        <f t="shared" si="99"/>
        <v/>
      </c>
      <c r="AK169" s="312" t="str">
        <f t="shared" si="100"/>
        <v/>
      </c>
      <c r="AL169" s="312" t="str">
        <f t="shared" si="101"/>
        <v/>
      </c>
      <c r="AM169" s="312" t="str">
        <f t="shared" si="102"/>
        <v/>
      </c>
      <c r="AN169" s="312" t="str">
        <f t="shared" si="103"/>
        <v/>
      </c>
      <c r="AO169" s="312" t="str">
        <f t="shared" si="104"/>
        <v/>
      </c>
      <c r="AP169" s="312" t="str">
        <f t="shared" si="105"/>
        <v/>
      </c>
      <c r="AQ169" s="312" t="str">
        <f t="shared" si="106"/>
        <v/>
      </c>
      <c r="AR169" s="312" t="str">
        <f t="shared" si="107"/>
        <v/>
      </c>
      <c r="AS169" s="312" t="str">
        <f t="shared" si="108"/>
        <v/>
      </c>
      <c r="AT169" s="312" t="str">
        <f t="shared" si="109"/>
        <v/>
      </c>
      <c r="AU169" s="312" t="str">
        <f t="shared" si="110"/>
        <v/>
      </c>
      <c r="AV169" s="312" t="str">
        <f t="shared" si="111"/>
        <v/>
      </c>
      <c r="AW169" s="312" t="str">
        <f t="shared" si="112"/>
        <v/>
      </c>
      <c r="AX169" s="312" t="str">
        <f t="shared" si="113"/>
        <v/>
      </c>
      <c r="AY169" s="312" t="str">
        <f t="shared" si="114"/>
        <v/>
      </c>
      <c r="AZ169" s="312" t="str">
        <f t="shared" si="115"/>
        <v/>
      </c>
      <c r="BA169" s="312" t="str">
        <f t="shared" si="116"/>
        <v/>
      </c>
      <c r="BB169" s="311">
        <f t="shared" si="117"/>
        <v>1</v>
      </c>
    </row>
    <row r="170" spans="1:54">
      <c r="A170" s="307" t="str">
        <f t="shared" si="118"/>
        <v/>
      </c>
      <c r="B170" s="313" t="str">
        <f t="shared" si="118"/>
        <v/>
      </c>
      <c r="C170" s="307" t="str">
        <f t="shared" si="118"/>
        <v/>
      </c>
      <c r="D170" s="312">
        <f t="shared" si="67"/>
        <v>1</v>
      </c>
      <c r="E170" s="312" t="str">
        <f t="shared" si="68"/>
        <v/>
      </c>
      <c r="F170" s="312" t="str">
        <f t="shared" si="69"/>
        <v/>
      </c>
      <c r="G170" s="312" t="str">
        <f t="shared" si="70"/>
        <v/>
      </c>
      <c r="H170" s="312" t="str">
        <f t="shared" si="71"/>
        <v/>
      </c>
      <c r="I170" s="312" t="str">
        <f t="shared" si="72"/>
        <v/>
      </c>
      <c r="J170" s="312" t="str">
        <f t="shared" si="73"/>
        <v/>
      </c>
      <c r="K170" s="312" t="str">
        <f t="shared" si="74"/>
        <v/>
      </c>
      <c r="L170" s="312" t="str">
        <f t="shared" si="75"/>
        <v/>
      </c>
      <c r="M170" s="312" t="str">
        <f t="shared" si="76"/>
        <v/>
      </c>
      <c r="N170" s="312" t="str">
        <f t="shared" si="77"/>
        <v/>
      </c>
      <c r="O170" s="312" t="str">
        <f t="shared" si="78"/>
        <v/>
      </c>
      <c r="P170" s="312" t="str">
        <f t="shared" si="79"/>
        <v/>
      </c>
      <c r="Q170" s="312" t="str">
        <f t="shared" si="80"/>
        <v/>
      </c>
      <c r="R170" s="312" t="str">
        <f t="shared" si="81"/>
        <v/>
      </c>
      <c r="S170" s="312" t="str">
        <f t="shared" si="82"/>
        <v/>
      </c>
      <c r="T170" s="312" t="str">
        <f t="shared" si="83"/>
        <v/>
      </c>
      <c r="U170" s="312" t="str">
        <f t="shared" si="84"/>
        <v/>
      </c>
      <c r="V170" s="312" t="str">
        <f t="shared" si="85"/>
        <v/>
      </c>
      <c r="W170" s="312" t="str">
        <f t="shared" si="86"/>
        <v/>
      </c>
      <c r="X170" s="312" t="str">
        <f t="shared" si="87"/>
        <v/>
      </c>
      <c r="Y170" s="312" t="str">
        <f t="shared" si="88"/>
        <v/>
      </c>
      <c r="Z170" s="312" t="str">
        <f t="shared" si="89"/>
        <v/>
      </c>
      <c r="AA170" s="312" t="str">
        <f t="shared" si="90"/>
        <v/>
      </c>
      <c r="AB170" s="312" t="str">
        <f t="shared" si="91"/>
        <v/>
      </c>
      <c r="AC170" s="312" t="str">
        <f t="shared" si="92"/>
        <v/>
      </c>
      <c r="AD170" s="312" t="str">
        <f t="shared" si="93"/>
        <v/>
      </c>
      <c r="AE170" s="312" t="str">
        <f t="shared" si="94"/>
        <v/>
      </c>
      <c r="AF170" s="312" t="str">
        <f t="shared" si="95"/>
        <v/>
      </c>
      <c r="AG170" s="312" t="str">
        <f t="shared" si="96"/>
        <v/>
      </c>
      <c r="AH170" s="312" t="str">
        <f t="shared" si="97"/>
        <v/>
      </c>
      <c r="AI170" s="312" t="str">
        <f t="shared" si="98"/>
        <v/>
      </c>
      <c r="AJ170" s="312" t="str">
        <f t="shared" si="99"/>
        <v/>
      </c>
      <c r="AK170" s="312" t="str">
        <f t="shared" si="100"/>
        <v/>
      </c>
      <c r="AL170" s="312" t="str">
        <f t="shared" si="101"/>
        <v/>
      </c>
      <c r="AM170" s="312" t="str">
        <f t="shared" si="102"/>
        <v/>
      </c>
      <c r="AN170" s="312" t="str">
        <f t="shared" si="103"/>
        <v/>
      </c>
      <c r="AO170" s="312" t="str">
        <f t="shared" si="104"/>
        <v/>
      </c>
      <c r="AP170" s="312" t="str">
        <f t="shared" si="105"/>
        <v/>
      </c>
      <c r="AQ170" s="312" t="str">
        <f t="shared" si="106"/>
        <v/>
      </c>
      <c r="AR170" s="312" t="str">
        <f t="shared" si="107"/>
        <v/>
      </c>
      <c r="AS170" s="312" t="str">
        <f t="shared" si="108"/>
        <v/>
      </c>
      <c r="AT170" s="312" t="str">
        <f t="shared" si="109"/>
        <v/>
      </c>
      <c r="AU170" s="312" t="str">
        <f t="shared" si="110"/>
        <v/>
      </c>
      <c r="AV170" s="312" t="str">
        <f t="shared" si="111"/>
        <v/>
      </c>
      <c r="AW170" s="312" t="str">
        <f t="shared" si="112"/>
        <v/>
      </c>
      <c r="AX170" s="312" t="str">
        <f t="shared" si="113"/>
        <v/>
      </c>
      <c r="AY170" s="312" t="str">
        <f t="shared" si="114"/>
        <v/>
      </c>
      <c r="AZ170" s="312" t="str">
        <f t="shared" si="115"/>
        <v/>
      </c>
      <c r="BA170" s="312" t="str">
        <f t="shared" si="116"/>
        <v/>
      </c>
      <c r="BB170" s="311">
        <f t="shared" si="117"/>
        <v>1</v>
      </c>
    </row>
    <row r="171" spans="1:54">
      <c r="A171" s="307" t="str">
        <f t="shared" si="118"/>
        <v/>
      </c>
      <c r="B171" s="313" t="str">
        <f t="shared" si="118"/>
        <v/>
      </c>
      <c r="C171" s="307" t="str">
        <f t="shared" si="118"/>
        <v/>
      </c>
      <c r="D171" s="312">
        <f t="shared" si="67"/>
        <v>1</v>
      </c>
      <c r="E171" s="312" t="str">
        <f t="shared" si="68"/>
        <v/>
      </c>
      <c r="F171" s="312" t="str">
        <f t="shared" si="69"/>
        <v/>
      </c>
      <c r="G171" s="312" t="str">
        <f t="shared" si="70"/>
        <v/>
      </c>
      <c r="H171" s="312" t="str">
        <f t="shared" si="71"/>
        <v/>
      </c>
      <c r="I171" s="312" t="str">
        <f t="shared" si="72"/>
        <v/>
      </c>
      <c r="J171" s="312" t="str">
        <f t="shared" si="73"/>
        <v/>
      </c>
      <c r="K171" s="312" t="str">
        <f t="shared" si="74"/>
        <v/>
      </c>
      <c r="L171" s="312" t="str">
        <f t="shared" si="75"/>
        <v/>
      </c>
      <c r="M171" s="312" t="str">
        <f t="shared" si="76"/>
        <v/>
      </c>
      <c r="N171" s="312" t="str">
        <f t="shared" si="77"/>
        <v/>
      </c>
      <c r="O171" s="312" t="str">
        <f t="shared" si="78"/>
        <v/>
      </c>
      <c r="P171" s="312" t="str">
        <f t="shared" si="79"/>
        <v/>
      </c>
      <c r="Q171" s="312" t="str">
        <f t="shared" si="80"/>
        <v/>
      </c>
      <c r="R171" s="312" t="str">
        <f t="shared" si="81"/>
        <v/>
      </c>
      <c r="S171" s="312" t="str">
        <f t="shared" si="82"/>
        <v/>
      </c>
      <c r="T171" s="312" t="str">
        <f t="shared" si="83"/>
        <v/>
      </c>
      <c r="U171" s="312" t="str">
        <f t="shared" si="84"/>
        <v/>
      </c>
      <c r="V171" s="312" t="str">
        <f t="shared" si="85"/>
        <v/>
      </c>
      <c r="W171" s="312" t="str">
        <f t="shared" si="86"/>
        <v/>
      </c>
      <c r="X171" s="312" t="str">
        <f t="shared" si="87"/>
        <v/>
      </c>
      <c r="Y171" s="312" t="str">
        <f t="shared" si="88"/>
        <v/>
      </c>
      <c r="Z171" s="312" t="str">
        <f t="shared" si="89"/>
        <v/>
      </c>
      <c r="AA171" s="312" t="str">
        <f t="shared" si="90"/>
        <v/>
      </c>
      <c r="AB171" s="312" t="str">
        <f t="shared" si="91"/>
        <v/>
      </c>
      <c r="AC171" s="312" t="str">
        <f t="shared" si="92"/>
        <v/>
      </c>
      <c r="AD171" s="312" t="str">
        <f t="shared" si="93"/>
        <v/>
      </c>
      <c r="AE171" s="312" t="str">
        <f t="shared" si="94"/>
        <v/>
      </c>
      <c r="AF171" s="312" t="str">
        <f t="shared" si="95"/>
        <v/>
      </c>
      <c r="AG171" s="312" t="str">
        <f t="shared" si="96"/>
        <v/>
      </c>
      <c r="AH171" s="312" t="str">
        <f t="shared" si="97"/>
        <v/>
      </c>
      <c r="AI171" s="312" t="str">
        <f t="shared" si="98"/>
        <v/>
      </c>
      <c r="AJ171" s="312" t="str">
        <f t="shared" si="99"/>
        <v/>
      </c>
      <c r="AK171" s="312" t="str">
        <f t="shared" si="100"/>
        <v/>
      </c>
      <c r="AL171" s="312" t="str">
        <f t="shared" si="101"/>
        <v/>
      </c>
      <c r="AM171" s="312" t="str">
        <f t="shared" si="102"/>
        <v/>
      </c>
      <c r="AN171" s="312" t="str">
        <f t="shared" si="103"/>
        <v/>
      </c>
      <c r="AO171" s="312" t="str">
        <f t="shared" si="104"/>
        <v/>
      </c>
      <c r="AP171" s="312" t="str">
        <f t="shared" si="105"/>
        <v/>
      </c>
      <c r="AQ171" s="312" t="str">
        <f t="shared" si="106"/>
        <v/>
      </c>
      <c r="AR171" s="312" t="str">
        <f t="shared" si="107"/>
        <v/>
      </c>
      <c r="AS171" s="312" t="str">
        <f t="shared" si="108"/>
        <v/>
      </c>
      <c r="AT171" s="312" t="str">
        <f t="shared" si="109"/>
        <v/>
      </c>
      <c r="AU171" s="312" t="str">
        <f t="shared" si="110"/>
        <v/>
      </c>
      <c r="AV171" s="312" t="str">
        <f t="shared" si="111"/>
        <v/>
      </c>
      <c r="AW171" s="312" t="str">
        <f t="shared" si="112"/>
        <v/>
      </c>
      <c r="AX171" s="312" t="str">
        <f t="shared" si="113"/>
        <v/>
      </c>
      <c r="AY171" s="312" t="str">
        <f t="shared" si="114"/>
        <v/>
      </c>
      <c r="AZ171" s="312" t="str">
        <f t="shared" si="115"/>
        <v/>
      </c>
      <c r="BA171" s="312" t="str">
        <f t="shared" si="116"/>
        <v/>
      </c>
      <c r="BB171" s="311">
        <f t="shared" si="117"/>
        <v>1</v>
      </c>
    </row>
    <row r="172" spans="1:54">
      <c r="A172" s="307" t="str">
        <f t="shared" ref="A172:C191" si="119">A65</f>
        <v/>
      </c>
      <c r="B172" s="313" t="str">
        <f t="shared" si="119"/>
        <v/>
      </c>
      <c r="C172" s="307" t="str">
        <f t="shared" si="119"/>
        <v/>
      </c>
      <c r="D172" s="312">
        <f t="shared" si="67"/>
        <v>1</v>
      </c>
      <c r="E172" s="312" t="str">
        <f t="shared" si="68"/>
        <v/>
      </c>
      <c r="F172" s="312" t="str">
        <f t="shared" si="69"/>
        <v/>
      </c>
      <c r="G172" s="312" t="str">
        <f t="shared" si="70"/>
        <v/>
      </c>
      <c r="H172" s="312" t="str">
        <f t="shared" si="71"/>
        <v/>
      </c>
      <c r="I172" s="312" t="str">
        <f t="shared" si="72"/>
        <v/>
      </c>
      <c r="J172" s="312" t="str">
        <f t="shared" si="73"/>
        <v/>
      </c>
      <c r="K172" s="312" t="str">
        <f t="shared" si="74"/>
        <v/>
      </c>
      <c r="L172" s="312" t="str">
        <f t="shared" si="75"/>
        <v/>
      </c>
      <c r="M172" s="312" t="str">
        <f t="shared" si="76"/>
        <v/>
      </c>
      <c r="N172" s="312" t="str">
        <f t="shared" si="77"/>
        <v/>
      </c>
      <c r="O172" s="312" t="str">
        <f t="shared" si="78"/>
        <v/>
      </c>
      <c r="P172" s="312" t="str">
        <f t="shared" si="79"/>
        <v/>
      </c>
      <c r="Q172" s="312" t="str">
        <f t="shared" si="80"/>
        <v/>
      </c>
      <c r="R172" s="312" t="str">
        <f t="shared" si="81"/>
        <v/>
      </c>
      <c r="S172" s="312" t="str">
        <f t="shared" si="82"/>
        <v/>
      </c>
      <c r="T172" s="312" t="str">
        <f t="shared" si="83"/>
        <v/>
      </c>
      <c r="U172" s="312" t="str">
        <f t="shared" si="84"/>
        <v/>
      </c>
      <c r="V172" s="312" t="str">
        <f t="shared" si="85"/>
        <v/>
      </c>
      <c r="W172" s="312" t="str">
        <f t="shared" si="86"/>
        <v/>
      </c>
      <c r="X172" s="312" t="str">
        <f t="shared" si="87"/>
        <v/>
      </c>
      <c r="Y172" s="312" t="str">
        <f t="shared" si="88"/>
        <v/>
      </c>
      <c r="Z172" s="312" t="str">
        <f t="shared" si="89"/>
        <v/>
      </c>
      <c r="AA172" s="312" t="str">
        <f t="shared" si="90"/>
        <v/>
      </c>
      <c r="AB172" s="312" t="str">
        <f t="shared" si="91"/>
        <v/>
      </c>
      <c r="AC172" s="312" t="str">
        <f t="shared" si="92"/>
        <v/>
      </c>
      <c r="AD172" s="312" t="str">
        <f t="shared" si="93"/>
        <v/>
      </c>
      <c r="AE172" s="312" t="str">
        <f t="shared" si="94"/>
        <v/>
      </c>
      <c r="AF172" s="312" t="str">
        <f t="shared" si="95"/>
        <v/>
      </c>
      <c r="AG172" s="312" t="str">
        <f t="shared" si="96"/>
        <v/>
      </c>
      <c r="AH172" s="312" t="str">
        <f t="shared" si="97"/>
        <v/>
      </c>
      <c r="AI172" s="312" t="str">
        <f t="shared" si="98"/>
        <v/>
      </c>
      <c r="AJ172" s="312" t="str">
        <f t="shared" si="99"/>
        <v/>
      </c>
      <c r="AK172" s="312" t="str">
        <f t="shared" si="100"/>
        <v/>
      </c>
      <c r="AL172" s="312" t="str">
        <f t="shared" si="101"/>
        <v/>
      </c>
      <c r="AM172" s="312" t="str">
        <f t="shared" si="102"/>
        <v/>
      </c>
      <c r="AN172" s="312" t="str">
        <f t="shared" si="103"/>
        <v/>
      </c>
      <c r="AO172" s="312" t="str">
        <f t="shared" si="104"/>
        <v/>
      </c>
      <c r="AP172" s="312" t="str">
        <f t="shared" si="105"/>
        <v/>
      </c>
      <c r="AQ172" s="312" t="str">
        <f t="shared" si="106"/>
        <v/>
      </c>
      <c r="AR172" s="312" t="str">
        <f t="shared" si="107"/>
        <v/>
      </c>
      <c r="AS172" s="312" t="str">
        <f t="shared" si="108"/>
        <v/>
      </c>
      <c r="AT172" s="312" t="str">
        <f t="shared" si="109"/>
        <v/>
      </c>
      <c r="AU172" s="312" t="str">
        <f t="shared" si="110"/>
        <v/>
      </c>
      <c r="AV172" s="312" t="str">
        <f t="shared" si="111"/>
        <v/>
      </c>
      <c r="AW172" s="312" t="str">
        <f t="shared" si="112"/>
        <v/>
      </c>
      <c r="AX172" s="312" t="str">
        <f t="shared" si="113"/>
        <v/>
      </c>
      <c r="AY172" s="312" t="str">
        <f t="shared" si="114"/>
        <v/>
      </c>
      <c r="AZ172" s="312" t="str">
        <f t="shared" si="115"/>
        <v/>
      </c>
      <c r="BA172" s="312" t="str">
        <f t="shared" si="116"/>
        <v/>
      </c>
      <c r="BB172" s="311">
        <f t="shared" si="117"/>
        <v>1</v>
      </c>
    </row>
    <row r="173" spans="1:54">
      <c r="A173" s="307" t="str">
        <f t="shared" si="119"/>
        <v/>
      </c>
      <c r="B173" s="313" t="str">
        <f t="shared" si="119"/>
        <v/>
      </c>
      <c r="C173" s="307" t="str">
        <f t="shared" si="119"/>
        <v/>
      </c>
      <c r="D173" s="312">
        <f t="shared" si="67"/>
        <v>1</v>
      </c>
      <c r="E173" s="312" t="str">
        <f t="shared" si="68"/>
        <v/>
      </c>
      <c r="F173" s="312" t="str">
        <f t="shared" si="69"/>
        <v/>
      </c>
      <c r="G173" s="312" t="str">
        <f t="shared" si="70"/>
        <v/>
      </c>
      <c r="H173" s="312" t="str">
        <f t="shared" si="71"/>
        <v/>
      </c>
      <c r="I173" s="312" t="str">
        <f t="shared" si="72"/>
        <v/>
      </c>
      <c r="J173" s="312" t="str">
        <f t="shared" si="73"/>
        <v/>
      </c>
      <c r="K173" s="312" t="str">
        <f t="shared" si="74"/>
        <v/>
      </c>
      <c r="L173" s="312" t="str">
        <f t="shared" si="75"/>
        <v/>
      </c>
      <c r="M173" s="312" t="str">
        <f t="shared" si="76"/>
        <v/>
      </c>
      <c r="N173" s="312" t="str">
        <f t="shared" si="77"/>
        <v/>
      </c>
      <c r="O173" s="312" t="str">
        <f t="shared" si="78"/>
        <v/>
      </c>
      <c r="P173" s="312" t="str">
        <f t="shared" si="79"/>
        <v/>
      </c>
      <c r="Q173" s="312" t="str">
        <f t="shared" si="80"/>
        <v/>
      </c>
      <c r="R173" s="312" t="str">
        <f t="shared" si="81"/>
        <v/>
      </c>
      <c r="S173" s="312" t="str">
        <f t="shared" si="82"/>
        <v/>
      </c>
      <c r="T173" s="312" t="str">
        <f t="shared" si="83"/>
        <v/>
      </c>
      <c r="U173" s="312" t="str">
        <f t="shared" si="84"/>
        <v/>
      </c>
      <c r="V173" s="312" t="str">
        <f t="shared" si="85"/>
        <v/>
      </c>
      <c r="W173" s="312" t="str">
        <f t="shared" si="86"/>
        <v/>
      </c>
      <c r="X173" s="312" t="str">
        <f t="shared" si="87"/>
        <v/>
      </c>
      <c r="Y173" s="312" t="str">
        <f t="shared" si="88"/>
        <v/>
      </c>
      <c r="Z173" s="312" t="str">
        <f t="shared" si="89"/>
        <v/>
      </c>
      <c r="AA173" s="312" t="str">
        <f t="shared" si="90"/>
        <v/>
      </c>
      <c r="AB173" s="312" t="str">
        <f t="shared" si="91"/>
        <v/>
      </c>
      <c r="AC173" s="312" t="str">
        <f t="shared" si="92"/>
        <v/>
      </c>
      <c r="AD173" s="312" t="str">
        <f t="shared" si="93"/>
        <v/>
      </c>
      <c r="AE173" s="312" t="str">
        <f t="shared" si="94"/>
        <v/>
      </c>
      <c r="AF173" s="312" t="str">
        <f t="shared" si="95"/>
        <v/>
      </c>
      <c r="AG173" s="312" t="str">
        <f t="shared" si="96"/>
        <v/>
      </c>
      <c r="AH173" s="312" t="str">
        <f t="shared" si="97"/>
        <v/>
      </c>
      <c r="AI173" s="312" t="str">
        <f t="shared" si="98"/>
        <v/>
      </c>
      <c r="AJ173" s="312" t="str">
        <f t="shared" si="99"/>
        <v/>
      </c>
      <c r="AK173" s="312" t="str">
        <f t="shared" si="100"/>
        <v/>
      </c>
      <c r="AL173" s="312" t="str">
        <f t="shared" si="101"/>
        <v/>
      </c>
      <c r="AM173" s="312" t="str">
        <f t="shared" si="102"/>
        <v/>
      </c>
      <c r="AN173" s="312" t="str">
        <f t="shared" si="103"/>
        <v/>
      </c>
      <c r="AO173" s="312" t="str">
        <f t="shared" si="104"/>
        <v/>
      </c>
      <c r="AP173" s="312" t="str">
        <f t="shared" si="105"/>
        <v/>
      </c>
      <c r="AQ173" s="312" t="str">
        <f t="shared" si="106"/>
        <v/>
      </c>
      <c r="AR173" s="312" t="str">
        <f t="shared" si="107"/>
        <v/>
      </c>
      <c r="AS173" s="312" t="str">
        <f t="shared" si="108"/>
        <v/>
      </c>
      <c r="AT173" s="312" t="str">
        <f t="shared" si="109"/>
        <v/>
      </c>
      <c r="AU173" s="312" t="str">
        <f t="shared" si="110"/>
        <v/>
      </c>
      <c r="AV173" s="312" t="str">
        <f t="shared" si="111"/>
        <v/>
      </c>
      <c r="AW173" s="312" t="str">
        <f t="shared" si="112"/>
        <v/>
      </c>
      <c r="AX173" s="312" t="str">
        <f t="shared" si="113"/>
        <v/>
      </c>
      <c r="AY173" s="312" t="str">
        <f t="shared" si="114"/>
        <v/>
      </c>
      <c r="AZ173" s="312" t="str">
        <f t="shared" si="115"/>
        <v/>
      </c>
      <c r="BA173" s="312" t="str">
        <f t="shared" si="116"/>
        <v/>
      </c>
      <c r="BB173" s="311">
        <f t="shared" si="117"/>
        <v>1</v>
      </c>
    </row>
    <row r="174" spans="1:54">
      <c r="A174" s="307" t="str">
        <f t="shared" si="119"/>
        <v/>
      </c>
      <c r="B174" s="313" t="str">
        <f t="shared" si="119"/>
        <v/>
      </c>
      <c r="C174" s="307" t="str">
        <f t="shared" si="119"/>
        <v/>
      </c>
      <c r="D174" s="312">
        <f t="shared" si="67"/>
        <v>1</v>
      </c>
      <c r="E174" s="312" t="str">
        <f t="shared" si="68"/>
        <v/>
      </c>
      <c r="F174" s="312" t="str">
        <f t="shared" si="69"/>
        <v/>
      </c>
      <c r="G174" s="312" t="str">
        <f t="shared" si="70"/>
        <v/>
      </c>
      <c r="H174" s="312" t="str">
        <f t="shared" si="71"/>
        <v/>
      </c>
      <c r="I174" s="312" t="str">
        <f t="shared" si="72"/>
        <v/>
      </c>
      <c r="J174" s="312" t="str">
        <f t="shared" si="73"/>
        <v/>
      </c>
      <c r="K174" s="312" t="str">
        <f t="shared" si="74"/>
        <v/>
      </c>
      <c r="L174" s="312" t="str">
        <f t="shared" si="75"/>
        <v/>
      </c>
      <c r="M174" s="312" t="str">
        <f t="shared" si="76"/>
        <v/>
      </c>
      <c r="N174" s="312" t="str">
        <f t="shared" si="77"/>
        <v/>
      </c>
      <c r="O174" s="312" t="str">
        <f t="shared" si="78"/>
        <v/>
      </c>
      <c r="P174" s="312" t="str">
        <f t="shared" si="79"/>
        <v/>
      </c>
      <c r="Q174" s="312" t="str">
        <f t="shared" si="80"/>
        <v/>
      </c>
      <c r="R174" s="312" t="str">
        <f t="shared" si="81"/>
        <v/>
      </c>
      <c r="S174" s="312" t="str">
        <f t="shared" si="82"/>
        <v/>
      </c>
      <c r="T174" s="312" t="str">
        <f t="shared" si="83"/>
        <v/>
      </c>
      <c r="U174" s="312" t="str">
        <f t="shared" si="84"/>
        <v/>
      </c>
      <c r="V174" s="312" t="str">
        <f t="shared" si="85"/>
        <v/>
      </c>
      <c r="W174" s="312" t="str">
        <f t="shared" si="86"/>
        <v/>
      </c>
      <c r="X174" s="312" t="str">
        <f t="shared" si="87"/>
        <v/>
      </c>
      <c r="Y174" s="312" t="str">
        <f t="shared" si="88"/>
        <v/>
      </c>
      <c r="Z174" s="312" t="str">
        <f t="shared" si="89"/>
        <v/>
      </c>
      <c r="AA174" s="312" t="str">
        <f t="shared" si="90"/>
        <v/>
      </c>
      <c r="AB174" s="312" t="str">
        <f t="shared" si="91"/>
        <v/>
      </c>
      <c r="AC174" s="312" t="str">
        <f t="shared" si="92"/>
        <v/>
      </c>
      <c r="AD174" s="312" t="str">
        <f t="shared" si="93"/>
        <v/>
      </c>
      <c r="AE174" s="312" t="str">
        <f t="shared" si="94"/>
        <v/>
      </c>
      <c r="AF174" s="312" t="str">
        <f t="shared" si="95"/>
        <v/>
      </c>
      <c r="AG174" s="312" t="str">
        <f t="shared" si="96"/>
        <v/>
      </c>
      <c r="AH174" s="312" t="str">
        <f t="shared" si="97"/>
        <v/>
      </c>
      <c r="AI174" s="312" t="str">
        <f t="shared" si="98"/>
        <v/>
      </c>
      <c r="AJ174" s="312" t="str">
        <f t="shared" si="99"/>
        <v/>
      </c>
      <c r="AK174" s="312" t="str">
        <f t="shared" si="100"/>
        <v/>
      </c>
      <c r="AL174" s="312" t="str">
        <f t="shared" si="101"/>
        <v/>
      </c>
      <c r="AM174" s="312" t="str">
        <f t="shared" si="102"/>
        <v/>
      </c>
      <c r="AN174" s="312" t="str">
        <f t="shared" si="103"/>
        <v/>
      </c>
      <c r="AO174" s="312" t="str">
        <f t="shared" si="104"/>
        <v/>
      </c>
      <c r="AP174" s="312" t="str">
        <f t="shared" si="105"/>
        <v/>
      </c>
      <c r="AQ174" s="312" t="str">
        <f t="shared" si="106"/>
        <v/>
      </c>
      <c r="AR174" s="312" t="str">
        <f t="shared" si="107"/>
        <v/>
      </c>
      <c r="AS174" s="312" t="str">
        <f t="shared" si="108"/>
        <v/>
      </c>
      <c r="AT174" s="312" t="str">
        <f t="shared" si="109"/>
        <v/>
      </c>
      <c r="AU174" s="312" t="str">
        <f t="shared" si="110"/>
        <v/>
      </c>
      <c r="AV174" s="312" t="str">
        <f t="shared" si="111"/>
        <v/>
      </c>
      <c r="AW174" s="312" t="str">
        <f t="shared" si="112"/>
        <v/>
      </c>
      <c r="AX174" s="312" t="str">
        <f t="shared" si="113"/>
        <v/>
      </c>
      <c r="AY174" s="312" t="str">
        <f t="shared" si="114"/>
        <v/>
      </c>
      <c r="AZ174" s="312" t="str">
        <f t="shared" si="115"/>
        <v/>
      </c>
      <c r="BA174" s="312" t="str">
        <f t="shared" si="116"/>
        <v/>
      </c>
      <c r="BB174" s="311">
        <f t="shared" si="117"/>
        <v>1</v>
      </c>
    </row>
    <row r="175" spans="1:54">
      <c r="A175" s="307" t="str">
        <f t="shared" si="119"/>
        <v/>
      </c>
      <c r="B175" s="313" t="str">
        <f t="shared" si="119"/>
        <v/>
      </c>
      <c r="C175" s="307" t="str">
        <f t="shared" si="119"/>
        <v/>
      </c>
      <c r="D175" s="312">
        <f t="shared" si="67"/>
        <v>1</v>
      </c>
      <c r="E175" s="312" t="str">
        <f t="shared" si="68"/>
        <v/>
      </c>
      <c r="F175" s="312" t="str">
        <f t="shared" si="69"/>
        <v/>
      </c>
      <c r="G175" s="312" t="str">
        <f t="shared" si="70"/>
        <v/>
      </c>
      <c r="H175" s="312" t="str">
        <f t="shared" si="71"/>
        <v/>
      </c>
      <c r="I175" s="312" t="str">
        <f t="shared" si="72"/>
        <v/>
      </c>
      <c r="J175" s="312" t="str">
        <f t="shared" si="73"/>
        <v/>
      </c>
      <c r="K175" s="312" t="str">
        <f t="shared" si="74"/>
        <v/>
      </c>
      <c r="L175" s="312" t="str">
        <f t="shared" si="75"/>
        <v/>
      </c>
      <c r="M175" s="312" t="str">
        <f t="shared" si="76"/>
        <v/>
      </c>
      <c r="N175" s="312" t="str">
        <f t="shared" si="77"/>
        <v/>
      </c>
      <c r="O175" s="312" t="str">
        <f t="shared" si="78"/>
        <v/>
      </c>
      <c r="P175" s="312" t="str">
        <f t="shared" si="79"/>
        <v/>
      </c>
      <c r="Q175" s="312" t="str">
        <f t="shared" si="80"/>
        <v/>
      </c>
      <c r="R175" s="312" t="str">
        <f t="shared" si="81"/>
        <v/>
      </c>
      <c r="S175" s="312" t="str">
        <f t="shared" si="82"/>
        <v/>
      </c>
      <c r="T175" s="312" t="str">
        <f t="shared" si="83"/>
        <v/>
      </c>
      <c r="U175" s="312" t="str">
        <f t="shared" si="84"/>
        <v/>
      </c>
      <c r="V175" s="312" t="str">
        <f t="shared" si="85"/>
        <v/>
      </c>
      <c r="W175" s="312" t="str">
        <f t="shared" si="86"/>
        <v/>
      </c>
      <c r="X175" s="312" t="str">
        <f t="shared" si="87"/>
        <v/>
      </c>
      <c r="Y175" s="312" t="str">
        <f t="shared" si="88"/>
        <v/>
      </c>
      <c r="Z175" s="312" t="str">
        <f t="shared" si="89"/>
        <v/>
      </c>
      <c r="AA175" s="312" t="str">
        <f t="shared" si="90"/>
        <v/>
      </c>
      <c r="AB175" s="312" t="str">
        <f t="shared" si="91"/>
        <v/>
      </c>
      <c r="AC175" s="312" t="str">
        <f t="shared" si="92"/>
        <v/>
      </c>
      <c r="AD175" s="312" t="str">
        <f t="shared" si="93"/>
        <v/>
      </c>
      <c r="AE175" s="312" t="str">
        <f t="shared" si="94"/>
        <v/>
      </c>
      <c r="AF175" s="312" t="str">
        <f t="shared" si="95"/>
        <v/>
      </c>
      <c r="AG175" s="312" t="str">
        <f t="shared" si="96"/>
        <v/>
      </c>
      <c r="AH175" s="312" t="str">
        <f t="shared" si="97"/>
        <v/>
      </c>
      <c r="AI175" s="312" t="str">
        <f t="shared" si="98"/>
        <v/>
      </c>
      <c r="AJ175" s="312" t="str">
        <f t="shared" si="99"/>
        <v/>
      </c>
      <c r="AK175" s="312" t="str">
        <f t="shared" si="100"/>
        <v/>
      </c>
      <c r="AL175" s="312" t="str">
        <f t="shared" si="101"/>
        <v/>
      </c>
      <c r="AM175" s="312" t="str">
        <f t="shared" si="102"/>
        <v/>
      </c>
      <c r="AN175" s="312" t="str">
        <f t="shared" si="103"/>
        <v/>
      </c>
      <c r="AO175" s="312" t="str">
        <f t="shared" si="104"/>
        <v/>
      </c>
      <c r="AP175" s="312" t="str">
        <f t="shared" si="105"/>
        <v/>
      </c>
      <c r="AQ175" s="312" t="str">
        <f t="shared" si="106"/>
        <v/>
      </c>
      <c r="AR175" s="312" t="str">
        <f t="shared" si="107"/>
        <v/>
      </c>
      <c r="AS175" s="312" t="str">
        <f t="shared" si="108"/>
        <v/>
      </c>
      <c r="AT175" s="312" t="str">
        <f t="shared" si="109"/>
        <v/>
      </c>
      <c r="AU175" s="312" t="str">
        <f t="shared" si="110"/>
        <v/>
      </c>
      <c r="AV175" s="312" t="str">
        <f t="shared" si="111"/>
        <v/>
      </c>
      <c r="AW175" s="312" t="str">
        <f t="shared" si="112"/>
        <v/>
      </c>
      <c r="AX175" s="312" t="str">
        <f t="shared" si="113"/>
        <v/>
      </c>
      <c r="AY175" s="312" t="str">
        <f t="shared" si="114"/>
        <v/>
      </c>
      <c r="AZ175" s="312" t="str">
        <f t="shared" si="115"/>
        <v/>
      </c>
      <c r="BA175" s="312" t="str">
        <f t="shared" si="116"/>
        <v/>
      </c>
      <c r="BB175" s="311">
        <f t="shared" si="117"/>
        <v>1</v>
      </c>
    </row>
    <row r="176" spans="1:54">
      <c r="A176" s="307" t="str">
        <f t="shared" si="119"/>
        <v/>
      </c>
      <c r="B176" s="313" t="str">
        <f t="shared" si="119"/>
        <v/>
      </c>
      <c r="C176" s="307" t="str">
        <f t="shared" si="119"/>
        <v/>
      </c>
      <c r="D176" s="312">
        <f t="shared" ref="D176:D207" si="120">IF(COUNTIF(D69,1)&lt;=15,D69,"")</f>
        <v>1</v>
      </c>
      <c r="E176" s="312" t="str">
        <f t="shared" ref="E176:E207" si="121">IF(COUNTIF(D69:E69,1)&lt;=15,E69,"")</f>
        <v/>
      </c>
      <c r="F176" s="312" t="str">
        <f t="shared" ref="F176:F207" si="122">IF(COUNTIF(D69:F69,1)&lt;=15,F69,"")</f>
        <v/>
      </c>
      <c r="G176" s="312" t="str">
        <f t="shared" ref="G176:G207" si="123">IF(COUNTIF(D69:G69,1)&lt;=15,G69,"")</f>
        <v/>
      </c>
      <c r="H176" s="312" t="str">
        <f t="shared" ref="H176:H207" si="124">IF(COUNTIF(D69:H69,1)&lt;=15,H69,"")</f>
        <v/>
      </c>
      <c r="I176" s="312" t="str">
        <f t="shared" ref="I176:I207" si="125">IF(COUNTIF(D69:I69,1)&lt;=15,I69,"")</f>
        <v/>
      </c>
      <c r="J176" s="312" t="str">
        <f t="shared" ref="J176:J207" si="126">IF(COUNTIF(D69:J69,1)&lt;=15,J69,"")</f>
        <v/>
      </c>
      <c r="K176" s="312" t="str">
        <f t="shared" ref="K176:K207" si="127">IF(COUNTIF(D69:K69,1)&lt;=15,K69,"")</f>
        <v/>
      </c>
      <c r="L176" s="312" t="str">
        <f t="shared" ref="L176:L207" si="128">IF(COUNTIF(D69:L69,1)&lt;=15,L69,"")</f>
        <v/>
      </c>
      <c r="M176" s="312" t="str">
        <f t="shared" ref="M176:M207" si="129">IF(COUNTIF(D69:M69,1)&lt;=15,M69,"")</f>
        <v/>
      </c>
      <c r="N176" s="312" t="str">
        <f t="shared" ref="N176:N207" si="130">IF(COUNTIF(D69:N69,1)&lt;=15,N69,"")</f>
        <v/>
      </c>
      <c r="O176" s="312" t="str">
        <f t="shared" ref="O176:O207" si="131">IF(COUNTIF(D69:O69,1)&lt;=15,O69,"")</f>
        <v/>
      </c>
      <c r="P176" s="312" t="str">
        <f t="shared" ref="P176:P207" si="132">IF(COUNTIF(D69:P69,1)&lt;=15,P69,"")</f>
        <v/>
      </c>
      <c r="Q176" s="312" t="str">
        <f t="shared" ref="Q176:Q207" si="133">IF(COUNTIF(D69:Q69,1)&lt;=15,Q69,"")</f>
        <v/>
      </c>
      <c r="R176" s="312" t="str">
        <f t="shared" ref="R176:R207" si="134">IF(COUNTIF(D69:R69,1)&lt;=15,R69,"")</f>
        <v/>
      </c>
      <c r="S176" s="312" t="str">
        <f t="shared" ref="S176:S207" si="135">IF(COUNTIF(D69:S69,1)&lt;=15,S69,"")</f>
        <v/>
      </c>
      <c r="T176" s="312" t="str">
        <f t="shared" ref="T176:T207" si="136">IF(COUNTIF(D69:T69,1)&lt;=15,T69,"")</f>
        <v/>
      </c>
      <c r="U176" s="312" t="str">
        <f t="shared" ref="U176:U207" si="137">IF(COUNTIF(D69:U69,1)&lt;=15,U69,"")</f>
        <v/>
      </c>
      <c r="V176" s="312" t="str">
        <f t="shared" ref="V176:V207" si="138">IF(COUNTIF(D69:V69,1)&lt;=15,V69,"")</f>
        <v/>
      </c>
      <c r="W176" s="312" t="str">
        <f t="shared" ref="W176:W207" si="139">IF(COUNTIF(D69:W69,1)&lt;=15,W69,"")</f>
        <v/>
      </c>
      <c r="X176" s="312" t="str">
        <f t="shared" ref="X176:X207" si="140">IF(COUNTIF(D69:X69,1)&lt;=15,X69,"")</f>
        <v/>
      </c>
      <c r="Y176" s="312" t="str">
        <f t="shared" ref="Y176:Y207" si="141">IF(COUNTIF(D69:Y69,1)&lt;=15,Y69,"")</f>
        <v/>
      </c>
      <c r="Z176" s="312" t="str">
        <f t="shared" ref="Z176:Z207" si="142">IF(COUNTIF(D69:Z69,1)&lt;=15,Z69,"")</f>
        <v/>
      </c>
      <c r="AA176" s="312" t="str">
        <f t="shared" ref="AA176:AA207" si="143">IF(COUNTIF(D69:AA69,1)&lt;=15,AA69,"")</f>
        <v/>
      </c>
      <c r="AB176" s="312" t="str">
        <f t="shared" ref="AB176:AB207" si="144">IF(COUNTIF(D69:AB69,1)&lt;=15,AB69,"")</f>
        <v/>
      </c>
      <c r="AC176" s="312" t="str">
        <f t="shared" ref="AC176:AC207" si="145">IF(COUNTIF(D69:AC69,1)&lt;=15,AC69,"")</f>
        <v/>
      </c>
      <c r="AD176" s="312" t="str">
        <f t="shared" ref="AD176:AD207" si="146">IF(COUNTIF(D69:AD69,1)&lt;=15,AD69,"")</f>
        <v/>
      </c>
      <c r="AE176" s="312" t="str">
        <f t="shared" ref="AE176:AE207" si="147">IF(COUNTIF(D69:AE69,1)&lt;=15,AE69,"")</f>
        <v/>
      </c>
      <c r="AF176" s="312" t="str">
        <f t="shared" ref="AF176:AF207" si="148">IF(COUNTIF(D69:AF69,1)&lt;=15,AF69,"")</f>
        <v/>
      </c>
      <c r="AG176" s="312" t="str">
        <f t="shared" ref="AG176:AG207" si="149">IF(COUNTIF(D69:AG69,1)&lt;=15,AG69,"")</f>
        <v/>
      </c>
      <c r="AH176" s="312" t="str">
        <f t="shared" ref="AH176:AH207" si="150">IF(COUNTIF(D69:AH69,1)&lt;=15,AH69,"")</f>
        <v/>
      </c>
      <c r="AI176" s="312" t="str">
        <f t="shared" ref="AI176:AI207" si="151">IF(COUNTIF(D69:AI69,1)&lt;=15,AI69,"")</f>
        <v/>
      </c>
      <c r="AJ176" s="312" t="str">
        <f t="shared" ref="AJ176:AJ207" si="152">IF(COUNTIF(D69:AJ69,1)&lt;=15,AJ69,"")</f>
        <v/>
      </c>
      <c r="AK176" s="312" t="str">
        <f t="shared" ref="AK176:AK207" si="153">IF(COUNTIF(D69:AK69,1)&lt;=15,AK69,"")</f>
        <v/>
      </c>
      <c r="AL176" s="312" t="str">
        <f t="shared" ref="AL176:AL207" si="154">IF(COUNTIF(D69:AL69,1)&lt;=15,AL69,"")</f>
        <v/>
      </c>
      <c r="AM176" s="312" t="str">
        <f t="shared" ref="AM176:AM207" si="155">IF(COUNTIF(D69:AM69,1)&lt;=15,AM69,"")</f>
        <v/>
      </c>
      <c r="AN176" s="312" t="str">
        <f t="shared" ref="AN176:AN207" si="156">IF(COUNTIF(D69:AN69,1)&lt;=15,AN69,"")</f>
        <v/>
      </c>
      <c r="AO176" s="312" t="str">
        <f t="shared" ref="AO176:AO207" si="157">IF(COUNTIF(D69:AO69,1)&lt;=15,AO69,"")</f>
        <v/>
      </c>
      <c r="AP176" s="312" t="str">
        <f t="shared" ref="AP176:AP207" si="158">IF(COUNTIF(D69:AP69,1)&lt;=15,AP69,"")</f>
        <v/>
      </c>
      <c r="AQ176" s="312" t="str">
        <f t="shared" ref="AQ176:AQ207" si="159">IF(COUNTIF(D69:AQ69,1)&lt;=15,AQ69,"")</f>
        <v/>
      </c>
      <c r="AR176" s="312" t="str">
        <f t="shared" ref="AR176:AR207" si="160">IF(COUNTIF(D69:AR69,1)&lt;=15,AR69,"")</f>
        <v/>
      </c>
      <c r="AS176" s="312" t="str">
        <f t="shared" ref="AS176:AS207" si="161">IF(COUNTIF(D69:AS69,1)&lt;=15,AS69,"")</f>
        <v/>
      </c>
      <c r="AT176" s="312" t="str">
        <f t="shared" ref="AT176:AT207" si="162">IF(COUNTIF(D69:AT69,1)&lt;=15,AT69,"")</f>
        <v/>
      </c>
      <c r="AU176" s="312" t="str">
        <f t="shared" ref="AU176:AU207" si="163">IF(COUNTIF(D69:AU69,1)&lt;=15,AU69,"")</f>
        <v/>
      </c>
      <c r="AV176" s="312" t="str">
        <f t="shared" ref="AV176:AV207" si="164">IF(COUNTIF(D69:AV69,1)&lt;=15,AV69,"")</f>
        <v/>
      </c>
      <c r="AW176" s="312" t="str">
        <f t="shared" ref="AW176:AW207" si="165">IF(COUNTIF(D69:AW69,1)&lt;=15,AW69,"")</f>
        <v/>
      </c>
      <c r="AX176" s="312" t="str">
        <f t="shared" ref="AX176:AX207" si="166">IF(COUNTIF(D69:AX69,1)&lt;=15,AX69,"")</f>
        <v/>
      </c>
      <c r="AY176" s="312" t="str">
        <f t="shared" ref="AY176:AY207" si="167">IF(COUNTIF(D69:AY69,1)&lt;=15,AY69,"")</f>
        <v/>
      </c>
      <c r="AZ176" s="312" t="str">
        <f t="shared" ref="AZ176:AZ207" si="168">IF(COUNTIF(D69:AZ69,1)&lt;=15,AZ69,"")</f>
        <v/>
      </c>
      <c r="BA176" s="312" t="str">
        <f t="shared" ref="BA176:BA207" si="169">IF(COUNTIF(D69:BA69,1)&lt;=15,BA69,"")</f>
        <v/>
      </c>
      <c r="BB176" s="311">
        <f t="shared" ref="BB176:BB207" si="170">COUNTIF(D176:BA176,1)</f>
        <v>1</v>
      </c>
    </row>
    <row r="177" spans="1:54">
      <c r="A177" s="307" t="str">
        <f t="shared" si="119"/>
        <v/>
      </c>
      <c r="B177" s="313" t="str">
        <f t="shared" si="119"/>
        <v/>
      </c>
      <c r="C177" s="307" t="str">
        <f t="shared" si="119"/>
        <v/>
      </c>
      <c r="D177" s="312">
        <f t="shared" si="120"/>
        <v>1</v>
      </c>
      <c r="E177" s="312" t="str">
        <f t="shared" si="121"/>
        <v/>
      </c>
      <c r="F177" s="312" t="str">
        <f t="shared" si="122"/>
        <v/>
      </c>
      <c r="G177" s="312" t="str">
        <f t="shared" si="123"/>
        <v/>
      </c>
      <c r="H177" s="312" t="str">
        <f t="shared" si="124"/>
        <v/>
      </c>
      <c r="I177" s="312" t="str">
        <f t="shared" si="125"/>
        <v/>
      </c>
      <c r="J177" s="312" t="str">
        <f t="shared" si="126"/>
        <v/>
      </c>
      <c r="K177" s="312" t="str">
        <f t="shared" si="127"/>
        <v/>
      </c>
      <c r="L177" s="312" t="str">
        <f t="shared" si="128"/>
        <v/>
      </c>
      <c r="M177" s="312" t="str">
        <f t="shared" si="129"/>
        <v/>
      </c>
      <c r="N177" s="312" t="str">
        <f t="shared" si="130"/>
        <v/>
      </c>
      <c r="O177" s="312" t="str">
        <f t="shared" si="131"/>
        <v/>
      </c>
      <c r="P177" s="312" t="str">
        <f t="shared" si="132"/>
        <v/>
      </c>
      <c r="Q177" s="312" t="str">
        <f t="shared" si="133"/>
        <v/>
      </c>
      <c r="R177" s="312" t="str">
        <f t="shared" si="134"/>
        <v/>
      </c>
      <c r="S177" s="312" t="str">
        <f t="shared" si="135"/>
        <v/>
      </c>
      <c r="T177" s="312" t="str">
        <f t="shared" si="136"/>
        <v/>
      </c>
      <c r="U177" s="312" t="str">
        <f t="shared" si="137"/>
        <v/>
      </c>
      <c r="V177" s="312" t="str">
        <f t="shared" si="138"/>
        <v/>
      </c>
      <c r="W177" s="312" t="str">
        <f t="shared" si="139"/>
        <v/>
      </c>
      <c r="X177" s="312" t="str">
        <f t="shared" si="140"/>
        <v/>
      </c>
      <c r="Y177" s="312" t="str">
        <f t="shared" si="141"/>
        <v/>
      </c>
      <c r="Z177" s="312" t="str">
        <f t="shared" si="142"/>
        <v/>
      </c>
      <c r="AA177" s="312" t="str">
        <f t="shared" si="143"/>
        <v/>
      </c>
      <c r="AB177" s="312" t="str">
        <f t="shared" si="144"/>
        <v/>
      </c>
      <c r="AC177" s="312" t="str">
        <f t="shared" si="145"/>
        <v/>
      </c>
      <c r="AD177" s="312" t="str">
        <f t="shared" si="146"/>
        <v/>
      </c>
      <c r="AE177" s="312" t="str">
        <f t="shared" si="147"/>
        <v/>
      </c>
      <c r="AF177" s="312" t="str">
        <f t="shared" si="148"/>
        <v/>
      </c>
      <c r="AG177" s="312" t="str">
        <f t="shared" si="149"/>
        <v/>
      </c>
      <c r="AH177" s="312" t="str">
        <f t="shared" si="150"/>
        <v/>
      </c>
      <c r="AI177" s="312" t="str">
        <f t="shared" si="151"/>
        <v/>
      </c>
      <c r="AJ177" s="312" t="str">
        <f t="shared" si="152"/>
        <v/>
      </c>
      <c r="AK177" s="312" t="str">
        <f t="shared" si="153"/>
        <v/>
      </c>
      <c r="AL177" s="312" t="str">
        <f t="shared" si="154"/>
        <v/>
      </c>
      <c r="AM177" s="312" t="str">
        <f t="shared" si="155"/>
        <v/>
      </c>
      <c r="AN177" s="312" t="str">
        <f t="shared" si="156"/>
        <v/>
      </c>
      <c r="AO177" s="312" t="str">
        <f t="shared" si="157"/>
        <v/>
      </c>
      <c r="AP177" s="312" t="str">
        <f t="shared" si="158"/>
        <v/>
      </c>
      <c r="AQ177" s="312" t="str">
        <f t="shared" si="159"/>
        <v/>
      </c>
      <c r="AR177" s="312" t="str">
        <f t="shared" si="160"/>
        <v/>
      </c>
      <c r="AS177" s="312" t="str">
        <f t="shared" si="161"/>
        <v/>
      </c>
      <c r="AT177" s="312" t="str">
        <f t="shared" si="162"/>
        <v/>
      </c>
      <c r="AU177" s="312" t="str">
        <f t="shared" si="163"/>
        <v/>
      </c>
      <c r="AV177" s="312" t="str">
        <f t="shared" si="164"/>
        <v/>
      </c>
      <c r="AW177" s="312" t="str">
        <f t="shared" si="165"/>
        <v/>
      </c>
      <c r="AX177" s="312" t="str">
        <f t="shared" si="166"/>
        <v/>
      </c>
      <c r="AY177" s="312" t="str">
        <f t="shared" si="167"/>
        <v/>
      </c>
      <c r="AZ177" s="312" t="str">
        <f t="shared" si="168"/>
        <v/>
      </c>
      <c r="BA177" s="312" t="str">
        <f t="shared" si="169"/>
        <v/>
      </c>
      <c r="BB177" s="311">
        <f t="shared" si="170"/>
        <v>1</v>
      </c>
    </row>
    <row r="178" spans="1:54">
      <c r="A178" s="307" t="str">
        <f t="shared" si="119"/>
        <v/>
      </c>
      <c r="B178" s="313" t="str">
        <f t="shared" si="119"/>
        <v/>
      </c>
      <c r="C178" s="307" t="str">
        <f t="shared" si="119"/>
        <v/>
      </c>
      <c r="D178" s="312">
        <f t="shared" si="120"/>
        <v>1</v>
      </c>
      <c r="E178" s="312" t="str">
        <f t="shared" si="121"/>
        <v/>
      </c>
      <c r="F178" s="312" t="str">
        <f t="shared" si="122"/>
        <v/>
      </c>
      <c r="G178" s="312" t="str">
        <f t="shared" si="123"/>
        <v/>
      </c>
      <c r="H178" s="312" t="str">
        <f t="shared" si="124"/>
        <v/>
      </c>
      <c r="I178" s="312" t="str">
        <f t="shared" si="125"/>
        <v/>
      </c>
      <c r="J178" s="312" t="str">
        <f t="shared" si="126"/>
        <v/>
      </c>
      <c r="K178" s="312" t="str">
        <f t="shared" si="127"/>
        <v/>
      </c>
      <c r="L178" s="312" t="str">
        <f t="shared" si="128"/>
        <v/>
      </c>
      <c r="M178" s="312" t="str">
        <f t="shared" si="129"/>
        <v/>
      </c>
      <c r="N178" s="312" t="str">
        <f t="shared" si="130"/>
        <v/>
      </c>
      <c r="O178" s="312" t="str">
        <f t="shared" si="131"/>
        <v/>
      </c>
      <c r="P178" s="312" t="str">
        <f t="shared" si="132"/>
        <v/>
      </c>
      <c r="Q178" s="312" t="str">
        <f t="shared" si="133"/>
        <v/>
      </c>
      <c r="R178" s="312" t="str">
        <f t="shared" si="134"/>
        <v/>
      </c>
      <c r="S178" s="312" t="str">
        <f t="shared" si="135"/>
        <v/>
      </c>
      <c r="T178" s="312" t="str">
        <f t="shared" si="136"/>
        <v/>
      </c>
      <c r="U178" s="312" t="str">
        <f t="shared" si="137"/>
        <v/>
      </c>
      <c r="V178" s="312" t="str">
        <f t="shared" si="138"/>
        <v/>
      </c>
      <c r="W178" s="312" t="str">
        <f t="shared" si="139"/>
        <v/>
      </c>
      <c r="X178" s="312" t="str">
        <f t="shared" si="140"/>
        <v/>
      </c>
      <c r="Y178" s="312" t="str">
        <f t="shared" si="141"/>
        <v/>
      </c>
      <c r="Z178" s="312" t="str">
        <f t="shared" si="142"/>
        <v/>
      </c>
      <c r="AA178" s="312" t="str">
        <f t="shared" si="143"/>
        <v/>
      </c>
      <c r="AB178" s="312" t="str">
        <f t="shared" si="144"/>
        <v/>
      </c>
      <c r="AC178" s="312" t="str">
        <f t="shared" si="145"/>
        <v/>
      </c>
      <c r="AD178" s="312" t="str">
        <f t="shared" si="146"/>
        <v/>
      </c>
      <c r="AE178" s="312" t="str">
        <f t="shared" si="147"/>
        <v/>
      </c>
      <c r="AF178" s="312" t="str">
        <f t="shared" si="148"/>
        <v/>
      </c>
      <c r="AG178" s="312" t="str">
        <f t="shared" si="149"/>
        <v/>
      </c>
      <c r="AH178" s="312" t="str">
        <f t="shared" si="150"/>
        <v/>
      </c>
      <c r="AI178" s="312" t="str">
        <f t="shared" si="151"/>
        <v/>
      </c>
      <c r="AJ178" s="312" t="str">
        <f t="shared" si="152"/>
        <v/>
      </c>
      <c r="AK178" s="312" t="str">
        <f t="shared" si="153"/>
        <v/>
      </c>
      <c r="AL178" s="312" t="str">
        <f t="shared" si="154"/>
        <v/>
      </c>
      <c r="AM178" s="312" t="str">
        <f t="shared" si="155"/>
        <v/>
      </c>
      <c r="AN178" s="312" t="str">
        <f t="shared" si="156"/>
        <v/>
      </c>
      <c r="AO178" s="312" t="str">
        <f t="shared" si="157"/>
        <v/>
      </c>
      <c r="AP178" s="312" t="str">
        <f t="shared" si="158"/>
        <v/>
      </c>
      <c r="AQ178" s="312" t="str">
        <f t="shared" si="159"/>
        <v/>
      </c>
      <c r="AR178" s="312" t="str">
        <f t="shared" si="160"/>
        <v/>
      </c>
      <c r="AS178" s="312" t="str">
        <f t="shared" si="161"/>
        <v/>
      </c>
      <c r="AT178" s="312" t="str">
        <f t="shared" si="162"/>
        <v/>
      </c>
      <c r="AU178" s="312" t="str">
        <f t="shared" si="163"/>
        <v/>
      </c>
      <c r="AV178" s="312" t="str">
        <f t="shared" si="164"/>
        <v/>
      </c>
      <c r="AW178" s="312" t="str">
        <f t="shared" si="165"/>
        <v/>
      </c>
      <c r="AX178" s="312" t="str">
        <f t="shared" si="166"/>
        <v/>
      </c>
      <c r="AY178" s="312" t="str">
        <f t="shared" si="167"/>
        <v/>
      </c>
      <c r="AZ178" s="312" t="str">
        <f t="shared" si="168"/>
        <v/>
      </c>
      <c r="BA178" s="312" t="str">
        <f t="shared" si="169"/>
        <v/>
      </c>
      <c r="BB178" s="311">
        <f t="shared" si="170"/>
        <v>1</v>
      </c>
    </row>
    <row r="179" spans="1:54">
      <c r="A179" s="307" t="str">
        <f t="shared" si="119"/>
        <v/>
      </c>
      <c r="B179" s="313" t="str">
        <f t="shared" si="119"/>
        <v/>
      </c>
      <c r="C179" s="307" t="str">
        <f t="shared" si="119"/>
        <v/>
      </c>
      <c r="D179" s="312">
        <f t="shared" si="120"/>
        <v>1</v>
      </c>
      <c r="E179" s="312" t="str">
        <f t="shared" si="121"/>
        <v/>
      </c>
      <c r="F179" s="312" t="str">
        <f t="shared" si="122"/>
        <v/>
      </c>
      <c r="G179" s="312" t="str">
        <f t="shared" si="123"/>
        <v/>
      </c>
      <c r="H179" s="312" t="str">
        <f t="shared" si="124"/>
        <v/>
      </c>
      <c r="I179" s="312" t="str">
        <f t="shared" si="125"/>
        <v/>
      </c>
      <c r="J179" s="312" t="str">
        <f t="shared" si="126"/>
        <v/>
      </c>
      <c r="K179" s="312" t="str">
        <f t="shared" si="127"/>
        <v/>
      </c>
      <c r="L179" s="312" t="str">
        <f t="shared" si="128"/>
        <v/>
      </c>
      <c r="M179" s="312" t="str">
        <f t="shared" si="129"/>
        <v/>
      </c>
      <c r="N179" s="312" t="str">
        <f t="shared" si="130"/>
        <v/>
      </c>
      <c r="O179" s="312" t="str">
        <f t="shared" si="131"/>
        <v/>
      </c>
      <c r="P179" s="312" t="str">
        <f t="shared" si="132"/>
        <v/>
      </c>
      <c r="Q179" s="312" t="str">
        <f t="shared" si="133"/>
        <v/>
      </c>
      <c r="R179" s="312" t="str">
        <f t="shared" si="134"/>
        <v/>
      </c>
      <c r="S179" s="312" t="str">
        <f t="shared" si="135"/>
        <v/>
      </c>
      <c r="T179" s="312" t="str">
        <f t="shared" si="136"/>
        <v/>
      </c>
      <c r="U179" s="312" t="str">
        <f t="shared" si="137"/>
        <v/>
      </c>
      <c r="V179" s="312" t="str">
        <f t="shared" si="138"/>
        <v/>
      </c>
      <c r="W179" s="312" t="str">
        <f t="shared" si="139"/>
        <v/>
      </c>
      <c r="X179" s="312" t="str">
        <f t="shared" si="140"/>
        <v/>
      </c>
      <c r="Y179" s="312" t="str">
        <f t="shared" si="141"/>
        <v/>
      </c>
      <c r="Z179" s="312" t="str">
        <f t="shared" si="142"/>
        <v/>
      </c>
      <c r="AA179" s="312" t="str">
        <f t="shared" si="143"/>
        <v/>
      </c>
      <c r="AB179" s="312" t="str">
        <f t="shared" si="144"/>
        <v/>
      </c>
      <c r="AC179" s="312" t="str">
        <f t="shared" si="145"/>
        <v/>
      </c>
      <c r="AD179" s="312" t="str">
        <f t="shared" si="146"/>
        <v/>
      </c>
      <c r="AE179" s="312" t="str">
        <f t="shared" si="147"/>
        <v/>
      </c>
      <c r="AF179" s="312" t="str">
        <f t="shared" si="148"/>
        <v/>
      </c>
      <c r="AG179" s="312" t="str">
        <f t="shared" si="149"/>
        <v/>
      </c>
      <c r="AH179" s="312" t="str">
        <f t="shared" si="150"/>
        <v/>
      </c>
      <c r="AI179" s="312" t="str">
        <f t="shared" si="151"/>
        <v/>
      </c>
      <c r="AJ179" s="312" t="str">
        <f t="shared" si="152"/>
        <v/>
      </c>
      <c r="AK179" s="312" t="str">
        <f t="shared" si="153"/>
        <v/>
      </c>
      <c r="AL179" s="312" t="str">
        <f t="shared" si="154"/>
        <v/>
      </c>
      <c r="AM179" s="312" t="str">
        <f t="shared" si="155"/>
        <v/>
      </c>
      <c r="AN179" s="312" t="str">
        <f t="shared" si="156"/>
        <v/>
      </c>
      <c r="AO179" s="312" t="str">
        <f t="shared" si="157"/>
        <v/>
      </c>
      <c r="AP179" s="312" t="str">
        <f t="shared" si="158"/>
        <v/>
      </c>
      <c r="AQ179" s="312" t="str">
        <f t="shared" si="159"/>
        <v/>
      </c>
      <c r="AR179" s="312" t="str">
        <f t="shared" si="160"/>
        <v/>
      </c>
      <c r="AS179" s="312" t="str">
        <f t="shared" si="161"/>
        <v/>
      </c>
      <c r="AT179" s="312" t="str">
        <f t="shared" si="162"/>
        <v/>
      </c>
      <c r="AU179" s="312" t="str">
        <f t="shared" si="163"/>
        <v/>
      </c>
      <c r="AV179" s="312" t="str">
        <f t="shared" si="164"/>
        <v/>
      </c>
      <c r="AW179" s="312" t="str">
        <f t="shared" si="165"/>
        <v/>
      </c>
      <c r="AX179" s="312" t="str">
        <f t="shared" si="166"/>
        <v/>
      </c>
      <c r="AY179" s="312" t="str">
        <f t="shared" si="167"/>
        <v/>
      </c>
      <c r="AZ179" s="312" t="str">
        <f t="shared" si="168"/>
        <v/>
      </c>
      <c r="BA179" s="312" t="str">
        <f t="shared" si="169"/>
        <v/>
      </c>
      <c r="BB179" s="311">
        <f t="shared" si="170"/>
        <v>1</v>
      </c>
    </row>
    <row r="180" spans="1:54">
      <c r="A180" s="307" t="str">
        <f t="shared" si="119"/>
        <v/>
      </c>
      <c r="B180" s="313" t="str">
        <f t="shared" si="119"/>
        <v/>
      </c>
      <c r="C180" s="307" t="str">
        <f t="shared" si="119"/>
        <v/>
      </c>
      <c r="D180" s="312">
        <f t="shared" si="120"/>
        <v>1</v>
      </c>
      <c r="E180" s="312" t="str">
        <f t="shared" si="121"/>
        <v/>
      </c>
      <c r="F180" s="312" t="str">
        <f t="shared" si="122"/>
        <v/>
      </c>
      <c r="G180" s="312" t="str">
        <f t="shared" si="123"/>
        <v/>
      </c>
      <c r="H180" s="312" t="str">
        <f t="shared" si="124"/>
        <v/>
      </c>
      <c r="I180" s="312" t="str">
        <f t="shared" si="125"/>
        <v/>
      </c>
      <c r="J180" s="312" t="str">
        <f t="shared" si="126"/>
        <v/>
      </c>
      <c r="K180" s="312" t="str">
        <f t="shared" si="127"/>
        <v/>
      </c>
      <c r="L180" s="312" t="str">
        <f t="shared" si="128"/>
        <v/>
      </c>
      <c r="M180" s="312" t="str">
        <f t="shared" si="129"/>
        <v/>
      </c>
      <c r="N180" s="312" t="str">
        <f t="shared" si="130"/>
        <v/>
      </c>
      <c r="O180" s="312" t="str">
        <f t="shared" si="131"/>
        <v/>
      </c>
      <c r="P180" s="312" t="str">
        <f t="shared" si="132"/>
        <v/>
      </c>
      <c r="Q180" s="312" t="str">
        <f t="shared" si="133"/>
        <v/>
      </c>
      <c r="R180" s="312" t="str">
        <f t="shared" si="134"/>
        <v/>
      </c>
      <c r="S180" s="312" t="str">
        <f t="shared" si="135"/>
        <v/>
      </c>
      <c r="T180" s="312" t="str">
        <f t="shared" si="136"/>
        <v/>
      </c>
      <c r="U180" s="312" t="str">
        <f t="shared" si="137"/>
        <v/>
      </c>
      <c r="V180" s="312" t="str">
        <f t="shared" si="138"/>
        <v/>
      </c>
      <c r="W180" s="312" t="str">
        <f t="shared" si="139"/>
        <v/>
      </c>
      <c r="X180" s="312" t="str">
        <f t="shared" si="140"/>
        <v/>
      </c>
      <c r="Y180" s="312" t="str">
        <f t="shared" si="141"/>
        <v/>
      </c>
      <c r="Z180" s="312" t="str">
        <f t="shared" si="142"/>
        <v/>
      </c>
      <c r="AA180" s="312" t="str">
        <f t="shared" si="143"/>
        <v/>
      </c>
      <c r="AB180" s="312" t="str">
        <f t="shared" si="144"/>
        <v/>
      </c>
      <c r="AC180" s="312" t="str">
        <f t="shared" si="145"/>
        <v/>
      </c>
      <c r="AD180" s="312" t="str">
        <f t="shared" si="146"/>
        <v/>
      </c>
      <c r="AE180" s="312" t="str">
        <f t="shared" si="147"/>
        <v/>
      </c>
      <c r="AF180" s="312" t="str">
        <f t="shared" si="148"/>
        <v/>
      </c>
      <c r="AG180" s="312" t="str">
        <f t="shared" si="149"/>
        <v/>
      </c>
      <c r="AH180" s="312" t="str">
        <f t="shared" si="150"/>
        <v/>
      </c>
      <c r="AI180" s="312" t="str">
        <f t="shared" si="151"/>
        <v/>
      </c>
      <c r="AJ180" s="312" t="str">
        <f t="shared" si="152"/>
        <v/>
      </c>
      <c r="AK180" s="312" t="str">
        <f t="shared" si="153"/>
        <v/>
      </c>
      <c r="AL180" s="312" t="str">
        <f t="shared" si="154"/>
        <v/>
      </c>
      <c r="AM180" s="312" t="str">
        <f t="shared" si="155"/>
        <v/>
      </c>
      <c r="AN180" s="312" t="str">
        <f t="shared" si="156"/>
        <v/>
      </c>
      <c r="AO180" s="312" t="str">
        <f t="shared" si="157"/>
        <v/>
      </c>
      <c r="AP180" s="312" t="str">
        <f t="shared" si="158"/>
        <v/>
      </c>
      <c r="AQ180" s="312" t="str">
        <f t="shared" si="159"/>
        <v/>
      </c>
      <c r="AR180" s="312" t="str">
        <f t="shared" si="160"/>
        <v/>
      </c>
      <c r="AS180" s="312" t="str">
        <f t="shared" si="161"/>
        <v/>
      </c>
      <c r="AT180" s="312" t="str">
        <f t="shared" si="162"/>
        <v/>
      </c>
      <c r="AU180" s="312" t="str">
        <f t="shared" si="163"/>
        <v/>
      </c>
      <c r="AV180" s="312" t="str">
        <f t="shared" si="164"/>
        <v/>
      </c>
      <c r="AW180" s="312" t="str">
        <f t="shared" si="165"/>
        <v/>
      </c>
      <c r="AX180" s="312" t="str">
        <f t="shared" si="166"/>
        <v/>
      </c>
      <c r="AY180" s="312" t="str">
        <f t="shared" si="167"/>
        <v/>
      </c>
      <c r="AZ180" s="312" t="str">
        <f t="shared" si="168"/>
        <v/>
      </c>
      <c r="BA180" s="312" t="str">
        <f t="shared" si="169"/>
        <v/>
      </c>
      <c r="BB180" s="311">
        <f t="shared" si="170"/>
        <v>1</v>
      </c>
    </row>
    <row r="181" spans="1:54">
      <c r="A181" s="307" t="str">
        <f t="shared" si="119"/>
        <v/>
      </c>
      <c r="B181" s="313" t="str">
        <f t="shared" si="119"/>
        <v/>
      </c>
      <c r="C181" s="307" t="str">
        <f t="shared" si="119"/>
        <v/>
      </c>
      <c r="D181" s="312">
        <f t="shared" si="120"/>
        <v>1</v>
      </c>
      <c r="E181" s="312" t="str">
        <f t="shared" si="121"/>
        <v/>
      </c>
      <c r="F181" s="312" t="str">
        <f t="shared" si="122"/>
        <v/>
      </c>
      <c r="G181" s="312" t="str">
        <f t="shared" si="123"/>
        <v/>
      </c>
      <c r="H181" s="312" t="str">
        <f t="shared" si="124"/>
        <v/>
      </c>
      <c r="I181" s="312" t="str">
        <f t="shared" si="125"/>
        <v/>
      </c>
      <c r="J181" s="312" t="str">
        <f t="shared" si="126"/>
        <v/>
      </c>
      <c r="K181" s="312" t="str">
        <f t="shared" si="127"/>
        <v/>
      </c>
      <c r="L181" s="312" t="str">
        <f t="shared" si="128"/>
        <v/>
      </c>
      <c r="M181" s="312" t="str">
        <f t="shared" si="129"/>
        <v/>
      </c>
      <c r="N181" s="312" t="str">
        <f t="shared" si="130"/>
        <v/>
      </c>
      <c r="O181" s="312" t="str">
        <f t="shared" si="131"/>
        <v/>
      </c>
      <c r="P181" s="312" t="str">
        <f t="shared" si="132"/>
        <v/>
      </c>
      <c r="Q181" s="312" t="str">
        <f t="shared" si="133"/>
        <v/>
      </c>
      <c r="R181" s="312" t="str">
        <f t="shared" si="134"/>
        <v/>
      </c>
      <c r="S181" s="312" t="str">
        <f t="shared" si="135"/>
        <v/>
      </c>
      <c r="T181" s="312" t="str">
        <f t="shared" si="136"/>
        <v/>
      </c>
      <c r="U181" s="312" t="str">
        <f t="shared" si="137"/>
        <v/>
      </c>
      <c r="V181" s="312" t="str">
        <f t="shared" si="138"/>
        <v/>
      </c>
      <c r="W181" s="312" t="str">
        <f t="shared" si="139"/>
        <v/>
      </c>
      <c r="X181" s="312" t="str">
        <f t="shared" si="140"/>
        <v/>
      </c>
      <c r="Y181" s="312" t="str">
        <f t="shared" si="141"/>
        <v/>
      </c>
      <c r="Z181" s="312" t="str">
        <f t="shared" si="142"/>
        <v/>
      </c>
      <c r="AA181" s="312" t="str">
        <f t="shared" si="143"/>
        <v/>
      </c>
      <c r="AB181" s="312" t="str">
        <f t="shared" si="144"/>
        <v/>
      </c>
      <c r="AC181" s="312" t="str">
        <f t="shared" si="145"/>
        <v/>
      </c>
      <c r="AD181" s="312" t="str">
        <f t="shared" si="146"/>
        <v/>
      </c>
      <c r="AE181" s="312" t="str">
        <f t="shared" si="147"/>
        <v/>
      </c>
      <c r="AF181" s="312" t="str">
        <f t="shared" si="148"/>
        <v/>
      </c>
      <c r="AG181" s="312" t="str">
        <f t="shared" si="149"/>
        <v/>
      </c>
      <c r="AH181" s="312" t="str">
        <f t="shared" si="150"/>
        <v/>
      </c>
      <c r="AI181" s="312" t="str">
        <f t="shared" si="151"/>
        <v/>
      </c>
      <c r="AJ181" s="312" t="str">
        <f t="shared" si="152"/>
        <v/>
      </c>
      <c r="AK181" s="312" t="str">
        <f t="shared" si="153"/>
        <v/>
      </c>
      <c r="AL181" s="312" t="str">
        <f t="shared" si="154"/>
        <v/>
      </c>
      <c r="AM181" s="312" t="str">
        <f t="shared" si="155"/>
        <v/>
      </c>
      <c r="AN181" s="312" t="str">
        <f t="shared" si="156"/>
        <v/>
      </c>
      <c r="AO181" s="312" t="str">
        <f t="shared" si="157"/>
        <v/>
      </c>
      <c r="AP181" s="312" t="str">
        <f t="shared" si="158"/>
        <v/>
      </c>
      <c r="AQ181" s="312" t="str">
        <f t="shared" si="159"/>
        <v/>
      </c>
      <c r="AR181" s="312" t="str">
        <f t="shared" si="160"/>
        <v/>
      </c>
      <c r="AS181" s="312" t="str">
        <f t="shared" si="161"/>
        <v/>
      </c>
      <c r="AT181" s="312" t="str">
        <f t="shared" si="162"/>
        <v/>
      </c>
      <c r="AU181" s="312" t="str">
        <f t="shared" si="163"/>
        <v/>
      </c>
      <c r="AV181" s="312" t="str">
        <f t="shared" si="164"/>
        <v/>
      </c>
      <c r="AW181" s="312" t="str">
        <f t="shared" si="165"/>
        <v/>
      </c>
      <c r="AX181" s="312" t="str">
        <f t="shared" si="166"/>
        <v/>
      </c>
      <c r="AY181" s="312" t="str">
        <f t="shared" si="167"/>
        <v/>
      </c>
      <c r="AZ181" s="312" t="str">
        <f t="shared" si="168"/>
        <v/>
      </c>
      <c r="BA181" s="312" t="str">
        <f t="shared" si="169"/>
        <v/>
      </c>
      <c r="BB181" s="311">
        <f t="shared" si="170"/>
        <v>1</v>
      </c>
    </row>
    <row r="182" spans="1:54">
      <c r="A182" s="307" t="str">
        <f t="shared" si="119"/>
        <v/>
      </c>
      <c r="B182" s="313" t="str">
        <f t="shared" si="119"/>
        <v/>
      </c>
      <c r="C182" s="307" t="str">
        <f t="shared" si="119"/>
        <v/>
      </c>
      <c r="D182" s="312">
        <f t="shared" si="120"/>
        <v>1</v>
      </c>
      <c r="E182" s="312" t="str">
        <f t="shared" si="121"/>
        <v/>
      </c>
      <c r="F182" s="312" t="str">
        <f t="shared" si="122"/>
        <v/>
      </c>
      <c r="G182" s="312" t="str">
        <f t="shared" si="123"/>
        <v/>
      </c>
      <c r="H182" s="312" t="str">
        <f t="shared" si="124"/>
        <v/>
      </c>
      <c r="I182" s="312" t="str">
        <f t="shared" si="125"/>
        <v/>
      </c>
      <c r="J182" s="312" t="str">
        <f t="shared" si="126"/>
        <v/>
      </c>
      <c r="K182" s="312" t="str">
        <f t="shared" si="127"/>
        <v/>
      </c>
      <c r="L182" s="312" t="str">
        <f t="shared" si="128"/>
        <v/>
      </c>
      <c r="M182" s="312" t="str">
        <f t="shared" si="129"/>
        <v/>
      </c>
      <c r="N182" s="312" t="str">
        <f t="shared" si="130"/>
        <v/>
      </c>
      <c r="O182" s="312" t="str">
        <f t="shared" si="131"/>
        <v/>
      </c>
      <c r="P182" s="312" t="str">
        <f t="shared" si="132"/>
        <v/>
      </c>
      <c r="Q182" s="312" t="str">
        <f t="shared" si="133"/>
        <v/>
      </c>
      <c r="R182" s="312" t="str">
        <f t="shared" si="134"/>
        <v/>
      </c>
      <c r="S182" s="312" t="str">
        <f t="shared" si="135"/>
        <v/>
      </c>
      <c r="T182" s="312" t="str">
        <f t="shared" si="136"/>
        <v/>
      </c>
      <c r="U182" s="312" t="str">
        <f t="shared" si="137"/>
        <v/>
      </c>
      <c r="V182" s="312" t="str">
        <f t="shared" si="138"/>
        <v/>
      </c>
      <c r="W182" s="312" t="str">
        <f t="shared" si="139"/>
        <v/>
      </c>
      <c r="X182" s="312" t="str">
        <f t="shared" si="140"/>
        <v/>
      </c>
      <c r="Y182" s="312" t="str">
        <f t="shared" si="141"/>
        <v/>
      </c>
      <c r="Z182" s="312" t="str">
        <f t="shared" si="142"/>
        <v/>
      </c>
      <c r="AA182" s="312" t="str">
        <f t="shared" si="143"/>
        <v/>
      </c>
      <c r="AB182" s="312" t="str">
        <f t="shared" si="144"/>
        <v/>
      </c>
      <c r="AC182" s="312" t="str">
        <f t="shared" si="145"/>
        <v/>
      </c>
      <c r="AD182" s="312" t="str">
        <f t="shared" si="146"/>
        <v/>
      </c>
      <c r="AE182" s="312" t="str">
        <f t="shared" si="147"/>
        <v/>
      </c>
      <c r="AF182" s="312" t="str">
        <f t="shared" si="148"/>
        <v/>
      </c>
      <c r="AG182" s="312" t="str">
        <f t="shared" si="149"/>
        <v/>
      </c>
      <c r="AH182" s="312" t="str">
        <f t="shared" si="150"/>
        <v/>
      </c>
      <c r="AI182" s="312" t="str">
        <f t="shared" si="151"/>
        <v/>
      </c>
      <c r="AJ182" s="312" t="str">
        <f t="shared" si="152"/>
        <v/>
      </c>
      <c r="AK182" s="312" t="str">
        <f t="shared" si="153"/>
        <v/>
      </c>
      <c r="AL182" s="312" t="str">
        <f t="shared" si="154"/>
        <v/>
      </c>
      <c r="AM182" s="312" t="str">
        <f t="shared" si="155"/>
        <v/>
      </c>
      <c r="AN182" s="312" t="str">
        <f t="shared" si="156"/>
        <v/>
      </c>
      <c r="AO182" s="312" t="str">
        <f t="shared" si="157"/>
        <v/>
      </c>
      <c r="AP182" s="312" t="str">
        <f t="shared" si="158"/>
        <v/>
      </c>
      <c r="AQ182" s="312" t="str">
        <f t="shared" si="159"/>
        <v/>
      </c>
      <c r="AR182" s="312" t="str">
        <f t="shared" si="160"/>
        <v/>
      </c>
      <c r="AS182" s="312" t="str">
        <f t="shared" si="161"/>
        <v/>
      </c>
      <c r="AT182" s="312" t="str">
        <f t="shared" si="162"/>
        <v/>
      </c>
      <c r="AU182" s="312" t="str">
        <f t="shared" si="163"/>
        <v/>
      </c>
      <c r="AV182" s="312" t="str">
        <f t="shared" si="164"/>
        <v/>
      </c>
      <c r="AW182" s="312" t="str">
        <f t="shared" si="165"/>
        <v/>
      </c>
      <c r="AX182" s="312" t="str">
        <f t="shared" si="166"/>
        <v/>
      </c>
      <c r="AY182" s="312" t="str">
        <f t="shared" si="167"/>
        <v/>
      </c>
      <c r="AZ182" s="312" t="str">
        <f t="shared" si="168"/>
        <v/>
      </c>
      <c r="BA182" s="312" t="str">
        <f t="shared" si="169"/>
        <v/>
      </c>
      <c r="BB182" s="311">
        <f t="shared" si="170"/>
        <v>1</v>
      </c>
    </row>
    <row r="183" spans="1:54">
      <c r="A183" s="307" t="str">
        <f t="shared" si="119"/>
        <v/>
      </c>
      <c r="B183" s="313" t="str">
        <f t="shared" si="119"/>
        <v/>
      </c>
      <c r="C183" s="307" t="str">
        <f t="shared" si="119"/>
        <v/>
      </c>
      <c r="D183" s="312">
        <f t="shared" si="120"/>
        <v>1</v>
      </c>
      <c r="E183" s="312" t="str">
        <f t="shared" si="121"/>
        <v/>
      </c>
      <c r="F183" s="312" t="str">
        <f t="shared" si="122"/>
        <v/>
      </c>
      <c r="G183" s="312" t="str">
        <f t="shared" si="123"/>
        <v/>
      </c>
      <c r="H183" s="312" t="str">
        <f t="shared" si="124"/>
        <v/>
      </c>
      <c r="I183" s="312" t="str">
        <f t="shared" si="125"/>
        <v/>
      </c>
      <c r="J183" s="312" t="str">
        <f t="shared" si="126"/>
        <v/>
      </c>
      <c r="K183" s="312" t="str">
        <f t="shared" si="127"/>
        <v/>
      </c>
      <c r="L183" s="312" t="str">
        <f t="shared" si="128"/>
        <v/>
      </c>
      <c r="M183" s="312" t="str">
        <f t="shared" si="129"/>
        <v/>
      </c>
      <c r="N183" s="312" t="str">
        <f t="shared" si="130"/>
        <v/>
      </c>
      <c r="O183" s="312" t="str">
        <f t="shared" si="131"/>
        <v/>
      </c>
      <c r="P183" s="312" t="str">
        <f t="shared" si="132"/>
        <v/>
      </c>
      <c r="Q183" s="312" t="str">
        <f t="shared" si="133"/>
        <v/>
      </c>
      <c r="R183" s="312" t="str">
        <f t="shared" si="134"/>
        <v/>
      </c>
      <c r="S183" s="312" t="str">
        <f t="shared" si="135"/>
        <v/>
      </c>
      <c r="T183" s="312" t="str">
        <f t="shared" si="136"/>
        <v/>
      </c>
      <c r="U183" s="312" t="str">
        <f t="shared" si="137"/>
        <v/>
      </c>
      <c r="V183" s="312" t="str">
        <f t="shared" si="138"/>
        <v/>
      </c>
      <c r="W183" s="312" t="str">
        <f t="shared" si="139"/>
        <v/>
      </c>
      <c r="X183" s="312" t="str">
        <f t="shared" si="140"/>
        <v/>
      </c>
      <c r="Y183" s="312" t="str">
        <f t="shared" si="141"/>
        <v/>
      </c>
      <c r="Z183" s="312" t="str">
        <f t="shared" si="142"/>
        <v/>
      </c>
      <c r="AA183" s="312" t="str">
        <f t="shared" si="143"/>
        <v/>
      </c>
      <c r="AB183" s="312" t="str">
        <f t="shared" si="144"/>
        <v/>
      </c>
      <c r="AC183" s="312" t="str">
        <f t="shared" si="145"/>
        <v/>
      </c>
      <c r="AD183" s="312" t="str">
        <f t="shared" si="146"/>
        <v/>
      </c>
      <c r="AE183" s="312" t="str">
        <f t="shared" si="147"/>
        <v/>
      </c>
      <c r="AF183" s="312" t="str">
        <f t="shared" si="148"/>
        <v/>
      </c>
      <c r="AG183" s="312" t="str">
        <f t="shared" si="149"/>
        <v/>
      </c>
      <c r="AH183" s="312" t="str">
        <f t="shared" si="150"/>
        <v/>
      </c>
      <c r="AI183" s="312" t="str">
        <f t="shared" si="151"/>
        <v/>
      </c>
      <c r="AJ183" s="312" t="str">
        <f t="shared" si="152"/>
        <v/>
      </c>
      <c r="AK183" s="312" t="str">
        <f t="shared" si="153"/>
        <v/>
      </c>
      <c r="AL183" s="312" t="str">
        <f t="shared" si="154"/>
        <v/>
      </c>
      <c r="AM183" s="312" t="str">
        <f t="shared" si="155"/>
        <v/>
      </c>
      <c r="AN183" s="312" t="str">
        <f t="shared" si="156"/>
        <v/>
      </c>
      <c r="AO183" s="312" t="str">
        <f t="shared" si="157"/>
        <v/>
      </c>
      <c r="AP183" s="312" t="str">
        <f t="shared" si="158"/>
        <v/>
      </c>
      <c r="AQ183" s="312" t="str">
        <f t="shared" si="159"/>
        <v/>
      </c>
      <c r="AR183" s="312" t="str">
        <f t="shared" si="160"/>
        <v/>
      </c>
      <c r="AS183" s="312" t="str">
        <f t="shared" si="161"/>
        <v/>
      </c>
      <c r="AT183" s="312" t="str">
        <f t="shared" si="162"/>
        <v/>
      </c>
      <c r="AU183" s="312" t="str">
        <f t="shared" si="163"/>
        <v/>
      </c>
      <c r="AV183" s="312" t="str">
        <f t="shared" si="164"/>
        <v/>
      </c>
      <c r="AW183" s="312" t="str">
        <f t="shared" si="165"/>
        <v/>
      </c>
      <c r="AX183" s="312" t="str">
        <f t="shared" si="166"/>
        <v/>
      </c>
      <c r="AY183" s="312" t="str">
        <f t="shared" si="167"/>
        <v/>
      </c>
      <c r="AZ183" s="312" t="str">
        <f t="shared" si="168"/>
        <v/>
      </c>
      <c r="BA183" s="312" t="str">
        <f t="shared" si="169"/>
        <v/>
      </c>
      <c r="BB183" s="311">
        <f t="shared" si="170"/>
        <v>1</v>
      </c>
    </row>
    <row r="184" spans="1:54">
      <c r="A184" s="307" t="str">
        <f t="shared" si="119"/>
        <v/>
      </c>
      <c r="B184" s="313" t="str">
        <f t="shared" si="119"/>
        <v/>
      </c>
      <c r="C184" s="307" t="str">
        <f t="shared" si="119"/>
        <v/>
      </c>
      <c r="D184" s="312">
        <f t="shared" si="120"/>
        <v>1</v>
      </c>
      <c r="E184" s="312" t="str">
        <f t="shared" si="121"/>
        <v/>
      </c>
      <c r="F184" s="312" t="str">
        <f t="shared" si="122"/>
        <v/>
      </c>
      <c r="G184" s="312" t="str">
        <f t="shared" si="123"/>
        <v/>
      </c>
      <c r="H184" s="312" t="str">
        <f t="shared" si="124"/>
        <v/>
      </c>
      <c r="I184" s="312" t="str">
        <f t="shared" si="125"/>
        <v/>
      </c>
      <c r="J184" s="312" t="str">
        <f t="shared" si="126"/>
        <v/>
      </c>
      <c r="K184" s="312" t="str">
        <f t="shared" si="127"/>
        <v/>
      </c>
      <c r="L184" s="312" t="str">
        <f t="shared" si="128"/>
        <v/>
      </c>
      <c r="M184" s="312" t="str">
        <f t="shared" si="129"/>
        <v/>
      </c>
      <c r="N184" s="312" t="str">
        <f t="shared" si="130"/>
        <v/>
      </c>
      <c r="O184" s="312" t="str">
        <f t="shared" si="131"/>
        <v/>
      </c>
      <c r="P184" s="312" t="str">
        <f t="shared" si="132"/>
        <v/>
      </c>
      <c r="Q184" s="312" t="str">
        <f t="shared" si="133"/>
        <v/>
      </c>
      <c r="R184" s="312" t="str">
        <f t="shared" si="134"/>
        <v/>
      </c>
      <c r="S184" s="312" t="str">
        <f t="shared" si="135"/>
        <v/>
      </c>
      <c r="T184" s="312" t="str">
        <f t="shared" si="136"/>
        <v/>
      </c>
      <c r="U184" s="312" t="str">
        <f t="shared" si="137"/>
        <v/>
      </c>
      <c r="V184" s="312" t="str">
        <f t="shared" si="138"/>
        <v/>
      </c>
      <c r="W184" s="312" t="str">
        <f t="shared" si="139"/>
        <v/>
      </c>
      <c r="X184" s="312" t="str">
        <f t="shared" si="140"/>
        <v/>
      </c>
      <c r="Y184" s="312" t="str">
        <f t="shared" si="141"/>
        <v/>
      </c>
      <c r="Z184" s="312" t="str">
        <f t="shared" si="142"/>
        <v/>
      </c>
      <c r="AA184" s="312" t="str">
        <f t="shared" si="143"/>
        <v/>
      </c>
      <c r="AB184" s="312" t="str">
        <f t="shared" si="144"/>
        <v/>
      </c>
      <c r="AC184" s="312" t="str">
        <f t="shared" si="145"/>
        <v/>
      </c>
      <c r="AD184" s="312" t="str">
        <f t="shared" si="146"/>
        <v/>
      </c>
      <c r="AE184" s="312" t="str">
        <f t="shared" si="147"/>
        <v/>
      </c>
      <c r="AF184" s="312" t="str">
        <f t="shared" si="148"/>
        <v/>
      </c>
      <c r="AG184" s="312" t="str">
        <f t="shared" si="149"/>
        <v/>
      </c>
      <c r="AH184" s="312" t="str">
        <f t="shared" si="150"/>
        <v/>
      </c>
      <c r="AI184" s="312" t="str">
        <f t="shared" si="151"/>
        <v/>
      </c>
      <c r="AJ184" s="312" t="str">
        <f t="shared" si="152"/>
        <v/>
      </c>
      <c r="AK184" s="312" t="str">
        <f t="shared" si="153"/>
        <v/>
      </c>
      <c r="AL184" s="312" t="str">
        <f t="shared" si="154"/>
        <v/>
      </c>
      <c r="AM184" s="312" t="str">
        <f t="shared" si="155"/>
        <v/>
      </c>
      <c r="AN184" s="312" t="str">
        <f t="shared" si="156"/>
        <v/>
      </c>
      <c r="AO184" s="312" t="str">
        <f t="shared" si="157"/>
        <v/>
      </c>
      <c r="AP184" s="312" t="str">
        <f t="shared" si="158"/>
        <v/>
      </c>
      <c r="AQ184" s="312" t="str">
        <f t="shared" si="159"/>
        <v/>
      </c>
      <c r="AR184" s="312" t="str">
        <f t="shared" si="160"/>
        <v/>
      </c>
      <c r="AS184" s="312" t="str">
        <f t="shared" si="161"/>
        <v/>
      </c>
      <c r="AT184" s="312" t="str">
        <f t="shared" si="162"/>
        <v/>
      </c>
      <c r="AU184" s="312" t="str">
        <f t="shared" si="163"/>
        <v/>
      </c>
      <c r="AV184" s="312" t="str">
        <f t="shared" si="164"/>
        <v/>
      </c>
      <c r="AW184" s="312" t="str">
        <f t="shared" si="165"/>
        <v/>
      </c>
      <c r="AX184" s="312" t="str">
        <f t="shared" si="166"/>
        <v/>
      </c>
      <c r="AY184" s="312" t="str">
        <f t="shared" si="167"/>
        <v/>
      </c>
      <c r="AZ184" s="312" t="str">
        <f t="shared" si="168"/>
        <v/>
      </c>
      <c r="BA184" s="312" t="str">
        <f t="shared" si="169"/>
        <v/>
      </c>
      <c r="BB184" s="311">
        <f t="shared" si="170"/>
        <v>1</v>
      </c>
    </row>
    <row r="185" spans="1:54">
      <c r="A185" s="307" t="str">
        <f t="shared" si="119"/>
        <v/>
      </c>
      <c r="B185" s="313" t="str">
        <f t="shared" si="119"/>
        <v/>
      </c>
      <c r="C185" s="307" t="str">
        <f t="shared" si="119"/>
        <v/>
      </c>
      <c r="D185" s="312">
        <f t="shared" si="120"/>
        <v>1</v>
      </c>
      <c r="E185" s="312" t="str">
        <f t="shared" si="121"/>
        <v/>
      </c>
      <c r="F185" s="312" t="str">
        <f t="shared" si="122"/>
        <v/>
      </c>
      <c r="G185" s="312" t="str">
        <f t="shared" si="123"/>
        <v/>
      </c>
      <c r="H185" s="312" t="str">
        <f t="shared" si="124"/>
        <v/>
      </c>
      <c r="I185" s="312" t="str">
        <f t="shared" si="125"/>
        <v/>
      </c>
      <c r="J185" s="312" t="str">
        <f t="shared" si="126"/>
        <v/>
      </c>
      <c r="K185" s="312" t="str">
        <f t="shared" si="127"/>
        <v/>
      </c>
      <c r="L185" s="312" t="str">
        <f t="shared" si="128"/>
        <v/>
      </c>
      <c r="M185" s="312" t="str">
        <f t="shared" si="129"/>
        <v/>
      </c>
      <c r="N185" s="312" t="str">
        <f t="shared" si="130"/>
        <v/>
      </c>
      <c r="O185" s="312" t="str">
        <f t="shared" si="131"/>
        <v/>
      </c>
      <c r="P185" s="312" t="str">
        <f t="shared" si="132"/>
        <v/>
      </c>
      <c r="Q185" s="312" t="str">
        <f t="shared" si="133"/>
        <v/>
      </c>
      <c r="R185" s="312" t="str">
        <f t="shared" si="134"/>
        <v/>
      </c>
      <c r="S185" s="312" t="str">
        <f t="shared" si="135"/>
        <v/>
      </c>
      <c r="T185" s="312" t="str">
        <f t="shared" si="136"/>
        <v/>
      </c>
      <c r="U185" s="312" t="str">
        <f t="shared" si="137"/>
        <v/>
      </c>
      <c r="V185" s="312" t="str">
        <f t="shared" si="138"/>
        <v/>
      </c>
      <c r="W185" s="312" t="str">
        <f t="shared" si="139"/>
        <v/>
      </c>
      <c r="X185" s="312" t="str">
        <f t="shared" si="140"/>
        <v/>
      </c>
      <c r="Y185" s="312" t="str">
        <f t="shared" si="141"/>
        <v/>
      </c>
      <c r="Z185" s="312" t="str">
        <f t="shared" si="142"/>
        <v/>
      </c>
      <c r="AA185" s="312" t="str">
        <f t="shared" si="143"/>
        <v/>
      </c>
      <c r="AB185" s="312" t="str">
        <f t="shared" si="144"/>
        <v/>
      </c>
      <c r="AC185" s="312" t="str">
        <f t="shared" si="145"/>
        <v/>
      </c>
      <c r="AD185" s="312" t="str">
        <f t="shared" si="146"/>
        <v/>
      </c>
      <c r="AE185" s="312" t="str">
        <f t="shared" si="147"/>
        <v/>
      </c>
      <c r="AF185" s="312" t="str">
        <f t="shared" si="148"/>
        <v/>
      </c>
      <c r="AG185" s="312" t="str">
        <f t="shared" si="149"/>
        <v/>
      </c>
      <c r="AH185" s="312" t="str">
        <f t="shared" si="150"/>
        <v/>
      </c>
      <c r="AI185" s="312" t="str">
        <f t="shared" si="151"/>
        <v/>
      </c>
      <c r="AJ185" s="312" t="str">
        <f t="shared" si="152"/>
        <v/>
      </c>
      <c r="AK185" s="312" t="str">
        <f t="shared" si="153"/>
        <v/>
      </c>
      <c r="AL185" s="312" t="str">
        <f t="shared" si="154"/>
        <v/>
      </c>
      <c r="AM185" s="312" t="str">
        <f t="shared" si="155"/>
        <v/>
      </c>
      <c r="AN185" s="312" t="str">
        <f t="shared" si="156"/>
        <v/>
      </c>
      <c r="AO185" s="312" t="str">
        <f t="shared" si="157"/>
        <v/>
      </c>
      <c r="AP185" s="312" t="str">
        <f t="shared" si="158"/>
        <v/>
      </c>
      <c r="AQ185" s="312" t="str">
        <f t="shared" si="159"/>
        <v/>
      </c>
      <c r="AR185" s="312" t="str">
        <f t="shared" si="160"/>
        <v/>
      </c>
      <c r="AS185" s="312" t="str">
        <f t="shared" si="161"/>
        <v/>
      </c>
      <c r="AT185" s="312" t="str">
        <f t="shared" si="162"/>
        <v/>
      </c>
      <c r="AU185" s="312" t="str">
        <f t="shared" si="163"/>
        <v/>
      </c>
      <c r="AV185" s="312" t="str">
        <f t="shared" si="164"/>
        <v/>
      </c>
      <c r="AW185" s="312" t="str">
        <f t="shared" si="165"/>
        <v/>
      </c>
      <c r="AX185" s="312" t="str">
        <f t="shared" si="166"/>
        <v/>
      </c>
      <c r="AY185" s="312" t="str">
        <f t="shared" si="167"/>
        <v/>
      </c>
      <c r="AZ185" s="312" t="str">
        <f t="shared" si="168"/>
        <v/>
      </c>
      <c r="BA185" s="312" t="str">
        <f t="shared" si="169"/>
        <v/>
      </c>
      <c r="BB185" s="311">
        <f t="shared" si="170"/>
        <v>1</v>
      </c>
    </row>
    <row r="186" spans="1:54">
      <c r="A186" s="307" t="str">
        <f t="shared" si="119"/>
        <v/>
      </c>
      <c r="B186" s="313" t="str">
        <f t="shared" si="119"/>
        <v/>
      </c>
      <c r="C186" s="307" t="str">
        <f t="shared" si="119"/>
        <v/>
      </c>
      <c r="D186" s="312">
        <f t="shared" si="120"/>
        <v>1</v>
      </c>
      <c r="E186" s="312" t="str">
        <f t="shared" si="121"/>
        <v/>
      </c>
      <c r="F186" s="312" t="str">
        <f t="shared" si="122"/>
        <v/>
      </c>
      <c r="G186" s="312" t="str">
        <f t="shared" si="123"/>
        <v/>
      </c>
      <c r="H186" s="312" t="str">
        <f t="shared" si="124"/>
        <v/>
      </c>
      <c r="I186" s="312" t="str">
        <f t="shared" si="125"/>
        <v/>
      </c>
      <c r="J186" s="312" t="str">
        <f t="shared" si="126"/>
        <v/>
      </c>
      <c r="K186" s="312" t="str">
        <f t="shared" si="127"/>
        <v/>
      </c>
      <c r="L186" s="312" t="str">
        <f t="shared" si="128"/>
        <v/>
      </c>
      <c r="M186" s="312" t="str">
        <f t="shared" si="129"/>
        <v/>
      </c>
      <c r="N186" s="312" t="str">
        <f t="shared" si="130"/>
        <v/>
      </c>
      <c r="O186" s="312" t="str">
        <f t="shared" si="131"/>
        <v/>
      </c>
      <c r="P186" s="312" t="str">
        <f t="shared" si="132"/>
        <v/>
      </c>
      <c r="Q186" s="312" t="str">
        <f t="shared" si="133"/>
        <v/>
      </c>
      <c r="R186" s="312" t="str">
        <f t="shared" si="134"/>
        <v/>
      </c>
      <c r="S186" s="312" t="str">
        <f t="shared" si="135"/>
        <v/>
      </c>
      <c r="T186" s="312" t="str">
        <f t="shared" si="136"/>
        <v/>
      </c>
      <c r="U186" s="312" t="str">
        <f t="shared" si="137"/>
        <v/>
      </c>
      <c r="V186" s="312" t="str">
        <f t="shared" si="138"/>
        <v/>
      </c>
      <c r="W186" s="312" t="str">
        <f t="shared" si="139"/>
        <v/>
      </c>
      <c r="X186" s="312" t="str">
        <f t="shared" si="140"/>
        <v/>
      </c>
      <c r="Y186" s="312" t="str">
        <f t="shared" si="141"/>
        <v/>
      </c>
      <c r="Z186" s="312" t="str">
        <f t="shared" si="142"/>
        <v/>
      </c>
      <c r="AA186" s="312" t="str">
        <f t="shared" si="143"/>
        <v/>
      </c>
      <c r="AB186" s="312" t="str">
        <f t="shared" si="144"/>
        <v/>
      </c>
      <c r="AC186" s="312" t="str">
        <f t="shared" si="145"/>
        <v/>
      </c>
      <c r="AD186" s="312" t="str">
        <f t="shared" si="146"/>
        <v/>
      </c>
      <c r="AE186" s="312" t="str">
        <f t="shared" si="147"/>
        <v/>
      </c>
      <c r="AF186" s="312" t="str">
        <f t="shared" si="148"/>
        <v/>
      </c>
      <c r="AG186" s="312" t="str">
        <f t="shared" si="149"/>
        <v/>
      </c>
      <c r="AH186" s="312" t="str">
        <f t="shared" si="150"/>
        <v/>
      </c>
      <c r="AI186" s="312" t="str">
        <f t="shared" si="151"/>
        <v/>
      </c>
      <c r="AJ186" s="312" t="str">
        <f t="shared" si="152"/>
        <v/>
      </c>
      <c r="AK186" s="312" t="str">
        <f t="shared" si="153"/>
        <v/>
      </c>
      <c r="AL186" s="312" t="str">
        <f t="shared" si="154"/>
        <v/>
      </c>
      <c r="AM186" s="312" t="str">
        <f t="shared" si="155"/>
        <v/>
      </c>
      <c r="AN186" s="312" t="str">
        <f t="shared" si="156"/>
        <v/>
      </c>
      <c r="AO186" s="312" t="str">
        <f t="shared" si="157"/>
        <v/>
      </c>
      <c r="AP186" s="312" t="str">
        <f t="shared" si="158"/>
        <v/>
      </c>
      <c r="AQ186" s="312" t="str">
        <f t="shared" si="159"/>
        <v/>
      </c>
      <c r="AR186" s="312" t="str">
        <f t="shared" si="160"/>
        <v/>
      </c>
      <c r="AS186" s="312" t="str">
        <f t="shared" si="161"/>
        <v/>
      </c>
      <c r="AT186" s="312" t="str">
        <f t="shared" si="162"/>
        <v/>
      </c>
      <c r="AU186" s="312" t="str">
        <f t="shared" si="163"/>
        <v/>
      </c>
      <c r="AV186" s="312" t="str">
        <f t="shared" si="164"/>
        <v/>
      </c>
      <c r="AW186" s="312" t="str">
        <f t="shared" si="165"/>
        <v/>
      </c>
      <c r="AX186" s="312" t="str">
        <f t="shared" si="166"/>
        <v/>
      </c>
      <c r="AY186" s="312" t="str">
        <f t="shared" si="167"/>
        <v/>
      </c>
      <c r="AZ186" s="312" t="str">
        <f t="shared" si="168"/>
        <v/>
      </c>
      <c r="BA186" s="312" t="str">
        <f t="shared" si="169"/>
        <v/>
      </c>
      <c r="BB186" s="311">
        <f t="shared" si="170"/>
        <v>1</v>
      </c>
    </row>
    <row r="187" spans="1:54">
      <c r="A187" s="307" t="str">
        <f t="shared" si="119"/>
        <v/>
      </c>
      <c r="B187" s="313" t="str">
        <f t="shared" si="119"/>
        <v/>
      </c>
      <c r="C187" s="307" t="str">
        <f t="shared" si="119"/>
        <v/>
      </c>
      <c r="D187" s="312">
        <f t="shared" si="120"/>
        <v>1</v>
      </c>
      <c r="E187" s="312" t="str">
        <f t="shared" si="121"/>
        <v/>
      </c>
      <c r="F187" s="312" t="str">
        <f t="shared" si="122"/>
        <v/>
      </c>
      <c r="G187" s="312" t="str">
        <f t="shared" si="123"/>
        <v/>
      </c>
      <c r="H187" s="312" t="str">
        <f t="shared" si="124"/>
        <v/>
      </c>
      <c r="I187" s="312" t="str">
        <f t="shared" si="125"/>
        <v/>
      </c>
      <c r="J187" s="312" t="str">
        <f t="shared" si="126"/>
        <v/>
      </c>
      <c r="K187" s="312" t="str">
        <f t="shared" si="127"/>
        <v/>
      </c>
      <c r="L187" s="312" t="str">
        <f t="shared" si="128"/>
        <v/>
      </c>
      <c r="M187" s="312" t="str">
        <f t="shared" si="129"/>
        <v/>
      </c>
      <c r="N187" s="312" t="str">
        <f t="shared" si="130"/>
        <v/>
      </c>
      <c r="O187" s="312" t="str">
        <f t="shared" si="131"/>
        <v/>
      </c>
      <c r="P187" s="312" t="str">
        <f t="shared" si="132"/>
        <v/>
      </c>
      <c r="Q187" s="312" t="str">
        <f t="shared" si="133"/>
        <v/>
      </c>
      <c r="R187" s="312" t="str">
        <f t="shared" si="134"/>
        <v/>
      </c>
      <c r="S187" s="312" t="str">
        <f t="shared" si="135"/>
        <v/>
      </c>
      <c r="T187" s="312" t="str">
        <f t="shared" si="136"/>
        <v/>
      </c>
      <c r="U187" s="312" t="str">
        <f t="shared" si="137"/>
        <v/>
      </c>
      <c r="V187" s="312" t="str">
        <f t="shared" si="138"/>
        <v/>
      </c>
      <c r="W187" s="312" t="str">
        <f t="shared" si="139"/>
        <v/>
      </c>
      <c r="X187" s="312" t="str">
        <f t="shared" si="140"/>
        <v/>
      </c>
      <c r="Y187" s="312" t="str">
        <f t="shared" si="141"/>
        <v/>
      </c>
      <c r="Z187" s="312" t="str">
        <f t="shared" si="142"/>
        <v/>
      </c>
      <c r="AA187" s="312" t="str">
        <f t="shared" si="143"/>
        <v/>
      </c>
      <c r="AB187" s="312" t="str">
        <f t="shared" si="144"/>
        <v/>
      </c>
      <c r="AC187" s="312" t="str">
        <f t="shared" si="145"/>
        <v/>
      </c>
      <c r="AD187" s="312" t="str">
        <f t="shared" si="146"/>
        <v/>
      </c>
      <c r="AE187" s="312" t="str">
        <f t="shared" si="147"/>
        <v/>
      </c>
      <c r="AF187" s="312" t="str">
        <f t="shared" si="148"/>
        <v/>
      </c>
      <c r="AG187" s="312" t="str">
        <f t="shared" si="149"/>
        <v/>
      </c>
      <c r="AH187" s="312" t="str">
        <f t="shared" si="150"/>
        <v/>
      </c>
      <c r="AI187" s="312" t="str">
        <f t="shared" si="151"/>
        <v/>
      </c>
      <c r="AJ187" s="312" t="str">
        <f t="shared" si="152"/>
        <v/>
      </c>
      <c r="AK187" s="312" t="str">
        <f t="shared" si="153"/>
        <v/>
      </c>
      <c r="AL187" s="312" t="str">
        <f t="shared" si="154"/>
        <v/>
      </c>
      <c r="AM187" s="312" t="str">
        <f t="shared" si="155"/>
        <v/>
      </c>
      <c r="AN187" s="312" t="str">
        <f t="shared" si="156"/>
        <v/>
      </c>
      <c r="AO187" s="312" t="str">
        <f t="shared" si="157"/>
        <v/>
      </c>
      <c r="AP187" s="312" t="str">
        <f t="shared" si="158"/>
        <v/>
      </c>
      <c r="AQ187" s="312" t="str">
        <f t="shared" si="159"/>
        <v/>
      </c>
      <c r="AR187" s="312" t="str">
        <f t="shared" si="160"/>
        <v/>
      </c>
      <c r="AS187" s="312" t="str">
        <f t="shared" si="161"/>
        <v/>
      </c>
      <c r="AT187" s="312" t="str">
        <f t="shared" si="162"/>
        <v/>
      </c>
      <c r="AU187" s="312" t="str">
        <f t="shared" si="163"/>
        <v/>
      </c>
      <c r="AV187" s="312" t="str">
        <f t="shared" si="164"/>
        <v/>
      </c>
      <c r="AW187" s="312" t="str">
        <f t="shared" si="165"/>
        <v/>
      </c>
      <c r="AX187" s="312" t="str">
        <f t="shared" si="166"/>
        <v/>
      </c>
      <c r="AY187" s="312" t="str">
        <f t="shared" si="167"/>
        <v/>
      </c>
      <c r="AZ187" s="312" t="str">
        <f t="shared" si="168"/>
        <v/>
      </c>
      <c r="BA187" s="312" t="str">
        <f t="shared" si="169"/>
        <v/>
      </c>
      <c r="BB187" s="311">
        <f t="shared" si="170"/>
        <v>1</v>
      </c>
    </row>
    <row r="188" spans="1:54">
      <c r="A188" s="307" t="str">
        <f t="shared" si="119"/>
        <v/>
      </c>
      <c r="B188" s="313" t="str">
        <f t="shared" si="119"/>
        <v/>
      </c>
      <c r="C188" s="307" t="str">
        <f t="shared" si="119"/>
        <v/>
      </c>
      <c r="D188" s="312">
        <f t="shared" si="120"/>
        <v>1</v>
      </c>
      <c r="E188" s="312" t="str">
        <f t="shared" si="121"/>
        <v/>
      </c>
      <c r="F188" s="312" t="str">
        <f t="shared" si="122"/>
        <v/>
      </c>
      <c r="G188" s="312" t="str">
        <f t="shared" si="123"/>
        <v/>
      </c>
      <c r="H188" s="312" t="str">
        <f t="shared" si="124"/>
        <v/>
      </c>
      <c r="I188" s="312" t="str">
        <f t="shared" si="125"/>
        <v/>
      </c>
      <c r="J188" s="312" t="str">
        <f t="shared" si="126"/>
        <v/>
      </c>
      <c r="K188" s="312" t="str">
        <f t="shared" si="127"/>
        <v/>
      </c>
      <c r="L188" s="312" t="str">
        <f t="shared" si="128"/>
        <v/>
      </c>
      <c r="M188" s="312" t="str">
        <f t="shared" si="129"/>
        <v/>
      </c>
      <c r="N188" s="312" t="str">
        <f t="shared" si="130"/>
        <v/>
      </c>
      <c r="O188" s="312" t="str">
        <f t="shared" si="131"/>
        <v/>
      </c>
      <c r="P188" s="312" t="str">
        <f t="shared" si="132"/>
        <v/>
      </c>
      <c r="Q188" s="312" t="str">
        <f t="shared" si="133"/>
        <v/>
      </c>
      <c r="R188" s="312" t="str">
        <f t="shared" si="134"/>
        <v/>
      </c>
      <c r="S188" s="312" t="str">
        <f t="shared" si="135"/>
        <v/>
      </c>
      <c r="T188" s="312" t="str">
        <f t="shared" si="136"/>
        <v/>
      </c>
      <c r="U188" s="312" t="str">
        <f t="shared" si="137"/>
        <v/>
      </c>
      <c r="V188" s="312" t="str">
        <f t="shared" si="138"/>
        <v/>
      </c>
      <c r="W188" s="312" t="str">
        <f t="shared" si="139"/>
        <v/>
      </c>
      <c r="X188" s="312" t="str">
        <f t="shared" si="140"/>
        <v/>
      </c>
      <c r="Y188" s="312" t="str">
        <f t="shared" si="141"/>
        <v/>
      </c>
      <c r="Z188" s="312" t="str">
        <f t="shared" si="142"/>
        <v/>
      </c>
      <c r="AA188" s="312" t="str">
        <f t="shared" si="143"/>
        <v/>
      </c>
      <c r="AB188" s="312" t="str">
        <f t="shared" si="144"/>
        <v/>
      </c>
      <c r="AC188" s="312" t="str">
        <f t="shared" si="145"/>
        <v/>
      </c>
      <c r="AD188" s="312" t="str">
        <f t="shared" si="146"/>
        <v/>
      </c>
      <c r="AE188" s="312" t="str">
        <f t="shared" si="147"/>
        <v/>
      </c>
      <c r="AF188" s="312" t="str">
        <f t="shared" si="148"/>
        <v/>
      </c>
      <c r="AG188" s="312" t="str">
        <f t="shared" si="149"/>
        <v/>
      </c>
      <c r="AH188" s="312" t="str">
        <f t="shared" si="150"/>
        <v/>
      </c>
      <c r="AI188" s="312" t="str">
        <f t="shared" si="151"/>
        <v/>
      </c>
      <c r="AJ188" s="312" t="str">
        <f t="shared" si="152"/>
        <v/>
      </c>
      <c r="AK188" s="312" t="str">
        <f t="shared" si="153"/>
        <v/>
      </c>
      <c r="AL188" s="312" t="str">
        <f t="shared" si="154"/>
        <v/>
      </c>
      <c r="AM188" s="312" t="str">
        <f t="shared" si="155"/>
        <v/>
      </c>
      <c r="AN188" s="312" t="str">
        <f t="shared" si="156"/>
        <v/>
      </c>
      <c r="AO188" s="312" t="str">
        <f t="shared" si="157"/>
        <v/>
      </c>
      <c r="AP188" s="312" t="str">
        <f t="shared" si="158"/>
        <v/>
      </c>
      <c r="AQ188" s="312" t="str">
        <f t="shared" si="159"/>
        <v/>
      </c>
      <c r="AR188" s="312" t="str">
        <f t="shared" si="160"/>
        <v/>
      </c>
      <c r="AS188" s="312" t="str">
        <f t="shared" si="161"/>
        <v/>
      </c>
      <c r="AT188" s="312" t="str">
        <f t="shared" si="162"/>
        <v/>
      </c>
      <c r="AU188" s="312" t="str">
        <f t="shared" si="163"/>
        <v/>
      </c>
      <c r="AV188" s="312" t="str">
        <f t="shared" si="164"/>
        <v/>
      </c>
      <c r="AW188" s="312" t="str">
        <f t="shared" si="165"/>
        <v/>
      </c>
      <c r="AX188" s="312" t="str">
        <f t="shared" si="166"/>
        <v/>
      </c>
      <c r="AY188" s="312" t="str">
        <f t="shared" si="167"/>
        <v/>
      </c>
      <c r="AZ188" s="312" t="str">
        <f t="shared" si="168"/>
        <v/>
      </c>
      <c r="BA188" s="312" t="str">
        <f t="shared" si="169"/>
        <v/>
      </c>
      <c r="BB188" s="311">
        <f t="shared" si="170"/>
        <v>1</v>
      </c>
    </row>
    <row r="189" spans="1:54">
      <c r="A189" s="307" t="str">
        <f t="shared" si="119"/>
        <v/>
      </c>
      <c r="B189" s="313" t="str">
        <f t="shared" si="119"/>
        <v/>
      </c>
      <c r="C189" s="307" t="str">
        <f t="shared" si="119"/>
        <v/>
      </c>
      <c r="D189" s="312">
        <f t="shared" si="120"/>
        <v>1</v>
      </c>
      <c r="E189" s="312" t="str">
        <f t="shared" si="121"/>
        <v/>
      </c>
      <c r="F189" s="312" t="str">
        <f t="shared" si="122"/>
        <v/>
      </c>
      <c r="G189" s="312" t="str">
        <f t="shared" si="123"/>
        <v/>
      </c>
      <c r="H189" s="312" t="str">
        <f t="shared" si="124"/>
        <v/>
      </c>
      <c r="I189" s="312" t="str">
        <f t="shared" si="125"/>
        <v/>
      </c>
      <c r="J189" s="312" t="str">
        <f t="shared" si="126"/>
        <v/>
      </c>
      <c r="K189" s="312" t="str">
        <f t="shared" si="127"/>
        <v/>
      </c>
      <c r="L189" s="312" t="str">
        <f t="shared" si="128"/>
        <v/>
      </c>
      <c r="M189" s="312" t="str">
        <f t="shared" si="129"/>
        <v/>
      </c>
      <c r="N189" s="312" t="str">
        <f t="shared" si="130"/>
        <v/>
      </c>
      <c r="O189" s="312" t="str">
        <f t="shared" si="131"/>
        <v/>
      </c>
      <c r="P189" s="312" t="str">
        <f t="shared" si="132"/>
        <v/>
      </c>
      <c r="Q189" s="312" t="str">
        <f t="shared" si="133"/>
        <v/>
      </c>
      <c r="R189" s="312" t="str">
        <f t="shared" si="134"/>
        <v/>
      </c>
      <c r="S189" s="312" t="str">
        <f t="shared" si="135"/>
        <v/>
      </c>
      <c r="T189" s="312" t="str">
        <f t="shared" si="136"/>
        <v/>
      </c>
      <c r="U189" s="312" t="str">
        <f t="shared" si="137"/>
        <v/>
      </c>
      <c r="V189" s="312" t="str">
        <f t="shared" si="138"/>
        <v/>
      </c>
      <c r="W189" s="312" t="str">
        <f t="shared" si="139"/>
        <v/>
      </c>
      <c r="X189" s="312" t="str">
        <f t="shared" si="140"/>
        <v/>
      </c>
      <c r="Y189" s="312" t="str">
        <f t="shared" si="141"/>
        <v/>
      </c>
      <c r="Z189" s="312" t="str">
        <f t="shared" si="142"/>
        <v/>
      </c>
      <c r="AA189" s="312" t="str">
        <f t="shared" si="143"/>
        <v/>
      </c>
      <c r="AB189" s="312" t="str">
        <f t="shared" si="144"/>
        <v/>
      </c>
      <c r="AC189" s="312" t="str">
        <f t="shared" si="145"/>
        <v/>
      </c>
      <c r="AD189" s="312" t="str">
        <f t="shared" si="146"/>
        <v/>
      </c>
      <c r="AE189" s="312" t="str">
        <f t="shared" si="147"/>
        <v/>
      </c>
      <c r="AF189" s="312" t="str">
        <f t="shared" si="148"/>
        <v/>
      </c>
      <c r="AG189" s="312" t="str">
        <f t="shared" si="149"/>
        <v/>
      </c>
      <c r="AH189" s="312" t="str">
        <f t="shared" si="150"/>
        <v/>
      </c>
      <c r="AI189" s="312" t="str">
        <f t="shared" si="151"/>
        <v/>
      </c>
      <c r="AJ189" s="312" t="str">
        <f t="shared" si="152"/>
        <v/>
      </c>
      <c r="AK189" s="312" t="str">
        <f t="shared" si="153"/>
        <v/>
      </c>
      <c r="AL189" s="312" t="str">
        <f t="shared" si="154"/>
        <v/>
      </c>
      <c r="AM189" s="312" t="str">
        <f t="shared" si="155"/>
        <v/>
      </c>
      <c r="AN189" s="312" t="str">
        <f t="shared" si="156"/>
        <v/>
      </c>
      <c r="AO189" s="312" t="str">
        <f t="shared" si="157"/>
        <v/>
      </c>
      <c r="AP189" s="312" t="str">
        <f t="shared" si="158"/>
        <v/>
      </c>
      <c r="AQ189" s="312" t="str">
        <f t="shared" si="159"/>
        <v/>
      </c>
      <c r="AR189" s="312" t="str">
        <f t="shared" si="160"/>
        <v/>
      </c>
      <c r="AS189" s="312" t="str">
        <f t="shared" si="161"/>
        <v/>
      </c>
      <c r="AT189" s="312" t="str">
        <f t="shared" si="162"/>
        <v/>
      </c>
      <c r="AU189" s="312" t="str">
        <f t="shared" si="163"/>
        <v/>
      </c>
      <c r="AV189" s="312" t="str">
        <f t="shared" si="164"/>
        <v/>
      </c>
      <c r="AW189" s="312" t="str">
        <f t="shared" si="165"/>
        <v/>
      </c>
      <c r="AX189" s="312" t="str">
        <f t="shared" si="166"/>
        <v/>
      </c>
      <c r="AY189" s="312" t="str">
        <f t="shared" si="167"/>
        <v/>
      </c>
      <c r="AZ189" s="312" t="str">
        <f t="shared" si="168"/>
        <v/>
      </c>
      <c r="BA189" s="312" t="str">
        <f t="shared" si="169"/>
        <v/>
      </c>
      <c r="BB189" s="311">
        <f t="shared" si="170"/>
        <v>1</v>
      </c>
    </row>
    <row r="190" spans="1:54">
      <c r="A190" s="307" t="str">
        <f t="shared" si="119"/>
        <v/>
      </c>
      <c r="B190" s="313" t="str">
        <f t="shared" si="119"/>
        <v/>
      </c>
      <c r="C190" s="307" t="str">
        <f t="shared" si="119"/>
        <v/>
      </c>
      <c r="D190" s="312">
        <f t="shared" si="120"/>
        <v>1</v>
      </c>
      <c r="E190" s="312" t="str">
        <f t="shared" si="121"/>
        <v/>
      </c>
      <c r="F190" s="312" t="str">
        <f t="shared" si="122"/>
        <v/>
      </c>
      <c r="G190" s="312" t="str">
        <f t="shared" si="123"/>
        <v/>
      </c>
      <c r="H190" s="312" t="str">
        <f t="shared" si="124"/>
        <v/>
      </c>
      <c r="I190" s="312" t="str">
        <f t="shared" si="125"/>
        <v/>
      </c>
      <c r="J190" s="312" t="str">
        <f t="shared" si="126"/>
        <v/>
      </c>
      <c r="K190" s="312" t="str">
        <f t="shared" si="127"/>
        <v/>
      </c>
      <c r="L190" s="312" t="str">
        <f t="shared" si="128"/>
        <v/>
      </c>
      <c r="M190" s="312" t="str">
        <f t="shared" si="129"/>
        <v/>
      </c>
      <c r="N190" s="312" t="str">
        <f t="shared" si="130"/>
        <v/>
      </c>
      <c r="O190" s="312" t="str">
        <f t="shared" si="131"/>
        <v/>
      </c>
      <c r="P190" s="312" t="str">
        <f t="shared" si="132"/>
        <v/>
      </c>
      <c r="Q190" s="312" t="str">
        <f t="shared" si="133"/>
        <v/>
      </c>
      <c r="R190" s="312" t="str">
        <f t="shared" si="134"/>
        <v/>
      </c>
      <c r="S190" s="312" t="str">
        <f t="shared" si="135"/>
        <v/>
      </c>
      <c r="T190" s="312" t="str">
        <f t="shared" si="136"/>
        <v/>
      </c>
      <c r="U190" s="312" t="str">
        <f t="shared" si="137"/>
        <v/>
      </c>
      <c r="V190" s="312" t="str">
        <f t="shared" si="138"/>
        <v/>
      </c>
      <c r="W190" s="312" t="str">
        <f t="shared" si="139"/>
        <v/>
      </c>
      <c r="X190" s="312" t="str">
        <f t="shared" si="140"/>
        <v/>
      </c>
      <c r="Y190" s="312" t="str">
        <f t="shared" si="141"/>
        <v/>
      </c>
      <c r="Z190" s="312" t="str">
        <f t="shared" si="142"/>
        <v/>
      </c>
      <c r="AA190" s="312" t="str">
        <f t="shared" si="143"/>
        <v/>
      </c>
      <c r="AB190" s="312" t="str">
        <f t="shared" si="144"/>
        <v/>
      </c>
      <c r="AC190" s="312" t="str">
        <f t="shared" si="145"/>
        <v/>
      </c>
      <c r="AD190" s="312" t="str">
        <f t="shared" si="146"/>
        <v/>
      </c>
      <c r="AE190" s="312" t="str">
        <f t="shared" si="147"/>
        <v/>
      </c>
      <c r="AF190" s="312" t="str">
        <f t="shared" si="148"/>
        <v/>
      </c>
      <c r="AG190" s="312" t="str">
        <f t="shared" si="149"/>
        <v/>
      </c>
      <c r="AH190" s="312" t="str">
        <f t="shared" si="150"/>
        <v/>
      </c>
      <c r="AI190" s="312" t="str">
        <f t="shared" si="151"/>
        <v/>
      </c>
      <c r="AJ190" s="312" t="str">
        <f t="shared" si="152"/>
        <v/>
      </c>
      <c r="AK190" s="312" t="str">
        <f t="shared" si="153"/>
        <v/>
      </c>
      <c r="AL190" s="312" t="str">
        <f t="shared" si="154"/>
        <v/>
      </c>
      <c r="AM190" s="312" t="str">
        <f t="shared" si="155"/>
        <v/>
      </c>
      <c r="AN190" s="312" t="str">
        <f t="shared" si="156"/>
        <v/>
      </c>
      <c r="AO190" s="312" t="str">
        <f t="shared" si="157"/>
        <v/>
      </c>
      <c r="AP190" s="312" t="str">
        <f t="shared" si="158"/>
        <v/>
      </c>
      <c r="AQ190" s="312" t="str">
        <f t="shared" si="159"/>
        <v/>
      </c>
      <c r="AR190" s="312" t="str">
        <f t="shared" si="160"/>
        <v/>
      </c>
      <c r="AS190" s="312" t="str">
        <f t="shared" si="161"/>
        <v/>
      </c>
      <c r="AT190" s="312" t="str">
        <f t="shared" si="162"/>
        <v/>
      </c>
      <c r="AU190" s="312" t="str">
        <f t="shared" si="163"/>
        <v/>
      </c>
      <c r="AV190" s="312" t="str">
        <f t="shared" si="164"/>
        <v/>
      </c>
      <c r="AW190" s="312" t="str">
        <f t="shared" si="165"/>
        <v/>
      </c>
      <c r="AX190" s="312" t="str">
        <f t="shared" si="166"/>
        <v/>
      </c>
      <c r="AY190" s="312" t="str">
        <f t="shared" si="167"/>
        <v/>
      </c>
      <c r="AZ190" s="312" t="str">
        <f t="shared" si="168"/>
        <v/>
      </c>
      <c r="BA190" s="312" t="str">
        <f t="shared" si="169"/>
        <v/>
      </c>
      <c r="BB190" s="311">
        <f t="shared" si="170"/>
        <v>1</v>
      </c>
    </row>
    <row r="191" spans="1:54">
      <c r="A191" s="307" t="str">
        <f t="shared" si="119"/>
        <v/>
      </c>
      <c r="B191" s="313" t="str">
        <f t="shared" si="119"/>
        <v/>
      </c>
      <c r="C191" s="307" t="str">
        <f t="shared" si="119"/>
        <v/>
      </c>
      <c r="D191" s="312">
        <f t="shared" si="120"/>
        <v>1</v>
      </c>
      <c r="E191" s="312" t="str">
        <f t="shared" si="121"/>
        <v/>
      </c>
      <c r="F191" s="312" t="str">
        <f t="shared" si="122"/>
        <v/>
      </c>
      <c r="G191" s="312" t="str">
        <f t="shared" si="123"/>
        <v/>
      </c>
      <c r="H191" s="312" t="str">
        <f t="shared" si="124"/>
        <v/>
      </c>
      <c r="I191" s="312" t="str">
        <f t="shared" si="125"/>
        <v/>
      </c>
      <c r="J191" s="312" t="str">
        <f t="shared" si="126"/>
        <v/>
      </c>
      <c r="K191" s="312" t="str">
        <f t="shared" si="127"/>
        <v/>
      </c>
      <c r="L191" s="312" t="str">
        <f t="shared" si="128"/>
        <v/>
      </c>
      <c r="M191" s="312" t="str">
        <f t="shared" si="129"/>
        <v/>
      </c>
      <c r="N191" s="312" t="str">
        <f t="shared" si="130"/>
        <v/>
      </c>
      <c r="O191" s="312" t="str">
        <f t="shared" si="131"/>
        <v/>
      </c>
      <c r="P191" s="312" t="str">
        <f t="shared" si="132"/>
        <v/>
      </c>
      <c r="Q191" s="312" t="str">
        <f t="shared" si="133"/>
        <v/>
      </c>
      <c r="R191" s="312" t="str">
        <f t="shared" si="134"/>
        <v/>
      </c>
      <c r="S191" s="312" t="str">
        <f t="shared" si="135"/>
        <v/>
      </c>
      <c r="T191" s="312" t="str">
        <f t="shared" si="136"/>
        <v/>
      </c>
      <c r="U191" s="312" t="str">
        <f t="shared" si="137"/>
        <v/>
      </c>
      <c r="V191" s="312" t="str">
        <f t="shared" si="138"/>
        <v/>
      </c>
      <c r="W191" s="312" t="str">
        <f t="shared" si="139"/>
        <v/>
      </c>
      <c r="X191" s="312" t="str">
        <f t="shared" si="140"/>
        <v/>
      </c>
      <c r="Y191" s="312" t="str">
        <f t="shared" si="141"/>
        <v/>
      </c>
      <c r="Z191" s="312" t="str">
        <f t="shared" si="142"/>
        <v/>
      </c>
      <c r="AA191" s="312" t="str">
        <f t="shared" si="143"/>
        <v/>
      </c>
      <c r="AB191" s="312" t="str">
        <f t="shared" si="144"/>
        <v/>
      </c>
      <c r="AC191" s="312" t="str">
        <f t="shared" si="145"/>
        <v/>
      </c>
      <c r="AD191" s="312" t="str">
        <f t="shared" si="146"/>
        <v/>
      </c>
      <c r="AE191" s="312" t="str">
        <f t="shared" si="147"/>
        <v/>
      </c>
      <c r="AF191" s="312" t="str">
        <f t="shared" si="148"/>
        <v/>
      </c>
      <c r="AG191" s="312" t="str">
        <f t="shared" si="149"/>
        <v/>
      </c>
      <c r="AH191" s="312" t="str">
        <f t="shared" si="150"/>
        <v/>
      </c>
      <c r="AI191" s="312" t="str">
        <f t="shared" si="151"/>
        <v/>
      </c>
      <c r="AJ191" s="312" t="str">
        <f t="shared" si="152"/>
        <v/>
      </c>
      <c r="AK191" s="312" t="str">
        <f t="shared" si="153"/>
        <v/>
      </c>
      <c r="AL191" s="312" t="str">
        <f t="shared" si="154"/>
        <v/>
      </c>
      <c r="AM191" s="312" t="str">
        <f t="shared" si="155"/>
        <v/>
      </c>
      <c r="AN191" s="312" t="str">
        <f t="shared" si="156"/>
        <v/>
      </c>
      <c r="AO191" s="312" t="str">
        <f t="shared" si="157"/>
        <v/>
      </c>
      <c r="AP191" s="312" t="str">
        <f t="shared" si="158"/>
        <v/>
      </c>
      <c r="AQ191" s="312" t="str">
        <f t="shared" si="159"/>
        <v/>
      </c>
      <c r="AR191" s="312" t="str">
        <f t="shared" si="160"/>
        <v/>
      </c>
      <c r="AS191" s="312" t="str">
        <f t="shared" si="161"/>
        <v/>
      </c>
      <c r="AT191" s="312" t="str">
        <f t="shared" si="162"/>
        <v/>
      </c>
      <c r="AU191" s="312" t="str">
        <f t="shared" si="163"/>
        <v/>
      </c>
      <c r="AV191" s="312" t="str">
        <f t="shared" si="164"/>
        <v/>
      </c>
      <c r="AW191" s="312" t="str">
        <f t="shared" si="165"/>
        <v/>
      </c>
      <c r="AX191" s="312" t="str">
        <f t="shared" si="166"/>
        <v/>
      </c>
      <c r="AY191" s="312" t="str">
        <f t="shared" si="167"/>
        <v/>
      </c>
      <c r="AZ191" s="312" t="str">
        <f t="shared" si="168"/>
        <v/>
      </c>
      <c r="BA191" s="312" t="str">
        <f t="shared" si="169"/>
        <v/>
      </c>
      <c r="BB191" s="311">
        <f t="shared" si="170"/>
        <v>1</v>
      </c>
    </row>
    <row r="192" spans="1:54">
      <c r="A192" s="307" t="str">
        <f t="shared" ref="A192:C211" si="171">A85</f>
        <v/>
      </c>
      <c r="B192" s="313" t="str">
        <f t="shared" si="171"/>
        <v/>
      </c>
      <c r="C192" s="307" t="str">
        <f t="shared" si="171"/>
        <v/>
      </c>
      <c r="D192" s="312">
        <f t="shared" si="120"/>
        <v>1</v>
      </c>
      <c r="E192" s="312" t="str">
        <f t="shared" si="121"/>
        <v/>
      </c>
      <c r="F192" s="312" t="str">
        <f t="shared" si="122"/>
        <v/>
      </c>
      <c r="G192" s="312" t="str">
        <f t="shared" si="123"/>
        <v/>
      </c>
      <c r="H192" s="312" t="str">
        <f t="shared" si="124"/>
        <v/>
      </c>
      <c r="I192" s="312" t="str">
        <f t="shared" si="125"/>
        <v/>
      </c>
      <c r="J192" s="312" t="str">
        <f t="shared" si="126"/>
        <v/>
      </c>
      <c r="K192" s="312" t="str">
        <f t="shared" si="127"/>
        <v/>
      </c>
      <c r="L192" s="312" t="str">
        <f t="shared" si="128"/>
        <v/>
      </c>
      <c r="M192" s="312" t="str">
        <f t="shared" si="129"/>
        <v/>
      </c>
      <c r="N192" s="312" t="str">
        <f t="shared" si="130"/>
        <v/>
      </c>
      <c r="O192" s="312" t="str">
        <f t="shared" si="131"/>
        <v/>
      </c>
      <c r="P192" s="312" t="str">
        <f t="shared" si="132"/>
        <v/>
      </c>
      <c r="Q192" s="312" t="str">
        <f t="shared" si="133"/>
        <v/>
      </c>
      <c r="R192" s="312" t="str">
        <f t="shared" si="134"/>
        <v/>
      </c>
      <c r="S192" s="312" t="str">
        <f t="shared" si="135"/>
        <v/>
      </c>
      <c r="T192" s="312" t="str">
        <f t="shared" si="136"/>
        <v/>
      </c>
      <c r="U192" s="312" t="str">
        <f t="shared" si="137"/>
        <v/>
      </c>
      <c r="V192" s="312" t="str">
        <f t="shared" si="138"/>
        <v/>
      </c>
      <c r="W192" s="312" t="str">
        <f t="shared" si="139"/>
        <v/>
      </c>
      <c r="X192" s="312" t="str">
        <f t="shared" si="140"/>
        <v/>
      </c>
      <c r="Y192" s="312" t="str">
        <f t="shared" si="141"/>
        <v/>
      </c>
      <c r="Z192" s="312" t="str">
        <f t="shared" si="142"/>
        <v/>
      </c>
      <c r="AA192" s="312" t="str">
        <f t="shared" si="143"/>
        <v/>
      </c>
      <c r="AB192" s="312" t="str">
        <f t="shared" si="144"/>
        <v/>
      </c>
      <c r="AC192" s="312" t="str">
        <f t="shared" si="145"/>
        <v/>
      </c>
      <c r="AD192" s="312" t="str">
        <f t="shared" si="146"/>
        <v/>
      </c>
      <c r="AE192" s="312" t="str">
        <f t="shared" si="147"/>
        <v/>
      </c>
      <c r="AF192" s="312" t="str">
        <f t="shared" si="148"/>
        <v/>
      </c>
      <c r="AG192" s="312" t="str">
        <f t="shared" si="149"/>
        <v/>
      </c>
      <c r="AH192" s="312" t="str">
        <f t="shared" si="150"/>
        <v/>
      </c>
      <c r="AI192" s="312" t="str">
        <f t="shared" si="151"/>
        <v/>
      </c>
      <c r="AJ192" s="312" t="str">
        <f t="shared" si="152"/>
        <v/>
      </c>
      <c r="AK192" s="312" t="str">
        <f t="shared" si="153"/>
        <v/>
      </c>
      <c r="AL192" s="312" t="str">
        <f t="shared" si="154"/>
        <v/>
      </c>
      <c r="AM192" s="312" t="str">
        <f t="shared" si="155"/>
        <v/>
      </c>
      <c r="AN192" s="312" t="str">
        <f t="shared" si="156"/>
        <v/>
      </c>
      <c r="AO192" s="312" t="str">
        <f t="shared" si="157"/>
        <v/>
      </c>
      <c r="AP192" s="312" t="str">
        <f t="shared" si="158"/>
        <v/>
      </c>
      <c r="AQ192" s="312" t="str">
        <f t="shared" si="159"/>
        <v/>
      </c>
      <c r="AR192" s="312" t="str">
        <f t="shared" si="160"/>
        <v/>
      </c>
      <c r="AS192" s="312" t="str">
        <f t="shared" si="161"/>
        <v/>
      </c>
      <c r="AT192" s="312" t="str">
        <f t="shared" si="162"/>
        <v/>
      </c>
      <c r="AU192" s="312" t="str">
        <f t="shared" si="163"/>
        <v/>
      </c>
      <c r="AV192" s="312" t="str">
        <f t="shared" si="164"/>
        <v/>
      </c>
      <c r="AW192" s="312" t="str">
        <f t="shared" si="165"/>
        <v/>
      </c>
      <c r="AX192" s="312" t="str">
        <f t="shared" si="166"/>
        <v/>
      </c>
      <c r="AY192" s="312" t="str">
        <f t="shared" si="167"/>
        <v/>
      </c>
      <c r="AZ192" s="312" t="str">
        <f t="shared" si="168"/>
        <v/>
      </c>
      <c r="BA192" s="312" t="str">
        <f t="shared" si="169"/>
        <v/>
      </c>
      <c r="BB192" s="311">
        <f t="shared" si="170"/>
        <v>1</v>
      </c>
    </row>
    <row r="193" spans="1:54">
      <c r="A193" s="307" t="str">
        <f t="shared" si="171"/>
        <v/>
      </c>
      <c r="B193" s="313" t="str">
        <f t="shared" si="171"/>
        <v/>
      </c>
      <c r="C193" s="307" t="str">
        <f t="shared" si="171"/>
        <v/>
      </c>
      <c r="D193" s="312">
        <f t="shared" si="120"/>
        <v>1</v>
      </c>
      <c r="E193" s="312" t="str">
        <f t="shared" si="121"/>
        <v/>
      </c>
      <c r="F193" s="312" t="str">
        <f t="shared" si="122"/>
        <v/>
      </c>
      <c r="G193" s="312" t="str">
        <f t="shared" si="123"/>
        <v/>
      </c>
      <c r="H193" s="312" t="str">
        <f t="shared" si="124"/>
        <v/>
      </c>
      <c r="I193" s="312" t="str">
        <f t="shared" si="125"/>
        <v/>
      </c>
      <c r="J193" s="312" t="str">
        <f t="shared" si="126"/>
        <v/>
      </c>
      <c r="K193" s="312" t="str">
        <f t="shared" si="127"/>
        <v/>
      </c>
      <c r="L193" s="312" t="str">
        <f t="shared" si="128"/>
        <v/>
      </c>
      <c r="M193" s="312" t="str">
        <f t="shared" si="129"/>
        <v/>
      </c>
      <c r="N193" s="312" t="str">
        <f t="shared" si="130"/>
        <v/>
      </c>
      <c r="O193" s="312" t="str">
        <f t="shared" si="131"/>
        <v/>
      </c>
      <c r="P193" s="312" t="str">
        <f t="shared" si="132"/>
        <v/>
      </c>
      <c r="Q193" s="312" t="str">
        <f t="shared" si="133"/>
        <v/>
      </c>
      <c r="R193" s="312" t="str">
        <f t="shared" si="134"/>
        <v/>
      </c>
      <c r="S193" s="312" t="str">
        <f t="shared" si="135"/>
        <v/>
      </c>
      <c r="T193" s="312" t="str">
        <f t="shared" si="136"/>
        <v/>
      </c>
      <c r="U193" s="312" t="str">
        <f t="shared" si="137"/>
        <v/>
      </c>
      <c r="V193" s="312" t="str">
        <f t="shared" si="138"/>
        <v/>
      </c>
      <c r="W193" s="312" t="str">
        <f t="shared" si="139"/>
        <v/>
      </c>
      <c r="X193" s="312" t="str">
        <f t="shared" si="140"/>
        <v/>
      </c>
      <c r="Y193" s="312" t="str">
        <f t="shared" si="141"/>
        <v/>
      </c>
      <c r="Z193" s="312" t="str">
        <f t="shared" si="142"/>
        <v/>
      </c>
      <c r="AA193" s="312" t="str">
        <f t="shared" si="143"/>
        <v/>
      </c>
      <c r="AB193" s="312" t="str">
        <f t="shared" si="144"/>
        <v/>
      </c>
      <c r="AC193" s="312" t="str">
        <f t="shared" si="145"/>
        <v/>
      </c>
      <c r="AD193" s="312" t="str">
        <f t="shared" si="146"/>
        <v/>
      </c>
      <c r="AE193" s="312" t="str">
        <f t="shared" si="147"/>
        <v/>
      </c>
      <c r="AF193" s="312" t="str">
        <f t="shared" si="148"/>
        <v/>
      </c>
      <c r="AG193" s="312" t="str">
        <f t="shared" si="149"/>
        <v/>
      </c>
      <c r="AH193" s="312" t="str">
        <f t="shared" si="150"/>
        <v/>
      </c>
      <c r="AI193" s="312" t="str">
        <f t="shared" si="151"/>
        <v/>
      </c>
      <c r="AJ193" s="312" t="str">
        <f t="shared" si="152"/>
        <v/>
      </c>
      <c r="AK193" s="312" t="str">
        <f t="shared" si="153"/>
        <v/>
      </c>
      <c r="AL193" s="312" t="str">
        <f t="shared" si="154"/>
        <v/>
      </c>
      <c r="AM193" s="312" t="str">
        <f t="shared" si="155"/>
        <v/>
      </c>
      <c r="AN193" s="312" t="str">
        <f t="shared" si="156"/>
        <v/>
      </c>
      <c r="AO193" s="312" t="str">
        <f t="shared" si="157"/>
        <v/>
      </c>
      <c r="AP193" s="312" t="str">
        <f t="shared" si="158"/>
        <v/>
      </c>
      <c r="AQ193" s="312" t="str">
        <f t="shared" si="159"/>
        <v/>
      </c>
      <c r="AR193" s="312" t="str">
        <f t="shared" si="160"/>
        <v/>
      </c>
      <c r="AS193" s="312" t="str">
        <f t="shared" si="161"/>
        <v/>
      </c>
      <c r="AT193" s="312" t="str">
        <f t="shared" si="162"/>
        <v/>
      </c>
      <c r="AU193" s="312" t="str">
        <f t="shared" si="163"/>
        <v/>
      </c>
      <c r="AV193" s="312" t="str">
        <f t="shared" si="164"/>
        <v/>
      </c>
      <c r="AW193" s="312" t="str">
        <f t="shared" si="165"/>
        <v/>
      </c>
      <c r="AX193" s="312" t="str">
        <f t="shared" si="166"/>
        <v/>
      </c>
      <c r="AY193" s="312" t="str">
        <f t="shared" si="167"/>
        <v/>
      </c>
      <c r="AZ193" s="312" t="str">
        <f t="shared" si="168"/>
        <v/>
      </c>
      <c r="BA193" s="312" t="str">
        <f t="shared" si="169"/>
        <v/>
      </c>
      <c r="BB193" s="311">
        <f t="shared" si="170"/>
        <v>1</v>
      </c>
    </row>
    <row r="194" spans="1:54">
      <c r="A194" s="307" t="str">
        <f t="shared" si="171"/>
        <v/>
      </c>
      <c r="B194" s="313" t="str">
        <f t="shared" si="171"/>
        <v/>
      </c>
      <c r="C194" s="307" t="str">
        <f t="shared" si="171"/>
        <v/>
      </c>
      <c r="D194" s="312">
        <f t="shared" si="120"/>
        <v>1</v>
      </c>
      <c r="E194" s="312" t="str">
        <f t="shared" si="121"/>
        <v/>
      </c>
      <c r="F194" s="312" t="str">
        <f t="shared" si="122"/>
        <v/>
      </c>
      <c r="G194" s="312" t="str">
        <f t="shared" si="123"/>
        <v/>
      </c>
      <c r="H194" s="312" t="str">
        <f t="shared" si="124"/>
        <v/>
      </c>
      <c r="I194" s="312" t="str">
        <f t="shared" si="125"/>
        <v/>
      </c>
      <c r="J194" s="312" t="str">
        <f t="shared" si="126"/>
        <v/>
      </c>
      <c r="K194" s="312" t="str">
        <f t="shared" si="127"/>
        <v/>
      </c>
      <c r="L194" s="312" t="str">
        <f t="shared" si="128"/>
        <v/>
      </c>
      <c r="M194" s="312" t="str">
        <f t="shared" si="129"/>
        <v/>
      </c>
      <c r="N194" s="312" t="str">
        <f t="shared" si="130"/>
        <v/>
      </c>
      <c r="O194" s="312" t="str">
        <f t="shared" si="131"/>
        <v/>
      </c>
      <c r="P194" s="312" t="str">
        <f t="shared" si="132"/>
        <v/>
      </c>
      <c r="Q194" s="312" t="str">
        <f t="shared" si="133"/>
        <v/>
      </c>
      <c r="R194" s="312" t="str">
        <f t="shared" si="134"/>
        <v/>
      </c>
      <c r="S194" s="312" t="str">
        <f t="shared" si="135"/>
        <v/>
      </c>
      <c r="T194" s="312" t="str">
        <f t="shared" si="136"/>
        <v/>
      </c>
      <c r="U194" s="312" t="str">
        <f t="shared" si="137"/>
        <v/>
      </c>
      <c r="V194" s="312" t="str">
        <f t="shared" si="138"/>
        <v/>
      </c>
      <c r="W194" s="312" t="str">
        <f t="shared" si="139"/>
        <v/>
      </c>
      <c r="X194" s="312" t="str">
        <f t="shared" si="140"/>
        <v/>
      </c>
      <c r="Y194" s="312" t="str">
        <f t="shared" si="141"/>
        <v/>
      </c>
      <c r="Z194" s="312" t="str">
        <f t="shared" si="142"/>
        <v/>
      </c>
      <c r="AA194" s="312" t="str">
        <f t="shared" si="143"/>
        <v/>
      </c>
      <c r="AB194" s="312" t="str">
        <f t="shared" si="144"/>
        <v/>
      </c>
      <c r="AC194" s="312" t="str">
        <f t="shared" si="145"/>
        <v/>
      </c>
      <c r="AD194" s="312" t="str">
        <f t="shared" si="146"/>
        <v/>
      </c>
      <c r="AE194" s="312" t="str">
        <f t="shared" si="147"/>
        <v/>
      </c>
      <c r="AF194" s="312" t="str">
        <f t="shared" si="148"/>
        <v/>
      </c>
      <c r="AG194" s="312" t="str">
        <f t="shared" si="149"/>
        <v/>
      </c>
      <c r="AH194" s="312" t="str">
        <f t="shared" si="150"/>
        <v/>
      </c>
      <c r="AI194" s="312" t="str">
        <f t="shared" si="151"/>
        <v/>
      </c>
      <c r="AJ194" s="312" t="str">
        <f t="shared" si="152"/>
        <v/>
      </c>
      <c r="AK194" s="312" t="str">
        <f t="shared" si="153"/>
        <v/>
      </c>
      <c r="AL194" s="312" t="str">
        <f t="shared" si="154"/>
        <v/>
      </c>
      <c r="AM194" s="312" t="str">
        <f t="shared" si="155"/>
        <v/>
      </c>
      <c r="AN194" s="312" t="str">
        <f t="shared" si="156"/>
        <v/>
      </c>
      <c r="AO194" s="312" t="str">
        <f t="shared" si="157"/>
        <v/>
      </c>
      <c r="AP194" s="312" t="str">
        <f t="shared" si="158"/>
        <v/>
      </c>
      <c r="AQ194" s="312" t="str">
        <f t="shared" si="159"/>
        <v/>
      </c>
      <c r="AR194" s="312" t="str">
        <f t="shared" si="160"/>
        <v/>
      </c>
      <c r="AS194" s="312" t="str">
        <f t="shared" si="161"/>
        <v/>
      </c>
      <c r="AT194" s="312" t="str">
        <f t="shared" si="162"/>
        <v/>
      </c>
      <c r="AU194" s="312" t="str">
        <f t="shared" si="163"/>
        <v/>
      </c>
      <c r="AV194" s="312" t="str">
        <f t="shared" si="164"/>
        <v/>
      </c>
      <c r="AW194" s="312" t="str">
        <f t="shared" si="165"/>
        <v/>
      </c>
      <c r="AX194" s="312" t="str">
        <f t="shared" si="166"/>
        <v/>
      </c>
      <c r="AY194" s="312" t="str">
        <f t="shared" si="167"/>
        <v/>
      </c>
      <c r="AZ194" s="312" t="str">
        <f t="shared" si="168"/>
        <v/>
      </c>
      <c r="BA194" s="312" t="str">
        <f t="shared" si="169"/>
        <v/>
      </c>
      <c r="BB194" s="311">
        <f t="shared" si="170"/>
        <v>1</v>
      </c>
    </row>
    <row r="195" spans="1:54">
      <c r="A195" s="307" t="str">
        <f t="shared" si="171"/>
        <v/>
      </c>
      <c r="B195" s="313" t="str">
        <f t="shared" si="171"/>
        <v/>
      </c>
      <c r="C195" s="307" t="str">
        <f t="shared" si="171"/>
        <v/>
      </c>
      <c r="D195" s="312">
        <f t="shared" si="120"/>
        <v>1</v>
      </c>
      <c r="E195" s="312" t="str">
        <f t="shared" si="121"/>
        <v/>
      </c>
      <c r="F195" s="312" t="str">
        <f t="shared" si="122"/>
        <v/>
      </c>
      <c r="G195" s="312" t="str">
        <f t="shared" si="123"/>
        <v/>
      </c>
      <c r="H195" s="312" t="str">
        <f t="shared" si="124"/>
        <v/>
      </c>
      <c r="I195" s="312" t="str">
        <f t="shared" si="125"/>
        <v/>
      </c>
      <c r="J195" s="312" t="str">
        <f t="shared" si="126"/>
        <v/>
      </c>
      <c r="K195" s="312" t="str">
        <f t="shared" si="127"/>
        <v/>
      </c>
      <c r="L195" s="312" t="str">
        <f t="shared" si="128"/>
        <v/>
      </c>
      <c r="M195" s="312" t="str">
        <f t="shared" si="129"/>
        <v/>
      </c>
      <c r="N195" s="312" t="str">
        <f t="shared" si="130"/>
        <v/>
      </c>
      <c r="O195" s="312" t="str">
        <f t="shared" si="131"/>
        <v/>
      </c>
      <c r="P195" s="312" t="str">
        <f t="shared" si="132"/>
        <v/>
      </c>
      <c r="Q195" s="312" t="str">
        <f t="shared" si="133"/>
        <v/>
      </c>
      <c r="R195" s="312" t="str">
        <f t="shared" si="134"/>
        <v/>
      </c>
      <c r="S195" s="312" t="str">
        <f t="shared" si="135"/>
        <v/>
      </c>
      <c r="T195" s="312" t="str">
        <f t="shared" si="136"/>
        <v/>
      </c>
      <c r="U195" s="312" t="str">
        <f t="shared" si="137"/>
        <v/>
      </c>
      <c r="V195" s="312" t="str">
        <f t="shared" si="138"/>
        <v/>
      </c>
      <c r="W195" s="312" t="str">
        <f t="shared" si="139"/>
        <v/>
      </c>
      <c r="X195" s="312" t="str">
        <f t="shared" si="140"/>
        <v/>
      </c>
      <c r="Y195" s="312" t="str">
        <f t="shared" si="141"/>
        <v/>
      </c>
      <c r="Z195" s="312" t="str">
        <f t="shared" si="142"/>
        <v/>
      </c>
      <c r="AA195" s="312" t="str">
        <f t="shared" si="143"/>
        <v/>
      </c>
      <c r="AB195" s="312" t="str">
        <f t="shared" si="144"/>
        <v/>
      </c>
      <c r="AC195" s="312" t="str">
        <f t="shared" si="145"/>
        <v/>
      </c>
      <c r="AD195" s="312" t="str">
        <f t="shared" si="146"/>
        <v/>
      </c>
      <c r="AE195" s="312" t="str">
        <f t="shared" si="147"/>
        <v/>
      </c>
      <c r="AF195" s="312" t="str">
        <f t="shared" si="148"/>
        <v/>
      </c>
      <c r="AG195" s="312" t="str">
        <f t="shared" si="149"/>
        <v/>
      </c>
      <c r="AH195" s="312" t="str">
        <f t="shared" si="150"/>
        <v/>
      </c>
      <c r="AI195" s="312" t="str">
        <f t="shared" si="151"/>
        <v/>
      </c>
      <c r="AJ195" s="312" t="str">
        <f t="shared" si="152"/>
        <v/>
      </c>
      <c r="AK195" s="312" t="str">
        <f t="shared" si="153"/>
        <v/>
      </c>
      <c r="AL195" s="312" t="str">
        <f t="shared" si="154"/>
        <v/>
      </c>
      <c r="AM195" s="312" t="str">
        <f t="shared" si="155"/>
        <v/>
      </c>
      <c r="AN195" s="312" t="str">
        <f t="shared" si="156"/>
        <v/>
      </c>
      <c r="AO195" s="312" t="str">
        <f t="shared" si="157"/>
        <v/>
      </c>
      <c r="AP195" s="312" t="str">
        <f t="shared" si="158"/>
        <v/>
      </c>
      <c r="AQ195" s="312" t="str">
        <f t="shared" si="159"/>
        <v/>
      </c>
      <c r="AR195" s="312" t="str">
        <f t="shared" si="160"/>
        <v/>
      </c>
      <c r="AS195" s="312" t="str">
        <f t="shared" si="161"/>
        <v/>
      </c>
      <c r="AT195" s="312" t="str">
        <f t="shared" si="162"/>
        <v/>
      </c>
      <c r="AU195" s="312" t="str">
        <f t="shared" si="163"/>
        <v/>
      </c>
      <c r="AV195" s="312" t="str">
        <f t="shared" si="164"/>
        <v/>
      </c>
      <c r="AW195" s="312" t="str">
        <f t="shared" si="165"/>
        <v/>
      </c>
      <c r="AX195" s="312" t="str">
        <f t="shared" si="166"/>
        <v/>
      </c>
      <c r="AY195" s="312" t="str">
        <f t="shared" si="167"/>
        <v/>
      </c>
      <c r="AZ195" s="312" t="str">
        <f t="shared" si="168"/>
        <v/>
      </c>
      <c r="BA195" s="312" t="str">
        <f t="shared" si="169"/>
        <v/>
      </c>
      <c r="BB195" s="311">
        <f t="shared" si="170"/>
        <v>1</v>
      </c>
    </row>
    <row r="196" spans="1:54">
      <c r="A196" s="307" t="str">
        <f t="shared" si="171"/>
        <v/>
      </c>
      <c r="B196" s="313" t="str">
        <f t="shared" si="171"/>
        <v/>
      </c>
      <c r="C196" s="307" t="str">
        <f t="shared" si="171"/>
        <v/>
      </c>
      <c r="D196" s="312">
        <f t="shared" si="120"/>
        <v>1</v>
      </c>
      <c r="E196" s="312" t="str">
        <f t="shared" si="121"/>
        <v/>
      </c>
      <c r="F196" s="312" t="str">
        <f t="shared" si="122"/>
        <v/>
      </c>
      <c r="G196" s="312" t="str">
        <f t="shared" si="123"/>
        <v/>
      </c>
      <c r="H196" s="312" t="str">
        <f t="shared" si="124"/>
        <v/>
      </c>
      <c r="I196" s="312" t="str">
        <f t="shared" si="125"/>
        <v/>
      </c>
      <c r="J196" s="312" t="str">
        <f t="shared" si="126"/>
        <v/>
      </c>
      <c r="K196" s="312" t="str">
        <f t="shared" si="127"/>
        <v/>
      </c>
      <c r="L196" s="312" t="str">
        <f t="shared" si="128"/>
        <v/>
      </c>
      <c r="M196" s="312" t="str">
        <f t="shared" si="129"/>
        <v/>
      </c>
      <c r="N196" s="312" t="str">
        <f t="shared" si="130"/>
        <v/>
      </c>
      <c r="O196" s="312" t="str">
        <f t="shared" si="131"/>
        <v/>
      </c>
      <c r="P196" s="312" t="str">
        <f t="shared" si="132"/>
        <v/>
      </c>
      <c r="Q196" s="312" t="str">
        <f t="shared" si="133"/>
        <v/>
      </c>
      <c r="R196" s="312" t="str">
        <f t="shared" si="134"/>
        <v/>
      </c>
      <c r="S196" s="312" t="str">
        <f t="shared" si="135"/>
        <v/>
      </c>
      <c r="T196" s="312" t="str">
        <f t="shared" si="136"/>
        <v/>
      </c>
      <c r="U196" s="312" t="str">
        <f t="shared" si="137"/>
        <v/>
      </c>
      <c r="V196" s="312" t="str">
        <f t="shared" si="138"/>
        <v/>
      </c>
      <c r="W196" s="312" t="str">
        <f t="shared" si="139"/>
        <v/>
      </c>
      <c r="X196" s="312" t="str">
        <f t="shared" si="140"/>
        <v/>
      </c>
      <c r="Y196" s="312" t="str">
        <f t="shared" si="141"/>
        <v/>
      </c>
      <c r="Z196" s="312" t="str">
        <f t="shared" si="142"/>
        <v/>
      </c>
      <c r="AA196" s="312" t="str">
        <f t="shared" si="143"/>
        <v/>
      </c>
      <c r="AB196" s="312" t="str">
        <f t="shared" si="144"/>
        <v/>
      </c>
      <c r="AC196" s="312" t="str">
        <f t="shared" si="145"/>
        <v/>
      </c>
      <c r="AD196" s="312" t="str">
        <f t="shared" si="146"/>
        <v/>
      </c>
      <c r="AE196" s="312" t="str">
        <f t="shared" si="147"/>
        <v/>
      </c>
      <c r="AF196" s="312" t="str">
        <f t="shared" si="148"/>
        <v/>
      </c>
      <c r="AG196" s="312" t="str">
        <f t="shared" si="149"/>
        <v/>
      </c>
      <c r="AH196" s="312" t="str">
        <f t="shared" si="150"/>
        <v/>
      </c>
      <c r="AI196" s="312" t="str">
        <f t="shared" si="151"/>
        <v/>
      </c>
      <c r="AJ196" s="312" t="str">
        <f t="shared" si="152"/>
        <v/>
      </c>
      <c r="AK196" s="312" t="str">
        <f t="shared" si="153"/>
        <v/>
      </c>
      <c r="AL196" s="312" t="str">
        <f t="shared" si="154"/>
        <v/>
      </c>
      <c r="AM196" s="312" t="str">
        <f t="shared" si="155"/>
        <v/>
      </c>
      <c r="AN196" s="312" t="str">
        <f t="shared" si="156"/>
        <v/>
      </c>
      <c r="AO196" s="312" t="str">
        <f t="shared" si="157"/>
        <v/>
      </c>
      <c r="AP196" s="312" t="str">
        <f t="shared" si="158"/>
        <v/>
      </c>
      <c r="AQ196" s="312" t="str">
        <f t="shared" si="159"/>
        <v/>
      </c>
      <c r="AR196" s="312" t="str">
        <f t="shared" si="160"/>
        <v/>
      </c>
      <c r="AS196" s="312" t="str">
        <f t="shared" si="161"/>
        <v/>
      </c>
      <c r="AT196" s="312" t="str">
        <f t="shared" si="162"/>
        <v/>
      </c>
      <c r="AU196" s="312" t="str">
        <f t="shared" si="163"/>
        <v/>
      </c>
      <c r="AV196" s="312" t="str">
        <f t="shared" si="164"/>
        <v/>
      </c>
      <c r="AW196" s="312" t="str">
        <f t="shared" si="165"/>
        <v/>
      </c>
      <c r="AX196" s="312" t="str">
        <f t="shared" si="166"/>
        <v/>
      </c>
      <c r="AY196" s="312" t="str">
        <f t="shared" si="167"/>
        <v/>
      </c>
      <c r="AZ196" s="312" t="str">
        <f t="shared" si="168"/>
        <v/>
      </c>
      <c r="BA196" s="312" t="str">
        <f t="shared" si="169"/>
        <v/>
      </c>
      <c r="BB196" s="311">
        <f t="shared" si="170"/>
        <v>1</v>
      </c>
    </row>
    <row r="197" spans="1:54">
      <c r="A197" s="307" t="str">
        <f t="shared" si="171"/>
        <v/>
      </c>
      <c r="B197" s="313" t="str">
        <f t="shared" si="171"/>
        <v/>
      </c>
      <c r="C197" s="307" t="str">
        <f t="shared" si="171"/>
        <v/>
      </c>
      <c r="D197" s="312">
        <f t="shared" si="120"/>
        <v>1</v>
      </c>
      <c r="E197" s="312" t="str">
        <f t="shared" si="121"/>
        <v/>
      </c>
      <c r="F197" s="312" t="str">
        <f t="shared" si="122"/>
        <v/>
      </c>
      <c r="G197" s="312" t="str">
        <f t="shared" si="123"/>
        <v/>
      </c>
      <c r="H197" s="312" t="str">
        <f t="shared" si="124"/>
        <v/>
      </c>
      <c r="I197" s="312" t="str">
        <f t="shared" si="125"/>
        <v/>
      </c>
      <c r="J197" s="312" t="str">
        <f t="shared" si="126"/>
        <v/>
      </c>
      <c r="K197" s="312" t="str">
        <f t="shared" si="127"/>
        <v/>
      </c>
      <c r="L197" s="312" t="str">
        <f t="shared" si="128"/>
        <v/>
      </c>
      <c r="M197" s="312" t="str">
        <f t="shared" si="129"/>
        <v/>
      </c>
      <c r="N197" s="312" t="str">
        <f t="shared" si="130"/>
        <v/>
      </c>
      <c r="O197" s="312" t="str">
        <f t="shared" si="131"/>
        <v/>
      </c>
      <c r="P197" s="312" t="str">
        <f t="shared" si="132"/>
        <v/>
      </c>
      <c r="Q197" s="312" t="str">
        <f t="shared" si="133"/>
        <v/>
      </c>
      <c r="R197" s="312" t="str">
        <f t="shared" si="134"/>
        <v/>
      </c>
      <c r="S197" s="312" t="str">
        <f t="shared" si="135"/>
        <v/>
      </c>
      <c r="T197" s="312" t="str">
        <f t="shared" si="136"/>
        <v/>
      </c>
      <c r="U197" s="312" t="str">
        <f t="shared" si="137"/>
        <v/>
      </c>
      <c r="V197" s="312" t="str">
        <f t="shared" si="138"/>
        <v/>
      </c>
      <c r="W197" s="312" t="str">
        <f t="shared" si="139"/>
        <v/>
      </c>
      <c r="X197" s="312" t="str">
        <f t="shared" si="140"/>
        <v/>
      </c>
      <c r="Y197" s="312" t="str">
        <f t="shared" si="141"/>
        <v/>
      </c>
      <c r="Z197" s="312" t="str">
        <f t="shared" si="142"/>
        <v/>
      </c>
      <c r="AA197" s="312" t="str">
        <f t="shared" si="143"/>
        <v/>
      </c>
      <c r="AB197" s="312" t="str">
        <f t="shared" si="144"/>
        <v/>
      </c>
      <c r="AC197" s="312" t="str">
        <f t="shared" si="145"/>
        <v/>
      </c>
      <c r="AD197" s="312" t="str">
        <f t="shared" si="146"/>
        <v/>
      </c>
      <c r="AE197" s="312" t="str">
        <f t="shared" si="147"/>
        <v/>
      </c>
      <c r="AF197" s="312" t="str">
        <f t="shared" si="148"/>
        <v/>
      </c>
      <c r="AG197" s="312" t="str">
        <f t="shared" si="149"/>
        <v/>
      </c>
      <c r="AH197" s="312" t="str">
        <f t="shared" si="150"/>
        <v/>
      </c>
      <c r="AI197" s="312" t="str">
        <f t="shared" si="151"/>
        <v/>
      </c>
      <c r="AJ197" s="312" t="str">
        <f t="shared" si="152"/>
        <v/>
      </c>
      <c r="AK197" s="312" t="str">
        <f t="shared" si="153"/>
        <v/>
      </c>
      <c r="AL197" s="312" t="str">
        <f t="shared" si="154"/>
        <v/>
      </c>
      <c r="AM197" s="312" t="str">
        <f t="shared" si="155"/>
        <v/>
      </c>
      <c r="AN197" s="312" t="str">
        <f t="shared" si="156"/>
        <v/>
      </c>
      <c r="AO197" s="312" t="str">
        <f t="shared" si="157"/>
        <v/>
      </c>
      <c r="AP197" s="312" t="str">
        <f t="shared" si="158"/>
        <v/>
      </c>
      <c r="AQ197" s="312" t="str">
        <f t="shared" si="159"/>
        <v/>
      </c>
      <c r="AR197" s="312" t="str">
        <f t="shared" si="160"/>
        <v/>
      </c>
      <c r="AS197" s="312" t="str">
        <f t="shared" si="161"/>
        <v/>
      </c>
      <c r="AT197" s="312" t="str">
        <f t="shared" si="162"/>
        <v/>
      </c>
      <c r="AU197" s="312" t="str">
        <f t="shared" si="163"/>
        <v/>
      </c>
      <c r="AV197" s="312" t="str">
        <f t="shared" si="164"/>
        <v/>
      </c>
      <c r="AW197" s="312" t="str">
        <f t="shared" si="165"/>
        <v/>
      </c>
      <c r="AX197" s="312" t="str">
        <f t="shared" si="166"/>
        <v/>
      </c>
      <c r="AY197" s="312" t="str">
        <f t="shared" si="167"/>
        <v/>
      </c>
      <c r="AZ197" s="312" t="str">
        <f t="shared" si="168"/>
        <v/>
      </c>
      <c r="BA197" s="312" t="str">
        <f t="shared" si="169"/>
        <v/>
      </c>
      <c r="BB197" s="311">
        <f t="shared" si="170"/>
        <v>1</v>
      </c>
    </row>
    <row r="198" spans="1:54">
      <c r="A198" s="307" t="str">
        <f t="shared" si="171"/>
        <v/>
      </c>
      <c r="B198" s="313" t="str">
        <f t="shared" si="171"/>
        <v/>
      </c>
      <c r="C198" s="307" t="str">
        <f t="shared" si="171"/>
        <v/>
      </c>
      <c r="D198" s="312">
        <f t="shared" si="120"/>
        <v>1</v>
      </c>
      <c r="E198" s="312" t="str">
        <f t="shared" si="121"/>
        <v/>
      </c>
      <c r="F198" s="312" t="str">
        <f t="shared" si="122"/>
        <v/>
      </c>
      <c r="G198" s="312" t="str">
        <f t="shared" si="123"/>
        <v/>
      </c>
      <c r="H198" s="312" t="str">
        <f t="shared" si="124"/>
        <v/>
      </c>
      <c r="I198" s="312" t="str">
        <f t="shared" si="125"/>
        <v/>
      </c>
      <c r="J198" s="312" t="str">
        <f t="shared" si="126"/>
        <v/>
      </c>
      <c r="K198" s="312" t="str">
        <f t="shared" si="127"/>
        <v/>
      </c>
      <c r="L198" s="312" t="str">
        <f t="shared" si="128"/>
        <v/>
      </c>
      <c r="M198" s="312" t="str">
        <f t="shared" si="129"/>
        <v/>
      </c>
      <c r="N198" s="312" t="str">
        <f t="shared" si="130"/>
        <v/>
      </c>
      <c r="O198" s="312" t="str">
        <f t="shared" si="131"/>
        <v/>
      </c>
      <c r="P198" s="312" t="str">
        <f t="shared" si="132"/>
        <v/>
      </c>
      <c r="Q198" s="312" t="str">
        <f t="shared" si="133"/>
        <v/>
      </c>
      <c r="R198" s="312" t="str">
        <f t="shared" si="134"/>
        <v/>
      </c>
      <c r="S198" s="312" t="str">
        <f t="shared" si="135"/>
        <v/>
      </c>
      <c r="T198" s="312" t="str">
        <f t="shared" si="136"/>
        <v/>
      </c>
      <c r="U198" s="312" t="str">
        <f t="shared" si="137"/>
        <v/>
      </c>
      <c r="V198" s="312" t="str">
        <f t="shared" si="138"/>
        <v/>
      </c>
      <c r="W198" s="312" t="str">
        <f t="shared" si="139"/>
        <v/>
      </c>
      <c r="X198" s="312" t="str">
        <f t="shared" si="140"/>
        <v/>
      </c>
      <c r="Y198" s="312" t="str">
        <f t="shared" si="141"/>
        <v/>
      </c>
      <c r="Z198" s="312" t="str">
        <f t="shared" si="142"/>
        <v/>
      </c>
      <c r="AA198" s="312" t="str">
        <f t="shared" si="143"/>
        <v/>
      </c>
      <c r="AB198" s="312" t="str">
        <f t="shared" si="144"/>
        <v/>
      </c>
      <c r="AC198" s="312" t="str">
        <f t="shared" si="145"/>
        <v/>
      </c>
      <c r="AD198" s="312" t="str">
        <f t="shared" si="146"/>
        <v/>
      </c>
      <c r="AE198" s="312" t="str">
        <f t="shared" si="147"/>
        <v/>
      </c>
      <c r="AF198" s="312" t="str">
        <f t="shared" si="148"/>
        <v/>
      </c>
      <c r="AG198" s="312" t="str">
        <f t="shared" si="149"/>
        <v/>
      </c>
      <c r="AH198" s="312" t="str">
        <f t="shared" si="150"/>
        <v/>
      </c>
      <c r="AI198" s="312" t="str">
        <f t="shared" si="151"/>
        <v/>
      </c>
      <c r="AJ198" s="312" t="str">
        <f t="shared" si="152"/>
        <v/>
      </c>
      <c r="AK198" s="312" t="str">
        <f t="shared" si="153"/>
        <v/>
      </c>
      <c r="AL198" s="312" t="str">
        <f t="shared" si="154"/>
        <v/>
      </c>
      <c r="AM198" s="312" t="str">
        <f t="shared" si="155"/>
        <v/>
      </c>
      <c r="AN198" s="312" t="str">
        <f t="shared" si="156"/>
        <v/>
      </c>
      <c r="AO198" s="312" t="str">
        <f t="shared" si="157"/>
        <v/>
      </c>
      <c r="AP198" s="312" t="str">
        <f t="shared" si="158"/>
        <v/>
      </c>
      <c r="AQ198" s="312" t="str">
        <f t="shared" si="159"/>
        <v/>
      </c>
      <c r="AR198" s="312" t="str">
        <f t="shared" si="160"/>
        <v/>
      </c>
      <c r="AS198" s="312" t="str">
        <f t="shared" si="161"/>
        <v/>
      </c>
      <c r="AT198" s="312" t="str">
        <f t="shared" si="162"/>
        <v/>
      </c>
      <c r="AU198" s="312" t="str">
        <f t="shared" si="163"/>
        <v/>
      </c>
      <c r="AV198" s="312" t="str">
        <f t="shared" si="164"/>
        <v/>
      </c>
      <c r="AW198" s="312" t="str">
        <f t="shared" si="165"/>
        <v/>
      </c>
      <c r="AX198" s="312" t="str">
        <f t="shared" si="166"/>
        <v/>
      </c>
      <c r="AY198" s="312" t="str">
        <f t="shared" si="167"/>
        <v/>
      </c>
      <c r="AZ198" s="312" t="str">
        <f t="shared" si="168"/>
        <v/>
      </c>
      <c r="BA198" s="312" t="str">
        <f t="shared" si="169"/>
        <v/>
      </c>
      <c r="BB198" s="311">
        <f t="shared" si="170"/>
        <v>1</v>
      </c>
    </row>
    <row r="199" spans="1:54">
      <c r="A199" s="307" t="str">
        <f t="shared" si="171"/>
        <v/>
      </c>
      <c r="B199" s="313" t="str">
        <f t="shared" si="171"/>
        <v/>
      </c>
      <c r="C199" s="307" t="str">
        <f t="shared" si="171"/>
        <v/>
      </c>
      <c r="D199" s="312">
        <f t="shared" si="120"/>
        <v>1</v>
      </c>
      <c r="E199" s="312" t="str">
        <f t="shared" si="121"/>
        <v/>
      </c>
      <c r="F199" s="312" t="str">
        <f t="shared" si="122"/>
        <v/>
      </c>
      <c r="G199" s="312" t="str">
        <f t="shared" si="123"/>
        <v/>
      </c>
      <c r="H199" s="312" t="str">
        <f t="shared" si="124"/>
        <v/>
      </c>
      <c r="I199" s="312" t="str">
        <f t="shared" si="125"/>
        <v/>
      </c>
      <c r="J199" s="312" t="str">
        <f t="shared" si="126"/>
        <v/>
      </c>
      <c r="K199" s="312" t="str">
        <f t="shared" si="127"/>
        <v/>
      </c>
      <c r="L199" s="312" t="str">
        <f t="shared" si="128"/>
        <v/>
      </c>
      <c r="M199" s="312" t="str">
        <f t="shared" si="129"/>
        <v/>
      </c>
      <c r="N199" s="312" t="str">
        <f t="shared" si="130"/>
        <v/>
      </c>
      <c r="O199" s="312" t="str">
        <f t="shared" si="131"/>
        <v/>
      </c>
      <c r="P199" s="312" t="str">
        <f t="shared" si="132"/>
        <v/>
      </c>
      <c r="Q199" s="312" t="str">
        <f t="shared" si="133"/>
        <v/>
      </c>
      <c r="R199" s="312" t="str">
        <f t="shared" si="134"/>
        <v/>
      </c>
      <c r="S199" s="312" t="str">
        <f t="shared" si="135"/>
        <v/>
      </c>
      <c r="T199" s="312" t="str">
        <f t="shared" si="136"/>
        <v/>
      </c>
      <c r="U199" s="312" t="str">
        <f t="shared" si="137"/>
        <v/>
      </c>
      <c r="V199" s="312" t="str">
        <f t="shared" si="138"/>
        <v/>
      </c>
      <c r="W199" s="312" t="str">
        <f t="shared" si="139"/>
        <v/>
      </c>
      <c r="X199" s="312" t="str">
        <f t="shared" si="140"/>
        <v/>
      </c>
      <c r="Y199" s="312" t="str">
        <f t="shared" si="141"/>
        <v/>
      </c>
      <c r="Z199" s="312" t="str">
        <f t="shared" si="142"/>
        <v/>
      </c>
      <c r="AA199" s="312" t="str">
        <f t="shared" si="143"/>
        <v/>
      </c>
      <c r="AB199" s="312" t="str">
        <f t="shared" si="144"/>
        <v/>
      </c>
      <c r="AC199" s="312" t="str">
        <f t="shared" si="145"/>
        <v/>
      </c>
      <c r="AD199" s="312" t="str">
        <f t="shared" si="146"/>
        <v/>
      </c>
      <c r="AE199" s="312" t="str">
        <f t="shared" si="147"/>
        <v/>
      </c>
      <c r="AF199" s="312" t="str">
        <f t="shared" si="148"/>
        <v/>
      </c>
      <c r="AG199" s="312" t="str">
        <f t="shared" si="149"/>
        <v/>
      </c>
      <c r="AH199" s="312" t="str">
        <f t="shared" si="150"/>
        <v/>
      </c>
      <c r="AI199" s="312" t="str">
        <f t="shared" si="151"/>
        <v/>
      </c>
      <c r="AJ199" s="312" t="str">
        <f t="shared" si="152"/>
        <v/>
      </c>
      <c r="AK199" s="312" t="str">
        <f t="shared" si="153"/>
        <v/>
      </c>
      <c r="AL199" s="312" t="str">
        <f t="shared" si="154"/>
        <v/>
      </c>
      <c r="AM199" s="312" t="str">
        <f t="shared" si="155"/>
        <v/>
      </c>
      <c r="AN199" s="312" t="str">
        <f t="shared" si="156"/>
        <v/>
      </c>
      <c r="AO199" s="312" t="str">
        <f t="shared" si="157"/>
        <v/>
      </c>
      <c r="AP199" s="312" t="str">
        <f t="shared" si="158"/>
        <v/>
      </c>
      <c r="AQ199" s="312" t="str">
        <f t="shared" si="159"/>
        <v/>
      </c>
      <c r="AR199" s="312" t="str">
        <f t="shared" si="160"/>
        <v/>
      </c>
      <c r="AS199" s="312" t="str">
        <f t="shared" si="161"/>
        <v/>
      </c>
      <c r="AT199" s="312" t="str">
        <f t="shared" si="162"/>
        <v/>
      </c>
      <c r="AU199" s="312" t="str">
        <f t="shared" si="163"/>
        <v/>
      </c>
      <c r="AV199" s="312" t="str">
        <f t="shared" si="164"/>
        <v/>
      </c>
      <c r="AW199" s="312" t="str">
        <f t="shared" si="165"/>
        <v/>
      </c>
      <c r="AX199" s="312" t="str">
        <f t="shared" si="166"/>
        <v/>
      </c>
      <c r="AY199" s="312" t="str">
        <f t="shared" si="167"/>
        <v/>
      </c>
      <c r="AZ199" s="312" t="str">
        <f t="shared" si="168"/>
        <v/>
      </c>
      <c r="BA199" s="312" t="str">
        <f t="shared" si="169"/>
        <v/>
      </c>
      <c r="BB199" s="311">
        <f t="shared" si="170"/>
        <v>1</v>
      </c>
    </row>
    <row r="200" spans="1:54">
      <c r="A200" s="307" t="str">
        <f t="shared" si="171"/>
        <v/>
      </c>
      <c r="B200" s="313" t="str">
        <f t="shared" si="171"/>
        <v/>
      </c>
      <c r="C200" s="307" t="str">
        <f t="shared" si="171"/>
        <v/>
      </c>
      <c r="D200" s="312">
        <f t="shared" si="120"/>
        <v>1</v>
      </c>
      <c r="E200" s="312" t="str">
        <f t="shared" si="121"/>
        <v/>
      </c>
      <c r="F200" s="312" t="str">
        <f t="shared" si="122"/>
        <v/>
      </c>
      <c r="G200" s="312" t="str">
        <f t="shared" si="123"/>
        <v/>
      </c>
      <c r="H200" s="312" t="str">
        <f t="shared" si="124"/>
        <v/>
      </c>
      <c r="I200" s="312" t="str">
        <f t="shared" si="125"/>
        <v/>
      </c>
      <c r="J200" s="312" t="str">
        <f t="shared" si="126"/>
        <v/>
      </c>
      <c r="K200" s="312" t="str">
        <f t="shared" si="127"/>
        <v/>
      </c>
      <c r="L200" s="312" t="str">
        <f t="shared" si="128"/>
        <v/>
      </c>
      <c r="M200" s="312" t="str">
        <f t="shared" si="129"/>
        <v/>
      </c>
      <c r="N200" s="312" t="str">
        <f t="shared" si="130"/>
        <v/>
      </c>
      <c r="O200" s="312" t="str">
        <f t="shared" si="131"/>
        <v/>
      </c>
      <c r="P200" s="312" t="str">
        <f t="shared" si="132"/>
        <v/>
      </c>
      <c r="Q200" s="312" t="str">
        <f t="shared" si="133"/>
        <v/>
      </c>
      <c r="R200" s="312" t="str">
        <f t="shared" si="134"/>
        <v/>
      </c>
      <c r="S200" s="312" t="str">
        <f t="shared" si="135"/>
        <v/>
      </c>
      <c r="T200" s="312" t="str">
        <f t="shared" si="136"/>
        <v/>
      </c>
      <c r="U200" s="312" t="str">
        <f t="shared" si="137"/>
        <v/>
      </c>
      <c r="V200" s="312" t="str">
        <f t="shared" si="138"/>
        <v/>
      </c>
      <c r="W200" s="312" t="str">
        <f t="shared" si="139"/>
        <v/>
      </c>
      <c r="X200" s="312" t="str">
        <f t="shared" si="140"/>
        <v/>
      </c>
      <c r="Y200" s="312" t="str">
        <f t="shared" si="141"/>
        <v/>
      </c>
      <c r="Z200" s="312" t="str">
        <f t="shared" si="142"/>
        <v/>
      </c>
      <c r="AA200" s="312" t="str">
        <f t="shared" si="143"/>
        <v/>
      </c>
      <c r="AB200" s="312" t="str">
        <f t="shared" si="144"/>
        <v/>
      </c>
      <c r="AC200" s="312" t="str">
        <f t="shared" si="145"/>
        <v/>
      </c>
      <c r="AD200" s="312" t="str">
        <f t="shared" si="146"/>
        <v/>
      </c>
      <c r="AE200" s="312" t="str">
        <f t="shared" si="147"/>
        <v/>
      </c>
      <c r="AF200" s="312" t="str">
        <f t="shared" si="148"/>
        <v/>
      </c>
      <c r="AG200" s="312" t="str">
        <f t="shared" si="149"/>
        <v/>
      </c>
      <c r="AH200" s="312" t="str">
        <f t="shared" si="150"/>
        <v/>
      </c>
      <c r="AI200" s="312" t="str">
        <f t="shared" si="151"/>
        <v/>
      </c>
      <c r="AJ200" s="312" t="str">
        <f t="shared" si="152"/>
        <v/>
      </c>
      <c r="AK200" s="312" t="str">
        <f t="shared" si="153"/>
        <v/>
      </c>
      <c r="AL200" s="312" t="str">
        <f t="shared" si="154"/>
        <v/>
      </c>
      <c r="AM200" s="312" t="str">
        <f t="shared" si="155"/>
        <v/>
      </c>
      <c r="AN200" s="312" t="str">
        <f t="shared" si="156"/>
        <v/>
      </c>
      <c r="AO200" s="312" t="str">
        <f t="shared" si="157"/>
        <v/>
      </c>
      <c r="AP200" s="312" t="str">
        <f t="shared" si="158"/>
        <v/>
      </c>
      <c r="AQ200" s="312" t="str">
        <f t="shared" si="159"/>
        <v/>
      </c>
      <c r="AR200" s="312" t="str">
        <f t="shared" si="160"/>
        <v/>
      </c>
      <c r="AS200" s="312" t="str">
        <f t="shared" si="161"/>
        <v/>
      </c>
      <c r="AT200" s="312" t="str">
        <f t="shared" si="162"/>
        <v/>
      </c>
      <c r="AU200" s="312" t="str">
        <f t="shared" si="163"/>
        <v/>
      </c>
      <c r="AV200" s="312" t="str">
        <f t="shared" si="164"/>
        <v/>
      </c>
      <c r="AW200" s="312" t="str">
        <f t="shared" si="165"/>
        <v/>
      </c>
      <c r="AX200" s="312" t="str">
        <f t="shared" si="166"/>
        <v/>
      </c>
      <c r="AY200" s="312" t="str">
        <f t="shared" si="167"/>
        <v/>
      </c>
      <c r="AZ200" s="312" t="str">
        <f t="shared" si="168"/>
        <v/>
      </c>
      <c r="BA200" s="312" t="str">
        <f t="shared" si="169"/>
        <v/>
      </c>
      <c r="BB200" s="311">
        <f t="shared" si="170"/>
        <v>1</v>
      </c>
    </row>
    <row r="201" spans="1:54">
      <c r="A201" s="307" t="str">
        <f t="shared" si="171"/>
        <v/>
      </c>
      <c r="B201" s="313" t="str">
        <f t="shared" si="171"/>
        <v/>
      </c>
      <c r="C201" s="307" t="str">
        <f t="shared" si="171"/>
        <v/>
      </c>
      <c r="D201" s="312">
        <f t="shared" si="120"/>
        <v>1</v>
      </c>
      <c r="E201" s="312" t="str">
        <f t="shared" si="121"/>
        <v/>
      </c>
      <c r="F201" s="312" t="str">
        <f t="shared" si="122"/>
        <v/>
      </c>
      <c r="G201" s="312" t="str">
        <f t="shared" si="123"/>
        <v/>
      </c>
      <c r="H201" s="312" t="str">
        <f t="shared" si="124"/>
        <v/>
      </c>
      <c r="I201" s="312" t="str">
        <f t="shared" si="125"/>
        <v/>
      </c>
      <c r="J201" s="312" t="str">
        <f t="shared" si="126"/>
        <v/>
      </c>
      <c r="K201" s="312" t="str">
        <f t="shared" si="127"/>
        <v/>
      </c>
      <c r="L201" s="312" t="str">
        <f t="shared" si="128"/>
        <v/>
      </c>
      <c r="M201" s="312" t="str">
        <f t="shared" si="129"/>
        <v/>
      </c>
      <c r="N201" s="312" t="str">
        <f t="shared" si="130"/>
        <v/>
      </c>
      <c r="O201" s="312" t="str">
        <f t="shared" si="131"/>
        <v/>
      </c>
      <c r="P201" s="312" t="str">
        <f t="shared" si="132"/>
        <v/>
      </c>
      <c r="Q201" s="312" t="str">
        <f t="shared" si="133"/>
        <v/>
      </c>
      <c r="R201" s="312" t="str">
        <f t="shared" si="134"/>
        <v/>
      </c>
      <c r="S201" s="312" t="str">
        <f t="shared" si="135"/>
        <v/>
      </c>
      <c r="T201" s="312" t="str">
        <f t="shared" si="136"/>
        <v/>
      </c>
      <c r="U201" s="312" t="str">
        <f t="shared" si="137"/>
        <v/>
      </c>
      <c r="V201" s="312" t="str">
        <f t="shared" si="138"/>
        <v/>
      </c>
      <c r="W201" s="312" t="str">
        <f t="shared" si="139"/>
        <v/>
      </c>
      <c r="X201" s="312" t="str">
        <f t="shared" si="140"/>
        <v/>
      </c>
      <c r="Y201" s="312" t="str">
        <f t="shared" si="141"/>
        <v/>
      </c>
      <c r="Z201" s="312" t="str">
        <f t="shared" si="142"/>
        <v/>
      </c>
      <c r="AA201" s="312" t="str">
        <f t="shared" si="143"/>
        <v/>
      </c>
      <c r="AB201" s="312" t="str">
        <f t="shared" si="144"/>
        <v/>
      </c>
      <c r="AC201" s="312" t="str">
        <f t="shared" si="145"/>
        <v/>
      </c>
      <c r="AD201" s="312" t="str">
        <f t="shared" si="146"/>
        <v/>
      </c>
      <c r="AE201" s="312" t="str">
        <f t="shared" si="147"/>
        <v/>
      </c>
      <c r="AF201" s="312" t="str">
        <f t="shared" si="148"/>
        <v/>
      </c>
      <c r="AG201" s="312" t="str">
        <f t="shared" si="149"/>
        <v/>
      </c>
      <c r="AH201" s="312" t="str">
        <f t="shared" si="150"/>
        <v/>
      </c>
      <c r="AI201" s="312" t="str">
        <f t="shared" si="151"/>
        <v/>
      </c>
      <c r="AJ201" s="312" t="str">
        <f t="shared" si="152"/>
        <v/>
      </c>
      <c r="AK201" s="312" t="str">
        <f t="shared" si="153"/>
        <v/>
      </c>
      <c r="AL201" s="312" t="str">
        <f t="shared" si="154"/>
        <v/>
      </c>
      <c r="AM201" s="312" t="str">
        <f t="shared" si="155"/>
        <v/>
      </c>
      <c r="AN201" s="312" t="str">
        <f t="shared" si="156"/>
        <v/>
      </c>
      <c r="AO201" s="312" t="str">
        <f t="shared" si="157"/>
        <v/>
      </c>
      <c r="AP201" s="312" t="str">
        <f t="shared" si="158"/>
        <v/>
      </c>
      <c r="AQ201" s="312" t="str">
        <f t="shared" si="159"/>
        <v/>
      </c>
      <c r="AR201" s="312" t="str">
        <f t="shared" si="160"/>
        <v/>
      </c>
      <c r="AS201" s="312" t="str">
        <f t="shared" si="161"/>
        <v/>
      </c>
      <c r="AT201" s="312" t="str">
        <f t="shared" si="162"/>
        <v/>
      </c>
      <c r="AU201" s="312" t="str">
        <f t="shared" si="163"/>
        <v/>
      </c>
      <c r="AV201" s="312" t="str">
        <f t="shared" si="164"/>
        <v/>
      </c>
      <c r="AW201" s="312" t="str">
        <f t="shared" si="165"/>
        <v/>
      </c>
      <c r="AX201" s="312" t="str">
        <f t="shared" si="166"/>
        <v/>
      </c>
      <c r="AY201" s="312" t="str">
        <f t="shared" si="167"/>
        <v/>
      </c>
      <c r="AZ201" s="312" t="str">
        <f t="shared" si="168"/>
        <v/>
      </c>
      <c r="BA201" s="312" t="str">
        <f t="shared" si="169"/>
        <v/>
      </c>
      <c r="BB201" s="311">
        <f t="shared" si="170"/>
        <v>1</v>
      </c>
    </row>
    <row r="202" spans="1:54">
      <c r="A202" s="307" t="str">
        <f t="shared" si="171"/>
        <v/>
      </c>
      <c r="B202" s="313" t="str">
        <f t="shared" si="171"/>
        <v/>
      </c>
      <c r="C202" s="307" t="str">
        <f t="shared" si="171"/>
        <v/>
      </c>
      <c r="D202" s="312">
        <f t="shared" si="120"/>
        <v>1</v>
      </c>
      <c r="E202" s="312" t="str">
        <f t="shared" si="121"/>
        <v/>
      </c>
      <c r="F202" s="312" t="str">
        <f t="shared" si="122"/>
        <v/>
      </c>
      <c r="G202" s="312" t="str">
        <f t="shared" si="123"/>
        <v/>
      </c>
      <c r="H202" s="312" t="str">
        <f t="shared" si="124"/>
        <v/>
      </c>
      <c r="I202" s="312" t="str">
        <f t="shared" si="125"/>
        <v/>
      </c>
      <c r="J202" s="312" t="str">
        <f t="shared" si="126"/>
        <v/>
      </c>
      <c r="K202" s="312" t="str">
        <f t="shared" si="127"/>
        <v/>
      </c>
      <c r="L202" s="312" t="str">
        <f t="shared" si="128"/>
        <v/>
      </c>
      <c r="M202" s="312" t="str">
        <f t="shared" si="129"/>
        <v/>
      </c>
      <c r="N202" s="312" t="str">
        <f t="shared" si="130"/>
        <v/>
      </c>
      <c r="O202" s="312" t="str">
        <f t="shared" si="131"/>
        <v/>
      </c>
      <c r="P202" s="312" t="str">
        <f t="shared" si="132"/>
        <v/>
      </c>
      <c r="Q202" s="312" t="str">
        <f t="shared" si="133"/>
        <v/>
      </c>
      <c r="R202" s="312" t="str">
        <f t="shared" si="134"/>
        <v/>
      </c>
      <c r="S202" s="312" t="str">
        <f t="shared" si="135"/>
        <v/>
      </c>
      <c r="T202" s="312" t="str">
        <f t="shared" si="136"/>
        <v/>
      </c>
      <c r="U202" s="312" t="str">
        <f t="shared" si="137"/>
        <v/>
      </c>
      <c r="V202" s="312" t="str">
        <f t="shared" si="138"/>
        <v/>
      </c>
      <c r="W202" s="312" t="str">
        <f t="shared" si="139"/>
        <v/>
      </c>
      <c r="X202" s="312" t="str">
        <f t="shared" si="140"/>
        <v/>
      </c>
      <c r="Y202" s="312" t="str">
        <f t="shared" si="141"/>
        <v/>
      </c>
      <c r="Z202" s="312" t="str">
        <f t="shared" si="142"/>
        <v/>
      </c>
      <c r="AA202" s="312" t="str">
        <f t="shared" si="143"/>
        <v/>
      </c>
      <c r="AB202" s="312" t="str">
        <f t="shared" si="144"/>
        <v/>
      </c>
      <c r="AC202" s="312" t="str">
        <f t="shared" si="145"/>
        <v/>
      </c>
      <c r="AD202" s="312" t="str">
        <f t="shared" si="146"/>
        <v/>
      </c>
      <c r="AE202" s="312" t="str">
        <f t="shared" si="147"/>
        <v/>
      </c>
      <c r="AF202" s="312" t="str">
        <f t="shared" si="148"/>
        <v/>
      </c>
      <c r="AG202" s="312" t="str">
        <f t="shared" si="149"/>
        <v/>
      </c>
      <c r="AH202" s="312" t="str">
        <f t="shared" si="150"/>
        <v/>
      </c>
      <c r="AI202" s="312" t="str">
        <f t="shared" si="151"/>
        <v/>
      </c>
      <c r="AJ202" s="312" t="str">
        <f t="shared" si="152"/>
        <v/>
      </c>
      <c r="AK202" s="312" t="str">
        <f t="shared" si="153"/>
        <v/>
      </c>
      <c r="AL202" s="312" t="str">
        <f t="shared" si="154"/>
        <v/>
      </c>
      <c r="AM202" s="312" t="str">
        <f t="shared" si="155"/>
        <v/>
      </c>
      <c r="AN202" s="312" t="str">
        <f t="shared" si="156"/>
        <v/>
      </c>
      <c r="AO202" s="312" t="str">
        <f t="shared" si="157"/>
        <v/>
      </c>
      <c r="AP202" s="312" t="str">
        <f t="shared" si="158"/>
        <v/>
      </c>
      <c r="AQ202" s="312" t="str">
        <f t="shared" si="159"/>
        <v/>
      </c>
      <c r="AR202" s="312" t="str">
        <f t="shared" si="160"/>
        <v/>
      </c>
      <c r="AS202" s="312" t="str">
        <f t="shared" si="161"/>
        <v/>
      </c>
      <c r="AT202" s="312" t="str">
        <f t="shared" si="162"/>
        <v/>
      </c>
      <c r="AU202" s="312" t="str">
        <f t="shared" si="163"/>
        <v/>
      </c>
      <c r="AV202" s="312" t="str">
        <f t="shared" si="164"/>
        <v/>
      </c>
      <c r="AW202" s="312" t="str">
        <f t="shared" si="165"/>
        <v/>
      </c>
      <c r="AX202" s="312" t="str">
        <f t="shared" si="166"/>
        <v/>
      </c>
      <c r="AY202" s="312" t="str">
        <f t="shared" si="167"/>
        <v/>
      </c>
      <c r="AZ202" s="312" t="str">
        <f t="shared" si="168"/>
        <v/>
      </c>
      <c r="BA202" s="312" t="str">
        <f t="shared" si="169"/>
        <v/>
      </c>
      <c r="BB202" s="311">
        <f t="shared" si="170"/>
        <v>1</v>
      </c>
    </row>
    <row r="203" spans="1:54">
      <c r="A203" s="307" t="str">
        <f t="shared" si="171"/>
        <v/>
      </c>
      <c r="B203" s="313" t="str">
        <f t="shared" si="171"/>
        <v/>
      </c>
      <c r="C203" s="307" t="str">
        <f t="shared" si="171"/>
        <v/>
      </c>
      <c r="D203" s="312">
        <f t="shared" si="120"/>
        <v>1</v>
      </c>
      <c r="E203" s="312" t="str">
        <f t="shared" si="121"/>
        <v/>
      </c>
      <c r="F203" s="312" t="str">
        <f t="shared" si="122"/>
        <v/>
      </c>
      <c r="G203" s="312" t="str">
        <f t="shared" si="123"/>
        <v/>
      </c>
      <c r="H203" s="312" t="str">
        <f t="shared" si="124"/>
        <v/>
      </c>
      <c r="I203" s="312" t="str">
        <f t="shared" si="125"/>
        <v/>
      </c>
      <c r="J203" s="312" t="str">
        <f t="shared" si="126"/>
        <v/>
      </c>
      <c r="K203" s="312" t="str">
        <f t="shared" si="127"/>
        <v/>
      </c>
      <c r="L203" s="312" t="str">
        <f t="shared" si="128"/>
        <v/>
      </c>
      <c r="M203" s="312" t="str">
        <f t="shared" si="129"/>
        <v/>
      </c>
      <c r="N203" s="312" t="str">
        <f t="shared" si="130"/>
        <v/>
      </c>
      <c r="O203" s="312" t="str">
        <f t="shared" si="131"/>
        <v/>
      </c>
      <c r="P203" s="312" t="str">
        <f t="shared" si="132"/>
        <v/>
      </c>
      <c r="Q203" s="312" t="str">
        <f t="shared" si="133"/>
        <v/>
      </c>
      <c r="R203" s="312" t="str">
        <f t="shared" si="134"/>
        <v/>
      </c>
      <c r="S203" s="312" t="str">
        <f t="shared" si="135"/>
        <v/>
      </c>
      <c r="T203" s="312" t="str">
        <f t="shared" si="136"/>
        <v/>
      </c>
      <c r="U203" s="312" t="str">
        <f t="shared" si="137"/>
        <v/>
      </c>
      <c r="V203" s="312" t="str">
        <f t="shared" si="138"/>
        <v/>
      </c>
      <c r="W203" s="312" t="str">
        <f t="shared" si="139"/>
        <v/>
      </c>
      <c r="X203" s="312" t="str">
        <f t="shared" si="140"/>
        <v/>
      </c>
      <c r="Y203" s="312" t="str">
        <f t="shared" si="141"/>
        <v/>
      </c>
      <c r="Z203" s="312" t="str">
        <f t="shared" si="142"/>
        <v/>
      </c>
      <c r="AA203" s="312" t="str">
        <f t="shared" si="143"/>
        <v/>
      </c>
      <c r="AB203" s="312" t="str">
        <f t="shared" si="144"/>
        <v/>
      </c>
      <c r="AC203" s="312" t="str">
        <f t="shared" si="145"/>
        <v/>
      </c>
      <c r="AD203" s="312" t="str">
        <f t="shared" si="146"/>
        <v/>
      </c>
      <c r="AE203" s="312" t="str">
        <f t="shared" si="147"/>
        <v/>
      </c>
      <c r="AF203" s="312" t="str">
        <f t="shared" si="148"/>
        <v/>
      </c>
      <c r="AG203" s="312" t="str">
        <f t="shared" si="149"/>
        <v/>
      </c>
      <c r="AH203" s="312" t="str">
        <f t="shared" si="150"/>
        <v/>
      </c>
      <c r="AI203" s="312" t="str">
        <f t="shared" si="151"/>
        <v/>
      </c>
      <c r="AJ203" s="312" t="str">
        <f t="shared" si="152"/>
        <v/>
      </c>
      <c r="AK203" s="312" t="str">
        <f t="shared" si="153"/>
        <v/>
      </c>
      <c r="AL203" s="312" t="str">
        <f t="shared" si="154"/>
        <v/>
      </c>
      <c r="AM203" s="312" t="str">
        <f t="shared" si="155"/>
        <v/>
      </c>
      <c r="AN203" s="312" t="str">
        <f t="shared" si="156"/>
        <v/>
      </c>
      <c r="AO203" s="312" t="str">
        <f t="shared" si="157"/>
        <v/>
      </c>
      <c r="AP203" s="312" t="str">
        <f t="shared" si="158"/>
        <v/>
      </c>
      <c r="AQ203" s="312" t="str">
        <f t="shared" si="159"/>
        <v/>
      </c>
      <c r="AR203" s="312" t="str">
        <f t="shared" si="160"/>
        <v/>
      </c>
      <c r="AS203" s="312" t="str">
        <f t="shared" si="161"/>
        <v/>
      </c>
      <c r="AT203" s="312" t="str">
        <f t="shared" si="162"/>
        <v/>
      </c>
      <c r="AU203" s="312" t="str">
        <f t="shared" si="163"/>
        <v/>
      </c>
      <c r="AV203" s="312" t="str">
        <f t="shared" si="164"/>
        <v/>
      </c>
      <c r="AW203" s="312" t="str">
        <f t="shared" si="165"/>
        <v/>
      </c>
      <c r="AX203" s="312" t="str">
        <f t="shared" si="166"/>
        <v/>
      </c>
      <c r="AY203" s="312" t="str">
        <f t="shared" si="167"/>
        <v/>
      </c>
      <c r="AZ203" s="312" t="str">
        <f t="shared" si="168"/>
        <v/>
      </c>
      <c r="BA203" s="312" t="str">
        <f t="shared" si="169"/>
        <v/>
      </c>
      <c r="BB203" s="311">
        <f t="shared" si="170"/>
        <v>1</v>
      </c>
    </row>
    <row r="204" spans="1:54">
      <c r="A204" s="307" t="str">
        <f t="shared" si="171"/>
        <v/>
      </c>
      <c r="B204" s="313" t="str">
        <f t="shared" si="171"/>
        <v/>
      </c>
      <c r="C204" s="307" t="str">
        <f t="shared" si="171"/>
        <v/>
      </c>
      <c r="D204" s="312">
        <f t="shared" si="120"/>
        <v>1</v>
      </c>
      <c r="E204" s="312" t="str">
        <f t="shared" si="121"/>
        <v/>
      </c>
      <c r="F204" s="312" t="str">
        <f t="shared" si="122"/>
        <v/>
      </c>
      <c r="G204" s="312" t="str">
        <f t="shared" si="123"/>
        <v/>
      </c>
      <c r="H204" s="312" t="str">
        <f t="shared" si="124"/>
        <v/>
      </c>
      <c r="I204" s="312" t="str">
        <f t="shared" si="125"/>
        <v/>
      </c>
      <c r="J204" s="312" t="str">
        <f t="shared" si="126"/>
        <v/>
      </c>
      <c r="K204" s="312" t="str">
        <f t="shared" si="127"/>
        <v/>
      </c>
      <c r="L204" s="312" t="str">
        <f t="shared" si="128"/>
        <v/>
      </c>
      <c r="M204" s="312" t="str">
        <f t="shared" si="129"/>
        <v/>
      </c>
      <c r="N204" s="312" t="str">
        <f t="shared" si="130"/>
        <v/>
      </c>
      <c r="O204" s="312" t="str">
        <f t="shared" si="131"/>
        <v/>
      </c>
      <c r="P204" s="312" t="str">
        <f t="shared" si="132"/>
        <v/>
      </c>
      <c r="Q204" s="312" t="str">
        <f t="shared" si="133"/>
        <v/>
      </c>
      <c r="R204" s="312" t="str">
        <f t="shared" si="134"/>
        <v/>
      </c>
      <c r="S204" s="312" t="str">
        <f t="shared" si="135"/>
        <v/>
      </c>
      <c r="T204" s="312" t="str">
        <f t="shared" si="136"/>
        <v/>
      </c>
      <c r="U204" s="312" t="str">
        <f t="shared" si="137"/>
        <v/>
      </c>
      <c r="V204" s="312" t="str">
        <f t="shared" si="138"/>
        <v/>
      </c>
      <c r="W204" s="312" t="str">
        <f t="shared" si="139"/>
        <v/>
      </c>
      <c r="X204" s="312" t="str">
        <f t="shared" si="140"/>
        <v/>
      </c>
      <c r="Y204" s="312" t="str">
        <f t="shared" si="141"/>
        <v/>
      </c>
      <c r="Z204" s="312" t="str">
        <f t="shared" si="142"/>
        <v/>
      </c>
      <c r="AA204" s="312" t="str">
        <f t="shared" si="143"/>
        <v/>
      </c>
      <c r="AB204" s="312" t="str">
        <f t="shared" si="144"/>
        <v/>
      </c>
      <c r="AC204" s="312" t="str">
        <f t="shared" si="145"/>
        <v/>
      </c>
      <c r="AD204" s="312" t="str">
        <f t="shared" si="146"/>
        <v/>
      </c>
      <c r="AE204" s="312" t="str">
        <f t="shared" si="147"/>
        <v/>
      </c>
      <c r="AF204" s="312" t="str">
        <f t="shared" si="148"/>
        <v/>
      </c>
      <c r="AG204" s="312" t="str">
        <f t="shared" si="149"/>
        <v/>
      </c>
      <c r="AH204" s="312" t="str">
        <f t="shared" si="150"/>
        <v/>
      </c>
      <c r="AI204" s="312" t="str">
        <f t="shared" si="151"/>
        <v/>
      </c>
      <c r="AJ204" s="312" t="str">
        <f t="shared" si="152"/>
        <v/>
      </c>
      <c r="AK204" s="312" t="str">
        <f t="shared" si="153"/>
        <v/>
      </c>
      <c r="AL204" s="312" t="str">
        <f t="shared" si="154"/>
        <v/>
      </c>
      <c r="AM204" s="312" t="str">
        <f t="shared" si="155"/>
        <v/>
      </c>
      <c r="AN204" s="312" t="str">
        <f t="shared" si="156"/>
        <v/>
      </c>
      <c r="AO204" s="312" t="str">
        <f t="shared" si="157"/>
        <v/>
      </c>
      <c r="AP204" s="312" t="str">
        <f t="shared" si="158"/>
        <v/>
      </c>
      <c r="AQ204" s="312" t="str">
        <f t="shared" si="159"/>
        <v/>
      </c>
      <c r="AR204" s="312" t="str">
        <f t="shared" si="160"/>
        <v/>
      </c>
      <c r="AS204" s="312" t="str">
        <f t="shared" si="161"/>
        <v/>
      </c>
      <c r="AT204" s="312" t="str">
        <f t="shared" si="162"/>
        <v/>
      </c>
      <c r="AU204" s="312" t="str">
        <f t="shared" si="163"/>
        <v/>
      </c>
      <c r="AV204" s="312" t="str">
        <f t="shared" si="164"/>
        <v/>
      </c>
      <c r="AW204" s="312" t="str">
        <f t="shared" si="165"/>
        <v/>
      </c>
      <c r="AX204" s="312" t="str">
        <f t="shared" si="166"/>
        <v/>
      </c>
      <c r="AY204" s="312" t="str">
        <f t="shared" si="167"/>
        <v/>
      </c>
      <c r="AZ204" s="312" t="str">
        <f t="shared" si="168"/>
        <v/>
      </c>
      <c r="BA204" s="312" t="str">
        <f t="shared" si="169"/>
        <v/>
      </c>
      <c r="BB204" s="311">
        <f t="shared" si="170"/>
        <v>1</v>
      </c>
    </row>
    <row r="205" spans="1:54">
      <c r="A205" s="307" t="str">
        <f t="shared" si="171"/>
        <v/>
      </c>
      <c r="B205" s="313" t="str">
        <f t="shared" si="171"/>
        <v/>
      </c>
      <c r="C205" s="307" t="str">
        <f t="shared" si="171"/>
        <v/>
      </c>
      <c r="D205" s="312">
        <f t="shared" si="120"/>
        <v>1</v>
      </c>
      <c r="E205" s="312" t="str">
        <f t="shared" si="121"/>
        <v/>
      </c>
      <c r="F205" s="312" t="str">
        <f t="shared" si="122"/>
        <v/>
      </c>
      <c r="G205" s="312" t="str">
        <f t="shared" si="123"/>
        <v/>
      </c>
      <c r="H205" s="312" t="str">
        <f t="shared" si="124"/>
        <v/>
      </c>
      <c r="I205" s="312" t="str">
        <f t="shared" si="125"/>
        <v/>
      </c>
      <c r="J205" s="312" t="str">
        <f t="shared" si="126"/>
        <v/>
      </c>
      <c r="K205" s="312" t="str">
        <f t="shared" si="127"/>
        <v/>
      </c>
      <c r="L205" s="312" t="str">
        <f t="shared" si="128"/>
        <v/>
      </c>
      <c r="M205" s="312" t="str">
        <f t="shared" si="129"/>
        <v/>
      </c>
      <c r="N205" s="312" t="str">
        <f t="shared" si="130"/>
        <v/>
      </c>
      <c r="O205" s="312" t="str">
        <f t="shared" si="131"/>
        <v/>
      </c>
      <c r="P205" s="312" t="str">
        <f t="shared" si="132"/>
        <v/>
      </c>
      <c r="Q205" s="312" t="str">
        <f t="shared" si="133"/>
        <v/>
      </c>
      <c r="R205" s="312" t="str">
        <f t="shared" si="134"/>
        <v/>
      </c>
      <c r="S205" s="312" t="str">
        <f t="shared" si="135"/>
        <v/>
      </c>
      <c r="T205" s="312" t="str">
        <f t="shared" si="136"/>
        <v/>
      </c>
      <c r="U205" s="312" t="str">
        <f t="shared" si="137"/>
        <v/>
      </c>
      <c r="V205" s="312" t="str">
        <f t="shared" si="138"/>
        <v/>
      </c>
      <c r="W205" s="312" t="str">
        <f t="shared" si="139"/>
        <v/>
      </c>
      <c r="X205" s="312" t="str">
        <f t="shared" si="140"/>
        <v/>
      </c>
      <c r="Y205" s="312" t="str">
        <f t="shared" si="141"/>
        <v/>
      </c>
      <c r="Z205" s="312" t="str">
        <f t="shared" si="142"/>
        <v/>
      </c>
      <c r="AA205" s="312" t="str">
        <f t="shared" si="143"/>
        <v/>
      </c>
      <c r="AB205" s="312" t="str">
        <f t="shared" si="144"/>
        <v/>
      </c>
      <c r="AC205" s="312" t="str">
        <f t="shared" si="145"/>
        <v/>
      </c>
      <c r="AD205" s="312" t="str">
        <f t="shared" si="146"/>
        <v/>
      </c>
      <c r="AE205" s="312" t="str">
        <f t="shared" si="147"/>
        <v/>
      </c>
      <c r="AF205" s="312" t="str">
        <f t="shared" si="148"/>
        <v/>
      </c>
      <c r="AG205" s="312" t="str">
        <f t="shared" si="149"/>
        <v/>
      </c>
      <c r="AH205" s="312" t="str">
        <f t="shared" si="150"/>
        <v/>
      </c>
      <c r="AI205" s="312" t="str">
        <f t="shared" si="151"/>
        <v/>
      </c>
      <c r="AJ205" s="312" t="str">
        <f t="shared" si="152"/>
        <v/>
      </c>
      <c r="AK205" s="312" t="str">
        <f t="shared" si="153"/>
        <v/>
      </c>
      <c r="AL205" s="312" t="str">
        <f t="shared" si="154"/>
        <v/>
      </c>
      <c r="AM205" s="312" t="str">
        <f t="shared" si="155"/>
        <v/>
      </c>
      <c r="AN205" s="312" t="str">
        <f t="shared" si="156"/>
        <v/>
      </c>
      <c r="AO205" s="312" t="str">
        <f t="shared" si="157"/>
        <v/>
      </c>
      <c r="AP205" s="312" t="str">
        <f t="shared" si="158"/>
        <v/>
      </c>
      <c r="AQ205" s="312" t="str">
        <f t="shared" si="159"/>
        <v/>
      </c>
      <c r="AR205" s="312" t="str">
        <f t="shared" si="160"/>
        <v/>
      </c>
      <c r="AS205" s="312" t="str">
        <f t="shared" si="161"/>
        <v/>
      </c>
      <c r="AT205" s="312" t="str">
        <f t="shared" si="162"/>
        <v/>
      </c>
      <c r="AU205" s="312" t="str">
        <f t="shared" si="163"/>
        <v/>
      </c>
      <c r="AV205" s="312" t="str">
        <f t="shared" si="164"/>
        <v/>
      </c>
      <c r="AW205" s="312" t="str">
        <f t="shared" si="165"/>
        <v/>
      </c>
      <c r="AX205" s="312" t="str">
        <f t="shared" si="166"/>
        <v/>
      </c>
      <c r="AY205" s="312" t="str">
        <f t="shared" si="167"/>
        <v/>
      </c>
      <c r="AZ205" s="312" t="str">
        <f t="shared" si="168"/>
        <v/>
      </c>
      <c r="BA205" s="312" t="str">
        <f t="shared" si="169"/>
        <v/>
      </c>
      <c r="BB205" s="311">
        <f t="shared" si="170"/>
        <v>1</v>
      </c>
    </row>
    <row r="206" spans="1:54">
      <c r="A206" s="307" t="str">
        <f t="shared" si="171"/>
        <v/>
      </c>
      <c r="B206" s="313" t="str">
        <f t="shared" si="171"/>
        <v/>
      </c>
      <c r="C206" s="307" t="str">
        <f t="shared" si="171"/>
        <v/>
      </c>
      <c r="D206" s="312">
        <f t="shared" si="120"/>
        <v>1</v>
      </c>
      <c r="E206" s="312" t="str">
        <f t="shared" si="121"/>
        <v/>
      </c>
      <c r="F206" s="312" t="str">
        <f t="shared" si="122"/>
        <v/>
      </c>
      <c r="G206" s="312" t="str">
        <f t="shared" si="123"/>
        <v/>
      </c>
      <c r="H206" s="312" t="str">
        <f t="shared" si="124"/>
        <v/>
      </c>
      <c r="I206" s="312" t="str">
        <f t="shared" si="125"/>
        <v/>
      </c>
      <c r="J206" s="312" t="str">
        <f t="shared" si="126"/>
        <v/>
      </c>
      <c r="K206" s="312" t="str">
        <f t="shared" si="127"/>
        <v/>
      </c>
      <c r="L206" s="312" t="str">
        <f t="shared" si="128"/>
        <v/>
      </c>
      <c r="M206" s="312" t="str">
        <f t="shared" si="129"/>
        <v/>
      </c>
      <c r="N206" s="312" t="str">
        <f t="shared" si="130"/>
        <v/>
      </c>
      <c r="O206" s="312" t="str">
        <f t="shared" si="131"/>
        <v/>
      </c>
      <c r="P206" s="312" t="str">
        <f t="shared" si="132"/>
        <v/>
      </c>
      <c r="Q206" s="312" t="str">
        <f t="shared" si="133"/>
        <v/>
      </c>
      <c r="R206" s="312" t="str">
        <f t="shared" si="134"/>
        <v/>
      </c>
      <c r="S206" s="312" t="str">
        <f t="shared" si="135"/>
        <v/>
      </c>
      <c r="T206" s="312" t="str">
        <f t="shared" si="136"/>
        <v/>
      </c>
      <c r="U206" s="312" t="str">
        <f t="shared" si="137"/>
        <v/>
      </c>
      <c r="V206" s="312" t="str">
        <f t="shared" si="138"/>
        <v/>
      </c>
      <c r="W206" s="312" t="str">
        <f t="shared" si="139"/>
        <v/>
      </c>
      <c r="X206" s="312" t="str">
        <f t="shared" si="140"/>
        <v/>
      </c>
      <c r="Y206" s="312" t="str">
        <f t="shared" si="141"/>
        <v/>
      </c>
      <c r="Z206" s="312" t="str">
        <f t="shared" si="142"/>
        <v/>
      </c>
      <c r="AA206" s="312" t="str">
        <f t="shared" si="143"/>
        <v/>
      </c>
      <c r="AB206" s="312" t="str">
        <f t="shared" si="144"/>
        <v/>
      </c>
      <c r="AC206" s="312" t="str">
        <f t="shared" si="145"/>
        <v/>
      </c>
      <c r="AD206" s="312" t="str">
        <f t="shared" si="146"/>
        <v/>
      </c>
      <c r="AE206" s="312" t="str">
        <f t="shared" si="147"/>
        <v/>
      </c>
      <c r="AF206" s="312" t="str">
        <f t="shared" si="148"/>
        <v/>
      </c>
      <c r="AG206" s="312" t="str">
        <f t="shared" si="149"/>
        <v/>
      </c>
      <c r="AH206" s="312" t="str">
        <f t="shared" si="150"/>
        <v/>
      </c>
      <c r="AI206" s="312" t="str">
        <f t="shared" si="151"/>
        <v/>
      </c>
      <c r="AJ206" s="312" t="str">
        <f t="shared" si="152"/>
        <v/>
      </c>
      <c r="AK206" s="312" t="str">
        <f t="shared" si="153"/>
        <v/>
      </c>
      <c r="AL206" s="312" t="str">
        <f t="shared" si="154"/>
        <v/>
      </c>
      <c r="AM206" s="312" t="str">
        <f t="shared" si="155"/>
        <v/>
      </c>
      <c r="AN206" s="312" t="str">
        <f t="shared" si="156"/>
        <v/>
      </c>
      <c r="AO206" s="312" t="str">
        <f t="shared" si="157"/>
        <v/>
      </c>
      <c r="AP206" s="312" t="str">
        <f t="shared" si="158"/>
        <v/>
      </c>
      <c r="AQ206" s="312" t="str">
        <f t="shared" si="159"/>
        <v/>
      </c>
      <c r="AR206" s="312" t="str">
        <f t="shared" si="160"/>
        <v/>
      </c>
      <c r="AS206" s="312" t="str">
        <f t="shared" si="161"/>
        <v/>
      </c>
      <c r="AT206" s="312" t="str">
        <f t="shared" si="162"/>
        <v/>
      </c>
      <c r="AU206" s="312" t="str">
        <f t="shared" si="163"/>
        <v/>
      </c>
      <c r="AV206" s="312" t="str">
        <f t="shared" si="164"/>
        <v/>
      </c>
      <c r="AW206" s="312" t="str">
        <f t="shared" si="165"/>
        <v/>
      </c>
      <c r="AX206" s="312" t="str">
        <f t="shared" si="166"/>
        <v/>
      </c>
      <c r="AY206" s="312" t="str">
        <f t="shared" si="167"/>
        <v/>
      </c>
      <c r="AZ206" s="312" t="str">
        <f t="shared" si="168"/>
        <v/>
      </c>
      <c r="BA206" s="312" t="str">
        <f t="shared" si="169"/>
        <v/>
      </c>
      <c r="BB206" s="311">
        <f t="shared" si="170"/>
        <v>1</v>
      </c>
    </row>
    <row r="207" spans="1:54">
      <c r="A207" s="307" t="str">
        <f t="shared" si="171"/>
        <v/>
      </c>
      <c r="B207" s="313" t="str">
        <f t="shared" si="171"/>
        <v/>
      </c>
      <c r="C207" s="307" t="str">
        <f t="shared" si="171"/>
        <v/>
      </c>
      <c r="D207" s="312">
        <f t="shared" si="120"/>
        <v>1</v>
      </c>
      <c r="E207" s="312" t="str">
        <f t="shared" si="121"/>
        <v/>
      </c>
      <c r="F207" s="312" t="str">
        <f t="shared" si="122"/>
        <v/>
      </c>
      <c r="G207" s="312" t="str">
        <f t="shared" si="123"/>
        <v/>
      </c>
      <c r="H207" s="312" t="str">
        <f t="shared" si="124"/>
        <v/>
      </c>
      <c r="I207" s="312" t="str">
        <f t="shared" si="125"/>
        <v/>
      </c>
      <c r="J207" s="312" t="str">
        <f t="shared" si="126"/>
        <v/>
      </c>
      <c r="K207" s="312" t="str">
        <f t="shared" si="127"/>
        <v/>
      </c>
      <c r="L207" s="312" t="str">
        <f t="shared" si="128"/>
        <v/>
      </c>
      <c r="M207" s="312" t="str">
        <f t="shared" si="129"/>
        <v/>
      </c>
      <c r="N207" s="312" t="str">
        <f t="shared" si="130"/>
        <v/>
      </c>
      <c r="O207" s="312" t="str">
        <f t="shared" si="131"/>
        <v/>
      </c>
      <c r="P207" s="312" t="str">
        <f t="shared" si="132"/>
        <v/>
      </c>
      <c r="Q207" s="312" t="str">
        <f t="shared" si="133"/>
        <v/>
      </c>
      <c r="R207" s="312" t="str">
        <f t="shared" si="134"/>
        <v/>
      </c>
      <c r="S207" s="312" t="str">
        <f t="shared" si="135"/>
        <v/>
      </c>
      <c r="T207" s="312" t="str">
        <f t="shared" si="136"/>
        <v/>
      </c>
      <c r="U207" s="312" t="str">
        <f t="shared" si="137"/>
        <v/>
      </c>
      <c r="V207" s="312" t="str">
        <f t="shared" si="138"/>
        <v/>
      </c>
      <c r="W207" s="312" t="str">
        <f t="shared" si="139"/>
        <v/>
      </c>
      <c r="X207" s="312" t="str">
        <f t="shared" si="140"/>
        <v/>
      </c>
      <c r="Y207" s="312" t="str">
        <f t="shared" si="141"/>
        <v/>
      </c>
      <c r="Z207" s="312" t="str">
        <f t="shared" si="142"/>
        <v/>
      </c>
      <c r="AA207" s="312" t="str">
        <f t="shared" si="143"/>
        <v/>
      </c>
      <c r="AB207" s="312" t="str">
        <f t="shared" si="144"/>
        <v/>
      </c>
      <c r="AC207" s="312" t="str">
        <f t="shared" si="145"/>
        <v/>
      </c>
      <c r="AD207" s="312" t="str">
        <f t="shared" si="146"/>
        <v/>
      </c>
      <c r="AE207" s="312" t="str">
        <f t="shared" si="147"/>
        <v/>
      </c>
      <c r="AF207" s="312" t="str">
        <f t="shared" si="148"/>
        <v/>
      </c>
      <c r="AG207" s="312" t="str">
        <f t="shared" si="149"/>
        <v/>
      </c>
      <c r="AH207" s="312" t="str">
        <f t="shared" si="150"/>
        <v/>
      </c>
      <c r="AI207" s="312" t="str">
        <f t="shared" si="151"/>
        <v/>
      </c>
      <c r="AJ207" s="312" t="str">
        <f t="shared" si="152"/>
        <v/>
      </c>
      <c r="AK207" s="312" t="str">
        <f t="shared" si="153"/>
        <v/>
      </c>
      <c r="AL207" s="312" t="str">
        <f t="shared" si="154"/>
        <v/>
      </c>
      <c r="AM207" s="312" t="str">
        <f t="shared" si="155"/>
        <v/>
      </c>
      <c r="AN207" s="312" t="str">
        <f t="shared" si="156"/>
        <v/>
      </c>
      <c r="AO207" s="312" t="str">
        <f t="shared" si="157"/>
        <v/>
      </c>
      <c r="AP207" s="312" t="str">
        <f t="shared" si="158"/>
        <v/>
      </c>
      <c r="AQ207" s="312" t="str">
        <f t="shared" si="159"/>
        <v/>
      </c>
      <c r="AR207" s="312" t="str">
        <f t="shared" si="160"/>
        <v/>
      </c>
      <c r="AS207" s="312" t="str">
        <f t="shared" si="161"/>
        <v/>
      </c>
      <c r="AT207" s="312" t="str">
        <f t="shared" si="162"/>
        <v/>
      </c>
      <c r="AU207" s="312" t="str">
        <f t="shared" si="163"/>
        <v/>
      </c>
      <c r="AV207" s="312" t="str">
        <f t="shared" si="164"/>
        <v/>
      </c>
      <c r="AW207" s="312" t="str">
        <f t="shared" si="165"/>
        <v/>
      </c>
      <c r="AX207" s="312" t="str">
        <f t="shared" si="166"/>
        <v/>
      </c>
      <c r="AY207" s="312" t="str">
        <f t="shared" si="167"/>
        <v/>
      </c>
      <c r="AZ207" s="312" t="str">
        <f t="shared" si="168"/>
        <v/>
      </c>
      <c r="BA207" s="312" t="str">
        <f t="shared" si="169"/>
        <v/>
      </c>
      <c r="BB207" s="311">
        <f t="shared" si="170"/>
        <v>1</v>
      </c>
    </row>
    <row r="208" spans="1:54">
      <c r="A208" s="307" t="str">
        <f t="shared" si="171"/>
        <v/>
      </c>
      <c r="B208" s="313" t="str">
        <f t="shared" si="171"/>
        <v/>
      </c>
      <c r="C208" s="307" t="str">
        <f t="shared" si="171"/>
        <v/>
      </c>
      <c r="D208" s="312">
        <f t="shared" ref="D208:D211" si="172">IF(COUNTIF(D101,1)&lt;=15,D101,"")</f>
        <v>1</v>
      </c>
      <c r="E208" s="312" t="str">
        <f t="shared" ref="E208:E211" si="173">IF(COUNTIF(D101:E101,1)&lt;=15,E101,"")</f>
        <v/>
      </c>
      <c r="F208" s="312" t="str">
        <f t="shared" ref="F208:F211" si="174">IF(COUNTIF(D101:F101,1)&lt;=15,F101,"")</f>
        <v/>
      </c>
      <c r="G208" s="312" t="str">
        <f t="shared" ref="G208:G211" si="175">IF(COUNTIF(D101:G101,1)&lt;=15,G101,"")</f>
        <v/>
      </c>
      <c r="H208" s="312" t="str">
        <f t="shared" ref="H208:H211" si="176">IF(COUNTIF(D101:H101,1)&lt;=15,H101,"")</f>
        <v/>
      </c>
      <c r="I208" s="312" t="str">
        <f t="shared" ref="I208:I211" si="177">IF(COUNTIF(D101:I101,1)&lt;=15,I101,"")</f>
        <v/>
      </c>
      <c r="J208" s="312" t="str">
        <f t="shared" ref="J208:J211" si="178">IF(COUNTIF(D101:J101,1)&lt;=15,J101,"")</f>
        <v/>
      </c>
      <c r="K208" s="312" t="str">
        <f t="shared" ref="K208:K211" si="179">IF(COUNTIF(D101:K101,1)&lt;=15,K101,"")</f>
        <v/>
      </c>
      <c r="L208" s="312" t="str">
        <f t="shared" ref="L208:L211" si="180">IF(COUNTIF(D101:L101,1)&lt;=15,L101,"")</f>
        <v/>
      </c>
      <c r="M208" s="312" t="str">
        <f t="shared" ref="M208:M211" si="181">IF(COUNTIF(D101:M101,1)&lt;=15,M101,"")</f>
        <v/>
      </c>
      <c r="N208" s="312" t="str">
        <f t="shared" ref="N208:N211" si="182">IF(COUNTIF(D101:N101,1)&lt;=15,N101,"")</f>
        <v/>
      </c>
      <c r="O208" s="312" t="str">
        <f t="shared" ref="O208:O211" si="183">IF(COUNTIF(D101:O101,1)&lt;=15,O101,"")</f>
        <v/>
      </c>
      <c r="P208" s="312" t="str">
        <f t="shared" ref="P208:P211" si="184">IF(COUNTIF(D101:P101,1)&lt;=15,P101,"")</f>
        <v/>
      </c>
      <c r="Q208" s="312" t="str">
        <f t="shared" ref="Q208:Q211" si="185">IF(COUNTIF(D101:Q101,1)&lt;=15,Q101,"")</f>
        <v/>
      </c>
      <c r="R208" s="312" t="str">
        <f t="shared" ref="R208:R211" si="186">IF(COUNTIF(D101:R101,1)&lt;=15,R101,"")</f>
        <v/>
      </c>
      <c r="S208" s="312" t="str">
        <f t="shared" ref="S208:S211" si="187">IF(COUNTIF(D101:S101,1)&lt;=15,S101,"")</f>
        <v/>
      </c>
      <c r="T208" s="312" t="str">
        <f t="shared" ref="T208:T211" si="188">IF(COUNTIF(D101:T101,1)&lt;=15,T101,"")</f>
        <v/>
      </c>
      <c r="U208" s="312" t="str">
        <f t="shared" ref="U208:U211" si="189">IF(COUNTIF(D101:U101,1)&lt;=15,U101,"")</f>
        <v/>
      </c>
      <c r="V208" s="312" t="str">
        <f t="shared" ref="V208:V211" si="190">IF(COUNTIF(D101:V101,1)&lt;=15,V101,"")</f>
        <v/>
      </c>
      <c r="W208" s="312" t="str">
        <f t="shared" ref="W208:W211" si="191">IF(COUNTIF(D101:W101,1)&lt;=15,W101,"")</f>
        <v/>
      </c>
      <c r="X208" s="312" t="str">
        <f t="shared" ref="X208:X211" si="192">IF(COUNTIF(D101:X101,1)&lt;=15,X101,"")</f>
        <v/>
      </c>
      <c r="Y208" s="312" t="str">
        <f t="shared" ref="Y208:Y211" si="193">IF(COUNTIF(D101:Y101,1)&lt;=15,Y101,"")</f>
        <v/>
      </c>
      <c r="Z208" s="312" t="str">
        <f t="shared" ref="Z208:Z211" si="194">IF(COUNTIF(D101:Z101,1)&lt;=15,Z101,"")</f>
        <v/>
      </c>
      <c r="AA208" s="312" t="str">
        <f t="shared" ref="AA208:AA211" si="195">IF(COUNTIF(D101:AA101,1)&lt;=15,AA101,"")</f>
        <v/>
      </c>
      <c r="AB208" s="312" t="str">
        <f t="shared" ref="AB208:AB211" si="196">IF(COUNTIF(D101:AB101,1)&lt;=15,AB101,"")</f>
        <v/>
      </c>
      <c r="AC208" s="312" t="str">
        <f t="shared" ref="AC208:AC211" si="197">IF(COUNTIF(D101:AC101,1)&lt;=15,AC101,"")</f>
        <v/>
      </c>
      <c r="AD208" s="312" t="str">
        <f t="shared" ref="AD208:AD211" si="198">IF(COUNTIF(D101:AD101,1)&lt;=15,AD101,"")</f>
        <v/>
      </c>
      <c r="AE208" s="312" t="str">
        <f t="shared" ref="AE208:AE211" si="199">IF(COUNTIF(D101:AE101,1)&lt;=15,AE101,"")</f>
        <v/>
      </c>
      <c r="AF208" s="312" t="str">
        <f t="shared" ref="AF208:AF211" si="200">IF(COUNTIF(D101:AF101,1)&lt;=15,AF101,"")</f>
        <v/>
      </c>
      <c r="AG208" s="312" t="str">
        <f t="shared" ref="AG208:AG211" si="201">IF(COUNTIF(D101:AG101,1)&lt;=15,AG101,"")</f>
        <v/>
      </c>
      <c r="AH208" s="312" t="str">
        <f t="shared" ref="AH208:AH211" si="202">IF(COUNTIF(D101:AH101,1)&lt;=15,AH101,"")</f>
        <v/>
      </c>
      <c r="AI208" s="312" t="str">
        <f t="shared" ref="AI208:AI211" si="203">IF(COUNTIF(D101:AI101,1)&lt;=15,AI101,"")</f>
        <v/>
      </c>
      <c r="AJ208" s="312" t="str">
        <f t="shared" ref="AJ208:AJ211" si="204">IF(COUNTIF(D101:AJ101,1)&lt;=15,AJ101,"")</f>
        <v/>
      </c>
      <c r="AK208" s="312" t="str">
        <f t="shared" ref="AK208:AK211" si="205">IF(COUNTIF(D101:AK101,1)&lt;=15,AK101,"")</f>
        <v/>
      </c>
      <c r="AL208" s="312" t="str">
        <f t="shared" ref="AL208:AL211" si="206">IF(COUNTIF(D101:AL101,1)&lt;=15,AL101,"")</f>
        <v/>
      </c>
      <c r="AM208" s="312" t="str">
        <f t="shared" ref="AM208:AM211" si="207">IF(COUNTIF(D101:AM101,1)&lt;=15,AM101,"")</f>
        <v/>
      </c>
      <c r="AN208" s="312" t="str">
        <f t="shared" ref="AN208:AN211" si="208">IF(COUNTIF(D101:AN101,1)&lt;=15,AN101,"")</f>
        <v/>
      </c>
      <c r="AO208" s="312" t="str">
        <f t="shared" ref="AO208:AO211" si="209">IF(COUNTIF(D101:AO101,1)&lt;=15,AO101,"")</f>
        <v/>
      </c>
      <c r="AP208" s="312" t="str">
        <f t="shared" ref="AP208:AP211" si="210">IF(COUNTIF(D101:AP101,1)&lt;=15,AP101,"")</f>
        <v/>
      </c>
      <c r="AQ208" s="312" t="str">
        <f t="shared" ref="AQ208:AQ211" si="211">IF(COUNTIF(D101:AQ101,1)&lt;=15,AQ101,"")</f>
        <v/>
      </c>
      <c r="AR208" s="312" t="str">
        <f t="shared" ref="AR208:AR211" si="212">IF(COUNTIF(D101:AR101,1)&lt;=15,AR101,"")</f>
        <v/>
      </c>
      <c r="AS208" s="312" t="str">
        <f t="shared" ref="AS208:AS211" si="213">IF(COUNTIF(D101:AS101,1)&lt;=15,AS101,"")</f>
        <v/>
      </c>
      <c r="AT208" s="312" t="str">
        <f t="shared" ref="AT208:AT211" si="214">IF(COUNTIF(D101:AT101,1)&lt;=15,AT101,"")</f>
        <v/>
      </c>
      <c r="AU208" s="312" t="str">
        <f t="shared" ref="AU208:AU211" si="215">IF(COUNTIF(D101:AU101,1)&lt;=15,AU101,"")</f>
        <v/>
      </c>
      <c r="AV208" s="312" t="str">
        <f t="shared" ref="AV208:AV211" si="216">IF(COUNTIF(D101:AV101,1)&lt;=15,AV101,"")</f>
        <v/>
      </c>
      <c r="AW208" s="312" t="str">
        <f t="shared" ref="AW208:AW211" si="217">IF(COUNTIF(D101:AW101,1)&lt;=15,AW101,"")</f>
        <v/>
      </c>
      <c r="AX208" s="312" t="str">
        <f t="shared" ref="AX208:AX211" si="218">IF(COUNTIF(D101:AX101,1)&lt;=15,AX101,"")</f>
        <v/>
      </c>
      <c r="AY208" s="312" t="str">
        <f t="shared" ref="AY208:AY211" si="219">IF(COUNTIF(D101:AY101,1)&lt;=15,AY101,"")</f>
        <v/>
      </c>
      <c r="AZ208" s="312" t="str">
        <f t="shared" ref="AZ208:AZ211" si="220">IF(COUNTIF(D101:AZ101,1)&lt;=15,AZ101,"")</f>
        <v/>
      </c>
      <c r="BA208" s="312" t="str">
        <f t="shared" ref="BA208:BA211" si="221">IF(COUNTIF(D101:BA101,1)&lt;=15,BA101,"")</f>
        <v/>
      </c>
      <c r="BB208" s="311">
        <f t="shared" ref="BB208:BB211" si="222">COUNTIF(D208:BA208,1)</f>
        <v>1</v>
      </c>
    </row>
    <row r="209" spans="1:57">
      <c r="A209" s="307" t="str">
        <f t="shared" si="171"/>
        <v/>
      </c>
      <c r="B209" s="313" t="str">
        <f t="shared" si="171"/>
        <v/>
      </c>
      <c r="C209" s="307" t="str">
        <f t="shared" si="171"/>
        <v/>
      </c>
      <c r="D209" s="312">
        <f t="shared" si="172"/>
        <v>1</v>
      </c>
      <c r="E209" s="312" t="str">
        <f t="shared" si="173"/>
        <v/>
      </c>
      <c r="F209" s="312" t="str">
        <f t="shared" si="174"/>
        <v/>
      </c>
      <c r="G209" s="312" t="str">
        <f t="shared" si="175"/>
        <v/>
      </c>
      <c r="H209" s="312" t="str">
        <f t="shared" si="176"/>
        <v/>
      </c>
      <c r="I209" s="312" t="str">
        <f t="shared" si="177"/>
        <v/>
      </c>
      <c r="J209" s="312" t="str">
        <f t="shared" si="178"/>
        <v/>
      </c>
      <c r="K209" s="312" t="str">
        <f t="shared" si="179"/>
        <v/>
      </c>
      <c r="L209" s="312" t="str">
        <f t="shared" si="180"/>
        <v/>
      </c>
      <c r="M209" s="312" t="str">
        <f t="shared" si="181"/>
        <v/>
      </c>
      <c r="N209" s="312" t="str">
        <f t="shared" si="182"/>
        <v/>
      </c>
      <c r="O209" s="312" t="str">
        <f t="shared" si="183"/>
        <v/>
      </c>
      <c r="P209" s="312" t="str">
        <f t="shared" si="184"/>
        <v/>
      </c>
      <c r="Q209" s="312" t="str">
        <f t="shared" si="185"/>
        <v/>
      </c>
      <c r="R209" s="312" t="str">
        <f t="shared" si="186"/>
        <v/>
      </c>
      <c r="S209" s="312" t="str">
        <f t="shared" si="187"/>
        <v/>
      </c>
      <c r="T209" s="312" t="str">
        <f t="shared" si="188"/>
        <v/>
      </c>
      <c r="U209" s="312" t="str">
        <f t="shared" si="189"/>
        <v/>
      </c>
      <c r="V209" s="312" t="str">
        <f t="shared" si="190"/>
        <v/>
      </c>
      <c r="W209" s="312" t="str">
        <f t="shared" si="191"/>
        <v/>
      </c>
      <c r="X209" s="312" t="str">
        <f t="shared" si="192"/>
        <v/>
      </c>
      <c r="Y209" s="312" t="str">
        <f t="shared" si="193"/>
        <v/>
      </c>
      <c r="Z209" s="312" t="str">
        <f t="shared" si="194"/>
        <v/>
      </c>
      <c r="AA209" s="312" t="str">
        <f t="shared" si="195"/>
        <v/>
      </c>
      <c r="AB209" s="312" t="str">
        <f t="shared" si="196"/>
        <v/>
      </c>
      <c r="AC209" s="312" t="str">
        <f t="shared" si="197"/>
        <v/>
      </c>
      <c r="AD209" s="312" t="str">
        <f t="shared" si="198"/>
        <v/>
      </c>
      <c r="AE209" s="312" t="str">
        <f t="shared" si="199"/>
        <v/>
      </c>
      <c r="AF209" s="312" t="str">
        <f t="shared" si="200"/>
        <v/>
      </c>
      <c r="AG209" s="312" t="str">
        <f t="shared" si="201"/>
        <v/>
      </c>
      <c r="AH209" s="312" t="str">
        <f t="shared" si="202"/>
        <v/>
      </c>
      <c r="AI209" s="312" t="str">
        <f t="shared" si="203"/>
        <v/>
      </c>
      <c r="AJ209" s="312" t="str">
        <f t="shared" si="204"/>
        <v/>
      </c>
      <c r="AK209" s="312" t="str">
        <f t="shared" si="205"/>
        <v/>
      </c>
      <c r="AL209" s="312" t="str">
        <f t="shared" si="206"/>
        <v/>
      </c>
      <c r="AM209" s="312" t="str">
        <f t="shared" si="207"/>
        <v/>
      </c>
      <c r="AN209" s="312" t="str">
        <f t="shared" si="208"/>
        <v/>
      </c>
      <c r="AO209" s="312" t="str">
        <f t="shared" si="209"/>
        <v/>
      </c>
      <c r="AP209" s="312" t="str">
        <f t="shared" si="210"/>
        <v/>
      </c>
      <c r="AQ209" s="312" t="str">
        <f t="shared" si="211"/>
        <v/>
      </c>
      <c r="AR209" s="312" t="str">
        <f t="shared" si="212"/>
        <v/>
      </c>
      <c r="AS209" s="312" t="str">
        <f t="shared" si="213"/>
        <v/>
      </c>
      <c r="AT209" s="312" t="str">
        <f t="shared" si="214"/>
        <v/>
      </c>
      <c r="AU209" s="312" t="str">
        <f t="shared" si="215"/>
        <v/>
      </c>
      <c r="AV209" s="312" t="str">
        <f t="shared" si="216"/>
        <v/>
      </c>
      <c r="AW209" s="312" t="str">
        <f t="shared" si="217"/>
        <v/>
      </c>
      <c r="AX209" s="312" t="str">
        <f t="shared" si="218"/>
        <v/>
      </c>
      <c r="AY209" s="312" t="str">
        <f t="shared" si="219"/>
        <v/>
      </c>
      <c r="AZ209" s="312" t="str">
        <f t="shared" si="220"/>
        <v/>
      </c>
      <c r="BA209" s="312" t="str">
        <f t="shared" si="221"/>
        <v/>
      </c>
      <c r="BB209" s="311">
        <f t="shared" si="222"/>
        <v>1</v>
      </c>
    </row>
    <row r="210" spans="1:57">
      <c r="A210" s="307" t="str">
        <f t="shared" si="171"/>
        <v/>
      </c>
      <c r="B210" s="313" t="str">
        <f t="shared" si="171"/>
        <v/>
      </c>
      <c r="C210" s="307" t="str">
        <f t="shared" si="171"/>
        <v/>
      </c>
      <c r="D210" s="312">
        <f t="shared" si="172"/>
        <v>1</v>
      </c>
      <c r="E210" s="312" t="str">
        <f t="shared" si="173"/>
        <v/>
      </c>
      <c r="F210" s="312" t="str">
        <f t="shared" si="174"/>
        <v/>
      </c>
      <c r="G210" s="312" t="str">
        <f t="shared" si="175"/>
        <v/>
      </c>
      <c r="H210" s="312" t="str">
        <f t="shared" si="176"/>
        <v/>
      </c>
      <c r="I210" s="312" t="str">
        <f t="shared" si="177"/>
        <v/>
      </c>
      <c r="J210" s="312" t="str">
        <f t="shared" si="178"/>
        <v/>
      </c>
      <c r="K210" s="312" t="str">
        <f t="shared" si="179"/>
        <v/>
      </c>
      <c r="L210" s="312" t="str">
        <f t="shared" si="180"/>
        <v/>
      </c>
      <c r="M210" s="312" t="str">
        <f t="shared" si="181"/>
        <v/>
      </c>
      <c r="N210" s="312" t="str">
        <f t="shared" si="182"/>
        <v/>
      </c>
      <c r="O210" s="312" t="str">
        <f t="shared" si="183"/>
        <v/>
      </c>
      <c r="P210" s="312" t="str">
        <f t="shared" si="184"/>
        <v/>
      </c>
      <c r="Q210" s="312" t="str">
        <f t="shared" si="185"/>
        <v/>
      </c>
      <c r="R210" s="312" t="str">
        <f t="shared" si="186"/>
        <v/>
      </c>
      <c r="S210" s="312" t="str">
        <f t="shared" si="187"/>
        <v/>
      </c>
      <c r="T210" s="312" t="str">
        <f t="shared" si="188"/>
        <v/>
      </c>
      <c r="U210" s="312" t="str">
        <f t="shared" si="189"/>
        <v/>
      </c>
      <c r="V210" s="312" t="str">
        <f t="shared" si="190"/>
        <v/>
      </c>
      <c r="W210" s="312" t="str">
        <f t="shared" si="191"/>
        <v/>
      </c>
      <c r="X210" s="312" t="str">
        <f t="shared" si="192"/>
        <v/>
      </c>
      <c r="Y210" s="312" t="str">
        <f t="shared" si="193"/>
        <v/>
      </c>
      <c r="Z210" s="312" t="str">
        <f t="shared" si="194"/>
        <v/>
      </c>
      <c r="AA210" s="312" t="str">
        <f t="shared" si="195"/>
        <v/>
      </c>
      <c r="AB210" s="312" t="str">
        <f t="shared" si="196"/>
        <v/>
      </c>
      <c r="AC210" s="312" t="str">
        <f t="shared" si="197"/>
        <v/>
      </c>
      <c r="AD210" s="312" t="str">
        <f t="shared" si="198"/>
        <v/>
      </c>
      <c r="AE210" s="312" t="str">
        <f t="shared" si="199"/>
        <v/>
      </c>
      <c r="AF210" s="312" t="str">
        <f t="shared" si="200"/>
        <v/>
      </c>
      <c r="AG210" s="312" t="str">
        <f t="shared" si="201"/>
        <v/>
      </c>
      <c r="AH210" s="312" t="str">
        <f t="shared" si="202"/>
        <v/>
      </c>
      <c r="AI210" s="312" t="str">
        <f t="shared" si="203"/>
        <v/>
      </c>
      <c r="AJ210" s="312" t="str">
        <f t="shared" si="204"/>
        <v/>
      </c>
      <c r="AK210" s="312" t="str">
        <f t="shared" si="205"/>
        <v/>
      </c>
      <c r="AL210" s="312" t="str">
        <f t="shared" si="206"/>
        <v/>
      </c>
      <c r="AM210" s="312" t="str">
        <f t="shared" si="207"/>
        <v/>
      </c>
      <c r="AN210" s="312" t="str">
        <f t="shared" si="208"/>
        <v/>
      </c>
      <c r="AO210" s="312" t="str">
        <f t="shared" si="209"/>
        <v/>
      </c>
      <c r="AP210" s="312" t="str">
        <f t="shared" si="210"/>
        <v/>
      </c>
      <c r="AQ210" s="312" t="str">
        <f t="shared" si="211"/>
        <v/>
      </c>
      <c r="AR210" s="312" t="str">
        <f t="shared" si="212"/>
        <v/>
      </c>
      <c r="AS210" s="312" t="str">
        <f t="shared" si="213"/>
        <v/>
      </c>
      <c r="AT210" s="312" t="str">
        <f t="shared" si="214"/>
        <v/>
      </c>
      <c r="AU210" s="312" t="str">
        <f t="shared" si="215"/>
        <v/>
      </c>
      <c r="AV210" s="312" t="str">
        <f t="shared" si="216"/>
        <v/>
      </c>
      <c r="AW210" s="312" t="str">
        <f t="shared" si="217"/>
        <v/>
      </c>
      <c r="AX210" s="312" t="str">
        <f t="shared" si="218"/>
        <v/>
      </c>
      <c r="AY210" s="312" t="str">
        <f t="shared" si="219"/>
        <v/>
      </c>
      <c r="AZ210" s="312" t="str">
        <f t="shared" si="220"/>
        <v/>
      </c>
      <c r="BA210" s="312" t="str">
        <f t="shared" si="221"/>
        <v/>
      </c>
      <c r="BB210" s="311">
        <f t="shared" si="222"/>
        <v>1</v>
      </c>
    </row>
    <row r="211" spans="1:57">
      <c r="A211" s="307" t="str">
        <f t="shared" si="171"/>
        <v/>
      </c>
      <c r="B211" s="313" t="str">
        <f t="shared" si="171"/>
        <v/>
      </c>
      <c r="C211" s="307" t="str">
        <f t="shared" si="171"/>
        <v/>
      </c>
      <c r="D211" s="312">
        <f t="shared" si="172"/>
        <v>1</v>
      </c>
      <c r="E211" s="312" t="str">
        <f t="shared" si="173"/>
        <v/>
      </c>
      <c r="F211" s="312" t="str">
        <f t="shared" si="174"/>
        <v/>
      </c>
      <c r="G211" s="312" t="str">
        <f t="shared" si="175"/>
        <v/>
      </c>
      <c r="H211" s="312" t="str">
        <f t="shared" si="176"/>
        <v/>
      </c>
      <c r="I211" s="312" t="str">
        <f t="shared" si="177"/>
        <v/>
      </c>
      <c r="J211" s="312" t="str">
        <f t="shared" si="178"/>
        <v/>
      </c>
      <c r="K211" s="312" t="str">
        <f t="shared" si="179"/>
        <v/>
      </c>
      <c r="L211" s="312" t="str">
        <f t="shared" si="180"/>
        <v/>
      </c>
      <c r="M211" s="312" t="str">
        <f t="shared" si="181"/>
        <v/>
      </c>
      <c r="N211" s="312" t="str">
        <f t="shared" si="182"/>
        <v/>
      </c>
      <c r="O211" s="312" t="str">
        <f t="shared" si="183"/>
        <v/>
      </c>
      <c r="P211" s="312" t="str">
        <f t="shared" si="184"/>
        <v/>
      </c>
      <c r="Q211" s="312" t="str">
        <f t="shared" si="185"/>
        <v/>
      </c>
      <c r="R211" s="312" t="str">
        <f t="shared" si="186"/>
        <v/>
      </c>
      <c r="S211" s="312" t="str">
        <f t="shared" si="187"/>
        <v/>
      </c>
      <c r="T211" s="312" t="str">
        <f t="shared" si="188"/>
        <v/>
      </c>
      <c r="U211" s="312" t="str">
        <f t="shared" si="189"/>
        <v/>
      </c>
      <c r="V211" s="312" t="str">
        <f t="shared" si="190"/>
        <v/>
      </c>
      <c r="W211" s="312" t="str">
        <f t="shared" si="191"/>
        <v/>
      </c>
      <c r="X211" s="312" t="str">
        <f t="shared" si="192"/>
        <v/>
      </c>
      <c r="Y211" s="312" t="str">
        <f t="shared" si="193"/>
        <v/>
      </c>
      <c r="Z211" s="312" t="str">
        <f t="shared" si="194"/>
        <v/>
      </c>
      <c r="AA211" s="312" t="str">
        <f t="shared" si="195"/>
        <v/>
      </c>
      <c r="AB211" s="312" t="str">
        <f t="shared" si="196"/>
        <v/>
      </c>
      <c r="AC211" s="312" t="str">
        <f t="shared" si="197"/>
        <v/>
      </c>
      <c r="AD211" s="312" t="str">
        <f t="shared" si="198"/>
        <v/>
      </c>
      <c r="AE211" s="312" t="str">
        <f t="shared" si="199"/>
        <v/>
      </c>
      <c r="AF211" s="312" t="str">
        <f t="shared" si="200"/>
        <v/>
      </c>
      <c r="AG211" s="312" t="str">
        <f t="shared" si="201"/>
        <v/>
      </c>
      <c r="AH211" s="312" t="str">
        <f t="shared" si="202"/>
        <v/>
      </c>
      <c r="AI211" s="312" t="str">
        <f t="shared" si="203"/>
        <v/>
      </c>
      <c r="AJ211" s="312" t="str">
        <f t="shared" si="204"/>
        <v/>
      </c>
      <c r="AK211" s="312" t="str">
        <f t="shared" si="205"/>
        <v/>
      </c>
      <c r="AL211" s="312" t="str">
        <f t="shared" si="206"/>
        <v/>
      </c>
      <c r="AM211" s="312" t="str">
        <f t="shared" si="207"/>
        <v/>
      </c>
      <c r="AN211" s="312" t="str">
        <f t="shared" si="208"/>
        <v/>
      </c>
      <c r="AO211" s="312" t="str">
        <f t="shared" si="209"/>
        <v/>
      </c>
      <c r="AP211" s="312" t="str">
        <f t="shared" si="210"/>
        <v/>
      </c>
      <c r="AQ211" s="312" t="str">
        <f t="shared" si="211"/>
        <v/>
      </c>
      <c r="AR211" s="312" t="str">
        <f t="shared" si="212"/>
        <v/>
      </c>
      <c r="AS211" s="312" t="str">
        <f t="shared" si="213"/>
        <v/>
      </c>
      <c r="AT211" s="312" t="str">
        <f t="shared" si="214"/>
        <v/>
      </c>
      <c r="AU211" s="312" t="str">
        <f t="shared" si="215"/>
        <v/>
      </c>
      <c r="AV211" s="312" t="str">
        <f t="shared" si="216"/>
        <v/>
      </c>
      <c r="AW211" s="312" t="str">
        <f t="shared" si="217"/>
        <v/>
      </c>
      <c r="AX211" s="312" t="str">
        <f t="shared" si="218"/>
        <v/>
      </c>
      <c r="AY211" s="312" t="str">
        <f t="shared" si="219"/>
        <v/>
      </c>
      <c r="AZ211" s="312" t="str">
        <f t="shared" si="220"/>
        <v/>
      </c>
      <c r="BA211" s="312" t="str">
        <f t="shared" si="221"/>
        <v/>
      </c>
      <c r="BB211" s="311">
        <f t="shared" si="222"/>
        <v>1</v>
      </c>
    </row>
    <row r="212" spans="1:57">
      <c r="A212" s="690" t="s">
        <v>391</v>
      </c>
      <c r="B212" s="690"/>
      <c r="C212" s="690"/>
      <c r="D212" s="307">
        <f t="shared" ref="D212:AI212" si="223">SUM(D112:D211)</f>
        <v>100</v>
      </c>
      <c r="E212" s="307">
        <f t="shared" si="223"/>
        <v>0</v>
      </c>
      <c r="F212" s="307">
        <f t="shared" si="223"/>
        <v>0</v>
      </c>
      <c r="G212" s="307">
        <f t="shared" si="223"/>
        <v>0</v>
      </c>
      <c r="H212" s="307">
        <f t="shared" si="223"/>
        <v>0</v>
      </c>
      <c r="I212" s="307">
        <f t="shared" si="223"/>
        <v>0</v>
      </c>
      <c r="J212" s="307">
        <f t="shared" si="223"/>
        <v>0</v>
      </c>
      <c r="K212" s="307">
        <f t="shared" si="223"/>
        <v>0</v>
      </c>
      <c r="L212" s="307">
        <f t="shared" si="223"/>
        <v>0</v>
      </c>
      <c r="M212" s="307">
        <f t="shared" si="223"/>
        <v>0</v>
      </c>
      <c r="N212" s="307">
        <f t="shared" si="223"/>
        <v>0</v>
      </c>
      <c r="O212" s="307">
        <f t="shared" si="223"/>
        <v>0</v>
      </c>
      <c r="P212" s="307">
        <f t="shared" si="223"/>
        <v>0</v>
      </c>
      <c r="Q212" s="307">
        <f t="shared" si="223"/>
        <v>0</v>
      </c>
      <c r="R212" s="307">
        <f t="shared" si="223"/>
        <v>0</v>
      </c>
      <c r="S212" s="307">
        <f t="shared" si="223"/>
        <v>0</v>
      </c>
      <c r="T212" s="307">
        <f t="shared" si="223"/>
        <v>0</v>
      </c>
      <c r="U212" s="307">
        <f t="shared" si="223"/>
        <v>0</v>
      </c>
      <c r="V212" s="307">
        <f t="shared" si="223"/>
        <v>0</v>
      </c>
      <c r="W212" s="307">
        <f t="shared" si="223"/>
        <v>0</v>
      </c>
      <c r="X212" s="307">
        <f t="shared" si="223"/>
        <v>0</v>
      </c>
      <c r="Y212" s="307">
        <f t="shared" si="223"/>
        <v>0</v>
      </c>
      <c r="Z212" s="307">
        <f t="shared" si="223"/>
        <v>0</v>
      </c>
      <c r="AA212" s="307">
        <f t="shared" si="223"/>
        <v>0</v>
      </c>
      <c r="AB212" s="307">
        <f t="shared" si="223"/>
        <v>0</v>
      </c>
      <c r="AC212" s="307">
        <f t="shared" si="223"/>
        <v>0</v>
      </c>
      <c r="AD212" s="307">
        <f t="shared" si="223"/>
        <v>0</v>
      </c>
      <c r="AE212" s="307">
        <f t="shared" si="223"/>
        <v>0</v>
      </c>
      <c r="AF212" s="307">
        <f t="shared" si="223"/>
        <v>0</v>
      </c>
      <c r="AG212" s="307">
        <f t="shared" si="223"/>
        <v>0</v>
      </c>
      <c r="AH212" s="307">
        <f t="shared" si="223"/>
        <v>0</v>
      </c>
      <c r="AI212" s="307">
        <f t="shared" si="223"/>
        <v>0</v>
      </c>
      <c r="AJ212" s="307">
        <f t="shared" ref="AJ212:BA212" si="224">SUM(AJ112:AJ211)</f>
        <v>0</v>
      </c>
      <c r="AK212" s="307">
        <f t="shared" si="224"/>
        <v>0</v>
      </c>
      <c r="AL212" s="307">
        <f t="shared" si="224"/>
        <v>0</v>
      </c>
      <c r="AM212" s="307">
        <f t="shared" si="224"/>
        <v>0</v>
      </c>
      <c r="AN212" s="307">
        <f t="shared" si="224"/>
        <v>0</v>
      </c>
      <c r="AO212" s="307">
        <f t="shared" si="224"/>
        <v>0</v>
      </c>
      <c r="AP212" s="307">
        <f t="shared" si="224"/>
        <v>0</v>
      </c>
      <c r="AQ212" s="307">
        <f t="shared" si="224"/>
        <v>0</v>
      </c>
      <c r="AR212" s="307">
        <f t="shared" si="224"/>
        <v>0</v>
      </c>
      <c r="AS212" s="307">
        <f t="shared" si="224"/>
        <v>0</v>
      </c>
      <c r="AT212" s="307">
        <f t="shared" si="224"/>
        <v>0</v>
      </c>
      <c r="AU212" s="307">
        <f t="shared" si="224"/>
        <v>0</v>
      </c>
      <c r="AV212" s="307">
        <f t="shared" si="224"/>
        <v>0</v>
      </c>
      <c r="AW212" s="307">
        <f t="shared" si="224"/>
        <v>0</v>
      </c>
      <c r="AX212" s="307">
        <f t="shared" si="224"/>
        <v>0</v>
      </c>
      <c r="AY212" s="307">
        <f t="shared" si="224"/>
        <v>0</v>
      </c>
      <c r="AZ212" s="307">
        <f t="shared" si="224"/>
        <v>0</v>
      </c>
      <c r="BA212" s="307">
        <f t="shared" si="224"/>
        <v>0</v>
      </c>
    </row>
    <row r="215" spans="1:57">
      <c r="A215" t="s">
        <v>394</v>
      </c>
      <c r="D215" s="24"/>
    </row>
    <row r="216" spans="1:57" ht="7.5" customHeight="1">
      <c r="D216" s="24"/>
    </row>
    <row r="217" spans="1:57" s="24" customFormat="1">
      <c r="A217" s="670" t="s">
        <v>389</v>
      </c>
      <c r="B217" s="692" t="s">
        <v>388</v>
      </c>
      <c r="C217" s="670" t="s">
        <v>377</v>
      </c>
      <c r="D217" s="670" t="s">
        <v>387</v>
      </c>
      <c r="E217" s="670"/>
      <c r="F217" s="670"/>
      <c r="G217" s="670"/>
      <c r="H217" s="670"/>
      <c r="I217" s="670"/>
      <c r="J217" s="670"/>
      <c r="K217" s="670"/>
      <c r="L217" s="670"/>
      <c r="M217" s="670"/>
      <c r="N217" s="670"/>
      <c r="O217" s="670"/>
      <c r="P217" s="670"/>
      <c r="Q217" s="670"/>
      <c r="R217" s="670"/>
      <c r="S217" s="670"/>
      <c r="T217" s="670"/>
      <c r="U217" s="670"/>
      <c r="V217" s="670"/>
      <c r="W217" s="670"/>
      <c r="X217" s="670"/>
      <c r="Y217" s="670"/>
      <c r="Z217" s="670"/>
      <c r="AA217" s="670"/>
      <c r="AB217" s="670"/>
      <c r="AC217" s="670"/>
      <c r="AD217" s="670"/>
      <c r="AE217" s="670"/>
      <c r="AF217" s="670"/>
      <c r="AG217" s="670"/>
      <c r="AH217" s="670"/>
      <c r="AI217" s="670"/>
      <c r="AJ217" s="670"/>
      <c r="AK217" s="670"/>
      <c r="AL217" s="670"/>
      <c r="AM217" s="670"/>
      <c r="AN217" s="670"/>
      <c r="AO217" s="670"/>
      <c r="AP217" s="670"/>
      <c r="AQ217" s="670"/>
      <c r="AR217" s="670"/>
      <c r="AS217" s="670"/>
      <c r="AT217" s="670"/>
      <c r="AU217" s="670"/>
      <c r="AV217" s="670"/>
      <c r="AW217" s="670"/>
      <c r="AX217" s="670"/>
      <c r="AY217" s="670"/>
      <c r="AZ217" s="670"/>
      <c r="BA217" s="670"/>
      <c r="BB217" s="670" t="s">
        <v>386</v>
      </c>
      <c r="BD217" s="318"/>
    </row>
    <row r="218" spans="1:57" s="314" customFormat="1" ht="12">
      <c r="A218" s="670"/>
      <c r="B218" s="692"/>
      <c r="C218" s="670"/>
      <c r="D218" s="317">
        <f>D111</f>
        <v>0</v>
      </c>
      <c r="E218" s="317">
        <f t="shared" ref="E218:AJ218" si="225">D218+1</f>
        <v>1</v>
      </c>
      <c r="F218" s="317">
        <f t="shared" si="225"/>
        <v>2</v>
      </c>
      <c r="G218" s="317">
        <f t="shared" si="225"/>
        <v>3</v>
      </c>
      <c r="H218" s="317">
        <f t="shared" si="225"/>
        <v>4</v>
      </c>
      <c r="I218" s="317">
        <f t="shared" si="225"/>
        <v>5</v>
      </c>
      <c r="J218" s="317">
        <f t="shared" si="225"/>
        <v>6</v>
      </c>
      <c r="K218" s="317">
        <f t="shared" si="225"/>
        <v>7</v>
      </c>
      <c r="L218" s="317">
        <f t="shared" si="225"/>
        <v>8</v>
      </c>
      <c r="M218" s="317">
        <f t="shared" si="225"/>
        <v>9</v>
      </c>
      <c r="N218" s="317">
        <f t="shared" si="225"/>
        <v>10</v>
      </c>
      <c r="O218" s="317">
        <f t="shared" si="225"/>
        <v>11</v>
      </c>
      <c r="P218" s="317">
        <f t="shared" si="225"/>
        <v>12</v>
      </c>
      <c r="Q218" s="317">
        <f t="shared" si="225"/>
        <v>13</v>
      </c>
      <c r="R218" s="317">
        <f t="shared" si="225"/>
        <v>14</v>
      </c>
      <c r="S218" s="317">
        <f t="shared" si="225"/>
        <v>15</v>
      </c>
      <c r="T218" s="317">
        <f t="shared" si="225"/>
        <v>16</v>
      </c>
      <c r="U218" s="317">
        <f t="shared" si="225"/>
        <v>17</v>
      </c>
      <c r="V218" s="317">
        <f t="shared" si="225"/>
        <v>18</v>
      </c>
      <c r="W218" s="317">
        <f t="shared" si="225"/>
        <v>19</v>
      </c>
      <c r="X218" s="317">
        <f t="shared" si="225"/>
        <v>20</v>
      </c>
      <c r="Y218" s="317">
        <f t="shared" si="225"/>
        <v>21</v>
      </c>
      <c r="Z218" s="317">
        <f t="shared" si="225"/>
        <v>22</v>
      </c>
      <c r="AA218" s="317">
        <f t="shared" si="225"/>
        <v>23</v>
      </c>
      <c r="AB218" s="317">
        <f t="shared" si="225"/>
        <v>24</v>
      </c>
      <c r="AC218" s="317">
        <f t="shared" si="225"/>
        <v>25</v>
      </c>
      <c r="AD218" s="317">
        <f t="shared" si="225"/>
        <v>26</v>
      </c>
      <c r="AE218" s="317">
        <f t="shared" si="225"/>
        <v>27</v>
      </c>
      <c r="AF218" s="317">
        <f t="shared" si="225"/>
        <v>28</v>
      </c>
      <c r="AG218" s="317">
        <f t="shared" si="225"/>
        <v>29</v>
      </c>
      <c r="AH218" s="317">
        <f t="shared" si="225"/>
        <v>30</v>
      </c>
      <c r="AI218" s="317">
        <f t="shared" si="225"/>
        <v>31</v>
      </c>
      <c r="AJ218" s="317">
        <f t="shared" si="225"/>
        <v>32</v>
      </c>
      <c r="AK218" s="317">
        <f t="shared" ref="AK218:BA218" si="226">AJ218+1</f>
        <v>33</v>
      </c>
      <c r="AL218" s="317">
        <f t="shared" si="226"/>
        <v>34</v>
      </c>
      <c r="AM218" s="317">
        <f t="shared" si="226"/>
        <v>35</v>
      </c>
      <c r="AN218" s="317">
        <f t="shared" si="226"/>
        <v>36</v>
      </c>
      <c r="AO218" s="317">
        <f t="shared" si="226"/>
        <v>37</v>
      </c>
      <c r="AP218" s="317">
        <f t="shared" si="226"/>
        <v>38</v>
      </c>
      <c r="AQ218" s="317">
        <f t="shared" si="226"/>
        <v>39</v>
      </c>
      <c r="AR218" s="317">
        <f t="shared" si="226"/>
        <v>40</v>
      </c>
      <c r="AS218" s="317">
        <f t="shared" si="226"/>
        <v>41</v>
      </c>
      <c r="AT218" s="317">
        <f t="shared" si="226"/>
        <v>42</v>
      </c>
      <c r="AU218" s="317">
        <f t="shared" si="226"/>
        <v>43</v>
      </c>
      <c r="AV218" s="317">
        <f t="shared" si="226"/>
        <v>44</v>
      </c>
      <c r="AW218" s="317">
        <f t="shared" si="226"/>
        <v>45</v>
      </c>
      <c r="AX218" s="317">
        <f t="shared" si="226"/>
        <v>46</v>
      </c>
      <c r="AY218" s="317">
        <f t="shared" si="226"/>
        <v>47</v>
      </c>
      <c r="AZ218" s="317">
        <f t="shared" si="226"/>
        <v>48</v>
      </c>
      <c r="BA218" s="317">
        <f t="shared" si="226"/>
        <v>49</v>
      </c>
      <c r="BB218" s="670"/>
      <c r="BD218" s="316"/>
      <c r="BE218" s="315"/>
    </row>
    <row r="219" spans="1:57">
      <c r="A219" s="307" t="str">
        <f t="shared" ref="A219:C238" si="227">A112</f>
        <v/>
      </c>
      <c r="B219" s="313" t="str">
        <f t="shared" si="227"/>
        <v/>
      </c>
      <c r="C219" s="307" t="str">
        <f t="shared" si="227"/>
        <v/>
      </c>
      <c r="D219" s="312">
        <f>IF(AND('別紙3-1_区分⑤所要額内訳'!$E$11&gt;=DATE(2023,1,1),'別紙3-1_区分⑤所要額内訳'!$D$11="無",COUNTIF($D$112:D112,1)&lt;=7),D112,IF(OR('別紙3-1_区分⑤所要額内訳'!$D$11="有",'別紙3-1_区分⑤所要額内訳'!$E$11&lt;=DATE(2022,12,31)),D112,""))</f>
        <v>1</v>
      </c>
      <c r="E219" s="312" t="str">
        <f>IF(AND('別紙3-1_区分⑤所要額内訳'!$E$11&gt;=DATE(2023,1,1),'別紙3-1_区分⑤所要額内訳'!$D$11="無",COUNTIF($D$112:E112,1)&lt;=7),E112,IF(OR('別紙3-1_区分⑤所要額内訳'!$D$11="有",'別紙3-1_区分⑤所要額内訳'!$E$11&lt;=DATE(2022,12,31)),E112,""))</f>
        <v/>
      </c>
      <c r="F219" s="312" t="str">
        <f>IF(AND('別紙3-1_区分⑤所要額内訳'!$E$11&gt;=DATE(2023,1,1),'別紙3-1_区分⑤所要額内訳'!$D$11="無",COUNTIF($D$112:F112,1)&lt;=7),F112,IF(OR('別紙3-1_区分⑤所要額内訳'!$D$11="有",'別紙3-1_区分⑤所要額内訳'!$E$11&lt;=DATE(2022,12,31)),F112,""))</f>
        <v/>
      </c>
      <c r="G219" s="312" t="str">
        <f>IF(AND('別紙3-1_区分⑤所要額内訳'!$E$11&gt;=DATE(2023,1,1),'別紙3-1_区分⑤所要額内訳'!$D$11="無",COUNTIF($D$112:G112,1)&lt;=7),G112,IF(OR('別紙3-1_区分⑤所要額内訳'!$D$11="有",'別紙3-1_区分⑤所要額内訳'!$E$11&lt;=DATE(2022,12,31)),G112,""))</f>
        <v/>
      </c>
      <c r="H219" s="312" t="str">
        <f>IF(AND('別紙3-1_区分⑤所要額内訳'!$E$11&gt;=DATE(2023,1,1),'別紙3-1_区分⑤所要額内訳'!$D$11="無",COUNTIF($D$112:H112,1)&lt;=7),H112,IF(OR('別紙3-1_区分⑤所要額内訳'!$D$11="有",'別紙3-1_区分⑤所要額内訳'!$E$11&lt;=DATE(2022,12,31)),H112,""))</f>
        <v/>
      </c>
      <c r="I219" s="312" t="str">
        <f>IF(AND('別紙3-1_区分⑤所要額内訳'!$E$11&gt;=DATE(2023,1,1),'別紙3-1_区分⑤所要額内訳'!$D$11="無",COUNTIF($D$112:I112,1)&lt;=7),I112,IF(OR('別紙3-1_区分⑤所要額内訳'!$D$11="有",'別紙3-1_区分⑤所要額内訳'!$E$11&lt;=DATE(2022,12,31)),I112,""))</f>
        <v/>
      </c>
      <c r="J219" s="312" t="str">
        <f>IF(AND('別紙3-1_区分⑤所要額内訳'!$E$11&gt;=DATE(2023,1,1),'別紙3-1_区分⑤所要額内訳'!$D$11="無",COUNTIF($D$112:J112,1)&lt;=7),J112,IF(OR('別紙3-1_区分⑤所要額内訳'!$D$11="有",'別紙3-1_区分⑤所要額内訳'!$E$11&lt;=DATE(2022,12,31)),J112,""))</f>
        <v/>
      </c>
      <c r="K219" s="312" t="str">
        <f>IF(AND('別紙3-1_区分⑤所要額内訳'!$E$11&gt;=DATE(2023,1,1),'別紙3-1_区分⑤所要額内訳'!$D$11="無",COUNTIF($D$112:K112,1)&lt;=7),K112,IF(OR('別紙3-1_区分⑤所要額内訳'!$D$11="有",'別紙3-1_区分⑤所要額内訳'!$E$11&lt;=DATE(2022,12,31)),K112,""))</f>
        <v/>
      </c>
      <c r="L219" s="312" t="str">
        <f>IF(AND('別紙3-1_区分⑤所要額内訳'!$E$11&gt;=DATE(2023,1,1),'別紙3-1_区分⑤所要額内訳'!$D$11="無",COUNTIF($D$112:L112,1)&lt;=7),L112,IF(OR('別紙3-1_区分⑤所要額内訳'!$D$11="有",'別紙3-1_区分⑤所要額内訳'!$E$11&lt;=DATE(2022,12,31)),L112,""))</f>
        <v/>
      </c>
      <c r="M219" s="312" t="str">
        <f>IF(AND('別紙3-1_区分⑤所要額内訳'!$E$11&gt;=DATE(2023,1,1),'別紙3-1_区分⑤所要額内訳'!$D$11="無",COUNTIF($D$112:M112,1)&lt;=7),M112,IF(OR('別紙3-1_区分⑤所要額内訳'!$D$11="有",'別紙3-1_区分⑤所要額内訳'!$E$11&lt;=DATE(2022,12,31)),M112,""))</f>
        <v/>
      </c>
      <c r="N219" s="312" t="str">
        <f>IF(AND('別紙3-1_区分⑤所要額内訳'!$E$11&gt;=DATE(2023,1,1),'別紙3-1_区分⑤所要額内訳'!$D$11="無",COUNTIF($D$112:N112,1)&lt;=7),N112,IF(OR('別紙3-1_区分⑤所要額内訳'!$D$11="有",'別紙3-1_区分⑤所要額内訳'!$E$11&lt;=DATE(2022,12,31)),N112,""))</f>
        <v/>
      </c>
      <c r="O219" s="312" t="str">
        <f>IF(AND('別紙3-1_区分⑤所要額内訳'!$E$11&gt;=DATE(2023,1,1),'別紙3-1_区分⑤所要額内訳'!$D$11="無",COUNTIF($D$112:O112,1)&lt;=7),O112,IF(OR('別紙3-1_区分⑤所要額内訳'!$D$11="有",'別紙3-1_区分⑤所要額内訳'!$E$11&lt;=DATE(2022,12,31)),O112,""))</f>
        <v/>
      </c>
      <c r="P219" s="312" t="str">
        <f>IF(AND('別紙3-1_区分⑤所要額内訳'!$E$11&gt;=DATE(2023,1,1),'別紙3-1_区分⑤所要額内訳'!$D$11="無",COUNTIF($D$112:P112,1)&lt;=7),P112,IF(OR('別紙3-1_区分⑤所要額内訳'!$D$11="有",'別紙3-1_区分⑤所要額内訳'!$E$11&lt;=DATE(2022,12,31)),P112,""))</f>
        <v/>
      </c>
      <c r="Q219" s="312" t="str">
        <f>IF(AND('別紙3-1_区分⑤所要額内訳'!$E$11&gt;=DATE(2023,1,1),'別紙3-1_区分⑤所要額内訳'!$D$11="無",COUNTIF($D$112:Q112,1)&lt;=7),Q112,IF(OR('別紙3-1_区分⑤所要額内訳'!$D$11="有",'別紙3-1_区分⑤所要額内訳'!$E$11&lt;=DATE(2022,12,31)),Q112,""))</f>
        <v/>
      </c>
      <c r="R219" s="312" t="str">
        <f>IF(AND('別紙3-1_区分⑤所要額内訳'!$E$11&gt;=DATE(2023,1,1),'別紙3-1_区分⑤所要額内訳'!$D$11="無",COUNTIF($D$112:R112,1)&lt;=7),R112,IF(OR('別紙3-1_区分⑤所要額内訳'!$D$11="有",'別紙3-1_区分⑤所要額内訳'!$E$11&lt;=DATE(2022,12,31)),R112,""))</f>
        <v/>
      </c>
      <c r="S219" s="312" t="str">
        <f>IF(AND('別紙3-1_区分⑤所要額内訳'!$E$11&gt;=DATE(2023,1,1),'別紙3-1_区分⑤所要額内訳'!$D$11="無",COUNTIF($D$112:S112,1)&lt;=7),S112,IF(OR('別紙3-1_区分⑤所要額内訳'!$D$11="有",'別紙3-1_区分⑤所要額内訳'!$E$11&lt;=DATE(2022,12,31)),S112,""))</f>
        <v/>
      </c>
      <c r="T219" s="312" t="str">
        <f>IF(AND('別紙3-1_区分⑤所要額内訳'!$E$11&gt;=DATE(2023,1,1),'別紙3-1_区分⑤所要額内訳'!$D$11="無",COUNTIF($D$112:T112,1)&lt;=7),T112,IF(OR('別紙3-1_区分⑤所要額内訳'!$D$11="有",'別紙3-1_区分⑤所要額内訳'!$E$11&lt;=DATE(2022,12,31)),T112,""))</f>
        <v/>
      </c>
      <c r="U219" s="312" t="str">
        <f>IF(AND('別紙3-1_区分⑤所要額内訳'!$E$11&gt;=DATE(2023,1,1),'別紙3-1_区分⑤所要額内訳'!$D$11="無",COUNTIF($D$112:U112,1)&lt;=7),U112,IF(OR('別紙3-1_区分⑤所要額内訳'!$D$11="有",'別紙3-1_区分⑤所要額内訳'!$E$11&lt;=DATE(2022,12,31)),U112,""))</f>
        <v/>
      </c>
      <c r="V219" s="312" t="str">
        <f>IF(AND('別紙3-1_区分⑤所要額内訳'!$E$11&gt;=DATE(2023,1,1),'別紙3-1_区分⑤所要額内訳'!$D$11="無",COUNTIF($D$112:V112,1)&lt;=7),V112,IF(OR('別紙3-1_区分⑤所要額内訳'!$D$11="有",'別紙3-1_区分⑤所要額内訳'!$E$11&lt;=DATE(2022,12,31)),V112,""))</f>
        <v/>
      </c>
      <c r="W219" s="312" t="str">
        <f>IF(AND('別紙3-1_区分⑤所要額内訳'!$E$11&gt;=DATE(2023,1,1),'別紙3-1_区分⑤所要額内訳'!$D$11="無",COUNTIF($D$112:W112,1)&lt;=7),W112,IF(OR('別紙3-1_区分⑤所要額内訳'!$D$11="有",'別紙3-1_区分⑤所要額内訳'!$E$11&lt;=DATE(2022,12,31)),W112,""))</f>
        <v/>
      </c>
      <c r="X219" s="312" t="str">
        <f>IF(AND('別紙3-1_区分⑤所要額内訳'!$E$11&gt;=DATE(2023,1,1),'別紙3-1_区分⑤所要額内訳'!$D$11="無",COUNTIF($D$112:X112,1)&lt;=7),X112,IF(OR('別紙3-1_区分⑤所要額内訳'!$D$11="有",'別紙3-1_区分⑤所要額内訳'!$E$11&lt;=DATE(2022,12,31)),X112,""))</f>
        <v/>
      </c>
      <c r="Y219" s="312" t="str">
        <f>IF(AND('別紙3-1_区分⑤所要額内訳'!$E$11&gt;=DATE(2023,1,1),'別紙3-1_区分⑤所要額内訳'!$D$11="無",COUNTIF($D$112:Y112,1)&lt;=7),Y112,IF(OR('別紙3-1_区分⑤所要額内訳'!$D$11="有",'別紙3-1_区分⑤所要額内訳'!$E$11&lt;=DATE(2022,12,31)),Y112,""))</f>
        <v/>
      </c>
      <c r="Z219" s="312" t="str">
        <f>IF(AND('別紙3-1_区分⑤所要額内訳'!$E$11&gt;=DATE(2023,1,1),'別紙3-1_区分⑤所要額内訳'!$D$11="無",COUNTIF($D$112:Z112,1)&lt;=7),Z112,IF(OR('別紙3-1_区分⑤所要額内訳'!$D$11="有",'別紙3-1_区分⑤所要額内訳'!$E$11&lt;=DATE(2022,12,31)),Z112,""))</f>
        <v/>
      </c>
      <c r="AA219" s="312" t="str">
        <f>IF(AND('別紙3-1_区分⑤所要額内訳'!$E$11&gt;=DATE(2023,1,1),'別紙3-1_区分⑤所要額内訳'!$D$11="無",COUNTIF($D$112:AA112,1)&lt;=7),AA112,IF(OR('別紙3-1_区分⑤所要額内訳'!$D$11="有",'別紙3-1_区分⑤所要額内訳'!$E$11&lt;=DATE(2022,12,31)),AA112,""))</f>
        <v/>
      </c>
      <c r="AB219" s="312" t="str">
        <f>IF(AND('別紙3-1_区分⑤所要額内訳'!$E$11&gt;=DATE(2023,1,1),'別紙3-1_区分⑤所要額内訳'!$D$11="無",COUNTIF($D$112:AB112,1)&lt;=7),AB112,IF(OR('別紙3-1_区分⑤所要額内訳'!$D$11="有",'別紙3-1_区分⑤所要額内訳'!$E$11&lt;=DATE(2022,12,31)),AB112,""))</f>
        <v/>
      </c>
      <c r="AC219" s="312" t="str">
        <f>IF(AND('別紙3-1_区分⑤所要額内訳'!$E$11&gt;=DATE(2023,1,1),'別紙3-1_区分⑤所要額内訳'!$D$11="無",COUNTIF($D$112:AC112,1)&lt;=7),AC112,IF(OR('別紙3-1_区分⑤所要額内訳'!$D$11="有",'別紙3-1_区分⑤所要額内訳'!$E$11&lt;=DATE(2022,12,31)),AC112,""))</f>
        <v/>
      </c>
      <c r="AD219" s="312" t="str">
        <f>IF(AND('別紙3-1_区分⑤所要額内訳'!$E$11&gt;=DATE(2023,1,1),'別紙3-1_区分⑤所要額内訳'!$D$11="無",COUNTIF($D$112:AD112,1)&lt;=7),AD112,IF(OR('別紙3-1_区分⑤所要額内訳'!$D$11="有",'別紙3-1_区分⑤所要額内訳'!$E$11&lt;=DATE(2022,12,31)),AD112,""))</f>
        <v/>
      </c>
      <c r="AE219" s="312" t="str">
        <f>IF(AND('別紙3-1_区分⑤所要額内訳'!$E$11&gt;=DATE(2023,1,1),'別紙3-1_区分⑤所要額内訳'!$D$11="無",COUNTIF($D$112:AE112,1)&lt;=7),AE112,IF(OR('別紙3-1_区分⑤所要額内訳'!$D$11="有",'別紙3-1_区分⑤所要額内訳'!$E$11&lt;=DATE(2022,12,31)),AE112,""))</f>
        <v/>
      </c>
      <c r="AF219" s="312" t="str">
        <f>IF(AND('別紙3-1_区分⑤所要額内訳'!$E$11&gt;=DATE(2023,1,1),'別紙3-1_区分⑤所要額内訳'!$D$11="無",COUNTIF($D$112:AF112,1)&lt;=7),AF112,IF(OR('別紙3-1_区分⑤所要額内訳'!$D$11="有",'別紙3-1_区分⑤所要額内訳'!$E$11&lt;=DATE(2022,12,31)),AF112,""))</f>
        <v/>
      </c>
      <c r="AG219" s="312" t="str">
        <f>IF(AND('別紙3-1_区分⑤所要額内訳'!$E$11&gt;=DATE(2023,1,1),'別紙3-1_区分⑤所要額内訳'!$D$11="無",COUNTIF($D$112:AG112,1)&lt;=7),AG112,IF(OR('別紙3-1_区分⑤所要額内訳'!$D$11="有",'別紙3-1_区分⑤所要額内訳'!$E$11&lt;=DATE(2022,12,31)),AG112,""))</f>
        <v/>
      </c>
      <c r="AH219" s="312" t="str">
        <f>IF(AND('別紙3-1_区分⑤所要額内訳'!$E$11&gt;=DATE(2023,1,1),'別紙3-1_区分⑤所要額内訳'!$D$11="無",COUNTIF($D$112:AH112,1)&lt;=7),AH112,IF(OR('別紙3-1_区分⑤所要額内訳'!$D$11="有",'別紙3-1_区分⑤所要額内訳'!$E$11&lt;=DATE(2022,12,31)),AH112,""))</f>
        <v/>
      </c>
      <c r="AI219" s="312" t="str">
        <f>IF(AND('別紙3-1_区分⑤所要額内訳'!$E$11&gt;=DATE(2023,1,1),'別紙3-1_区分⑤所要額内訳'!$D$11="無",COUNTIF($D$112:AI112,1)&lt;=7),AI112,IF(OR('別紙3-1_区分⑤所要額内訳'!$D$11="有",'別紙3-1_区分⑤所要額内訳'!$E$11&lt;=DATE(2022,12,31)),AI112,""))</f>
        <v/>
      </c>
      <c r="AJ219" s="312" t="str">
        <f>IF(AND('別紙3-1_区分⑤所要額内訳'!$E$11&gt;=DATE(2023,1,1),'別紙3-1_区分⑤所要額内訳'!$D$11="無",COUNTIF($D$112:AJ112,1)&lt;=7),AJ112,IF(OR('別紙3-1_区分⑤所要額内訳'!$D$11="有",'別紙3-1_区分⑤所要額内訳'!$E$11&lt;=DATE(2022,12,31)),AJ112,""))</f>
        <v/>
      </c>
      <c r="AK219" s="312" t="str">
        <f>IF(AND('別紙3-1_区分⑤所要額内訳'!$E$11&gt;=DATE(2023,1,1),'別紙3-1_区分⑤所要額内訳'!$D$11="無",COUNTIF($D$112:AK112,1)&lt;=7),AK112,IF(OR('別紙3-1_区分⑤所要額内訳'!$D$11="有",'別紙3-1_区分⑤所要額内訳'!$E$11&lt;=DATE(2022,12,31)),AK112,""))</f>
        <v/>
      </c>
      <c r="AL219" s="312" t="str">
        <f>IF(AND('別紙3-1_区分⑤所要額内訳'!$E$11&gt;=DATE(2023,1,1),'別紙3-1_区分⑤所要額内訳'!$D$11="無",COUNTIF($D$112:AL112,1)&lt;=7),AL112,IF(OR('別紙3-1_区分⑤所要額内訳'!$D$11="有",'別紙3-1_区分⑤所要額内訳'!$E$11&lt;=DATE(2022,12,31)),AL112,""))</f>
        <v/>
      </c>
      <c r="AM219" s="312" t="str">
        <f>IF(AND('別紙3-1_区分⑤所要額内訳'!$E$11&gt;=DATE(2023,1,1),'別紙3-1_区分⑤所要額内訳'!$D$11="無",COUNTIF($D$112:AM112,1)&lt;=7),AM112,IF(OR('別紙3-1_区分⑤所要額内訳'!$D$11="有",'別紙3-1_区分⑤所要額内訳'!$E$11&lt;=DATE(2022,12,31)),AM112,""))</f>
        <v/>
      </c>
      <c r="AN219" s="312" t="str">
        <f>IF(AND('別紙3-1_区分⑤所要額内訳'!$E$11&gt;=DATE(2023,1,1),'別紙3-1_区分⑤所要額内訳'!$D$11="無",COUNTIF($D$112:AN112,1)&lt;=7),AN112,IF(OR('別紙3-1_区分⑤所要額内訳'!$D$11="有",'別紙3-1_区分⑤所要額内訳'!$E$11&lt;=DATE(2022,12,31)),AN112,""))</f>
        <v/>
      </c>
      <c r="AO219" s="312" t="str">
        <f>IF(AND('別紙3-1_区分⑤所要額内訳'!$E$11&gt;=DATE(2023,1,1),'別紙3-1_区分⑤所要額内訳'!$D$11="無",COUNTIF($D$112:AO112,1)&lt;=7),AO112,IF(OR('別紙3-1_区分⑤所要額内訳'!$D$11="有",'別紙3-1_区分⑤所要額内訳'!$E$11&lt;=DATE(2022,12,31)),AO112,""))</f>
        <v/>
      </c>
      <c r="AP219" s="312" t="str">
        <f>IF(AND('別紙3-1_区分⑤所要額内訳'!$E$11&gt;=DATE(2023,1,1),'別紙3-1_区分⑤所要額内訳'!$D$11="無",COUNTIF($D$112:AP112,1)&lt;=7),AP112,IF(OR('別紙3-1_区分⑤所要額内訳'!$D$11="有",'別紙3-1_区分⑤所要額内訳'!$E$11&lt;=DATE(2022,12,31)),AP112,""))</f>
        <v/>
      </c>
      <c r="AQ219" s="312" t="str">
        <f>IF(AND('別紙3-1_区分⑤所要額内訳'!$E$11&gt;=DATE(2023,1,1),'別紙3-1_区分⑤所要額内訳'!$D$11="無",COUNTIF($D$112:AQ112,1)&lt;=7),AQ112,IF(OR('別紙3-1_区分⑤所要額内訳'!$D$11="有",'別紙3-1_区分⑤所要額内訳'!$E$11&lt;=DATE(2022,12,31)),AQ112,""))</f>
        <v/>
      </c>
      <c r="AR219" s="312" t="str">
        <f>IF(AND('別紙3-1_区分⑤所要額内訳'!$E$11&gt;=DATE(2023,1,1),'別紙3-1_区分⑤所要額内訳'!$D$11="無",COUNTIF($D$112:AR112,1)&lt;=7),AR112,IF(OR('別紙3-1_区分⑤所要額内訳'!$D$11="有",'別紙3-1_区分⑤所要額内訳'!$E$11&lt;=DATE(2022,12,31)),AR112,""))</f>
        <v/>
      </c>
      <c r="AS219" s="312" t="str">
        <f>IF(AND('別紙3-1_区分⑤所要額内訳'!$E$11&gt;=DATE(2023,1,1),'別紙3-1_区分⑤所要額内訳'!$D$11="無",COUNTIF($D$112:AS112,1)&lt;=7),AS112,IF(OR('別紙3-1_区分⑤所要額内訳'!$D$11="有",'別紙3-1_区分⑤所要額内訳'!$E$11&lt;=DATE(2022,12,31)),AS112,""))</f>
        <v/>
      </c>
      <c r="AT219" s="312" t="str">
        <f>IF(AND('別紙3-1_区分⑤所要額内訳'!$E$11&gt;=DATE(2023,1,1),'別紙3-1_区分⑤所要額内訳'!$D$11="無",COUNTIF($D$112:AT112,1)&lt;=7),AT112,IF(OR('別紙3-1_区分⑤所要額内訳'!$D$11="有",'別紙3-1_区分⑤所要額内訳'!$E$11&lt;=DATE(2022,12,31)),AT112,""))</f>
        <v/>
      </c>
      <c r="AU219" s="312" t="str">
        <f>IF(AND('別紙3-1_区分⑤所要額内訳'!$E$11&gt;=DATE(2023,1,1),'別紙3-1_区分⑤所要額内訳'!$D$11="無",COUNTIF($D$112:AU112,1)&lt;=7),AU112,IF(OR('別紙3-1_区分⑤所要額内訳'!$D$11="有",'別紙3-1_区分⑤所要額内訳'!$E$11&lt;=DATE(2022,12,31)),AU112,""))</f>
        <v/>
      </c>
      <c r="AV219" s="312" t="str">
        <f>IF(AND('別紙3-1_区分⑤所要額内訳'!$E$11&gt;=DATE(2023,1,1),'別紙3-1_区分⑤所要額内訳'!$D$11="無",COUNTIF($D$112:AV112,1)&lt;=7),AV112,IF(OR('別紙3-1_区分⑤所要額内訳'!$D$11="有",'別紙3-1_区分⑤所要額内訳'!$E$11&lt;=DATE(2022,12,31)),AV112,""))</f>
        <v/>
      </c>
      <c r="AW219" s="312" t="str">
        <f>IF(AND('別紙3-1_区分⑤所要額内訳'!$E$11&gt;=DATE(2023,1,1),'別紙3-1_区分⑤所要額内訳'!$D$11="無",COUNTIF($D$112:AW112,1)&lt;=7),AW112,IF(OR('別紙3-1_区分⑤所要額内訳'!$D$11="有",'別紙3-1_区分⑤所要額内訳'!$E$11&lt;=DATE(2022,12,31)),AW112,""))</f>
        <v/>
      </c>
      <c r="AX219" s="312" t="str">
        <f>IF(AND('別紙3-1_区分⑤所要額内訳'!$E$11&gt;=DATE(2023,1,1),'別紙3-1_区分⑤所要額内訳'!$D$11="無",COUNTIF($D$112:AX112,1)&lt;=7),AX112,IF(OR('別紙3-1_区分⑤所要額内訳'!$D$11="有",'別紙3-1_区分⑤所要額内訳'!$E$11&lt;=DATE(2022,12,31)),AX112,""))</f>
        <v/>
      </c>
      <c r="AY219" s="312" t="str">
        <f>IF(AND('別紙3-1_区分⑤所要額内訳'!$E$11&gt;=DATE(2023,1,1),'別紙3-1_区分⑤所要額内訳'!$D$11="無",COUNTIF($D$112:AY112,1)&lt;=7),AY112,IF(OR('別紙3-1_区分⑤所要額内訳'!$D$11="有",'別紙3-1_区分⑤所要額内訳'!$E$11&lt;=DATE(2022,12,31)),AY112,""))</f>
        <v/>
      </c>
      <c r="AZ219" s="312" t="str">
        <f>IF(AND('別紙3-1_区分⑤所要額内訳'!$E$11&gt;=DATE(2023,1,1),'別紙3-1_区分⑤所要額内訳'!$D$11="無",COUNTIF($D$112:AZ112,1)&lt;=7),AZ112,IF(OR('別紙3-1_区分⑤所要額内訳'!$D$11="有",'別紙3-1_区分⑤所要額内訳'!$E$11&lt;=DATE(2022,12,31)),AZ112,""))</f>
        <v/>
      </c>
      <c r="BA219" s="312" t="str">
        <f>IF(AND('別紙3-1_区分⑤所要額内訳'!$E$11&gt;=DATE(2023,1,1),'別紙3-1_区分⑤所要額内訳'!$D$11="無",COUNTIF($D$112:BA112,1)&lt;=7),BA112,IF(OR('別紙3-1_区分⑤所要額内訳'!$D$11="有",'別紙3-1_区分⑤所要額内訳'!$E$11&lt;=DATE(2022,12,31)),BA112,""))</f>
        <v/>
      </c>
      <c r="BB219" s="311">
        <f t="shared" ref="BB219:BB250" si="228">COUNTIF(D219:BA219,1)</f>
        <v>1</v>
      </c>
    </row>
    <row r="220" spans="1:57">
      <c r="A220" s="307" t="str">
        <f t="shared" si="227"/>
        <v/>
      </c>
      <c r="B220" s="313" t="str">
        <f t="shared" si="227"/>
        <v/>
      </c>
      <c r="C220" s="307" t="str">
        <f t="shared" si="227"/>
        <v/>
      </c>
      <c r="D220" s="312">
        <f>IF(AND('別紙3-1_区分⑤所要額内訳'!$E$12&gt;=DATE(2023,1,1),'別紙3-1_区分⑤所要額内訳'!$D$12="無",COUNTIF($D$113:D113,1)&lt;=7),D113,IF(OR('別紙3-1_区分⑤所要額内訳'!$D$12="有",'別紙3-1_区分⑤所要額内訳'!$E$12&lt;=DATE(2022,12,31)),D113,""))</f>
        <v>1</v>
      </c>
      <c r="E220" s="312" t="str">
        <f>IF(AND('別紙3-1_区分⑤所要額内訳'!$E$12&gt;=DATE(2023,1,1),'別紙3-1_区分⑤所要額内訳'!$D$12="無",COUNTIF($D$113:E113,1)&lt;=7),E113,IF(OR('別紙3-1_区分⑤所要額内訳'!$D$12="有",'別紙3-1_区分⑤所要額内訳'!$E$12&lt;=DATE(2022,12,31)),E113,""))</f>
        <v/>
      </c>
      <c r="F220" s="312" t="str">
        <f>IF(AND('別紙3-1_区分⑤所要額内訳'!$E$12&gt;=DATE(2023,1,1),'別紙3-1_区分⑤所要額内訳'!$D$12="無",COUNTIF($D$113:F113,1)&lt;=7),F113,IF(OR('別紙3-1_区分⑤所要額内訳'!$D$12="有",'別紙3-1_区分⑤所要額内訳'!$E$12&lt;=DATE(2022,12,31)),F113,""))</f>
        <v/>
      </c>
      <c r="G220" s="312" t="str">
        <f>IF(AND('別紙3-1_区分⑤所要額内訳'!$E$12&gt;=DATE(2023,1,1),'別紙3-1_区分⑤所要額内訳'!$D$12="無",COUNTIF($D$113:G113,1)&lt;=7),G113,IF(OR('別紙3-1_区分⑤所要額内訳'!$D$12="有",'別紙3-1_区分⑤所要額内訳'!$E$12&lt;=DATE(2022,12,31)),G113,""))</f>
        <v/>
      </c>
      <c r="H220" s="312" t="str">
        <f>IF(AND('別紙3-1_区分⑤所要額内訳'!$E$12&gt;=DATE(2023,1,1),'別紙3-1_区分⑤所要額内訳'!$D$12="無",COUNTIF($D$113:H113,1)&lt;=7),H113,IF(OR('別紙3-1_区分⑤所要額内訳'!$D$12="有",'別紙3-1_区分⑤所要額内訳'!$E$12&lt;=DATE(2022,12,31)),H113,""))</f>
        <v/>
      </c>
      <c r="I220" s="312" t="str">
        <f>IF(AND('別紙3-1_区分⑤所要額内訳'!$E$12&gt;=DATE(2023,1,1),'別紙3-1_区分⑤所要額内訳'!$D$12="無",COUNTIF($D$113:I113,1)&lt;=7),I113,IF(OR('別紙3-1_区分⑤所要額内訳'!$D$12="有",'別紙3-1_区分⑤所要額内訳'!$E$12&lt;=DATE(2022,12,31)),I113,""))</f>
        <v/>
      </c>
      <c r="J220" s="312" t="str">
        <f>IF(AND('別紙3-1_区分⑤所要額内訳'!$E$12&gt;=DATE(2023,1,1),'別紙3-1_区分⑤所要額内訳'!$D$12="無",COUNTIF($D$113:J113,1)&lt;=7),J113,IF(OR('別紙3-1_区分⑤所要額内訳'!$D$12="有",'別紙3-1_区分⑤所要額内訳'!$E$12&lt;=DATE(2022,12,31)),J113,""))</f>
        <v/>
      </c>
      <c r="K220" s="312" t="str">
        <f>IF(AND('別紙3-1_区分⑤所要額内訳'!$E$12&gt;=DATE(2023,1,1),'別紙3-1_区分⑤所要額内訳'!$D$12="無",COUNTIF($D$113:K113,1)&lt;=7),K113,IF(OR('別紙3-1_区分⑤所要額内訳'!$D$12="有",'別紙3-1_区分⑤所要額内訳'!$E$12&lt;=DATE(2022,12,31)),K113,""))</f>
        <v/>
      </c>
      <c r="L220" s="312" t="str">
        <f>IF(AND('別紙3-1_区分⑤所要額内訳'!$E$12&gt;=DATE(2023,1,1),'別紙3-1_区分⑤所要額内訳'!$D$12="無",COUNTIF($D$113:L113,1)&lt;=7),L113,IF(OR('別紙3-1_区分⑤所要額内訳'!$D$12="有",'別紙3-1_区分⑤所要額内訳'!$E$12&lt;=DATE(2022,12,31)),L113,""))</f>
        <v/>
      </c>
      <c r="M220" s="312" t="str">
        <f>IF(AND('別紙3-1_区分⑤所要額内訳'!$E$12&gt;=DATE(2023,1,1),'別紙3-1_区分⑤所要額内訳'!$D$12="無",COUNTIF($D$113:M113,1)&lt;=7),M113,IF(OR('別紙3-1_区分⑤所要額内訳'!$D$12="有",'別紙3-1_区分⑤所要額内訳'!$E$12&lt;=DATE(2022,12,31)),M113,""))</f>
        <v/>
      </c>
      <c r="N220" s="312" t="str">
        <f>IF(AND('別紙3-1_区分⑤所要額内訳'!$E$12&gt;=DATE(2023,1,1),'別紙3-1_区分⑤所要額内訳'!$D$12="無",COUNTIF($D$113:N113,1)&lt;=7),N113,IF(OR('別紙3-1_区分⑤所要額内訳'!$D$12="有",'別紙3-1_区分⑤所要額内訳'!$E$12&lt;=DATE(2022,12,31)),N113,""))</f>
        <v/>
      </c>
      <c r="O220" s="312" t="str">
        <f>IF(AND('別紙3-1_区分⑤所要額内訳'!$E$12&gt;=DATE(2023,1,1),'別紙3-1_区分⑤所要額内訳'!$D$12="無",COUNTIF($D$113:O113,1)&lt;=7),O113,IF(OR('別紙3-1_区分⑤所要額内訳'!$D$12="有",'別紙3-1_区分⑤所要額内訳'!$E$12&lt;=DATE(2022,12,31)),O113,""))</f>
        <v/>
      </c>
      <c r="P220" s="312" t="str">
        <f>IF(AND('別紙3-1_区分⑤所要額内訳'!$E$12&gt;=DATE(2023,1,1),'別紙3-1_区分⑤所要額内訳'!$D$12="無",COUNTIF($D$113:P113,1)&lt;=7),P113,IF(OR('別紙3-1_区分⑤所要額内訳'!$D$12="有",'別紙3-1_区分⑤所要額内訳'!$E$12&lt;=DATE(2022,12,31)),P113,""))</f>
        <v/>
      </c>
      <c r="Q220" s="312" t="str">
        <f>IF(AND('別紙3-1_区分⑤所要額内訳'!$E$12&gt;=DATE(2023,1,1),'別紙3-1_区分⑤所要額内訳'!$D$12="無",COUNTIF($D$113:Q113,1)&lt;=7),Q113,IF(OR('別紙3-1_区分⑤所要額内訳'!$D$12="有",'別紙3-1_区分⑤所要額内訳'!$E$12&lt;=DATE(2022,12,31)),Q113,""))</f>
        <v/>
      </c>
      <c r="R220" s="312" t="str">
        <f>IF(AND('別紙3-1_区分⑤所要額内訳'!$E$12&gt;=DATE(2023,1,1),'別紙3-1_区分⑤所要額内訳'!$D$12="無",COUNTIF($D$113:R113,1)&lt;=7),R113,IF(OR('別紙3-1_区分⑤所要額内訳'!$D$12="有",'別紙3-1_区分⑤所要額内訳'!$E$12&lt;=DATE(2022,12,31)),R113,""))</f>
        <v/>
      </c>
      <c r="S220" s="312" t="str">
        <f>IF(AND('別紙3-1_区分⑤所要額内訳'!$E$12&gt;=DATE(2023,1,1),'別紙3-1_区分⑤所要額内訳'!$D$12="無",COUNTIF($D$113:S113,1)&lt;=7),S113,IF(OR('別紙3-1_区分⑤所要額内訳'!$D$12="有",'別紙3-1_区分⑤所要額内訳'!$E$12&lt;=DATE(2022,12,31)),S113,""))</f>
        <v/>
      </c>
      <c r="T220" s="312" t="str">
        <f>IF(AND('別紙3-1_区分⑤所要額内訳'!$E$12&gt;=DATE(2023,1,1),'別紙3-1_区分⑤所要額内訳'!$D$12="無",COUNTIF($D$113:T113,1)&lt;=7),T113,IF(OR('別紙3-1_区分⑤所要額内訳'!$D$12="有",'別紙3-1_区分⑤所要額内訳'!$E$12&lt;=DATE(2022,12,31)),T113,""))</f>
        <v/>
      </c>
      <c r="U220" s="312" t="str">
        <f>IF(AND('別紙3-1_区分⑤所要額内訳'!$E$12&gt;=DATE(2023,1,1),'別紙3-1_区分⑤所要額内訳'!$D$12="無",COUNTIF($D$113:U113,1)&lt;=7),U113,IF(OR('別紙3-1_区分⑤所要額内訳'!$D$12="有",'別紙3-1_区分⑤所要額内訳'!$E$12&lt;=DATE(2022,12,31)),U113,""))</f>
        <v/>
      </c>
      <c r="V220" s="312" t="str">
        <f>IF(AND('別紙3-1_区分⑤所要額内訳'!$E$12&gt;=DATE(2023,1,1),'別紙3-1_区分⑤所要額内訳'!$D$12="無",COUNTIF($D$113:V113,1)&lt;=7),V113,IF(OR('別紙3-1_区分⑤所要額内訳'!$D$12="有",'別紙3-1_区分⑤所要額内訳'!$E$12&lt;=DATE(2022,12,31)),V113,""))</f>
        <v/>
      </c>
      <c r="W220" s="312" t="str">
        <f>IF(AND('別紙3-1_区分⑤所要額内訳'!$E$12&gt;=DATE(2023,1,1),'別紙3-1_区分⑤所要額内訳'!$D$12="無",COUNTIF($D$113:W113,1)&lt;=7),W113,IF(OR('別紙3-1_区分⑤所要額内訳'!$D$12="有",'別紙3-1_区分⑤所要額内訳'!$E$12&lt;=DATE(2022,12,31)),W113,""))</f>
        <v/>
      </c>
      <c r="X220" s="312" t="str">
        <f>IF(AND('別紙3-1_区分⑤所要額内訳'!$E$12&gt;=DATE(2023,1,1),'別紙3-1_区分⑤所要額内訳'!$D$12="無",COUNTIF($D$113:X113,1)&lt;=7),X113,IF(OR('別紙3-1_区分⑤所要額内訳'!$D$12="有",'別紙3-1_区分⑤所要額内訳'!$E$12&lt;=DATE(2022,12,31)),X113,""))</f>
        <v/>
      </c>
      <c r="Y220" s="312" t="str">
        <f>IF(AND('別紙3-1_区分⑤所要額内訳'!$E$12&gt;=DATE(2023,1,1),'別紙3-1_区分⑤所要額内訳'!$D$12="無",COUNTIF($D$113:Y113,1)&lt;=7),Y113,IF(OR('別紙3-1_区分⑤所要額内訳'!$D$12="有",'別紙3-1_区分⑤所要額内訳'!$E$12&lt;=DATE(2022,12,31)),Y113,""))</f>
        <v/>
      </c>
      <c r="Z220" s="312" t="str">
        <f>IF(AND('別紙3-1_区分⑤所要額内訳'!$E$12&gt;=DATE(2023,1,1),'別紙3-1_区分⑤所要額内訳'!$D$12="無",COUNTIF($D$113:Z113,1)&lt;=7),Z113,IF(OR('別紙3-1_区分⑤所要額内訳'!$D$12="有",'別紙3-1_区分⑤所要額内訳'!$E$12&lt;=DATE(2022,12,31)),Z113,""))</f>
        <v/>
      </c>
      <c r="AA220" s="312" t="str">
        <f>IF(AND('別紙3-1_区分⑤所要額内訳'!$E$12&gt;=DATE(2023,1,1),'別紙3-1_区分⑤所要額内訳'!$D$12="無",COUNTIF($D$113:AA113,1)&lt;=7),AA113,IF(OR('別紙3-1_区分⑤所要額内訳'!$D$12="有",'別紙3-1_区分⑤所要額内訳'!$E$12&lt;=DATE(2022,12,31)),AA113,""))</f>
        <v/>
      </c>
      <c r="AB220" s="312" t="str">
        <f>IF(AND('別紙3-1_区分⑤所要額内訳'!$E$12&gt;=DATE(2023,1,1),'別紙3-1_区分⑤所要額内訳'!$D$12="無",COUNTIF($D$113:AB113,1)&lt;=7),AB113,IF(OR('別紙3-1_区分⑤所要額内訳'!$D$12="有",'別紙3-1_区分⑤所要額内訳'!$E$12&lt;=DATE(2022,12,31)),AB113,""))</f>
        <v/>
      </c>
      <c r="AC220" s="312" t="str">
        <f>IF(AND('別紙3-1_区分⑤所要額内訳'!$E$12&gt;=DATE(2023,1,1),'別紙3-1_区分⑤所要額内訳'!$D$12="無",COUNTIF($D$113:AC113,1)&lt;=7),AC113,IF(OR('別紙3-1_区分⑤所要額内訳'!$D$12="有",'別紙3-1_区分⑤所要額内訳'!$E$12&lt;=DATE(2022,12,31)),AC113,""))</f>
        <v/>
      </c>
      <c r="AD220" s="312" t="str">
        <f>IF(AND('別紙3-1_区分⑤所要額内訳'!$E$12&gt;=DATE(2023,1,1),'別紙3-1_区分⑤所要額内訳'!$D$12="無",COUNTIF($D$113:AD113,1)&lt;=7),AD113,IF(OR('別紙3-1_区分⑤所要額内訳'!$D$12="有",'別紙3-1_区分⑤所要額内訳'!$E$12&lt;=DATE(2022,12,31)),AD113,""))</f>
        <v/>
      </c>
      <c r="AE220" s="312" t="str">
        <f>IF(AND('別紙3-1_区分⑤所要額内訳'!$E$12&gt;=DATE(2023,1,1),'別紙3-1_区分⑤所要額内訳'!$D$12="無",COUNTIF($D$113:AE113,1)&lt;=7),AE113,IF(OR('別紙3-1_区分⑤所要額内訳'!$D$12="有",'別紙3-1_区分⑤所要額内訳'!$E$12&lt;=DATE(2022,12,31)),AE113,""))</f>
        <v/>
      </c>
      <c r="AF220" s="312" t="str">
        <f>IF(AND('別紙3-1_区分⑤所要額内訳'!$E$12&gt;=DATE(2023,1,1),'別紙3-1_区分⑤所要額内訳'!$D$12="無",COUNTIF($D$113:AF113,1)&lt;=7),AF113,IF(OR('別紙3-1_区分⑤所要額内訳'!$D$12="有",'別紙3-1_区分⑤所要額内訳'!$E$12&lt;=DATE(2022,12,31)),AF113,""))</f>
        <v/>
      </c>
      <c r="AG220" s="312" t="str">
        <f>IF(AND('別紙3-1_区分⑤所要額内訳'!$E$12&gt;=DATE(2023,1,1),'別紙3-1_区分⑤所要額内訳'!$D$12="無",COUNTIF($D$113:AG113,1)&lt;=7),AG113,IF(OR('別紙3-1_区分⑤所要額内訳'!$D$12="有",'別紙3-1_区分⑤所要額内訳'!$E$12&lt;=DATE(2022,12,31)),AG113,""))</f>
        <v/>
      </c>
      <c r="AH220" s="312" t="str">
        <f>IF(AND('別紙3-1_区分⑤所要額内訳'!$E$12&gt;=DATE(2023,1,1),'別紙3-1_区分⑤所要額内訳'!$D$12="無",COUNTIF($D$113:AH113,1)&lt;=7),AH113,IF(OR('別紙3-1_区分⑤所要額内訳'!$D$12="有",'別紙3-1_区分⑤所要額内訳'!$E$12&lt;=DATE(2022,12,31)),AH113,""))</f>
        <v/>
      </c>
      <c r="AI220" s="312" t="str">
        <f>IF(AND('別紙3-1_区分⑤所要額内訳'!$E$12&gt;=DATE(2023,1,1),'別紙3-1_区分⑤所要額内訳'!$D$12="無",COUNTIF($D$113:AI113,1)&lt;=7),AI113,IF(OR('別紙3-1_区分⑤所要額内訳'!$D$12="有",'別紙3-1_区分⑤所要額内訳'!$E$12&lt;=DATE(2022,12,31)),AI113,""))</f>
        <v/>
      </c>
      <c r="AJ220" s="312" t="str">
        <f>IF(AND('別紙3-1_区分⑤所要額内訳'!$E$12&gt;=DATE(2023,1,1),'別紙3-1_区分⑤所要額内訳'!$D$12="無",COUNTIF($D$113:AJ113,1)&lt;=7),AJ113,IF(OR('別紙3-1_区分⑤所要額内訳'!$D$12="有",'別紙3-1_区分⑤所要額内訳'!$E$12&lt;=DATE(2022,12,31)),AJ113,""))</f>
        <v/>
      </c>
      <c r="AK220" s="312" t="str">
        <f>IF(AND('別紙3-1_区分⑤所要額内訳'!$E$12&gt;=DATE(2023,1,1),'別紙3-1_区分⑤所要額内訳'!$D$12="無",COUNTIF($D$113:AK113,1)&lt;=7),AK113,IF(OR('別紙3-1_区分⑤所要額内訳'!$D$12="有",'別紙3-1_区分⑤所要額内訳'!$E$12&lt;=DATE(2022,12,31)),AK113,""))</f>
        <v/>
      </c>
      <c r="AL220" s="312" t="str">
        <f>IF(AND('別紙3-1_区分⑤所要額内訳'!$E$12&gt;=DATE(2023,1,1),'別紙3-1_区分⑤所要額内訳'!$D$12="無",COUNTIF($D$113:AL113,1)&lt;=7),AL113,IF(OR('別紙3-1_区分⑤所要額内訳'!$D$12="有",'別紙3-1_区分⑤所要額内訳'!$E$12&lt;=DATE(2022,12,31)),AL113,""))</f>
        <v/>
      </c>
      <c r="AM220" s="312" t="str">
        <f>IF(AND('別紙3-1_区分⑤所要額内訳'!$E$12&gt;=DATE(2023,1,1),'別紙3-1_区分⑤所要額内訳'!$D$12="無",COUNTIF($D$113:AM113,1)&lt;=7),AM113,IF(OR('別紙3-1_区分⑤所要額内訳'!$D$12="有",'別紙3-1_区分⑤所要額内訳'!$E$12&lt;=DATE(2022,12,31)),AM113,""))</f>
        <v/>
      </c>
      <c r="AN220" s="312" t="str">
        <f>IF(AND('別紙3-1_区分⑤所要額内訳'!$E$12&gt;=DATE(2023,1,1),'別紙3-1_区分⑤所要額内訳'!$D$12="無",COUNTIF($D$113:AN113,1)&lt;=7),AN113,IF(OR('別紙3-1_区分⑤所要額内訳'!$D$12="有",'別紙3-1_区分⑤所要額内訳'!$E$12&lt;=DATE(2022,12,31)),AN113,""))</f>
        <v/>
      </c>
      <c r="AO220" s="312" t="str">
        <f>IF(AND('別紙3-1_区分⑤所要額内訳'!$E$12&gt;=DATE(2023,1,1),'別紙3-1_区分⑤所要額内訳'!$D$12="無",COUNTIF($D$113:AO113,1)&lt;=7),AO113,IF(OR('別紙3-1_区分⑤所要額内訳'!$D$12="有",'別紙3-1_区分⑤所要額内訳'!$E$12&lt;=DATE(2022,12,31)),AO113,""))</f>
        <v/>
      </c>
      <c r="AP220" s="312" t="str">
        <f>IF(AND('別紙3-1_区分⑤所要額内訳'!$E$12&gt;=DATE(2023,1,1),'別紙3-1_区分⑤所要額内訳'!$D$12="無",COUNTIF($D$113:AP113,1)&lt;=7),AP113,IF(OR('別紙3-1_区分⑤所要額内訳'!$D$12="有",'別紙3-1_区分⑤所要額内訳'!$E$12&lt;=DATE(2022,12,31)),AP113,""))</f>
        <v/>
      </c>
      <c r="AQ220" s="312" t="str">
        <f>IF(AND('別紙3-1_区分⑤所要額内訳'!$E$12&gt;=DATE(2023,1,1),'別紙3-1_区分⑤所要額内訳'!$D$12="無",COUNTIF($D$113:AQ113,1)&lt;=7),AQ113,IF(OR('別紙3-1_区分⑤所要額内訳'!$D$12="有",'別紙3-1_区分⑤所要額内訳'!$E$12&lt;=DATE(2022,12,31)),AQ113,""))</f>
        <v/>
      </c>
      <c r="AR220" s="312" t="str">
        <f>IF(AND('別紙3-1_区分⑤所要額内訳'!$E$12&gt;=DATE(2023,1,1),'別紙3-1_区分⑤所要額内訳'!$D$12="無",COUNTIF($D$113:AR113,1)&lt;=7),AR113,IF(OR('別紙3-1_区分⑤所要額内訳'!$D$12="有",'別紙3-1_区分⑤所要額内訳'!$E$12&lt;=DATE(2022,12,31)),AR113,""))</f>
        <v/>
      </c>
      <c r="AS220" s="312" t="str">
        <f>IF(AND('別紙3-1_区分⑤所要額内訳'!$E$12&gt;=DATE(2023,1,1),'別紙3-1_区分⑤所要額内訳'!$D$12="無",COUNTIF($D$113:AS113,1)&lt;=7),AS113,IF(OR('別紙3-1_区分⑤所要額内訳'!$D$12="有",'別紙3-1_区分⑤所要額内訳'!$E$12&lt;=DATE(2022,12,31)),AS113,""))</f>
        <v/>
      </c>
      <c r="AT220" s="312" t="str">
        <f>IF(AND('別紙3-1_区分⑤所要額内訳'!$E$12&gt;=DATE(2023,1,1),'別紙3-1_区分⑤所要額内訳'!$D$12="無",COUNTIF($D$113:AT113,1)&lt;=7),AT113,IF(OR('別紙3-1_区分⑤所要額内訳'!$D$12="有",'別紙3-1_区分⑤所要額内訳'!$E$12&lt;=DATE(2022,12,31)),AT113,""))</f>
        <v/>
      </c>
      <c r="AU220" s="312" t="str">
        <f>IF(AND('別紙3-1_区分⑤所要額内訳'!$E$12&gt;=DATE(2023,1,1),'別紙3-1_区分⑤所要額内訳'!$D$12="無",COUNTIF($D$113:AU113,1)&lt;=7),AU113,IF(OR('別紙3-1_区分⑤所要額内訳'!$D$12="有",'別紙3-1_区分⑤所要額内訳'!$E$12&lt;=DATE(2022,12,31)),AU113,""))</f>
        <v/>
      </c>
      <c r="AV220" s="312" t="str">
        <f>IF(AND('別紙3-1_区分⑤所要額内訳'!$E$12&gt;=DATE(2023,1,1),'別紙3-1_区分⑤所要額内訳'!$D$12="無",COUNTIF($D$113:AV113,1)&lt;=7),AV113,IF(OR('別紙3-1_区分⑤所要額内訳'!$D$12="有",'別紙3-1_区分⑤所要額内訳'!$E$12&lt;=DATE(2022,12,31)),AV113,""))</f>
        <v/>
      </c>
      <c r="AW220" s="312" t="str">
        <f>IF(AND('別紙3-1_区分⑤所要額内訳'!$E$12&gt;=DATE(2023,1,1),'別紙3-1_区分⑤所要額内訳'!$D$12="無",COUNTIF($D$113:AW113,1)&lt;=7),AW113,IF(OR('別紙3-1_区分⑤所要額内訳'!$D$12="有",'別紙3-1_区分⑤所要額内訳'!$E$12&lt;=DATE(2022,12,31)),AW113,""))</f>
        <v/>
      </c>
      <c r="AX220" s="312" t="str">
        <f>IF(AND('別紙3-1_区分⑤所要額内訳'!$E$12&gt;=DATE(2023,1,1),'別紙3-1_区分⑤所要額内訳'!$D$12="無",COUNTIF($D$113:AX113,1)&lt;=7),AX113,IF(OR('別紙3-1_区分⑤所要額内訳'!$D$12="有",'別紙3-1_区分⑤所要額内訳'!$E$12&lt;=DATE(2022,12,31)),AX113,""))</f>
        <v/>
      </c>
      <c r="AY220" s="312" t="str">
        <f>IF(AND('別紙3-1_区分⑤所要額内訳'!$E$12&gt;=DATE(2023,1,1),'別紙3-1_区分⑤所要額内訳'!$D$12="無",COUNTIF($D$113:AY113,1)&lt;=7),AY113,IF(OR('別紙3-1_区分⑤所要額内訳'!$D$12="有",'別紙3-1_区分⑤所要額内訳'!$E$12&lt;=DATE(2022,12,31)),AY113,""))</f>
        <v/>
      </c>
      <c r="AZ220" s="312" t="str">
        <f>IF(AND('別紙3-1_区分⑤所要額内訳'!$E$12&gt;=DATE(2023,1,1),'別紙3-1_区分⑤所要額内訳'!$D$12="無",COUNTIF($D$113:AZ113,1)&lt;=7),AZ113,IF(OR('別紙3-1_区分⑤所要額内訳'!$D$12="有",'別紙3-1_区分⑤所要額内訳'!$E$12&lt;=DATE(2022,12,31)),AZ113,""))</f>
        <v/>
      </c>
      <c r="BA220" s="312" t="str">
        <f>IF(AND('別紙3-1_区分⑤所要額内訳'!$E$12&gt;=DATE(2023,1,1),'別紙3-1_区分⑤所要額内訳'!$D$12="無",COUNTIF($D$113:BA113,1)&lt;=7),BA113,IF(OR('別紙3-1_区分⑤所要額内訳'!$D$12="有",'別紙3-1_区分⑤所要額内訳'!$E$12&lt;=DATE(2022,12,31)),BA113,""))</f>
        <v/>
      </c>
      <c r="BB220" s="311">
        <f t="shared" si="228"/>
        <v>1</v>
      </c>
    </row>
    <row r="221" spans="1:57">
      <c r="A221" s="307" t="str">
        <f t="shared" si="227"/>
        <v/>
      </c>
      <c r="B221" s="313" t="str">
        <f t="shared" si="227"/>
        <v/>
      </c>
      <c r="C221" s="307" t="str">
        <f t="shared" si="227"/>
        <v/>
      </c>
      <c r="D221" s="312">
        <f>IF(AND('別紙3-1_区分⑤所要額内訳'!$E$13&gt;=DATE(2023,1,1),'別紙3-1_区分⑤所要額内訳'!$D$13="無",COUNTIF($D$114:D114,1)&lt;=7),D114,IF(OR('別紙3-1_区分⑤所要額内訳'!$D$13="有",'別紙3-1_区分⑤所要額内訳'!$E$13&lt;=DATE(2022,12,31)),D114,""))</f>
        <v>1</v>
      </c>
      <c r="E221" s="312" t="str">
        <f>IF(AND('別紙3-1_区分⑤所要額内訳'!$E$13&gt;=DATE(2023,1,1),'別紙3-1_区分⑤所要額内訳'!$D$13="無",COUNTIF($D$114:E114,1)&lt;=7),E114,IF(OR('別紙3-1_区分⑤所要額内訳'!$D$13="有",'別紙3-1_区分⑤所要額内訳'!$E$13&lt;=DATE(2022,12,31)),E114,""))</f>
        <v/>
      </c>
      <c r="F221" s="312" t="str">
        <f>IF(AND('別紙3-1_区分⑤所要額内訳'!$E$13&gt;=DATE(2023,1,1),'別紙3-1_区分⑤所要額内訳'!$D$13="無",COUNTIF($D$114:F114,1)&lt;=7),F114,IF(OR('別紙3-1_区分⑤所要額内訳'!$D$13="有",'別紙3-1_区分⑤所要額内訳'!$E$13&lt;=DATE(2022,12,31)),F114,""))</f>
        <v/>
      </c>
      <c r="G221" s="312" t="str">
        <f>IF(AND('別紙3-1_区分⑤所要額内訳'!$E$13&gt;=DATE(2023,1,1),'別紙3-1_区分⑤所要額内訳'!$D$13="無",COUNTIF($D$114:G114,1)&lt;=7),G114,IF(OR('別紙3-1_区分⑤所要額内訳'!$D$13="有",'別紙3-1_区分⑤所要額内訳'!$E$13&lt;=DATE(2022,12,31)),G114,""))</f>
        <v/>
      </c>
      <c r="H221" s="312" t="str">
        <f>IF(AND('別紙3-1_区分⑤所要額内訳'!$E$13&gt;=DATE(2023,1,1),'別紙3-1_区分⑤所要額内訳'!$D$13="無",COUNTIF($D$114:H114,1)&lt;=7),H114,IF(OR('別紙3-1_区分⑤所要額内訳'!$D$13="有",'別紙3-1_区分⑤所要額内訳'!$E$13&lt;=DATE(2022,12,31)),H114,""))</f>
        <v/>
      </c>
      <c r="I221" s="312" t="str">
        <f>IF(AND('別紙3-1_区分⑤所要額内訳'!$E$13&gt;=DATE(2023,1,1),'別紙3-1_区分⑤所要額内訳'!$D$13="無",COUNTIF($D$114:I114,1)&lt;=7),I114,IF(OR('別紙3-1_区分⑤所要額内訳'!$D$13="有",'別紙3-1_区分⑤所要額内訳'!$E$13&lt;=DATE(2022,12,31)),I114,""))</f>
        <v/>
      </c>
      <c r="J221" s="312" t="str">
        <f>IF(AND('別紙3-1_区分⑤所要額内訳'!$E$13&gt;=DATE(2023,1,1),'別紙3-1_区分⑤所要額内訳'!$D$13="無",COUNTIF($D$114:J114,1)&lt;=7),J114,IF(OR('別紙3-1_区分⑤所要額内訳'!$D$13="有",'別紙3-1_区分⑤所要額内訳'!$E$13&lt;=DATE(2022,12,31)),J114,""))</f>
        <v/>
      </c>
      <c r="K221" s="312" t="str">
        <f>IF(AND('別紙3-1_区分⑤所要額内訳'!$E$13&gt;=DATE(2023,1,1),'別紙3-1_区分⑤所要額内訳'!$D$13="無",COUNTIF($D$114:K114,1)&lt;=7),K114,IF(OR('別紙3-1_区分⑤所要額内訳'!$D$13="有",'別紙3-1_区分⑤所要額内訳'!$E$13&lt;=DATE(2022,12,31)),K114,""))</f>
        <v/>
      </c>
      <c r="L221" s="312" t="str">
        <f>IF(AND('別紙3-1_区分⑤所要額内訳'!$E$13&gt;=DATE(2023,1,1),'別紙3-1_区分⑤所要額内訳'!$D$13="無",COUNTIF($D$114:L114,1)&lt;=7),L114,IF(OR('別紙3-1_区分⑤所要額内訳'!$D$13="有",'別紙3-1_区分⑤所要額内訳'!$E$13&lt;=DATE(2022,12,31)),L114,""))</f>
        <v/>
      </c>
      <c r="M221" s="312" t="str">
        <f>IF(AND('別紙3-1_区分⑤所要額内訳'!$E$13&gt;=DATE(2023,1,1),'別紙3-1_区分⑤所要額内訳'!$D$13="無",COUNTIF($D$114:M114,1)&lt;=7),M114,IF(OR('別紙3-1_区分⑤所要額内訳'!$D$13="有",'別紙3-1_区分⑤所要額内訳'!$E$13&lt;=DATE(2022,12,31)),M114,""))</f>
        <v/>
      </c>
      <c r="N221" s="312" t="str">
        <f>IF(AND('別紙3-1_区分⑤所要額内訳'!$E$13&gt;=DATE(2023,1,1),'別紙3-1_区分⑤所要額内訳'!$D$13="無",COUNTIF($D$114:N114,1)&lt;=7),N114,IF(OR('別紙3-1_区分⑤所要額内訳'!$D$13="有",'別紙3-1_区分⑤所要額内訳'!$E$13&lt;=DATE(2022,12,31)),N114,""))</f>
        <v/>
      </c>
      <c r="O221" s="312" t="str">
        <f>IF(AND('別紙3-1_区分⑤所要額内訳'!$E$13&gt;=DATE(2023,1,1),'別紙3-1_区分⑤所要額内訳'!$D$13="無",COUNTIF($D$114:O114,1)&lt;=7),O114,IF(OR('別紙3-1_区分⑤所要額内訳'!$D$13="有",'別紙3-1_区分⑤所要額内訳'!$E$13&lt;=DATE(2022,12,31)),O114,""))</f>
        <v/>
      </c>
      <c r="P221" s="312" t="str">
        <f>IF(AND('別紙3-1_区分⑤所要額内訳'!$E$13&gt;=DATE(2023,1,1),'別紙3-1_区分⑤所要額内訳'!$D$13="無",COUNTIF($D$114:P114,1)&lt;=7),P114,IF(OR('別紙3-1_区分⑤所要額内訳'!$D$13="有",'別紙3-1_区分⑤所要額内訳'!$E$13&lt;=DATE(2022,12,31)),P114,""))</f>
        <v/>
      </c>
      <c r="Q221" s="312" t="str">
        <f>IF(AND('別紙3-1_区分⑤所要額内訳'!$E$13&gt;=DATE(2023,1,1),'別紙3-1_区分⑤所要額内訳'!$D$13="無",COUNTIF($D$114:Q114,1)&lt;=7),Q114,IF(OR('別紙3-1_区分⑤所要額内訳'!$D$13="有",'別紙3-1_区分⑤所要額内訳'!$E$13&lt;=DATE(2022,12,31)),Q114,""))</f>
        <v/>
      </c>
      <c r="R221" s="312" t="str">
        <f>IF(AND('別紙3-1_区分⑤所要額内訳'!$E$13&gt;=DATE(2023,1,1),'別紙3-1_区分⑤所要額内訳'!$D$13="無",COUNTIF($D$114:R114,1)&lt;=7),R114,IF(OR('別紙3-1_区分⑤所要額内訳'!$D$13="有",'別紙3-1_区分⑤所要額内訳'!$E$13&lt;=DATE(2022,12,31)),R114,""))</f>
        <v/>
      </c>
      <c r="S221" s="312" t="str">
        <f>IF(AND('別紙3-1_区分⑤所要額内訳'!$E$13&gt;=DATE(2023,1,1),'別紙3-1_区分⑤所要額内訳'!$D$13="無",COUNTIF($D$114:S114,1)&lt;=7),S114,IF(OR('別紙3-1_区分⑤所要額内訳'!$D$13="有",'別紙3-1_区分⑤所要額内訳'!$E$13&lt;=DATE(2022,12,31)),S114,""))</f>
        <v/>
      </c>
      <c r="T221" s="312" t="str">
        <f>IF(AND('別紙3-1_区分⑤所要額内訳'!$E$13&gt;=DATE(2023,1,1),'別紙3-1_区分⑤所要額内訳'!$D$13="無",COUNTIF($D$114:T114,1)&lt;=7),T114,IF(OR('別紙3-1_区分⑤所要額内訳'!$D$13="有",'別紙3-1_区分⑤所要額内訳'!$E$13&lt;=DATE(2022,12,31)),T114,""))</f>
        <v/>
      </c>
      <c r="U221" s="312" t="str">
        <f>IF(AND('別紙3-1_区分⑤所要額内訳'!$E$13&gt;=DATE(2023,1,1),'別紙3-1_区分⑤所要額内訳'!$D$13="無",COUNTIF($D$114:U114,1)&lt;=7),U114,IF(OR('別紙3-1_区分⑤所要額内訳'!$D$13="有",'別紙3-1_区分⑤所要額内訳'!$E$13&lt;=DATE(2022,12,31)),U114,""))</f>
        <v/>
      </c>
      <c r="V221" s="312" t="str">
        <f>IF(AND('別紙3-1_区分⑤所要額内訳'!$E$13&gt;=DATE(2023,1,1),'別紙3-1_区分⑤所要額内訳'!$D$13="無",COUNTIF($D$114:V114,1)&lt;=7),V114,IF(OR('別紙3-1_区分⑤所要額内訳'!$D$13="有",'別紙3-1_区分⑤所要額内訳'!$E$13&lt;=DATE(2022,12,31)),V114,""))</f>
        <v/>
      </c>
      <c r="W221" s="312" t="str">
        <f>IF(AND('別紙3-1_区分⑤所要額内訳'!$E$13&gt;=DATE(2023,1,1),'別紙3-1_区分⑤所要額内訳'!$D$13="無",COUNTIF($D$114:W114,1)&lt;=7),W114,IF(OR('別紙3-1_区分⑤所要額内訳'!$D$13="有",'別紙3-1_区分⑤所要額内訳'!$E$13&lt;=DATE(2022,12,31)),W114,""))</f>
        <v/>
      </c>
      <c r="X221" s="312" t="str">
        <f>IF(AND('別紙3-1_区分⑤所要額内訳'!$E$13&gt;=DATE(2023,1,1),'別紙3-1_区分⑤所要額内訳'!$D$13="無",COUNTIF($D$114:X114,1)&lt;=7),X114,IF(OR('別紙3-1_区分⑤所要額内訳'!$D$13="有",'別紙3-1_区分⑤所要額内訳'!$E$13&lt;=DATE(2022,12,31)),X114,""))</f>
        <v/>
      </c>
      <c r="Y221" s="312" t="str">
        <f>IF(AND('別紙3-1_区分⑤所要額内訳'!$E$13&gt;=DATE(2023,1,1),'別紙3-1_区分⑤所要額内訳'!$D$13="無",COUNTIF($D$114:Y114,1)&lt;=7),Y114,IF(OR('別紙3-1_区分⑤所要額内訳'!$D$13="有",'別紙3-1_区分⑤所要額内訳'!$E$13&lt;=DATE(2022,12,31)),Y114,""))</f>
        <v/>
      </c>
      <c r="Z221" s="312" t="str">
        <f>IF(AND('別紙3-1_区分⑤所要額内訳'!$E$13&gt;=DATE(2023,1,1),'別紙3-1_区分⑤所要額内訳'!$D$13="無",COUNTIF($D$114:Z114,1)&lt;=7),Z114,IF(OR('別紙3-1_区分⑤所要額内訳'!$D$13="有",'別紙3-1_区分⑤所要額内訳'!$E$13&lt;=DATE(2022,12,31)),Z114,""))</f>
        <v/>
      </c>
      <c r="AA221" s="312" t="str">
        <f>IF(AND('別紙3-1_区分⑤所要額内訳'!$E$13&gt;=DATE(2023,1,1),'別紙3-1_区分⑤所要額内訳'!$D$13="無",COUNTIF($D$114:AA114,1)&lt;=7),AA114,IF(OR('別紙3-1_区分⑤所要額内訳'!$D$13="有",'別紙3-1_区分⑤所要額内訳'!$E$13&lt;=DATE(2022,12,31)),AA114,""))</f>
        <v/>
      </c>
      <c r="AB221" s="312" t="str">
        <f>IF(AND('別紙3-1_区分⑤所要額内訳'!$E$13&gt;=DATE(2023,1,1),'別紙3-1_区分⑤所要額内訳'!$D$13="無",COUNTIF($D$114:AB114,1)&lt;=7),AB114,IF(OR('別紙3-1_区分⑤所要額内訳'!$D$13="有",'別紙3-1_区分⑤所要額内訳'!$E$13&lt;=DATE(2022,12,31)),AB114,""))</f>
        <v/>
      </c>
      <c r="AC221" s="312" t="str">
        <f>IF(AND('別紙3-1_区分⑤所要額内訳'!$E$13&gt;=DATE(2023,1,1),'別紙3-1_区分⑤所要額内訳'!$D$13="無",COUNTIF($D$114:AC114,1)&lt;=7),AC114,IF(OR('別紙3-1_区分⑤所要額内訳'!$D$13="有",'別紙3-1_区分⑤所要額内訳'!$E$13&lt;=DATE(2022,12,31)),AC114,""))</f>
        <v/>
      </c>
      <c r="AD221" s="312" t="str">
        <f>IF(AND('別紙3-1_区分⑤所要額内訳'!$E$13&gt;=DATE(2023,1,1),'別紙3-1_区分⑤所要額内訳'!$D$13="無",COUNTIF($D$114:AD114,1)&lt;=7),AD114,IF(OR('別紙3-1_区分⑤所要額内訳'!$D$13="有",'別紙3-1_区分⑤所要額内訳'!$E$13&lt;=DATE(2022,12,31)),AD114,""))</f>
        <v/>
      </c>
      <c r="AE221" s="312" t="str">
        <f>IF(AND('別紙3-1_区分⑤所要額内訳'!$E$13&gt;=DATE(2023,1,1),'別紙3-1_区分⑤所要額内訳'!$D$13="無",COUNTIF($D$114:AE114,1)&lt;=7),AE114,IF(OR('別紙3-1_区分⑤所要額内訳'!$D$13="有",'別紙3-1_区分⑤所要額内訳'!$E$13&lt;=DATE(2022,12,31)),AE114,""))</f>
        <v/>
      </c>
      <c r="AF221" s="312" t="str">
        <f>IF(AND('別紙3-1_区分⑤所要額内訳'!$E$13&gt;=DATE(2023,1,1),'別紙3-1_区分⑤所要額内訳'!$D$13="無",COUNTIF($D$114:AF114,1)&lt;=7),AF114,IF(OR('別紙3-1_区分⑤所要額内訳'!$D$13="有",'別紙3-1_区分⑤所要額内訳'!$E$13&lt;=DATE(2022,12,31)),AF114,""))</f>
        <v/>
      </c>
      <c r="AG221" s="312" t="str">
        <f>IF(AND('別紙3-1_区分⑤所要額内訳'!$E$13&gt;=DATE(2023,1,1),'別紙3-1_区分⑤所要額内訳'!$D$13="無",COUNTIF($D$114:AG114,1)&lt;=7),AG114,IF(OR('別紙3-1_区分⑤所要額内訳'!$D$13="有",'別紙3-1_区分⑤所要額内訳'!$E$13&lt;=DATE(2022,12,31)),AG114,""))</f>
        <v/>
      </c>
      <c r="AH221" s="312" t="str">
        <f>IF(AND('別紙3-1_区分⑤所要額内訳'!$E$13&gt;=DATE(2023,1,1),'別紙3-1_区分⑤所要額内訳'!$D$13="無",COUNTIF($D$114:AH114,1)&lt;=7),AH114,IF(OR('別紙3-1_区分⑤所要額内訳'!$D$13="有",'別紙3-1_区分⑤所要額内訳'!$E$13&lt;=DATE(2022,12,31)),AH114,""))</f>
        <v/>
      </c>
      <c r="AI221" s="312" t="str">
        <f>IF(AND('別紙3-1_区分⑤所要額内訳'!$E$13&gt;=DATE(2023,1,1),'別紙3-1_区分⑤所要額内訳'!$D$13="無",COUNTIF($D$114:AI114,1)&lt;=7),AI114,IF(OR('別紙3-1_区分⑤所要額内訳'!$D$13="有",'別紙3-1_区分⑤所要額内訳'!$E$13&lt;=DATE(2022,12,31)),AI114,""))</f>
        <v/>
      </c>
      <c r="AJ221" s="312" t="str">
        <f>IF(AND('別紙3-1_区分⑤所要額内訳'!$E$13&gt;=DATE(2023,1,1),'別紙3-1_区分⑤所要額内訳'!$D$13="無",COUNTIF($D$114:AJ114,1)&lt;=7),AJ114,IF(OR('別紙3-1_区分⑤所要額内訳'!$D$13="有",'別紙3-1_区分⑤所要額内訳'!$E$13&lt;=DATE(2022,12,31)),AJ114,""))</f>
        <v/>
      </c>
      <c r="AK221" s="312" t="str">
        <f>IF(AND('別紙3-1_区分⑤所要額内訳'!$E$13&gt;=DATE(2023,1,1),'別紙3-1_区分⑤所要額内訳'!$D$13="無",COUNTIF($D$114:AK114,1)&lt;=7),AK114,IF(OR('別紙3-1_区分⑤所要額内訳'!$D$13="有",'別紙3-1_区分⑤所要額内訳'!$E$13&lt;=DATE(2022,12,31)),AK114,""))</f>
        <v/>
      </c>
      <c r="AL221" s="312" t="str">
        <f>IF(AND('別紙3-1_区分⑤所要額内訳'!$E$13&gt;=DATE(2023,1,1),'別紙3-1_区分⑤所要額内訳'!$D$13="無",COUNTIF($D$114:AL114,1)&lt;=7),AL114,IF(OR('別紙3-1_区分⑤所要額内訳'!$D$13="有",'別紙3-1_区分⑤所要額内訳'!$E$13&lt;=DATE(2022,12,31)),AL114,""))</f>
        <v/>
      </c>
      <c r="AM221" s="312" t="str">
        <f>IF(AND('別紙3-1_区分⑤所要額内訳'!$E$13&gt;=DATE(2023,1,1),'別紙3-1_区分⑤所要額内訳'!$D$13="無",COUNTIF($D$114:AM114,1)&lt;=7),AM114,IF(OR('別紙3-1_区分⑤所要額内訳'!$D$13="有",'別紙3-1_区分⑤所要額内訳'!$E$13&lt;=DATE(2022,12,31)),AM114,""))</f>
        <v/>
      </c>
      <c r="AN221" s="312" t="str">
        <f>IF(AND('別紙3-1_区分⑤所要額内訳'!$E$13&gt;=DATE(2023,1,1),'別紙3-1_区分⑤所要額内訳'!$D$13="無",COUNTIF($D$114:AN114,1)&lt;=7),AN114,IF(OR('別紙3-1_区分⑤所要額内訳'!$D$13="有",'別紙3-1_区分⑤所要額内訳'!$E$13&lt;=DATE(2022,12,31)),AN114,""))</f>
        <v/>
      </c>
      <c r="AO221" s="312" t="str">
        <f>IF(AND('別紙3-1_区分⑤所要額内訳'!$E$13&gt;=DATE(2023,1,1),'別紙3-1_区分⑤所要額内訳'!$D$13="無",COUNTIF($D$114:AO114,1)&lt;=7),AO114,IF(OR('別紙3-1_区分⑤所要額内訳'!$D$13="有",'別紙3-1_区分⑤所要額内訳'!$E$13&lt;=DATE(2022,12,31)),AO114,""))</f>
        <v/>
      </c>
      <c r="AP221" s="312" t="str">
        <f>IF(AND('別紙3-1_区分⑤所要額内訳'!$E$13&gt;=DATE(2023,1,1),'別紙3-1_区分⑤所要額内訳'!$D$13="無",COUNTIF($D$114:AP114,1)&lt;=7),AP114,IF(OR('別紙3-1_区分⑤所要額内訳'!$D$13="有",'別紙3-1_区分⑤所要額内訳'!$E$13&lt;=DATE(2022,12,31)),AP114,""))</f>
        <v/>
      </c>
      <c r="AQ221" s="312" t="str">
        <f>IF(AND('別紙3-1_区分⑤所要額内訳'!$E$13&gt;=DATE(2023,1,1),'別紙3-1_区分⑤所要額内訳'!$D$13="無",COUNTIF($D$114:AQ114,1)&lt;=7),AQ114,IF(OR('別紙3-1_区分⑤所要額内訳'!$D$13="有",'別紙3-1_区分⑤所要額内訳'!$E$13&lt;=DATE(2022,12,31)),AQ114,""))</f>
        <v/>
      </c>
      <c r="AR221" s="312" t="str">
        <f>IF(AND('別紙3-1_区分⑤所要額内訳'!$E$13&gt;=DATE(2023,1,1),'別紙3-1_区分⑤所要額内訳'!$D$13="無",COUNTIF($D$114:AR114,1)&lt;=7),AR114,IF(OR('別紙3-1_区分⑤所要額内訳'!$D$13="有",'別紙3-1_区分⑤所要額内訳'!$E$13&lt;=DATE(2022,12,31)),AR114,""))</f>
        <v/>
      </c>
      <c r="AS221" s="312" t="str">
        <f>IF(AND('別紙3-1_区分⑤所要額内訳'!$E$13&gt;=DATE(2023,1,1),'別紙3-1_区分⑤所要額内訳'!$D$13="無",COUNTIF($D$114:AS114,1)&lt;=7),AS114,IF(OR('別紙3-1_区分⑤所要額内訳'!$D$13="有",'別紙3-1_区分⑤所要額内訳'!$E$13&lt;=DATE(2022,12,31)),AS114,""))</f>
        <v/>
      </c>
      <c r="AT221" s="312" t="str">
        <f>IF(AND('別紙3-1_区分⑤所要額内訳'!$E$13&gt;=DATE(2023,1,1),'別紙3-1_区分⑤所要額内訳'!$D$13="無",COUNTIF($D$114:AT114,1)&lt;=7),AT114,IF(OR('別紙3-1_区分⑤所要額内訳'!$D$13="有",'別紙3-1_区分⑤所要額内訳'!$E$13&lt;=DATE(2022,12,31)),AT114,""))</f>
        <v/>
      </c>
      <c r="AU221" s="312" t="str">
        <f>IF(AND('別紙3-1_区分⑤所要額内訳'!$E$13&gt;=DATE(2023,1,1),'別紙3-1_区分⑤所要額内訳'!$D$13="無",COUNTIF($D$114:AU114,1)&lt;=7),AU114,IF(OR('別紙3-1_区分⑤所要額内訳'!$D$13="有",'別紙3-1_区分⑤所要額内訳'!$E$13&lt;=DATE(2022,12,31)),AU114,""))</f>
        <v/>
      </c>
      <c r="AV221" s="312" t="str">
        <f>IF(AND('別紙3-1_区分⑤所要額内訳'!$E$13&gt;=DATE(2023,1,1),'別紙3-1_区分⑤所要額内訳'!$D$13="無",COUNTIF($D$114:AV114,1)&lt;=7),AV114,IF(OR('別紙3-1_区分⑤所要額内訳'!$D$13="有",'別紙3-1_区分⑤所要額内訳'!$E$13&lt;=DATE(2022,12,31)),AV114,""))</f>
        <v/>
      </c>
      <c r="AW221" s="312" t="str">
        <f>IF(AND('別紙3-1_区分⑤所要額内訳'!$E$13&gt;=DATE(2023,1,1),'別紙3-1_区分⑤所要額内訳'!$D$13="無",COUNTIF($D$114:AW114,1)&lt;=7),AW114,IF(OR('別紙3-1_区分⑤所要額内訳'!$D$13="有",'別紙3-1_区分⑤所要額内訳'!$E$13&lt;=DATE(2022,12,31)),AW114,""))</f>
        <v/>
      </c>
      <c r="AX221" s="312" t="str">
        <f>IF(AND('別紙3-1_区分⑤所要額内訳'!$E$13&gt;=DATE(2023,1,1),'別紙3-1_区分⑤所要額内訳'!$D$13="無",COUNTIF($D$114:AX114,1)&lt;=7),AX114,IF(OR('別紙3-1_区分⑤所要額内訳'!$D$13="有",'別紙3-1_区分⑤所要額内訳'!$E$13&lt;=DATE(2022,12,31)),AX114,""))</f>
        <v/>
      </c>
      <c r="AY221" s="312" t="str">
        <f>IF(AND('別紙3-1_区分⑤所要額内訳'!$E$13&gt;=DATE(2023,1,1),'別紙3-1_区分⑤所要額内訳'!$D$13="無",COUNTIF($D$114:AY114,1)&lt;=7),AY114,IF(OR('別紙3-1_区分⑤所要額内訳'!$D$13="有",'別紙3-1_区分⑤所要額内訳'!$E$13&lt;=DATE(2022,12,31)),AY114,""))</f>
        <v/>
      </c>
      <c r="AZ221" s="312" t="str">
        <f>IF(AND('別紙3-1_区分⑤所要額内訳'!$E$13&gt;=DATE(2023,1,1),'別紙3-1_区分⑤所要額内訳'!$D$13="無",COUNTIF($D$114:AZ114,1)&lt;=7),AZ114,IF(OR('別紙3-1_区分⑤所要額内訳'!$D$13="有",'別紙3-1_区分⑤所要額内訳'!$E$13&lt;=DATE(2022,12,31)),AZ114,""))</f>
        <v/>
      </c>
      <c r="BA221" s="312" t="str">
        <f>IF(AND('別紙3-1_区分⑤所要額内訳'!$E$13&gt;=DATE(2023,1,1),'別紙3-1_区分⑤所要額内訳'!$D$13="無",COUNTIF($D$114:BA114,1)&lt;=7),BA114,IF(OR('別紙3-1_区分⑤所要額内訳'!$D$13="有",'別紙3-1_区分⑤所要額内訳'!$E$13&lt;=DATE(2022,12,31)),BA114,""))</f>
        <v/>
      </c>
      <c r="BB221" s="311">
        <f t="shared" si="228"/>
        <v>1</v>
      </c>
    </row>
    <row r="222" spans="1:57">
      <c r="A222" s="307" t="str">
        <f t="shared" si="227"/>
        <v/>
      </c>
      <c r="B222" s="313" t="str">
        <f t="shared" si="227"/>
        <v/>
      </c>
      <c r="C222" s="307" t="str">
        <f t="shared" si="227"/>
        <v/>
      </c>
      <c r="D222" s="312">
        <f>IF(AND('別紙3-1_区分⑤所要額内訳'!$E$14&gt;=DATE(2023,1,1),'別紙3-1_区分⑤所要額内訳'!$D$14="無",COUNTIF($D$115:D115,1)&lt;=7),D115,IF(OR('別紙3-1_区分⑤所要額内訳'!$D$14="有",'別紙3-1_区分⑤所要額内訳'!$E$14&lt;=DATE(2022,12,31)),D115,""))</f>
        <v>1</v>
      </c>
      <c r="E222" s="312" t="str">
        <f>IF(AND('別紙3-1_区分⑤所要額内訳'!$E$14&gt;=DATE(2023,1,1),'別紙3-1_区分⑤所要額内訳'!$D$14="無",COUNTIF($D$115:E115,1)&lt;=7),E115,IF(OR('別紙3-1_区分⑤所要額内訳'!$D$14="有",'別紙3-1_区分⑤所要額内訳'!$E$14&lt;=DATE(2022,12,31)),E115,""))</f>
        <v/>
      </c>
      <c r="F222" s="312" t="str">
        <f>IF(AND('別紙3-1_区分⑤所要額内訳'!$E$14&gt;=DATE(2023,1,1),'別紙3-1_区分⑤所要額内訳'!$D$14="無",COUNTIF($D$115:F115,1)&lt;=7),F115,IF(OR('別紙3-1_区分⑤所要額内訳'!$D$14="有",'別紙3-1_区分⑤所要額内訳'!$E$14&lt;=DATE(2022,12,31)),F115,""))</f>
        <v/>
      </c>
      <c r="G222" s="312" t="str">
        <f>IF(AND('別紙3-1_区分⑤所要額内訳'!$E$14&gt;=DATE(2023,1,1),'別紙3-1_区分⑤所要額内訳'!$D$14="無",COUNTIF($D$115:G115,1)&lt;=7),G115,IF(OR('別紙3-1_区分⑤所要額内訳'!$D$14="有",'別紙3-1_区分⑤所要額内訳'!$E$14&lt;=DATE(2022,12,31)),G115,""))</f>
        <v/>
      </c>
      <c r="H222" s="312" t="str">
        <f>IF(AND('別紙3-1_区分⑤所要額内訳'!$E$14&gt;=DATE(2023,1,1),'別紙3-1_区分⑤所要額内訳'!$D$14="無",COUNTIF($D$115:H115,1)&lt;=7),H115,IF(OR('別紙3-1_区分⑤所要額内訳'!$D$14="有",'別紙3-1_区分⑤所要額内訳'!$E$14&lt;=DATE(2022,12,31)),H115,""))</f>
        <v/>
      </c>
      <c r="I222" s="312" t="str">
        <f>IF(AND('別紙3-1_区分⑤所要額内訳'!$E$14&gt;=DATE(2023,1,1),'別紙3-1_区分⑤所要額内訳'!$D$14="無",COUNTIF($D$115:I115,1)&lt;=7),I115,IF(OR('別紙3-1_区分⑤所要額内訳'!$D$14="有",'別紙3-1_区分⑤所要額内訳'!$E$14&lt;=DATE(2022,12,31)),I115,""))</f>
        <v/>
      </c>
      <c r="J222" s="312" t="str">
        <f>IF(AND('別紙3-1_区分⑤所要額内訳'!$E$14&gt;=DATE(2023,1,1),'別紙3-1_区分⑤所要額内訳'!$D$14="無",COUNTIF($D$115:J115,1)&lt;=7),J115,IF(OR('別紙3-1_区分⑤所要額内訳'!$D$14="有",'別紙3-1_区分⑤所要額内訳'!$E$14&lt;=DATE(2022,12,31)),J115,""))</f>
        <v/>
      </c>
      <c r="K222" s="312" t="str">
        <f>IF(AND('別紙3-1_区分⑤所要額内訳'!$E$14&gt;=DATE(2023,1,1),'別紙3-1_区分⑤所要額内訳'!$D$14="無",COUNTIF($D$115:K115,1)&lt;=7),K115,IF(OR('別紙3-1_区分⑤所要額内訳'!$D$14="有",'別紙3-1_区分⑤所要額内訳'!$E$14&lt;=DATE(2022,12,31)),K115,""))</f>
        <v/>
      </c>
      <c r="L222" s="312" t="str">
        <f>IF(AND('別紙3-1_区分⑤所要額内訳'!$E$14&gt;=DATE(2023,1,1),'別紙3-1_区分⑤所要額内訳'!$D$14="無",COUNTIF($D$115:L115,1)&lt;=7),L115,IF(OR('別紙3-1_区分⑤所要額内訳'!$D$14="有",'別紙3-1_区分⑤所要額内訳'!$E$14&lt;=DATE(2022,12,31)),L115,""))</f>
        <v/>
      </c>
      <c r="M222" s="312" t="str">
        <f>IF(AND('別紙3-1_区分⑤所要額内訳'!$E$14&gt;=DATE(2023,1,1),'別紙3-1_区分⑤所要額内訳'!$D$14="無",COUNTIF($D$115:M115,1)&lt;=7),M115,IF(OR('別紙3-1_区分⑤所要額内訳'!$D$14="有",'別紙3-1_区分⑤所要額内訳'!$E$14&lt;=DATE(2022,12,31)),M115,""))</f>
        <v/>
      </c>
      <c r="N222" s="312" t="str">
        <f>IF(AND('別紙3-1_区分⑤所要額内訳'!$E$14&gt;=DATE(2023,1,1),'別紙3-1_区分⑤所要額内訳'!$D$14="無",COUNTIF($D$115:N115,1)&lt;=7),N115,IF(OR('別紙3-1_区分⑤所要額内訳'!$D$14="有",'別紙3-1_区分⑤所要額内訳'!$E$14&lt;=DATE(2022,12,31)),N115,""))</f>
        <v/>
      </c>
      <c r="O222" s="312" t="str">
        <f>IF(AND('別紙3-1_区分⑤所要額内訳'!$E$14&gt;=DATE(2023,1,1),'別紙3-1_区分⑤所要額内訳'!$D$14="無",COUNTIF($D$115:O115,1)&lt;=7),O115,IF(OR('別紙3-1_区分⑤所要額内訳'!$D$14="有",'別紙3-1_区分⑤所要額内訳'!$E$14&lt;=DATE(2022,12,31)),O115,""))</f>
        <v/>
      </c>
      <c r="P222" s="312" t="str">
        <f>IF(AND('別紙3-1_区分⑤所要額内訳'!$E$14&gt;=DATE(2023,1,1),'別紙3-1_区分⑤所要額内訳'!$D$14="無",COUNTIF($D$115:P115,1)&lt;=7),P115,IF(OR('別紙3-1_区分⑤所要額内訳'!$D$14="有",'別紙3-1_区分⑤所要額内訳'!$E$14&lt;=DATE(2022,12,31)),P115,""))</f>
        <v/>
      </c>
      <c r="Q222" s="312" t="str">
        <f>IF(AND('別紙3-1_区分⑤所要額内訳'!$E$14&gt;=DATE(2023,1,1),'別紙3-1_区分⑤所要額内訳'!$D$14="無",COUNTIF($D$115:Q115,1)&lt;=7),Q115,IF(OR('別紙3-1_区分⑤所要額内訳'!$D$14="有",'別紙3-1_区分⑤所要額内訳'!$E$14&lt;=DATE(2022,12,31)),Q115,""))</f>
        <v/>
      </c>
      <c r="R222" s="312" t="str">
        <f>IF(AND('別紙3-1_区分⑤所要額内訳'!$E$14&gt;=DATE(2023,1,1),'別紙3-1_区分⑤所要額内訳'!$D$14="無",COUNTIF($D$115:R115,1)&lt;=7),R115,IF(OR('別紙3-1_区分⑤所要額内訳'!$D$14="有",'別紙3-1_区分⑤所要額内訳'!$E$14&lt;=DATE(2022,12,31)),R115,""))</f>
        <v/>
      </c>
      <c r="S222" s="312" t="str">
        <f>IF(AND('別紙3-1_区分⑤所要額内訳'!$E$14&gt;=DATE(2023,1,1),'別紙3-1_区分⑤所要額内訳'!$D$14="無",COUNTIF($D$115:S115,1)&lt;=7),S115,IF(OR('別紙3-1_区分⑤所要額内訳'!$D$14="有",'別紙3-1_区分⑤所要額内訳'!$E$14&lt;=DATE(2022,12,31)),S115,""))</f>
        <v/>
      </c>
      <c r="T222" s="312" t="str">
        <f>IF(AND('別紙3-1_区分⑤所要額内訳'!$E$14&gt;=DATE(2023,1,1),'別紙3-1_区分⑤所要額内訳'!$D$14="無",COUNTIF($D$115:T115,1)&lt;=7),T115,IF(OR('別紙3-1_区分⑤所要額内訳'!$D$14="有",'別紙3-1_区分⑤所要額内訳'!$E$14&lt;=DATE(2022,12,31)),T115,""))</f>
        <v/>
      </c>
      <c r="U222" s="312" t="str">
        <f>IF(AND('別紙3-1_区分⑤所要額内訳'!$E$14&gt;=DATE(2023,1,1),'別紙3-1_区分⑤所要額内訳'!$D$14="無",COUNTIF($D$115:U115,1)&lt;=7),U115,IF(OR('別紙3-1_区分⑤所要額内訳'!$D$14="有",'別紙3-1_区分⑤所要額内訳'!$E$14&lt;=DATE(2022,12,31)),U115,""))</f>
        <v/>
      </c>
      <c r="V222" s="312" t="str">
        <f>IF(AND('別紙3-1_区分⑤所要額内訳'!$E$14&gt;=DATE(2023,1,1),'別紙3-1_区分⑤所要額内訳'!$D$14="無",COUNTIF($D$115:V115,1)&lt;=7),V115,IF(OR('別紙3-1_区分⑤所要額内訳'!$D$14="有",'別紙3-1_区分⑤所要額内訳'!$E$14&lt;=DATE(2022,12,31)),V115,""))</f>
        <v/>
      </c>
      <c r="W222" s="312" t="str">
        <f>IF(AND('別紙3-1_区分⑤所要額内訳'!$E$14&gt;=DATE(2023,1,1),'別紙3-1_区分⑤所要額内訳'!$D$14="無",COUNTIF($D$115:W115,1)&lt;=7),W115,IF(OR('別紙3-1_区分⑤所要額内訳'!$D$14="有",'別紙3-1_区分⑤所要額内訳'!$E$14&lt;=DATE(2022,12,31)),W115,""))</f>
        <v/>
      </c>
      <c r="X222" s="312" t="str">
        <f>IF(AND('別紙3-1_区分⑤所要額内訳'!$E$14&gt;=DATE(2023,1,1),'別紙3-1_区分⑤所要額内訳'!$D$14="無",COUNTIF($D$115:X115,1)&lt;=7),X115,IF(OR('別紙3-1_区分⑤所要額内訳'!$D$14="有",'別紙3-1_区分⑤所要額内訳'!$E$14&lt;=DATE(2022,12,31)),X115,""))</f>
        <v/>
      </c>
      <c r="Y222" s="312" t="str">
        <f>IF(AND('別紙3-1_区分⑤所要額内訳'!$E$14&gt;=DATE(2023,1,1),'別紙3-1_区分⑤所要額内訳'!$D$14="無",COUNTIF($D$115:Y115,1)&lt;=7),Y115,IF(OR('別紙3-1_区分⑤所要額内訳'!$D$14="有",'別紙3-1_区分⑤所要額内訳'!$E$14&lt;=DATE(2022,12,31)),Y115,""))</f>
        <v/>
      </c>
      <c r="Z222" s="312" t="str">
        <f>IF(AND('別紙3-1_区分⑤所要額内訳'!$E$14&gt;=DATE(2023,1,1),'別紙3-1_区分⑤所要額内訳'!$D$14="無",COUNTIF($D$115:Z115,1)&lt;=7),Z115,IF(OR('別紙3-1_区分⑤所要額内訳'!$D$14="有",'別紙3-1_区分⑤所要額内訳'!$E$14&lt;=DATE(2022,12,31)),Z115,""))</f>
        <v/>
      </c>
      <c r="AA222" s="312" t="str">
        <f>IF(AND('別紙3-1_区分⑤所要額内訳'!$E$14&gt;=DATE(2023,1,1),'別紙3-1_区分⑤所要額内訳'!$D$14="無",COUNTIF($D$115:AA115,1)&lt;=7),AA115,IF(OR('別紙3-1_区分⑤所要額内訳'!$D$14="有",'別紙3-1_区分⑤所要額内訳'!$E$14&lt;=DATE(2022,12,31)),AA115,""))</f>
        <v/>
      </c>
      <c r="AB222" s="312" t="str">
        <f>IF(AND('別紙3-1_区分⑤所要額内訳'!$E$14&gt;=DATE(2023,1,1),'別紙3-1_区分⑤所要額内訳'!$D$14="無",COUNTIF($D$115:AB115,1)&lt;=7),AB115,IF(OR('別紙3-1_区分⑤所要額内訳'!$D$14="有",'別紙3-1_区分⑤所要額内訳'!$E$14&lt;=DATE(2022,12,31)),AB115,""))</f>
        <v/>
      </c>
      <c r="AC222" s="312" t="str">
        <f>IF(AND('別紙3-1_区分⑤所要額内訳'!$E$14&gt;=DATE(2023,1,1),'別紙3-1_区分⑤所要額内訳'!$D$14="無",COUNTIF($D$115:AC115,1)&lt;=7),AC115,IF(OR('別紙3-1_区分⑤所要額内訳'!$D$14="有",'別紙3-1_区分⑤所要額内訳'!$E$14&lt;=DATE(2022,12,31)),AC115,""))</f>
        <v/>
      </c>
      <c r="AD222" s="312" t="str">
        <f>IF(AND('別紙3-1_区分⑤所要額内訳'!$E$14&gt;=DATE(2023,1,1),'別紙3-1_区分⑤所要額内訳'!$D$14="無",COUNTIF($D$115:AD115,1)&lt;=7),AD115,IF(OR('別紙3-1_区分⑤所要額内訳'!$D$14="有",'別紙3-1_区分⑤所要額内訳'!$E$14&lt;=DATE(2022,12,31)),AD115,""))</f>
        <v/>
      </c>
      <c r="AE222" s="312" t="str">
        <f>IF(AND('別紙3-1_区分⑤所要額内訳'!$E$14&gt;=DATE(2023,1,1),'別紙3-1_区分⑤所要額内訳'!$D$14="無",COUNTIF($D$115:AE115,1)&lt;=7),AE115,IF(OR('別紙3-1_区分⑤所要額内訳'!$D$14="有",'別紙3-1_区分⑤所要額内訳'!$E$14&lt;=DATE(2022,12,31)),AE115,""))</f>
        <v/>
      </c>
      <c r="AF222" s="312" t="str">
        <f>IF(AND('別紙3-1_区分⑤所要額内訳'!$E$14&gt;=DATE(2023,1,1),'別紙3-1_区分⑤所要額内訳'!$D$14="無",COUNTIF($D$115:AF115,1)&lt;=7),AF115,IF(OR('別紙3-1_区分⑤所要額内訳'!$D$14="有",'別紙3-1_区分⑤所要額内訳'!$E$14&lt;=DATE(2022,12,31)),AF115,""))</f>
        <v/>
      </c>
      <c r="AG222" s="312" t="str">
        <f>IF(AND('別紙3-1_区分⑤所要額内訳'!$E$14&gt;=DATE(2023,1,1),'別紙3-1_区分⑤所要額内訳'!$D$14="無",COUNTIF($D$115:AG115,1)&lt;=7),AG115,IF(OR('別紙3-1_区分⑤所要額内訳'!$D$14="有",'別紙3-1_区分⑤所要額内訳'!$E$14&lt;=DATE(2022,12,31)),AG115,""))</f>
        <v/>
      </c>
      <c r="AH222" s="312" t="str">
        <f>IF(AND('別紙3-1_区分⑤所要額内訳'!$E$14&gt;=DATE(2023,1,1),'別紙3-1_区分⑤所要額内訳'!$D$14="無",COUNTIF($D$115:AH115,1)&lt;=7),AH115,IF(OR('別紙3-1_区分⑤所要額内訳'!$D$14="有",'別紙3-1_区分⑤所要額内訳'!$E$14&lt;=DATE(2022,12,31)),AH115,""))</f>
        <v/>
      </c>
      <c r="AI222" s="312" t="str">
        <f>IF(AND('別紙3-1_区分⑤所要額内訳'!$E$14&gt;=DATE(2023,1,1),'別紙3-1_区分⑤所要額内訳'!$D$14="無",COUNTIF($D$115:AI115,1)&lt;=7),AI115,IF(OR('別紙3-1_区分⑤所要額内訳'!$D$14="有",'別紙3-1_区分⑤所要額内訳'!$E$14&lt;=DATE(2022,12,31)),AI115,""))</f>
        <v/>
      </c>
      <c r="AJ222" s="312" t="str">
        <f>IF(AND('別紙3-1_区分⑤所要額内訳'!$E$14&gt;=DATE(2023,1,1),'別紙3-1_区分⑤所要額内訳'!$D$14="無",COUNTIF($D$115:AJ115,1)&lt;=7),AJ115,IF(OR('別紙3-1_区分⑤所要額内訳'!$D$14="有",'別紙3-1_区分⑤所要額内訳'!$E$14&lt;=DATE(2022,12,31)),AJ115,""))</f>
        <v/>
      </c>
      <c r="AK222" s="312" t="str">
        <f>IF(AND('別紙3-1_区分⑤所要額内訳'!$E$14&gt;=DATE(2023,1,1),'別紙3-1_区分⑤所要額内訳'!$D$14="無",COUNTIF($D$115:AK115,1)&lt;=7),AK115,IF(OR('別紙3-1_区分⑤所要額内訳'!$D$14="有",'別紙3-1_区分⑤所要額内訳'!$E$14&lt;=DATE(2022,12,31)),AK115,""))</f>
        <v/>
      </c>
      <c r="AL222" s="312" t="str">
        <f>IF(AND('別紙3-1_区分⑤所要額内訳'!$E$14&gt;=DATE(2023,1,1),'別紙3-1_区分⑤所要額内訳'!$D$14="無",COUNTIF($D$115:AL115,1)&lt;=7),AL115,IF(OR('別紙3-1_区分⑤所要額内訳'!$D$14="有",'別紙3-1_区分⑤所要額内訳'!$E$14&lt;=DATE(2022,12,31)),AL115,""))</f>
        <v/>
      </c>
      <c r="AM222" s="312" t="str">
        <f>IF(AND('別紙3-1_区分⑤所要額内訳'!$E$14&gt;=DATE(2023,1,1),'別紙3-1_区分⑤所要額内訳'!$D$14="無",COUNTIF($D$115:AM115,1)&lt;=7),AM115,IF(OR('別紙3-1_区分⑤所要額内訳'!$D$14="有",'別紙3-1_区分⑤所要額内訳'!$E$14&lt;=DATE(2022,12,31)),AM115,""))</f>
        <v/>
      </c>
      <c r="AN222" s="312" t="str">
        <f>IF(AND('別紙3-1_区分⑤所要額内訳'!$E$14&gt;=DATE(2023,1,1),'別紙3-1_区分⑤所要額内訳'!$D$14="無",COUNTIF($D$115:AN115,1)&lt;=7),AN115,IF(OR('別紙3-1_区分⑤所要額内訳'!$D$14="有",'別紙3-1_区分⑤所要額内訳'!$E$14&lt;=DATE(2022,12,31)),AN115,""))</f>
        <v/>
      </c>
      <c r="AO222" s="312" t="str">
        <f>IF(AND('別紙3-1_区分⑤所要額内訳'!$E$14&gt;=DATE(2023,1,1),'別紙3-1_区分⑤所要額内訳'!$D$14="無",COUNTIF($D$115:AO115,1)&lt;=7),AO115,IF(OR('別紙3-1_区分⑤所要額内訳'!$D$14="有",'別紙3-1_区分⑤所要額内訳'!$E$14&lt;=DATE(2022,12,31)),AO115,""))</f>
        <v/>
      </c>
      <c r="AP222" s="312" t="str">
        <f>IF(AND('別紙3-1_区分⑤所要額内訳'!$E$14&gt;=DATE(2023,1,1),'別紙3-1_区分⑤所要額内訳'!$D$14="無",COUNTIF($D$115:AP115,1)&lt;=7),AP115,IF(OR('別紙3-1_区分⑤所要額内訳'!$D$14="有",'別紙3-1_区分⑤所要額内訳'!$E$14&lt;=DATE(2022,12,31)),AP115,""))</f>
        <v/>
      </c>
      <c r="AQ222" s="312" t="str">
        <f>IF(AND('別紙3-1_区分⑤所要額内訳'!$E$14&gt;=DATE(2023,1,1),'別紙3-1_区分⑤所要額内訳'!$D$14="無",COUNTIF($D$115:AQ115,1)&lt;=7),AQ115,IF(OR('別紙3-1_区分⑤所要額内訳'!$D$14="有",'別紙3-1_区分⑤所要額内訳'!$E$14&lt;=DATE(2022,12,31)),AQ115,""))</f>
        <v/>
      </c>
      <c r="AR222" s="312" t="str">
        <f>IF(AND('別紙3-1_区分⑤所要額内訳'!$E$14&gt;=DATE(2023,1,1),'別紙3-1_区分⑤所要額内訳'!$D$14="無",COUNTIF($D$115:AR115,1)&lt;=7),AR115,IF(OR('別紙3-1_区分⑤所要額内訳'!$D$14="有",'別紙3-1_区分⑤所要額内訳'!$E$14&lt;=DATE(2022,12,31)),AR115,""))</f>
        <v/>
      </c>
      <c r="AS222" s="312" t="str">
        <f>IF(AND('別紙3-1_区分⑤所要額内訳'!$E$14&gt;=DATE(2023,1,1),'別紙3-1_区分⑤所要額内訳'!$D$14="無",COUNTIF($D$115:AS115,1)&lt;=7),AS115,IF(OR('別紙3-1_区分⑤所要額内訳'!$D$14="有",'別紙3-1_区分⑤所要額内訳'!$E$14&lt;=DATE(2022,12,31)),AS115,""))</f>
        <v/>
      </c>
      <c r="AT222" s="312" t="str">
        <f>IF(AND('別紙3-1_区分⑤所要額内訳'!$E$14&gt;=DATE(2023,1,1),'別紙3-1_区分⑤所要額内訳'!$D$14="無",COUNTIF($D$115:AT115,1)&lt;=7),AT115,IF(OR('別紙3-1_区分⑤所要額内訳'!$D$14="有",'別紙3-1_区分⑤所要額内訳'!$E$14&lt;=DATE(2022,12,31)),AT115,""))</f>
        <v/>
      </c>
      <c r="AU222" s="312" t="str">
        <f>IF(AND('別紙3-1_区分⑤所要額内訳'!$E$14&gt;=DATE(2023,1,1),'別紙3-1_区分⑤所要額内訳'!$D$14="無",COUNTIF($D$115:AU115,1)&lt;=7),AU115,IF(OR('別紙3-1_区分⑤所要額内訳'!$D$14="有",'別紙3-1_区分⑤所要額内訳'!$E$14&lt;=DATE(2022,12,31)),AU115,""))</f>
        <v/>
      </c>
      <c r="AV222" s="312" t="str">
        <f>IF(AND('別紙3-1_区分⑤所要額内訳'!$E$14&gt;=DATE(2023,1,1),'別紙3-1_区分⑤所要額内訳'!$D$14="無",COUNTIF($D$115:AV115,1)&lt;=7),AV115,IF(OR('別紙3-1_区分⑤所要額内訳'!$D$14="有",'別紙3-1_区分⑤所要額内訳'!$E$14&lt;=DATE(2022,12,31)),AV115,""))</f>
        <v/>
      </c>
      <c r="AW222" s="312" t="str">
        <f>IF(AND('別紙3-1_区分⑤所要額内訳'!$E$14&gt;=DATE(2023,1,1),'別紙3-1_区分⑤所要額内訳'!$D$14="無",COUNTIF($D$115:AW115,1)&lt;=7),AW115,IF(OR('別紙3-1_区分⑤所要額内訳'!$D$14="有",'別紙3-1_区分⑤所要額内訳'!$E$14&lt;=DATE(2022,12,31)),AW115,""))</f>
        <v/>
      </c>
      <c r="AX222" s="312" t="str">
        <f>IF(AND('別紙3-1_区分⑤所要額内訳'!$E$14&gt;=DATE(2023,1,1),'別紙3-1_区分⑤所要額内訳'!$D$14="無",COUNTIF($D$115:AX115,1)&lt;=7),AX115,IF(OR('別紙3-1_区分⑤所要額内訳'!$D$14="有",'別紙3-1_区分⑤所要額内訳'!$E$14&lt;=DATE(2022,12,31)),AX115,""))</f>
        <v/>
      </c>
      <c r="AY222" s="312" t="str">
        <f>IF(AND('別紙3-1_区分⑤所要額内訳'!$E$14&gt;=DATE(2023,1,1),'別紙3-1_区分⑤所要額内訳'!$D$14="無",COUNTIF($D$115:AY115,1)&lt;=7),AY115,IF(OR('別紙3-1_区分⑤所要額内訳'!$D$14="有",'別紙3-1_区分⑤所要額内訳'!$E$14&lt;=DATE(2022,12,31)),AY115,""))</f>
        <v/>
      </c>
      <c r="AZ222" s="312" t="str">
        <f>IF(AND('別紙3-1_区分⑤所要額内訳'!$E$14&gt;=DATE(2023,1,1),'別紙3-1_区分⑤所要額内訳'!$D$14="無",COUNTIF($D$115:AZ115,1)&lt;=7),AZ115,IF(OR('別紙3-1_区分⑤所要額内訳'!$D$14="有",'別紙3-1_区分⑤所要額内訳'!$E$14&lt;=DATE(2022,12,31)),AZ115,""))</f>
        <v/>
      </c>
      <c r="BA222" s="312" t="str">
        <f>IF(AND('別紙3-1_区分⑤所要額内訳'!$E$14&gt;=DATE(2023,1,1),'別紙3-1_区分⑤所要額内訳'!$D$14="無",COUNTIF($D$115:BA115,1)&lt;=7),BA115,IF(OR('別紙3-1_区分⑤所要額内訳'!$D$14="有",'別紙3-1_区分⑤所要額内訳'!$E$14&lt;=DATE(2022,12,31)),BA115,""))</f>
        <v/>
      </c>
      <c r="BB222" s="311">
        <f t="shared" si="228"/>
        <v>1</v>
      </c>
    </row>
    <row r="223" spans="1:57">
      <c r="A223" s="307" t="str">
        <f t="shared" si="227"/>
        <v/>
      </c>
      <c r="B223" s="313" t="str">
        <f t="shared" si="227"/>
        <v/>
      </c>
      <c r="C223" s="307" t="str">
        <f t="shared" si="227"/>
        <v/>
      </c>
      <c r="D223" s="312">
        <f>IF(AND('別紙3-1_区分⑤所要額内訳'!$E$15&gt;=DATE(2023,1,1),'別紙3-1_区分⑤所要額内訳'!$D$15="無",COUNTIF($D$116:D116,1)&lt;=7),D116,IF(OR('別紙3-1_区分⑤所要額内訳'!$D$15="有",'別紙3-1_区分⑤所要額内訳'!$E$15&lt;=DATE(2022,12,31)),D116,""))</f>
        <v>1</v>
      </c>
      <c r="E223" s="312" t="str">
        <f>IF(AND('別紙3-1_区分⑤所要額内訳'!$E$15&gt;=DATE(2023,1,1),'別紙3-1_区分⑤所要額内訳'!$D$15="無",COUNTIF($D$116:E116,1)&lt;=7),E116,IF(OR('別紙3-1_区分⑤所要額内訳'!$D$15="有",'別紙3-1_区分⑤所要額内訳'!$E$15&lt;=DATE(2022,12,31)),E116,""))</f>
        <v/>
      </c>
      <c r="F223" s="312" t="str">
        <f>IF(AND('別紙3-1_区分⑤所要額内訳'!$E$15&gt;=DATE(2023,1,1),'別紙3-1_区分⑤所要額内訳'!$D$15="無",COUNTIF($D$116:F116,1)&lt;=7),F116,IF(OR('別紙3-1_区分⑤所要額内訳'!$D$15="有",'別紙3-1_区分⑤所要額内訳'!$E$15&lt;=DATE(2022,12,31)),F116,""))</f>
        <v/>
      </c>
      <c r="G223" s="312" t="str">
        <f>IF(AND('別紙3-1_区分⑤所要額内訳'!$E$15&gt;=DATE(2023,1,1),'別紙3-1_区分⑤所要額内訳'!$D$15="無",COUNTIF($D$116:G116,1)&lt;=7),G116,IF(OR('別紙3-1_区分⑤所要額内訳'!$D$15="有",'別紙3-1_区分⑤所要額内訳'!$E$15&lt;=DATE(2022,12,31)),G116,""))</f>
        <v/>
      </c>
      <c r="H223" s="312" t="str">
        <f>IF(AND('別紙3-1_区分⑤所要額内訳'!$E$15&gt;=DATE(2023,1,1),'別紙3-1_区分⑤所要額内訳'!$D$15="無",COUNTIF($D$116:H116,1)&lt;=7),H116,IF(OR('別紙3-1_区分⑤所要額内訳'!$D$15="有",'別紙3-1_区分⑤所要額内訳'!$E$15&lt;=DATE(2022,12,31)),H116,""))</f>
        <v/>
      </c>
      <c r="I223" s="312" t="str">
        <f>IF(AND('別紙3-1_区分⑤所要額内訳'!$E$15&gt;=DATE(2023,1,1),'別紙3-1_区分⑤所要額内訳'!$D$15="無",COUNTIF($D$116:I116,1)&lt;=7),I116,IF(OR('別紙3-1_区分⑤所要額内訳'!$D$15="有",'別紙3-1_区分⑤所要額内訳'!$E$15&lt;=DATE(2022,12,31)),I116,""))</f>
        <v/>
      </c>
      <c r="J223" s="312" t="str">
        <f>IF(AND('別紙3-1_区分⑤所要額内訳'!$E$15&gt;=DATE(2023,1,1),'別紙3-1_区分⑤所要額内訳'!$D$15="無",COUNTIF($D$116:J116,1)&lt;=7),J116,IF(OR('別紙3-1_区分⑤所要額内訳'!$D$15="有",'別紙3-1_区分⑤所要額内訳'!$E$15&lt;=DATE(2022,12,31)),J116,""))</f>
        <v/>
      </c>
      <c r="K223" s="312" t="str">
        <f>IF(AND('別紙3-1_区分⑤所要額内訳'!$E$15&gt;=DATE(2023,1,1),'別紙3-1_区分⑤所要額内訳'!$D$15="無",COUNTIF($D$116:K116,1)&lt;=7),K116,IF(OR('別紙3-1_区分⑤所要額内訳'!$D$15="有",'別紙3-1_区分⑤所要額内訳'!$E$15&lt;=DATE(2022,12,31)),K116,""))</f>
        <v/>
      </c>
      <c r="L223" s="312" t="str">
        <f>IF(AND('別紙3-1_区分⑤所要額内訳'!$E$15&gt;=DATE(2023,1,1),'別紙3-1_区分⑤所要額内訳'!$D$15="無",COUNTIF($D$116:L116,1)&lt;=7),L116,IF(OR('別紙3-1_区分⑤所要額内訳'!$D$15="有",'別紙3-1_区分⑤所要額内訳'!$E$15&lt;=DATE(2022,12,31)),L116,""))</f>
        <v/>
      </c>
      <c r="M223" s="312" t="str">
        <f>IF(AND('別紙3-1_区分⑤所要額内訳'!$E$15&gt;=DATE(2023,1,1),'別紙3-1_区分⑤所要額内訳'!$D$15="無",COUNTIF($D$116:M116,1)&lt;=7),M116,IF(OR('別紙3-1_区分⑤所要額内訳'!$D$15="有",'別紙3-1_区分⑤所要額内訳'!$E$15&lt;=DATE(2022,12,31)),M116,""))</f>
        <v/>
      </c>
      <c r="N223" s="312" t="str">
        <f>IF(AND('別紙3-1_区分⑤所要額内訳'!$E$15&gt;=DATE(2023,1,1),'別紙3-1_区分⑤所要額内訳'!$D$15="無",COUNTIF($D$116:N116,1)&lt;=7),N116,IF(OR('別紙3-1_区分⑤所要額内訳'!$D$15="有",'別紙3-1_区分⑤所要額内訳'!$E$15&lt;=DATE(2022,12,31)),N116,""))</f>
        <v/>
      </c>
      <c r="O223" s="312" t="str">
        <f>IF(AND('別紙3-1_区分⑤所要額内訳'!$E$15&gt;=DATE(2023,1,1),'別紙3-1_区分⑤所要額内訳'!$D$15="無",COUNTIF($D$116:O116,1)&lt;=7),O116,IF(OR('別紙3-1_区分⑤所要額内訳'!$D$15="有",'別紙3-1_区分⑤所要額内訳'!$E$15&lt;=DATE(2022,12,31)),O116,""))</f>
        <v/>
      </c>
      <c r="P223" s="312" t="str">
        <f>IF(AND('別紙3-1_区分⑤所要額内訳'!$E$15&gt;=DATE(2023,1,1),'別紙3-1_区分⑤所要額内訳'!$D$15="無",COUNTIF($D$116:P116,1)&lt;=7),P116,IF(OR('別紙3-1_区分⑤所要額内訳'!$D$15="有",'別紙3-1_区分⑤所要額内訳'!$E$15&lt;=DATE(2022,12,31)),P116,""))</f>
        <v/>
      </c>
      <c r="Q223" s="312" t="str">
        <f>IF(AND('別紙3-1_区分⑤所要額内訳'!$E$15&gt;=DATE(2023,1,1),'別紙3-1_区分⑤所要額内訳'!$D$15="無",COUNTIF($D$116:Q116,1)&lt;=7),Q116,IF(OR('別紙3-1_区分⑤所要額内訳'!$D$15="有",'別紙3-1_区分⑤所要額内訳'!$E$15&lt;=DATE(2022,12,31)),Q116,""))</f>
        <v/>
      </c>
      <c r="R223" s="312" t="str">
        <f>IF(AND('別紙3-1_区分⑤所要額内訳'!$E$15&gt;=DATE(2023,1,1),'別紙3-1_区分⑤所要額内訳'!$D$15="無",COUNTIF($D$116:R116,1)&lt;=7),R116,IF(OR('別紙3-1_区分⑤所要額内訳'!$D$15="有",'別紙3-1_区分⑤所要額内訳'!$E$15&lt;=DATE(2022,12,31)),R116,""))</f>
        <v/>
      </c>
      <c r="S223" s="312" t="str">
        <f>IF(AND('別紙3-1_区分⑤所要額内訳'!$E$15&gt;=DATE(2023,1,1),'別紙3-1_区分⑤所要額内訳'!$D$15="無",COUNTIF($D$116:S116,1)&lt;=7),S116,IF(OR('別紙3-1_区分⑤所要額内訳'!$D$15="有",'別紙3-1_区分⑤所要額内訳'!$E$15&lt;=DATE(2022,12,31)),S116,""))</f>
        <v/>
      </c>
      <c r="T223" s="312" t="str">
        <f>IF(AND('別紙3-1_区分⑤所要額内訳'!$E$15&gt;=DATE(2023,1,1),'別紙3-1_区分⑤所要額内訳'!$D$15="無",COUNTIF($D$116:T116,1)&lt;=7),T116,IF(OR('別紙3-1_区分⑤所要額内訳'!$D$15="有",'別紙3-1_区分⑤所要額内訳'!$E$15&lt;=DATE(2022,12,31)),T116,""))</f>
        <v/>
      </c>
      <c r="U223" s="312" t="str">
        <f>IF(AND('別紙3-1_区分⑤所要額内訳'!$E$15&gt;=DATE(2023,1,1),'別紙3-1_区分⑤所要額内訳'!$D$15="無",COUNTIF($D$116:U116,1)&lt;=7),U116,IF(OR('別紙3-1_区分⑤所要額内訳'!$D$15="有",'別紙3-1_区分⑤所要額内訳'!$E$15&lt;=DATE(2022,12,31)),U116,""))</f>
        <v/>
      </c>
      <c r="V223" s="312" t="str">
        <f>IF(AND('別紙3-1_区分⑤所要額内訳'!$E$15&gt;=DATE(2023,1,1),'別紙3-1_区分⑤所要額内訳'!$D$15="無",COUNTIF($D$116:V116,1)&lt;=7),V116,IF(OR('別紙3-1_区分⑤所要額内訳'!$D$15="有",'別紙3-1_区分⑤所要額内訳'!$E$15&lt;=DATE(2022,12,31)),V116,""))</f>
        <v/>
      </c>
      <c r="W223" s="312" t="str">
        <f>IF(AND('別紙3-1_区分⑤所要額内訳'!$E$15&gt;=DATE(2023,1,1),'別紙3-1_区分⑤所要額内訳'!$D$15="無",COUNTIF($D$116:W116,1)&lt;=7),W116,IF(OR('別紙3-1_区分⑤所要額内訳'!$D$15="有",'別紙3-1_区分⑤所要額内訳'!$E$15&lt;=DATE(2022,12,31)),W116,""))</f>
        <v/>
      </c>
      <c r="X223" s="312" t="str">
        <f>IF(AND('別紙3-1_区分⑤所要額内訳'!$E$15&gt;=DATE(2023,1,1),'別紙3-1_区分⑤所要額内訳'!$D$15="無",COUNTIF($D$116:X116,1)&lt;=7),X116,IF(OR('別紙3-1_区分⑤所要額内訳'!$D$15="有",'別紙3-1_区分⑤所要額内訳'!$E$15&lt;=DATE(2022,12,31)),X116,""))</f>
        <v/>
      </c>
      <c r="Y223" s="312" t="str">
        <f>IF(AND('別紙3-1_区分⑤所要額内訳'!$E$15&gt;=DATE(2023,1,1),'別紙3-1_区分⑤所要額内訳'!$D$15="無",COUNTIF($D$116:Y116,1)&lt;=7),Y116,IF(OR('別紙3-1_区分⑤所要額内訳'!$D$15="有",'別紙3-1_区分⑤所要額内訳'!$E$15&lt;=DATE(2022,12,31)),Y116,""))</f>
        <v/>
      </c>
      <c r="Z223" s="312" t="str">
        <f>IF(AND('別紙3-1_区分⑤所要額内訳'!$E$15&gt;=DATE(2023,1,1),'別紙3-1_区分⑤所要額内訳'!$D$15="無",COUNTIF($D$116:Z116,1)&lt;=7),Z116,IF(OR('別紙3-1_区分⑤所要額内訳'!$D$15="有",'別紙3-1_区分⑤所要額内訳'!$E$15&lt;=DATE(2022,12,31)),Z116,""))</f>
        <v/>
      </c>
      <c r="AA223" s="312" t="str">
        <f>IF(AND('別紙3-1_区分⑤所要額内訳'!$E$15&gt;=DATE(2023,1,1),'別紙3-1_区分⑤所要額内訳'!$D$15="無",COUNTIF($D$116:AA116,1)&lt;=7),AA116,IF(OR('別紙3-1_区分⑤所要額内訳'!$D$15="有",'別紙3-1_区分⑤所要額内訳'!$E$15&lt;=DATE(2022,12,31)),AA116,""))</f>
        <v/>
      </c>
      <c r="AB223" s="312" t="str">
        <f>IF(AND('別紙3-1_区分⑤所要額内訳'!$E$15&gt;=DATE(2023,1,1),'別紙3-1_区分⑤所要額内訳'!$D$15="無",COUNTIF($D$116:AB116,1)&lt;=7),AB116,IF(OR('別紙3-1_区分⑤所要額内訳'!$D$15="有",'別紙3-1_区分⑤所要額内訳'!$E$15&lt;=DATE(2022,12,31)),AB116,""))</f>
        <v/>
      </c>
      <c r="AC223" s="312" t="str">
        <f>IF(AND('別紙3-1_区分⑤所要額内訳'!$E$15&gt;=DATE(2023,1,1),'別紙3-1_区分⑤所要額内訳'!$D$15="無",COUNTIF($D$116:AC116,1)&lt;=7),AC116,IF(OR('別紙3-1_区分⑤所要額内訳'!$D$15="有",'別紙3-1_区分⑤所要額内訳'!$E$15&lt;=DATE(2022,12,31)),AC116,""))</f>
        <v/>
      </c>
      <c r="AD223" s="312" t="str">
        <f>IF(AND('別紙3-1_区分⑤所要額内訳'!$E$15&gt;=DATE(2023,1,1),'別紙3-1_区分⑤所要額内訳'!$D$15="無",COUNTIF($D$116:AD116,1)&lt;=7),AD116,IF(OR('別紙3-1_区分⑤所要額内訳'!$D$15="有",'別紙3-1_区分⑤所要額内訳'!$E$15&lt;=DATE(2022,12,31)),AD116,""))</f>
        <v/>
      </c>
      <c r="AE223" s="312" t="str">
        <f>IF(AND('別紙3-1_区分⑤所要額内訳'!$E$15&gt;=DATE(2023,1,1),'別紙3-1_区分⑤所要額内訳'!$D$15="無",COUNTIF($D$116:AE116,1)&lt;=7),AE116,IF(OR('別紙3-1_区分⑤所要額内訳'!$D$15="有",'別紙3-1_区分⑤所要額内訳'!$E$15&lt;=DATE(2022,12,31)),AE116,""))</f>
        <v/>
      </c>
      <c r="AF223" s="312" t="str">
        <f>IF(AND('別紙3-1_区分⑤所要額内訳'!$E$15&gt;=DATE(2023,1,1),'別紙3-1_区分⑤所要額内訳'!$D$15="無",COUNTIF($D$116:AF116,1)&lt;=7),AF116,IF(OR('別紙3-1_区分⑤所要額内訳'!$D$15="有",'別紙3-1_区分⑤所要額内訳'!$E$15&lt;=DATE(2022,12,31)),AF116,""))</f>
        <v/>
      </c>
      <c r="AG223" s="312" t="str">
        <f>IF(AND('別紙3-1_区分⑤所要額内訳'!$E$15&gt;=DATE(2023,1,1),'別紙3-1_区分⑤所要額内訳'!$D$15="無",COUNTIF($D$116:AG116,1)&lt;=7),AG116,IF(OR('別紙3-1_区分⑤所要額内訳'!$D$15="有",'別紙3-1_区分⑤所要額内訳'!$E$15&lt;=DATE(2022,12,31)),AG116,""))</f>
        <v/>
      </c>
      <c r="AH223" s="312" t="str">
        <f>IF(AND('別紙3-1_区分⑤所要額内訳'!$E$15&gt;=DATE(2023,1,1),'別紙3-1_区分⑤所要額内訳'!$D$15="無",COUNTIF($D$116:AH116,1)&lt;=7),AH116,IF(OR('別紙3-1_区分⑤所要額内訳'!$D$15="有",'別紙3-1_区分⑤所要額内訳'!$E$15&lt;=DATE(2022,12,31)),AH116,""))</f>
        <v/>
      </c>
      <c r="AI223" s="312" t="str">
        <f>IF(AND('別紙3-1_区分⑤所要額内訳'!$E$15&gt;=DATE(2023,1,1),'別紙3-1_区分⑤所要額内訳'!$D$15="無",COUNTIF($D$116:AI116,1)&lt;=7),AI116,IF(OR('別紙3-1_区分⑤所要額内訳'!$D$15="有",'別紙3-1_区分⑤所要額内訳'!$E$15&lt;=DATE(2022,12,31)),AI116,""))</f>
        <v/>
      </c>
      <c r="AJ223" s="312" t="str">
        <f>IF(AND('別紙3-1_区分⑤所要額内訳'!$E$15&gt;=DATE(2023,1,1),'別紙3-1_区分⑤所要額内訳'!$D$15="無",COUNTIF($D$116:AJ116,1)&lt;=7),AJ116,IF(OR('別紙3-1_区分⑤所要額内訳'!$D$15="有",'別紙3-1_区分⑤所要額内訳'!$E$15&lt;=DATE(2022,12,31)),AJ116,""))</f>
        <v/>
      </c>
      <c r="AK223" s="312" t="str">
        <f>IF(AND('別紙3-1_区分⑤所要額内訳'!$E$15&gt;=DATE(2023,1,1),'別紙3-1_区分⑤所要額内訳'!$D$15="無",COUNTIF($D$116:AK116,1)&lt;=7),AK116,IF(OR('別紙3-1_区分⑤所要額内訳'!$D$15="有",'別紙3-1_区分⑤所要額内訳'!$E$15&lt;=DATE(2022,12,31)),AK116,""))</f>
        <v/>
      </c>
      <c r="AL223" s="312" t="str">
        <f>IF(AND('別紙3-1_区分⑤所要額内訳'!$E$15&gt;=DATE(2023,1,1),'別紙3-1_区分⑤所要額内訳'!$D$15="無",COUNTIF($D$116:AL116,1)&lt;=7),AL116,IF(OR('別紙3-1_区分⑤所要額内訳'!$D$15="有",'別紙3-1_区分⑤所要額内訳'!$E$15&lt;=DATE(2022,12,31)),AL116,""))</f>
        <v/>
      </c>
      <c r="AM223" s="312" t="str">
        <f>IF(AND('別紙3-1_区分⑤所要額内訳'!$E$15&gt;=DATE(2023,1,1),'別紙3-1_区分⑤所要額内訳'!$D$15="無",COUNTIF($D$116:AM116,1)&lt;=7),AM116,IF(OR('別紙3-1_区分⑤所要額内訳'!$D$15="有",'別紙3-1_区分⑤所要額内訳'!$E$15&lt;=DATE(2022,12,31)),AM116,""))</f>
        <v/>
      </c>
      <c r="AN223" s="312" t="str">
        <f>IF(AND('別紙3-1_区分⑤所要額内訳'!$E$15&gt;=DATE(2023,1,1),'別紙3-1_区分⑤所要額内訳'!$D$15="無",COUNTIF($D$116:AN116,1)&lt;=7),AN116,IF(OR('別紙3-1_区分⑤所要額内訳'!$D$15="有",'別紙3-1_区分⑤所要額内訳'!$E$15&lt;=DATE(2022,12,31)),AN116,""))</f>
        <v/>
      </c>
      <c r="AO223" s="312" t="str">
        <f>IF(AND('別紙3-1_区分⑤所要額内訳'!$E$15&gt;=DATE(2023,1,1),'別紙3-1_区分⑤所要額内訳'!$D$15="無",COUNTIF($D$116:AO116,1)&lt;=7),AO116,IF(OR('別紙3-1_区分⑤所要額内訳'!$D$15="有",'別紙3-1_区分⑤所要額内訳'!$E$15&lt;=DATE(2022,12,31)),AO116,""))</f>
        <v/>
      </c>
      <c r="AP223" s="312" t="str">
        <f>IF(AND('別紙3-1_区分⑤所要額内訳'!$E$15&gt;=DATE(2023,1,1),'別紙3-1_区分⑤所要額内訳'!$D$15="無",COUNTIF($D$116:AP116,1)&lt;=7),AP116,IF(OR('別紙3-1_区分⑤所要額内訳'!$D$15="有",'別紙3-1_区分⑤所要額内訳'!$E$15&lt;=DATE(2022,12,31)),AP116,""))</f>
        <v/>
      </c>
      <c r="AQ223" s="312" t="str">
        <f>IF(AND('別紙3-1_区分⑤所要額内訳'!$E$15&gt;=DATE(2023,1,1),'別紙3-1_区分⑤所要額内訳'!$D$15="無",COUNTIF($D$116:AQ116,1)&lt;=7),AQ116,IF(OR('別紙3-1_区分⑤所要額内訳'!$D$15="有",'別紙3-1_区分⑤所要額内訳'!$E$15&lt;=DATE(2022,12,31)),AQ116,""))</f>
        <v/>
      </c>
      <c r="AR223" s="312" t="str">
        <f>IF(AND('別紙3-1_区分⑤所要額内訳'!$E$15&gt;=DATE(2023,1,1),'別紙3-1_区分⑤所要額内訳'!$D$15="無",COUNTIF($D$116:AR116,1)&lt;=7),AR116,IF(OR('別紙3-1_区分⑤所要額内訳'!$D$15="有",'別紙3-1_区分⑤所要額内訳'!$E$15&lt;=DATE(2022,12,31)),AR116,""))</f>
        <v/>
      </c>
      <c r="AS223" s="312" t="str">
        <f>IF(AND('別紙3-1_区分⑤所要額内訳'!$E$15&gt;=DATE(2023,1,1),'別紙3-1_区分⑤所要額内訳'!$D$15="無",COUNTIF($D$116:AS116,1)&lt;=7),AS116,IF(OR('別紙3-1_区分⑤所要額内訳'!$D$15="有",'別紙3-1_区分⑤所要額内訳'!$E$15&lt;=DATE(2022,12,31)),AS116,""))</f>
        <v/>
      </c>
      <c r="AT223" s="312" t="str">
        <f>IF(AND('別紙3-1_区分⑤所要額内訳'!$E$15&gt;=DATE(2023,1,1),'別紙3-1_区分⑤所要額内訳'!$D$15="無",COUNTIF($D$116:AT116,1)&lt;=7),AT116,IF(OR('別紙3-1_区分⑤所要額内訳'!$D$15="有",'別紙3-1_区分⑤所要額内訳'!$E$15&lt;=DATE(2022,12,31)),AT116,""))</f>
        <v/>
      </c>
      <c r="AU223" s="312" t="str">
        <f>IF(AND('別紙3-1_区分⑤所要額内訳'!$E$15&gt;=DATE(2023,1,1),'別紙3-1_区分⑤所要額内訳'!$D$15="無",COUNTIF($D$116:AU116,1)&lt;=7),AU116,IF(OR('別紙3-1_区分⑤所要額内訳'!$D$15="有",'別紙3-1_区分⑤所要額内訳'!$E$15&lt;=DATE(2022,12,31)),AU116,""))</f>
        <v/>
      </c>
      <c r="AV223" s="312" t="str">
        <f>IF(AND('別紙3-1_区分⑤所要額内訳'!$E$15&gt;=DATE(2023,1,1),'別紙3-1_区分⑤所要額内訳'!$D$15="無",COUNTIF($D$116:AV116,1)&lt;=7),AV116,IF(OR('別紙3-1_区分⑤所要額内訳'!$D$15="有",'別紙3-1_区分⑤所要額内訳'!$E$15&lt;=DATE(2022,12,31)),AV116,""))</f>
        <v/>
      </c>
      <c r="AW223" s="312" t="str">
        <f>IF(AND('別紙3-1_区分⑤所要額内訳'!$E$15&gt;=DATE(2023,1,1),'別紙3-1_区分⑤所要額内訳'!$D$15="無",COUNTIF($D$116:AW116,1)&lt;=7),AW116,IF(OR('別紙3-1_区分⑤所要額内訳'!$D$15="有",'別紙3-1_区分⑤所要額内訳'!$E$15&lt;=DATE(2022,12,31)),AW116,""))</f>
        <v/>
      </c>
      <c r="AX223" s="312" t="str">
        <f>IF(AND('別紙3-1_区分⑤所要額内訳'!$E$15&gt;=DATE(2023,1,1),'別紙3-1_区分⑤所要額内訳'!$D$15="無",COUNTIF($D$116:AX116,1)&lt;=7),AX116,IF(OR('別紙3-1_区分⑤所要額内訳'!$D$15="有",'別紙3-1_区分⑤所要額内訳'!$E$15&lt;=DATE(2022,12,31)),AX116,""))</f>
        <v/>
      </c>
      <c r="AY223" s="312" t="str">
        <f>IF(AND('別紙3-1_区分⑤所要額内訳'!$E$15&gt;=DATE(2023,1,1),'別紙3-1_区分⑤所要額内訳'!$D$15="無",COUNTIF($D$116:AY116,1)&lt;=7),AY116,IF(OR('別紙3-1_区分⑤所要額内訳'!$D$15="有",'別紙3-1_区分⑤所要額内訳'!$E$15&lt;=DATE(2022,12,31)),AY116,""))</f>
        <v/>
      </c>
      <c r="AZ223" s="312" t="str">
        <f>IF(AND('別紙3-1_区分⑤所要額内訳'!$E$15&gt;=DATE(2023,1,1),'別紙3-1_区分⑤所要額内訳'!$D$15="無",COUNTIF($D$116:AZ116,1)&lt;=7),AZ116,IF(OR('別紙3-1_区分⑤所要額内訳'!$D$15="有",'別紙3-1_区分⑤所要額内訳'!$E$15&lt;=DATE(2022,12,31)),AZ116,""))</f>
        <v/>
      </c>
      <c r="BA223" s="312" t="str">
        <f>IF(AND('別紙3-1_区分⑤所要額内訳'!$E$15&gt;=DATE(2023,1,1),'別紙3-1_区分⑤所要額内訳'!$D$15="無",COUNTIF($D$116:BA116,1)&lt;=7),BA116,IF(OR('別紙3-1_区分⑤所要額内訳'!$D$15="有",'別紙3-1_区分⑤所要額内訳'!$E$15&lt;=DATE(2022,12,31)),BA116,""))</f>
        <v/>
      </c>
      <c r="BB223" s="311">
        <f t="shared" si="228"/>
        <v>1</v>
      </c>
    </row>
    <row r="224" spans="1:57">
      <c r="A224" s="307" t="str">
        <f t="shared" si="227"/>
        <v/>
      </c>
      <c r="B224" s="313" t="str">
        <f t="shared" si="227"/>
        <v/>
      </c>
      <c r="C224" s="307" t="str">
        <f t="shared" si="227"/>
        <v/>
      </c>
      <c r="D224" s="312">
        <f>IF(AND('別紙3-1_区分⑤所要額内訳'!$E$16&gt;=DATE(2023,1,1),'別紙3-1_区分⑤所要額内訳'!$D$16="無",COUNTIF($D$117:D117,1)&lt;=7),D117,IF(OR('別紙3-1_区分⑤所要額内訳'!$D$16="有",'別紙3-1_区分⑤所要額内訳'!$E$16&lt;=DATE(2022,12,31)),D117,""))</f>
        <v>1</v>
      </c>
      <c r="E224" s="312" t="str">
        <f>IF(AND('別紙3-1_区分⑤所要額内訳'!$E$16&gt;=DATE(2023,1,1),'別紙3-1_区分⑤所要額内訳'!$D$16="無",COUNTIF($D$117:E117,1)&lt;=7),E117,IF(OR('別紙3-1_区分⑤所要額内訳'!$D$16="有",'別紙3-1_区分⑤所要額内訳'!$E$16&lt;=DATE(2022,12,31)),E117,""))</f>
        <v/>
      </c>
      <c r="F224" s="312" t="str">
        <f>IF(AND('別紙3-1_区分⑤所要額内訳'!$E$16&gt;=DATE(2023,1,1),'別紙3-1_区分⑤所要額内訳'!$D$16="無",COUNTIF($D$117:F117,1)&lt;=7),F117,IF(OR('別紙3-1_区分⑤所要額内訳'!$D$16="有",'別紙3-1_区分⑤所要額内訳'!$E$16&lt;=DATE(2022,12,31)),F117,""))</f>
        <v/>
      </c>
      <c r="G224" s="312" t="str">
        <f>IF(AND('別紙3-1_区分⑤所要額内訳'!$E$16&gt;=DATE(2023,1,1),'別紙3-1_区分⑤所要額内訳'!$D$16="無",COUNTIF($D$117:G117,1)&lt;=7),G117,IF(OR('別紙3-1_区分⑤所要額内訳'!$D$16="有",'別紙3-1_区分⑤所要額内訳'!$E$16&lt;=DATE(2022,12,31)),G117,""))</f>
        <v/>
      </c>
      <c r="H224" s="312" t="str">
        <f>IF(AND('別紙3-1_区分⑤所要額内訳'!$E$16&gt;=DATE(2023,1,1),'別紙3-1_区分⑤所要額内訳'!$D$16="無",COUNTIF($D$117:H117,1)&lt;=7),H117,IF(OR('別紙3-1_区分⑤所要額内訳'!$D$16="有",'別紙3-1_区分⑤所要額内訳'!$E$16&lt;=DATE(2022,12,31)),H117,""))</f>
        <v/>
      </c>
      <c r="I224" s="312" t="str">
        <f>IF(AND('別紙3-1_区分⑤所要額内訳'!$E$16&gt;=DATE(2023,1,1),'別紙3-1_区分⑤所要額内訳'!$D$16="無",COUNTIF($D$117:I117,1)&lt;=7),I117,IF(OR('別紙3-1_区分⑤所要額内訳'!$D$16="有",'別紙3-1_区分⑤所要額内訳'!$E$16&lt;=DATE(2022,12,31)),I117,""))</f>
        <v/>
      </c>
      <c r="J224" s="312" t="str">
        <f>IF(AND('別紙3-1_区分⑤所要額内訳'!$E$16&gt;=DATE(2023,1,1),'別紙3-1_区分⑤所要額内訳'!$D$16="無",COUNTIF($D$117:J117,1)&lt;=7),J117,IF(OR('別紙3-1_区分⑤所要額内訳'!$D$16="有",'別紙3-1_区分⑤所要額内訳'!$E$16&lt;=DATE(2022,12,31)),J117,""))</f>
        <v/>
      </c>
      <c r="K224" s="312" t="str">
        <f>IF(AND('別紙3-1_区分⑤所要額内訳'!$E$16&gt;=DATE(2023,1,1),'別紙3-1_区分⑤所要額内訳'!$D$16="無",COUNTIF($D$117:K117,1)&lt;=7),K117,IF(OR('別紙3-1_区分⑤所要額内訳'!$D$16="有",'別紙3-1_区分⑤所要額内訳'!$E$16&lt;=DATE(2022,12,31)),K117,""))</f>
        <v/>
      </c>
      <c r="L224" s="312" t="str">
        <f>IF(AND('別紙3-1_区分⑤所要額内訳'!$E$16&gt;=DATE(2023,1,1),'別紙3-1_区分⑤所要額内訳'!$D$16="無",COUNTIF($D$117:L117,1)&lt;=7),L117,IF(OR('別紙3-1_区分⑤所要額内訳'!$D$16="有",'別紙3-1_区分⑤所要額内訳'!$E$16&lt;=DATE(2022,12,31)),L117,""))</f>
        <v/>
      </c>
      <c r="M224" s="312" t="str">
        <f>IF(AND('別紙3-1_区分⑤所要額内訳'!$E$16&gt;=DATE(2023,1,1),'別紙3-1_区分⑤所要額内訳'!$D$16="無",COUNTIF($D$117:M117,1)&lt;=7),M117,IF(OR('別紙3-1_区分⑤所要額内訳'!$D$16="有",'別紙3-1_区分⑤所要額内訳'!$E$16&lt;=DATE(2022,12,31)),M117,""))</f>
        <v/>
      </c>
      <c r="N224" s="312" t="str">
        <f>IF(AND('別紙3-1_区分⑤所要額内訳'!$E$16&gt;=DATE(2023,1,1),'別紙3-1_区分⑤所要額内訳'!$D$16="無",COUNTIF($D$117:N117,1)&lt;=7),N117,IF(OR('別紙3-1_区分⑤所要額内訳'!$D$16="有",'別紙3-1_区分⑤所要額内訳'!$E$16&lt;=DATE(2022,12,31)),N117,""))</f>
        <v/>
      </c>
      <c r="O224" s="312" t="str">
        <f>IF(AND('別紙3-1_区分⑤所要額内訳'!$E$16&gt;=DATE(2023,1,1),'別紙3-1_区分⑤所要額内訳'!$D$16="無",COUNTIF($D$117:O117,1)&lt;=7),O117,IF(OR('別紙3-1_区分⑤所要額内訳'!$D$16="有",'別紙3-1_区分⑤所要額内訳'!$E$16&lt;=DATE(2022,12,31)),O117,""))</f>
        <v/>
      </c>
      <c r="P224" s="312" t="str">
        <f>IF(AND('別紙3-1_区分⑤所要額内訳'!$E$16&gt;=DATE(2023,1,1),'別紙3-1_区分⑤所要額内訳'!$D$16="無",COUNTIF($D$117:P117,1)&lt;=7),P117,IF(OR('別紙3-1_区分⑤所要額内訳'!$D$16="有",'別紙3-1_区分⑤所要額内訳'!$E$16&lt;=DATE(2022,12,31)),P117,""))</f>
        <v/>
      </c>
      <c r="Q224" s="312" t="str">
        <f>IF(AND('別紙3-1_区分⑤所要額内訳'!$E$16&gt;=DATE(2023,1,1),'別紙3-1_区分⑤所要額内訳'!$D$16="無",COUNTIF($D$117:Q117,1)&lt;=7),Q117,IF(OR('別紙3-1_区分⑤所要額内訳'!$D$16="有",'別紙3-1_区分⑤所要額内訳'!$E$16&lt;=DATE(2022,12,31)),Q117,""))</f>
        <v/>
      </c>
      <c r="R224" s="312" t="str">
        <f>IF(AND('別紙3-1_区分⑤所要額内訳'!$E$16&gt;=DATE(2023,1,1),'別紙3-1_区分⑤所要額内訳'!$D$16="無",COUNTIF($D$117:R117,1)&lt;=7),R117,IF(OR('別紙3-1_区分⑤所要額内訳'!$D$16="有",'別紙3-1_区分⑤所要額内訳'!$E$16&lt;=DATE(2022,12,31)),R117,""))</f>
        <v/>
      </c>
      <c r="S224" s="312" t="str">
        <f>IF(AND('別紙3-1_区分⑤所要額内訳'!$E$16&gt;=DATE(2023,1,1),'別紙3-1_区分⑤所要額内訳'!$D$16="無",COUNTIF($D$117:S117,1)&lt;=7),S117,IF(OR('別紙3-1_区分⑤所要額内訳'!$D$16="有",'別紙3-1_区分⑤所要額内訳'!$E$16&lt;=DATE(2022,12,31)),S117,""))</f>
        <v/>
      </c>
      <c r="T224" s="312" t="str">
        <f>IF(AND('別紙3-1_区分⑤所要額内訳'!$E$16&gt;=DATE(2023,1,1),'別紙3-1_区分⑤所要額内訳'!$D$16="無",COUNTIF($D$117:T117,1)&lt;=7),T117,IF(OR('別紙3-1_区分⑤所要額内訳'!$D$16="有",'別紙3-1_区分⑤所要額内訳'!$E$16&lt;=DATE(2022,12,31)),T117,""))</f>
        <v/>
      </c>
      <c r="U224" s="312" t="str">
        <f>IF(AND('別紙3-1_区分⑤所要額内訳'!$E$16&gt;=DATE(2023,1,1),'別紙3-1_区分⑤所要額内訳'!$D$16="無",COUNTIF($D$117:U117,1)&lt;=7),U117,IF(OR('別紙3-1_区分⑤所要額内訳'!$D$16="有",'別紙3-1_区分⑤所要額内訳'!$E$16&lt;=DATE(2022,12,31)),U117,""))</f>
        <v/>
      </c>
      <c r="V224" s="312" t="str">
        <f>IF(AND('別紙3-1_区分⑤所要額内訳'!$E$16&gt;=DATE(2023,1,1),'別紙3-1_区分⑤所要額内訳'!$D$16="無",COUNTIF($D$117:V117,1)&lt;=7),V117,IF(OR('別紙3-1_区分⑤所要額内訳'!$D$16="有",'別紙3-1_区分⑤所要額内訳'!$E$16&lt;=DATE(2022,12,31)),V117,""))</f>
        <v/>
      </c>
      <c r="W224" s="312" t="str">
        <f>IF(AND('別紙3-1_区分⑤所要額内訳'!$E$16&gt;=DATE(2023,1,1),'別紙3-1_区分⑤所要額内訳'!$D$16="無",COUNTIF($D$117:W117,1)&lt;=7),W117,IF(OR('別紙3-1_区分⑤所要額内訳'!$D$16="有",'別紙3-1_区分⑤所要額内訳'!$E$16&lt;=DATE(2022,12,31)),W117,""))</f>
        <v/>
      </c>
      <c r="X224" s="312" t="str">
        <f>IF(AND('別紙3-1_区分⑤所要額内訳'!$E$16&gt;=DATE(2023,1,1),'別紙3-1_区分⑤所要額内訳'!$D$16="無",COUNTIF($D$117:X117,1)&lt;=7),X117,IF(OR('別紙3-1_区分⑤所要額内訳'!$D$16="有",'別紙3-1_区分⑤所要額内訳'!$E$16&lt;=DATE(2022,12,31)),X117,""))</f>
        <v/>
      </c>
      <c r="Y224" s="312" t="str">
        <f>IF(AND('別紙3-1_区分⑤所要額内訳'!$E$16&gt;=DATE(2023,1,1),'別紙3-1_区分⑤所要額内訳'!$D$16="無",COUNTIF($D$117:Y117,1)&lt;=7),Y117,IF(OR('別紙3-1_区分⑤所要額内訳'!$D$16="有",'別紙3-1_区分⑤所要額内訳'!$E$16&lt;=DATE(2022,12,31)),Y117,""))</f>
        <v/>
      </c>
      <c r="Z224" s="312" t="str">
        <f>IF(AND('別紙3-1_区分⑤所要額内訳'!$E$16&gt;=DATE(2023,1,1),'別紙3-1_区分⑤所要額内訳'!$D$16="無",COUNTIF($D$117:Z117,1)&lt;=7),Z117,IF(OR('別紙3-1_区分⑤所要額内訳'!$D$16="有",'別紙3-1_区分⑤所要額内訳'!$E$16&lt;=DATE(2022,12,31)),Z117,""))</f>
        <v/>
      </c>
      <c r="AA224" s="312" t="str">
        <f>IF(AND('別紙3-1_区分⑤所要額内訳'!$E$16&gt;=DATE(2023,1,1),'別紙3-1_区分⑤所要額内訳'!$D$16="無",COUNTIF($D$117:AA117,1)&lt;=7),AA117,IF(OR('別紙3-1_区分⑤所要額内訳'!$D$16="有",'別紙3-1_区分⑤所要額内訳'!$E$16&lt;=DATE(2022,12,31)),AA117,""))</f>
        <v/>
      </c>
      <c r="AB224" s="312" t="str">
        <f>IF(AND('別紙3-1_区分⑤所要額内訳'!$E$16&gt;=DATE(2023,1,1),'別紙3-1_区分⑤所要額内訳'!$D$16="無",COUNTIF($D$117:AB117,1)&lt;=7),AB117,IF(OR('別紙3-1_区分⑤所要額内訳'!$D$16="有",'別紙3-1_区分⑤所要額内訳'!$E$16&lt;=DATE(2022,12,31)),AB117,""))</f>
        <v/>
      </c>
      <c r="AC224" s="312" t="str">
        <f>IF(AND('別紙3-1_区分⑤所要額内訳'!$E$16&gt;=DATE(2023,1,1),'別紙3-1_区分⑤所要額内訳'!$D$16="無",COUNTIF($D$117:AC117,1)&lt;=7),AC117,IF(OR('別紙3-1_区分⑤所要額内訳'!$D$16="有",'別紙3-1_区分⑤所要額内訳'!$E$16&lt;=DATE(2022,12,31)),AC117,""))</f>
        <v/>
      </c>
      <c r="AD224" s="312" t="str">
        <f>IF(AND('別紙3-1_区分⑤所要額内訳'!$E$16&gt;=DATE(2023,1,1),'別紙3-1_区分⑤所要額内訳'!$D$16="無",COUNTIF($D$117:AD117,1)&lt;=7),AD117,IF(OR('別紙3-1_区分⑤所要額内訳'!$D$16="有",'別紙3-1_区分⑤所要額内訳'!$E$16&lt;=DATE(2022,12,31)),AD117,""))</f>
        <v/>
      </c>
      <c r="AE224" s="312" t="str">
        <f>IF(AND('別紙3-1_区分⑤所要額内訳'!$E$16&gt;=DATE(2023,1,1),'別紙3-1_区分⑤所要額内訳'!$D$16="無",COUNTIF($D$117:AE117,1)&lt;=7),AE117,IF(OR('別紙3-1_区分⑤所要額内訳'!$D$16="有",'別紙3-1_区分⑤所要額内訳'!$E$16&lt;=DATE(2022,12,31)),AE117,""))</f>
        <v/>
      </c>
      <c r="AF224" s="312" t="str">
        <f>IF(AND('別紙3-1_区分⑤所要額内訳'!$E$16&gt;=DATE(2023,1,1),'別紙3-1_区分⑤所要額内訳'!$D$16="無",COUNTIF($D$117:AF117,1)&lt;=7),AF117,IF(OR('別紙3-1_区分⑤所要額内訳'!$D$16="有",'別紙3-1_区分⑤所要額内訳'!$E$16&lt;=DATE(2022,12,31)),AF117,""))</f>
        <v/>
      </c>
      <c r="AG224" s="312" t="str">
        <f>IF(AND('別紙3-1_区分⑤所要額内訳'!$E$16&gt;=DATE(2023,1,1),'別紙3-1_区分⑤所要額内訳'!$D$16="無",COUNTIF($D$117:AG117,1)&lt;=7),AG117,IF(OR('別紙3-1_区分⑤所要額内訳'!$D$16="有",'別紙3-1_区分⑤所要額内訳'!$E$16&lt;=DATE(2022,12,31)),AG117,""))</f>
        <v/>
      </c>
      <c r="AH224" s="312" t="str">
        <f>IF(AND('別紙3-1_区分⑤所要額内訳'!$E$16&gt;=DATE(2023,1,1),'別紙3-1_区分⑤所要額内訳'!$D$16="無",COUNTIF($D$117:AH117,1)&lt;=7),AH117,IF(OR('別紙3-1_区分⑤所要額内訳'!$D$16="有",'別紙3-1_区分⑤所要額内訳'!$E$16&lt;=DATE(2022,12,31)),AH117,""))</f>
        <v/>
      </c>
      <c r="AI224" s="312" t="str">
        <f>IF(AND('別紙3-1_区分⑤所要額内訳'!$E$16&gt;=DATE(2023,1,1),'別紙3-1_区分⑤所要額内訳'!$D$16="無",COUNTIF($D$117:AI117,1)&lt;=7),AI117,IF(OR('別紙3-1_区分⑤所要額内訳'!$D$16="有",'別紙3-1_区分⑤所要額内訳'!$E$16&lt;=DATE(2022,12,31)),AI117,""))</f>
        <v/>
      </c>
      <c r="AJ224" s="312" t="str">
        <f>IF(AND('別紙3-1_区分⑤所要額内訳'!$E$16&gt;=DATE(2023,1,1),'別紙3-1_区分⑤所要額内訳'!$D$16="無",COUNTIF($D$117:AJ117,1)&lt;=7),AJ117,IF(OR('別紙3-1_区分⑤所要額内訳'!$D$16="有",'別紙3-1_区分⑤所要額内訳'!$E$16&lt;=DATE(2022,12,31)),AJ117,""))</f>
        <v/>
      </c>
      <c r="AK224" s="312" t="str">
        <f>IF(AND('別紙3-1_区分⑤所要額内訳'!$E$16&gt;=DATE(2023,1,1),'別紙3-1_区分⑤所要額内訳'!$D$16="無",COUNTIF($D$117:AK117,1)&lt;=7),AK117,IF(OR('別紙3-1_区分⑤所要額内訳'!$D$16="有",'別紙3-1_区分⑤所要額内訳'!$E$16&lt;=DATE(2022,12,31)),AK117,""))</f>
        <v/>
      </c>
      <c r="AL224" s="312" t="str">
        <f>IF(AND('別紙3-1_区分⑤所要額内訳'!$E$16&gt;=DATE(2023,1,1),'別紙3-1_区分⑤所要額内訳'!$D$16="無",COUNTIF($D$117:AL117,1)&lt;=7),AL117,IF(OR('別紙3-1_区分⑤所要額内訳'!$D$16="有",'別紙3-1_区分⑤所要額内訳'!$E$16&lt;=DATE(2022,12,31)),AL117,""))</f>
        <v/>
      </c>
      <c r="AM224" s="312" t="str">
        <f>IF(AND('別紙3-1_区分⑤所要額内訳'!$E$16&gt;=DATE(2023,1,1),'別紙3-1_区分⑤所要額内訳'!$D$16="無",COUNTIF($D$117:AM117,1)&lt;=7),AM117,IF(OR('別紙3-1_区分⑤所要額内訳'!$D$16="有",'別紙3-1_区分⑤所要額内訳'!$E$16&lt;=DATE(2022,12,31)),AM117,""))</f>
        <v/>
      </c>
      <c r="AN224" s="312" t="str">
        <f>IF(AND('別紙3-1_区分⑤所要額内訳'!$E$16&gt;=DATE(2023,1,1),'別紙3-1_区分⑤所要額内訳'!$D$16="無",COUNTIF($D$117:AN117,1)&lt;=7),AN117,IF(OR('別紙3-1_区分⑤所要額内訳'!$D$16="有",'別紙3-1_区分⑤所要額内訳'!$E$16&lt;=DATE(2022,12,31)),AN117,""))</f>
        <v/>
      </c>
      <c r="AO224" s="312" t="str">
        <f>IF(AND('別紙3-1_区分⑤所要額内訳'!$E$16&gt;=DATE(2023,1,1),'別紙3-1_区分⑤所要額内訳'!$D$16="無",COUNTIF($D$117:AO117,1)&lt;=7),AO117,IF(OR('別紙3-1_区分⑤所要額内訳'!$D$16="有",'別紙3-1_区分⑤所要額内訳'!$E$16&lt;=DATE(2022,12,31)),AO117,""))</f>
        <v/>
      </c>
      <c r="AP224" s="312" t="str">
        <f>IF(AND('別紙3-1_区分⑤所要額内訳'!$E$16&gt;=DATE(2023,1,1),'別紙3-1_区分⑤所要額内訳'!$D$16="無",COUNTIF($D$117:AP117,1)&lt;=7),AP117,IF(OR('別紙3-1_区分⑤所要額内訳'!$D$16="有",'別紙3-1_区分⑤所要額内訳'!$E$16&lt;=DATE(2022,12,31)),AP117,""))</f>
        <v/>
      </c>
      <c r="AQ224" s="312" t="str">
        <f>IF(AND('別紙3-1_区分⑤所要額内訳'!$E$16&gt;=DATE(2023,1,1),'別紙3-1_区分⑤所要額内訳'!$D$16="無",COUNTIF($D$117:AQ117,1)&lt;=7),AQ117,IF(OR('別紙3-1_区分⑤所要額内訳'!$D$16="有",'別紙3-1_区分⑤所要額内訳'!$E$16&lt;=DATE(2022,12,31)),AQ117,""))</f>
        <v/>
      </c>
      <c r="AR224" s="312" t="str">
        <f>IF(AND('別紙3-1_区分⑤所要額内訳'!$E$16&gt;=DATE(2023,1,1),'別紙3-1_区分⑤所要額内訳'!$D$16="無",COUNTIF($D$117:AR117,1)&lt;=7),AR117,IF(OR('別紙3-1_区分⑤所要額内訳'!$D$16="有",'別紙3-1_区分⑤所要額内訳'!$E$16&lt;=DATE(2022,12,31)),AR117,""))</f>
        <v/>
      </c>
      <c r="AS224" s="312" t="str">
        <f>IF(AND('別紙3-1_区分⑤所要額内訳'!$E$16&gt;=DATE(2023,1,1),'別紙3-1_区分⑤所要額内訳'!$D$16="無",COUNTIF($D$117:AS117,1)&lt;=7),AS117,IF(OR('別紙3-1_区分⑤所要額内訳'!$D$16="有",'別紙3-1_区分⑤所要額内訳'!$E$16&lt;=DATE(2022,12,31)),AS117,""))</f>
        <v/>
      </c>
      <c r="AT224" s="312" t="str">
        <f>IF(AND('別紙3-1_区分⑤所要額内訳'!$E$16&gt;=DATE(2023,1,1),'別紙3-1_区分⑤所要額内訳'!$D$16="無",COUNTIF($D$117:AT117,1)&lt;=7),AT117,IF(OR('別紙3-1_区分⑤所要額内訳'!$D$16="有",'別紙3-1_区分⑤所要額内訳'!$E$16&lt;=DATE(2022,12,31)),AT117,""))</f>
        <v/>
      </c>
      <c r="AU224" s="312" t="str">
        <f>IF(AND('別紙3-1_区分⑤所要額内訳'!$E$16&gt;=DATE(2023,1,1),'別紙3-1_区分⑤所要額内訳'!$D$16="無",COUNTIF($D$117:AU117,1)&lt;=7),AU117,IF(OR('別紙3-1_区分⑤所要額内訳'!$D$16="有",'別紙3-1_区分⑤所要額内訳'!$E$16&lt;=DATE(2022,12,31)),AU117,""))</f>
        <v/>
      </c>
      <c r="AV224" s="312" t="str">
        <f>IF(AND('別紙3-1_区分⑤所要額内訳'!$E$16&gt;=DATE(2023,1,1),'別紙3-1_区分⑤所要額内訳'!$D$16="無",COUNTIF($D$117:AV117,1)&lt;=7),AV117,IF(OR('別紙3-1_区分⑤所要額内訳'!$D$16="有",'別紙3-1_区分⑤所要額内訳'!$E$16&lt;=DATE(2022,12,31)),AV117,""))</f>
        <v/>
      </c>
      <c r="AW224" s="312" t="str">
        <f>IF(AND('別紙3-1_区分⑤所要額内訳'!$E$16&gt;=DATE(2023,1,1),'別紙3-1_区分⑤所要額内訳'!$D$16="無",COUNTIF($D$117:AW117,1)&lt;=7),AW117,IF(OR('別紙3-1_区分⑤所要額内訳'!$D$16="有",'別紙3-1_区分⑤所要額内訳'!$E$16&lt;=DATE(2022,12,31)),AW117,""))</f>
        <v/>
      </c>
      <c r="AX224" s="312" t="str">
        <f>IF(AND('別紙3-1_区分⑤所要額内訳'!$E$16&gt;=DATE(2023,1,1),'別紙3-1_区分⑤所要額内訳'!$D$16="無",COUNTIF($D$117:AX117,1)&lt;=7),AX117,IF(OR('別紙3-1_区分⑤所要額内訳'!$D$16="有",'別紙3-1_区分⑤所要額内訳'!$E$16&lt;=DATE(2022,12,31)),AX117,""))</f>
        <v/>
      </c>
      <c r="AY224" s="312" t="str">
        <f>IF(AND('別紙3-1_区分⑤所要額内訳'!$E$16&gt;=DATE(2023,1,1),'別紙3-1_区分⑤所要額内訳'!$D$16="無",COUNTIF($D$117:AY117,1)&lt;=7),AY117,IF(OR('別紙3-1_区分⑤所要額内訳'!$D$16="有",'別紙3-1_区分⑤所要額内訳'!$E$16&lt;=DATE(2022,12,31)),AY117,""))</f>
        <v/>
      </c>
      <c r="AZ224" s="312" t="str">
        <f>IF(AND('別紙3-1_区分⑤所要額内訳'!$E$16&gt;=DATE(2023,1,1),'別紙3-1_区分⑤所要額内訳'!$D$16="無",COUNTIF($D$117:AZ117,1)&lt;=7),AZ117,IF(OR('別紙3-1_区分⑤所要額内訳'!$D$16="有",'別紙3-1_区分⑤所要額内訳'!$E$16&lt;=DATE(2022,12,31)),AZ117,""))</f>
        <v/>
      </c>
      <c r="BA224" s="312" t="str">
        <f>IF(AND('別紙3-1_区分⑤所要額内訳'!$E$16&gt;=DATE(2023,1,1),'別紙3-1_区分⑤所要額内訳'!$D$16="無",COUNTIF($D$117:BA117,1)&lt;=7),BA117,IF(OR('別紙3-1_区分⑤所要額内訳'!$D$16="有",'別紙3-1_区分⑤所要額内訳'!$E$16&lt;=DATE(2022,12,31)),BA117,""))</f>
        <v/>
      </c>
      <c r="BB224" s="311">
        <f t="shared" si="228"/>
        <v>1</v>
      </c>
    </row>
    <row r="225" spans="1:54">
      <c r="A225" s="307" t="str">
        <f t="shared" si="227"/>
        <v/>
      </c>
      <c r="B225" s="313" t="str">
        <f t="shared" si="227"/>
        <v/>
      </c>
      <c r="C225" s="307" t="str">
        <f t="shared" si="227"/>
        <v/>
      </c>
      <c r="D225" s="312">
        <f>IF(AND('別紙3-1_区分⑤所要額内訳'!$E$17&gt;=DATE(2023,1,1),'別紙3-1_区分⑤所要額内訳'!$D$17="無",COUNTIF($D$118:D118,1)&lt;=7),D118,IF(OR('別紙3-1_区分⑤所要額内訳'!$D$17="有",'別紙3-1_区分⑤所要額内訳'!$E$17&lt;=DATE(2022,12,31)),D118,""))</f>
        <v>1</v>
      </c>
      <c r="E225" s="312" t="str">
        <f>IF(AND('別紙3-1_区分⑤所要額内訳'!$E$17&gt;=DATE(2023,1,1),'別紙3-1_区分⑤所要額内訳'!$D$17="無",COUNTIF($D$118:E118,1)&lt;=7),E118,IF(OR('別紙3-1_区分⑤所要額内訳'!$D$17="有",'別紙3-1_区分⑤所要額内訳'!$E$17&lt;=DATE(2022,12,31)),E118,""))</f>
        <v/>
      </c>
      <c r="F225" s="312" t="str">
        <f>IF(AND('別紙3-1_区分⑤所要額内訳'!$E$17&gt;=DATE(2023,1,1),'別紙3-1_区分⑤所要額内訳'!$D$17="無",COUNTIF($D$118:F118,1)&lt;=7),F118,IF(OR('別紙3-1_区分⑤所要額内訳'!$D$17="有",'別紙3-1_区分⑤所要額内訳'!$E$17&lt;=DATE(2022,12,31)),F118,""))</f>
        <v/>
      </c>
      <c r="G225" s="312" t="str">
        <f>IF(AND('別紙3-1_区分⑤所要額内訳'!$E$17&gt;=DATE(2023,1,1),'別紙3-1_区分⑤所要額内訳'!$D$17="無",COUNTIF($D$118:G118,1)&lt;=7),G118,IF(OR('別紙3-1_区分⑤所要額内訳'!$D$17="有",'別紙3-1_区分⑤所要額内訳'!$E$17&lt;=DATE(2022,12,31)),G118,""))</f>
        <v/>
      </c>
      <c r="H225" s="312" t="str">
        <f>IF(AND('別紙3-1_区分⑤所要額内訳'!$E$17&gt;=DATE(2023,1,1),'別紙3-1_区分⑤所要額内訳'!$D$17="無",COUNTIF($D$118:H118,1)&lt;=7),H118,IF(OR('別紙3-1_区分⑤所要額内訳'!$D$17="有",'別紙3-1_区分⑤所要額内訳'!$E$17&lt;=DATE(2022,12,31)),H118,""))</f>
        <v/>
      </c>
      <c r="I225" s="312" t="str">
        <f>IF(AND('別紙3-1_区分⑤所要額内訳'!$E$17&gt;=DATE(2023,1,1),'別紙3-1_区分⑤所要額内訳'!$D$17="無",COUNTIF($D$118:I118,1)&lt;=7),I118,IF(OR('別紙3-1_区分⑤所要額内訳'!$D$17="有",'別紙3-1_区分⑤所要額内訳'!$E$17&lt;=DATE(2022,12,31)),I118,""))</f>
        <v/>
      </c>
      <c r="J225" s="312" t="str">
        <f>IF(AND('別紙3-1_区分⑤所要額内訳'!$E$17&gt;=DATE(2023,1,1),'別紙3-1_区分⑤所要額内訳'!$D$17="無",COUNTIF($D$118:J118,1)&lt;=7),J118,IF(OR('別紙3-1_区分⑤所要額内訳'!$D$17="有",'別紙3-1_区分⑤所要額内訳'!$E$17&lt;=DATE(2022,12,31)),J118,""))</f>
        <v/>
      </c>
      <c r="K225" s="312" t="str">
        <f>IF(AND('別紙3-1_区分⑤所要額内訳'!$E$17&gt;=DATE(2023,1,1),'別紙3-1_区分⑤所要額内訳'!$D$17="無",COUNTIF($D$118:K118,1)&lt;=7),K118,IF(OR('別紙3-1_区分⑤所要額内訳'!$D$17="有",'別紙3-1_区分⑤所要額内訳'!$E$17&lt;=DATE(2022,12,31)),K118,""))</f>
        <v/>
      </c>
      <c r="L225" s="312" t="str">
        <f>IF(AND('別紙3-1_区分⑤所要額内訳'!$E$17&gt;=DATE(2023,1,1),'別紙3-1_区分⑤所要額内訳'!$D$17="無",COUNTIF($D$118:L118,1)&lt;=7),L118,IF(OR('別紙3-1_区分⑤所要額内訳'!$D$17="有",'別紙3-1_区分⑤所要額内訳'!$E$17&lt;=DATE(2022,12,31)),L118,""))</f>
        <v/>
      </c>
      <c r="M225" s="312" t="str">
        <f>IF(AND('別紙3-1_区分⑤所要額内訳'!$E$17&gt;=DATE(2023,1,1),'別紙3-1_区分⑤所要額内訳'!$D$17="無",COUNTIF($D$118:M118,1)&lt;=7),M118,IF(OR('別紙3-1_区分⑤所要額内訳'!$D$17="有",'別紙3-1_区分⑤所要額内訳'!$E$17&lt;=DATE(2022,12,31)),M118,""))</f>
        <v/>
      </c>
      <c r="N225" s="312" t="str">
        <f>IF(AND('別紙3-1_区分⑤所要額内訳'!$E$17&gt;=DATE(2023,1,1),'別紙3-1_区分⑤所要額内訳'!$D$17="無",COUNTIF($D$118:N118,1)&lt;=7),N118,IF(OR('別紙3-1_区分⑤所要額内訳'!$D$17="有",'別紙3-1_区分⑤所要額内訳'!$E$17&lt;=DATE(2022,12,31)),N118,""))</f>
        <v/>
      </c>
      <c r="O225" s="312" t="str">
        <f>IF(AND('別紙3-1_区分⑤所要額内訳'!$E$17&gt;=DATE(2023,1,1),'別紙3-1_区分⑤所要額内訳'!$D$17="無",COUNTIF($D$118:O118,1)&lt;=7),O118,IF(OR('別紙3-1_区分⑤所要額内訳'!$D$17="有",'別紙3-1_区分⑤所要額内訳'!$E$17&lt;=DATE(2022,12,31)),O118,""))</f>
        <v/>
      </c>
      <c r="P225" s="312" t="str">
        <f>IF(AND('別紙3-1_区分⑤所要額内訳'!$E$17&gt;=DATE(2023,1,1),'別紙3-1_区分⑤所要額内訳'!$D$17="無",COUNTIF($D$118:P118,1)&lt;=7),P118,IF(OR('別紙3-1_区分⑤所要額内訳'!$D$17="有",'別紙3-1_区分⑤所要額内訳'!$E$17&lt;=DATE(2022,12,31)),P118,""))</f>
        <v/>
      </c>
      <c r="Q225" s="312" t="str">
        <f>IF(AND('別紙3-1_区分⑤所要額内訳'!$E$17&gt;=DATE(2023,1,1),'別紙3-1_区分⑤所要額内訳'!$D$17="無",COUNTIF($D$118:Q118,1)&lt;=7),Q118,IF(OR('別紙3-1_区分⑤所要額内訳'!$D$17="有",'別紙3-1_区分⑤所要額内訳'!$E$17&lt;=DATE(2022,12,31)),Q118,""))</f>
        <v/>
      </c>
      <c r="R225" s="312" t="str">
        <f>IF(AND('別紙3-1_区分⑤所要額内訳'!$E$17&gt;=DATE(2023,1,1),'別紙3-1_区分⑤所要額内訳'!$D$17="無",COUNTIF($D$118:R118,1)&lt;=7),R118,IF(OR('別紙3-1_区分⑤所要額内訳'!$D$17="有",'別紙3-1_区分⑤所要額内訳'!$E$17&lt;=DATE(2022,12,31)),R118,""))</f>
        <v/>
      </c>
      <c r="S225" s="312" t="str">
        <f>IF(AND('別紙3-1_区分⑤所要額内訳'!$E$17&gt;=DATE(2023,1,1),'別紙3-1_区分⑤所要額内訳'!$D$17="無",COUNTIF($D$118:S118,1)&lt;=7),S118,IF(OR('別紙3-1_区分⑤所要額内訳'!$D$17="有",'別紙3-1_区分⑤所要額内訳'!$E$17&lt;=DATE(2022,12,31)),S118,""))</f>
        <v/>
      </c>
      <c r="T225" s="312" t="str">
        <f>IF(AND('別紙3-1_区分⑤所要額内訳'!$E$17&gt;=DATE(2023,1,1),'別紙3-1_区分⑤所要額内訳'!$D$17="無",COUNTIF($D$118:T118,1)&lt;=7),T118,IF(OR('別紙3-1_区分⑤所要額内訳'!$D$17="有",'別紙3-1_区分⑤所要額内訳'!$E$17&lt;=DATE(2022,12,31)),T118,""))</f>
        <v/>
      </c>
      <c r="U225" s="312" t="str">
        <f>IF(AND('別紙3-1_区分⑤所要額内訳'!$E$17&gt;=DATE(2023,1,1),'別紙3-1_区分⑤所要額内訳'!$D$17="無",COUNTIF($D$118:U118,1)&lt;=7),U118,IF(OR('別紙3-1_区分⑤所要額内訳'!$D$17="有",'別紙3-1_区分⑤所要額内訳'!$E$17&lt;=DATE(2022,12,31)),U118,""))</f>
        <v/>
      </c>
      <c r="V225" s="312" t="str">
        <f>IF(AND('別紙3-1_区分⑤所要額内訳'!$E$17&gt;=DATE(2023,1,1),'別紙3-1_区分⑤所要額内訳'!$D$17="無",COUNTIF($D$118:V118,1)&lt;=7),V118,IF(OR('別紙3-1_区分⑤所要額内訳'!$D$17="有",'別紙3-1_区分⑤所要額内訳'!$E$17&lt;=DATE(2022,12,31)),V118,""))</f>
        <v/>
      </c>
      <c r="W225" s="312" t="str">
        <f>IF(AND('別紙3-1_区分⑤所要額内訳'!$E$17&gt;=DATE(2023,1,1),'別紙3-1_区分⑤所要額内訳'!$D$17="無",COUNTIF($D$118:W118,1)&lt;=7),W118,IF(OR('別紙3-1_区分⑤所要額内訳'!$D$17="有",'別紙3-1_区分⑤所要額内訳'!$E$17&lt;=DATE(2022,12,31)),W118,""))</f>
        <v/>
      </c>
      <c r="X225" s="312" t="str">
        <f>IF(AND('別紙3-1_区分⑤所要額内訳'!$E$17&gt;=DATE(2023,1,1),'別紙3-1_区分⑤所要額内訳'!$D$17="無",COUNTIF($D$118:X118,1)&lt;=7),X118,IF(OR('別紙3-1_区分⑤所要額内訳'!$D$17="有",'別紙3-1_区分⑤所要額内訳'!$E$17&lt;=DATE(2022,12,31)),X118,""))</f>
        <v/>
      </c>
      <c r="Y225" s="312" t="str">
        <f>IF(AND('別紙3-1_区分⑤所要額内訳'!$E$17&gt;=DATE(2023,1,1),'別紙3-1_区分⑤所要額内訳'!$D$17="無",COUNTIF($D$118:Y118,1)&lt;=7),Y118,IF(OR('別紙3-1_区分⑤所要額内訳'!$D$17="有",'別紙3-1_区分⑤所要額内訳'!$E$17&lt;=DATE(2022,12,31)),Y118,""))</f>
        <v/>
      </c>
      <c r="Z225" s="312" t="str">
        <f>IF(AND('別紙3-1_区分⑤所要額内訳'!$E$17&gt;=DATE(2023,1,1),'別紙3-1_区分⑤所要額内訳'!$D$17="無",COUNTIF($D$118:Z118,1)&lt;=7),Z118,IF(OR('別紙3-1_区分⑤所要額内訳'!$D$17="有",'別紙3-1_区分⑤所要額内訳'!$E$17&lt;=DATE(2022,12,31)),Z118,""))</f>
        <v/>
      </c>
      <c r="AA225" s="312" t="str">
        <f>IF(AND('別紙3-1_区分⑤所要額内訳'!$E$17&gt;=DATE(2023,1,1),'別紙3-1_区分⑤所要額内訳'!$D$17="無",COUNTIF($D$118:AA118,1)&lt;=7),AA118,IF(OR('別紙3-1_区分⑤所要額内訳'!$D$17="有",'別紙3-1_区分⑤所要額内訳'!$E$17&lt;=DATE(2022,12,31)),AA118,""))</f>
        <v/>
      </c>
      <c r="AB225" s="312" t="str">
        <f>IF(AND('別紙3-1_区分⑤所要額内訳'!$E$17&gt;=DATE(2023,1,1),'別紙3-1_区分⑤所要額内訳'!$D$17="無",COUNTIF($D$118:AB118,1)&lt;=7),AB118,IF(OR('別紙3-1_区分⑤所要額内訳'!$D$17="有",'別紙3-1_区分⑤所要額内訳'!$E$17&lt;=DATE(2022,12,31)),AB118,""))</f>
        <v/>
      </c>
      <c r="AC225" s="312" t="str">
        <f>IF(AND('別紙3-1_区分⑤所要額内訳'!$E$17&gt;=DATE(2023,1,1),'別紙3-1_区分⑤所要額内訳'!$D$17="無",COUNTIF($D$118:AC118,1)&lt;=7),AC118,IF(OR('別紙3-1_区分⑤所要額内訳'!$D$17="有",'別紙3-1_区分⑤所要額内訳'!$E$17&lt;=DATE(2022,12,31)),AC118,""))</f>
        <v/>
      </c>
      <c r="AD225" s="312" t="str">
        <f>IF(AND('別紙3-1_区分⑤所要額内訳'!$E$17&gt;=DATE(2023,1,1),'別紙3-1_区分⑤所要額内訳'!$D$17="無",COUNTIF($D$118:AD118,1)&lt;=7),AD118,IF(OR('別紙3-1_区分⑤所要額内訳'!$D$17="有",'別紙3-1_区分⑤所要額内訳'!$E$17&lt;=DATE(2022,12,31)),AD118,""))</f>
        <v/>
      </c>
      <c r="AE225" s="312" t="str">
        <f>IF(AND('別紙3-1_区分⑤所要額内訳'!$E$17&gt;=DATE(2023,1,1),'別紙3-1_区分⑤所要額内訳'!$D$17="無",COUNTIF($D$118:AE118,1)&lt;=7),AE118,IF(OR('別紙3-1_区分⑤所要額内訳'!$D$17="有",'別紙3-1_区分⑤所要額内訳'!$E$17&lt;=DATE(2022,12,31)),AE118,""))</f>
        <v/>
      </c>
      <c r="AF225" s="312" t="str">
        <f>IF(AND('別紙3-1_区分⑤所要額内訳'!$E$17&gt;=DATE(2023,1,1),'別紙3-1_区分⑤所要額内訳'!$D$17="無",COUNTIF($D$118:AF118,1)&lt;=7),AF118,IF(OR('別紙3-1_区分⑤所要額内訳'!$D$17="有",'別紙3-1_区分⑤所要額内訳'!$E$17&lt;=DATE(2022,12,31)),AF118,""))</f>
        <v/>
      </c>
      <c r="AG225" s="312" t="str">
        <f>IF(AND('別紙3-1_区分⑤所要額内訳'!$E$17&gt;=DATE(2023,1,1),'別紙3-1_区分⑤所要額内訳'!$D$17="無",COUNTIF($D$118:AG118,1)&lt;=7),AG118,IF(OR('別紙3-1_区分⑤所要額内訳'!$D$17="有",'別紙3-1_区分⑤所要額内訳'!$E$17&lt;=DATE(2022,12,31)),AG118,""))</f>
        <v/>
      </c>
      <c r="AH225" s="312" t="str">
        <f>IF(AND('別紙3-1_区分⑤所要額内訳'!$E$17&gt;=DATE(2023,1,1),'別紙3-1_区分⑤所要額内訳'!$D$17="無",COUNTIF($D$118:AH118,1)&lt;=7),AH118,IF(OR('別紙3-1_区分⑤所要額内訳'!$D$17="有",'別紙3-1_区分⑤所要額内訳'!$E$17&lt;=DATE(2022,12,31)),AH118,""))</f>
        <v/>
      </c>
      <c r="AI225" s="312" t="str">
        <f>IF(AND('別紙3-1_区分⑤所要額内訳'!$E$17&gt;=DATE(2023,1,1),'別紙3-1_区分⑤所要額内訳'!$D$17="無",COUNTIF($D$118:AI118,1)&lt;=7),AI118,IF(OR('別紙3-1_区分⑤所要額内訳'!$D$17="有",'別紙3-1_区分⑤所要額内訳'!$E$17&lt;=DATE(2022,12,31)),AI118,""))</f>
        <v/>
      </c>
      <c r="AJ225" s="312" t="str">
        <f>IF(AND('別紙3-1_区分⑤所要額内訳'!$E$17&gt;=DATE(2023,1,1),'別紙3-1_区分⑤所要額内訳'!$D$17="無",COUNTIF($D$118:AJ118,1)&lt;=7),AJ118,IF(OR('別紙3-1_区分⑤所要額内訳'!$D$17="有",'別紙3-1_区分⑤所要額内訳'!$E$17&lt;=DATE(2022,12,31)),AJ118,""))</f>
        <v/>
      </c>
      <c r="AK225" s="312" t="str">
        <f>IF(AND('別紙3-1_区分⑤所要額内訳'!$E$17&gt;=DATE(2023,1,1),'別紙3-1_区分⑤所要額内訳'!$D$17="無",COUNTIF($D$118:AK118,1)&lt;=7),AK118,IF(OR('別紙3-1_区分⑤所要額内訳'!$D$17="有",'別紙3-1_区分⑤所要額内訳'!$E$17&lt;=DATE(2022,12,31)),AK118,""))</f>
        <v/>
      </c>
      <c r="AL225" s="312" t="str">
        <f>IF(AND('別紙3-1_区分⑤所要額内訳'!$E$17&gt;=DATE(2023,1,1),'別紙3-1_区分⑤所要額内訳'!$D$17="無",COUNTIF($D$118:AL118,1)&lt;=7),AL118,IF(OR('別紙3-1_区分⑤所要額内訳'!$D$17="有",'別紙3-1_区分⑤所要額内訳'!$E$17&lt;=DATE(2022,12,31)),AL118,""))</f>
        <v/>
      </c>
      <c r="AM225" s="312" t="str">
        <f>IF(AND('別紙3-1_区分⑤所要額内訳'!$E$17&gt;=DATE(2023,1,1),'別紙3-1_区分⑤所要額内訳'!$D$17="無",COUNTIF($D$118:AM118,1)&lt;=7),AM118,IF(OR('別紙3-1_区分⑤所要額内訳'!$D$17="有",'別紙3-1_区分⑤所要額内訳'!$E$17&lt;=DATE(2022,12,31)),AM118,""))</f>
        <v/>
      </c>
      <c r="AN225" s="312" t="str">
        <f>IF(AND('別紙3-1_区分⑤所要額内訳'!$E$17&gt;=DATE(2023,1,1),'別紙3-1_区分⑤所要額内訳'!$D$17="無",COUNTIF($D$118:AN118,1)&lt;=7),AN118,IF(OR('別紙3-1_区分⑤所要額内訳'!$D$17="有",'別紙3-1_区分⑤所要額内訳'!$E$17&lt;=DATE(2022,12,31)),AN118,""))</f>
        <v/>
      </c>
      <c r="AO225" s="312" t="str">
        <f>IF(AND('別紙3-1_区分⑤所要額内訳'!$E$17&gt;=DATE(2023,1,1),'別紙3-1_区分⑤所要額内訳'!$D$17="無",COUNTIF($D$118:AO118,1)&lt;=7),AO118,IF(OR('別紙3-1_区分⑤所要額内訳'!$D$17="有",'別紙3-1_区分⑤所要額内訳'!$E$17&lt;=DATE(2022,12,31)),AO118,""))</f>
        <v/>
      </c>
      <c r="AP225" s="312" t="str">
        <f>IF(AND('別紙3-1_区分⑤所要額内訳'!$E$17&gt;=DATE(2023,1,1),'別紙3-1_区分⑤所要額内訳'!$D$17="無",COUNTIF($D$118:AP118,1)&lt;=7),AP118,IF(OR('別紙3-1_区分⑤所要額内訳'!$D$17="有",'別紙3-1_区分⑤所要額内訳'!$E$17&lt;=DATE(2022,12,31)),AP118,""))</f>
        <v/>
      </c>
      <c r="AQ225" s="312" t="str">
        <f>IF(AND('別紙3-1_区分⑤所要額内訳'!$E$17&gt;=DATE(2023,1,1),'別紙3-1_区分⑤所要額内訳'!$D$17="無",COUNTIF($D$118:AQ118,1)&lt;=7),AQ118,IF(OR('別紙3-1_区分⑤所要額内訳'!$D$17="有",'別紙3-1_区分⑤所要額内訳'!$E$17&lt;=DATE(2022,12,31)),AQ118,""))</f>
        <v/>
      </c>
      <c r="AR225" s="312" t="str">
        <f>IF(AND('別紙3-1_区分⑤所要額内訳'!$E$17&gt;=DATE(2023,1,1),'別紙3-1_区分⑤所要額内訳'!$D$17="無",COUNTIF($D$118:AR118,1)&lt;=7),AR118,IF(OR('別紙3-1_区分⑤所要額内訳'!$D$17="有",'別紙3-1_区分⑤所要額内訳'!$E$17&lt;=DATE(2022,12,31)),AR118,""))</f>
        <v/>
      </c>
      <c r="AS225" s="312" t="str">
        <f>IF(AND('別紙3-1_区分⑤所要額内訳'!$E$17&gt;=DATE(2023,1,1),'別紙3-1_区分⑤所要額内訳'!$D$17="無",COUNTIF($D$118:AS118,1)&lt;=7),AS118,IF(OR('別紙3-1_区分⑤所要額内訳'!$D$17="有",'別紙3-1_区分⑤所要額内訳'!$E$17&lt;=DATE(2022,12,31)),AS118,""))</f>
        <v/>
      </c>
      <c r="AT225" s="312" t="str">
        <f>IF(AND('別紙3-1_区分⑤所要額内訳'!$E$17&gt;=DATE(2023,1,1),'別紙3-1_区分⑤所要額内訳'!$D$17="無",COUNTIF($D$118:AT118,1)&lt;=7),AT118,IF(OR('別紙3-1_区分⑤所要額内訳'!$D$17="有",'別紙3-1_区分⑤所要額内訳'!$E$17&lt;=DATE(2022,12,31)),AT118,""))</f>
        <v/>
      </c>
      <c r="AU225" s="312" t="str">
        <f>IF(AND('別紙3-1_区分⑤所要額内訳'!$E$17&gt;=DATE(2023,1,1),'別紙3-1_区分⑤所要額内訳'!$D$17="無",COUNTIF($D$118:AU118,1)&lt;=7),AU118,IF(OR('別紙3-1_区分⑤所要額内訳'!$D$17="有",'別紙3-1_区分⑤所要額内訳'!$E$17&lt;=DATE(2022,12,31)),AU118,""))</f>
        <v/>
      </c>
      <c r="AV225" s="312" t="str">
        <f>IF(AND('別紙3-1_区分⑤所要額内訳'!$E$17&gt;=DATE(2023,1,1),'別紙3-1_区分⑤所要額内訳'!$D$17="無",COUNTIF($D$118:AV118,1)&lt;=7),AV118,IF(OR('別紙3-1_区分⑤所要額内訳'!$D$17="有",'別紙3-1_区分⑤所要額内訳'!$E$17&lt;=DATE(2022,12,31)),AV118,""))</f>
        <v/>
      </c>
      <c r="AW225" s="312" t="str">
        <f>IF(AND('別紙3-1_区分⑤所要額内訳'!$E$17&gt;=DATE(2023,1,1),'別紙3-1_区分⑤所要額内訳'!$D$17="無",COUNTIF($D$118:AW118,1)&lt;=7),AW118,IF(OR('別紙3-1_区分⑤所要額内訳'!$D$17="有",'別紙3-1_区分⑤所要額内訳'!$E$17&lt;=DATE(2022,12,31)),AW118,""))</f>
        <v/>
      </c>
      <c r="AX225" s="312" t="str">
        <f>IF(AND('別紙3-1_区分⑤所要額内訳'!$E$17&gt;=DATE(2023,1,1),'別紙3-1_区分⑤所要額内訳'!$D$17="無",COUNTIF($D$118:AX118,1)&lt;=7),AX118,IF(OR('別紙3-1_区分⑤所要額内訳'!$D$17="有",'別紙3-1_区分⑤所要額内訳'!$E$17&lt;=DATE(2022,12,31)),AX118,""))</f>
        <v/>
      </c>
      <c r="AY225" s="312" t="str">
        <f>IF(AND('別紙3-1_区分⑤所要額内訳'!$E$17&gt;=DATE(2023,1,1),'別紙3-1_区分⑤所要額内訳'!$D$17="無",COUNTIF($D$118:AY118,1)&lt;=7),AY118,IF(OR('別紙3-1_区分⑤所要額内訳'!$D$17="有",'別紙3-1_区分⑤所要額内訳'!$E$17&lt;=DATE(2022,12,31)),AY118,""))</f>
        <v/>
      </c>
      <c r="AZ225" s="312" t="str">
        <f>IF(AND('別紙3-1_区分⑤所要額内訳'!$E$17&gt;=DATE(2023,1,1),'別紙3-1_区分⑤所要額内訳'!$D$17="無",COUNTIF($D$118:AZ118,1)&lt;=7),AZ118,IF(OR('別紙3-1_区分⑤所要額内訳'!$D$17="有",'別紙3-1_区分⑤所要額内訳'!$E$17&lt;=DATE(2022,12,31)),AZ118,""))</f>
        <v/>
      </c>
      <c r="BA225" s="312" t="str">
        <f>IF(AND('別紙3-1_区分⑤所要額内訳'!$E$17&gt;=DATE(2023,1,1),'別紙3-1_区分⑤所要額内訳'!$D$17="無",COUNTIF($D$118:BA118,1)&lt;=7),BA118,IF(OR('別紙3-1_区分⑤所要額内訳'!$D$17="有",'別紙3-1_区分⑤所要額内訳'!$E$17&lt;=DATE(2022,12,31)),BA118,""))</f>
        <v/>
      </c>
      <c r="BB225" s="311">
        <f t="shared" si="228"/>
        <v>1</v>
      </c>
    </row>
    <row r="226" spans="1:54">
      <c r="A226" s="307" t="str">
        <f t="shared" si="227"/>
        <v/>
      </c>
      <c r="B226" s="313" t="str">
        <f t="shared" si="227"/>
        <v/>
      </c>
      <c r="C226" s="307" t="str">
        <f t="shared" si="227"/>
        <v/>
      </c>
      <c r="D226" s="312">
        <f>IF(AND('別紙3-1_区分⑤所要額内訳'!$E$18&gt;=DATE(2023,1,1),'別紙3-1_区分⑤所要額内訳'!$D$18="無",COUNTIF($D$119:D119,1)&lt;=7),D119,IF(OR('別紙3-1_区分⑤所要額内訳'!$D$18="有",'別紙3-1_区分⑤所要額内訳'!$E$18&lt;=DATE(2022,12,31)),D119,""))</f>
        <v>1</v>
      </c>
      <c r="E226" s="312" t="str">
        <f>IF(AND('別紙3-1_区分⑤所要額内訳'!$E$18&gt;=DATE(2023,1,1),'別紙3-1_区分⑤所要額内訳'!$D$18="無",COUNTIF($D$119:E119,1)&lt;=7),E119,IF(OR('別紙3-1_区分⑤所要額内訳'!$D$18="有",'別紙3-1_区分⑤所要額内訳'!$E$18&lt;=DATE(2022,12,31)),E119,""))</f>
        <v/>
      </c>
      <c r="F226" s="312" t="str">
        <f>IF(AND('別紙3-1_区分⑤所要額内訳'!$E$18&gt;=DATE(2023,1,1),'別紙3-1_区分⑤所要額内訳'!$D$18="無",COUNTIF($D$119:F119,1)&lt;=7),F119,IF(OR('別紙3-1_区分⑤所要額内訳'!$D$18="有",'別紙3-1_区分⑤所要額内訳'!$E$18&lt;=DATE(2022,12,31)),F119,""))</f>
        <v/>
      </c>
      <c r="G226" s="312" t="str">
        <f>IF(AND('別紙3-1_区分⑤所要額内訳'!$E$18&gt;=DATE(2023,1,1),'別紙3-1_区分⑤所要額内訳'!$D$18="無",COUNTIF($D$119:G119,1)&lt;=7),G119,IF(OR('別紙3-1_区分⑤所要額内訳'!$D$18="有",'別紙3-1_区分⑤所要額内訳'!$E$18&lt;=DATE(2022,12,31)),G119,""))</f>
        <v/>
      </c>
      <c r="H226" s="312" t="str">
        <f>IF(AND('別紙3-1_区分⑤所要額内訳'!$E$18&gt;=DATE(2023,1,1),'別紙3-1_区分⑤所要額内訳'!$D$18="無",COUNTIF($D$119:H119,1)&lt;=7),H119,IF(OR('別紙3-1_区分⑤所要額内訳'!$D$18="有",'別紙3-1_区分⑤所要額内訳'!$E$18&lt;=DATE(2022,12,31)),H119,""))</f>
        <v/>
      </c>
      <c r="I226" s="312" t="str">
        <f>IF(AND('別紙3-1_区分⑤所要額内訳'!$E$18&gt;=DATE(2023,1,1),'別紙3-1_区分⑤所要額内訳'!$D$18="無",COUNTIF($D$119:I119,1)&lt;=7),I119,IF(OR('別紙3-1_区分⑤所要額内訳'!$D$18="有",'別紙3-1_区分⑤所要額内訳'!$E$18&lt;=DATE(2022,12,31)),I119,""))</f>
        <v/>
      </c>
      <c r="J226" s="312" t="str">
        <f>IF(AND('別紙3-1_区分⑤所要額内訳'!$E$18&gt;=DATE(2023,1,1),'別紙3-1_区分⑤所要額内訳'!$D$18="無",COUNTIF($D$119:J119,1)&lt;=7),J119,IF(OR('別紙3-1_区分⑤所要額内訳'!$D$18="有",'別紙3-1_区分⑤所要額内訳'!$E$18&lt;=DATE(2022,12,31)),J119,""))</f>
        <v/>
      </c>
      <c r="K226" s="312" t="str">
        <f>IF(AND('別紙3-1_区分⑤所要額内訳'!$E$18&gt;=DATE(2023,1,1),'別紙3-1_区分⑤所要額内訳'!$D$18="無",COUNTIF($D$119:K119,1)&lt;=7),K119,IF(OR('別紙3-1_区分⑤所要額内訳'!$D$18="有",'別紙3-1_区分⑤所要額内訳'!$E$18&lt;=DATE(2022,12,31)),K119,""))</f>
        <v/>
      </c>
      <c r="L226" s="312" t="str">
        <f>IF(AND('別紙3-1_区分⑤所要額内訳'!$E$18&gt;=DATE(2023,1,1),'別紙3-1_区分⑤所要額内訳'!$D$18="無",COUNTIF($D$119:L119,1)&lt;=7),L119,IF(OR('別紙3-1_区分⑤所要額内訳'!$D$18="有",'別紙3-1_区分⑤所要額内訳'!$E$18&lt;=DATE(2022,12,31)),L119,""))</f>
        <v/>
      </c>
      <c r="M226" s="312" t="str">
        <f>IF(AND('別紙3-1_区分⑤所要額内訳'!$E$18&gt;=DATE(2023,1,1),'別紙3-1_区分⑤所要額内訳'!$D$18="無",COUNTIF($D$119:M119,1)&lt;=7),M119,IF(OR('別紙3-1_区分⑤所要額内訳'!$D$18="有",'別紙3-1_区分⑤所要額内訳'!$E$18&lt;=DATE(2022,12,31)),M119,""))</f>
        <v/>
      </c>
      <c r="N226" s="312" t="str">
        <f>IF(AND('別紙3-1_区分⑤所要額内訳'!$E$18&gt;=DATE(2023,1,1),'別紙3-1_区分⑤所要額内訳'!$D$18="無",COUNTIF($D$119:N119,1)&lt;=7),N119,IF(OR('別紙3-1_区分⑤所要額内訳'!$D$18="有",'別紙3-1_区分⑤所要額内訳'!$E$18&lt;=DATE(2022,12,31)),N119,""))</f>
        <v/>
      </c>
      <c r="O226" s="312" t="str">
        <f>IF(AND('別紙3-1_区分⑤所要額内訳'!$E$18&gt;=DATE(2023,1,1),'別紙3-1_区分⑤所要額内訳'!$D$18="無",COUNTIF($D$119:O119,1)&lt;=7),O119,IF(OR('別紙3-1_区分⑤所要額内訳'!$D$18="有",'別紙3-1_区分⑤所要額内訳'!$E$18&lt;=DATE(2022,12,31)),O119,""))</f>
        <v/>
      </c>
      <c r="P226" s="312" t="str">
        <f>IF(AND('別紙3-1_区分⑤所要額内訳'!$E$18&gt;=DATE(2023,1,1),'別紙3-1_区分⑤所要額内訳'!$D$18="無",COUNTIF($D$119:P119,1)&lt;=7),P119,IF(OR('別紙3-1_区分⑤所要額内訳'!$D$18="有",'別紙3-1_区分⑤所要額内訳'!$E$18&lt;=DATE(2022,12,31)),P119,""))</f>
        <v/>
      </c>
      <c r="Q226" s="312" t="str">
        <f>IF(AND('別紙3-1_区分⑤所要額内訳'!$E$18&gt;=DATE(2023,1,1),'別紙3-1_区分⑤所要額内訳'!$D$18="無",COUNTIF($D$119:Q119,1)&lt;=7),Q119,IF(OR('別紙3-1_区分⑤所要額内訳'!$D$18="有",'別紙3-1_区分⑤所要額内訳'!$E$18&lt;=DATE(2022,12,31)),Q119,""))</f>
        <v/>
      </c>
      <c r="R226" s="312" t="str">
        <f>IF(AND('別紙3-1_区分⑤所要額内訳'!$E$18&gt;=DATE(2023,1,1),'別紙3-1_区分⑤所要額内訳'!$D$18="無",COUNTIF($D$119:R119,1)&lt;=7),R119,IF(OR('別紙3-1_区分⑤所要額内訳'!$D$18="有",'別紙3-1_区分⑤所要額内訳'!$E$18&lt;=DATE(2022,12,31)),R119,""))</f>
        <v/>
      </c>
      <c r="S226" s="312" t="str">
        <f>IF(AND('別紙3-1_区分⑤所要額内訳'!$E$18&gt;=DATE(2023,1,1),'別紙3-1_区分⑤所要額内訳'!$D$18="無",COUNTIF($D$119:S119,1)&lt;=7),S119,IF(OR('別紙3-1_区分⑤所要額内訳'!$D$18="有",'別紙3-1_区分⑤所要額内訳'!$E$18&lt;=DATE(2022,12,31)),S119,""))</f>
        <v/>
      </c>
      <c r="T226" s="312" t="str">
        <f>IF(AND('別紙3-1_区分⑤所要額内訳'!$E$18&gt;=DATE(2023,1,1),'別紙3-1_区分⑤所要額内訳'!$D$18="無",COUNTIF($D$119:T119,1)&lt;=7),T119,IF(OR('別紙3-1_区分⑤所要額内訳'!$D$18="有",'別紙3-1_区分⑤所要額内訳'!$E$18&lt;=DATE(2022,12,31)),T119,""))</f>
        <v/>
      </c>
      <c r="U226" s="312" t="str">
        <f>IF(AND('別紙3-1_区分⑤所要額内訳'!$E$18&gt;=DATE(2023,1,1),'別紙3-1_区分⑤所要額内訳'!$D$18="無",COUNTIF($D$119:U119,1)&lt;=7),U119,IF(OR('別紙3-1_区分⑤所要額内訳'!$D$18="有",'別紙3-1_区分⑤所要額内訳'!$E$18&lt;=DATE(2022,12,31)),U119,""))</f>
        <v/>
      </c>
      <c r="V226" s="312" t="str">
        <f>IF(AND('別紙3-1_区分⑤所要額内訳'!$E$18&gt;=DATE(2023,1,1),'別紙3-1_区分⑤所要額内訳'!$D$18="無",COUNTIF($D$119:V119,1)&lt;=7),V119,IF(OR('別紙3-1_区分⑤所要額内訳'!$D$18="有",'別紙3-1_区分⑤所要額内訳'!$E$18&lt;=DATE(2022,12,31)),V119,""))</f>
        <v/>
      </c>
      <c r="W226" s="312" t="str">
        <f>IF(AND('別紙3-1_区分⑤所要額内訳'!$E$18&gt;=DATE(2023,1,1),'別紙3-1_区分⑤所要額内訳'!$D$18="無",COUNTIF($D$119:W119,1)&lt;=7),W119,IF(OR('別紙3-1_区分⑤所要額内訳'!$D$18="有",'別紙3-1_区分⑤所要額内訳'!$E$18&lt;=DATE(2022,12,31)),W119,""))</f>
        <v/>
      </c>
      <c r="X226" s="312" t="str">
        <f>IF(AND('別紙3-1_区分⑤所要額内訳'!$E$18&gt;=DATE(2023,1,1),'別紙3-1_区分⑤所要額内訳'!$D$18="無",COUNTIF($D$119:X119,1)&lt;=7),X119,IF(OR('別紙3-1_区分⑤所要額内訳'!$D$18="有",'別紙3-1_区分⑤所要額内訳'!$E$18&lt;=DATE(2022,12,31)),X119,""))</f>
        <v/>
      </c>
      <c r="Y226" s="312" t="str">
        <f>IF(AND('別紙3-1_区分⑤所要額内訳'!$E$18&gt;=DATE(2023,1,1),'別紙3-1_区分⑤所要額内訳'!$D$18="無",COUNTIF($D$119:Y119,1)&lt;=7),Y119,IF(OR('別紙3-1_区分⑤所要額内訳'!$D$18="有",'別紙3-1_区分⑤所要額内訳'!$E$18&lt;=DATE(2022,12,31)),Y119,""))</f>
        <v/>
      </c>
      <c r="Z226" s="312" t="str">
        <f>IF(AND('別紙3-1_区分⑤所要額内訳'!$E$18&gt;=DATE(2023,1,1),'別紙3-1_区分⑤所要額内訳'!$D$18="無",COUNTIF($D$119:Z119,1)&lt;=7),Z119,IF(OR('別紙3-1_区分⑤所要額内訳'!$D$18="有",'別紙3-1_区分⑤所要額内訳'!$E$18&lt;=DATE(2022,12,31)),Z119,""))</f>
        <v/>
      </c>
      <c r="AA226" s="312" t="str">
        <f>IF(AND('別紙3-1_区分⑤所要額内訳'!$E$18&gt;=DATE(2023,1,1),'別紙3-1_区分⑤所要額内訳'!$D$18="無",COUNTIF($D$119:AA119,1)&lt;=7),AA119,IF(OR('別紙3-1_区分⑤所要額内訳'!$D$18="有",'別紙3-1_区分⑤所要額内訳'!$E$18&lt;=DATE(2022,12,31)),AA119,""))</f>
        <v/>
      </c>
      <c r="AB226" s="312" t="str">
        <f>IF(AND('別紙3-1_区分⑤所要額内訳'!$E$18&gt;=DATE(2023,1,1),'別紙3-1_区分⑤所要額内訳'!$D$18="無",COUNTIF($D$119:AB119,1)&lt;=7),AB119,IF(OR('別紙3-1_区分⑤所要額内訳'!$D$18="有",'別紙3-1_区分⑤所要額内訳'!$E$18&lt;=DATE(2022,12,31)),AB119,""))</f>
        <v/>
      </c>
      <c r="AC226" s="312" t="str">
        <f>IF(AND('別紙3-1_区分⑤所要額内訳'!$E$18&gt;=DATE(2023,1,1),'別紙3-1_区分⑤所要額内訳'!$D$18="無",COUNTIF($D$119:AC119,1)&lt;=7),AC119,IF(OR('別紙3-1_区分⑤所要額内訳'!$D$18="有",'別紙3-1_区分⑤所要額内訳'!$E$18&lt;=DATE(2022,12,31)),AC119,""))</f>
        <v/>
      </c>
      <c r="AD226" s="312" t="str">
        <f>IF(AND('別紙3-1_区分⑤所要額内訳'!$E$18&gt;=DATE(2023,1,1),'別紙3-1_区分⑤所要額内訳'!$D$18="無",COUNTIF($D$119:AD119,1)&lt;=7),AD119,IF(OR('別紙3-1_区分⑤所要額内訳'!$D$18="有",'別紙3-1_区分⑤所要額内訳'!$E$18&lt;=DATE(2022,12,31)),AD119,""))</f>
        <v/>
      </c>
      <c r="AE226" s="312" t="str">
        <f>IF(AND('別紙3-1_区分⑤所要額内訳'!$E$18&gt;=DATE(2023,1,1),'別紙3-1_区分⑤所要額内訳'!$D$18="無",COUNTIF($D$119:AE119,1)&lt;=7),AE119,IF(OR('別紙3-1_区分⑤所要額内訳'!$D$18="有",'別紙3-1_区分⑤所要額内訳'!$E$18&lt;=DATE(2022,12,31)),AE119,""))</f>
        <v/>
      </c>
      <c r="AF226" s="312" t="str">
        <f>IF(AND('別紙3-1_区分⑤所要額内訳'!$E$18&gt;=DATE(2023,1,1),'別紙3-1_区分⑤所要額内訳'!$D$18="無",COUNTIF($D$119:AF119,1)&lt;=7),AF119,IF(OR('別紙3-1_区分⑤所要額内訳'!$D$18="有",'別紙3-1_区分⑤所要額内訳'!$E$18&lt;=DATE(2022,12,31)),AF119,""))</f>
        <v/>
      </c>
      <c r="AG226" s="312" t="str">
        <f>IF(AND('別紙3-1_区分⑤所要額内訳'!$E$18&gt;=DATE(2023,1,1),'別紙3-1_区分⑤所要額内訳'!$D$18="無",COUNTIF($D$119:AG119,1)&lt;=7),AG119,IF(OR('別紙3-1_区分⑤所要額内訳'!$D$18="有",'別紙3-1_区分⑤所要額内訳'!$E$18&lt;=DATE(2022,12,31)),AG119,""))</f>
        <v/>
      </c>
      <c r="AH226" s="312" t="str">
        <f>IF(AND('別紙3-1_区分⑤所要額内訳'!$E$18&gt;=DATE(2023,1,1),'別紙3-1_区分⑤所要額内訳'!$D$18="無",COUNTIF($D$119:AH119,1)&lt;=7),AH119,IF(OR('別紙3-1_区分⑤所要額内訳'!$D$18="有",'別紙3-1_区分⑤所要額内訳'!$E$18&lt;=DATE(2022,12,31)),AH119,""))</f>
        <v/>
      </c>
      <c r="AI226" s="312" t="str">
        <f>IF(AND('別紙3-1_区分⑤所要額内訳'!$E$18&gt;=DATE(2023,1,1),'別紙3-1_区分⑤所要額内訳'!$D$18="無",COUNTIF($D$119:AI119,1)&lt;=7),AI119,IF(OR('別紙3-1_区分⑤所要額内訳'!$D$18="有",'別紙3-1_区分⑤所要額内訳'!$E$18&lt;=DATE(2022,12,31)),AI119,""))</f>
        <v/>
      </c>
      <c r="AJ226" s="312" t="str">
        <f>IF(AND('別紙3-1_区分⑤所要額内訳'!$E$18&gt;=DATE(2023,1,1),'別紙3-1_区分⑤所要額内訳'!$D$18="無",COUNTIF($D$119:AJ119,1)&lt;=7),AJ119,IF(OR('別紙3-1_区分⑤所要額内訳'!$D$18="有",'別紙3-1_区分⑤所要額内訳'!$E$18&lt;=DATE(2022,12,31)),AJ119,""))</f>
        <v/>
      </c>
      <c r="AK226" s="312" t="str">
        <f>IF(AND('別紙3-1_区分⑤所要額内訳'!$E$18&gt;=DATE(2023,1,1),'別紙3-1_区分⑤所要額内訳'!$D$18="無",COUNTIF($D$119:AK119,1)&lt;=7),AK119,IF(OR('別紙3-1_区分⑤所要額内訳'!$D$18="有",'別紙3-1_区分⑤所要額内訳'!$E$18&lt;=DATE(2022,12,31)),AK119,""))</f>
        <v/>
      </c>
      <c r="AL226" s="312" t="str">
        <f>IF(AND('別紙3-1_区分⑤所要額内訳'!$E$18&gt;=DATE(2023,1,1),'別紙3-1_区分⑤所要額内訳'!$D$18="無",COUNTIF($D$119:AL119,1)&lt;=7),AL119,IF(OR('別紙3-1_区分⑤所要額内訳'!$D$18="有",'別紙3-1_区分⑤所要額内訳'!$E$18&lt;=DATE(2022,12,31)),AL119,""))</f>
        <v/>
      </c>
      <c r="AM226" s="312" t="str">
        <f>IF(AND('別紙3-1_区分⑤所要額内訳'!$E$18&gt;=DATE(2023,1,1),'別紙3-1_区分⑤所要額内訳'!$D$18="無",COUNTIF($D$119:AM119,1)&lt;=7),AM119,IF(OR('別紙3-1_区分⑤所要額内訳'!$D$18="有",'別紙3-1_区分⑤所要額内訳'!$E$18&lt;=DATE(2022,12,31)),AM119,""))</f>
        <v/>
      </c>
      <c r="AN226" s="312" t="str">
        <f>IF(AND('別紙3-1_区分⑤所要額内訳'!$E$18&gt;=DATE(2023,1,1),'別紙3-1_区分⑤所要額内訳'!$D$18="無",COUNTIF($D$119:AN119,1)&lt;=7),AN119,IF(OR('別紙3-1_区分⑤所要額内訳'!$D$18="有",'別紙3-1_区分⑤所要額内訳'!$E$18&lt;=DATE(2022,12,31)),AN119,""))</f>
        <v/>
      </c>
      <c r="AO226" s="312" t="str">
        <f>IF(AND('別紙3-1_区分⑤所要額内訳'!$E$18&gt;=DATE(2023,1,1),'別紙3-1_区分⑤所要額内訳'!$D$18="無",COUNTIF($D$119:AO119,1)&lt;=7),AO119,IF(OR('別紙3-1_区分⑤所要額内訳'!$D$18="有",'別紙3-1_区分⑤所要額内訳'!$E$18&lt;=DATE(2022,12,31)),AO119,""))</f>
        <v/>
      </c>
      <c r="AP226" s="312" t="str">
        <f>IF(AND('別紙3-1_区分⑤所要額内訳'!$E$18&gt;=DATE(2023,1,1),'別紙3-1_区分⑤所要額内訳'!$D$18="無",COUNTIF($D$119:AP119,1)&lt;=7),AP119,IF(OR('別紙3-1_区分⑤所要額内訳'!$D$18="有",'別紙3-1_区分⑤所要額内訳'!$E$18&lt;=DATE(2022,12,31)),AP119,""))</f>
        <v/>
      </c>
      <c r="AQ226" s="312" t="str">
        <f>IF(AND('別紙3-1_区分⑤所要額内訳'!$E$18&gt;=DATE(2023,1,1),'別紙3-1_区分⑤所要額内訳'!$D$18="無",COUNTIF($D$119:AQ119,1)&lt;=7),AQ119,IF(OR('別紙3-1_区分⑤所要額内訳'!$D$18="有",'別紙3-1_区分⑤所要額内訳'!$E$18&lt;=DATE(2022,12,31)),AQ119,""))</f>
        <v/>
      </c>
      <c r="AR226" s="312" t="str">
        <f>IF(AND('別紙3-1_区分⑤所要額内訳'!$E$18&gt;=DATE(2023,1,1),'別紙3-1_区分⑤所要額内訳'!$D$18="無",COUNTIF($D$119:AR119,1)&lt;=7),AR119,IF(OR('別紙3-1_区分⑤所要額内訳'!$D$18="有",'別紙3-1_区分⑤所要額内訳'!$E$18&lt;=DATE(2022,12,31)),AR119,""))</f>
        <v/>
      </c>
      <c r="AS226" s="312" t="str">
        <f>IF(AND('別紙3-1_区分⑤所要額内訳'!$E$18&gt;=DATE(2023,1,1),'別紙3-1_区分⑤所要額内訳'!$D$18="無",COUNTIF($D$119:AS119,1)&lt;=7),AS119,IF(OR('別紙3-1_区分⑤所要額内訳'!$D$18="有",'別紙3-1_区分⑤所要額内訳'!$E$18&lt;=DATE(2022,12,31)),AS119,""))</f>
        <v/>
      </c>
      <c r="AT226" s="312" t="str">
        <f>IF(AND('別紙3-1_区分⑤所要額内訳'!$E$18&gt;=DATE(2023,1,1),'別紙3-1_区分⑤所要額内訳'!$D$18="無",COUNTIF($D$119:AT119,1)&lt;=7),AT119,IF(OR('別紙3-1_区分⑤所要額内訳'!$D$18="有",'別紙3-1_区分⑤所要額内訳'!$E$18&lt;=DATE(2022,12,31)),AT119,""))</f>
        <v/>
      </c>
      <c r="AU226" s="312" t="str">
        <f>IF(AND('別紙3-1_区分⑤所要額内訳'!$E$18&gt;=DATE(2023,1,1),'別紙3-1_区分⑤所要額内訳'!$D$18="無",COUNTIF($D$119:AU119,1)&lt;=7),AU119,IF(OR('別紙3-1_区分⑤所要額内訳'!$D$18="有",'別紙3-1_区分⑤所要額内訳'!$E$18&lt;=DATE(2022,12,31)),AU119,""))</f>
        <v/>
      </c>
      <c r="AV226" s="312" t="str">
        <f>IF(AND('別紙3-1_区分⑤所要額内訳'!$E$18&gt;=DATE(2023,1,1),'別紙3-1_区分⑤所要額内訳'!$D$18="無",COUNTIF($D$119:AV119,1)&lt;=7),AV119,IF(OR('別紙3-1_区分⑤所要額内訳'!$D$18="有",'別紙3-1_区分⑤所要額内訳'!$E$18&lt;=DATE(2022,12,31)),AV119,""))</f>
        <v/>
      </c>
      <c r="AW226" s="312" t="str">
        <f>IF(AND('別紙3-1_区分⑤所要額内訳'!$E$18&gt;=DATE(2023,1,1),'別紙3-1_区分⑤所要額内訳'!$D$18="無",COUNTIF($D$119:AW119,1)&lt;=7),AW119,IF(OR('別紙3-1_区分⑤所要額内訳'!$D$18="有",'別紙3-1_区分⑤所要額内訳'!$E$18&lt;=DATE(2022,12,31)),AW119,""))</f>
        <v/>
      </c>
      <c r="AX226" s="312" t="str">
        <f>IF(AND('別紙3-1_区分⑤所要額内訳'!$E$18&gt;=DATE(2023,1,1),'別紙3-1_区分⑤所要額内訳'!$D$18="無",COUNTIF($D$119:AX119,1)&lt;=7),AX119,IF(OR('別紙3-1_区分⑤所要額内訳'!$D$18="有",'別紙3-1_区分⑤所要額内訳'!$E$18&lt;=DATE(2022,12,31)),AX119,""))</f>
        <v/>
      </c>
      <c r="AY226" s="312" t="str">
        <f>IF(AND('別紙3-1_区分⑤所要額内訳'!$E$18&gt;=DATE(2023,1,1),'別紙3-1_区分⑤所要額内訳'!$D$18="無",COUNTIF($D$119:AY119,1)&lt;=7),AY119,IF(OR('別紙3-1_区分⑤所要額内訳'!$D$18="有",'別紙3-1_区分⑤所要額内訳'!$E$18&lt;=DATE(2022,12,31)),AY119,""))</f>
        <v/>
      </c>
      <c r="AZ226" s="312" t="str">
        <f>IF(AND('別紙3-1_区分⑤所要額内訳'!$E$18&gt;=DATE(2023,1,1),'別紙3-1_区分⑤所要額内訳'!$D$18="無",COUNTIF($D$119:AZ119,1)&lt;=7),AZ119,IF(OR('別紙3-1_区分⑤所要額内訳'!$D$18="有",'別紙3-1_区分⑤所要額内訳'!$E$18&lt;=DATE(2022,12,31)),AZ119,""))</f>
        <v/>
      </c>
      <c r="BA226" s="312" t="str">
        <f>IF(AND('別紙3-1_区分⑤所要額内訳'!$E$18&gt;=DATE(2023,1,1),'別紙3-1_区分⑤所要額内訳'!$D$18="無",COUNTIF($D$119:BA119,1)&lt;=7),BA119,IF(OR('別紙3-1_区分⑤所要額内訳'!$D$18="有",'別紙3-1_区分⑤所要額内訳'!$E$18&lt;=DATE(2022,12,31)),BA119,""))</f>
        <v/>
      </c>
      <c r="BB226" s="311">
        <f t="shared" si="228"/>
        <v>1</v>
      </c>
    </row>
    <row r="227" spans="1:54">
      <c r="A227" s="307" t="str">
        <f t="shared" si="227"/>
        <v/>
      </c>
      <c r="B227" s="313" t="str">
        <f t="shared" si="227"/>
        <v/>
      </c>
      <c r="C227" s="307" t="str">
        <f t="shared" si="227"/>
        <v/>
      </c>
      <c r="D227" s="312">
        <f>IF(AND('別紙3-1_区分⑤所要額内訳'!$E$19&gt;=DATE(2023,1,1),'別紙3-1_区分⑤所要額内訳'!$D$19="無",COUNTIF($D$120:D120,1)&lt;=7),D120,IF(OR('別紙3-1_区分⑤所要額内訳'!$D$19="有",'別紙3-1_区分⑤所要額内訳'!$E$19&lt;=DATE(2022,12,31)),D120,""))</f>
        <v>1</v>
      </c>
      <c r="E227" s="312" t="str">
        <f>IF(AND('別紙3-1_区分⑤所要額内訳'!$E$19&gt;=DATE(2023,1,1),'別紙3-1_区分⑤所要額内訳'!$D$19="無",COUNTIF($D$120:E120,1)&lt;=7),E120,IF(OR('別紙3-1_区分⑤所要額内訳'!$D$19="有",'別紙3-1_区分⑤所要額内訳'!$E$19&lt;=DATE(2022,12,31)),E120,""))</f>
        <v/>
      </c>
      <c r="F227" s="312" t="str">
        <f>IF(AND('別紙3-1_区分⑤所要額内訳'!$E$19&gt;=DATE(2023,1,1),'別紙3-1_区分⑤所要額内訳'!$D$19="無",COUNTIF($D$120:F120,1)&lt;=7),F120,IF(OR('別紙3-1_区分⑤所要額内訳'!$D$19="有",'別紙3-1_区分⑤所要額内訳'!$E$19&lt;=DATE(2022,12,31)),F120,""))</f>
        <v/>
      </c>
      <c r="G227" s="312" t="str">
        <f>IF(AND('別紙3-1_区分⑤所要額内訳'!$E$19&gt;=DATE(2023,1,1),'別紙3-1_区分⑤所要額内訳'!$D$19="無",COUNTIF($D$120:G120,1)&lt;=7),G120,IF(OR('別紙3-1_区分⑤所要額内訳'!$D$19="有",'別紙3-1_区分⑤所要額内訳'!$E$19&lt;=DATE(2022,12,31)),G120,""))</f>
        <v/>
      </c>
      <c r="H227" s="312" t="str">
        <f>IF(AND('別紙3-1_区分⑤所要額内訳'!$E$19&gt;=DATE(2023,1,1),'別紙3-1_区分⑤所要額内訳'!$D$19="無",COUNTIF($D$120:H120,1)&lt;=7),H120,IF(OR('別紙3-1_区分⑤所要額内訳'!$D$19="有",'別紙3-1_区分⑤所要額内訳'!$E$19&lt;=DATE(2022,12,31)),H120,""))</f>
        <v/>
      </c>
      <c r="I227" s="312" t="str">
        <f>IF(AND('別紙3-1_区分⑤所要額内訳'!$E$19&gt;=DATE(2023,1,1),'別紙3-1_区分⑤所要額内訳'!$D$19="無",COUNTIF($D$120:I120,1)&lt;=7),I120,IF(OR('別紙3-1_区分⑤所要額内訳'!$D$19="有",'別紙3-1_区分⑤所要額内訳'!$E$19&lt;=DATE(2022,12,31)),I120,""))</f>
        <v/>
      </c>
      <c r="J227" s="312" t="str">
        <f>IF(AND('別紙3-1_区分⑤所要額内訳'!$E$19&gt;=DATE(2023,1,1),'別紙3-1_区分⑤所要額内訳'!$D$19="無",COUNTIF($D$120:J120,1)&lt;=7),J120,IF(OR('別紙3-1_区分⑤所要額内訳'!$D$19="有",'別紙3-1_区分⑤所要額内訳'!$E$19&lt;=DATE(2022,12,31)),J120,""))</f>
        <v/>
      </c>
      <c r="K227" s="312" t="str">
        <f>IF(AND('別紙3-1_区分⑤所要額内訳'!$E$19&gt;=DATE(2023,1,1),'別紙3-1_区分⑤所要額内訳'!$D$19="無",COUNTIF($D$120:K120,1)&lt;=7),K120,IF(OR('別紙3-1_区分⑤所要額内訳'!$D$19="有",'別紙3-1_区分⑤所要額内訳'!$E$19&lt;=DATE(2022,12,31)),K120,""))</f>
        <v/>
      </c>
      <c r="L227" s="312" t="str">
        <f>IF(AND('別紙3-1_区分⑤所要額内訳'!$E$19&gt;=DATE(2023,1,1),'別紙3-1_区分⑤所要額内訳'!$D$19="無",COUNTIF($D$120:L120,1)&lt;=7),L120,IF(OR('別紙3-1_区分⑤所要額内訳'!$D$19="有",'別紙3-1_区分⑤所要額内訳'!$E$19&lt;=DATE(2022,12,31)),L120,""))</f>
        <v/>
      </c>
      <c r="M227" s="312" t="str">
        <f>IF(AND('別紙3-1_区分⑤所要額内訳'!$E$19&gt;=DATE(2023,1,1),'別紙3-1_区分⑤所要額内訳'!$D$19="無",COUNTIF($D$120:M120,1)&lt;=7),M120,IF(OR('別紙3-1_区分⑤所要額内訳'!$D$19="有",'別紙3-1_区分⑤所要額内訳'!$E$19&lt;=DATE(2022,12,31)),M120,""))</f>
        <v/>
      </c>
      <c r="N227" s="312" t="str">
        <f>IF(AND('別紙3-1_区分⑤所要額内訳'!$E$19&gt;=DATE(2023,1,1),'別紙3-1_区分⑤所要額内訳'!$D$19="無",COUNTIF($D$120:N120,1)&lt;=7),N120,IF(OR('別紙3-1_区分⑤所要額内訳'!$D$19="有",'別紙3-1_区分⑤所要額内訳'!$E$19&lt;=DATE(2022,12,31)),N120,""))</f>
        <v/>
      </c>
      <c r="O227" s="312" t="str">
        <f>IF(AND('別紙3-1_区分⑤所要額内訳'!$E$19&gt;=DATE(2023,1,1),'別紙3-1_区分⑤所要額内訳'!$D$19="無",COUNTIF($D$120:O120,1)&lt;=7),O120,IF(OR('別紙3-1_区分⑤所要額内訳'!$D$19="有",'別紙3-1_区分⑤所要額内訳'!$E$19&lt;=DATE(2022,12,31)),O120,""))</f>
        <v/>
      </c>
      <c r="P227" s="312" t="str">
        <f>IF(AND('別紙3-1_区分⑤所要額内訳'!$E$19&gt;=DATE(2023,1,1),'別紙3-1_区分⑤所要額内訳'!$D$19="無",COUNTIF($D$120:P120,1)&lt;=7),P120,IF(OR('別紙3-1_区分⑤所要額内訳'!$D$19="有",'別紙3-1_区分⑤所要額内訳'!$E$19&lt;=DATE(2022,12,31)),P120,""))</f>
        <v/>
      </c>
      <c r="Q227" s="312" t="str">
        <f>IF(AND('別紙3-1_区分⑤所要額内訳'!$E$19&gt;=DATE(2023,1,1),'別紙3-1_区分⑤所要額内訳'!$D$19="無",COUNTIF($D$120:Q120,1)&lt;=7),Q120,IF(OR('別紙3-1_区分⑤所要額内訳'!$D$19="有",'別紙3-1_区分⑤所要額内訳'!$E$19&lt;=DATE(2022,12,31)),Q120,""))</f>
        <v/>
      </c>
      <c r="R227" s="312" t="str">
        <f>IF(AND('別紙3-1_区分⑤所要額内訳'!$E$19&gt;=DATE(2023,1,1),'別紙3-1_区分⑤所要額内訳'!$D$19="無",COUNTIF($D$120:R120,1)&lt;=7),R120,IF(OR('別紙3-1_区分⑤所要額内訳'!$D$19="有",'別紙3-1_区分⑤所要額内訳'!$E$19&lt;=DATE(2022,12,31)),R120,""))</f>
        <v/>
      </c>
      <c r="S227" s="312" t="str">
        <f>IF(AND('別紙3-1_区分⑤所要額内訳'!$E$19&gt;=DATE(2023,1,1),'別紙3-1_区分⑤所要額内訳'!$D$19="無",COUNTIF($D$120:S120,1)&lt;=7),S120,IF(OR('別紙3-1_区分⑤所要額内訳'!$D$19="有",'別紙3-1_区分⑤所要額内訳'!$E$19&lt;=DATE(2022,12,31)),S120,""))</f>
        <v/>
      </c>
      <c r="T227" s="312" t="str">
        <f>IF(AND('別紙3-1_区分⑤所要額内訳'!$E$19&gt;=DATE(2023,1,1),'別紙3-1_区分⑤所要額内訳'!$D$19="無",COUNTIF($D$120:T120,1)&lt;=7),T120,IF(OR('別紙3-1_区分⑤所要額内訳'!$D$19="有",'別紙3-1_区分⑤所要額内訳'!$E$19&lt;=DATE(2022,12,31)),T120,""))</f>
        <v/>
      </c>
      <c r="U227" s="312" t="str">
        <f>IF(AND('別紙3-1_区分⑤所要額内訳'!$E$19&gt;=DATE(2023,1,1),'別紙3-1_区分⑤所要額内訳'!$D$19="無",COUNTIF($D$120:U120,1)&lt;=7),U120,IF(OR('別紙3-1_区分⑤所要額内訳'!$D$19="有",'別紙3-1_区分⑤所要額内訳'!$E$19&lt;=DATE(2022,12,31)),U120,""))</f>
        <v/>
      </c>
      <c r="V227" s="312" t="str">
        <f>IF(AND('別紙3-1_区分⑤所要額内訳'!$E$19&gt;=DATE(2023,1,1),'別紙3-1_区分⑤所要額内訳'!$D$19="無",COUNTIF($D$120:V120,1)&lt;=7),V120,IF(OR('別紙3-1_区分⑤所要額内訳'!$D$19="有",'別紙3-1_区分⑤所要額内訳'!$E$19&lt;=DATE(2022,12,31)),V120,""))</f>
        <v/>
      </c>
      <c r="W227" s="312" t="str">
        <f>IF(AND('別紙3-1_区分⑤所要額内訳'!$E$19&gt;=DATE(2023,1,1),'別紙3-1_区分⑤所要額内訳'!$D$19="無",COUNTIF($D$120:W120,1)&lt;=7),W120,IF(OR('別紙3-1_区分⑤所要額内訳'!$D$19="有",'別紙3-1_区分⑤所要額内訳'!$E$19&lt;=DATE(2022,12,31)),W120,""))</f>
        <v/>
      </c>
      <c r="X227" s="312" t="str">
        <f>IF(AND('別紙3-1_区分⑤所要額内訳'!$E$19&gt;=DATE(2023,1,1),'別紙3-1_区分⑤所要額内訳'!$D$19="無",COUNTIF($D$120:X120,1)&lt;=7),X120,IF(OR('別紙3-1_区分⑤所要額内訳'!$D$19="有",'別紙3-1_区分⑤所要額内訳'!$E$19&lt;=DATE(2022,12,31)),X120,""))</f>
        <v/>
      </c>
      <c r="Y227" s="312" t="str">
        <f>IF(AND('別紙3-1_区分⑤所要額内訳'!$E$19&gt;=DATE(2023,1,1),'別紙3-1_区分⑤所要額内訳'!$D$19="無",COUNTIF($D$120:Y120,1)&lt;=7),Y120,IF(OR('別紙3-1_区分⑤所要額内訳'!$D$19="有",'別紙3-1_区分⑤所要額内訳'!$E$19&lt;=DATE(2022,12,31)),Y120,""))</f>
        <v/>
      </c>
      <c r="Z227" s="312" t="str">
        <f>IF(AND('別紙3-1_区分⑤所要額内訳'!$E$19&gt;=DATE(2023,1,1),'別紙3-1_区分⑤所要額内訳'!$D$19="無",COUNTIF($D$120:Z120,1)&lt;=7),Z120,IF(OR('別紙3-1_区分⑤所要額内訳'!$D$19="有",'別紙3-1_区分⑤所要額内訳'!$E$19&lt;=DATE(2022,12,31)),Z120,""))</f>
        <v/>
      </c>
      <c r="AA227" s="312" t="str">
        <f>IF(AND('別紙3-1_区分⑤所要額内訳'!$E$19&gt;=DATE(2023,1,1),'別紙3-1_区分⑤所要額内訳'!$D$19="無",COUNTIF($D$120:AA120,1)&lt;=7),AA120,IF(OR('別紙3-1_区分⑤所要額内訳'!$D$19="有",'別紙3-1_区分⑤所要額内訳'!$E$19&lt;=DATE(2022,12,31)),AA120,""))</f>
        <v/>
      </c>
      <c r="AB227" s="312" t="str">
        <f>IF(AND('別紙3-1_区分⑤所要額内訳'!$E$19&gt;=DATE(2023,1,1),'別紙3-1_区分⑤所要額内訳'!$D$19="無",COUNTIF($D$120:AB120,1)&lt;=7),AB120,IF(OR('別紙3-1_区分⑤所要額内訳'!$D$19="有",'別紙3-1_区分⑤所要額内訳'!$E$19&lt;=DATE(2022,12,31)),AB120,""))</f>
        <v/>
      </c>
      <c r="AC227" s="312" t="str">
        <f>IF(AND('別紙3-1_区分⑤所要額内訳'!$E$19&gt;=DATE(2023,1,1),'別紙3-1_区分⑤所要額内訳'!$D$19="無",COUNTIF($D$120:AC120,1)&lt;=7),AC120,IF(OR('別紙3-1_区分⑤所要額内訳'!$D$19="有",'別紙3-1_区分⑤所要額内訳'!$E$19&lt;=DATE(2022,12,31)),AC120,""))</f>
        <v/>
      </c>
      <c r="AD227" s="312" t="str">
        <f>IF(AND('別紙3-1_区分⑤所要額内訳'!$E$19&gt;=DATE(2023,1,1),'別紙3-1_区分⑤所要額内訳'!$D$19="無",COUNTIF($D$120:AD120,1)&lt;=7),AD120,IF(OR('別紙3-1_区分⑤所要額内訳'!$D$19="有",'別紙3-1_区分⑤所要額内訳'!$E$19&lt;=DATE(2022,12,31)),AD120,""))</f>
        <v/>
      </c>
      <c r="AE227" s="312" t="str">
        <f>IF(AND('別紙3-1_区分⑤所要額内訳'!$E$19&gt;=DATE(2023,1,1),'別紙3-1_区分⑤所要額内訳'!$D$19="無",COUNTIF($D$120:AE120,1)&lt;=7),AE120,IF(OR('別紙3-1_区分⑤所要額内訳'!$D$19="有",'別紙3-1_区分⑤所要額内訳'!$E$19&lt;=DATE(2022,12,31)),AE120,""))</f>
        <v/>
      </c>
      <c r="AF227" s="312" t="str">
        <f>IF(AND('別紙3-1_区分⑤所要額内訳'!$E$19&gt;=DATE(2023,1,1),'別紙3-1_区分⑤所要額内訳'!$D$19="無",COUNTIF($D$120:AF120,1)&lt;=7),AF120,IF(OR('別紙3-1_区分⑤所要額内訳'!$D$19="有",'別紙3-1_区分⑤所要額内訳'!$E$19&lt;=DATE(2022,12,31)),AF120,""))</f>
        <v/>
      </c>
      <c r="AG227" s="312" t="str">
        <f>IF(AND('別紙3-1_区分⑤所要額内訳'!$E$19&gt;=DATE(2023,1,1),'別紙3-1_区分⑤所要額内訳'!$D$19="無",COUNTIF($D$120:AG120,1)&lt;=7),AG120,IF(OR('別紙3-1_区分⑤所要額内訳'!$D$19="有",'別紙3-1_区分⑤所要額内訳'!$E$19&lt;=DATE(2022,12,31)),AG120,""))</f>
        <v/>
      </c>
      <c r="AH227" s="312" t="str">
        <f>IF(AND('別紙3-1_区分⑤所要額内訳'!$E$19&gt;=DATE(2023,1,1),'別紙3-1_区分⑤所要額内訳'!$D$19="無",COUNTIF($D$120:AH120,1)&lt;=7),AH120,IF(OR('別紙3-1_区分⑤所要額内訳'!$D$19="有",'別紙3-1_区分⑤所要額内訳'!$E$19&lt;=DATE(2022,12,31)),AH120,""))</f>
        <v/>
      </c>
      <c r="AI227" s="312" t="str">
        <f>IF(AND('別紙3-1_区分⑤所要額内訳'!$E$19&gt;=DATE(2023,1,1),'別紙3-1_区分⑤所要額内訳'!$D$19="無",COUNTIF($D$120:AI120,1)&lt;=7),AI120,IF(OR('別紙3-1_区分⑤所要額内訳'!$D$19="有",'別紙3-1_区分⑤所要額内訳'!$E$19&lt;=DATE(2022,12,31)),AI120,""))</f>
        <v/>
      </c>
      <c r="AJ227" s="312" t="str">
        <f>IF(AND('別紙3-1_区分⑤所要額内訳'!$E$19&gt;=DATE(2023,1,1),'別紙3-1_区分⑤所要額内訳'!$D$19="無",COUNTIF($D$120:AJ120,1)&lt;=7),AJ120,IF(OR('別紙3-1_区分⑤所要額内訳'!$D$19="有",'別紙3-1_区分⑤所要額内訳'!$E$19&lt;=DATE(2022,12,31)),AJ120,""))</f>
        <v/>
      </c>
      <c r="AK227" s="312" t="str">
        <f>IF(AND('別紙3-1_区分⑤所要額内訳'!$E$19&gt;=DATE(2023,1,1),'別紙3-1_区分⑤所要額内訳'!$D$19="無",COUNTIF($D$120:AK120,1)&lt;=7),AK120,IF(OR('別紙3-1_区分⑤所要額内訳'!$D$19="有",'別紙3-1_区分⑤所要額内訳'!$E$19&lt;=DATE(2022,12,31)),AK120,""))</f>
        <v/>
      </c>
      <c r="AL227" s="312" t="str">
        <f>IF(AND('別紙3-1_区分⑤所要額内訳'!$E$19&gt;=DATE(2023,1,1),'別紙3-1_区分⑤所要額内訳'!$D$19="無",COUNTIF($D$120:AL120,1)&lt;=7),AL120,IF(OR('別紙3-1_区分⑤所要額内訳'!$D$19="有",'別紙3-1_区分⑤所要額内訳'!$E$19&lt;=DATE(2022,12,31)),AL120,""))</f>
        <v/>
      </c>
      <c r="AM227" s="312" t="str">
        <f>IF(AND('別紙3-1_区分⑤所要額内訳'!$E$19&gt;=DATE(2023,1,1),'別紙3-1_区分⑤所要額内訳'!$D$19="無",COUNTIF($D$120:AM120,1)&lt;=7),AM120,IF(OR('別紙3-1_区分⑤所要額内訳'!$D$19="有",'別紙3-1_区分⑤所要額内訳'!$E$19&lt;=DATE(2022,12,31)),AM120,""))</f>
        <v/>
      </c>
      <c r="AN227" s="312" t="str">
        <f>IF(AND('別紙3-1_区分⑤所要額内訳'!$E$19&gt;=DATE(2023,1,1),'別紙3-1_区分⑤所要額内訳'!$D$19="無",COUNTIF($D$120:AN120,1)&lt;=7),AN120,IF(OR('別紙3-1_区分⑤所要額内訳'!$D$19="有",'別紙3-1_区分⑤所要額内訳'!$E$19&lt;=DATE(2022,12,31)),AN120,""))</f>
        <v/>
      </c>
      <c r="AO227" s="312" t="str">
        <f>IF(AND('別紙3-1_区分⑤所要額内訳'!$E$19&gt;=DATE(2023,1,1),'別紙3-1_区分⑤所要額内訳'!$D$19="無",COUNTIF($D$120:AO120,1)&lt;=7),AO120,IF(OR('別紙3-1_区分⑤所要額内訳'!$D$19="有",'別紙3-1_区分⑤所要額内訳'!$E$19&lt;=DATE(2022,12,31)),AO120,""))</f>
        <v/>
      </c>
      <c r="AP227" s="312" t="str">
        <f>IF(AND('別紙3-1_区分⑤所要額内訳'!$E$19&gt;=DATE(2023,1,1),'別紙3-1_区分⑤所要額内訳'!$D$19="無",COUNTIF($D$120:AP120,1)&lt;=7),AP120,IF(OR('別紙3-1_区分⑤所要額内訳'!$D$19="有",'別紙3-1_区分⑤所要額内訳'!$E$19&lt;=DATE(2022,12,31)),AP120,""))</f>
        <v/>
      </c>
      <c r="AQ227" s="312" t="str">
        <f>IF(AND('別紙3-1_区分⑤所要額内訳'!$E$19&gt;=DATE(2023,1,1),'別紙3-1_区分⑤所要額内訳'!$D$19="無",COUNTIF($D$120:AQ120,1)&lt;=7),AQ120,IF(OR('別紙3-1_区分⑤所要額内訳'!$D$19="有",'別紙3-1_区分⑤所要額内訳'!$E$19&lt;=DATE(2022,12,31)),AQ120,""))</f>
        <v/>
      </c>
      <c r="AR227" s="312" t="str">
        <f>IF(AND('別紙3-1_区分⑤所要額内訳'!$E$19&gt;=DATE(2023,1,1),'別紙3-1_区分⑤所要額内訳'!$D$19="無",COUNTIF($D$120:AR120,1)&lt;=7),AR120,IF(OR('別紙3-1_区分⑤所要額内訳'!$D$19="有",'別紙3-1_区分⑤所要額内訳'!$E$19&lt;=DATE(2022,12,31)),AR120,""))</f>
        <v/>
      </c>
      <c r="AS227" s="312" t="str">
        <f>IF(AND('別紙3-1_区分⑤所要額内訳'!$E$19&gt;=DATE(2023,1,1),'別紙3-1_区分⑤所要額内訳'!$D$19="無",COUNTIF($D$120:AS120,1)&lt;=7),AS120,IF(OR('別紙3-1_区分⑤所要額内訳'!$D$19="有",'別紙3-1_区分⑤所要額内訳'!$E$19&lt;=DATE(2022,12,31)),AS120,""))</f>
        <v/>
      </c>
      <c r="AT227" s="312" t="str">
        <f>IF(AND('別紙3-1_区分⑤所要額内訳'!$E$19&gt;=DATE(2023,1,1),'別紙3-1_区分⑤所要額内訳'!$D$19="無",COUNTIF($D$120:AT120,1)&lt;=7),AT120,IF(OR('別紙3-1_区分⑤所要額内訳'!$D$19="有",'別紙3-1_区分⑤所要額内訳'!$E$19&lt;=DATE(2022,12,31)),AT120,""))</f>
        <v/>
      </c>
      <c r="AU227" s="312" t="str">
        <f>IF(AND('別紙3-1_区分⑤所要額内訳'!$E$19&gt;=DATE(2023,1,1),'別紙3-1_区分⑤所要額内訳'!$D$19="無",COUNTIF($D$120:AU120,1)&lt;=7),AU120,IF(OR('別紙3-1_区分⑤所要額内訳'!$D$19="有",'別紙3-1_区分⑤所要額内訳'!$E$19&lt;=DATE(2022,12,31)),AU120,""))</f>
        <v/>
      </c>
      <c r="AV227" s="312" t="str">
        <f>IF(AND('別紙3-1_区分⑤所要額内訳'!$E$19&gt;=DATE(2023,1,1),'別紙3-1_区分⑤所要額内訳'!$D$19="無",COUNTIF($D$120:AV120,1)&lt;=7),AV120,IF(OR('別紙3-1_区分⑤所要額内訳'!$D$19="有",'別紙3-1_区分⑤所要額内訳'!$E$19&lt;=DATE(2022,12,31)),AV120,""))</f>
        <v/>
      </c>
      <c r="AW227" s="312" t="str">
        <f>IF(AND('別紙3-1_区分⑤所要額内訳'!$E$19&gt;=DATE(2023,1,1),'別紙3-1_区分⑤所要額内訳'!$D$19="無",COUNTIF($D$120:AW120,1)&lt;=7),AW120,IF(OR('別紙3-1_区分⑤所要額内訳'!$D$19="有",'別紙3-1_区分⑤所要額内訳'!$E$19&lt;=DATE(2022,12,31)),AW120,""))</f>
        <v/>
      </c>
      <c r="AX227" s="312" t="str">
        <f>IF(AND('別紙3-1_区分⑤所要額内訳'!$E$19&gt;=DATE(2023,1,1),'別紙3-1_区分⑤所要額内訳'!$D$19="無",COUNTIF($D$120:AX120,1)&lt;=7),AX120,IF(OR('別紙3-1_区分⑤所要額内訳'!$D$19="有",'別紙3-1_区分⑤所要額内訳'!$E$19&lt;=DATE(2022,12,31)),AX120,""))</f>
        <v/>
      </c>
      <c r="AY227" s="312" t="str">
        <f>IF(AND('別紙3-1_区分⑤所要額内訳'!$E$19&gt;=DATE(2023,1,1),'別紙3-1_区分⑤所要額内訳'!$D$19="無",COUNTIF($D$120:AY120,1)&lt;=7),AY120,IF(OR('別紙3-1_区分⑤所要額内訳'!$D$19="有",'別紙3-1_区分⑤所要額内訳'!$E$19&lt;=DATE(2022,12,31)),AY120,""))</f>
        <v/>
      </c>
      <c r="AZ227" s="312" t="str">
        <f>IF(AND('別紙3-1_区分⑤所要額内訳'!$E$19&gt;=DATE(2023,1,1),'別紙3-1_区分⑤所要額内訳'!$D$19="無",COUNTIF($D$120:AZ120,1)&lt;=7),AZ120,IF(OR('別紙3-1_区分⑤所要額内訳'!$D$19="有",'別紙3-1_区分⑤所要額内訳'!$E$19&lt;=DATE(2022,12,31)),AZ120,""))</f>
        <v/>
      </c>
      <c r="BA227" s="312" t="str">
        <f>IF(AND('別紙3-1_区分⑤所要額内訳'!$E$19&gt;=DATE(2023,1,1),'別紙3-1_区分⑤所要額内訳'!$D$19="無",COUNTIF($D$120:BA120,1)&lt;=7),BA120,IF(OR('別紙3-1_区分⑤所要額内訳'!$D$19="有",'別紙3-1_区分⑤所要額内訳'!$E$19&lt;=DATE(2022,12,31)),BA120,""))</f>
        <v/>
      </c>
      <c r="BB227" s="311">
        <f t="shared" si="228"/>
        <v>1</v>
      </c>
    </row>
    <row r="228" spans="1:54">
      <c r="A228" s="307" t="str">
        <f t="shared" si="227"/>
        <v/>
      </c>
      <c r="B228" s="313" t="str">
        <f t="shared" si="227"/>
        <v/>
      </c>
      <c r="C228" s="307" t="str">
        <f t="shared" si="227"/>
        <v/>
      </c>
      <c r="D228" s="312">
        <f>IF(AND('別紙3-1_区分⑤所要額内訳'!$E$20&gt;=DATE(2023,1,1),'別紙3-1_区分⑤所要額内訳'!$D$20="無",COUNTIF($D$121:D121,1)&lt;=7),D121,IF(OR('別紙3-1_区分⑤所要額内訳'!$D$20="有",'別紙3-1_区分⑤所要額内訳'!$E$20&lt;=DATE(2022,12,31)),D121,""))</f>
        <v>1</v>
      </c>
      <c r="E228" s="312" t="str">
        <f>IF(AND('別紙3-1_区分⑤所要額内訳'!$E$20&gt;=DATE(2023,1,1),'別紙3-1_区分⑤所要額内訳'!$D$20="無",COUNTIF($D$121:E121,1)&lt;=7),E121,IF(OR('別紙3-1_区分⑤所要額内訳'!$D$20="有",'別紙3-1_区分⑤所要額内訳'!$E$20&lt;=DATE(2022,12,31)),E121,""))</f>
        <v/>
      </c>
      <c r="F228" s="312" t="str">
        <f>IF(AND('別紙3-1_区分⑤所要額内訳'!$E$20&gt;=DATE(2023,1,1),'別紙3-1_区分⑤所要額内訳'!$D$20="無",COUNTIF($D$121:F121,1)&lt;=7),F121,IF(OR('別紙3-1_区分⑤所要額内訳'!$D$20="有",'別紙3-1_区分⑤所要額内訳'!$E$20&lt;=DATE(2022,12,31)),F121,""))</f>
        <v/>
      </c>
      <c r="G228" s="312" t="str">
        <f>IF(AND('別紙3-1_区分⑤所要額内訳'!$E$20&gt;=DATE(2023,1,1),'別紙3-1_区分⑤所要額内訳'!$D$20="無",COUNTIF($D$121:G121,1)&lt;=7),G121,IF(OR('別紙3-1_区分⑤所要額内訳'!$D$20="有",'別紙3-1_区分⑤所要額内訳'!$E$20&lt;=DATE(2022,12,31)),G121,""))</f>
        <v/>
      </c>
      <c r="H228" s="312" t="str">
        <f>IF(AND('別紙3-1_区分⑤所要額内訳'!$E$20&gt;=DATE(2023,1,1),'別紙3-1_区分⑤所要額内訳'!$D$20="無",COUNTIF($D$121:H121,1)&lt;=7),H121,IF(OR('別紙3-1_区分⑤所要額内訳'!$D$20="有",'別紙3-1_区分⑤所要額内訳'!$E$20&lt;=DATE(2022,12,31)),H121,""))</f>
        <v/>
      </c>
      <c r="I228" s="312" t="str">
        <f>IF(AND('別紙3-1_区分⑤所要額内訳'!$E$20&gt;=DATE(2023,1,1),'別紙3-1_区分⑤所要額内訳'!$D$20="無",COUNTIF($D$121:I121,1)&lt;=7),I121,IF(OR('別紙3-1_区分⑤所要額内訳'!$D$20="有",'別紙3-1_区分⑤所要額内訳'!$E$20&lt;=DATE(2022,12,31)),I121,""))</f>
        <v/>
      </c>
      <c r="J228" s="312" t="str">
        <f>IF(AND('別紙3-1_区分⑤所要額内訳'!$E$20&gt;=DATE(2023,1,1),'別紙3-1_区分⑤所要額内訳'!$D$20="無",COUNTIF($D$121:J121,1)&lt;=7),J121,IF(OR('別紙3-1_区分⑤所要額内訳'!$D$20="有",'別紙3-1_区分⑤所要額内訳'!$E$20&lt;=DATE(2022,12,31)),J121,""))</f>
        <v/>
      </c>
      <c r="K228" s="312" t="str">
        <f>IF(AND('別紙3-1_区分⑤所要額内訳'!$E$20&gt;=DATE(2023,1,1),'別紙3-1_区分⑤所要額内訳'!$D$20="無",COUNTIF($D$121:K121,1)&lt;=7),K121,IF(OR('別紙3-1_区分⑤所要額内訳'!$D$20="有",'別紙3-1_区分⑤所要額内訳'!$E$20&lt;=DATE(2022,12,31)),K121,""))</f>
        <v/>
      </c>
      <c r="L228" s="312" t="str">
        <f>IF(AND('別紙3-1_区分⑤所要額内訳'!$E$20&gt;=DATE(2023,1,1),'別紙3-1_区分⑤所要額内訳'!$D$20="無",COUNTIF($D$121:L121,1)&lt;=7),L121,IF(OR('別紙3-1_区分⑤所要額内訳'!$D$20="有",'別紙3-1_区分⑤所要額内訳'!$E$20&lt;=DATE(2022,12,31)),L121,""))</f>
        <v/>
      </c>
      <c r="M228" s="312" t="str">
        <f>IF(AND('別紙3-1_区分⑤所要額内訳'!$E$20&gt;=DATE(2023,1,1),'別紙3-1_区分⑤所要額内訳'!$D$20="無",COUNTIF($D$121:M121,1)&lt;=7),M121,IF(OR('別紙3-1_区分⑤所要額内訳'!$D$20="有",'別紙3-1_区分⑤所要額内訳'!$E$20&lt;=DATE(2022,12,31)),M121,""))</f>
        <v/>
      </c>
      <c r="N228" s="312" t="str">
        <f>IF(AND('別紙3-1_区分⑤所要額内訳'!$E$20&gt;=DATE(2023,1,1),'別紙3-1_区分⑤所要額内訳'!$D$20="無",COUNTIF($D$121:N121,1)&lt;=7),N121,IF(OR('別紙3-1_区分⑤所要額内訳'!$D$20="有",'別紙3-1_区分⑤所要額内訳'!$E$20&lt;=DATE(2022,12,31)),N121,""))</f>
        <v/>
      </c>
      <c r="O228" s="312" t="str">
        <f>IF(AND('別紙3-1_区分⑤所要額内訳'!$E$20&gt;=DATE(2023,1,1),'別紙3-1_区分⑤所要額内訳'!$D$20="無",COUNTIF($D$121:O121,1)&lt;=7),O121,IF(OR('別紙3-1_区分⑤所要額内訳'!$D$20="有",'別紙3-1_区分⑤所要額内訳'!$E$20&lt;=DATE(2022,12,31)),O121,""))</f>
        <v/>
      </c>
      <c r="P228" s="312" t="str">
        <f>IF(AND('別紙3-1_区分⑤所要額内訳'!$E$20&gt;=DATE(2023,1,1),'別紙3-1_区分⑤所要額内訳'!$D$20="無",COUNTIF($D$121:P121,1)&lt;=7),P121,IF(OR('別紙3-1_区分⑤所要額内訳'!$D$20="有",'別紙3-1_区分⑤所要額内訳'!$E$20&lt;=DATE(2022,12,31)),P121,""))</f>
        <v/>
      </c>
      <c r="Q228" s="312" t="str">
        <f>IF(AND('別紙3-1_区分⑤所要額内訳'!$E$20&gt;=DATE(2023,1,1),'別紙3-1_区分⑤所要額内訳'!$D$20="無",COUNTIF($D$121:Q121,1)&lt;=7),Q121,IF(OR('別紙3-1_区分⑤所要額内訳'!$D$20="有",'別紙3-1_区分⑤所要額内訳'!$E$20&lt;=DATE(2022,12,31)),Q121,""))</f>
        <v/>
      </c>
      <c r="R228" s="312" t="str">
        <f>IF(AND('別紙3-1_区分⑤所要額内訳'!$E$20&gt;=DATE(2023,1,1),'別紙3-1_区分⑤所要額内訳'!$D$20="無",COUNTIF($D$121:R121,1)&lt;=7),R121,IF(OR('別紙3-1_区分⑤所要額内訳'!$D$20="有",'別紙3-1_区分⑤所要額内訳'!$E$20&lt;=DATE(2022,12,31)),R121,""))</f>
        <v/>
      </c>
      <c r="S228" s="312" t="str">
        <f>IF(AND('別紙3-1_区分⑤所要額内訳'!$E$20&gt;=DATE(2023,1,1),'別紙3-1_区分⑤所要額内訳'!$D$20="無",COUNTIF($D$121:S121,1)&lt;=7),S121,IF(OR('別紙3-1_区分⑤所要額内訳'!$D$20="有",'別紙3-1_区分⑤所要額内訳'!$E$20&lt;=DATE(2022,12,31)),S121,""))</f>
        <v/>
      </c>
      <c r="T228" s="312" t="str">
        <f>IF(AND('別紙3-1_区分⑤所要額内訳'!$E$20&gt;=DATE(2023,1,1),'別紙3-1_区分⑤所要額内訳'!$D$20="無",COUNTIF($D$121:T121,1)&lt;=7),T121,IF(OR('別紙3-1_区分⑤所要額内訳'!$D$20="有",'別紙3-1_区分⑤所要額内訳'!$E$20&lt;=DATE(2022,12,31)),T121,""))</f>
        <v/>
      </c>
      <c r="U228" s="312" t="str">
        <f>IF(AND('別紙3-1_区分⑤所要額内訳'!$E$20&gt;=DATE(2023,1,1),'別紙3-1_区分⑤所要額内訳'!$D$20="無",COUNTIF($D$121:U121,1)&lt;=7),U121,IF(OR('別紙3-1_区分⑤所要額内訳'!$D$20="有",'別紙3-1_区分⑤所要額内訳'!$E$20&lt;=DATE(2022,12,31)),U121,""))</f>
        <v/>
      </c>
      <c r="V228" s="312" t="str">
        <f>IF(AND('別紙3-1_区分⑤所要額内訳'!$E$20&gt;=DATE(2023,1,1),'別紙3-1_区分⑤所要額内訳'!$D$20="無",COUNTIF($D$121:V121,1)&lt;=7),V121,IF(OR('別紙3-1_区分⑤所要額内訳'!$D$20="有",'別紙3-1_区分⑤所要額内訳'!$E$20&lt;=DATE(2022,12,31)),V121,""))</f>
        <v/>
      </c>
      <c r="W228" s="312" t="str">
        <f>IF(AND('別紙3-1_区分⑤所要額内訳'!$E$20&gt;=DATE(2023,1,1),'別紙3-1_区分⑤所要額内訳'!$D$20="無",COUNTIF($D$121:W121,1)&lt;=7),W121,IF(OR('別紙3-1_区分⑤所要額内訳'!$D$20="有",'別紙3-1_区分⑤所要額内訳'!$E$20&lt;=DATE(2022,12,31)),W121,""))</f>
        <v/>
      </c>
      <c r="X228" s="312" t="str">
        <f>IF(AND('別紙3-1_区分⑤所要額内訳'!$E$20&gt;=DATE(2023,1,1),'別紙3-1_区分⑤所要額内訳'!$D$20="無",COUNTIF($D$121:X121,1)&lt;=7),X121,IF(OR('別紙3-1_区分⑤所要額内訳'!$D$20="有",'別紙3-1_区分⑤所要額内訳'!$E$20&lt;=DATE(2022,12,31)),X121,""))</f>
        <v/>
      </c>
      <c r="Y228" s="312" t="str">
        <f>IF(AND('別紙3-1_区分⑤所要額内訳'!$E$20&gt;=DATE(2023,1,1),'別紙3-1_区分⑤所要額内訳'!$D$20="無",COUNTIF($D$121:Y121,1)&lt;=7),Y121,IF(OR('別紙3-1_区分⑤所要額内訳'!$D$20="有",'別紙3-1_区分⑤所要額内訳'!$E$20&lt;=DATE(2022,12,31)),Y121,""))</f>
        <v/>
      </c>
      <c r="Z228" s="312" t="str">
        <f>IF(AND('別紙3-1_区分⑤所要額内訳'!$E$20&gt;=DATE(2023,1,1),'別紙3-1_区分⑤所要額内訳'!$D$20="無",COUNTIF($D$121:Z121,1)&lt;=7),Z121,IF(OR('別紙3-1_区分⑤所要額内訳'!$D$20="有",'別紙3-1_区分⑤所要額内訳'!$E$20&lt;=DATE(2022,12,31)),Z121,""))</f>
        <v/>
      </c>
      <c r="AA228" s="312" t="str">
        <f>IF(AND('別紙3-1_区分⑤所要額内訳'!$E$20&gt;=DATE(2023,1,1),'別紙3-1_区分⑤所要額内訳'!$D$20="無",COUNTIF($D$121:AA121,1)&lt;=7),AA121,IF(OR('別紙3-1_区分⑤所要額内訳'!$D$20="有",'別紙3-1_区分⑤所要額内訳'!$E$20&lt;=DATE(2022,12,31)),AA121,""))</f>
        <v/>
      </c>
      <c r="AB228" s="312" t="str">
        <f>IF(AND('別紙3-1_区分⑤所要額内訳'!$E$20&gt;=DATE(2023,1,1),'別紙3-1_区分⑤所要額内訳'!$D$20="無",COUNTIF($D$121:AB121,1)&lt;=7),AB121,IF(OR('別紙3-1_区分⑤所要額内訳'!$D$20="有",'別紙3-1_区分⑤所要額内訳'!$E$20&lt;=DATE(2022,12,31)),AB121,""))</f>
        <v/>
      </c>
      <c r="AC228" s="312" t="str">
        <f>IF(AND('別紙3-1_区分⑤所要額内訳'!$E$20&gt;=DATE(2023,1,1),'別紙3-1_区分⑤所要額内訳'!$D$20="無",COUNTIF($D$121:AC121,1)&lt;=7),AC121,IF(OR('別紙3-1_区分⑤所要額内訳'!$D$20="有",'別紙3-1_区分⑤所要額内訳'!$E$20&lt;=DATE(2022,12,31)),AC121,""))</f>
        <v/>
      </c>
      <c r="AD228" s="312" t="str">
        <f>IF(AND('別紙3-1_区分⑤所要額内訳'!$E$20&gt;=DATE(2023,1,1),'別紙3-1_区分⑤所要額内訳'!$D$20="無",COUNTIF($D$121:AD121,1)&lt;=7),AD121,IF(OR('別紙3-1_区分⑤所要額内訳'!$D$20="有",'別紙3-1_区分⑤所要額内訳'!$E$20&lt;=DATE(2022,12,31)),AD121,""))</f>
        <v/>
      </c>
      <c r="AE228" s="312" t="str">
        <f>IF(AND('別紙3-1_区分⑤所要額内訳'!$E$20&gt;=DATE(2023,1,1),'別紙3-1_区分⑤所要額内訳'!$D$20="無",COUNTIF($D$121:AE121,1)&lt;=7),AE121,IF(OR('別紙3-1_区分⑤所要額内訳'!$D$20="有",'別紙3-1_区分⑤所要額内訳'!$E$20&lt;=DATE(2022,12,31)),AE121,""))</f>
        <v/>
      </c>
      <c r="AF228" s="312" t="str">
        <f>IF(AND('別紙3-1_区分⑤所要額内訳'!$E$20&gt;=DATE(2023,1,1),'別紙3-1_区分⑤所要額内訳'!$D$20="無",COUNTIF($D$121:AF121,1)&lt;=7),AF121,IF(OR('別紙3-1_区分⑤所要額内訳'!$D$20="有",'別紙3-1_区分⑤所要額内訳'!$E$20&lt;=DATE(2022,12,31)),AF121,""))</f>
        <v/>
      </c>
      <c r="AG228" s="312" t="str">
        <f>IF(AND('別紙3-1_区分⑤所要額内訳'!$E$20&gt;=DATE(2023,1,1),'別紙3-1_区分⑤所要額内訳'!$D$20="無",COUNTIF($D$121:AG121,1)&lt;=7),AG121,IF(OR('別紙3-1_区分⑤所要額内訳'!$D$20="有",'別紙3-1_区分⑤所要額内訳'!$E$20&lt;=DATE(2022,12,31)),AG121,""))</f>
        <v/>
      </c>
      <c r="AH228" s="312" t="str">
        <f>IF(AND('別紙3-1_区分⑤所要額内訳'!$E$20&gt;=DATE(2023,1,1),'別紙3-1_区分⑤所要額内訳'!$D$20="無",COUNTIF($D$121:AH121,1)&lt;=7),AH121,IF(OR('別紙3-1_区分⑤所要額内訳'!$D$20="有",'別紙3-1_区分⑤所要額内訳'!$E$20&lt;=DATE(2022,12,31)),AH121,""))</f>
        <v/>
      </c>
      <c r="AI228" s="312" t="str">
        <f>IF(AND('別紙3-1_区分⑤所要額内訳'!$E$20&gt;=DATE(2023,1,1),'別紙3-1_区分⑤所要額内訳'!$D$20="無",COUNTIF($D$121:AI121,1)&lt;=7),AI121,IF(OR('別紙3-1_区分⑤所要額内訳'!$D$20="有",'別紙3-1_区分⑤所要額内訳'!$E$20&lt;=DATE(2022,12,31)),AI121,""))</f>
        <v/>
      </c>
      <c r="AJ228" s="312" t="str">
        <f>IF(AND('別紙3-1_区分⑤所要額内訳'!$E$20&gt;=DATE(2023,1,1),'別紙3-1_区分⑤所要額内訳'!$D$20="無",COUNTIF($D$121:AJ121,1)&lt;=7),AJ121,IF(OR('別紙3-1_区分⑤所要額内訳'!$D$20="有",'別紙3-1_区分⑤所要額内訳'!$E$20&lt;=DATE(2022,12,31)),AJ121,""))</f>
        <v/>
      </c>
      <c r="AK228" s="312" t="str">
        <f>IF(AND('別紙3-1_区分⑤所要額内訳'!$E$20&gt;=DATE(2023,1,1),'別紙3-1_区分⑤所要額内訳'!$D$20="無",COUNTIF($D$121:AK121,1)&lt;=7),AK121,IF(OR('別紙3-1_区分⑤所要額内訳'!$D$20="有",'別紙3-1_区分⑤所要額内訳'!$E$20&lt;=DATE(2022,12,31)),AK121,""))</f>
        <v/>
      </c>
      <c r="AL228" s="312" t="str">
        <f>IF(AND('別紙3-1_区分⑤所要額内訳'!$E$20&gt;=DATE(2023,1,1),'別紙3-1_区分⑤所要額内訳'!$D$20="無",COUNTIF($D$121:AL121,1)&lt;=7),AL121,IF(OR('別紙3-1_区分⑤所要額内訳'!$D$20="有",'別紙3-1_区分⑤所要額内訳'!$E$20&lt;=DATE(2022,12,31)),AL121,""))</f>
        <v/>
      </c>
      <c r="AM228" s="312" t="str">
        <f>IF(AND('別紙3-1_区分⑤所要額内訳'!$E$20&gt;=DATE(2023,1,1),'別紙3-1_区分⑤所要額内訳'!$D$20="無",COUNTIF($D$121:AM121,1)&lt;=7),AM121,IF(OR('別紙3-1_区分⑤所要額内訳'!$D$20="有",'別紙3-1_区分⑤所要額内訳'!$E$20&lt;=DATE(2022,12,31)),AM121,""))</f>
        <v/>
      </c>
      <c r="AN228" s="312" t="str">
        <f>IF(AND('別紙3-1_区分⑤所要額内訳'!$E$20&gt;=DATE(2023,1,1),'別紙3-1_区分⑤所要額内訳'!$D$20="無",COUNTIF($D$121:AN121,1)&lt;=7),AN121,IF(OR('別紙3-1_区分⑤所要額内訳'!$D$20="有",'別紙3-1_区分⑤所要額内訳'!$E$20&lt;=DATE(2022,12,31)),AN121,""))</f>
        <v/>
      </c>
      <c r="AO228" s="312" t="str">
        <f>IF(AND('別紙3-1_区分⑤所要額内訳'!$E$20&gt;=DATE(2023,1,1),'別紙3-1_区分⑤所要額内訳'!$D$20="無",COUNTIF($D$121:AO121,1)&lt;=7),AO121,IF(OR('別紙3-1_区分⑤所要額内訳'!$D$20="有",'別紙3-1_区分⑤所要額内訳'!$E$20&lt;=DATE(2022,12,31)),AO121,""))</f>
        <v/>
      </c>
      <c r="AP228" s="312" t="str">
        <f>IF(AND('別紙3-1_区分⑤所要額内訳'!$E$20&gt;=DATE(2023,1,1),'別紙3-1_区分⑤所要額内訳'!$D$20="無",COUNTIF($D$121:AP121,1)&lt;=7),AP121,IF(OR('別紙3-1_区分⑤所要額内訳'!$D$20="有",'別紙3-1_区分⑤所要額内訳'!$E$20&lt;=DATE(2022,12,31)),AP121,""))</f>
        <v/>
      </c>
      <c r="AQ228" s="312" t="str">
        <f>IF(AND('別紙3-1_区分⑤所要額内訳'!$E$20&gt;=DATE(2023,1,1),'別紙3-1_区分⑤所要額内訳'!$D$20="無",COUNTIF($D$121:AQ121,1)&lt;=7),AQ121,IF(OR('別紙3-1_区分⑤所要額内訳'!$D$20="有",'別紙3-1_区分⑤所要額内訳'!$E$20&lt;=DATE(2022,12,31)),AQ121,""))</f>
        <v/>
      </c>
      <c r="AR228" s="312" t="str">
        <f>IF(AND('別紙3-1_区分⑤所要額内訳'!$E$20&gt;=DATE(2023,1,1),'別紙3-1_区分⑤所要額内訳'!$D$20="無",COUNTIF($D$121:AR121,1)&lt;=7),AR121,IF(OR('別紙3-1_区分⑤所要額内訳'!$D$20="有",'別紙3-1_区分⑤所要額内訳'!$E$20&lt;=DATE(2022,12,31)),AR121,""))</f>
        <v/>
      </c>
      <c r="AS228" s="312" t="str">
        <f>IF(AND('別紙3-1_区分⑤所要額内訳'!$E$20&gt;=DATE(2023,1,1),'別紙3-1_区分⑤所要額内訳'!$D$20="無",COUNTIF($D$121:AS121,1)&lt;=7),AS121,IF(OR('別紙3-1_区分⑤所要額内訳'!$D$20="有",'別紙3-1_区分⑤所要額内訳'!$E$20&lt;=DATE(2022,12,31)),AS121,""))</f>
        <v/>
      </c>
      <c r="AT228" s="312" t="str">
        <f>IF(AND('別紙3-1_区分⑤所要額内訳'!$E$20&gt;=DATE(2023,1,1),'別紙3-1_区分⑤所要額内訳'!$D$20="無",COUNTIF($D$121:AT121,1)&lt;=7),AT121,IF(OR('別紙3-1_区分⑤所要額内訳'!$D$20="有",'別紙3-1_区分⑤所要額内訳'!$E$20&lt;=DATE(2022,12,31)),AT121,""))</f>
        <v/>
      </c>
      <c r="AU228" s="312" t="str">
        <f>IF(AND('別紙3-1_区分⑤所要額内訳'!$E$20&gt;=DATE(2023,1,1),'別紙3-1_区分⑤所要額内訳'!$D$20="無",COUNTIF($D$121:AU121,1)&lt;=7),AU121,IF(OR('別紙3-1_区分⑤所要額内訳'!$D$20="有",'別紙3-1_区分⑤所要額内訳'!$E$20&lt;=DATE(2022,12,31)),AU121,""))</f>
        <v/>
      </c>
      <c r="AV228" s="312" t="str">
        <f>IF(AND('別紙3-1_区分⑤所要額内訳'!$E$20&gt;=DATE(2023,1,1),'別紙3-1_区分⑤所要額内訳'!$D$20="無",COUNTIF($D$121:AV121,1)&lt;=7),AV121,IF(OR('別紙3-1_区分⑤所要額内訳'!$D$20="有",'別紙3-1_区分⑤所要額内訳'!$E$20&lt;=DATE(2022,12,31)),AV121,""))</f>
        <v/>
      </c>
      <c r="AW228" s="312" t="str">
        <f>IF(AND('別紙3-1_区分⑤所要額内訳'!$E$20&gt;=DATE(2023,1,1),'別紙3-1_区分⑤所要額内訳'!$D$20="無",COUNTIF($D$121:AW121,1)&lt;=7),AW121,IF(OR('別紙3-1_区分⑤所要額内訳'!$D$20="有",'別紙3-1_区分⑤所要額内訳'!$E$20&lt;=DATE(2022,12,31)),AW121,""))</f>
        <v/>
      </c>
      <c r="AX228" s="312" t="str">
        <f>IF(AND('別紙3-1_区分⑤所要額内訳'!$E$20&gt;=DATE(2023,1,1),'別紙3-1_区分⑤所要額内訳'!$D$20="無",COUNTIF($D$121:AX121,1)&lt;=7),AX121,IF(OR('別紙3-1_区分⑤所要額内訳'!$D$20="有",'別紙3-1_区分⑤所要額内訳'!$E$20&lt;=DATE(2022,12,31)),AX121,""))</f>
        <v/>
      </c>
      <c r="AY228" s="312" t="str">
        <f>IF(AND('別紙3-1_区分⑤所要額内訳'!$E$20&gt;=DATE(2023,1,1),'別紙3-1_区分⑤所要額内訳'!$D$20="無",COUNTIF($D$121:AY121,1)&lt;=7),AY121,IF(OR('別紙3-1_区分⑤所要額内訳'!$D$20="有",'別紙3-1_区分⑤所要額内訳'!$E$20&lt;=DATE(2022,12,31)),AY121,""))</f>
        <v/>
      </c>
      <c r="AZ228" s="312" t="str">
        <f>IF(AND('別紙3-1_区分⑤所要額内訳'!$E$20&gt;=DATE(2023,1,1),'別紙3-1_区分⑤所要額内訳'!$D$20="無",COUNTIF($D$121:AZ121,1)&lt;=7),AZ121,IF(OR('別紙3-1_区分⑤所要額内訳'!$D$20="有",'別紙3-1_区分⑤所要額内訳'!$E$20&lt;=DATE(2022,12,31)),AZ121,""))</f>
        <v/>
      </c>
      <c r="BA228" s="312" t="str">
        <f>IF(AND('別紙3-1_区分⑤所要額内訳'!$E$20&gt;=DATE(2023,1,1),'別紙3-1_区分⑤所要額内訳'!$D$20="無",COUNTIF($D$121:BA121,1)&lt;=7),BA121,IF(OR('別紙3-1_区分⑤所要額内訳'!$D$20="有",'別紙3-1_区分⑤所要額内訳'!$E$20&lt;=DATE(2022,12,31)),BA121,""))</f>
        <v/>
      </c>
      <c r="BB228" s="311">
        <f t="shared" si="228"/>
        <v>1</v>
      </c>
    </row>
    <row r="229" spans="1:54">
      <c r="A229" s="307" t="str">
        <f t="shared" si="227"/>
        <v/>
      </c>
      <c r="B229" s="313" t="str">
        <f t="shared" si="227"/>
        <v/>
      </c>
      <c r="C229" s="307" t="str">
        <f t="shared" si="227"/>
        <v/>
      </c>
      <c r="D229" s="312">
        <f>IF(AND('別紙3-1_区分⑤所要額内訳'!$E$21&gt;=DATE(2023,1,1),'別紙3-1_区分⑤所要額内訳'!$D$21="無",COUNTIF($D$122:D122,1)&lt;=7),D122,IF(OR('別紙3-1_区分⑤所要額内訳'!$D$21="有",'別紙3-1_区分⑤所要額内訳'!$E$21&lt;=DATE(2022,12,31)),D122,""))</f>
        <v>1</v>
      </c>
      <c r="E229" s="312" t="str">
        <f>IF(AND('別紙3-1_区分⑤所要額内訳'!$E$21&gt;=DATE(2023,1,1),'別紙3-1_区分⑤所要額内訳'!$D$21="無",COUNTIF($D$122:E122,1)&lt;=7),E122,IF(OR('別紙3-1_区分⑤所要額内訳'!$D$21="有",'別紙3-1_区分⑤所要額内訳'!$E$21&lt;=DATE(2022,12,31)),E122,""))</f>
        <v/>
      </c>
      <c r="F229" s="312" t="str">
        <f>IF(AND('別紙3-1_区分⑤所要額内訳'!$E$21&gt;=DATE(2023,1,1),'別紙3-1_区分⑤所要額内訳'!$D$21="無",COUNTIF($D$122:F122,1)&lt;=7),F122,IF(OR('別紙3-1_区分⑤所要額内訳'!$D$21="有",'別紙3-1_区分⑤所要額内訳'!$E$21&lt;=DATE(2022,12,31)),F122,""))</f>
        <v/>
      </c>
      <c r="G229" s="312" t="str">
        <f>IF(AND('別紙3-1_区分⑤所要額内訳'!$E$21&gt;=DATE(2023,1,1),'別紙3-1_区分⑤所要額内訳'!$D$21="無",COUNTIF($D$122:G122,1)&lt;=7),G122,IF(OR('別紙3-1_区分⑤所要額内訳'!$D$21="有",'別紙3-1_区分⑤所要額内訳'!$E$21&lt;=DATE(2022,12,31)),G122,""))</f>
        <v/>
      </c>
      <c r="H229" s="312" t="str">
        <f>IF(AND('別紙3-1_区分⑤所要額内訳'!$E$21&gt;=DATE(2023,1,1),'別紙3-1_区分⑤所要額内訳'!$D$21="無",COUNTIF($D$122:H122,1)&lt;=7),H122,IF(OR('別紙3-1_区分⑤所要額内訳'!$D$21="有",'別紙3-1_区分⑤所要額内訳'!$E$21&lt;=DATE(2022,12,31)),H122,""))</f>
        <v/>
      </c>
      <c r="I229" s="312" t="str">
        <f>IF(AND('別紙3-1_区分⑤所要額内訳'!$E$21&gt;=DATE(2023,1,1),'別紙3-1_区分⑤所要額内訳'!$D$21="無",COUNTIF($D$122:I122,1)&lt;=7),I122,IF(OR('別紙3-1_区分⑤所要額内訳'!$D$21="有",'別紙3-1_区分⑤所要額内訳'!$E$21&lt;=DATE(2022,12,31)),I122,""))</f>
        <v/>
      </c>
      <c r="J229" s="312" t="str">
        <f>IF(AND('別紙3-1_区分⑤所要額内訳'!$E$21&gt;=DATE(2023,1,1),'別紙3-1_区分⑤所要額内訳'!$D$21="無",COUNTIF($D$122:J122,1)&lt;=7),J122,IF(OR('別紙3-1_区分⑤所要額内訳'!$D$21="有",'別紙3-1_区分⑤所要額内訳'!$E$21&lt;=DATE(2022,12,31)),J122,""))</f>
        <v/>
      </c>
      <c r="K229" s="312" t="str">
        <f>IF(AND('別紙3-1_区分⑤所要額内訳'!$E$21&gt;=DATE(2023,1,1),'別紙3-1_区分⑤所要額内訳'!$D$21="無",COUNTIF($D$122:K122,1)&lt;=7),K122,IF(OR('別紙3-1_区分⑤所要額内訳'!$D$21="有",'別紙3-1_区分⑤所要額内訳'!$E$21&lt;=DATE(2022,12,31)),K122,""))</f>
        <v/>
      </c>
      <c r="L229" s="312" t="str">
        <f>IF(AND('別紙3-1_区分⑤所要額内訳'!$E$21&gt;=DATE(2023,1,1),'別紙3-1_区分⑤所要額内訳'!$D$21="無",COUNTIF($D$122:L122,1)&lt;=7),L122,IF(OR('別紙3-1_区分⑤所要額内訳'!$D$21="有",'別紙3-1_区分⑤所要額内訳'!$E$21&lt;=DATE(2022,12,31)),L122,""))</f>
        <v/>
      </c>
      <c r="M229" s="312" t="str">
        <f>IF(AND('別紙3-1_区分⑤所要額内訳'!$E$21&gt;=DATE(2023,1,1),'別紙3-1_区分⑤所要額内訳'!$D$21="無",COUNTIF($D$122:M122,1)&lt;=7),M122,IF(OR('別紙3-1_区分⑤所要額内訳'!$D$21="有",'別紙3-1_区分⑤所要額内訳'!$E$21&lt;=DATE(2022,12,31)),M122,""))</f>
        <v/>
      </c>
      <c r="N229" s="312" t="str">
        <f>IF(AND('別紙3-1_区分⑤所要額内訳'!$E$21&gt;=DATE(2023,1,1),'別紙3-1_区分⑤所要額内訳'!$D$21="無",COUNTIF($D$122:N122,1)&lt;=7),N122,IF(OR('別紙3-1_区分⑤所要額内訳'!$D$21="有",'別紙3-1_区分⑤所要額内訳'!$E$21&lt;=DATE(2022,12,31)),N122,""))</f>
        <v/>
      </c>
      <c r="O229" s="312" t="str">
        <f>IF(AND('別紙3-1_区分⑤所要額内訳'!$E$21&gt;=DATE(2023,1,1),'別紙3-1_区分⑤所要額内訳'!$D$21="無",COUNTIF($D$122:O122,1)&lt;=7),O122,IF(OR('別紙3-1_区分⑤所要額内訳'!$D$21="有",'別紙3-1_区分⑤所要額内訳'!$E$21&lt;=DATE(2022,12,31)),O122,""))</f>
        <v/>
      </c>
      <c r="P229" s="312" t="str">
        <f>IF(AND('別紙3-1_区分⑤所要額内訳'!$E$21&gt;=DATE(2023,1,1),'別紙3-1_区分⑤所要額内訳'!$D$21="無",COUNTIF($D$122:P122,1)&lt;=7),P122,IF(OR('別紙3-1_区分⑤所要額内訳'!$D$21="有",'別紙3-1_区分⑤所要額内訳'!$E$21&lt;=DATE(2022,12,31)),P122,""))</f>
        <v/>
      </c>
      <c r="Q229" s="312" t="str">
        <f>IF(AND('別紙3-1_区分⑤所要額内訳'!$E$21&gt;=DATE(2023,1,1),'別紙3-1_区分⑤所要額内訳'!$D$21="無",COUNTIF($D$122:Q122,1)&lt;=7),Q122,IF(OR('別紙3-1_区分⑤所要額内訳'!$D$21="有",'別紙3-1_区分⑤所要額内訳'!$E$21&lt;=DATE(2022,12,31)),Q122,""))</f>
        <v/>
      </c>
      <c r="R229" s="312" t="str">
        <f>IF(AND('別紙3-1_区分⑤所要額内訳'!$E$21&gt;=DATE(2023,1,1),'別紙3-1_区分⑤所要額内訳'!$D$21="無",COUNTIF($D$122:R122,1)&lt;=7),R122,IF(OR('別紙3-1_区分⑤所要額内訳'!$D$21="有",'別紙3-1_区分⑤所要額内訳'!$E$21&lt;=DATE(2022,12,31)),R122,""))</f>
        <v/>
      </c>
      <c r="S229" s="312" t="str">
        <f>IF(AND('別紙3-1_区分⑤所要額内訳'!$E$21&gt;=DATE(2023,1,1),'別紙3-1_区分⑤所要額内訳'!$D$21="無",COUNTIF($D$122:S122,1)&lt;=7),S122,IF(OR('別紙3-1_区分⑤所要額内訳'!$D$21="有",'別紙3-1_区分⑤所要額内訳'!$E$21&lt;=DATE(2022,12,31)),S122,""))</f>
        <v/>
      </c>
      <c r="T229" s="312" t="str">
        <f>IF(AND('別紙3-1_区分⑤所要額内訳'!$E$21&gt;=DATE(2023,1,1),'別紙3-1_区分⑤所要額内訳'!$D$21="無",COUNTIF($D$122:T122,1)&lt;=7),T122,IF(OR('別紙3-1_区分⑤所要額内訳'!$D$21="有",'別紙3-1_区分⑤所要額内訳'!$E$21&lt;=DATE(2022,12,31)),T122,""))</f>
        <v/>
      </c>
      <c r="U229" s="312" t="str">
        <f>IF(AND('別紙3-1_区分⑤所要額内訳'!$E$21&gt;=DATE(2023,1,1),'別紙3-1_区分⑤所要額内訳'!$D$21="無",COUNTIF($D$122:U122,1)&lt;=7),U122,IF(OR('別紙3-1_区分⑤所要額内訳'!$D$21="有",'別紙3-1_区分⑤所要額内訳'!$E$21&lt;=DATE(2022,12,31)),U122,""))</f>
        <v/>
      </c>
      <c r="V229" s="312" t="str">
        <f>IF(AND('別紙3-1_区分⑤所要額内訳'!$E$21&gt;=DATE(2023,1,1),'別紙3-1_区分⑤所要額内訳'!$D$21="無",COUNTIF($D$122:V122,1)&lt;=7),V122,IF(OR('別紙3-1_区分⑤所要額内訳'!$D$21="有",'別紙3-1_区分⑤所要額内訳'!$E$21&lt;=DATE(2022,12,31)),V122,""))</f>
        <v/>
      </c>
      <c r="W229" s="312" t="str">
        <f>IF(AND('別紙3-1_区分⑤所要額内訳'!$E$21&gt;=DATE(2023,1,1),'別紙3-1_区分⑤所要額内訳'!$D$21="無",COUNTIF($D$122:W122,1)&lt;=7),W122,IF(OR('別紙3-1_区分⑤所要額内訳'!$D$21="有",'別紙3-1_区分⑤所要額内訳'!$E$21&lt;=DATE(2022,12,31)),W122,""))</f>
        <v/>
      </c>
      <c r="X229" s="312" t="str">
        <f>IF(AND('別紙3-1_区分⑤所要額内訳'!$E$21&gt;=DATE(2023,1,1),'別紙3-1_区分⑤所要額内訳'!$D$21="無",COUNTIF($D$122:X122,1)&lt;=7),X122,IF(OR('別紙3-1_区分⑤所要額内訳'!$D$21="有",'別紙3-1_区分⑤所要額内訳'!$E$21&lt;=DATE(2022,12,31)),X122,""))</f>
        <v/>
      </c>
      <c r="Y229" s="312" t="str">
        <f>IF(AND('別紙3-1_区分⑤所要額内訳'!$E$21&gt;=DATE(2023,1,1),'別紙3-1_区分⑤所要額内訳'!$D$21="無",COUNTIF($D$122:Y122,1)&lt;=7),Y122,IF(OR('別紙3-1_区分⑤所要額内訳'!$D$21="有",'別紙3-1_区分⑤所要額内訳'!$E$21&lt;=DATE(2022,12,31)),Y122,""))</f>
        <v/>
      </c>
      <c r="Z229" s="312" t="str">
        <f>IF(AND('別紙3-1_区分⑤所要額内訳'!$E$21&gt;=DATE(2023,1,1),'別紙3-1_区分⑤所要額内訳'!$D$21="無",COUNTIF($D$122:Z122,1)&lt;=7),Z122,IF(OR('別紙3-1_区分⑤所要額内訳'!$D$21="有",'別紙3-1_区分⑤所要額内訳'!$E$21&lt;=DATE(2022,12,31)),Z122,""))</f>
        <v/>
      </c>
      <c r="AA229" s="312" t="str">
        <f>IF(AND('別紙3-1_区分⑤所要額内訳'!$E$21&gt;=DATE(2023,1,1),'別紙3-1_区分⑤所要額内訳'!$D$21="無",COUNTIF($D$122:AA122,1)&lt;=7),AA122,IF(OR('別紙3-1_区分⑤所要額内訳'!$D$21="有",'別紙3-1_区分⑤所要額内訳'!$E$21&lt;=DATE(2022,12,31)),AA122,""))</f>
        <v/>
      </c>
      <c r="AB229" s="312" t="str">
        <f>IF(AND('別紙3-1_区分⑤所要額内訳'!$E$21&gt;=DATE(2023,1,1),'別紙3-1_区分⑤所要額内訳'!$D$21="無",COUNTIF($D$122:AB122,1)&lt;=7),AB122,IF(OR('別紙3-1_区分⑤所要額内訳'!$D$21="有",'別紙3-1_区分⑤所要額内訳'!$E$21&lt;=DATE(2022,12,31)),AB122,""))</f>
        <v/>
      </c>
      <c r="AC229" s="312" t="str">
        <f>IF(AND('別紙3-1_区分⑤所要額内訳'!$E$21&gt;=DATE(2023,1,1),'別紙3-1_区分⑤所要額内訳'!$D$21="無",COUNTIF($D$122:AC122,1)&lt;=7),AC122,IF(OR('別紙3-1_区分⑤所要額内訳'!$D$21="有",'別紙3-1_区分⑤所要額内訳'!$E$21&lt;=DATE(2022,12,31)),AC122,""))</f>
        <v/>
      </c>
      <c r="AD229" s="312" t="str">
        <f>IF(AND('別紙3-1_区分⑤所要額内訳'!$E$21&gt;=DATE(2023,1,1),'別紙3-1_区分⑤所要額内訳'!$D$21="無",COUNTIF($D$122:AD122,1)&lt;=7),AD122,IF(OR('別紙3-1_区分⑤所要額内訳'!$D$21="有",'別紙3-1_区分⑤所要額内訳'!$E$21&lt;=DATE(2022,12,31)),AD122,""))</f>
        <v/>
      </c>
      <c r="AE229" s="312" t="str">
        <f>IF(AND('別紙3-1_区分⑤所要額内訳'!$E$21&gt;=DATE(2023,1,1),'別紙3-1_区分⑤所要額内訳'!$D$21="無",COUNTIF($D$122:AE122,1)&lt;=7),AE122,IF(OR('別紙3-1_区分⑤所要額内訳'!$D$21="有",'別紙3-1_区分⑤所要額内訳'!$E$21&lt;=DATE(2022,12,31)),AE122,""))</f>
        <v/>
      </c>
      <c r="AF229" s="312" t="str">
        <f>IF(AND('別紙3-1_区分⑤所要額内訳'!$E$21&gt;=DATE(2023,1,1),'別紙3-1_区分⑤所要額内訳'!$D$21="無",COUNTIF($D$122:AF122,1)&lt;=7),AF122,IF(OR('別紙3-1_区分⑤所要額内訳'!$D$21="有",'別紙3-1_区分⑤所要額内訳'!$E$21&lt;=DATE(2022,12,31)),AF122,""))</f>
        <v/>
      </c>
      <c r="AG229" s="312" t="str">
        <f>IF(AND('別紙3-1_区分⑤所要額内訳'!$E$21&gt;=DATE(2023,1,1),'別紙3-1_区分⑤所要額内訳'!$D$21="無",COUNTIF($D$122:AG122,1)&lt;=7),AG122,IF(OR('別紙3-1_区分⑤所要額内訳'!$D$21="有",'別紙3-1_区分⑤所要額内訳'!$E$21&lt;=DATE(2022,12,31)),AG122,""))</f>
        <v/>
      </c>
      <c r="AH229" s="312" t="str">
        <f>IF(AND('別紙3-1_区分⑤所要額内訳'!$E$21&gt;=DATE(2023,1,1),'別紙3-1_区分⑤所要額内訳'!$D$21="無",COUNTIF($D$122:AH122,1)&lt;=7),AH122,IF(OR('別紙3-1_区分⑤所要額内訳'!$D$21="有",'別紙3-1_区分⑤所要額内訳'!$E$21&lt;=DATE(2022,12,31)),AH122,""))</f>
        <v/>
      </c>
      <c r="AI229" s="312" t="str">
        <f>IF(AND('別紙3-1_区分⑤所要額内訳'!$E$21&gt;=DATE(2023,1,1),'別紙3-1_区分⑤所要額内訳'!$D$21="無",COUNTIF($D$122:AI122,1)&lt;=7),AI122,IF(OR('別紙3-1_区分⑤所要額内訳'!$D$21="有",'別紙3-1_区分⑤所要額内訳'!$E$21&lt;=DATE(2022,12,31)),AI122,""))</f>
        <v/>
      </c>
      <c r="AJ229" s="312" t="str">
        <f>IF(AND('別紙3-1_区分⑤所要額内訳'!$E$21&gt;=DATE(2023,1,1),'別紙3-1_区分⑤所要額内訳'!$D$21="無",COUNTIF($D$122:AJ122,1)&lt;=7),AJ122,IF(OR('別紙3-1_区分⑤所要額内訳'!$D$21="有",'別紙3-1_区分⑤所要額内訳'!$E$21&lt;=DATE(2022,12,31)),AJ122,""))</f>
        <v/>
      </c>
      <c r="AK229" s="312" t="str">
        <f>IF(AND('別紙3-1_区分⑤所要額内訳'!$E$21&gt;=DATE(2023,1,1),'別紙3-1_区分⑤所要額内訳'!$D$21="無",COUNTIF($D$122:AK122,1)&lt;=7),AK122,IF(OR('別紙3-1_区分⑤所要額内訳'!$D$21="有",'別紙3-1_区分⑤所要額内訳'!$E$21&lt;=DATE(2022,12,31)),AK122,""))</f>
        <v/>
      </c>
      <c r="AL229" s="312" t="str">
        <f>IF(AND('別紙3-1_区分⑤所要額内訳'!$E$21&gt;=DATE(2023,1,1),'別紙3-1_区分⑤所要額内訳'!$D$21="無",COUNTIF($D$122:AL122,1)&lt;=7),AL122,IF(OR('別紙3-1_区分⑤所要額内訳'!$D$21="有",'別紙3-1_区分⑤所要額内訳'!$E$21&lt;=DATE(2022,12,31)),AL122,""))</f>
        <v/>
      </c>
      <c r="AM229" s="312" t="str">
        <f>IF(AND('別紙3-1_区分⑤所要額内訳'!$E$21&gt;=DATE(2023,1,1),'別紙3-1_区分⑤所要額内訳'!$D$21="無",COUNTIF($D$122:AM122,1)&lt;=7),AM122,IF(OR('別紙3-1_区分⑤所要額内訳'!$D$21="有",'別紙3-1_区分⑤所要額内訳'!$E$21&lt;=DATE(2022,12,31)),AM122,""))</f>
        <v/>
      </c>
      <c r="AN229" s="312" t="str">
        <f>IF(AND('別紙3-1_区分⑤所要額内訳'!$E$21&gt;=DATE(2023,1,1),'別紙3-1_区分⑤所要額内訳'!$D$21="無",COUNTIF($D$122:AN122,1)&lt;=7),AN122,IF(OR('別紙3-1_区分⑤所要額内訳'!$D$21="有",'別紙3-1_区分⑤所要額内訳'!$E$21&lt;=DATE(2022,12,31)),AN122,""))</f>
        <v/>
      </c>
      <c r="AO229" s="312" t="str">
        <f>IF(AND('別紙3-1_区分⑤所要額内訳'!$E$21&gt;=DATE(2023,1,1),'別紙3-1_区分⑤所要額内訳'!$D$21="無",COUNTIF($D$122:AO122,1)&lt;=7),AO122,IF(OR('別紙3-1_区分⑤所要額内訳'!$D$21="有",'別紙3-1_区分⑤所要額内訳'!$E$21&lt;=DATE(2022,12,31)),AO122,""))</f>
        <v/>
      </c>
      <c r="AP229" s="312" t="str">
        <f>IF(AND('別紙3-1_区分⑤所要額内訳'!$E$21&gt;=DATE(2023,1,1),'別紙3-1_区分⑤所要額内訳'!$D$21="無",COUNTIF($D$122:AP122,1)&lt;=7),AP122,IF(OR('別紙3-1_区分⑤所要額内訳'!$D$21="有",'別紙3-1_区分⑤所要額内訳'!$E$21&lt;=DATE(2022,12,31)),AP122,""))</f>
        <v/>
      </c>
      <c r="AQ229" s="312" t="str">
        <f>IF(AND('別紙3-1_区分⑤所要額内訳'!$E$21&gt;=DATE(2023,1,1),'別紙3-1_区分⑤所要額内訳'!$D$21="無",COUNTIF($D$122:AQ122,1)&lt;=7),AQ122,IF(OR('別紙3-1_区分⑤所要額内訳'!$D$21="有",'別紙3-1_区分⑤所要額内訳'!$E$21&lt;=DATE(2022,12,31)),AQ122,""))</f>
        <v/>
      </c>
      <c r="AR229" s="312" t="str">
        <f>IF(AND('別紙3-1_区分⑤所要額内訳'!$E$21&gt;=DATE(2023,1,1),'別紙3-1_区分⑤所要額内訳'!$D$21="無",COUNTIF($D$122:AR122,1)&lt;=7),AR122,IF(OR('別紙3-1_区分⑤所要額内訳'!$D$21="有",'別紙3-1_区分⑤所要額内訳'!$E$21&lt;=DATE(2022,12,31)),AR122,""))</f>
        <v/>
      </c>
      <c r="AS229" s="312" t="str">
        <f>IF(AND('別紙3-1_区分⑤所要額内訳'!$E$21&gt;=DATE(2023,1,1),'別紙3-1_区分⑤所要額内訳'!$D$21="無",COUNTIF($D$122:AS122,1)&lt;=7),AS122,IF(OR('別紙3-1_区分⑤所要額内訳'!$D$21="有",'別紙3-1_区分⑤所要額内訳'!$E$21&lt;=DATE(2022,12,31)),AS122,""))</f>
        <v/>
      </c>
      <c r="AT229" s="312" t="str">
        <f>IF(AND('別紙3-1_区分⑤所要額内訳'!$E$21&gt;=DATE(2023,1,1),'別紙3-1_区分⑤所要額内訳'!$D$21="無",COUNTIF($D$122:AT122,1)&lt;=7),AT122,IF(OR('別紙3-1_区分⑤所要額内訳'!$D$21="有",'別紙3-1_区分⑤所要額内訳'!$E$21&lt;=DATE(2022,12,31)),AT122,""))</f>
        <v/>
      </c>
      <c r="AU229" s="312" t="str">
        <f>IF(AND('別紙3-1_区分⑤所要額内訳'!$E$21&gt;=DATE(2023,1,1),'別紙3-1_区分⑤所要額内訳'!$D$21="無",COUNTIF($D$122:AU122,1)&lt;=7),AU122,IF(OR('別紙3-1_区分⑤所要額内訳'!$D$21="有",'別紙3-1_区分⑤所要額内訳'!$E$21&lt;=DATE(2022,12,31)),AU122,""))</f>
        <v/>
      </c>
      <c r="AV229" s="312" t="str">
        <f>IF(AND('別紙3-1_区分⑤所要額内訳'!$E$21&gt;=DATE(2023,1,1),'別紙3-1_区分⑤所要額内訳'!$D$21="無",COUNTIF($D$122:AV122,1)&lt;=7),AV122,IF(OR('別紙3-1_区分⑤所要額内訳'!$D$21="有",'別紙3-1_区分⑤所要額内訳'!$E$21&lt;=DATE(2022,12,31)),AV122,""))</f>
        <v/>
      </c>
      <c r="AW229" s="312" t="str">
        <f>IF(AND('別紙3-1_区分⑤所要額内訳'!$E$21&gt;=DATE(2023,1,1),'別紙3-1_区分⑤所要額内訳'!$D$21="無",COUNTIF($D$122:AW122,1)&lt;=7),AW122,IF(OR('別紙3-1_区分⑤所要額内訳'!$D$21="有",'別紙3-1_区分⑤所要額内訳'!$E$21&lt;=DATE(2022,12,31)),AW122,""))</f>
        <v/>
      </c>
      <c r="AX229" s="312" t="str">
        <f>IF(AND('別紙3-1_区分⑤所要額内訳'!$E$21&gt;=DATE(2023,1,1),'別紙3-1_区分⑤所要額内訳'!$D$21="無",COUNTIF($D$122:AX122,1)&lt;=7),AX122,IF(OR('別紙3-1_区分⑤所要額内訳'!$D$21="有",'別紙3-1_区分⑤所要額内訳'!$E$21&lt;=DATE(2022,12,31)),AX122,""))</f>
        <v/>
      </c>
      <c r="AY229" s="312" t="str">
        <f>IF(AND('別紙3-1_区分⑤所要額内訳'!$E$21&gt;=DATE(2023,1,1),'別紙3-1_区分⑤所要額内訳'!$D$21="無",COUNTIF($D$122:AY122,1)&lt;=7),AY122,IF(OR('別紙3-1_区分⑤所要額内訳'!$D$21="有",'別紙3-1_区分⑤所要額内訳'!$E$21&lt;=DATE(2022,12,31)),AY122,""))</f>
        <v/>
      </c>
      <c r="AZ229" s="312" t="str">
        <f>IF(AND('別紙3-1_区分⑤所要額内訳'!$E$21&gt;=DATE(2023,1,1),'別紙3-1_区分⑤所要額内訳'!$D$21="無",COUNTIF($D$122:AZ122,1)&lt;=7),AZ122,IF(OR('別紙3-1_区分⑤所要額内訳'!$D$21="有",'別紙3-1_区分⑤所要額内訳'!$E$21&lt;=DATE(2022,12,31)),AZ122,""))</f>
        <v/>
      </c>
      <c r="BA229" s="312" t="str">
        <f>IF(AND('別紙3-1_区分⑤所要額内訳'!$E$21&gt;=DATE(2023,1,1),'別紙3-1_区分⑤所要額内訳'!$D$21="無",COUNTIF($D$122:BA122,1)&lt;=7),BA122,IF(OR('別紙3-1_区分⑤所要額内訳'!$D$21="有",'別紙3-1_区分⑤所要額内訳'!$E$21&lt;=DATE(2022,12,31)),BA122,""))</f>
        <v/>
      </c>
      <c r="BB229" s="311">
        <f t="shared" si="228"/>
        <v>1</v>
      </c>
    </row>
    <row r="230" spans="1:54">
      <c r="A230" s="307" t="str">
        <f t="shared" si="227"/>
        <v/>
      </c>
      <c r="B230" s="313" t="str">
        <f t="shared" si="227"/>
        <v/>
      </c>
      <c r="C230" s="307" t="str">
        <f t="shared" si="227"/>
        <v/>
      </c>
      <c r="D230" s="312">
        <f>IF(AND('別紙3-1_区分⑤所要額内訳'!$E$22&gt;=DATE(2023,1,1),'別紙3-1_区分⑤所要額内訳'!$D$22="無",COUNTIF($D$123:D123,1)&lt;=7),D123,IF(OR('別紙3-1_区分⑤所要額内訳'!$D$22="有",'別紙3-1_区分⑤所要額内訳'!$E$22&lt;=DATE(2022,12,31)),D123,""))</f>
        <v>1</v>
      </c>
      <c r="E230" s="312" t="str">
        <f>IF(AND('別紙3-1_区分⑤所要額内訳'!$E$22&gt;=DATE(2023,1,1),'別紙3-1_区分⑤所要額内訳'!$D$22="無",COUNTIF($D$123:E123,1)&lt;=7),E123,IF(OR('別紙3-1_区分⑤所要額内訳'!$D$22="有",'別紙3-1_区分⑤所要額内訳'!$E$22&lt;=DATE(2022,12,31)),E123,""))</f>
        <v/>
      </c>
      <c r="F230" s="312" t="str">
        <f>IF(AND('別紙3-1_区分⑤所要額内訳'!$E$22&gt;=DATE(2023,1,1),'別紙3-1_区分⑤所要額内訳'!$D$22="無",COUNTIF($D$123:F123,1)&lt;=7),F123,IF(OR('別紙3-1_区分⑤所要額内訳'!$D$22="有",'別紙3-1_区分⑤所要額内訳'!$E$22&lt;=DATE(2022,12,31)),F123,""))</f>
        <v/>
      </c>
      <c r="G230" s="312" t="str">
        <f>IF(AND('別紙3-1_区分⑤所要額内訳'!$E$22&gt;=DATE(2023,1,1),'別紙3-1_区分⑤所要額内訳'!$D$22="無",COUNTIF($D$123:G123,1)&lt;=7),G123,IF(OR('別紙3-1_区分⑤所要額内訳'!$D$22="有",'別紙3-1_区分⑤所要額内訳'!$E$22&lt;=DATE(2022,12,31)),G123,""))</f>
        <v/>
      </c>
      <c r="H230" s="312" t="str">
        <f>IF(AND('別紙3-1_区分⑤所要額内訳'!$E$22&gt;=DATE(2023,1,1),'別紙3-1_区分⑤所要額内訳'!$D$22="無",COUNTIF($D$123:H123,1)&lt;=7),H123,IF(OR('別紙3-1_区分⑤所要額内訳'!$D$22="有",'別紙3-1_区分⑤所要額内訳'!$E$22&lt;=DATE(2022,12,31)),H123,""))</f>
        <v/>
      </c>
      <c r="I230" s="312" t="str">
        <f>IF(AND('別紙3-1_区分⑤所要額内訳'!$E$22&gt;=DATE(2023,1,1),'別紙3-1_区分⑤所要額内訳'!$D$22="無",COUNTIF($D$123:I123,1)&lt;=7),I123,IF(OR('別紙3-1_区分⑤所要額内訳'!$D$22="有",'別紙3-1_区分⑤所要額内訳'!$E$22&lt;=DATE(2022,12,31)),I123,""))</f>
        <v/>
      </c>
      <c r="J230" s="312" t="str">
        <f>IF(AND('別紙3-1_区分⑤所要額内訳'!$E$22&gt;=DATE(2023,1,1),'別紙3-1_区分⑤所要額内訳'!$D$22="無",COUNTIF($D$123:J123,1)&lt;=7),J123,IF(OR('別紙3-1_区分⑤所要額内訳'!$D$22="有",'別紙3-1_区分⑤所要額内訳'!$E$22&lt;=DATE(2022,12,31)),J123,""))</f>
        <v/>
      </c>
      <c r="K230" s="312" t="str">
        <f>IF(AND('別紙3-1_区分⑤所要額内訳'!$E$22&gt;=DATE(2023,1,1),'別紙3-1_区分⑤所要額内訳'!$D$22="無",COUNTIF($D$123:K123,1)&lt;=7),K123,IF(OR('別紙3-1_区分⑤所要額内訳'!$D$22="有",'別紙3-1_区分⑤所要額内訳'!$E$22&lt;=DATE(2022,12,31)),K123,""))</f>
        <v/>
      </c>
      <c r="L230" s="312" t="str">
        <f>IF(AND('別紙3-1_区分⑤所要額内訳'!$E$22&gt;=DATE(2023,1,1),'別紙3-1_区分⑤所要額内訳'!$D$22="無",COUNTIF($D$123:L123,1)&lt;=7),L123,IF(OR('別紙3-1_区分⑤所要額内訳'!$D$22="有",'別紙3-1_区分⑤所要額内訳'!$E$22&lt;=DATE(2022,12,31)),L123,""))</f>
        <v/>
      </c>
      <c r="M230" s="312" t="str">
        <f>IF(AND('別紙3-1_区分⑤所要額内訳'!$E$22&gt;=DATE(2023,1,1),'別紙3-1_区分⑤所要額内訳'!$D$22="無",COUNTIF($D$123:M123,1)&lt;=7),M123,IF(OR('別紙3-1_区分⑤所要額内訳'!$D$22="有",'別紙3-1_区分⑤所要額内訳'!$E$22&lt;=DATE(2022,12,31)),M123,""))</f>
        <v/>
      </c>
      <c r="N230" s="312" t="str">
        <f>IF(AND('別紙3-1_区分⑤所要額内訳'!$E$22&gt;=DATE(2023,1,1),'別紙3-1_区分⑤所要額内訳'!$D$22="無",COUNTIF($D$123:N123,1)&lt;=7),N123,IF(OR('別紙3-1_区分⑤所要額内訳'!$D$22="有",'別紙3-1_区分⑤所要額内訳'!$E$22&lt;=DATE(2022,12,31)),N123,""))</f>
        <v/>
      </c>
      <c r="O230" s="312" t="str">
        <f>IF(AND('別紙3-1_区分⑤所要額内訳'!$E$22&gt;=DATE(2023,1,1),'別紙3-1_区分⑤所要額内訳'!$D$22="無",COUNTIF($D$123:O123,1)&lt;=7),O123,IF(OR('別紙3-1_区分⑤所要額内訳'!$D$22="有",'別紙3-1_区分⑤所要額内訳'!$E$22&lt;=DATE(2022,12,31)),O123,""))</f>
        <v/>
      </c>
      <c r="P230" s="312" t="str">
        <f>IF(AND('別紙3-1_区分⑤所要額内訳'!$E$22&gt;=DATE(2023,1,1),'別紙3-1_区分⑤所要額内訳'!$D$22="無",COUNTIF($D$123:P123,1)&lt;=7),P123,IF(OR('別紙3-1_区分⑤所要額内訳'!$D$22="有",'別紙3-1_区分⑤所要額内訳'!$E$22&lt;=DATE(2022,12,31)),P123,""))</f>
        <v/>
      </c>
      <c r="Q230" s="312" t="str">
        <f>IF(AND('別紙3-1_区分⑤所要額内訳'!$E$22&gt;=DATE(2023,1,1),'別紙3-1_区分⑤所要額内訳'!$D$22="無",COUNTIF($D$123:Q123,1)&lt;=7),Q123,IF(OR('別紙3-1_区分⑤所要額内訳'!$D$22="有",'別紙3-1_区分⑤所要額内訳'!$E$22&lt;=DATE(2022,12,31)),Q123,""))</f>
        <v/>
      </c>
      <c r="R230" s="312" t="str">
        <f>IF(AND('別紙3-1_区分⑤所要額内訳'!$E$22&gt;=DATE(2023,1,1),'別紙3-1_区分⑤所要額内訳'!$D$22="無",COUNTIF($D$123:R123,1)&lt;=7),R123,IF(OR('別紙3-1_区分⑤所要額内訳'!$D$22="有",'別紙3-1_区分⑤所要額内訳'!$E$22&lt;=DATE(2022,12,31)),R123,""))</f>
        <v/>
      </c>
      <c r="S230" s="312" t="str">
        <f>IF(AND('別紙3-1_区分⑤所要額内訳'!$E$22&gt;=DATE(2023,1,1),'別紙3-1_区分⑤所要額内訳'!$D$22="無",COUNTIF($D$123:S123,1)&lt;=7),S123,IF(OR('別紙3-1_区分⑤所要額内訳'!$D$22="有",'別紙3-1_区分⑤所要額内訳'!$E$22&lt;=DATE(2022,12,31)),S123,""))</f>
        <v/>
      </c>
      <c r="T230" s="312" t="str">
        <f>IF(AND('別紙3-1_区分⑤所要額内訳'!$E$22&gt;=DATE(2023,1,1),'別紙3-1_区分⑤所要額内訳'!$D$22="無",COUNTIF($D$123:T123,1)&lt;=7),T123,IF(OR('別紙3-1_区分⑤所要額内訳'!$D$22="有",'別紙3-1_区分⑤所要額内訳'!$E$22&lt;=DATE(2022,12,31)),T123,""))</f>
        <v/>
      </c>
      <c r="U230" s="312" t="str">
        <f>IF(AND('別紙3-1_区分⑤所要額内訳'!$E$22&gt;=DATE(2023,1,1),'別紙3-1_区分⑤所要額内訳'!$D$22="無",COUNTIF($D$123:U123,1)&lt;=7),U123,IF(OR('別紙3-1_区分⑤所要額内訳'!$D$22="有",'別紙3-1_区分⑤所要額内訳'!$E$22&lt;=DATE(2022,12,31)),U123,""))</f>
        <v/>
      </c>
      <c r="V230" s="312" t="str">
        <f>IF(AND('別紙3-1_区分⑤所要額内訳'!$E$22&gt;=DATE(2023,1,1),'別紙3-1_区分⑤所要額内訳'!$D$22="無",COUNTIF($D$123:V123,1)&lt;=7),V123,IF(OR('別紙3-1_区分⑤所要額内訳'!$D$22="有",'別紙3-1_区分⑤所要額内訳'!$E$22&lt;=DATE(2022,12,31)),V123,""))</f>
        <v/>
      </c>
      <c r="W230" s="312" t="str">
        <f>IF(AND('別紙3-1_区分⑤所要額内訳'!$E$22&gt;=DATE(2023,1,1),'別紙3-1_区分⑤所要額内訳'!$D$22="無",COUNTIF($D$123:W123,1)&lt;=7),W123,IF(OR('別紙3-1_区分⑤所要額内訳'!$D$22="有",'別紙3-1_区分⑤所要額内訳'!$E$22&lt;=DATE(2022,12,31)),W123,""))</f>
        <v/>
      </c>
      <c r="X230" s="312" t="str">
        <f>IF(AND('別紙3-1_区分⑤所要額内訳'!$E$22&gt;=DATE(2023,1,1),'別紙3-1_区分⑤所要額内訳'!$D$22="無",COUNTIF($D$123:X123,1)&lt;=7),X123,IF(OR('別紙3-1_区分⑤所要額内訳'!$D$22="有",'別紙3-1_区分⑤所要額内訳'!$E$22&lt;=DATE(2022,12,31)),X123,""))</f>
        <v/>
      </c>
      <c r="Y230" s="312" t="str">
        <f>IF(AND('別紙3-1_区分⑤所要額内訳'!$E$22&gt;=DATE(2023,1,1),'別紙3-1_区分⑤所要額内訳'!$D$22="無",COUNTIF($D$123:Y123,1)&lt;=7),Y123,IF(OR('別紙3-1_区分⑤所要額内訳'!$D$22="有",'別紙3-1_区分⑤所要額内訳'!$E$22&lt;=DATE(2022,12,31)),Y123,""))</f>
        <v/>
      </c>
      <c r="Z230" s="312" t="str">
        <f>IF(AND('別紙3-1_区分⑤所要額内訳'!$E$22&gt;=DATE(2023,1,1),'別紙3-1_区分⑤所要額内訳'!$D$22="無",COUNTIF($D$123:Z123,1)&lt;=7),Z123,IF(OR('別紙3-1_区分⑤所要額内訳'!$D$22="有",'別紙3-1_区分⑤所要額内訳'!$E$22&lt;=DATE(2022,12,31)),Z123,""))</f>
        <v/>
      </c>
      <c r="AA230" s="312" t="str">
        <f>IF(AND('別紙3-1_区分⑤所要額内訳'!$E$22&gt;=DATE(2023,1,1),'別紙3-1_区分⑤所要額内訳'!$D$22="無",COUNTIF($D$123:AA123,1)&lt;=7),AA123,IF(OR('別紙3-1_区分⑤所要額内訳'!$D$22="有",'別紙3-1_区分⑤所要額内訳'!$E$22&lt;=DATE(2022,12,31)),AA123,""))</f>
        <v/>
      </c>
      <c r="AB230" s="312" t="str">
        <f>IF(AND('別紙3-1_区分⑤所要額内訳'!$E$22&gt;=DATE(2023,1,1),'別紙3-1_区分⑤所要額内訳'!$D$22="無",COUNTIF($D$123:AB123,1)&lt;=7),AB123,IF(OR('別紙3-1_区分⑤所要額内訳'!$D$22="有",'別紙3-1_区分⑤所要額内訳'!$E$22&lt;=DATE(2022,12,31)),AB123,""))</f>
        <v/>
      </c>
      <c r="AC230" s="312" t="str">
        <f>IF(AND('別紙3-1_区分⑤所要額内訳'!$E$22&gt;=DATE(2023,1,1),'別紙3-1_区分⑤所要額内訳'!$D$22="無",COUNTIF($D$123:AC123,1)&lt;=7),AC123,IF(OR('別紙3-1_区分⑤所要額内訳'!$D$22="有",'別紙3-1_区分⑤所要額内訳'!$E$22&lt;=DATE(2022,12,31)),AC123,""))</f>
        <v/>
      </c>
      <c r="AD230" s="312" t="str">
        <f>IF(AND('別紙3-1_区分⑤所要額内訳'!$E$22&gt;=DATE(2023,1,1),'別紙3-1_区分⑤所要額内訳'!$D$22="無",COUNTIF($D$123:AD123,1)&lt;=7),AD123,IF(OR('別紙3-1_区分⑤所要額内訳'!$D$22="有",'別紙3-1_区分⑤所要額内訳'!$E$22&lt;=DATE(2022,12,31)),AD123,""))</f>
        <v/>
      </c>
      <c r="AE230" s="312" t="str">
        <f>IF(AND('別紙3-1_区分⑤所要額内訳'!$E$22&gt;=DATE(2023,1,1),'別紙3-1_区分⑤所要額内訳'!$D$22="無",COUNTIF($D$123:AE123,1)&lt;=7),AE123,IF(OR('別紙3-1_区分⑤所要額内訳'!$D$22="有",'別紙3-1_区分⑤所要額内訳'!$E$22&lt;=DATE(2022,12,31)),AE123,""))</f>
        <v/>
      </c>
      <c r="AF230" s="312" t="str">
        <f>IF(AND('別紙3-1_区分⑤所要額内訳'!$E$22&gt;=DATE(2023,1,1),'別紙3-1_区分⑤所要額内訳'!$D$22="無",COUNTIF($D$123:AF123,1)&lt;=7),AF123,IF(OR('別紙3-1_区分⑤所要額内訳'!$D$22="有",'別紙3-1_区分⑤所要額内訳'!$E$22&lt;=DATE(2022,12,31)),AF123,""))</f>
        <v/>
      </c>
      <c r="AG230" s="312" t="str">
        <f>IF(AND('別紙3-1_区分⑤所要額内訳'!$E$22&gt;=DATE(2023,1,1),'別紙3-1_区分⑤所要額内訳'!$D$22="無",COUNTIF($D$123:AG123,1)&lt;=7),AG123,IF(OR('別紙3-1_区分⑤所要額内訳'!$D$22="有",'別紙3-1_区分⑤所要額内訳'!$E$22&lt;=DATE(2022,12,31)),AG123,""))</f>
        <v/>
      </c>
      <c r="AH230" s="312" t="str">
        <f>IF(AND('別紙3-1_区分⑤所要額内訳'!$E$22&gt;=DATE(2023,1,1),'別紙3-1_区分⑤所要額内訳'!$D$22="無",COUNTIF($D$123:AH123,1)&lt;=7),AH123,IF(OR('別紙3-1_区分⑤所要額内訳'!$D$22="有",'別紙3-1_区分⑤所要額内訳'!$E$22&lt;=DATE(2022,12,31)),AH123,""))</f>
        <v/>
      </c>
      <c r="AI230" s="312" t="str">
        <f>IF(AND('別紙3-1_区分⑤所要額内訳'!$E$22&gt;=DATE(2023,1,1),'別紙3-1_区分⑤所要額内訳'!$D$22="無",COUNTIF($D$123:AI123,1)&lt;=7),AI123,IF(OR('別紙3-1_区分⑤所要額内訳'!$D$22="有",'別紙3-1_区分⑤所要額内訳'!$E$22&lt;=DATE(2022,12,31)),AI123,""))</f>
        <v/>
      </c>
      <c r="AJ230" s="312" t="str">
        <f>IF(AND('別紙3-1_区分⑤所要額内訳'!$E$22&gt;=DATE(2023,1,1),'別紙3-1_区分⑤所要額内訳'!$D$22="無",COUNTIF($D$123:AJ123,1)&lt;=7),AJ123,IF(OR('別紙3-1_区分⑤所要額内訳'!$D$22="有",'別紙3-1_区分⑤所要額内訳'!$E$22&lt;=DATE(2022,12,31)),AJ123,""))</f>
        <v/>
      </c>
      <c r="AK230" s="312" t="str">
        <f>IF(AND('別紙3-1_区分⑤所要額内訳'!$E$22&gt;=DATE(2023,1,1),'別紙3-1_区分⑤所要額内訳'!$D$22="無",COUNTIF($D$123:AK123,1)&lt;=7),AK123,IF(OR('別紙3-1_区分⑤所要額内訳'!$D$22="有",'別紙3-1_区分⑤所要額内訳'!$E$22&lt;=DATE(2022,12,31)),AK123,""))</f>
        <v/>
      </c>
      <c r="AL230" s="312" t="str">
        <f>IF(AND('別紙3-1_区分⑤所要額内訳'!$E$22&gt;=DATE(2023,1,1),'別紙3-1_区分⑤所要額内訳'!$D$22="無",COUNTIF($D$123:AL123,1)&lt;=7),AL123,IF(OR('別紙3-1_区分⑤所要額内訳'!$D$22="有",'別紙3-1_区分⑤所要額内訳'!$E$22&lt;=DATE(2022,12,31)),AL123,""))</f>
        <v/>
      </c>
      <c r="AM230" s="312" t="str">
        <f>IF(AND('別紙3-1_区分⑤所要額内訳'!$E$22&gt;=DATE(2023,1,1),'別紙3-1_区分⑤所要額内訳'!$D$22="無",COUNTIF($D$123:AM123,1)&lt;=7),AM123,IF(OR('別紙3-1_区分⑤所要額内訳'!$D$22="有",'別紙3-1_区分⑤所要額内訳'!$E$22&lt;=DATE(2022,12,31)),AM123,""))</f>
        <v/>
      </c>
      <c r="AN230" s="312" t="str">
        <f>IF(AND('別紙3-1_区分⑤所要額内訳'!$E$22&gt;=DATE(2023,1,1),'別紙3-1_区分⑤所要額内訳'!$D$22="無",COUNTIF($D$123:AN123,1)&lt;=7),AN123,IF(OR('別紙3-1_区分⑤所要額内訳'!$D$22="有",'別紙3-1_区分⑤所要額内訳'!$E$22&lt;=DATE(2022,12,31)),AN123,""))</f>
        <v/>
      </c>
      <c r="AO230" s="312" t="str">
        <f>IF(AND('別紙3-1_区分⑤所要額内訳'!$E$22&gt;=DATE(2023,1,1),'別紙3-1_区分⑤所要額内訳'!$D$22="無",COUNTIF($D$123:AO123,1)&lt;=7),AO123,IF(OR('別紙3-1_区分⑤所要額内訳'!$D$22="有",'別紙3-1_区分⑤所要額内訳'!$E$22&lt;=DATE(2022,12,31)),AO123,""))</f>
        <v/>
      </c>
      <c r="AP230" s="312" t="str">
        <f>IF(AND('別紙3-1_区分⑤所要額内訳'!$E$22&gt;=DATE(2023,1,1),'別紙3-1_区分⑤所要額内訳'!$D$22="無",COUNTIF($D$123:AP123,1)&lt;=7),AP123,IF(OR('別紙3-1_区分⑤所要額内訳'!$D$22="有",'別紙3-1_区分⑤所要額内訳'!$E$22&lt;=DATE(2022,12,31)),AP123,""))</f>
        <v/>
      </c>
      <c r="AQ230" s="312" t="str">
        <f>IF(AND('別紙3-1_区分⑤所要額内訳'!$E$22&gt;=DATE(2023,1,1),'別紙3-1_区分⑤所要額内訳'!$D$22="無",COUNTIF($D$123:AQ123,1)&lt;=7),AQ123,IF(OR('別紙3-1_区分⑤所要額内訳'!$D$22="有",'別紙3-1_区分⑤所要額内訳'!$E$22&lt;=DATE(2022,12,31)),AQ123,""))</f>
        <v/>
      </c>
      <c r="AR230" s="312" t="str">
        <f>IF(AND('別紙3-1_区分⑤所要額内訳'!$E$22&gt;=DATE(2023,1,1),'別紙3-1_区分⑤所要額内訳'!$D$22="無",COUNTIF($D$123:AR123,1)&lt;=7),AR123,IF(OR('別紙3-1_区分⑤所要額内訳'!$D$22="有",'別紙3-1_区分⑤所要額内訳'!$E$22&lt;=DATE(2022,12,31)),AR123,""))</f>
        <v/>
      </c>
      <c r="AS230" s="312" t="str">
        <f>IF(AND('別紙3-1_区分⑤所要額内訳'!$E$22&gt;=DATE(2023,1,1),'別紙3-1_区分⑤所要額内訳'!$D$22="無",COUNTIF($D$123:AS123,1)&lt;=7),AS123,IF(OR('別紙3-1_区分⑤所要額内訳'!$D$22="有",'別紙3-1_区分⑤所要額内訳'!$E$22&lt;=DATE(2022,12,31)),AS123,""))</f>
        <v/>
      </c>
      <c r="AT230" s="312" t="str">
        <f>IF(AND('別紙3-1_区分⑤所要額内訳'!$E$22&gt;=DATE(2023,1,1),'別紙3-1_区分⑤所要額内訳'!$D$22="無",COUNTIF($D$123:AT123,1)&lt;=7),AT123,IF(OR('別紙3-1_区分⑤所要額内訳'!$D$22="有",'別紙3-1_区分⑤所要額内訳'!$E$22&lt;=DATE(2022,12,31)),AT123,""))</f>
        <v/>
      </c>
      <c r="AU230" s="312" t="str">
        <f>IF(AND('別紙3-1_区分⑤所要額内訳'!$E$22&gt;=DATE(2023,1,1),'別紙3-1_区分⑤所要額内訳'!$D$22="無",COUNTIF($D$123:AU123,1)&lt;=7),AU123,IF(OR('別紙3-1_区分⑤所要額内訳'!$D$22="有",'別紙3-1_区分⑤所要額内訳'!$E$22&lt;=DATE(2022,12,31)),AU123,""))</f>
        <v/>
      </c>
      <c r="AV230" s="312" t="str">
        <f>IF(AND('別紙3-1_区分⑤所要額内訳'!$E$22&gt;=DATE(2023,1,1),'別紙3-1_区分⑤所要額内訳'!$D$22="無",COUNTIF($D$123:AV123,1)&lt;=7),AV123,IF(OR('別紙3-1_区分⑤所要額内訳'!$D$22="有",'別紙3-1_区分⑤所要額内訳'!$E$22&lt;=DATE(2022,12,31)),AV123,""))</f>
        <v/>
      </c>
      <c r="AW230" s="312" t="str">
        <f>IF(AND('別紙3-1_区分⑤所要額内訳'!$E$22&gt;=DATE(2023,1,1),'別紙3-1_区分⑤所要額内訳'!$D$22="無",COUNTIF($D$123:AW123,1)&lt;=7),AW123,IF(OR('別紙3-1_区分⑤所要額内訳'!$D$22="有",'別紙3-1_区分⑤所要額内訳'!$E$22&lt;=DATE(2022,12,31)),AW123,""))</f>
        <v/>
      </c>
      <c r="AX230" s="312" t="str">
        <f>IF(AND('別紙3-1_区分⑤所要額内訳'!$E$22&gt;=DATE(2023,1,1),'別紙3-1_区分⑤所要額内訳'!$D$22="無",COUNTIF($D$123:AX123,1)&lt;=7),AX123,IF(OR('別紙3-1_区分⑤所要額内訳'!$D$22="有",'別紙3-1_区分⑤所要額内訳'!$E$22&lt;=DATE(2022,12,31)),AX123,""))</f>
        <v/>
      </c>
      <c r="AY230" s="312" t="str">
        <f>IF(AND('別紙3-1_区分⑤所要額内訳'!$E$22&gt;=DATE(2023,1,1),'別紙3-1_区分⑤所要額内訳'!$D$22="無",COUNTIF($D$123:AY123,1)&lt;=7),AY123,IF(OR('別紙3-1_区分⑤所要額内訳'!$D$22="有",'別紙3-1_区分⑤所要額内訳'!$E$22&lt;=DATE(2022,12,31)),AY123,""))</f>
        <v/>
      </c>
      <c r="AZ230" s="312" t="str">
        <f>IF(AND('別紙3-1_区分⑤所要額内訳'!$E$22&gt;=DATE(2023,1,1),'別紙3-1_区分⑤所要額内訳'!$D$22="無",COUNTIF($D$123:AZ123,1)&lt;=7),AZ123,IF(OR('別紙3-1_区分⑤所要額内訳'!$D$22="有",'別紙3-1_区分⑤所要額内訳'!$E$22&lt;=DATE(2022,12,31)),AZ123,""))</f>
        <v/>
      </c>
      <c r="BA230" s="312" t="str">
        <f>IF(AND('別紙3-1_区分⑤所要額内訳'!$E$22&gt;=DATE(2023,1,1),'別紙3-1_区分⑤所要額内訳'!$D$22="無",COUNTIF($D$123:BA123,1)&lt;=7),BA123,IF(OR('別紙3-1_区分⑤所要額内訳'!$D$22="有",'別紙3-1_区分⑤所要額内訳'!$E$22&lt;=DATE(2022,12,31)),BA123,""))</f>
        <v/>
      </c>
      <c r="BB230" s="311">
        <f t="shared" si="228"/>
        <v>1</v>
      </c>
    </row>
    <row r="231" spans="1:54">
      <c r="A231" s="307" t="str">
        <f t="shared" si="227"/>
        <v/>
      </c>
      <c r="B231" s="313" t="str">
        <f t="shared" si="227"/>
        <v/>
      </c>
      <c r="C231" s="307" t="str">
        <f t="shared" si="227"/>
        <v/>
      </c>
      <c r="D231" s="312">
        <f>IF(AND('別紙3-1_区分⑤所要額内訳'!$E$23&gt;=DATE(2023,1,1),'別紙3-1_区分⑤所要額内訳'!$D$23="無",COUNTIF($D$124:D124,1)&lt;=7),D124,IF(OR('別紙3-1_区分⑤所要額内訳'!$D$23="有",'別紙3-1_区分⑤所要額内訳'!$E$23&lt;=DATE(2022,12,31)),D124,""))</f>
        <v>1</v>
      </c>
      <c r="E231" s="312" t="str">
        <f>IF(AND('別紙3-1_区分⑤所要額内訳'!$E$23&gt;=DATE(2023,1,1),'別紙3-1_区分⑤所要額内訳'!$D$23="無",COUNTIF($D$124:E124,1)&lt;=7),E124,IF(OR('別紙3-1_区分⑤所要額内訳'!$D$23="有",'別紙3-1_区分⑤所要額内訳'!$E$23&lt;=DATE(2022,12,31)),E124,""))</f>
        <v/>
      </c>
      <c r="F231" s="312" t="str">
        <f>IF(AND('別紙3-1_区分⑤所要額内訳'!$E$23&gt;=DATE(2023,1,1),'別紙3-1_区分⑤所要額内訳'!$D$23="無",COUNTIF($D$124:F124,1)&lt;=7),F124,IF(OR('別紙3-1_区分⑤所要額内訳'!$D$23="有",'別紙3-1_区分⑤所要額内訳'!$E$23&lt;=DATE(2022,12,31)),F124,""))</f>
        <v/>
      </c>
      <c r="G231" s="312" t="str">
        <f>IF(AND('別紙3-1_区分⑤所要額内訳'!$E$23&gt;=DATE(2023,1,1),'別紙3-1_区分⑤所要額内訳'!$D$23="無",COUNTIF($D$124:G124,1)&lt;=7),G124,IF(OR('別紙3-1_区分⑤所要額内訳'!$D$23="有",'別紙3-1_区分⑤所要額内訳'!$E$23&lt;=DATE(2022,12,31)),G124,""))</f>
        <v/>
      </c>
      <c r="H231" s="312" t="str">
        <f>IF(AND('別紙3-1_区分⑤所要額内訳'!$E$23&gt;=DATE(2023,1,1),'別紙3-1_区分⑤所要額内訳'!$D$23="無",COUNTIF($D$124:H124,1)&lt;=7),H124,IF(OR('別紙3-1_区分⑤所要額内訳'!$D$23="有",'別紙3-1_区分⑤所要額内訳'!$E$23&lt;=DATE(2022,12,31)),H124,""))</f>
        <v/>
      </c>
      <c r="I231" s="312" t="str">
        <f>IF(AND('別紙3-1_区分⑤所要額内訳'!$E$23&gt;=DATE(2023,1,1),'別紙3-1_区分⑤所要額内訳'!$D$23="無",COUNTIF($D$124:I124,1)&lt;=7),I124,IF(OR('別紙3-1_区分⑤所要額内訳'!$D$23="有",'別紙3-1_区分⑤所要額内訳'!$E$23&lt;=DATE(2022,12,31)),I124,""))</f>
        <v/>
      </c>
      <c r="J231" s="312" t="str">
        <f>IF(AND('別紙3-1_区分⑤所要額内訳'!$E$23&gt;=DATE(2023,1,1),'別紙3-1_区分⑤所要額内訳'!$D$23="無",COUNTIF($D$124:J124,1)&lt;=7),J124,IF(OR('別紙3-1_区分⑤所要額内訳'!$D$23="有",'別紙3-1_区分⑤所要額内訳'!$E$23&lt;=DATE(2022,12,31)),J124,""))</f>
        <v/>
      </c>
      <c r="K231" s="312" t="str">
        <f>IF(AND('別紙3-1_区分⑤所要額内訳'!$E$23&gt;=DATE(2023,1,1),'別紙3-1_区分⑤所要額内訳'!$D$23="無",COUNTIF($D$124:K124,1)&lt;=7),K124,IF(OR('別紙3-1_区分⑤所要額内訳'!$D$23="有",'別紙3-1_区分⑤所要額内訳'!$E$23&lt;=DATE(2022,12,31)),K124,""))</f>
        <v/>
      </c>
      <c r="L231" s="312" t="str">
        <f>IF(AND('別紙3-1_区分⑤所要額内訳'!$E$23&gt;=DATE(2023,1,1),'別紙3-1_区分⑤所要額内訳'!$D$23="無",COUNTIF($D$124:L124,1)&lt;=7),L124,IF(OR('別紙3-1_区分⑤所要額内訳'!$D$23="有",'別紙3-1_区分⑤所要額内訳'!$E$23&lt;=DATE(2022,12,31)),L124,""))</f>
        <v/>
      </c>
      <c r="M231" s="312" t="str">
        <f>IF(AND('別紙3-1_区分⑤所要額内訳'!$E$23&gt;=DATE(2023,1,1),'別紙3-1_区分⑤所要額内訳'!$D$23="無",COUNTIF($D$124:M124,1)&lt;=7),M124,IF(OR('別紙3-1_区分⑤所要額内訳'!$D$23="有",'別紙3-1_区分⑤所要額内訳'!$E$23&lt;=DATE(2022,12,31)),M124,""))</f>
        <v/>
      </c>
      <c r="N231" s="312" t="str">
        <f>IF(AND('別紙3-1_区分⑤所要額内訳'!$E$23&gt;=DATE(2023,1,1),'別紙3-1_区分⑤所要額内訳'!$D$23="無",COUNTIF($D$124:N124,1)&lt;=7),N124,IF(OR('別紙3-1_区分⑤所要額内訳'!$D$23="有",'別紙3-1_区分⑤所要額内訳'!$E$23&lt;=DATE(2022,12,31)),N124,""))</f>
        <v/>
      </c>
      <c r="O231" s="312" t="str">
        <f>IF(AND('別紙3-1_区分⑤所要額内訳'!$E$23&gt;=DATE(2023,1,1),'別紙3-1_区分⑤所要額内訳'!$D$23="無",COUNTIF($D$124:O124,1)&lt;=7),O124,IF(OR('別紙3-1_区分⑤所要額内訳'!$D$23="有",'別紙3-1_区分⑤所要額内訳'!$E$23&lt;=DATE(2022,12,31)),O124,""))</f>
        <v/>
      </c>
      <c r="P231" s="312" t="str">
        <f>IF(AND('別紙3-1_区分⑤所要額内訳'!$E$23&gt;=DATE(2023,1,1),'別紙3-1_区分⑤所要額内訳'!$D$23="無",COUNTIF($D$124:P124,1)&lt;=7),P124,IF(OR('別紙3-1_区分⑤所要額内訳'!$D$23="有",'別紙3-1_区分⑤所要額内訳'!$E$23&lt;=DATE(2022,12,31)),P124,""))</f>
        <v/>
      </c>
      <c r="Q231" s="312" t="str">
        <f>IF(AND('別紙3-1_区分⑤所要額内訳'!$E$23&gt;=DATE(2023,1,1),'別紙3-1_区分⑤所要額内訳'!$D$23="無",COUNTIF($D$124:Q124,1)&lt;=7),Q124,IF(OR('別紙3-1_区分⑤所要額内訳'!$D$23="有",'別紙3-1_区分⑤所要額内訳'!$E$23&lt;=DATE(2022,12,31)),Q124,""))</f>
        <v/>
      </c>
      <c r="R231" s="312" t="str">
        <f>IF(AND('別紙3-1_区分⑤所要額内訳'!$E$23&gt;=DATE(2023,1,1),'別紙3-1_区分⑤所要額内訳'!$D$23="無",COUNTIF($D$124:R124,1)&lt;=7),R124,IF(OR('別紙3-1_区分⑤所要額内訳'!$D$23="有",'別紙3-1_区分⑤所要額内訳'!$E$23&lt;=DATE(2022,12,31)),R124,""))</f>
        <v/>
      </c>
      <c r="S231" s="312" t="str">
        <f>IF(AND('別紙3-1_区分⑤所要額内訳'!$E$23&gt;=DATE(2023,1,1),'別紙3-1_区分⑤所要額内訳'!$D$23="無",COUNTIF($D$124:S124,1)&lt;=7),S124,IF(OR('別紙3-1_区分⑤所要額内訳'!$D$23="有",'別紙3-1_区分⑤所要額内訳'!$E$23&lt;=DATE(2022,12,31)),S124,""))</f>
        <v/>
      </c>
      <c r="T231" s="312" t="str">
        <f>IF(AND('別紙3-1_区分⑤所要額内訳'!$E$23&gt;=DATE(2023,1,1),'別紙3-1_区分⑤所要額内訳'!$D$23="無",COUNTIF($D$124:T124,1)&lt;=7),T124,IF(OR('別紙3-1_区分⑤所要額内訳'!$D$23="有",'別紙3-1_区分⑤所要額内訳'!$E$23&lt;=DATE(2022,12,31)),T124,""))</f>
        <v/>
      </c>
      <c r="U231" s="312" t="str">
        <f>IF(AND('別紙3-1_区分⑤所要額内訳'!$E$23&gt;=DATE(2023,1,1),'別紙3-1_区分⑤所要額内訳'!$D$23="無",COUNTIF($D$124:U124,1)&lt;=7),U124,IF(OR('別紙3-1_区分⑤所要額内訳'!$D$23="有",'別紙3-1_区分⑤所要額内訳'!$E$23&lt;=DATE(2022,12,31)),U124,""))</f>
        <v/>
      </c>
      <c r="V231" s="312" t="str">
        <f>IF(AND('別紙3-1_区分⑤所要額内訳'!$E$23&gt;=DATE(2023,1,1),'別紙3-1_区分⑤所要額内訳'!$D$23="無",COUNTIF($D$124:V124,1)&lt;=7),V124,IF(OR('別紙3-1_区分⑤所要額内訳'!$D$23="有",'別紙3-1_区分⑤所要額内訳'!$E$23&lt;=DATE(2022,12,31)),V124,""))</f>
        <v/>
      </c>
      <c r="W231" s="312" t="str">
        <f>IF(AND('別紙3-1_区分⑤所要額内訳'!$E$23&gt;=DATE(2023,1,1),'別紙3-1_区分⑤所要額内訳'!$D$23="無",COUNTIF($D$124:W124,1)&lt;=7),W124,IF(OR('別紙3-1_区分⑤所要額内訳'!$D$23="有",'別紙3-1_区分⑤所要額内訳'!$E$23&lt;=DATE(2022,12,31)),W124,""))</f>
        <v/>
      </c>
      <c r="X231" s="312" t="str">
        <f>IF(AND('別紙3-1_区分⑤所要額内訳'!$E$23&gt;=DATE(2023,1,1),'別紙3-1_区分⑤所要額内訳'!$D$23="無",COUNTIF($D$124:X124,1)&lt;=7),X124,IF(OR('別紙3-1_区分⑤所要額内訳'!$D$23="有",'別紙3-1_区分⑤所要額内訳'!$E$23&lt;=DATE(2022,12,31)),X124,""))</f>
        <v/>
      </c>
      <c r="Y231" s="312" t="str">
        <f>IF(AND('別紙3-1_区分⑤所要額内訳'!$E$23&gt;=DATE(2023,1,1),'別紙3-1_区分⑤所要額内訳'!$D$23="無",COUNTIF($D$124:Y124,1)&lt;=7),Y124,IF(OR('別紙3-1_区分⑤所要額内訳'!$D$23="有",'別紙3-1_区分⑤所要額内訳'!$E$23&lt;=DATE(2022,12,31)),Y124,""))</f>
        <v/>
      </c>
      <c r="Z231" s="312" t="str">
        <f>IF(AND('別紙3-1_区分⑤所要額内訳'!$E$23&gt;=DATE(2023,1,1),'別紙3-1_区分⑤所要額内訳'!$D$23="無",COUNTIF($D$124:Z124,1)&lt;=7),Z124,IF(OR('別紙3-1_区分⑤所要額内訳'!$D$23="有",'別紙3-1_区分⑤所要額内訳'!$E$23&lt;=DATE(2022,12,31)),Z124,""))</f>
        <v/>
      </c>
      <c r="AA231" s="312" t="str">
        <f>IF(AND('別紙3-1_区分⑤所要額内訳'!$E$23&gt;=DATE(2023,1,1),'別紙3-1_区分⑤所要額内訳'!$D$23="無",COUNTIF($D$124:AA124,1)&lt;=7),AA124,IF(OR('別紙3-1_区分⑤所要額内訳'!$D$23="有",'別紙3-1_区分⑤所要額内訳'!$E$23&lt;=DATE(2022,12,31)),AA124,""))</f>
        <v/>
      </c>
      <c r="AB231" s="312" t="str">
        <f>IF(AND('別紙3-1_区分⑤所要額内訳'!$E$23&gt;=DATE(2023,1,1),'別紙3-1_区分⑤所要額内訳'!$D$23="無",COUNTIF($D$124:AB124,1)&lt;=7),AB124,IF(OR('別紙3-1_区分⑤所要額内訳'!$D$23="有",'別紙3-1_区分⑤所要額内訳'!$E$23&lt;=DATE(2022,12,31)),AB124,""))</f>
        <v/>
      </c>
      <c r="AC231" s="312" t="str">
        <f>IF(AND('別紙3-1_区分⑤所要額内訳'!$E$23&gt;=DATE(2023,1,1),'別紙3-1_区分⑤所要額内訳'!$D$23="無",COUNTIF($D$124:AC124,1)&lt;=7),AC124,IF(OR('別紙3-1_区分⑤所要額内訳'!$D$23="有",'別紙3-1_区分⑤所要額内訳'!$E$23&lt;=DATE(2022,12,31)),AC124,""))</f>
        <v/>
      </c>
      <c r="AD231" s="312" t="str">
        <f>IF(AND('別紙3-1_区分⑤所要額内訳'!$E$23&gt;=DATE(2023,1,1),'別紙3-1_区分⑤所要額内訳'!$D$23="無",COUNTIF($D$124:AD124,1)&lt;=7),AD124,IF(OR('別紙3-1_区分⑤所要額内訳'!$D$23="有",'別紙3-1_区分⑤所要額内訳'!$E$23&lt;=DATE(2022,12,31)),AD124,""))</f>
        <v/>
      </c>
      <c r="AE231" s="312" t="str">
        <f>IF(AND('別紙3-1_区分⑤所要額内訳'!$E$23&gt;=DATE(2023,1,1),'別紙3-1_区分⑤所要額内訳'!$D$23="無",COUNTIF($D$124:AE124,1)&lt;=7),AE124,IF(OR('別紙3-1_区分⑤所要額内訳'!$D$23="有",'別紙3-1_区分⑤所要額内訳'!$E$23&lt;=DATE(2022,12,31)),AE124,""))</f>
        <v/>
      </c>
      <c r="AF231" s="312" t="str">
        <f>IF(AND('別紙3-1_区分⑤所要額内訳'!$E$23&gt;=DATE(2023,1,1),'別紙3-1_区分⑤所要額内訳'!$D$23="無",COUNTIF($D$124:AF124,1)&lt;=7),AF124,IF(OR('別紙3-1_区分⑤所要額内訳'!$D$23="有",'別紙3-1_区分⑤所要額内訳'!$E$23&lt;=DATE(2022,12,31)),AF124,""))</f>
        <v/>
      </c>
      <c r="AG231" s="312" t="str">
        <f>IF(AND('別紙3-1_区分⑤所要額内訳'!$E$23&gt;=DATE(2023,1,1),'別紙3-1_区分⑤所要額内訳'!$D$23="無",COUNTIF($D$124:AG124,1)&lt;=7),AG124,IF(OR('別紙3-1_区分⑤所要額内訳'!$D$23="有",'別紙3-1_区分⑤所要額内訳'!$E$23&lt;=DATE(2022,12,31)),AG124,""))</f>
        <v/>
      </c>
      <c r="AH231" s="312" t="str">
        <f>IF(AND('別紙3-1_区分⑤所要額内訳'!$E$23&gt;=DATE(2023,1,1),'別紙3-1_区分⑤所要額内訳'!$D$23="無",COUNTIF($D$124:AH124,1)&lt;=7),AH124,IF(OR('別紙3-1_区分⑤所要額内訳'!$D$23="有",'別紙3-1_区分⑤所要額内訳'!$E$23&lt;=DATE(2022,12,31)),AH124,""))</f>
        <v/>
      </c>
      <c r="AI231" s="312" t="str">
        <f>IF(AND('別紙3-1_区分⑤所要額内訳'!$E$23&gt;=DATE(2023,1,1),'別紙3-1_区分⑤所要額内訳'!$D$23="無",COUNTIF($D$124:AI124,1)&lt;=7),AI124,IF(OR('別紙3-1_区分⑤所要額内訳'!$D$23="有",'別紙3-1_区分⑤所要額内訳'!$E$23&lt;=DATE(2022,12,31)),AI124,""))</f>
        <v/>
      </c>
      <c r="AJ231" s="312" t="str">
        <f>IF(AND('別紙3-1_区分⑤所要額内訳'!$E$23&gt;=DATE(2023,1,1),'別紙3-1_区分⑤所要額内訳'!$D$23="無",COUNTIF($D$124:AJ124,1)&lt;=7),AJ124,IF(OR('別紙3-1_区分⑤所要額内訳'!$D$23="有",'別紙3-1_区分⑤所要額内訳'!$E$23&lt;=DATE(2022,12,31)),AJ124,""))</f>
        <v/>
      </c>
      <c r="AK231" s="312" t="str">
        <f>IF(AND('別紙3-1_区分⑤所要額内訳'!$E$23&gt;=DATE(2023,1,1),'別紙3-1_区分⑤所要額内訳'!$D$23="無",COUNTIF($D$124:AK124,1)&lt;=7),AK124,IF(OR('別紙3-1_区分⑤所要額内訳'!$D$23="有",'別紙3-1_区分⑤所要額内訳'!$E$23&lt;=DATE(2022,12,31)),AK124,""))</f>
        <v/>
      </c>
      <c r="AL231" s="312" t="str">
        <f>IF(AND('別紙3-1_区分⑤所要額内訳'!$E$23&gt;=DATE(2023,1,1),'別紙3-1_区分⑤所要額内訳'!$D$23="無",COUNTIF($D$124:AL124,1)&lt;=7),AL124,IF(OR('別紙3-1_区分⑤所要額内訳'!$D$23="有",'別紙3-1_区分⑤所要額内訳'!$E$23&lt;=DATE(2022,12,31)),AL124,""))</f>
        <v/>
      </c>
      <c r="AM231" s="312" t="str">
        <f>IF(AND('別紙3-1_区分⑤所要額内訳'!$E$23&gt;=DATE(2023,1,1),'別紙3-1_区分⑤所要額内訳'!$D$23="無",COUNTIF($D$124:AM124,1)&lt;=7),AM124,IF(OR('別紙3-1_区分⑤所要額内訳'!$D$23="有",'別紙3-1_区分⑤所要額内訳'!$E$23&lt;=DATE(2022,12,31)),AM124,""))</f>
        <v/>
      </c>
      <c r="AN231" s="312" t="str">
        <f>IF(AND('別紙3-1_区分⑤所要額内訳'!$E$23&gt;=DATE(2023,1,1),'別紙3-1_区分⑤所要額内訳'!$D$23="無",COUNTIF($D$124:AN124,1)&lt;=7),AN124,IF(OR('別紙3-1_区分⑤所要額内訳'!$D$23="有",'別紙3-1_区分⑤所要額内訳'!$E$23&lt;=DATE(2022,12,31)),AN124,""))</f>
        <v/>
      </c>
      <c r="AO231" s="312" t="str">
        <f>IF(AND('別紙3-1_区分⑤所要額内訳'!$E$23&gt;=DATE(2023,1,1),'別紙3-1_区分⑤所要額内訳'!$D$23="無",COUNTIF($D$124:AO124,1)&lt;=7),AO124,IF(OR('別紙3-1_区分⑤所要額内訳'!$D$23="有",'別紙3-1_区分⑤所要額内訳'!$E$23&lt;=DATE(2022,12,31)),AO124,""))</f>
        <v/>
      </c>
      <c r="AP231" s="312" t="str">
        <f>IF(AND('別紙3-1_区分⑤所要額内訳'!$E$23&gt;=DATE(2023,1,1),'別紙3-1_区分⑤所要額内訳'!$D$23="無",COUNTIF($D$124:AP124,1)&lt;=7),AP124,IF(OR('別紙3-1_区分⑤所要額内訳'!$D$23="有",'別紙3-1_区分⑤所要額内訳'!$E$23&lt;=DATE(2022,12,31)),AP124,""))</f>
        <v/>
      </c>
      <c r="AQ231" s="312" t="str">
        <f>IF(AND('別紙3-1_区分⑤所要額内訳'!$E$23&gt;=DATE(2023,1,1),'別紙3-1_区分⑤所要額内訳'!$D$23="無",COUNTIF($D$124:AQ124,1)&lt;=7),AQ124,IF(OR('別紙3-1_区分⑤所要額内訳'!$D$23="有",'別紙3-1_区分⑤所要額内訳'!$E$23&lt;=DATE(2022,12,31)),AQ124,""))</f>
        <v/>
      </c>
      <c r="AR231" s="312" t="str">
        <f>IF(AND('別紙3-1_区分⑤所要額内訳'!$E$23&gt;=DATE(2023,1,1),'別紙3-1_区分⑤所要額内訳'!$D$23="無",COUNTIF($D$124:AR124,1)&lt;=7),AR124,IF(OR('別紙3-1_区分⑤所要額内訳'!$D$23="有",'別紙3-1_区分⑤所要額内訳'!$E$23&lt;=DATE(2022,12,31)),AR124,""))</f>
        <v/>
      </c>
      <c r="AS231" s="312" t="str">
        <f>IF(AND('別紙3-1_区分⑤所要額内訳'!$E$23&gt;=DATE(2023,1,1),'別紙3-1_区分⑤所要額内訳'!$D$23="無",COUNTIF($D$124:AS124,1)&lt;=7),AS124,IF(OR('別紙3-1_区分⑤所要額内訳'!$D$23="有",'別紙3-1_区分⑤所要額内訳'!$E$23&lt;=DATE(2022,12,31)),AS124,""))</f>
        <v/>
      </c>
      <c r="AT231" s="312" t="str">
        <f>IF(AND('別紙3-1_区分⑤所要額内訳'!$E$23&gt;=DATE(2023,1,1),'別紙3-1_区分⑤所要額内訳'!$D$23="無",COUNTIF($D$124:AT124,1)&lt;=7),AT124,IF(OR('別紙3-1_区分⑤所要額内訳'!$D$23="有",'別紙3-1_区分⑤所要額内訳'!$E$23&lt;=DATE(2022,12,31)),AT124,""))</f>
        <v/>
      </c>
      <c r="AU231" s="312" t="str">
        <f>IF(AND('別紙3-1_区分⑤所要額内訳'!$E$23&gt;=DATE(2023,1,1),'別紙3-1_区分⑤所要額内訳'!$D$23="無",COUNTIF($D$124:AU124,1)&lt;=7),AU124,IF(OR('別紙3-1_区分⑤所要額内訳'!$D$23="有",'別紙3-1_区分⑤所要額内訳'!$E$23&lt;=DATE(2022,12,31)),AU124,""))</f>
        <v/>
      </c>
      <c r="AV231" s="312" t="str">
        <f>IF(AND('別紙3-1_区分⑤所要額内訳'!$E$23&gt;=DATE(2023,1,1),'別紙3-1_区分⑤所要額内訳'!$D$23="無",COUNTIF($D$124:AV124,1)&lt;=7),AV124,IF(OR('別紙3-1_区分⑤所要額内訳'!$D$23="有",'別紙3-1_区分⑤所要額内訳'!$E$23&lt;=DATE(2022,12,31)),AV124,""))</f>
        <v/>
      </c>
      <c r="AW231" s="312" t="str">
        <f>IF(AND('別紙3-1_区分⑤所要額内訳'!$E$23&gt;=DATE(2023,1,1),'別紙3-1_区分⑤所要額内訳'!$D$23="無",COUNTIF($D$124:AW124,1)&lt;=7),AW124,IF(OR('別紙3-1_区分⑤所要額内訳'!$D$23="有",'別紙3-1_区分⑤所要額内訳'!$E$23&lt;=DATE(2022,12,31)),AW124,""))</f>
        <v/>
      </c>
      <c r="AX231" s="312" t="str">
        <f>IF(AND('別紙3-1_区分⑤所要額内訳'!$E$23&gt;=DATE(2023,1,1),'別紙3-1_区分⑤所要額内訳'!$D$23="無",COUNTIF($D$124:AX124,1)&lt;=7),AX124,IF(OR('別紙3-1_区分⑤所要額内訳'!$D$23="有",'別紙3-1_区分⑤所要額内訳'!$E$23&lt;=DATE(2022,12,31)),AX124,""))</f>
        <v/>
      </c>
      <c r="AY231" s="312" t="str">
        <f>IF(AND('別紙3-1_区分⑤所要額内訳'!$E$23&gt;=DATE(2023,1,1),'別紙3-1_区分⑤所要額内訳'!$D$23="無",COUNTIF($D$124:AY124,1)&lt;=7),AY124,IF(OR('別紙3-1_区分⑤所要額内訳'!$D$23="有",'別紙3-1_区分⑤所要額内訳'!$E$23&lt;=DATE(2022,12,31)),AY124,""))</f>
        <v/>
      </c>
      <c r="AZ231" s="312" t="str">
        <f>IF(AND('別紙3-1_区分⑤所要額内訳'!$E$23&gt;=DATE(2023,1,1),'別紙3-1_区分⑤所要額内訳'!$D$23="無",COUNTIF($D$124:AZ124,1)&lt;=7),AZ124,IF(OR('別紙3-1_区分⑤所要額内訳'!$D$23="有",'別紙3-1_区分⑤所要額内訳'!$E$23&lt;=DATE(2022,12,31)),AZ124,""))</f>
        <v/>
      </c>
      <c r="BA231" s="312" t="str">
        <f>IF(AND('別紙3-1_区分⑤所要額内訳'!$E$23&gt;=DATE(2023,1,1),'別紙3-1_区分⑤所要額内訳'!$D$23="無",COUNTIF($D$124:BA124,1)&lt;=7),BA124,IF(OR('別紙3-1_区分⑤所要額内訳'!$D$23="有",'別紙3-1_区分⑤所要額内訳'!$E$23&lt;=DATE(2022,12,31)),BA124,""))</f>
        <v/>
      </c>
      <c r="BB231" s="311">
        <f t="shared" si="228"/>
        <v>1</v>
      </c>
    </row>
    <row r="232" spans="1:54">
      <c r="A232" s="307" t="str">
        <f t="shared" si="227"/>
        <v/>
      </c>
      <c r="B232" s="313" t="str">
        <f t="shared" si="227"/>
        <v/>
      </c>
      <c r="C232" s="307" t="str">
        <f t="shared" si="227"/>
        <v/>
      </c>
      <c r="D232" s="312">
        <f>IF(AND('別紙3-1_区分⑤所要額内訳'!$E$24&gt;=DATE(2023,1,1),'別紙3-1_区分⑤所要額内訳'!$D$24="無",COUNTIF($D$125:D125,1)&lt;=7),D125,IF(OR('別紙3-1_区分⑤所要額内訳'!$D$24="有",'別紙3-1_区分⑤所要額内訳'!$E$24&lt;=DATE(2022,12,31)),D125,""))</f>
        <v>1</v>
      </c>
      <c r="E232" s="312" t="str">
        <f>IF(AND('別紙3-1_区分⑤所要額内訳'!$E$24&gt;=DATE(2023,1,1),'別紙3-1_区分⑤所要額内訳'!$D$24="無",COUNTIF($D$125:E125,1)&lt;=7),E125,IF(OR('別紙3-1_区分⑤所要額内訳'!$D$24="有",'別紙3-1_区分⑤所要額内訳'!$E$24&lt;=DATE(2022,12,31)),E125,""))</f>
        <v/>
      </c>
      <c r="F232" s="312" t="str">
        <f>IF(AND('別紙3-1_区分⑤所要額内訳'!$E$24&gt;=DATE(2023,1,1),'別紙3-1_区分⑤所要額内訳'!$D$24="無",COUNTIF($D$125:F125,1)&lt;=7),F125,IF(OR('別紙3-1_区分⑤所要額内訳'!$D$24="有",'別紙3-1_区分⑤所要額内訳'!$E$24&lt;=DATE(2022,12,31)),F125,""))</f>
        <v/>
      </c>
      <c r="G232" s="312" t="str">
        <f>IF(AND('別紙3-1_区分⑤所要額内訳'!$E$24&gt;=DATE(2023,1,1),'別紙3-1_区分⑤所要額内訳'!$D$24="無",COUNTIF($D$125:G125,1)&lt;=7),G125,IF(OR('別紙3-1_区分⑤所要額内訳'!$D$24="有",'別紙3-1_区分⑤所要額内訳'!$E$24&lt;=DATE(2022,12,31)),G125,""))</f>
        <v/>
      </c>
      <c r="H232" s="312" t="str">
        <f>IF(AND('別紙3-1_区分⑤所要額内訳'!$E$24&gt;=DATE(2023,1,1),'別紙3-1_区分⑤所要額内訳'!$D$24="無",COUNTIF($D$125:H125,1)&lt;=7),H125,IF(OR('別紙3-1_区分⑤所要額内訳'!$D$24="有",'別紙3-1_区分⑤所要額内訳'!$E$24&lt;=DATE(2022,12,31)),H125,""))</f>
        <v/>
      </c>
      <c r="I232" s="312" t="str">
        <f>IF(AND('別紙3-1_区分⑤所要額内訳'!$E$24&gt;=DATE(2023,1,1),'別紙3-1_区分⑤所要額内訳'!$D$24="無",COUNTIF($D$125:I125,1)&lt;=7),I125,IF(OR('別紙3-1_区分⑤所要額内訳'!$D$24="有",'別紙3-1_区分⑤所要額内訳'!$E$24&lt;=DATE(2022,12,31)),I125,""))</f>
        <v/>
      </c>
      <c r="J232" s="312" t="str">
        <f>IF(AND('別紙3-1_区分⑤所要額内訳'!$E$24&gt;=DATE(2023,1,1),'別紙3-1_区分⑤所要額内訳'!$D$24="無",COUNTIF($D$125:J125,1)&lt;=7),J125,IF(OR('別紙3-1_区分⑤所要額内訳'!$D$24="有",'別紙3-1_区分⑤所要額内訳'!$E$24&lt;=DATE(2022,12,31)),J125,""))</f>
        <v/>
      </c>
      <c r="K232" s="312" t="str">
        <f>IF(AND('別紙3-1_区分⑤所要額内訳'!$E$24&gt;=DATE(2023,1,1),'別紙3-1_区分⑤所要額内訳'!$D$24="無",COUNTIF($D$125:K125,1)&lt;=7),K125,IF(OR('別紙3-1_区分⑤所要額内訳'!$D$24="有",'別紙3-1_区分⑤所要額内訳'!$E$24&lt;=DATE(2022,12,31)),K125,""))</f>
        <v/>
      </c>
      <c r="L232" s="312" t="str">
        <f>IF(AND('別紙3-1_区分⑤所要額内訳'!$E$24&gt;=DATE(2023,1,1),'別紙3-1_区分⑤所要額内訳'!$D$24="無",COUNTIF($D$125:L125,1)&lt;=7),L125,IF(OR('別紙3-1_区分⑤所要額内訳'!$D$24="有",'別紙3-1_区分⑤所要額内訳'!$E$24&lt;=DATE(2022,12,31)),L125,""))</f>
        <v/>
      </c>
      <c r="M232" s="312" t="str">
        <f>IF(AND('別紙3-1_区分⑤所要額内訳'!$E$24&gt;=DATE(2023,1,1),'別紙3-1_区分⑤所要額内訳'!$D$24="無",COUNTIF($D$125:M125,1)&lt;=7),M125,IF(OR('別紙3-1_区分⑤所要額内訳'!$D$24="有",'別紙3-1_区分⑤所要額内訳'!$E$24&lt;=DATE(2022,12,31)),M125,""))</f>
        <v/>
      </c>
      <c r="N232" s="312" t="str">
        <f>IF(AND('別紙3-1_区分⑤所要額内訳'!$E$24&gt;=DATE(2023,1,1),'別紙3-1_区分⑤所要額内訳'!$D$24="無",COUNTIF($D$125:N125,1)&lt;=7),N125,IF(OR('別紙3-1_区分⑤所要額内訳'!$D$24="有",'別紙3-1_区分⑤所要額内訳'!$E$24&lt;=DATE(2022,12,31)),N125,""))</f>
        <v/>
      </c>
      <c r="O232" s="312" t="str">
        <f>IF(AND('別紙3-1_区分⑤所要額内訳'!$E$24&gt;=DATE(2023,1,1),'別紙3-1_区分⑤所要額内訳'!$D$24="無",COUNTIF($D$125:O125,1)&lt;=7),O125,IF(OR('別紙3-1_区分⑤所要額内訳'!$D$24="有",'別紙3-1_区分⑤所要額内訳'!$E$24&lt;=DATE(2022,12,31)),O125,""))</f>
        <v/>
      </c>
      <c r="P232" s="312" t="str">
        <f>IF(AND('別紙3-1_区分⑤所要額内訳'!$E$24&gt;=DATE(2023,1,1),'別紙3-1_区分⑤所要額内訳'!$D$24="無",COUNTIF($D$125:P125,1)&lt;=7),P125,IF(OR('別紙3-1_区分⑤所要額内訳'!$D$24="有",'別紙3-1_区分⑤所要額内訳'!$E$24&lt;=DATE(2022,12,31)),P125,""))</f>
        <v/>
      </c>
      <c r="Q232" s="312" t="str">
        <f>IF(AND('別紙3-1_区分⑤所要額内訳'!$E$24&gt;=DATE(2023,1,1),'別紙3-1_区分⑤所要額内訳'!$D$24="無",COUNTIF($D$125:Q125,1)&lt;=7),Q125,IF(OR('別紙3-1_区分⑤所要額内訳'!$D$24="有",'別紙3-1_区分⑤所要額内訳'!$E$24&lt;=DATE(2022,12,31)),Q125,""))</f>
        <v/>
      </c>
      <c r="R232" s="312" t="str">
        <f>IF(AND('別紙3-1_区分⑤所要額内訳'!$E$24&gt;=DATE(2023,1,1),'別紙3-1_区分⑤所要額内訳'!$D$24="無",COUNTIF($D$125:R125,1)&lt;=7),R125,IF(OR('別紙3-1_区分⑤所要額内訳'!$D$24="有",'別紙3-1_区分⑤所要額内訳'!$E$24&lt;=DATE(2022,12,31)),R125,""))</f>
        <v/>
      </c>
      <c r="S232" s="312" t="str">
        <f>IF(AND('別紙3-1_区分⑤所要額内訳'!$E$24&gt;=DATE(2023,1,1),'別紙3-1_区分⑤所要額内訳'!$D$24="無",COUNTIF($D$125:S125,1)&lt;=7),S125,IF(OR('別紙3-1_区分⑤所要額内訳'!$D$24="有",'別紙3-1_区分⑤所要額内訳'!$E$24&lt;=DATE(2022,12,31)),S125,""))</f>
        <v/>
      </c>
      <c r="T232" s="312" t="str">
        <f>IF(AND('別紙3-1_区分⑤所要額内訳'!$E$24&gt;=DATE(2023,1,1),'別紙3-1_区分⑤所要額内訳'!$D$24="無",COUNTIF($D$125:T125,1)&lt;=7),T125,IF(OR('別紙3-1_区分⑤所要額内訳'!$D$24="有",'別紙3-1_区分⑤所要額内訳'!$E$24&lt;=DATE(2022,12,31)),T125,""))</f>
        <v/>
      </c>
      <c r="U232" s="312" t="str">
        <f>IF(AND('別紙3-1_区分⑤所要額内訳'!$E$24&gt;=DATE(2023,1,1),'別紙3-1_区分⑤所要額内訳'!$D$24="無",COUNTIF($D$125:U125,1)&lt;=7),U125,IF(OR('別紙3-1_区分⑤所要額内訳'!$D$24="有",'別紙3-1_区分⑤所要額内訳'!$E$24&lt;=DATE(2022,12,31)),U125,""))</f>
        <v/>
      </c>
      <c r="V232" s="312" t="str">
        <f>IF(AND('別紙3-1_区分⑤所要額内訳'!$E$24&gt;=DATE(2023,1,1),'別紙3-1_区分⑤所要額内訳'!$D$24="無",COUNTIF($D$125:V125,1)&lt;=7),V125,IF(OR('別紙3-1_区分⑤所要額内訳'!$D$24="有",'別紙3-1_区分⑤所要額内訳'!$E$24&lt;=DATE(2022,12,31)),V125,""))</f>
        <v/>
      </c>
      <c r="W232" s="312" t="str">
        <f>IF(AND('別紙3-1_区分⑤所要額内訳'!$E$24&gt;=DATE(2023,1,1),'別紙3-1_区分⑤所要額内訳'!$D$24="無",COUNTIF($D$125:W125,1)&lt;=7),W125,IF(OR('別紙3-1_区分⑤所要額内訳'!$D$24="有",'別紙3-1_区分⑤所要額内訳'!$E$24&lt;=DATE(2022,12,31)),W125,""))</f>
        <v/>
      </c>
      <c r="X232" s="312" t="str">
        <f>IF(AND('別紙3-1_区分⑤所要額内訳'!$E$24&gt;=DATE(2023,1,1),'別紙3-1_区分⑤所要額内訳'!$D$24="無",COUNTIF($D$125:X125,1)&lt;=7),X125,IF(OR('別紙3-1_区分⑤所要額内訳'!$D$24="有",'別紙3-1_区分⑤所要額内訳'!$E$24&lt;=DATE(2022,12,31)),X125,""))</f>
        <v/>
      </c>
      <c r="Y232" s="312" t="str">
        <f>IF(AND('別紙3-1_区分⑤所要額内訳'!$E$24&gt;=DATE(2023,1,1),'別紙3-1_区分⑤所要額内訳'!$D$24="無",COUNTIF($D$125:Y125,1)&lt;=7),Y125,IF(OR('別紙3-1_区分⑤所要額内訳'!$D$24="有",'別紙3-1_区分⑤所要額内訳'!$E$24&lt;=DATE(2022,12,31)),Y125,""))</f>
        <v/>
      </c>
      <c r="Z232" s="312" t="str">
        <f>IF(AND('別紙3-1_区分⑤所要額内訳'!$E$24&gt;=DATE(2023,1,1),'別紙3-1_区分⑤所要額内訳'!$D$24="無",COUNTIF($D$125:Z125,1)&lt;=7),Z125,IF(OR('別紙3-1_区分⑤所要額内訳'!$D$24="有",'別紙3-1_区分⑤所要額内訳'!$E$24&lt;=DATE(2022,12,31)),Z125,""))</f>
        <v/>
      </c>
      <c r="AA232" s="312" t="str">
        <f>IF(AND('別紙3-1_区分⑤所要額内訳'!$E$24&gt;=DATE(2023,1,1),'別紙3-1_区分⑤所要額内訳'!$D$24="無",COUNTIF($D$125:AA125,1)&lt;=7),AA125,IF(OR('別紙3-1_区分⑤所要額内訳'!$D$24="有",'別紙3-1_区分⑤所要額内訳'!$E$24&lt;=DATE(2022,12,31)),AA125,""))</f>
        <v/>
      </c>
      <c r="AB232" s="312" t="str">
        <f>IF(AND('別紙3-1_区分⑤所要額内訳'!$E$24&gt;=DATE(2023,1,1),'別紙3-1_区分⑤所要額内訳'!$D$24="無",COUNTIF($D$125:AB125,1)&lt;=7),AB125,IF(OR('別紙3-1_区分⑤所要額内訳'!$D$24="有",'別紙3-1_区分⑤所要額内訳'!$E$24&lt;=DATE(2022,12,31)),AB125,""))</f>
        <v/>
      </c>
      <c r="AC232" s="312" t="str">
        <f>IF(AND('別紙3-1_区分⑤所要額内訳'!$E$24&gt;=DATE(2023,1,1),'別紙3-1_区分⑤所要額内訳'!$D$24="無",COUNTIF($D$125:AC125,1)&lt;=7),AC125,IF(OR('別紙3-1_区分⑤所要額内訳'!$D$24="有",'別紙3-1_区分⑤所要額内訳'!$E$24&lt;=DATE(2022,12,31)),AC125,""))</f>
        <v/>
      </c>
      <c r="AD232" s="312" t="str">
        <f>IF(AND('別紙3-1_区分⑤所要額内訳'!$E$24&gt;=DATE(2023,1,1),'別紙3-1_区分⑤所要額内訳'!$D$24="無",COUNTIF($D$125:AD125,1)&lt;=7),AD125,IF(OR('別紙3-1_区分⑤所要額内訳'!$D$24="有",'別紙3-1_区分⑤所要額内訳'!$E$24&lt;=DATE(2022,12,31)),AD125,""))</f>
        <v/>
      </c>
      <c r="AE232" s="312" t="str">
        <f>IF(AND('別紙3-1_区分⑤所要額内訳'!$E$24&gt;=DATE(2023,1,1),'別紙3-1_区分⑤所要額内訳'!$D$24="無",COUNTIF($D$125:AE125,1)&lt;=7),AE125,IF(OR('別紙3-1_区分⑤所要額内訳'!$D$24="有",'別紙3-1_区分⑤所要額内訳'!$E$24&lt;=DATE(2022,12,31)),AE125,""))</f>
        <v/>
      </c>
      <c r="AF232" s="312" t="str">
        <f>IF(AND('別紙3-1_区分⑤所要額内訳'!$E$24&gt;=DATE(2023,1,1),'別紙3-1_区分⑤所要額内訳'!$D$24="無",COUNTIF($D$125:AF125,1)&lt;=7),AF125,IF(OR('別紙3-1_区分⑤所要額内訳'!$D$24="有",'別紙3-1_区分⑤所要額内訳'!$E$24&lt;=DATE(2022,12,31)),AF125,""))</f>
        <v/>
      </c>
      <c r="AG232" s="312" t="str">
        <f>IF(AND('別紙3-1_区分⑤所要額内訳'!$E$24&gt;=DATE(2023,1,1),'別紙3-1_区分⑤所要額内訳'!$D$24="無",COUNTIF($D$125:AG125,1)&lt;=7),AG125,IF(OR('別紙3-1_区分⑤所要額内訳'!$D$24="有",'別紙3-1_区分⑤所要額内訳'!$E$24&lt;=DATE(2022,12,31)),AG125,""))</f>
        <v/>
      </c>
      <c r="AH232" s="312" t="str">
        <f>IF(AND('別紙3-1_区分⑤所要額内訳'!$E$24&gt;=DATE(2023,1,1),'別紙3-1_区分⑤所要額内訳'!$D$24="無",COUNTIF($D$125:AH125,1)&lt;=7),AH125,IF(OR('別紙3-1_区分⑤所要額内訳'!$D$24="有",'別紙3-1_区分⑤所要額内訳'!$E$24&lt;=DATE(2022,12,31)),AH125,""))</f>
        <v/>
      </c>
      <c r="AI232" s="312" t="str">
        <f>IF(AND('別紙3-1_区分⑤所要額内訳'!$E$24&gt;=DATE(2023,1,1),'別紙3-1_区分⑤所要額内訳'!$D$24="無",COUNTIF($D$125:AI125,1)&lt;=7),AI125,IF(OR('別紙3-1_区分⑤所要額内訳'!$D$24="有",'別紙3-1_区分⑤所要額内訳'!$E$24&lt;=DATE(2022,12,31)),AI125,""))</f>
        <v/>
      </c>
      <c r="AJ232" s="312" t="str">
        <f>IF(AND('別紙3-1_区分⑤所要額内訳'!$E$24&gt;=DATE(2023,1,1),'別紙3-1_区分⑤所要額内訳'!$D$24="無",COUNTIF($D$125:AJ125,1)&lt;=7),AJ125,IF(OR('別紙3-1_区分⑤所要額内訳'!$D$24="有",'別紙3-1_区分⑤所要額内訳'!$E$24&lt;=DATE(2022,12,31)),AJ125,""))</f>
        <v/>
      </c>
      <c r="AK232" s="312" t="str">
        <f>IF(AND('別紙3-1_区分⑤所要額内訳'!$E$24&gt;=DATE(2023,1,1),'別紙3-1_区分⑤所要額内訳'!$D$24="無",COUNTIF($D$125:AK125,1)&lt;=7),AK125,IF(OR('別紙3-1_区分⑤所要額内訳'!$D$24="有",'別紙3-1_区分⑤所要額内訳'!$E$24&lt;=DATE(2022,12,31)),AK125,""))</f>
        <v/>
      </c>
      <c r="AL232" s="312" t="str">
        <f>IF(AND('別紙3-1_区分⑤所要額内訳'!$E$24&gt;=DATE(2023,1,1),'別紙3-1_区分⑤所要額内訳'!$D$24="無",COUNTIF($D$125:AL125,1)&lt;=7),AL125,IF(OR('別紙3-1_区分⑤所要額内訳'!$D$24="有",'別紙3-1_区分⑤所要額内訳'!$E$24&lt;=DATE(2022,12,31)),AL125,""))</f>
        <v/>
      </c>
      <c r="AM232" s="312" t="str">
        <f>IF(AND('別紙3-1_区分⑤所要額内訳'!$E$24&gt;=DATE(2023,1,1),'別紙3-1_区分⑤所要額内訳'!$D$24="無",COUNTIF($D$125:AM125,1)&lt;=7),AM125,IF(OR('別紙3-1_区分⑤所要額内訳'!$D$24="有",'別紙3-1_区分⑤所要額内訳'!$E$24&lt;=DATE(2022,12,31)),AM125,""))</f>
        <v/>
      </c>
      <c r="AN232" s="312" t="str">
        <f>IF(AND('別紙3-1_区分⑤所要額内訳'!$E$24&gt;=DATE(2023,1,1),'別紙3-1_区分⑤所要額内訳'!$D$24="無",COUNTIF($D$125:AN125,1)&lt;=7),AN125,IF(OR('別紙3-1_区分⑤所要額内訳'!$D$24="有",'別紙3-1_区分⑤所要額内訳'!$E$24&lt;=DATE(2022,12,31)),AN125,""))</f>
        <v/>
      </c>
      <c r="AO232" s="312" t="str">
        <f>IF(AND('別紙3-1_区分⑤所要額内訳'!$E$24&gt;=DATE(2023,1,1),'別紙3-1_区分⑤所要額内訳'!$D$24="無",COUNTIF($D$125:AO125,1)&lt;=7),AO125,IF(OR('別紙3-1_区分⑤所要額内訳'!$D$24="有",'別紙3-1_区分⑤所要額内訳'!$E$24&lt;=DATE(2022,12,31)),AO125,""))</f>
        <v/>
      </c>
      <c r="AP232" s="312" t="str">
        <f>IF(AND('別紙3-1_区分⑤所要額内訳'!$E$24&gt;=DATE(2023,1,1),'別紙3-1_区分⑤所要額内訳'!$D$24="無",COUNTIF($D$125:AP125,1)&lt;=7),AP125,IF(OR('別紙3-1_区分⑤所要額内訳'!$D$24="有",'別紙3-1_区分⑤所要額内訳'!$E$24&lt;=DATE(2022,12,31)),AP125,""))</f>
        <v/>
      </c>
      <c r="AQ232" s="312" t="str">
        <f>IF(AND('別紙3-1_区分⑤所要額内訳'!$E$24&gt;=DATE(2023,1,1),'別紙3-1_区分⑤所要額内訳'!$D$24="無",COUNTIF($D$125:AQ125,1)&lt;=7),AQ125,IF(OR('別紙3-1_区分⑤所要額内訳'!$D$24="有",'別紙3-1_区分⑤所要額内訳'!$E$24&lt;=DATE(2022,12,31)),AQ125,""))</f>
        <v/>
      </c>
      <c r="AR232" s="312" t="str">
        <f>IF(AND('別紙3-1_区分⑤所要額内訳'!$E$24&gt;=DATE(2023,1,1),'別紙3-1_区分⑤所要額内訳'!$D$24="無",COUNTIF($D$125:AR125,1)&lt;=7),AR125,IF(OR('別紙3-1_区分⑤所要額内訳'!$D$24="有",'別紙3-1_区分⑤所要額内訳'!$E$24&lt;=DATE(2022,12,31)),AR125,""))</f>
        <v/>
      </c>
      <c r="AS232" s="312" t="str">
        <f>IF(AND('別紙3-1_区分⑤所要額内訳'!$E$24&gt;=DATE(2023,1,1),'別紙3-1_区分⑤所要額内訳'!$D$24="無",COUNTIF($D$125:AS125,1)&lt;=7),AS125,IF(OR('別紙3-1_区分⑤所要額内訳'!$D$24="有",'別紙3-1_区分⑤所要額内訳'!$E$24&lt;=DATE(2022,12,31)),AS125,""))</f>
        <v/>
      </c>
      <c r="AT232" s="312" t="str">
        <f>IF(AND('別紙3-1_区分⑤所要額内訳'!$E$24&gt;=DATE(2023,1,1),'別紙3-1_区分⑤所要額内訳'!$D$24="無",COUNTIF($D$125:AT125,1)&lt;=7),AT125,IF(OR('別紙3-1_区分⑤所要額内訳'!$D$24="有",'別紙3-1_区分⑤所要額内訳'!$E$24&lt;=DATE(2022,12,31)),AT125,""))</f>
        <v/>
      </c>
      <c r="AU232" s="312" t="str">
        <f>IF(AND('別紙3-1_区分⑤所要額内訳'!$E$24&gt;=DATE(2023,1,1),'別紙3-1_区分⑤所要額内訳'!$D$24="無",COUNTIF($D$125:AU125,1)&lt;=7),AU125,IF(OR('別紙3-1_区分⑤所要額内訳'!$D$24="有",'別紙3-1_区分⑤所要額内訳'!$E$24&lt;=DATE(2022,12,31)),AU125,""))</f>
        <v/>
      </c>
      <c r="AV232" s="312" t="str">
        <f>IF(AND('別紙3-1_区分⑤所要額内訳'!$E$24&gt;=DATE(2023,1,1),'別紙3-1_区分⑤所要額内訳'!$D$24="無",COUNTIF($D$125:AV125,1)&lt;=7),AV125,IF(OR('別紙3-1_区分⑤所要額内訳'!$D$24="有",'別紙3-1_区分⑤所要額内訳'!$E$24&lt;=DATE(2022,12,31)),AV125,""))</f>
        <v/>
      </c>
      <c r="AW232" s="312" t="str">
        <f>IF(AND('別紙3-1_区分⑤所要額内訳'!$E$24&gt;=DATE(2023,1,1),'別紙3-1_区分⑤所要額内訳'!$D$24="無",COUNTIF($D$125:AW125,1)&lt;=7),AW125,IF(OR('別紙3-1_区分⑤所要額内訳'!$D$24="有",'別紙3-1_区分⑤所要額内訳'!$E$24&lt;=DATE(2022,12,31)),AW125,""))</f>
        <v/>
      </c>
      <c r="AX232" s="312" t="str">
        <f>IF(AND('別紙3-1_区分⑤所要額内訳'!$E$24&gt;=DATE(2023,1,1),'別紙3-1_区分⑤所要額内訳'!$D$24="無",COUNTIF($D$125:AX125,1)&lt;=7),AX125,IF(OR('別紙3-1_区分⑤所要額内訳'!$D$24="有",'別紙3-1_区分⑤所要額内訳'!$E$24&lt;=DATE(2022,12,31)),AX125,""))</f>
        <v/>
      </c>
      <c r="AY232" s="312" t="str">
        <f>IF(AND('別紙3-1_区分⑤所要額内訳'!$E$24&gt;=DATE(2023,1,1),'別紙3-1_区分⑤所要額内訳'!$D$24="無",COUNTIF($D$125:AY125,1)&lt;=7),AY125,IF(OR('別紙3-1_区分⑤所要額内訳'!$D$24="有",'別紙3-1_区分⑤所要額内訳'!$E$24&lt;=DATE(2022,12,31)),AY125,""))</f>
        <v/>
      </c>
      <c r="AZ232" s="312" t="str">
        <f>IF(AND('別紙3-1_区分⑤所要額内訳'!$E$24&gt;=DATE(2023,1,1),'別紙3-1_区分⑤所要額内訳'!$D$24="無",COUNTIF($D$125:AZ125,1)&lt;=7),AZ125,IF(OR('別紙3-1_区分⑤所要額内訳'!$D$24="有",'別紙3-1_区分⑤所要額内訳'!$E$24&lt;=DATE(2022,12,31)),AZ125,""))</f>
        <v/>
      </c>
      <c r="BA232" s="312" t="str">
        <f>IF(AND('別紙3-1_区分⑤所要額内訳'!$E$24&gt;=DATE(2023,1,1),'別紙3-1_区分⑤所要額内訳'!$D$24="無",COUNTIF($D$125:BA125,1)&lt;=7),BA125,IF(OR('別紙3-1_区分⑤所要額内訳'!$D$24="有",'別紙3-1_区分⑤所要額内訳'!$E$24&lt;=DATE(2022,12,31)),BA125,""))</f>
        <v/>
      </c>
      <c r="BB232" s="311">
        <f t="shared" si="228"/>
        <v>1</v>
      </c>
    </row>
    <row r="233" spans="1:54">
      <c r="A233" s="307" t="str">
        <f t="shared" si="227"/>
        <v/>
      </c>
      <c r="B233" s="313" t="str">
        <f t="shared" si="227"/>
        <v/>
      </c>
      <c r="C233" s="307" t="str">
        <f t="shared" si="227"/>
        <v/>
      </c>
      <c r="D233" s="312">
        <f>IF(AND('別紙3-1_区分⑤所要額内訳'!$E$25&gt;=DATE(2023,1,1),'別紙3-1_区分⑤所要額内訳'!$D$25="無",COUNTIF($D$126:D126,1)&lt;=7),D126,IF(OR('別紙3-1_区分⑤所要額内訳'!$D$25="有",'別紙3-1_区分⑤所要額内訳'!$E$25&lt;=DATE(2022,12,31)),D126,""))</f>
        <v>1</v>
      </c>
      <c r="E233" s="312" t="str">
        <f>IF(AND('別紙3-1_区分⑤所要額内訳'!$E$25&gt;=DATE(2023,1,1),'別紙3-1_区分⑤所要額内訳'!$D$25="無",COUNTIF($D$126:E126,1)&lt;=7),E126,IF(OR('別紙3-1_区分⑤所要額内訳'!$D$25="有",'別紙3-1_区分⑤所要額内訳'!$E$25&lt;=DATE(2022,12,31)),E126,""))</f>
        <v/>
      </c>
      <c r="F233" s="312" t="str">
        <f>IF(AND('別紙3-1_区分⑤所要額内訳'!$E$25&gt;=DATE(2023,1,1),'別紙3-1_区分⑤所要額内訳'!$D$25="無",COUNTIF($D$126:F126,1)&lt;=7),F126,IF(OR('別紙3-1_区分⑤所要額内訳'!$D$25="有",'別紙3-1_区分⑤所要額内訳'!$E$25&lt;=DATE(2022,12,31)),F126,""))</f>
        <v/>
      </c>
      <c r="G233" s="312" t="str">
        <f>IF(AND('別紙3-1_区分⑤所要額内訳'!$E$25&gt;=DATE(2023,1,1),'別紙3-1_区分⑤所要額内訳'!$D$25="無",COUNTIF($D$126:G126,1)&lt;=7),G126,IF(OR('別紙3-1_区分⑤所要額内訳'!$D$25="有",'別紙3-1_区分⑤所要額内訳'!$E$25&lt;=DATE(2022,12,31)),G126,""))</f>
        <v/>
      </c>
      <c r="H233" s="312" t="str">
        <f>IF(AND('別紙3-1_区分⑤所要額内訳'!$E$25&gt;=DATE(2023,1,1),'別紙3-1_区分⑤所要額内訳'!$D$25="無",COUNTIF($D$126:H126,1)&lt;=7),H126,IF(OR('別紙3-1_区分⑤所要額内訳'!$D$25="有",'別紙3-1_区分⑤所要額内訳'!$E$25&lt;=DATE(2022,12,31)),H126,""))</f>
        <v/>
      </c>
      <c r="I233" s="312" t="str">
        <f>IF(AND('別紙3-1_区分⑤所要額内訳'!$E$25&gt;=DATE(2023,1,1),'別紙3-1_区分⑤所要額内訳'!$D$25="無",COUNTIF($D$126:I126,1)&lt;=7),I126,IF(OR('別紙3-1_区分⑤所要額内訳'!$D$25="有",'別紙3-1_区分⑤所要額内訳'!$E$25&lt;=DATE(2022,12,31)),I126,""))</f>
        <v/>
      </c>
      <c r="J233" s="312" t="str">
        <f>IF(AND('別紙3-1_区分⑤所要額内訳'!$E$25&gt;=DATE(2023,1,1),'別紙3-1_区分⑤所要額内訳'!$D$25="無",COUNTIF($D$126:J126,1)&lt;=7),J126,IF(OR('別紙3-1_区分⑤所要額内訳'!$D$25="有",'別紙3-1_区分⑤所要額内訳'!$E$25&lt;=DATE(2022,12,31)),J126,""))</f>
        <v/>
      </c>
      <c r="K233" s="312" t="str">
        <f>IF(AND('別紙3-1_区分⑤所要額内訳'!$E$25&gt;=DATE(2023,1,1),'別紙3-1_区分⑤所要額内訳'!$D$25="無",COUNTIF($D$126:K126,1)&lt;=7),K126,IF(OR('別紙3-1_区分⑤所要額内訳'!$D$25="有",'別紙3-1_区分⑤所要額内訳'!$E$25&lt;=DATE(2022,12,31)),K126,""))</f>
        <v/>
      </c>
      <c r="L233" s="312" t="str">
        <f>IF(AND('別紙3-1_区分⑤所要額内訳'!$E$25&gt;=DATE(2023,1,1),'別紙3-1_区分⑤所要額内訳'!$D$25="無",COUNTIF($D$126:L126,1)&lt;=7),L126,IF(OR('別紙3-1_区分⑤所要額内訳'!$D$25="有",'別紙3-1_区分⑤所要額内訳'!$E$25&lt;=DATE(2022,12,31)),L126,""))</f>
        <v/>
      </c>
      <c r="M233" s="312" t="str">
        <f>IF(AND('別紙3-1_区分⑤所要額内訳'!$E$25&gt;=DATE(2023,1,1),'別紙3-1_区分⑤所要額内訳'!$D$25="無",COUNTIF($D$126:M126,1)&lt;=7),M126,IF(OR('別紙3-1_区分⑤所要額内訳'!$D$25="有",'別紙3-1_区分⑤所要額内訳'!$E$25&lt;=DATE(2022,12,31)),M126,""))</f>
        <v/>
      </c>
      <c r="N233" s="312" t="str">
        <f>IF(AND('別紙3-1_区分⑤所要額内訳'!$E$25&gt;=DATE(2023,1,1),'別紙3-1_区分⑤所要額内訳'!$D$25="無",COUNTIF($D$126:N126,1)&lt;=7),N126,IF(OR('別紙3-1_区分⑤所要額内訳'!$D$25="有",'別紙3-1_区分⑤所要額内訳'!$E$25&lt;=DATE(2022,12,31)),N126,""))</f>
        <v/>
      </c>
      <c r="O233" s="312" t="str">
        <f>IF(AND('別紙3-1_区分⑤所要額内訳'!$E$25&gt;=DATE(2023,1,1),'別紙3-1_区分⑤所要額内訳'!$D$25="無",COUNTIF($D$126:O126,1)&lt;=7),O126,IF(OR('別紙3-1_区分⑤所要額内訳'!$D$25="有",'別紙3-1_区分⑤所要額内訳'!$E$25&lt;=DATE(2022,12,31)),O126,""))</f>
        <v/>
      </c>
      <c r="P233" s="312" t="str">
        <f>IF(AND('別紙3-1_区分⑤所要額内訳'!$E$25&gt;=DATE(2023,1,1),'別紙3-1_区分⑤所要額内訳'!$D$25="無",COUNTIF($D$126:P126,1)&lt;=7),P126,IF(OR('別紙3-1_区分⑤所要額内訳'!$D$25="有",'別紙3-1_区分⑤所要額内訳'!$E$25&lt;=DATE(2022,12,31)),P126,""))</f>
        <v/>
      </c>
      <c r="Q233" s="312" t="str">
        <f>IF(AND('別紙3-1_区分⑤所要額内訳'!$E$25&gt;=DATE(2023,1,1),'別紙3-1_区分⑤所要額内訳'!$D$25="無",COUNTIF($D$126:Q126,1)&lt;=7),Q126,IF(OR('別紙3-1_区分⑤所要額内訳'!$D$25="有",'別紙3-1_区分⑤所要額内訳'!$E$25&lt;=DATE(2022,12,31)),Q126,""))</f>
        <v/>
      </c>
      <c r="R233" s="312" t="str">
        <f>IF(AND('別紙3-1_区分⑤所要額内訳'!$E$25&gt;=DATE(2023,1,1),'別紙3-1_区分⑤所要額内訳'!$D$25="無",COUNTIF($D$126:R126,1)&lt;=7),R126,IF(OR('別紙3-1_区分⑤所要額内訳'!$D$25="有",'別紙3-1_区分⑤所要額内訳'!$E$25&lt;=DATE(2022,12,31)),R126,""))</f>
        <v/>
      </c>
      <c r="S233" s="312" t="str">
        <f>IF(AND('別紙3-1_区分⑤所要額内訳'!$E$25&gt;=DATE(2023,1,1),'別紙3-1_区分⑤所要額内訳'!$D$25="無",COUNTIF($D$126:S126,1)&lt;=7),S126,IF(OR('別紙3-1_区分⑤所要額内訳'!$D$25="有",'別紙3-1_区分⑤所要額内訳'!$E$25&lt;=DATE(2022,12,31)),S126,""))</f>
        <v/>
      </c>
      <c r="T233" s="312" t="str">
        <f>IF(AND('別紙3-1_区分⑤所要額内訳'!$E$25&gt;=DATE(2023,1,1),'別紙3-1_区分⑤所要額内訳'!$D$25="無",COUNTIF($D$126:T126,1)&lt;=7),T126,IF(OR('別紙3-1_区分⑤所要額内訳'!$D$25="有",'別紙3-1_区分⑤所要額内訳'!$E$25&lt;=DATE(2022,12,31)),T126,""))</f>
        <v/>
      </c>
      <c r="U233" s="312" t="str">
        <f>IF(AND('別紙3-1_区分⑤所要額内訳'!$E$25&gt;=DATE(2023,1,1),'別紙3-1_区分⑤所要額内訳'!$D$25="無",COUNTIF($D$126:U126,1)&lt;=7),U126,IF(OR('別紙3-1_区分⑤所要額内訳'!$D$25="有",'別紙3-1_区分⑤所要額内訳'!$E$25&lt;=DATE(2022,12,31)),U126,""))</f>
        <v/>
      </c>
      <c r="V233" s="312" t="str">
        <f>IF(AND('別紙3-1_区分⑤所要額内訳'!$E$25&gt;=DATE(2023,1,1),'別紙3-1_区分⑤所要額内訳'!$D$25="無",COUNTIF($D$126:V126,1)&lt;=7),V126,IF(OR('別紙3-1_区分⑤所要額内訳'!$D$25="有",'別紙3-1_区分⑤所要額内訳'!$E$25&lt;=DATE(2022,12,31)),V126,""))</f>
        <v/>
      </c>
      <c r="W233" s="312" t="str">
        <f>IF(AND('別紙3-1_区分⑤所要額内訳'!$E$25&gt;=DATE(2023,1,1),'別紙3-1_区分⑤所要額内訳'!$D$25="無",COUNTIF($D$126:W126,1)&lt;=7),W126,IF(OR('別紙3-1_区分⑤所要額内訳'!$D$25="有",'別紙3-1_区分⑤所要額内訳'!$E$25&lt;=DATE(2022,12,31)),W126,""))</f>
        <v/>
      </c>
      <c r="X233" s="312" t="str">
        <f>IF(AND('別紙3-1_区分⑤所要額内訳'!$E$25&gt;=DATE(2023,1,1),'別紙3-1_区分⑤所要額内訳'!$D$25="無",COUNTIF($D$126:X126,1)&lt;=7),X126,IF(OR('別紙3-1_区分⑤所要額内訳'!$D$25="有",'別紙3-1_区分⑤所要額内訳'!$E$25&lt;=DATE(2022,12,31)),X126,""))</f>
        <v/>
      </c>
      <c r="Y233" s="312" t="str">
        <f>IF(AND('別紙3-1_区分⑤所要額内訳'!$E$25&gt;=DATE(2023,1,1),'別紙3-1_区分⑤所要額内訳'!$D$25="無",COUNTIF($D$126:Y126,1)&lt;=7),Y126,IF(OR('別紙3-1_区分⑤所要額内訳'!$D$25="有",'別紙3-1_区分⑤所要額内訳'!$E$25&lt;=DATE(2022,12,31)),Y126,""))</f>
        <v/>
      </c>
      <c r="Z233" s="312" t="str">
        <f>IF(AND('別紙3-1_区分⑤所要額内訳'!$E$25&gt;=DATE(2023,1,1),'別紙3-1_区分⑤所要額内訳'!$D$25="無",COUNTIF($D$126:Z126,1)&lt;=7),Z126,IF(OR('別紙3-1_区分⑤所要額内訳'!$D$25="有",'別紙3-1_区分⑤所要額内訳'!$E$25&lt;=DATE(2022,12,31)),Z126,""))</f>
        <v/>
      </c>
      <c r="AA233" s="312" t="str">
        <f>IF(AND('別紙3-1_区分⑤所要額内訳'!$E$25&gt;=DATE(2023,1,1),'別紙3-1_区分⑤所要額内訳'!$D$25="無",COUNTIF($D$126:AA126,1)&lt;=7),AA126,IF(OR('別紙3-1_区分⑤所要額内訳'!$D$25="有",'別紙3-1_区分⑤所要額内訳'!$E$25&lt;=DATE(2022,12,31)),AA126,""))</f>
        <v/>
      </c>
      <c r="AB233" s="312" t="str">
        <f>IF(AND('別紙3-1_区分⑤所要額内訳'!$E$25&gt;=DATE(2023,1,1),'別紙3-1_区分⑤所要額内訳'!$D$25="無",COUNTIF($D$126:AB126,1)&lt;=7),AB126,IF(OR('別紙3-1_区分⑤所要額内訳'!$D$25="有",'別紙3-1_区分⑤所要額内訳'!$E$25&lt;=DATE(2022,12,31)),AB126,""))</f>
        <v/>
      </c>
      <c r="AC233" s="312" t="str">
        <f>IF(AND('別紙3-1_区分⑤所要額内訳'!$E$25&gt;=DATE(2023,1,1),'別紙3-1_区分⑤所要額内訳'!$D$25="無",COUNTIF($D$126:AC126,1)&lt;=7),AC126,IF(OR('別紙3-1_区分⑤所要額内訳'!$D$25="有",'別紙3-1_区分⑤所要額内訳'!$E$25&lt;=DATE(2022,12,31)),AC126,""))</f>
        <v/>
      </c>
      <c r="AD233" s="312" t="str">
        <f>IF(AND('別紙3-1_区分⑤所要額内訳'!$E$25&gt;=DATE(2023,1,1),'別紙3-1_区分⑤所要額内訳'!$D$25="無",COUNTIF($D$126:AD126,1)&lt;=7),AD126,IF(OR('別紙3-1_区分⑤所要額内訳'!$D$25="有",'別紙3-1_区分⑤所要額内訳'!$E$25&lt;=DATE(2022,12,31)),AD126,""))</f>
        <v/>
      </c>
      <c r="AE233" s="312" t="str">
        <f>IF(AND('別紙3-1_区分⑤所要額内訳'!$E$25&gt;=DATE(2023,1,1),'別紙3-1_区分⑤所要額内訳'!$D$25="無",COUNTIF($D$126:AE126,1)&lt;=7),AE126,IF(OR('別紙3-1_区分⑤所要額内訳'!$D$25="有",'別紙3-1_区分⑤所要額内訳'!$E$25&lt;=DATE(2022,12,31)),AE126,""))</f>
        <v/>
      </c>
      <c r="AF233" s="312" t="str">
        <f>IF(AND('別紙3-1_区分⑤所要額内訳'!$E$25&gt;=DATE(2023,1,1),'別紙3-1_区分⑤所要額内訳'!$D$25="無",COUNTIF($D$126:AF126,1)&lt;=7),AF126,IF(OR('別紙3-1_区分⑤所要額内訳'!$D$25="有",'別紙3-1_区分⑤所要額内訳'!$E$25&lt;=DATE(2022,12,31)),AF126,""))</f>
        <v/>
      </c>
      <c r="AG233" s="312" t="str">
        <f>IF(AND('別紙3-1_区分⑤所要額内訳'!$E$25&gt;=DATE(2023,1,1),'別紙3-1_区分⑤所要額内訳'!$D$25="無",COUNTIF($D$126:AG126,1)&lt;=7),AG126,IF(OR('別紙3-1_区分⑤所要額内訳'!$D$25="有",'別紙3-1_区分⑤所要額内訳'!$E$25&lt;=DATE(2022,12,31)),AG126,""))</f>
        <v/>
      </c>
      <c r="AH233" s="312" t="str">
        <f>IF(AND('別紙3-1_区分⑤所要額内訳'!$E$25&gt;=DATE(2023,1,1),'別紙3-1_区分⑤所要額内訳'!$D$25="無",COUNTIF($D$126:AH126,1)&lt;=7),AH126,IF(OR('別紙3-1_区分⑤所要額内訳'!$D$25="有",'別紙3-1_区分⑤所要額内訳'!$E$25&lt;=DATE(2022,12,31)),AH126,""))</f>
        <v/>
      </c>
      <c r="AI233" s="312" t="str">
        <f>IF(AND('別紙3-1_区分⑤所要額内訳'!$E$25&gt;=DATE(2023,1,1),'別紙3-1_区分⑤所要額内訳'!$D$25="無",COUNTIF($D$126:AI126,1)&lt;=7),AI126,IF(OR('別紙3-1_区分⑤所要額内訳'!$D$25="有",'別紙3-1_区分⑤所要額内訳'!$E$25&lt;=DATE(2022,12,31)),AI126,""))</f>
        <v/>
      </c>
      <c r="AJ233" s="312" t="str">
        <f>IF(AND('別紙3-1_区分⑤所要額内訳'!$E$25&gt;=DATE(2023,1,1),'別紙3-1_区分⑤所要額内訳'!$D$25="無",COUNTIF($D$126:AJ126,1)&lt;=7),AJ126,IF(OR('別紙3-1_区分⑤所要額内訳'!$D$25="有",'別紙3-1_区分⑤所要額内訳'!$E$25&lt;=DATE(2022,12,31)),AJ126,""))</f>
        <v/>
      </c>
      <c r="AK233" s="312" t="str">
        <f>IF(AND('別紙3-1_区分⑤所要額内訳'!$E$25&gt;=DATE(2023,1,1),'別紙3-1_区分⑤所要額内訳'!$D$25="無",COUNTIF($D$126:AK126,1)&lt;=7),AK126,IF(OR('別紙3-1_区分⑤所要額内訳'!$D$25="有",'別紙3-1_区分⑤所要額内訳'!$E$25&lt;=DATE(2022,12,31)),AK126,""))</f>
        <v/>
      </c>
      <c r="AL233" s="312" t="str">
        <f>IF(AND('別紙3-1_区分⑤所要額内訳'!$E$25&gt;=DATE(2023,1,1),'別紙3-1_区分⑤所要額内訳'!$D$25="無",COUNTIF($D$126:AL126,1)&lt;=7),AL126,IF(OR('別紙3-1_区分⑤所要額内訳'!$D$25="有",'別紙3-1_区分⑤所要額内訳'!$E$25&lt;=DATE(2022,12,31)),AL126,""))</f>
        <v/>
      </c>
      <c r="AM233" s="312" t="str">
        <f>IF(AND('別紙3-1_区分⑤所要額内訳'!$E$25&gt;=DATE(2023,1,1),'別紙3-1_区分⑤所要額内訳'!$D$25="無",COUNTIF($D$126:AM126,1)&lt;=7),AM126,IF(OR('別紙3-1_区分⑤所要額内訳'!$D$25="有",'別紙3-1_区分⑤所要額内訳'!$E$25&lt;=DATE(2022,12,31)),AM126,""))</f>
        <v/>
      </c>
      <c r="AN233" s="312" t="str">
        <f>IF(AND('別紙3-1_区分⑤所要額内訳'!$E$25&gt;=DATE(2023,1,1),'別紙3-1_区分⑤所要額内訳'!$D$25="無",COUNTIF($D$126:AN126,1)&lt;=7),AN126,IF(OR('別紙3-1_区分⑤所要額内訳'!$D$25="有",'別紙3-1_区分⑤所要額内訳'!$E$25&lt;=DATE(2022,12,31)),AN126,""))</f>
        <v/>
      </c>
      <c r="AO233" s="312" t="str">
        <f>IF(AND('別紙3-1_区分⑤所要額内訳'!$E$25&gt;=DATE(2023,1,1),'別紙3-1_区分⑤所要額内訳'!$D$25="無",COUNTIF($D$126:AO126,1)&lt;=7),AO126,IF(OR('別紙3-1_区分⑤所要額内訳'!$D$25="有",'別紙3-1_区分⑤所要額内訳'!$E$25&lt;=DATE(2022,12,31)),AO126,""))</f>
        <v/>
      </c>
      <c r="AP233" s="312" t="str">
        <f>IF(AND('別紙3-1_区分⑤所要額内訳'!$E$25&gt;=DATE(2023,1,1),'別紙3-1_区分⑤所要額内訳'!$D$25="無",COUNTIF($D$126:AP126,1)&lt;=7),AP126,IF(OR('別紙3-1_区分⑤所要額内訳'!$D$25="有",'別紙3-1_区分⑤所要額内訳'!$E$25&lt;=DATE(2022,12,31)),AP126,""))</f>
        <v/>
      </c>
      <c r="AQ233" s="312" t="str">
        <f>IF(AND('別紙3-1_区分⑤所要額内訳'!$E$25&gt;=DATE(2023,1,1),'別紙3-1_区分⑤所要額内訳'!$D$25="無",COUNTIF($D$126:AQ126,1)&lt;=7),AQ126,IF(OR('別紙3-1_区分⑤所要額内訳'!$D$25="有",'別紙3-1_区分⑤所要額内訳'!$E$25&lt;=DATE(2022,12,31)),AQ126,""))</f>
        <v/>
      </c>
      <c r="AR233" s="312" t="str">
        <f>IF(AND('別紙3-1_区分⑤所要額内訳'!$E$25&gt;=DATE(2023,1,1),'別紙3-1_区分⑤所要額内訳'!$D$25="無",COUNTIF($D$126:AR126,1)&lt;=7),AR126,IF(OR('別紙3-1_区分⑤所要額内訳'!$D$25="有",'別紙3-1_区分⑤所要額内訳'!$E$25&lt;=DATE(2022,12,31)),AR126,""))</f>
        <v/>
      </c>
      <c r="AS233" s="312" t="str">
        <f>IF(AND('別紙3-1_区分⑤所要額内訳'!$E$25&gt;=DATE(2023,1,1),'別紙3-1_区分⑤所要額内訳'!$D$25="無",COUNTIF($D$126:AS126,1)&lt;=7),AS126,IF(OR('別紙3-1_区分⑤所要額内訳'!$D$25="有",'別紙3-1_区分⑤所要額内訳'!$E$25&lt;=DATE(2022,12,31)),AS126,""))</f>
        <v/>
      </c>
      <c r="AT233" s="312" t="str">
        <f>IF(AND('別紙3-1_区分⑤所要額内訳'!$E$25&gt;=DATE(2023,1,1),'別紙3-1_区分⑤所要額内訳'!$D$25="無",COUNTIF($D$126:AT126,1)&lt;=7),AT126,IF(OR('別紙3-1_区分⑤所要額内訳'!$D$25="有",'別紙3-1_区分⑤所要額内訳'!$E$25&lt;=DATE(2022,12,31)),AT126,""))</f>
        <v/>
      </c>
      <c r="AU233" s="312" t="str">
        <f>IF(AND('別紙3-1_区分⑤所要額内訳'!$E$25&gt;=DATE(2023,1,1),'別紙3-1_区分⑤所要額内訳'!$D$25="無",COUNTIF($D$126:AU126,1)&lt;=7),AU126,IF(OR('別紙3-1_区分⑤所要額内訳'!$D$25="有",'別紙3-1_区分⑤所要額内訳'!$E$25&lt;=DATE(2022,12,31)),AU126,""))</f>
        <v/>
      </c>
      <c r="AV233" s="312" t="str">
        <f>IF(AND('別紙3-1_区分⑤所要額内訳'!$E$25&gt;=DATE(2023,1,1),'別紙3-1_区分⑤所要額内訳'!$D$25="無",COUNTIF($D$126:AV126,1)&lt;=7),AV126,IF(OR('別紙3-1_区分⑤所要額内訳'!$D$25="有",'別紙3-1_区分⑤所要額内訳'!$E$25&lt;=DATE(2022,12,31)),AV126,""))</f>
        <v/>
      </c>
      <c r="AW233" s="312" t="str">
        <f>IF(AND('別紙3-1_区分⑤所要額内訳'!$E$25&gt;=DATE(2023,1,1),'別紙3-1_区分⑤所要額内訳'!$D$25="無",COUNTIF($D$126:AW126,1)&lt;=7),AW126,IF(OR('別紙3-1_区分⑤所要額内訳'!$D$25="有",'別紙3-1_区分⑤所要額内訳'!$E$25&lt;=DATE(2022,12,31)),AW126,""))</f>
        <v/>
      </c>
      <c r="AX233" s="312" t="str">
        <f>IF(AND('別紙3-1_区分⑤所要額内訳'!$E$25&gt;=DATE(2023,1,1),'別紙3-1_区分⑤所要額内訳'!$D$25="無",COUNTIF($D$126:AX126,1)&lt;=7),AX126,IF(OR('別紙3-1_区分⑤所要額内訳'!$D$25="有",'別紙3-1_区分⑤所要額内訳'!$E$25&lt;=DATE(2022,12,31)),AX126,""))</f>
        <v/>
      </c>
      <c r="AY233" s="312" t="str">
        <f>IF(AND('別紙3-1_区分⑤所要額内訳'!$E$25&gt;=DATE(2023,1,1),'別紙3-1_区分⑤所要額内訳'!$D$25="無",COUNTIF($D$126:AY126,1)&lt;=7),AY126,IF(OR('別紙3-1_区分⑤所要額内訳'!$D$25="有",'別紙3-1_区分⑤所要額内訳'!$E$25&lt;=DATE(2022,12,31)),AY126,""))</f>
        <v/>
      </c>
      <c r="AZ233" s="312" t="str">
        <f>IF(AND('別紙3-1_区分⑤所要額内訳'!$E$25&gt;=DATE(2023,1,1),'別紙3-1_区分⑤所要額内訳'!$D$25="無",COUNTIF($D$126:AZ126,1)&lt;=7),AZ126,IF(OR('別紙3-1_区分⑤所要額内訳'!$D$25="有",'別紙3-1_区分⑤所要額内訳'!$E$25&lt;=DATE(2022,12,31)),AZ126,""))</f>
        <v/>
      </c>
      <c r="BA233" s="312" t="str">
        <f>IF(AND('別紙3-1_区分⑤所要額内訳'!$E$25&gt;=DATE(2023,1,1),'別紙3-1_区分⑤所要額内訳'!$D$25="無",COUNTIF($D$126:BA126,1)&lt;=7),BA126,IF(OR('別紙3-1_区分⑤所要額内訳'!$D$25="有",'別紙3-1_区分⑤所要額内訳'!$E$25&lt;=DATE(2022,12,31)),BA126,""))</f>
        <v/>
      </c>
      <c r="BB233" s="311">
        <f t="shared" si="228"/>
        <v>1</v>
      </c>
    </row>
    <row r="234" spans="1:54">
      <c r="A234" s="307" t="str">
        <f t="shared" si="227"/>
        <v/>
      </c>
      <c r="B234" s="313" t="str">
        <f t="shared" si="227"/>
        <v/>
      </c>
      <c r="C234" s="307" t="str">
        <f t="shared" si="227"/>
        <v/>
      </c>
      <c r="D234" s="312">
        <f>IF(AND('別紙3-1_区分⑤所要額内訳'!$E$26&gt;=DATE(2023,1,1),'別紙3-1_区分⑤所要額内訳'!$D$26="無",COUNTIF($D$127:D127,1)&lt;=7),D127,IF(OR('別紙3-1_区分⑤所要額内訳'!$D$26="有",'別紙3-1_区分⑤所要額内訳'!$E$26&lt;=DATE(2022,12,31)),D127,""))</f>
        <v>1</v>
      </c>
      <c r="E234" s="312" t="str">
        <f>IF(AND('別紙3-1_区分⑤所要額内訳'!$E$26&gt;=DATE(2023,1,1),'別紙3-1_区分⑤所要額内訳'!$D$26="無",COUNTIF($D$127:E127,1)&lt;=7),E127,IF(OR('別紙3-1_区分⑤所要額内訳'!$D$26="有",'別紙3-1_区分⑤所要額内訳'!$E$26&lt;=DATE(2022,12,31)),E127,""))</f>
        <v/>
      </c>
      <c r="F234" s="312" t="str">
        <f>IF(AND('別紙3-1_区分⑤所要額内訳'!$E$26&gt;=DATE(2023,1,1),'別紙3-1_区分⑤所要額内訳'!$D$26="無",COUNTIF($D$127:F127,1)&lt;=7),F127,IF(OR('別紙3-1_区分⑤所要額内訳'!$D$26="有",'別紙3-1_区分⑤所要額内訳'!$E$26&lt;=DATE(2022,12,31)),F127,""))</f>
        <v/>
      </c>
      <c r="G234" s="312" t="str">
        <f>IF(AND('別紙3-1_区分⑤所要額内訳'!$E$26&gt;=DATE(2023,1,1),'別紙3-1_区分⑤所要額内訳'!$D$26="無",COUNTIF($D$127:G127,1)&lt;=7),G127,IF(OR('別紙3-1_区分⑤所要額内訳'!$D$26="有",'別紙3-1_区分⑤所要額内訳'!$E$26&lt;=DATE(2022,12,31)),G127,""))</f>
        <v/>
      </c>
      <c r="H234" s="312" t="str">
        <f>IF(AND('別紙3-1_区分⑤所要額内訳'!$E$26&gt;=DATE(2023,1,1),'別紙3-1_区分⑤所要額内訳'!$D$26="無",COUNTIF($D$127:H127,1)&lt;=7),H127,IF(OR('別紙3-1_区分⑤所要額内訳'!$D$26="有",'別紙3-1_区分⑤所要額内訳'!$E$26&lt;=DATE(2022,12,31)),H127,""))</f>
        <v/>
      </c>
      <c r="I234" s="312" t="str">
        <f>IF(AND('別紙3-1_区分⑤所要額内訳'!$E$26&gt;=DATE(2023,1,1),'別紙3-1_区分⑤所要額内訳'!$D$26="無",COUNTIF($D$127:I127,1)&lt;=7),I127,IF(OR('別紙3-1_区分⑤所要額内訳'!$D$26="有",'別紙3-1_区分⑤所要額内訳'!$E$26&lt;=DATE(2022,12,31)),I127,""))</f>
        <v/>
      </c>
      <c r="J234" s="312" t="str">
        <f>IF(AND('別紙3-1_区分⑤所要額内訳'!$E$26&gt;=DATE(2023,1,1),'別紙3-1_区分⑤所要額内訳'!$D$26="無",COUNTIF($D$127:J127,1)&lt;=7),J127,IF(OR('別紙3-1_区分⑤所要額内訳'!$D$26="有",'別紙3-1_区分⑤所要額内訳'!$E$26&lt;=DATE(2022,12,31)),J127,""))</f>
        <v/>
      </c>
      <c r="K234" s="312" t="str">
        <f>IF(AND('別紙3-1_区分⑤所要額内訳'!$E$26&gt;=DATE(2023,1,1),'別紙3-1_区分⑤所要額内訳'!$D$26="無",COUNTIF($D$127:K127,1)&lt;=7),K127,IF(OR('別紙3-1_区分⑤所要額内訳'!$D$26="有",'別紙3-1_区分⑤所要額内訳'!$E$26&lt;=DATE(2022,12,31)),K127,""))</f>
        <v/>
      </c>
      <c r="L234" s="312" t="str">
        <f>IF(AND('別紙3-1_区分⑤所要額内訳'!$E$26&gt;=DATE(2023,1,1),'別紙3-1_区分⑤所要額内訳'!$D$26="無",COUNTIF($D$127:L127,1)&lt;=7),L127,IF(OR('別紙3-1_区分⑤所要額内訳'!$D$26="有",'別紙3-1_区分⑤所要額内訳'!$E$26&lt;=DATE(2022,12,31)),L127,""))</f>
        <v/>
      </c>
      <c r="M234" s="312" t="str">
        <f>IF(AND('別紙3-1_区分⑤所要額内訳'!$E$26&gt;=DATE(2023,1,1),'別紙3-1_区分⑤所要額内訳'!$D$26="無",COUNTIF($D$127:M127,1)&lt;=7),M127,IF(OR('別紙3-1_区分⑤所要額内訳'!$D$26="有",'別紙3-1_区分⑤所要額内訳'!$E$26&lt;=DATE(2022,12,31)),M127,""))</f>
        <v/>
      </c>
      <c r="N234" s="312" t="str">
        <f>IF(AND('別紙3-1_区分⑤所要額内訳'!$E$26&gt;=DATE(2023,1,1),'別紙3-1_区分⑤所要額内訳'!$D$26="無",COUNTIF($D$127:N127,1)&lt;=7),N127,IF(OR('別紙3-1_区分⑤所要額内訳'!$D$26="有",'別紙3-1_区分⑤所要額内訳'!$E$26&lt;=DATE(2022,12,31)),N127,""))</f>
        <v/>
      </c>
      <c r="O234" s="312" t="str">
        <f>IF(AND('別紙3-1_区分⑤所要額内訳'!$E$26&gt;=DATE(2023,1,1),'別紙3-1_区分⑤所要額内訳'!$D$26="無",COUNTIF($D$127:O127,1)&lt;=7),O127,IF(OR('別紙3-1_区分⑤所要額内訳'!$D$26="有",'別紙3-1_区分⑤所要額内訳'!$E$26&lt;=DATE(2022,12,31)),O127,""))</f>
        <v/>
      </c>
      <c r="P234" s="312" t="str">
        <f>IF(AND('別紙3-1_区分⑤所要額内訳'!$E$26&gt;=DATE(2023,1,1),'別紙3-1_区分⑤所要額内訳'!$D$26="無",COUNTIF($D$127:P127,1)&lt;=7),P127,IF(OR('別紙3-1_区分⑤所要額内訳'!$D$26="有",'別紙3-1_区分⑤所要額内訳'!$E$26&lt;=DATE(2022,12,31)),P127,""))</f>
        <v/>
      </c>
      <c r="Q234" s="312" t="str">
        <f>IF(AND('別紙3-1_区分⑤所要額内訳'!$E$26&gt;=DATE(2023,1,1),'別紙3-1_区分⑤所要額内訳'!$D$26="無",COUNTIF($D$127:Q127,1)&lt;=7),Q127,IF(OR('別紙3-1_区分⑤所要額内訳'!$D$26="有",'別紙3-1_区分⑤所要額内訳'!$E$26&lt;=DATE(2022,12,31)),Q127,""))</f>
        <v/>
      </c>
      <c r="R234" s="312" t="str">
        <f>IF(AND('別紙3-1_区分⑤所要額内訳'!$E$26&gt;=DATE(2023,1,1),'別紙3-1_区分⑤所要額内訳'!$D$26="無",COUNTIF($D$127:R127,1)&lt;=7),R127,IF(OR('別紙3-1_区分⑤所要額内訳'!$D$26="有",'別紙3-1_区分⑤所要額内訳'!$E$26&lt;=DATE(2022,12,31)),R127,""))</f>
        <v/>
      </c>
      <c r="S234" s="312" t="str">
        <f>IF(AND('別紙3-1_区分⑤所要額内訳'!$E$26&gt;=DATE(2023,1,1),'別紙3-1_区分⑤所要額内訳'!$D$26="無",COUNTIF($D$127:S127,1)&lt;=7),S127,IF(OR('別紙3-1_区分⑤所要額内訳'!$D$26="有",'別紙3-1_区分⑤所要額内訳'!$E$26&lt;=DATE(2022,12,31)),S127,""))</f>
        <v/>
      </c>
      <c r="T234" s="312" t="str">
        <f>IF(AND('別紙3-1_区分⑤所要額内訳'!$E$26&gt;=DATE(2023,1,1),'別紙3-1_区分⑤所要額内訳'!$D$26="無",COUNTIF($D$127:T127,1)&lt;=7),T127,IF(OR('別紙3-1_区分⑤所要額内訳'!$D$26="有",'別紙3-1_区分⑤所要額内訳'!$E$26&lt;=DATE(2022,12,31)),T127,""))</f>
        <v/>
      </c>
      <c r="U234" s="312" t="str">
        <f>IF(AND('別紙3-1_区分⑤所要額内訳'!$E$26&gt;=DATE(2023,1,1),'別紙3-1_区分⑤所要額内訳'!$D$26="無",COUNTIF($D$127:U127,1)&lt;=7),U127,IF(OR('別紙3-1_区分⑤所要額内訳'!$D$26="有",'別紙3-1_区分⑤所要額内訳'!$E$26&lt;=DATE(2022,12,31)),U127,""))</f>
        <v/>
      </c>
      <c r="V234" s="312" t="str">
        <f>IF(AND('別紙3-1_区分⑤所要額内訳'!$E$26&gt;=DATE(2023,1,1),'別紙3-1_区分⑤所要額内訳'!$D$26="無",COUNTIF($D$127:V127,1)&lt;=7),V127,IF(OR('別紙3-1_区分⑤所要額内訳'!$D$26="有",'別紙3-1_区分⑤所要額内訳'!$E$26&lt;=DATE(2022,12,31)),V127,""))</f>
        <v/>
      </c>
      <c r="W234" s="312" t="str">
        <f>IF(AND('別紙3-1_区分⑤所要額内訳'!$E$26&gt;=DATE(2023,1,1),'別紙3-1_区分⑤所要額内訳'!$D$26="無",COUNTIF($D$127:W127,1)&lt;=7),W127,IF(OR('別紙3-1_区分⑤所要額内訳'!$D$26="有",'別紙3-1_区分⑤所要額内訳'!$E$26&lt;=DATE(2022,12,31)),W127,""))</f>
        <v/>
      </c>
      <c r="X234" s="312" t="str">
        <f>IF(AND('別紙3-1_区分⑤所要額内訳'!$E$26&gt;=DATE(2023,1,1),'別紙3-1_区分⑤所要額内訳'!$D$26="無",COUNTIF($D$127:X127,1)&lt;=7),X127,IF(OR('別紙3-1_区分⑤所要額内訳'!$D$26="有",'別紙3-1_区分⑤所要額内訳'!$E$26&lt;=DATE(2022,12,31)),X127,""))</f>
        <v/>
      </c>
      <c r="Y234" s="312" t="str">
        <f>IF(AND('別紙3-1_区分⑤所要額内訳'!$E$26&gt;=DATE(2023,1,1),'別紙3-1_区分⑤所要額内訳'!$D$26="無",COUNTIF($D$127:Y127,1)&lt;=7),Y127,IF(OR('別紙3-1_区分⑤所要額内訳'!$D$26="有",'別紙3-1_区分⑤所要額内訳'!$E$26&lt;=DATE(2022,12,31)),Y127,""))</f>
        <v/>
      </c>
      <c r="Z234" s="312" t="str">
        <f>IF(AND('別紙3-1_区分⑤所要額内訳'!$E$26&gt;=DATE(2023,1,1),'別紙3-1_区分⑤所要額内訳'!$D$26="無",COUNTIF($D$127:Z127,1)&lt;=7),Z127,IF(OR('別紙3-1_区分⑤所要額内訳'!$D$26="有",'別紙3-1_区分⑤所要額内訳'!$E$26&lt;=DATE(2022,12,31)),Z127,""))</f>
        <v/>
      </c>
      <c r="AA234" s="312" t="str">
        <f>IF(AND('別紙3-1_区分⑤所要額内訳'!$E$26&gt;=DATE(2023,1,1),'別紙3-1_区分⑤所要額内訳'!$D$26="無",COUNTIF($D$127:AA127,1)&lt;=7),AA127,IF(OR('別紙3-1_区分⑤所要額内訳'!$D$26="有",'別紙3-1_区分⑤所要額内訳'!$E$26&lt;=DATE(2022,12,31)),AA127,""))</f>
        <v/>
      </c>
      <c r="AB234" s="312" t="str">
        <f>IF(AND('別紙3-1_区分⑤所要額内訳'!$E$26&gt;=DATE(2023,1,1),'別紙3-1_区分⑤所要額内訳'!$D$26="無",COUNTIF($D$127:AB127,1)&lt;=7),AB127,IF(OR('別紙3-1_区分⑤所要額内訳'!$D$26="有",'別紙3-1_区分⑤所要額内訳'!$E$26&lt;=DATE(2022,12,31)),AB127,""))</f>
        <v/>
      </c>
      <c r="AC234" s="312" t="str">
        <f>IF(AND('別紙3-1_区分⑤所要額内訳'!$E$26&gt;=DATE(2023,1,1),'別紙3-1_区分⑤所要額内訳'!$D$26="無",COUNTIF($D$127:AC127,1)&lt;=7),AC127,IF(OR('別紙3-1_区分⑤所要額内訳'!$D$26="有",'別紙3-1_区分⑤所要額内訳'!$E$26&lt;=DATE(2022,12,31)),AC127,""))</f>
        <v/>
      </c>
      <c r="AD234" s="312" t="str">
        <f>IF(AND('別紙3-1_区分⑤所要額内訳'!$E$26&gt;=DATE(2023,1,1),'別紙3-1_区分⑤所要額内訳'!$D$26="無",COUNTIF($D$127:AD127,1)&lt;=7),AD127,IF(OR('別紙3-1_区分⑤所要額内訳'!$D$26="有",'別紙3-1_区分⑤所要額内訳'!$E$26&lt;=DATE(2022,12,31)),AD127,""))</f>
        <v/>
      </c>
      <c r="AE234" s="312" t="str">
        <f>IF(AND('別紙3-1_区分⑤所要額内訳'!$E$26&gt;=DATE(2023,1,1),'別紙3-1_区分⑤所要額内訳'!$D$26="無",COUNTIF($D$127:AE127,1)&lt;=7),AE127,IF(OR('別紙3-1_区分⑤所要額内訳'!$D$26="有",'別紙3-1_区分⑤所要額内訳'!$E$26&lt;=DATE(2022,12,31)),AE127,""))</f>
        <v/>
      </c>
      <c r="AF234" s="312" t="str">
        <f>IF(AND('別紙3-1_区分⑤所要額内訳'!$E$26&gt;=DATE(2023,1,1),'別紙3-1_区分⑤所要額内訳'!$D$26="無",COUNTIF($D$127:AF127,1)&lt;=7),AF127,IF(OR('別紙3-1_区分⑤所要額内訳'!$D$26="有",'別紙3-1_区分⑤所要額内訳'!$E$26&lt;=DATE(2022,12,31)),AF127,""))</f>
        <v/>
      </c>
      <c r="AG234" s="312" t="str">
        <f>IF(AND('別紙3-1_区分⑤所要額内訳'!$E$26&gt;=DATE(2023,1,1),'別紙3-1_区分⑤所要額内訳'!$D$26="無",COUNTIF($D$127:AG127,1)&lt;=7),AG127,IF(OR('別紙3-1_区分⑤所要額内訳'!$D$26="有",'別紙3-1_区分⑤所要額内訳'!$E$26&lt;=DATE(2022,12,31)),AG127,""))</f>
        <v/>
      </c>
      <c r="AH234" s="312" t="str">
        <f>IF(AND('別紙3-1_区分⑤所要額内訳'!$E$26&gt;=DATE(2023,1,1),'別紙3-1_区分⑤所要額内訳'!$D$26="無",COUNTIF($D$127:AH127,1)&lt;=7),AH127,IF(OR('別紙3-1_区分⑤所要額内訳'!$D$26="有",'別紙3-1_区分⑤所要額内訳'!$E$26&lt;=DATE(2022,12,31)),AH127,""))</f>
        <v/>
      </c>
      <c r="AI234" s="312" t="str">
        <f>IF(AND('別紙3-1_区分⑤所要額内訳'!$E$26&gt;=DATE(2023,1,1),'別紙3-1_区分⑤所要額内訳'!$D$26="無",COUNTIF($D$127:AI127,1)&lt;=7),AI127,IF(OR('別紙3-1_区分⑤所要額内訳'!$D$26="有",'別紙3-1_区分⑤所要額内訳'!$E$26&lt;=DATE(2022,12,31)),AI127,""))</f>
        <v/>
      </c>
      <c r="AJ234" s="312" t="str">
        <f>IF(AND('別紙3-1_区分⑤所要額内訳'!$E$26&gt;=DATE(2023,1,1),'別紙3-1_区分⑤所要額内訳'!$D$26="無",COUNTIF($D$127:AJ127,1)&lt;=7),AJ127,IF(OR('別紙3-1_区分⑤所要額内訳'!$D$26="有",'別紙3-1_区分⑤所要額内訳'!$E$26&lt;=DATE(2022,12,31)),AJ127,""))</f>
        <v/>
      </c>
      <c r="AK234" s="312" t="str">
        <f>IF(AND('別紙3-1_区分⑤所要額内訳'!$E$26&gt;=DATE(2023,1,1),'別紙3-1_区分⑤所要額内訳'!$D$26="無",COUNTIF($D$127:AK127,1)&lt;=7),AK127,IF(OR('別紙3-1_区分⑤所要額内訳'!$D$26="有",'別紙3-1_区分⑤所要額内訳'!$E$26&lt;=DATE(2022,12,31)),AK127,""))</f>
        <v/>
      </c>
      <c r="AL234" s="312" t="str">
        <f>IF(AND('別紙3-1_区分⑤所要額内訳'!$E$26&gt;=DATE(2023,1,1),'別紙3-1_区分⑤所要額内訳'!$D$26="無",COUNTIF($D$127:AL127,1)&lt;=7),AL127,IF(OR('別紙3-1_区分⑤所要額内訳'!$D$26="有",'別紙3-1_区分⑤所要額内訳'!$E$26&lt;=DATE(2022,12,31)),AL127,""))</f>
        <v/>
      </c>
      <c r="AM234" s="312" t="str">
        <f>IF(AND('別紙3-1_区分⑤所要額内訳'!$E$26&gt;=DATE(2023,1,1),'別紙3-1_区分⑤所要額内訳'!$D$26="無",COUNTIF($D$127:AM127,1)&lt;=7),AM127,IF(OR('別紙3-1_区分⑤所要額内訳'!$D$26="有",'別紙3-1_区分⑤所要額内訳'!$E$26&lt;=DATE(2022,12,31)),AM127,""))</f>
        <v/>
      </c>
      <c r="AN234" s="312" t="str">
        <f>IF(AND('別紙3-1_区分⑤所要額内訳'!$E$26&gt;=DATE(2023,1,1),'別紙3-1_区分⑤所要額内訳'!$D$26="無",COUNTIF($D$127:AN127,1)&lt;=7),AN127,IF(OR('別紙3-1_区分⑤所要額内訳'!$D$26="有",'別紙3-1_区分⑤所要額内訳'!$E$26&lt;=DATE(2022,12,31)),AN127,""))</f>
        <v/>
      </c>
      <c r="AO234" s="312" t="str">
        <f>IF(AND('別紙3-1_区分⑤所要額内訳'!$E$26&gt;=DATE(2023,1,1),'別紙3-1_区分⑤所要額内訳'!$D$26="無",COUNTIF($D$127:AO127,1)&lt;=7),AO127,IF(OR('別紙3-1_区分⑤所要額内訳'!$D$26="有",'別紙3-1_区分⑤所要額内訳'!$E$26&lt;=DATE(2022,12,31)),AO127,""))</f>
        <v/>
      </c>
      <c r="AP234" s="312" t="str">
        <f>IF(AND('別紙3-1_区分⑤所要額内訳'!$E$26&gt;=DATE(2023,1,1),'別紙3-1_区分⑤所要額内訳'!$D$26="無",COUNTIF($D$127:AP127,1)&lt;=7),AP127,IF(OR('別紙3-1_区分⑤所要額内訳'!$D$26="有",'別紙3-1_区分⑤所要額内訳'!$E$26&lt;=DATE(2022,12,31)),AP127,""))</f>
        <v/>
      </c>
      <c r="AQ234" s="312" t="str">
        <f>IF(AND('別紙3-1_区分⑤所要額内訳'!$E$26&gt;=DATE(2023,1,1),'別紙3-1_区分⑤所要額内訳'!$D$26="無",COUNTIF($D$127:AQ127,1)&lt;=7),AQ127,IF(OR('別紙3-1_区分⑤所要額内訳'!$D$26="有",'別紙3-1_区分⑤所要額内訳'!$E$26&lt;=DATE(2022,12,31)),AQ127,""))</f>
        <v/>
      </c>
      <c r="AR234" s="312" t="str">
        <f>IF(AND('別紙3-1_区分⑤所要額内訳'!$E$26&gt;=DATE(2023,1,1),'別紙3-1_区分⑤所要額内訳'!$D$26="無",COUNTIF($D$127:AR127,1)&lt;=7),AR127,IF(OR('別紙3-1_区分⑤所要額内訳'!$D$26="有",'別紙3-1_区分⑤所要額内訳'!$E$26&lt;=DATE(2022,12,31)),AR127,""))</f>
        <v/>
      </c>
      <c r="AS234" s="312" t="str">
        <f>IF(AND('別紙3-1_区分⑤所要額内訳'!$E$26&gt;=DATE(2023,1,1),'別紙3-1_区分⑤所要額内訳'!$D$26="無",COUNTIF($D$127:AS127,1)&lt;=7),AS127,IF(OR('別紙3-1_区分⑤所要額内訳'!$D$26="有",'別紙3-1_区分⑤所要額内訳'!$E$26&lt;=DATE(2022,12,31)),AS127,""))</f>
        <v/>
      </c>
      <c r="AT234" s="312" t="str">
        <f>IF(AND('別紙3-1_区分⑤所要額内訳'!$E$26&gt;=DATE(2023,1,1),'別紙3-1_区分⑤所要額内訳'!$D$26="無",COUNTIF($D$127:AT127,1)&lt;=7),AT127,IF(OR('別紙3-1_区分⑤所要額内訳'!$D$26="有",'別紙3-1_区分⑤所要額内訳'!$E$26&lt;=DATE(2022,12,31)),AT127,""))</f>
        <v/>
      </c>
      <c r="AU234" s="312" t="str">
        <f>IF(AND('別紙3-1_区分⑤所要額内訳'!$E$26&gt;=DATE(2023,1,1),'別紙3-1_区分⑤所要額内訳'!$D$26="無",COUNTIF($D$127:AU127,1)&lt;=7),AU127,IF(OR('別紙3-1_区分⑤所要額内訳'!$D$26="有",'別紙3-1_区分⑤所要額内訳'!$E$26&lt;=DATE(2022,12,31)),AU127,""))</f>
        <v/>
      </c>
      <c r="AV234" s="312" t="str">
        <f>IF(AND('別紙3-1_区分⑤所要額内訳'!$E$26&gt;=DATE(2023,1,1),'別紙3-1_区分⑤所要額内訳'!$D$26="無",COUNTIF($D$127:AV127,1)&lt;=7),AV127,IF(OR('別紙3-1_区分⑤所要額内訳'!$D$26="有",'別紙3-1_区分⑤所要額内訳'!$E$26&lt;=DATE(2022,12,31)),AV127,""))</f>
        <v/>
      </c>
      <c r="AW234" s="312" t="str">
        <f>IF(AND('別紙3-1_区分⑤所要額内訳'!$E$26&gt;=DATE(2023,1,1),'別紙3-1_区分⑤所要額内訳'!$D$26="無",COUNTIF($D$127:AW127,1)&lt;=7),AW127,IF(OR('別紙3-1_区分⑤所要額内訳'!$D$26="有",'別紙3-1_区分⑤所要額内訳'!$E$26&lt;=DATE(2022,12,31)),AW127,""))</f>
        <v/>
      </c>
      <c r="AX234" s="312" t="str">
        <f>IF(AND('別紙3-1_区分⑤所要額内訳'!$E$26&gt;=DATE(2023,1,1),'別紙3-1_区分⑤所要額内訳'!$D$26="無",COUNTIF($D$127:AX127,1)&lt;=7),AX127,IF(OR('別紙3-1_区分⑤所要額内訳'!$D$26="有",'別紙3-1_区分⑤所要額内訳'!$E$26&lt;=DATE(2022,12,31)),AX127,""))</f>
        <v/>
      </c>
      <c r="AY234" s="312" t="str">
        <f>IF(AND('別紙3-1_区分⑤所要額内訳'!$E$26&gt;=DATE(2023,1,1),'別紙3-1_区分⑤所要額内訳'!$D$26="無",COUNTIF($D$127:AY127,1)&lt;=7),AY127,IF(OR('別紙3-1_区分⑤所要額内訳'!$D$26="有",'別紙3-1_区分⑤所要額内訳'!$E$26&lt;=DATE(2022,12,31)),AY127,""))</f>
        <v/>
      </c>
      <c r="AZ234" s="312" t="str">
        <f>IF(AND('別紙3-1_区分⑤所要額内訳'!$E$26&gt;=DATE(2023,1,1),'別紙3-1_区分⑤所要額内訳'!$D$26="無",COUNTIF($D$127:AZ127,1)&lt;=7),AZ127,IF(OR('別紙3-1_区分⑤所要額内訳'!$D$26="有",'別紙3-1_区分⑤所要額内訳'!$E$26&lt;=DATE(2022,12,31)),AZ127,""))</f>
        <v/>
      </c>
      <c r="BA234" s="312" t="str">
        <f>IF(AND('別紙3-1_区分⑤所要額内訳'!$E$26&gt;=DATE(2023,1,1),'別紙3-1_区分⑤所要額内訳'!$D$26="無",COUNTIF($D$127:BA127,1)&lt;=7),BA127,IF(OR('別紙3-1_区分⑤所要額内訳'!$D$26="有",'別紙3-1_区分⑤所要額内訳'!$E$26&lt;=DATE(2022,12,31)),BA127,""))</f>
        <v/>
      </c>
      <c r="BB234" s="311">
        <f t="shared" si="228"/>
        <v>1</v>
      </c>
    </row>
    <row r="235" spans="1:54">
      <c r="A235" s="307" t="str">
        <f t="shared" si="227"/>
        <v/>
      </c>
      <c r="B235" s="313" t="str">
        <f t="shared" si="227"/>
        <v/>
      </c>
      <c r="C235" s="307" t="str">
        <f t="shared" si="227"/>
        <v/>
      </c>
      <c r="D235" s="312">
        <f>IF(AND('別紙3-1_区分⑤所要額内訳'!$E$27&gt;=DATE(2023,1,1),'別紙3-1_区分⑤所要額内訳'!$D$27="無",COUNTIF($D$128:D128,1)&lt;=7),D128,IF(OR('別紙3-1_区分⑤所要額内訳'!$D$27="有",'別紙3-1_区分⑤所要額内訳'!$E$27&lt;=DATE(2022,12,31)),D128,""))</f>
        <v>1</v>
      </c>
      <c r="E235" s="312" t="str">
        <f>IF(AND('別紙3-1_区分⑤所要額内訳'!$E$27&gt;=DATE(2023,1,1),'別紙3-1_区分⑤所要額内訳'!$D$27="無",COUNTIF($D$128:E128,1)&lt;=7),E128,IF(OR('別紙3-1_区分⑤所要額内訳'!$D$27="有",'別紙3-1_区分⑤所要額内訳'!$E$27&lt;=DATE(2022,12,31)),E128,""))</f>
        <v/>
      </c>
      <c r="F235" s="312" t="str">
        <f>IF(AND('別紙3-1_区分⑤所要額内訳'!$E$27&gt;=DATE(2023,1,1),'別紙3-1_区分⑤所要額内訳'!$D$27="無",COUNTIF($D$128:F128,1)&lt;=7),F128,IF(OR('別紙3-1_区分⑤所要額内訳'!$D$27="有",'別紙3-1_区分⑤所要額内訳'!$E$27&lt;=DATE(2022,12,31)),F128,""))</f>
        <v/>
      </c>
      <c r="G235" s="312" t="str">
        <f>IF(AND('別紙3-1_区分⑤所要額内訳'!$E$27&gt;=DATE(2023,1,1),'別紙3-1_区分⑤所要額内訳'!$D$27="無",COUNTIF($D$128:G128,1)&lt;=7),G128,IF(OR('別紙3-1_区分⑤所要額内訳'!$D$27="有",'別紙3-1_区分⑤所要額内訳'!$E$27&lt;=DATE(2022,12,31)),G128,""))</f>
        <v/>
      </c>
      <c r="H235" s="312" t="str">
        <f>IF(AND('別紙3-1_区分⑤所要額内訳'!$E$27&gt;=DATE(2023,1,1),'別紙3-1_区分⑤所要額内訳'!$D$27="無",COUNTIF($D$128:H128,1)&lt;=7),H128,IF(OR('別紙3-1_区分⑤所要額内訳'!$D$27="有",'別紙3-1_区分⑤所要額内訳'!$E$27&lt;=DATE(2022,12,31)),H128,""))</f>
        <v/>
      </c>
      <c r="I235" s="312" t="str">
        <f>IF(AND('別紙3-1_区分⑤所要額内訳'!$E$27&gt;=DATE(2023,1,1),'別紙3-1_区分⑤所要額内訳'!$D$27="無",COUNTIF($D$128:I128,1)&lt;=7),I128,IF(OR('別紙3-1_区分⑤所要額内訳'!$D$27="有",'別紙3-1_区分⑤所要額内訳'!$E$27&lt;=DATE(2022,12,31)),I128,""))</f>
        <v/>
      </c>
      <c r="J235" s="312" t="str">
        <f>IF(AND('別紙3-1_区分⑤所要額内訳'!$E$27&gt;=DATE(2023,1,1),'別紙3-1_区分⑤所要額内訳'!$D$27="無",COUNTIF($D$128:J128,1)&lt;=7),J128,IF(OR('別紙3-1_区分⑤所要額内訳'!$D$27="有",'別紙3-1_区分⑤所要額内訳'!$E$27&lt;=DATE(2022,12,31)),J128,""))</f>
        <v/>
      </c>
      <c r="K235" s="312" t="str">
        <f>IF(AND('別紙3-1_区分⑤所要額内訳'!$E$27&gt;=DATE(2023,1,1),'別紙3-1_区分⑤所要額内訳'!$D$27="無",COUNTIF($D$128:K128,1)&lt;=7),K128,IF(OR('別紙3-1_区分⑤所要額内訳'!$D$27="有",'別紙3-1_区分⑤所要額内訳'!$E$27&lt;=DATE(2022,12,31)),K128,""))</f>
        <v/>
      </c>
      <c r="L235" s="312" t="str">
        <f>IF(AND('別紙3-1_区分⑤所要額内訳'!$E$27&gt;=DATE(2023,1,1),'別紙3-1_区分⑤所要額内訳'!$D$27="無",COUNTIF($D$128:L128,1)&lt;=7),L128,IF(OR('別紙3-1_区分⑤所要額内訳'!$D$27="有",'別紙3-1_区分⑤所要額内訳'!$E$27&lt;=DATE(2022,12,31)),L128,""))</f>
        <v/>
      </c>
      <c r="M235" s="312" t="str">
        <f>IF(AND('別紙3-1_区分⑤所要額内訳'!$E$27&gt;=DATE(2023,1,1),'別紙3-1_区分⑤所要額内訳'!$D$27="無",COUNTIF($D$128:M128,1)&lt;=7),M128,IF(OR('別紙3-1_区分⑤所要額内訳'!$D$27="有",'別紙3-1_区分⑤所要額内訳'!$E$27&lt;=DATE(2022,12,31)),M128,""))</f>
        <v/>
      </c>
      <c r="N235" s="312" t="str">
        <f>IF(AND('別紙3-1_区分⑤所要額内訳'!$E$27&gt;=DATE(2023,1,1),'別紙3-1_区分⑤所要額内訳'!$D$27="無",COUNTIF($D$128:N128,1)&lt;=7),N128,IF(OR('別紙3-1_区分⑤所要額内訳'!$D$27="有",'別紙3-1_区分⑤所要額内訳'!$E$27&lt;=DATE(2022,12,31)),N128,""))</f>
        <v/>
      </c>
      <c r="O235" s="312" t="str">
        <f>IF(AND('別紙3-1_区分⑤所要額内訳'!$E$27&gt;=DATE(2023,1,1),'別紙3-1_区分⑤所要額内訳'!$D$27="無",COUNTIF($D$128:O128,1)&lt;=7),O128,IF(OR('別紙3-1_区分⑤所要額内訳'!$D$27="有",'別紙3-1_区分⑤所要額内訳'!$E$27&lt;=DATE(2022,12,31)),O128,""))</f>
        <v/>
      </c>
      <c r="P235" s="312" t="str">
        <f>IF(AND('別紙3-1_区分⑤所要額内訳'!$E$27&gt;=DATE(2023,1,1),'別紙3-1_区分⑤所要額内訳'!$D$27="無",COUNTIF($D$128:P128,1)&lt;=7),P128,IF(OR('別紙3-1_区分⑤所要額内訳'!$D$27="有",'別紙3-1_区分⑤所要額内訳'!$E$27&lt;=DATE(2022,12,31)),P128,""))</f>
        <v/>
      </c>
      <c r="Q235" s="312" t="str">
        <f>IF(AND('別紙3-1_区分⑤所要額内訳'!$E$27&gt;=DATE(2023,1,1),'別紙3-1_区分⑤所要額内訳'!$D$27="無",COUNTIF($D$128:Q128,1)&lt;=7),Q128,IF(OR('別紙3-1_区分⑤所要額内訳'!$D$27="有",'別紙3-1_区分⑤所要額内訳'!$E$27&lt;=DATE(2022,12,31)),Q128,""))</f>
        <v/>
      </c>
      <c r="R235" s="312" t="str">
        <f>IF(AND('別紙3-1_区分⑤所要額内訳'!$E$27&gt;=DATE(2023,1,1),'別紙3-1_区分⑤所要額内訳'!$D$27="無",COUNTIF($D$128:R128,1)&lt;=7),R128,IF(OR('別紙3-1_区分⑤所要額内訳'!$D$27="有",'別紙3-1_区分⑤所要額内訳'!$E$27&lt;=DATE(2022,12,31)),R128,""))</f>
        <v/>
      </c>
      <c r="S235" s="312" t="str">
        <f>IF(AND('別紙3-1_区分⑤所要額内訳'!$E$27&gt;=DATE(2023,1,1),'別紙3-1_区分⑤所要額内訳'!$D$27="無",COUNTIF($D$128:S128,1)&lt;=7),S128,IF(OR('別紙3-1_区分⑤所要額内訳'!$D$27="有",'別紙3-1_区分⑤所要額内訳'!$E$27&lt;=DATE(2022,12,31)),S128,""))</f>
        <v/>
      </c>
      <c r="T235" s="312" t="str">
        <f>IF(AND('別紙3-1_区分⑤所要額内訳'!$E$27&gt;=DATE(2023,1,1),'別紙3-1_区分⑤所要額内訳'!$D$27="無",COUNTIF($D$128:T128,1)&lt;=7),T128,IF(OR('別紙3-1_区分⑤所要額内訳'!$D$27="有",'別紙3-1_区分⑤所要額内訳'!$E$27&lt;=DATE(2022,12,31)),T128,""))</f>
        <v/>
      </c>
      <c r="U235" s="312" t="str">
        <f>IF(AND('別紙3-1_区分⑤所要額内訳'!$E$27&gt;=DATE(2023,1,1),'別紙3-1_区分⑤所要額内訳'!$D$27="無",COUNTIF($D$128:U128,1)&lt;=7),U128,IF(OR('別紙3-1_区分⑤所要額内訳'!$D$27="有",'別紙3-1_区分⑤所要額内訳'!$E$27&lt;=DATE(2022,12,31)),U128,""))</f>
        <v/>
      </c>
      <c r="V235" s="312" t="str">
        <f>IF(AND('別紙3-1_区分⑤所要額内訳'!$E$27&gt;=DATE(2023,1,1),'別紙3-1_区分⑤所要額内訳'!$D$27="無",COUNTIF($D$128:V128,1)&lt;=7),V128,IF(OR('別紙3-1_区分⑤所要額内訳'!$D$27="有",'別紙3-1_区分⑤所要額内訳'!$E$27&lt;=DATE(2022,12,31)),V128,""))</f>
        <v/>
      </c>
      <c r="W235" s="312" t="str">
        <f>IF(AND('別紙3-1_区分⑤所要額内訳'!$E$27&gt;=DATE(2023,1,1),'別紙3-1_区分⑤所要額内訳'!$D$27="無",COUNTIF($D$128:W128,1)&lt;=7),W128,IF(OR('別紙3-1_区分⑤所要額内訳'!$D$27="有",'別紙3-1_区分⑤所要額内訳'!$E$27&lt;=DATE(2022,12,31)),W128,""))</f>
        <v/>
      </c>
      <c r="X235" s="312" t="str">
        <f>IF(AND('別紙3-1_区分⑤所要額内訳'!$E$27&gt;=DATE(2023,1,1),'別紙3-1_区分⑤所要額内訳'!$D$27="無",COUNTIF($D$128:X128,1)&lt;=7),X128,IF(OR('別紙3-1_区分⑤所要額内訳'!$D$27="有",'別紙3-1_区分⑤所要額内訳'!$E$27&lt;=DATE(2022,12,31)),X128,""))</f>
        <v/>
      </c>
      <c r="Y235" s="312" t="str">
        <f>IF(AND('別紙3-1_区分⑤所要額内訳'!$E$27&gt;=DATE(2023,1,1),'別紙3-1_区分⑤所要額内訳'!$D$27="無",COUNTIF($D$128:Y128,1)&lt;=7),Y128,IF(OR('別紙3-1_区分⑤所要額内訳'!$D$27="有",'別紙3-1_区分⑤所要額内訳'!$E$27&lt;=DATE(2022,12,31)),Y128,""))</f>
        <v/>
      </c>
      <c r="Z235" s="312" t="str">
        <f>IF(AND('別紙3-1_区分⑤所要額内訳'!$E$27&gt;=DATE(2023,1,1),'別紙3-1_区分⑤所要額内訳'!$D$27="無",COUNTIF($D$128:Z128,1)&lt;=7),Z128,IF(OR('別紙3-1_区分⑤所要額内訳'!$D$27="有",'別紙3-1_区分⑤所要額内訳'!$E$27&lt;=DATE(2022,12,31)),Z128,""))</f>
        <v/>
      </c>
      <c r="AA235" s="312" t="str">
        <f>IF(AND('別紙3-1_区分⑤所要額内訳'!$E$27&gt;=DATE(2023,1,1),'別紙3-1_区分⑤所要額内訳'!$D$27="無",COUNTIF($D$128:AA128,1)&lt;=7),AA128,IF(OR('別紙3-1_区分⑤所要額内訳'!$D$27="有",'別紙3-1_区分⑤所要額内訳'!$E$27&lt;=DATE(2022,12,31)),AA128,""))</f>
        <v/>
      </c>
      <c r="AB235" s="312" t="str">
        <f>IF(AND('別紙3-1_区分⑤所要額内訳'!$E$27&gt;=DATE(2023,1,1),'別紙3-1_区分⑤所要額内訳'!$D$27="無",COUNTIF($D$128:AB128,1)&lt;=7),AB128,IF(OR('別紙3-1_区分⑤所要額内訳'!$D$27="有",'別紙3-1_区分⑤所要額内訳'!$E$27&lt;=DATE(2022,12,31)),AB128,""))</f>
        <v/>
      </c>
      <c r="AC235" s="312" t="str">
        <f>IF(AND('別紙3-1_区分⑤所要額内訳'!$E$27&gt;=DATE(2023,1,1),'別紙3-1_区分⑤所要額内訳'!$D$27="無",COUNTIF($D$128:AC128,1)&lt;=7),AC128,IF(OR('別紙3-1_区分⑤所要額内訳'!$D$27="有",'別紙3-1_区分⑤所要額内訳'!$E$27&lt;=DATE(2022,12,31)),AC128,""))</f>
        <v/>
      </c>
      <c r="AD235" s="312" t="str">
        <f>IF(AND('別紙3-1_区分⑤所要額内訳'!$E$27&gt;=DATE(2023,1,1),'別紙3-1_区分⑤所要額内訳'!$D$27="無",COUNTIF($D$128:AD128,1)&lt;=7),AD128,IF(OR('別紙3-1_区分⑤所要額内訳'!$D$27="有",'別紙3-1_区分⑤所要額内訳'!$E$27&lt;=DATE(2022,12,31)),AD128,""))</f>
        <v/>
      </c>
      <c r="AE235" s="312" t="str">
        <f>IF(AND('別紙3-1_区分⑤所要額内訳'!$E$27&gt;=DATE(2023,1,1),'別紙3-1_区分⑤所要額内訳'!$D$27="無",COUNTIF($D$128:AE128,1)&lt;=7),AE128,IF(OR('別紙3-1_区分⑤所要額内訳'!$D$27="有",'別紙3-1_区分⑤所要額内訳'!$E$27&lt;=DATE(2022,12,31)),AE128,""))</f>
        <v/>
      </c>
      <c r="AF235" s="312" t="str">
        <f>IF(AND('別紙3-1_区分⑤所要額内訳'!$E$27&gt;=DATE(2023,1,1),'別紙3-1_区分⑤所要額内訳'!$D$27="無",COUNTIF($D$128:AF128,1)&lt;=7),AF128,IF(OR('別紙3-1_区分⑤所要額内訳'!$D$27="有",'別紙3-1_区分⑤所要額内訳'!$E$27&lt;=DATE(2022,12,31)),AF128,""))</f>
        <v/>
      </c>
      <c r="AG235" s="312" t="str">
        <f>IF(AND('別紙3-1_区分⑤所要額内訳'!$E$27&gt;=DATE(2023,1,1),'別紙3-1_区分⑤所要額内訳'!$D$27="無",COUNTIF($D$128:AG128,1)&lt;=7),AG128,IF(OR('別紙3-1_区分⑤所要額内訳'!$D$27="有",'別紙3-1_区分⑤所要額内訳'!$E$27&lt;=DATE(2022,12,31)),AG128,""))</f>
        <v/>
      </c>
      <c r="AH235" s="312" t="str">
        <f>IF(AND('別紙3-1_区分⑤所要額内訳'!$E$27&gt;=DATE(2023,1,1),'別紙3-1_区分⑤所要額内訳'!$D$27="無",COUNTIF($D$128:AH128,1)&lt;=7),AH128,IF(OR('別紙3-1_区分⑤所要額内訳'!$D$27="有",'別紙3-1_区分⑤所要額内訳'!$E$27&lt;=DATE(2022,12,31)),AH128,""))</f>
        <v/>
      </c>
      <c r="AI235" s="312" t="str">
        <f>IF(AND('別紙3-1_区分⑤所要額内訳'!$E$27&gt;=DATE(2023,1,1),'別紙3-1_区分⑤所要額内訳'!$D$27="無",COUNTIF($D$128:AI128,1)&lt;=7),AI128,IF(OR('別紙3-1_区分⑤所要額内訳'!$D$27="有",'別紙3-1_区分⑤所要額内訳'!$E$27&lt;=DATE(2022,12,31)),AI128,""))</f>
        <v/>
      </c>
      <c r="AJ235" s="312" t="str">
        <f>IF(AND('別紙3-1_区分⑤所要額内訳'!$E$27&gt;=DATE(2023,1,1),'別紙3-1_区分⑤所要額内訳'!$D$27="無",COUNTIF($D$128:AJ128,1)&lt;=7),AJ128,IF(OR('別紙3-1_区分⑤所要額内訳'!$D$27="有",'別紙3-1_区分⑤所要額内訳'!$E$27&lt;=DATE(2022,12,31)),AJ128,""))</f>
        <v/>
      </c>
      <c r="AK235" s="312" t="str">
        <f>IF(AND('別紙3-1_区分⑤所要額内訳'!$E$27&gt;=DATE(2023,1,1),'別紙3-1_区分⑤所要額内訳'!$D$27="無",COUNTIF($D$128:AK128,1)&lt;=7),AK128,IF(OR('別紙3-1_区分⑤所要額内訳'!$D$27="有",'別紙3-1_区分⑤所要額内訳'!$E$27&lt;=DATE(2022,12,31)),AK128,""))</f>
        <v/>
      </c>
      <c r="AL235" s="312" t="str">
        <f>IF(AND('別紙3-1_区分⑤所要額内訳'!$E$27&gt;=DATE(2023,1,1),'別紙3-1_区分⑤所要額内訳'!$D$27="無",COUNTIF($D$128:AL128,1)&lt;=7),AL128,IF(OR('別紙3-1_区分⑤所要額内訳'!$D$27="有",'別紙3-1_区分⑤所要額内訳'!$E$27&lt;=DATE(2022,12,31)),AL128,""))</f>
        <v/>
      </c>
      <c r="AM235" s="312" t="str">
        <f>IF(AND('別紙3-1_区分⑤所要額内訳'!$E$27&gt;=DATE(2023,1,1),'別紙3-1_区分⑤所要額内訳'!$D$27="無",COUNTIF($D$128:AM128,1)&lt;=7),AM128,IF(OR('別紙3-1_区分⑤所要額内訳'!$D$27="有",'別紙3-1_区分⑤所要額内訳'!$E$27&lt;=DATE(2022,12,31)),AM128,""))</f>
        <v/>
      </c>
      <c r="AN235" s="312" t="str">
        <f>IF(AND('別紙3-1_区分⑤所要額内訳'!$E$27&gt;=DATE(2023,1,1),'別紙3-1_区分⑤所要額内訳'!$D$27="無",COUNTIF($D$128:AN128,1)&lt;=7),AN128,IF(OR('別紙3-1_区分⑤所要額内訳'!$D$27="有",'別紙3-1_区分⑤所要額内訳'!$E$27&lt;=DATE(2022,12,31)),AN128,""))</f>
        <v/>
      </c>
      <c r="AO235" s="312" t="str">
        <f>IF(AND('別紙3-1_区分⑤所要額内訳'!$E$27&gt;=DATE(2023,1,1),'別紙3-1_区分⑤所要額内訳'!$D$27="無",COUNTIF($D$128:AO128,1)&lt;=7),AO128,IF(OR('別紙3-1_区分⑤所要額内訳'!$D$27="有",'別紙3-1_区分⑤所要額内訳'!$E$27&lt;=DATE(2022,12,31)),AO128,""))</f>
        <v/>
      </c>
      <c r="AP235" s="312" t="str">
        <f>IF(AND('別紙3-1_区分⑤所要額内訳'!$E$27&gt;=DATE(2023,1,1),'別紙3-1_区分⑤所要額内訳'!$D$27="無",COUNTIF($D$128:AP128,1)&lt;=7),AP128,IF(OR('別紙3-1_区分⑤所要額内訳'!$D$27="有",'別紙3-1_区分⑤所要額内訳'!$E$27&lt;=DATE(2022,12,31)),AP128,""))</f>
        <v/>
      </c>
      <c r="AQ235" s="312" t="str">
        <f>IF(AND('別紙3-1_区分⑤所要額内訳'!$E$27&gt;=DATE(2023,1,1),'別紙3-1_区分⑤所要額内訳'!$D$27="無",COUNTIF($D$128:AQ128,1)&lt;=7),AQ128,IF(OR('別紙3-1_区分⑤所要額内訳'!$D$27="有",'別紙3-1_区分⑤所要額内訳'!$E$27&lt;=DATE(2022,12,31)),AQ128,""))</f>
        <v/>
      </c>
      <c r="AR235" s="312" t="str">
        <f>IF(AND('別紙3-1_区分⑤所要額内訳'!$E$27&gt;=DATE(2023,1,1),'別紙3-1_区分⑤所要額内訳'!$D$27="無",COUNTIF($D$128:AR128,1)&lt;=7),AR128,IF(OR('別紙3-1_区分⑤所要額内訳'!$D$27="有",'別紙3-1_区分⑤所要額内訳'!$E$27&lt;=DATE(2022,12,31)),AR128,""))</f>
        <v/>
      </c>
      <c r="AS235" s="312" t="str">
        <f>IF(AND('別紙3-1_区分⑤所要額内訳'!$E$27&gt;=DATE(2023,1,1),'別紙3-1_区分⑤所要額内訳'!$D$27="無",COUNTIF($D$128:AS128,1)&lt;=7),AS128,IF(OR('別紙3-1_区分⑤所要額内訳'!$D$27="有",'別紙3-1_区分⑤所要額内訳'!$E$27&lt;=DATE(2022,12,31)),AS128,""))</f>
        <v/>
      </c>
      <c r="AT235" s="312" t="str">
        <f>IF(AND('別紙3-1_区分⑤所要額内訳'!$E$27&gt;=DATE(2023,1,1),'別紙3-1_区分⑤所要額内訳'!$D$27="無",COUNTIF($D$128:AT128,1)&lt;=7),AT128,IF(OR('別紙3-1_区分⑤所要額内訳'!$D$27="有",'別紙3-1_区分⑤所要額内訳'!$E$27&lt;=DATE(2022,12,31)),AT128,""))</f>
        <v/>
      </c>
      <c r="AU235" s="312" t="str">
        <f>IF(AND('別紙3-1_区分⑤所要額内訳'!$E$27&gt;=DATE(2023,1,1),'別紙3-1_区分⑤所要額内訳'!$D$27="無",COUNTIF($D$128:AU128,1)&lt;=7),AU128,IF(OR('別紙3-1_区分⑤所要額内訳'!$D$27="有",'別紙3-1_区分⑤所要額内訳'!$E$27&lt;=DATE(2022,12,31)),AU128,""))</f>
        <v/>
      </c>
      <c r="AV235" s="312" t="str">
        <f>IF(AND('別紙3-1_区分⑤所要額内訳'!$E$27&gt;=DATE(2023,1,1),'別紙3-1_区分⑤所要額内訳'!$D$27="無",COUNTIF($D$128:AV128,1)&lt;=7),AV128,IF(OR('別紙3-1_区分⑤所要額内訳'!$D$27="有",'別紙3-1_区分⑤所要額内訳'!$E$27&lt;=DATE(2022,12,31)),AV128,""))</f>
        <v/>
      </c>
      <c r="AW235" s="312" t="str">
        <f>IF(AND('別紙3-1_区分⑤所要額内訳'!$E$27&gt;=DATE(2023,1,1),'別紙3-1_区分⑤所要額内訳'!$D$27="無",COUNTIF($D$128:AW128,1)&lt;=7),AW128,IF(OR('別紙3-1_区分⑤所要額内訳'!$D$27="有",'別紙3-1_区分⑤所要額内訳'!$E$27&lt;=DATE(2022,12,31)),AW128,""))</f>
        <v/>
      </c>
      <c r="AX235" s="312" t="str">
        <f>IF(AND('別紙3-1_区分⑤所要額内訳'!$E$27&gt;=DATE(2023,1,1),'別紙3-1_区分⑤所要額内訳'!$D$27="無",COUNTIF($D$128:AX128,1)&lt;=7),AX128,IF(OR('別紙3-1_区分⑤所要額内訳'!$D$27="有",'別紙3-1_区分⑤所要額内訳'!$E$27&lt;=DATE(2022,12,31)),AX128,""))</f>
        <v/>
      </c>
      <c r="AY235" s="312" t="str">
        <f>IF(AND('別紙3-1_区分⑤所要額内訳'!$E$27&gt;=DATE(2023,1,1),'別紙3-1_区分⑤所要額内訳'!$D$27="無",COUNTIF($D$128:AY128,1)&lt;=7),AY128,IF(OR('別紙3-1_区分⑤所要額内訳'!$D$27="有",'別紙3-1_区分⑤所要額内訳'!$E$27&lt;=DATE(2022,12,31)),AY128,""))</f>
        <v/>
      </c>
      <c r="AZ235" s="312" t="str">
        <f>IF(AND('別紙3-1_区分⑤所要額内訳'!$E$27&gt;=DATE(2023,1,1),'別紙3-1_区分⑤所要額内訳'!$D$27="無",COUNTIF($D$128:AZ128,1)&lt;=7),AZ128,IF(OR('別紙3-1_区分⑤所要額内訳'!$D$27="有",'別紙3-1_区分⑤所要額内訳'!$E$27&lt;=DATE(2022,12,31)),AZ128,""))</f>
        <v/>
      </c>
      <c r="BA235" s="312" t="str">
        <f>IF(AND('別紙3-1_区分⑤所要額内訳'!$E$27&gt;=DATE(2023,1,1),'別紙3-1_区分⑤所要額内訳'!$D$27="無",COUNTIF($D$128:BA128,1)&lt;=7),BA128,IF(OR('別紙3-1_区分⑤所要額内訳'!$D$27="有",'別紙3-1_区分⑤所要額内訳'!$E$27&lt;=DATE(2022,12,31)),BA128,""))</f>
        <v/>
      </c>
      <c r="BB235" s="311">
        <f t="shared" si="228"/>
        <v>1</v>
      </c>
    </row>
    <row r="236" spans="1:54">
      <c r="A236" s="307" t="str">
        <f t="shared" si="227"/>
        <v/>
      </c>
      <c r="B236" s="313" t="str">
        <f t="shared" si="227"/>
        <v/>
      </c>
      <c r="C236" s="307" t="str">
        <f t="shared" si="227"/>
        <v/>
      </c>
      <c r="D236" s="312">
        <f>IF(AND('別紙3-1_区分⑤所要額内訳'!$E$28&gt;=DATE(2023,1,1),'別紙3-1_区分⑤所要額内訳'!$D$28="無",COUNTIF($D$129:D129,1)&lt;=7),D129,IF(OR('別紙3-1_区分⑤所要額内訳'!$D$28="有",'別紙3-1_区分⑤所要額内訳'!$E$28&lt;=DATE(2022,12,31)),D129,""))</f>
        <v>1</v>
      </c>
      <c r="E236" s="312" t="str">
        <f>IF(AND('別紙3-1_区分⑤所要額内訳'!$E$28&gt;=DATE(2023,1,1),'別紙3-1_区分⑤所要額内訳'!$D$28="無",COUNTIF($D$129:E129,1)&lt;=7),E129,IF(OR('別紙3-1_区分⑤所要額内訳'!$D$28="有",'別紙3-1_区分⑤所要額内訳'!$E$28&lt;=DATE(2022,12,31)),E129,""))</f>
        <v/>
      </c>
      <c r="F236" s="312" t="str">
        <f>IF(AND('別紙3-1_区分⑤所要額内訳'!$E$28&gt;=DATE(2023,1,1),'別紙3-1_区分⑤所要額内訳'!$D$28="無",COUNTIF($D$129:F129,1)&lt;=7),F129,IF(OR('別紙3-1_区分⑤所要額内訳'!$D$28="有",'別紙3-1_区分⑤所要額内訳'!$E$28&lt;=DATE(2022,12,31)),F129,""))</f>
        <v/>
      </c>
      <c r="G236" s="312" t="str">
        <f>IF(AND('別紙3-1_区分⑤所要額内訳'!$E$28&gt;=DATE(2023,1,1),'別紙3-1_区分⑤所要額内訳'!$D$28="無",COUNTIF($D$129:G129,1)&lt;=7),G129,IF(OR('別紙3-1_区分⑤所要額内訳'!$D$28="有",'別紙3-1_区分⑤所要額内訳'!$E$28&lt;=DATE(2022,12,31)),G129,""))</f>
        <v/>
      </c>
      <c r="H236" s="312" t="str">
        <f>IF(AND('別紙3-1_区分⑤所要額内訳'!$E$28&gt;=DATE(2023,1,1),'別紙3-1_区分⑤所要額内訳'!$D$28="無",COUNTIF($D$129:H129,1)&lt;=7),H129,IF(OR('別紙3-1_区分⑤所要額内訳'!$D$28="有",'別紙3-1_区分⑤所要額内訳'!$E$28&lt;=DATE(2022,12,31)),H129,""))</f>
        <v/>
      </c>
      <c r="I236" s="312" t="str">
        <f>IF(AND('別紙3-1_区分⑤所要額内訳'!$E$28&gt;=DATE(2023,1,1),'別紙3-1_区分⑤所要額内訳'!$D$28="無",COUNTIF($D$129:I129,1)&lt;=7),I129,IF(OR('別紙3-1_区分⑤所要額内訳'!$D$28="有",'別紙3-1_区分⑤所要額内訳'!$E$28&lt;=DATE(2022,12,31)),I129,""))</f>
        <v/>
      </c>
      <c r="J236" s="312" t="str">
        <f>IF(AND('別紙3-1_区分⑤所要額内訳'!$E$28&gt;=DATE(2023,1,1),'別紙3-1_区分⑤所要額内訳'!$D$28="無",COUNTIF($D$129:J129,1)&lt;=7),J129,IF(OR('別紙3-1_区分⑤所要額内訳'!$D$28="有",'別紙3-1_区分⑤所要額内訳'!$E$28&lt;=DATE(2022,12,31)),J129,""))</f>
        <v/>
      </c>
      <c r="K236" s="312" t="str">
        <f>IF(AND('別紙3-1_区分⑤所要額内訳'!$E$28&gt;=DATE(2023,1,1),'別紙3-1_区分⑤所要額内訳'!$D$28="無",COUNTIF($D$129:K129,1)&lt;=7),K129,IF(OR('別紙3-1_区分⑤所要額内訳'!$D$28="有",'別紙3-1_区分⑤所要額内訳'!$E$28&lt;=DATE(2022,12,31)),K129,""))</f>
        <v/>
      </c>
      <c r="L236" s="312" t="str">
        <f>IF(AND('別紙3-1_区分⑤所要額内訳'!$E$28&gt;=DATE(2023,1,1),'別紙3-1_区分⑤所要額内訳'!$D$28="無",COUNTIF($D$129:L129,1)&lt;=7),L129,IF(OR('別紙3-1_区分⑤所要額内訳'!$D$28="有",'別紙3-1_区分⑤所要額内訳'!$E$28&lt;=DATE(2022,12,31)),L129,""))</f>
        <v/>
      </c>
      <c r="M236" s="312" t="str">
        <f>IF(AND('別紙3-1_区分⑤所要額内訳'!$E$28&gt;=DATE(2023,1,1),'別紙3-1_区分⑤所要額内訳'!$D$28="無",COUNTIF($D$129:M129,1)&lt;=7),M129,IF(OR('別紙3-1_区分⑤所要額内訳'!$D$28="有",'別紙3-1_区分⑤所要額内訳'!$E$28&lt;=DATE(2022,12,31)),M129,""))</f>
        <v/>
      </c>
      <c r="N236" s="312" t="str">
        <f>IF(AND('別紙3-1_区分⑤所要額内訳'!$E$28&gt;=DATE(2023,1,1),'別紙3-1_区分⑤所要額内訳'!$D$28="無",COUNTIF($D$129:N129,1)&lt;=7),N129,IF(OR('別紙3-1_区分⑤所要額内訳'!$D$28="有",'別紙3-1_区分⑤所要額内訳'!$E$28&lt;=DATE(2022,12,31)),N129,""))</f>
        <v/>
      </c>
      <c r="O236" s="312" t="str">
        <f>IF(AND('別紙3-1_区分⑤所要額内訳'!$E$28&gt;=DATE(2023,1,1),'別紙3-1_区分⑤所要額内訳'!$D$28="無",COUNTIF($D$129:O129,1)&lt;=7),O129,IF(OR('別紙3-1_区分⑤所要額内訳'!$D$28="有",'別紙3-1_区分⑤所要額内訳'!$E$28&lt;=DATE(2022,12,31)),O129,""))</f>
        <v/>
      </c>
      <c r="P236" s="312" t="str">
        <f>IF(AND('別紙3-1_区分⑤所要額内訳'!$E$28&gt;=DATE(2023,1,1),'別紙3-1_区分⑤所要額内訳'!$D$28="無",COUNTIF($D$129:P129,1)&lt;=7),P129,IF(OR('別紙3-1_区分⑤所要額内訳'!$D$28="有",'別紙3-1_区分⑤所要額内訳'!$E$28&lt;=DATE(2022,12,31)),P129,""))</f>
        <v/>
      </c>
      <c r="Q236" s="312" t="str">
        <f>IF(AND('別紙3-1_区分⑤所要額内訳'!$E$28&gt;=DATE(2023,1,1),'別紙3-1_区分⑤所要額内訳'!$D$28="無",COUNTIF($D$129:Q129,1)&lt;=7),Q129,IF(OR('別紙3-1_区分⑤所要額内訳'!$D$28="有",'別紙3-1_区分⑤所要額内訳'!$E$28&lt;=DATE(2022,12,31)),Q129,""))</f>
        <v/>
      </c>
      <c r="R236" s="312" t="str">
        <f>IF(AND('別紙3-1_区分⑤所要額内訳'!$E$28&gt;=DATE(2023,1,1),'別紙3-1_区分⑤所要額内訳'!$D$28="無",COUNTIF($D$129:R129,1)&lt;=7),R129,IF(OR('別紙3-1_区分⑤所要額内訳'!$D$28="有",'別紙3-1_区分⑤所要額内訳'!$E$28&lt;=DATE(2022,12,31)),R129,""))</f>
        <v/>
      </c>
      <c r="S236" s="312" t="str">
        <f>IF(AND('別紙3-1_区分⑤所要額内訳'!$E$28&gt;=DATE(2023,1,1),'別紙3-1_区分⑤所要額内訳'!$D$28="無",COUNTIF($D$129:S129,1)&lt;=7),S129,IF(OR('別紙3-1_区分⑤所要額内訳'!$D$28="有",'別紙3-1_区分⑤所要額内訳'!$E$28&lt;=DATE(2022,12,31)),S129,""))</f>
        <v/>
      </c>
      <c r="T236" s="312" t="str">
        <f>IF(AND('別紙3-1_区分⑤所要額内訳'!$E$28&gt;=DATE(2023,1,1),'別紙3-1_区分⑤所要額内訳'!$D$28="無",COUNTIF($D$129:T129,1)&lt;=7),T129,IF(OR('別紙3-1_区分⑤所要額内訳'!$D$28="有",'別紙3-1_区分⑤所要額内訳'!$E$28&lt;=DATE(2022,12,31)),T129,""))</f>
        <v/>
      </c>
      <c r="U236" s="312" t="str">
        <f>IF(AND('別紙3-1_区分⑤所要額内訳'!$E$28&gt;=DATE(2023,1,1),'別紙3-1_区分⑤所要額内訳'!$D$28="無",COUNTIF($D$129:U129,1)&lt;=7),U129,IF(OR('別紙3-1_区分⑤所要額内訳'!$D$28="有",'別紙3-1_区分⑤所要額内訳'!$E$28&lt;=DATE(2022,12,31)),U129,""))</f>
        <v/>
      </c>
      <c r="V236" s="312" t="str">
        <f>IF(AND('別紙3-1_区分⑤所要額内訳'!$E$28&gt;=DATE(2023,1,1),'別紙3-1_区分⑤所要額内訳'!$D$28="無",COUNTIF($D$129:V129,1)&lt;=7),V129,IF(OR('別紙3-1_区分⑤所要額内訳'!$D$28="有",'別紙3-1_区分⑤所要額内訳'!$E$28&lt;=DATE(2022,12,31)),V129,""))</f>
        <v/>
      </c>
      <c r="W236" s="312" t="str">
        <f>IF(AND('別紙3-1_区分⑤所要額内訳'!$E$28&gt;=DATE(2023,1,1),'別紙3-1_区分⑤所要額内訳'!$D$28="無",COUNTIF($D$129:W129,1)&lt;=7),W129,IF(OR('別紙3-1_区分⑤所要額内訳'!$D$28="有",'別紙3-1_区分⑤所要額内訳'!$E$28&lt;=DATE(2022,12,31)),W129,""))</f>
        <v/>
      </c>
      <c r="X236" s="312" t="str">
        <f>IF(AND('別紙3-1_区分⑤所要額内訳'!$E$28&gt;=DATE(2023,1,1),'別紙3-1_区分⑤所要額内訳'!$D$28="無",COUNTIF($D$129:X129,1)&lt;=7),X129,IF(OR('別紙3-1_区分⑤所要額内訳'!$D$28="有",'別紙3-1_区分⑤所要額内訳'!$E$28&lt;=DATE(2022,12,31)),X129,""))</f>
        <v/>
      </c>
      <c r="Y236" s="312" t="str">
        <f>IF(AND('別紙3-1_区分⑤所要額内訳'!$E$28&gt;=DATE(2023,1,1),'別紙3-1_区分⑤所要額内訳'!$D$28="無",COUNTIF($D$129:Y129,1)&lt;=7),Y129,IF(OR('別紙3-1_区分⑤所要額内訳'!$D$28="有",'別紙3-1_区分⑤所要額内訳'!$E$28&lt;=DATE(2022,12,31)),Y129,""))</f>
        <v/>
      </c>
      <c r="Z236" s="312" t="str">
        <f>IF(AND('別紙3-1_区分⑤所要額内訳'!$E$28&gt;=DATE(2023,1,1),'別紙3-1_区分⑤所要額内訳'!$D$28="無",COUNTIF($D$129:Z129,1)&lt;=7),Z129,IF(OR('別紙3-1_区分⑤所要額内訳'!$D$28="有",'別紙3-1_区分⑤所要額内訳'!$E$28&lt;=DATE(2022,12,31)),Z129,""))</f>
        <v/>
      </c>
      <c r="AA236" s="312" t="str">
        <f>IF(AND('別紙3-1_区分⑤所要額内訳'!$E$28&gt;=DATE(2023,1,1),'別紙3-1_区分⑤所要額内訳'!$D$28="無",COUNTIF($D$129:AA129,1)&lt;=7),AA129,IF(OR('別紙3-1_区分⑤所要額内訳'!$D$28="有",'別紙3-1_区分⑤所要額内訳'!$E$28&lt;=DATE(2022,12,31)),AA129,""))</f>
        <v/>
      </c>
      <c r="AB236" s="312" t="str">
        <f>IF(AND('別紙3-1_区分⑤所要額内訳'!$E$28&gt;=DATE(2023,1,1),'別紙3-1_区分⑤所要額内訳'!$D$28="無",COUNTIF($D$129:AB129,1)&lt;=7),AB129,IF(OR('別紙3-1_区分⑤所要額内訳'!$D$28="有",'別紙3-1_区分⑤所要額内訳'!$E$28&lt;=DATE(2022,12,31)),AB129,""))</f>
        <v/>
      </c>
      <c r="AC236" s="312" t="str">
        <f>IF(AND('別紙3-1_区分⑤所要額内訳'!$E$28&gt;=DATE(2023,1,1),'別紙3-1_区分⑤所要額内訳'!$D$28="無",COUNTIF($D$129:AC129,1)&lt;=7),AC129,IF(OR('別紙3-1_区分⑤所要額内訳'!$D$28="有",'別紙3-1_区分⑤所要額内訳'!$E$28&lt;=DATE(2022,12,31)),AC129,""))</f>
        <v/>
      </c>
      <c r="AD236" s="312" t="str">
        <f>IF(AND('別紙3-1_区分⑤所要額内訳'!$E$28&gt;=DATE(2023,1,1),'別紙3-1_区分⑤所要額内訳'!$D$28="無",COUNTIF($D$129:AD129,1)&lt;=7),AD129,IF(OR('別紙3-1_区分⑤所要額内訳'!$D$28="有",'別紙3-1_区分⑤所要額内訳'!$E$28&lt;=DATE(2022,12,31)),AD129,""))</f>
        <v/>
      </c>
      <c r="AE236" s="312" t="str">
        <f>IF(AND('別紙3-1_区分⑤所要額内訳'!$E$28&gt;=DATE(2023,1,1),'別紙3-1_区分⑤所要額内訳'!$D$28="無",COUNTIF($D$129:AE129,1)&lt;=7),AE129,IF(OR('別紙3-1_区分⑤所要額内訳'!$D$28="有",'別紙3-1_区分⑤所要額内訳'!$E$28&lt;=DATE(2022,12,31)),AE129,""))</f>
        <v/>
      </c>
      <c r="AF236" s="312" t="str">
        <f>IF(AND('別紙3-1_区分⑤所要額内訳'!$E$28&gt;=DATE(2023,1,1),'別紙3-1_区分⑤所要額内訳'!$D$28="無",COUNTIF($D$129:AF129,1)&lt;=7),AF129,IF(OR('別紙3-1_区分⑤所要額内訳'!$D$28="有",'別紙3-1_区分⑤所要額内訳'!$E$28&lt;=DATE(2022,12,31)),AF129,""))</f>
        <v/>
      </c>
      <c r="AG236" s="312" t="str">
        <f>IF(AND('別紙3-1_区分⑤所要額内訳'!$E$28&gt;=DATE(2023,1,1),'別紙3-1_区分⑤所要額内訳'!$D$28="無",COUNTIF($D$129:AG129,1)&lt;=7),AG129,IF(OR('別紙3-1_区分⑤所要額内訳'!$D$28="有",'別紙3-1_区分⑤所要額内訳'!$E$28&lt;=DATE(2022,12,31)),AG129,""))</f>
        <v/>
      </c>
      <c r="AH236" s="312" t="str">
        <f>IF(AND('別紙3-1_区分⑤所要額内訳'!$E$28&gt;=DATE(2023,1,1),'別紙3-1_区分⑤所要額内訳'!$D$28="無",COUNTIF($D$129:AH129,1)&lt;=7),AH129,IF(OR('別紙3-1_区分⑤所要額内訳'!$D$28="有",'別紙3-1_区分⑤所要額内訳'!$E$28&lt;=DATE(2022,12,31)),AH129,""))</f>
        <v/>
      </c>
      <c r="AI236" s="312" t="str">
        <f>IF(AND('別紙3-1_区分⑤所要額内訳'!$E$28&gt;=DATE(2023,1,1),'別紙3-1_区分⑤所要額内訳'!$D$28="無",COUNTIF($D$129:AI129,1)&lt;=7),AI129,IF(OR('別紙3-1_区分⑤所要額内訳'!$D$28="有",'別紙3-1_区分⑤所要額内訳'!$E$28&lt;=DATE(2022,12,31)),AI129,""))</f>
        <v/>
      </c>
      <c r="AJ236" s="312" t="str">
        <f>IF(AND('別紙3-1_区分⑤所要額内訳'!$E$28&gt;=DATE(2023,1,1),'別紙3-1_区分⑤所要額内訳'!$D$28="無",COUNTIF($D$129:AJ129,1)&lt;=7),AJ129,IF(OR('別紙3-1_区分⑤所要額内訳'!$D$28="有",'別紙3-1_区分⑤所要額内訳'!$E$28&lt;=DATE(2022,12,31)),AJ129,""))</f>
        <v/>
      </c>
      <c r="AK236" s="312" t="str">
        <f>IF(AND('別紙3-1_区分⑤所要額内訳'!$E$28&gt;=DATE(2023,1,1),'別紙3-1_区分⑤所要額内訳'!$D$28="無",COUNTIF($D$129:AK129,1)&lt;=7),AK129,IF(OR('別紙3-1_区分⑤所要額内訳'!$D$28="有",'別紙3-1_区分⑤所要額内訳'!$E$28&lt;=DATE(2022,12,31)),AK129,""))</f>
        <v/>
      </c>
      <c r="AL236" s="312" t="str">
        <f>IF(AND('別紙3-1_区分⑤所要額内訳'!$E$28&gt;=DATE(2023,1,1),'別紙3-1_区分⑤所要額内訳'!$D$28="無",COUNTIF($D$129:AL129,1)&lt;=7),AL129,IF(OR('別紙3-1_区分⑤所要額内訳'!$D$28="有",'別紙3-1_区分⑤所要額内訳'!$E$28&lt;=DATE(2022,12,31)),AL129,""))</f>
        <v/>
      </c>
      <c r="AM236" s="312" t="str">
        <f>IF(AND('別紙3-1_区分⑤所要額内訳'!$E$28&gt;=DATE(2023,1,1),'別紙3-1_区分⑤所要額内訳'!$D$28="無",COUNTIF($D$129:AM129,1)&lt;=7),AM129,IF(OR('別紙3-1_区分⑤所要額内訳'!$D$28="有",'別紙3-1_区分⑤所要額内訳'!$E$28&lt;=DATE(2022,12,31)),AM129,""))</f>
        <v/>
      </c>
      <c r="AN236" s="312" t="str">
        <f>IF(AND('別紙3-1_区分⑤所要額内訳'!$E$28&gt;=DATE(2023,1,1),'別紙3-1_区分⑤所要額内訳'!$D$28="無",COUNTIF($D$129:AN129,1)&lt;=7),AN129,IF(OR('別紙3-1_区分⑤所要額内訳'!$D$28="有",'別紙3-1_区分⑤所要額内訳'!$E$28&lt;=DATE(2022,12,31)),AN129,""))</f>
        <v/>
      </c>
      <c r="AO236" s="312" t="str">
        <f>IF(AND('別紙3-1_区分⑤所要額内訳'!$E$28&gt;=DATE(2023,1,1),'別紙3-1_区分⑤所要額内訳'!$D$28="無",COUNTIF($D$129:AO129,1)&lt;=7),AO129,IF(OR('別紙3-1_区分⑤所要額内訳'!$D$28="有",'別紙3-1_区分⑤所要額内訳'!$E$28&lt;=DATE(2022,12,31)),AO129,""))</f>
        <v/>
      </c>
      <c r="AP236" s="312" t="str">
        <f>IF(AND('別紙3-1_区分⑤所要額内訳'!$E$28&gt;=DATE(2023,1,1),'別紙3-1_区分⑤所要額内訳'!$D$28="無",COUNTIF($D$129:AP129,1)&lt;=7),AP129,IF(OR('別紙3-1_区分⑤所要額内訳'!$D$28="有",'別紙3-1_区分⑤所要額内訳'!$E$28&lt;=DATE(2022,12,31)),AP129,""))</f>
        <v/>
      </c>
      <c r="AQ236" s="312" t="str">
        <f>IF(AND('別紙3-1_区分⑤所要額内訳'!$E$28&gt;=DATE(2023,1,1),'別紙3-1_区分⑤所要額内訳'!$D$28="無",COUNTIF($D$129:AQ129,1)&lt;=7),AQ129,IF(OR('別紙3-1_区分⑤所要額内訳'!$D$28="有",'別紙3-1_区分⑤所要額内訳'!$E$28&lt;=DATE(2022,12,31)),AQ129,""))</f>
        <v/>
      </c>
      <c r="AR236" s="312" t="str">
        <f>IF(AND('別紙3-1_区分⑤所要額内訳'!$E$28&gt;=DATE(2023,1,1),'別紙3-1_区分⑤所要額内訳'!$D$28="無",COUNTIF($D$129:AR129,1)&lt;=7),AR129,IF(OR('別紙3-1_区分⑤所要額内訳'!$D$28="有",'別紙3-1_区分⑤所要額内訳'!$E$28&lt;=DATE(2022,12,31)),AR129,""))</f>
        <v/>
      </c>
      <c r="AS236" s="312" t="str">
        <f>IF(AND('別紙3-1_区分⑤所要額内訳'!$E$28&gt;=DATE(2023,1,1),'別紙3-1_区分⑤所要額内訳'!$D$28="無",COUNTIF($D$129:AS129,1)&lt;=7),AS129,IF(OR('別紙3-1_区分⑤所要額内訳'!$D$28="有",'別紙3-1_区分⑤所要額内訳'!$E$28&lt;=DATE(2022,12,31)),AS129,""))</f>
        <v/>
      </c>
      <c r="AT236" s="312" t="str">
        <f>IF(AND('別紙3-1_区分⑤所要額内訳'!$E$28&gt;=DATE(2023,1,1),'別紙3-1_区分⑤所要額内訳'!$D$28="無",COUNTIF($D$129:AT129,1)&lt;=7),AT129,IF(OR('別紙3-1_区分⑤所要額内訳'!$D$28="有",'別紙3-1_区分⑤所要額内訳'!$E$28&lt;=DATE(2022,12,31)),AT129,""))</f>
        <v/>
      </c>
      <c r="AU236" s="312" t="str">
        <f>IF(AND('別紙3-1_区分⑤所要額内訳'!$E$28&gt;=DATE(2023,1,1),'別紙3-1_区分⑤所要額内訳'!$D$28="無",COUNTIF($D$129:AU129,1)&lt;=7),AU129,IF(OR('別紙3-1_区分⑤所要額内訳'!$D$28="有",'別紙3-1_区分⑤所要額内訳'!$E$28&lt;=DATE(2022,12,31)),AU129,""))</f>
        <v/>
      </c>
      <c r="AV236" s="312" t="str">
        <f>IF(AND('別紙3-1_区分⑤所要額内訳'!$E$28&gt;=DATE(2023,1,1),'別紙3-1_区分⑤所要額内訳'!$D$28="無",COUNTIF($D$129:AV129,1)&lt;=7),AV129,IF(OR('別紙3-1_区分⑤所要額内訳'!$D$28="有",'別紙3-1_区分⑤所要額内訳'!$E$28&lt;=DATE(2022,12,31)),AV129,""))</f>
        <v/>
      </c>
      <c r="AW236" s="312" t="str">
        <f>IF(AND('別紙3-1_区分⑤所要額内訳'!$E$28&gt;=DATE(2023,1,1),'別紙3-1_区分⑤所要額内訳'!$D$28="無",COUNTIF($D$129:AW129,1)&lt;=7),AW129,IF(OR('別紙3-1_区分⑤所要額内訳'!$D$28="有",'別紙3-1_区分⑤所要額内訳'!$E$28&lt;=DATE(2022,12,31)),AW129,""))</f>
        <v/>
      </c>
      <c r="AX236" s="312" t="str">
        <f>IF(AND('別紙3-1_区分⑤所要額内訳'!$E$28&gt;=DATE(2023,1,1),'別紙3-1_区分⑤所要額内訳'!$D$28="無",COUNTIF($D$129:AX129,1)&lt;=7),AX129,IF(OR('別紙3-1_区分⑤所要額内訳'!$D$28="有",'別紙3-1_区分⑤所要額内訳'!$E$28&lt;=DATE(2022,12,31)),AX129,""))</f>
        <v/>
      </c>
      <c r="AY236" s="312" t="str">
        <f>IF(AND('別紙3-1_区分⑤所要額内訳'!$E$28&gt;=DATE(2023,1,1),'別紙3-1_区分⑤所要額内訳'!$D$28="無",COUNTIF($D$129:AY129,1)&lt;=7),AY129,IF(OR('別紙3-1_区分⑤所要額内訳'!$D$28="有",'別紙3-1_区分⑤所要額内訳'!$E$28&lt;=DATE(2022,12,31)),AY129,""))</f>
        <v/>
      </c>
      <c r="AZ236" s="312" t="str">
        <f>IF(AND('別紙3-1_区分⑤所要額内訳'!$E$28&gt;=DATE(2023,1,1),'別紙3-1_区分⑤所要額内訳'!$D$28="無",COUNTIF($D$129:AZ129,1)&lt;=7),AZ129,IF(OR('別紙3-1_区分⑤所要額内訳'!$D$28="有",'別紙3-1_区分⑤所要額内訳'!$E$28&lt;=DATE(2022,12,31)),AZ129,""))</f>
        <v/>
      </c>
      <c r="BA236" s="312" t="str">
        <f>IF(AND('別紙3-1_区分⑤所要額内訳'!$E$28&gt;=DATE(2023,1,1),'別紙3-1_区分⑤所要額内訳'!$D$28="無",COUNTIF($D$129:BA129,1)&lt;=7),BA129,IF(OR('別紙3-1_区分⑤所要額内訳'!$D$28="有",'別紙3-1_区分⑤所要額内訳'!$E$28&lt;=DATE(2022,12,31)),BA129,""))</f>
        <v/>
      </c>
      <c r="BB236" s="311">
        <f t="shared" si="228"/>
        <v>1</v>
      </c>
    </row>
    <row r="237" spans="1:54">
      <c r="A237" s="307" t="str">
        <f t="shared" si="227"/>
        <v/>
      </c>
      <c r="B237" s="313" t="str">
        <f t="shared" si="227"/>
        <v/>
      </c>
      <c r="C237" s="307" t="str">
        <f t="shared" si="227"/>
        <v/>
      </c>
      <c r="D237" s="312">
        <f>IF(AND('別紙3-1_区分⑤所要額内訳'!$E$29&gt;=DATE(2023,1,1),'別紙3-1_区分⑤所要額内訳'!$D$29="無",COUNTIF($D$130:D130,1)&lt;=7),D130,IF(OR('別紙3-1_区分⑤所要額内訳'!$D$29="有",'別紙3-1_区分⑤所要額内訳'!$E$29&lt;=DATE(2022,12,31)),D130,""))</f>
        <v>1</v>
      </c>
      <c r="E237" s="312" t="str">
        <f>IF(AND('別紙3-1_区分⑤所要額内訳'!$E$29&gt;=DATE(2023,1,1),'別紙3-1_区分⑤所要額内訳'!$D$29="無",COUNTIF($D$130:E130,1)&lt;=7),E130,IF(OR('別紙3-1_区分⑤所要額内訳'!$D$29="有",'別紙3-1_区分⑤所要額内訳'!$E$29&lt;=DATE(2022,12,31)),E130,""))</f>
        <v/>
      </c>
      <c r="F237" s="312" t="str">
        <f>IF(AND('別紙3-1_区分⑤所要額内訳'!$E$29&gt;=DATE(2023,1,1),'別紙3-1_区分⑤所要額内訳'!$D$29="無",COUNTIF($D$130:F130,1)&lt;=7),F130,IF(OR('別紙3-1_区分⑤所要額内訳'!$D$29="有",'別紙3-1_区分⑤所要額内訳'!$E$29&lt;=DATE(2022,12,31)),F130,""))</f>
        <v/>
      </c>
      <c r="G237" s="312" t="str">
        <f>IF(AND('別紙3-1_区分⑤所要額内訳'!$E$29&gt;=DATE(2023,1,1),'別紙3-1_区分⑤所要額内訳'!$D$29="無",COUNTIF($D$130:G130,1)&lt;=7),G130,IF(OR('別紙3-1_区分⑤所要額内訳'!$D$29="有",'別紙3-1_区分⑤所要額内訳'!$E$29&lt;=DATE(2022,12,31)),G130,""))</f>
        <v/>
      </c>
      <c r="H237" s="312" t="str">
        <f>IF(AND('別紙3-1_区分⑤所要額内訳'!$E$29&gt;=DATE(2023,1,1),'別紙3-1_区分⑤所要額内訳'!$D$29="無",COUNTIF($D$130:H130,1)&lt;=7),H130,IF(OR('別紙3-1_区分⑤所要額内訳'!$D$29="有",'別紙3-1_区分⑤所要額内訳'!$E$29&lt;=DATE(2022,12,31)),H130,""))</f>
        <v/>
      </c>
      <c r="I237" s="312" t="str">
        <f>IF(AND('別紙3-1_区分⑤所要額内訳'!$E$29&gt;=DATE(2023,1,1),'別紙3-1_区分⑤所要額内訳'!$D$29="無",COUNTIF($D$130:I130,1)&lt;=7),I130,IF(OR('別紙3-1_区分⑤所要額内訳'!$D$29="有",'別紙3-1_区分⑤所要額内訳'!$E$29&lt;=DATE(2022,12,31)),I130,""))</f>
        <v/>
      </c>
      <c r="J237" s="312" t="str">
        <f>IF(AND('別紙3-1_区分⑤所要額内訳'!$E$29&gt;=DATE(2023,1,1),'別紙3-1_区分⑤所要額内訳'!$D$29="無",COUNTIF($D$130:J130,1)&lt;=7),J130,IF(OR('別紙3-1_区分⑤所要額内訳'!$D$29="有",'別紙3-1_区分⑤所要額内訳'!$E$29&lt;=DATE(2022,12,31)),J130,""))</f>
        <v/>
      </c>
      <c r="K237" s="312" t="str">
        <f>IF(AND('別紙3-1_区分⑤所要額内訳'!$E$29&gt;=DATE(2023,1,1),'別紙3-1_区分⑤所要額内訳'!$D$29="無",COUNTIF($D$130:K130,1)&lt;=7),K130,IF(OR('別紙3-1_区分⑤所要額内訳'!$D$29="有",'別紙3-1_区分⑤所要額内訳'!$E$29&lt;=DATE(2022,12,31)),K130,""))</f>
        <v/>
      </c>
      <c r="L237" s="312" t="str">
        <f>IF(AND('別紙3-1_区分⑤所要額内訳'!$E$29&gt;=DATE(2023,1,1),'別紙3-1_区分⑤所要額内訳'!$D$29="無",COUNTIF($D$130:L130,1)&lt;=7),L130,IF(OR('別紙3-1_区分⑤所要額内訳'!$D$29="有",'別紙3-1_区分⑤所要額内訳'!$E$29&lt;=DATE(2022,12,31)),L130,""))</f>
        <v/>
      </c>
      <c r="M237" s="312" t="str">
        <f>IF(AND('別紙3-1_区分⑤所要額内訳'!$E$29&gt;=DATE(2023,1,1),'別紙3-1_区分⑤所要額内訳'!$D$29="無",COUNTIF($D$130:M130,1)&lt;=7),M130,IF(OR('別紙3-1_区分⑤所要額内訳'!$D$29="有",'別紙3-1_区分⑤所要額内訳'!$E$29&lt;=DATE(2022,12,31)),M130,""))</f>
        <v/>
      </c>
      <c r="N237" s="312" t="str">
        <f>IF(AND('別紙3-1_区分⑤所要額内訳'!$E$29&gt;=DATE(2023,1,1),'別紙3-1_区分⑤所要額内訳'!$D$29="無",COUNTIF($D$130:N130,1)&lt;=7),N130,IF(OR('別紙3-1_区分⑤所要額内訳'!$D$29="有",'別紙3-1_区分⑤所要額内訳'!$E$29&lt;=DATE(2022,12,31)),N130,""))</f>
        <v/>
      </c>
      <c r="O237" s="312" t="str">
        <f>IF(AND('別紙3-1_区分⑤所要額内訳'!$E$29&gt;=DATE(2023,1,1),'別紙3-1_区分⑤所要額内訳'!$D$29="無",COUNTIF($D$130:O130,1)&lt;=7),O130,IF(OR('別紙3-1_区分⑤所要額内訳'!$D$29="有",'別紙3-1_区分⑤所要額内訳'!$E$29&lt;=DATE(2022,12,31)),O130,""))</f>
        <v/>
      </c>
      <c r="P237" s="312" t="str">
        <f>IF(AND('別紙3-1_区分⑤所要額内訳'!$E$29&gt;=DATE(2023,1,1),'別紙3-1_区分⑤所要額内訳'!$D$29="無",COUNTIF($D$130:P130,1)&lt;=7),P130,IF(OR('別紙3-1_区分⑤所要額内訳'!$D$29="有",'別紙3-1_区分⑤所要額内訳'!$E$29&lt;=DATE(2022,12,31)),P130,""))</f>
        <v/>
      </c>
      <c r="Q237" s="312" t="str">
        <f>IF(AND('別紙3-1_区分⑤所要額内訳'!$E$29&gt;=DATE(2023,1,1),'別紙3-1_区分⑤所要額内訳'!$D$29="無",COUNTIF($D$130:Q130,1)&lt;=7),Q130,IF(OR('別紙3-1_区分⑤所要額内訳'!$D$29="有",'別紙3-1_区分⑤所要額内訳'!$E$29&lt;=DATE(2022,12,31)),Q130,""))</f>
        <v/>
      </c>
      <c r="R237" s="312" t="str">
        <f>IF(AND('別紙3-1_区分⑤所要額内訳'!$E$29&gt;=DATE(2023,1,1),'別紙3-1_区分⑤所要額内訳'!$D$29="無",COUNTIF($D$130:R130,1)&lt;=7),R130,IF(OR('別紙3-1_区分⑤所要額内訳'!$D$29="有",'別紙3-1_区分⑤所要額内訳'!$E$29&lt;=DATE(2022,12,31)),R130,""))</f>
        <v/>
      </c>
      <c r="S237" s="312" t="str">
        <f>IF(AND('別紙3-1_区分⑤所要額内訳'!$E$29&gt;=DATE(2023,1,1),'別紙3-1_区分⑤所要額内訳'!$D$29="無",COUNTIF($D$130:S130,1)&lt;=7),S130,IF(OR('別紙3-1_区分⑤所要額内訳'!$D$29="有",'別紙3-1_区分⑤所要額内訳'!$E$29&lt;=DATE(2022,12,31)),S130,""))</f>
        <v/>
      </c>
      <c r="T237" s="312" t="str">
        <f>IF(AND('別紙3-1_区分⑤所要額内訳'!$E$29&gt;=DATE(2023,1,1),'別紙3-1_区分⑤所要額内訳'!$D$29="無",COUNTIF($D$130:T130,1)&lt;=7),T130,IF(OR('別紙3-1_区分⑤所要額内訳'!$D$29="有",'別紙3-1_区分⑤所要額内訳'!$E$29&lt;=DATE(2022,12,31)),T130,""))</f>
        <v/>
      </c>
      <c r="U237" s="312" t="str">
        <f>IF(AND('別紙3-1_区分⑤所要額内訳'!$E$29&gt;=DATE(2023,1,1),'別紙3-1_区分⑤所要額内訳'!$D$29="無",COUNTIF($D$130:U130,1)&lt;=7),U130,IF(OR('別紙3-1_区分⑤所要額内訳'!$D$29="有",'別紙3-1_区分⑤所要額内訳'!$E$29&lt;=DATE(2022,12,31)),U130,""))</f>
        <v/>
      </c>
      <c r="V237" s="312" t="str">
        <f>IF(AND('別紙3-1_区分⑤所要額内訳'!$E$29&gt;=DATE(2023,1,1),'別紙3-1_区分⑤所要額内訳'!$D$29="無",COUNTIF($D$130:V130,1)&lt;=7),V130,IF(OR('別紙3-1_区分⑤所要額内訳'!$D$29="有",'別紙3-1_区分⑤所要額内訳'!$E$29&lt;=DATE(2022,12,31)),V130,""))</f>
        <v/>
      </c>
      <c r="W237" s="312" t="str">
        <f>IF(AND('別紙3-1_区分⑤所要額内訳'!$E$29&gt;=DATE(2023,1,1),'別紙3-1_区分⑤所要額内訳'!$D$29="無",COUNTIF($D$130:W130,1)&lt;=7),W130,IF(OR('別紙3-1_区分⑤所要額内訳'!$D$29="有",'別紙3-1_区分⑤所要額内訳'!$E$29&lt;=DATE(2022,12,31)),W130,""))</f>
        <v/>
      </c>
      <c r="X237" s="312" t="str">
        <f>IF(AND('別紙3-1_区分⑤所要額内訳'!$E$29&gt;=DATE(2023,1,1),'別紙3-1_区分⑤所要額内訳'!$D$29="無",COUNTIF($D$130:X130,1)&lt;=7),X130,IF(OR('別紙3-1_区分⑤所要額内訳'!$D$29="有",'別紙3-1_区分⑤所要額内訳'!$E$29&lt;=DATE(2022,12,31)),X130,""))</f>
        <v/>
      </c>
      <c r="Y237" s="312" t="str">
        <f>IF(AND('別紙3-1_区分⑤所要額内訳'!$E$29&gt;=DATE(2023,1,1),'別紙3-1_区分⑤所要額内訳'!$D$29="無",COUNTIF($D$130:Y130,1)&lt;=7),Y130,IF(OR('別紙3-1_区分⑤所要額内訳'!$D$29="有",'別紙3-1_区分⑤所要額内訳'!$E$29&lt;=DATE(2022,12,31)),Y130,""))</f>
        <v/>
      </c>
      <c r="Z237" s="312" t="str">
        <f>IF(AND('別紙3-1_区分⑤所要額内訳'!$E$29&gt;=DATE(2023,1,1),'別紙3-1_区分⑤所要額内訳'!$D$29="無",COUNTIF($D$130:Z130,1)&lt;=7),Z130,IF(OR('別紙3-1_区分⑤所要額内訳'!$D$29="有",'別紙3-1_区分⑤所要額内訳'!$E$29&lt;=DATE(2022,12,31)),Z130,""))</f>
        <v/>
      </c>
      <c r="AA237" s="312" t="str">
        <f>IF(AND('別紙3-1_区分⑤所要額内訳'!$E$29&gt;=DATE(2023,1,1),'別紙3-1_区分⑤所要額内訳'!$D$29="無",COUNTIF($D$130:AA130,1)&lt;=7),AA130,IF(OR('別紙3-1_区分⑤所要額内訳'!$D$29="有",'別紙3-1_区分⑤所要額内訳'!$E$29&lt;=DATE(2022,12,31)),AA130,""))</f>
        <v/>
      </c>
      <c r="AB237" s="312" t="str">
        <f>IF(AND('別紙3-1_区分⑤所要額内訳'!$E$29&gt;=DATE(2023,1,1),'別紙3-1_区分⑤所要額内訳'!$D$29="無",COUNTIF($D$130:AB130,1)&lt;=7),AB130,IF(OR('別紙3-1_区分⑤所要額内訳'!$D$29="有",'別紙3-1_区分⑤所要額内訳'!$E$29&lt;=DATE(2022,12,31)),AB130,""))</f>
        <v/>
      </c>
      <c r="AC237" s="312" t="str">
        <f>IF(AND('別紙3-1_区分⑤所要額内訳'!$E$29&gt;=DATE(2023,1,1),'別紙3-1_区分⑤所要額内訳'!$D$29="無",COUNTIF($D$130:AC130,1)&lt;=7),AC130,IF(OR('別紙3-1_区分⑤所要額内訳'!$D$29="有",'別紙3-1_区分⑤所要額内訳'!$E$29&lt;=DATE(2022,12,31)),AC130,""))</f>
        <v/>
      </c>
      <c r="AD237" s="312" t="str">
        <f>IF(AND('別紙3-1_区分⑤所要額内訳'!$E$29&gt;=DATE(2023,1,1),'別紙3-1_区分⑤所要額内訳'!$D$29="無",COUNTIF($D$130:AD130,1)&lt;=7),AD130,IF(OR('別紙3-1_区分⑤所要額内訳'!$D$29="有",'別紙3-1_区分⑤所要額内訳'!$E$29&lt;=DATE(2022,12,31)),AD130,""))</f>
        <v/>
      </c>
      <c r="AE237" s="312" t="str">
        <f>IF(AND('別紙3-1_区分⑤所要額内訳'!$E$29&gt;=DATE(2023,1,1),'別紙3-1_区分⑤所要額内訳'!$D$29="無",COUNTIF($D$130:AE130,1)&lt;=7),AE130,IF(OR('別紙3-1_区分⑤所要額内訳'!$D$29="有",'別紙3-1_区分⑤所要額内訳'!$E$29&lt;=DATE(2022,12,31)),AE130,""))</f>
        <v/>
      </c>
      <c r="AF237" s="312" t="str">
        <f>IF(AND('別紙3-1_区分⑤所要額内訳'!$E$29&gt;=DATE(2023,1,1),'別紙3-1_区分⑤所要額内訳'!$D$29="無",COUNTIF($D$130:AF130,1)&lt;=7),AF130,IF(OR('別紙3-1_区分⑤所要額内訳'!$D$29="有",'別紙3-1_区分⑤所要額内訳'!$E$29&lt;=DATE(2022,12,31)),AF130,""))</f>
        <v/>
      </c>
      <c r="AG237" s="312" t="str">
        <f>IF(AND('別紙3-1_区分⑤所要額内訳'!$E$29&gt;=DATE(2023,1,1),'別紙3-1_区分⑤所要額内訳'!$D$29="無",COUNTIF($D$130:AG130,1)&lt;=7),AG130,IF(OR('別紙3-1_区分⑤所要額内訳'!$D$29="有",'別紙3-1_区分⑤所要額内訳'!$E$29&lt;=DATE(2022,12,31)),AG130,""))</f>
        <v/>
      </c>
      <c r="AH237" s="312" t="str">
        <f>IF(AND('別紙3-1_区分⑤所要額内訳'!$E$29&gt;=DATE(2023,1,1),'別紙3-1_区分⑤所要額内訳'!$D$29="無",COUNTIF($D$130:AH130,1)&lt;=7),AH130,IF(OR('別紙3-1_区分⑤所要額内訳'!$D$29="有",'別紙3-1_区分⑤所要額内訳'!$E$29&lt;=DATE(2022,12,31)),AH130,""))</f>
        <v/>
      </c>
      <c r="AI237" s="312" t="str">
        <f>IF(AND('別紙3-1_区分⑤所要額内訳'!$E$29&gt;=DATE(2023,1,1),'別紙3-1_区分⑤所要額内訳'!$D$29="無",COUNTIF($D$130:AI130,1)&lt;=7),AI130,IF(OR('別紙3-1_区分⑤所要額内訳'!$D$29="有",'別紙3-1_区分⑤所要額内訳'!$E$29&lt;=DATE(2022,12,31)),AI130,""))</f>
        <v/>
      </c>
      <c r="AJ237" s="312" t="str">
        <f>IF(AND('別紙3-1_区分⑤所要額内訳'!$E$29&gt;=DATE(2023,1,1),'別紙3-1_区分⑤所要額内訳'!$D$29="無",COUNTIF($D$130:AJ130,1)&lt;=7),AJ130,IF(OR('別紙3-1_区分⑤所要額内訳'!$D$29="有",'別紙3-1_区分⑤所要額内訳'!$E$29&lt;=DATE(2022,12,31)),AJ130,""))</f>
        <v/>
      </c>
      <c r="AK237" s="312" t="str">
        <f>IF(AND('別紙3-1_区分⑤所要額内訳'!$E$29&gt;=DATE(2023,1,1),'別紙3-1_区分⑤所要額内訳'!$D$29="無",COUNTIF($D$130:AK130,1)&lt;=7),AK130,IF(OR('別紙3-1_区分⑤所要額内訳'!$D$29="有",'別紙3-1_区分⑤所要額内訳'!$E$29&lt;=DATE(2022,12,31)),AK130,""))</f>
        <v/>
      </c>
      <c r="AL237" s="312" t="str">
        <f>IF(AND('別紙3-1_区分⑤所要額内訳'!$E$29&gt;=DATE(2023,1,1),'別紙3-1_区分⑤所要額内訳'!$D$29="無",COUNTIF($D$130:AL130,1)&lt;=7),AL130,IF(OR('別紙3-1_区分⑤所要額内訳'!$D$29="有",'別紙3-1_区分⑤所要額内訳'!$E$29&lt;=DATE(2022,12,31)),AL130,""))</f>
        <v/>
      </c>
      <c r="AM237" s="312" t="str">
        <f>IF(AND('別紙3-1_区分⑤所要額内訳'!$E$29&gt;=DATE(2023,1,1),'別紙3-1_区分⑤所要額内訳'!$D$29="無",COUNTIF($D$130:AM130,1)&lt;=7),AM130,IF(OR('別紙3-1_区分⑤所要額内訳'!$D$29="有",'別紙3-1_区分⑤所要額内訳'!$E$29&lt;=DATE(2022,12,31)),AM130,""))</f>
        <v/>
      </c>
      <c r="AN237" s="312" t="str">
        <f>IF(AND('別紙3-1_区分⑤所要額内訳'!$E$29&gt;=DATE(2023,1,1),'別紙3-1_区分⑤所要額内訳'!$D$29="無",COUNTIF($D$130:AN130,1)&lt;=7),AN130,IF(OR('別紙3-1_区分⑤所要額内訳'!$D$29="有",'別紙3-1_区分⑤所要額内訳'!$E$29&lt;=DATE(2022,12,31)),AN130,""))</f>
        <v/>
      </c>
      <c r="AO237" s="312" t="str">
        <f>IF(AND('別紙3-1_区分⑤所要額内訳'!$E$29&gt;=DATE(2023,1,1),'別紙3-1_区分⑤所要額内訳'!$D$29="無",COUNTIF($D$130:AO130,1)&lt;=7),AO130,IF(OR('別紙3-1_区分⑤所要額内訳'!$D$29="有",'別紙3-1_区分⑤所要額内訳'!$E$29&lt;=DATE(2022,12,31)),AO130,""))</f>
        <v/>
      </c>
      <c r="AP237" s="312" t="str">
        <f>IF(AND('別紙3-1_区分⑤所要額内訳'!$E$29&gt;=DATE(2023,1,1),'別紙3-1_区分⑤所要額内訳'!$D$29="無",COUNTIF($D$130:AP130,1)&lt;=7),AP130,IF(OR('別紙3-1_区分⑤所要額内訳'!$D$29="有",'別紙3-1_区分⑤所要額内訳'!$E$29&lt;=DATE(2022,12,31)),AP130,""))</f>
        <v/>
      </c>
      <c r="AQ237" s="312" t="str">
        <f>IF(AND('別紙3-1_区分⑤所要額内訳'!$E$29&gt;=DATE(2023,1,1),'別紙3-1_区分⑤所要額内訳'!$D$29="無",COUNTIF($D$130:AQ130,1)&lt;=7),AQ130,IF(OR('別紙3-1_区分⑤所要額内訳'!$D$29="有",'別紙3-1_区分⑤所要額内訳'!$E$29&lt;=DATE(2022,12,31)),AQ130,""))</f>
        <v/>
      </c>
      <c r="AR237" s="312" t="str">
        <f>IF(AND('別紙3-1_区分⑤所要額内訳'!$E$29&gt;=DATE(2023,1,1),'別紙3-1_区分⑤所要額内訳'!$D$29="無",COUNTIF($D$130:AR130,1)&lt;=7),AR130,IF(OR('別紙3-1_区分⑤所要額内訳'!$D$29="有",'別紙3-1_区分⑤所要額内訳'!$E$29&lt;=DATE(2022,12,31)),AR130,""))</f>
        <v/>
      </c>
      <c r="AS237" s="312" t="str">
        <f>IF(AND('別紙3-1_区分⑤所要額内訳'!$E$29&gt;=DATE(2023,1,1),'別紙3-1_区分⑤所要額内訳'!$D$29="無",COUNTIF($D$130:AS130,1)&lt;=7),AS130,IF(OR('別紙3-1_区分⑤所要額内訳'!$D$29="有",'別紙3-1_区分⑤所要額内訳'!$E$29&lt;=DATE(2022,12,31)),AS130,""))</f>
        <v/>
      </c>
      <c r="AT237" s="312" t="str">
        <f>IF(AND('別紙3-1_区分⑤所要額内訳'!$E$29&gt;=DATE(2023,1,1),'別紙3-1_区分⑤所要額内訳'!$D$29="無",COUNTIF($D$130:AT130,1)&lt;=7),AT130,IF(OR('別紙3-1_区分⑤所要額内訳'!$D$29="有",'別紙3-1_区分⑤所要額内訳'!$E$29&lt;=DATE(2022,12,31)),AT130,""))</f>
        <v/>
      </c>
      <c r="AU237" s="312" t="str">
        <f>IF(AND('別紙3-1_区分⑤所要額内訳'!$E$29&gt;=DATE(2023,1,1),'別紙3-1_区分⑤所要額内訳'!$D$29="無",COUNTIF($D$130:AU130,1)&lt;=7),AU130,IF(OR('別紙3-1_区分⑤所要額内訳'!$D$29="有",'別紙3-1_区分⑤所要額内訳'!$E$29&lt;=DATE(2022,12,31)),AU130,""))</f>
        <v/>
      </c>
      <c r="AV237" s="312" t="str">
        <f>IF(AND('別紙3-1_区分⑤所要額内訳'!$E$29&gt;=DATE(2023,1,1),'別紙3-1_区分⑤所要額内訳'!$D$29="無",COUNTIF($D$130:AV130,1)&lt;=7),AV130,IF(OR('別紙3-1_区分⑤所要額内訳'!$D$29="有",'別紙3-1_区分⑤所要額内訳'!$E$29&lt;=DATE(2022,12,31)),AV130,""))</f>
        <v/>
      </c>
      <c r="AW237" s="312" t="str">
        <f>IF(AND('別紙3-1_区分⑤所要額内訳'!$E$29&gt;=DATE(2023,1,1),'別紙3-1_区分⑤所要額内訳'!$D$29="無",COUNTIF($D$130:AW130,1)&lt;=7),AW130,IF(OR('別紙3-1_区分⑤所要額内訳'!$D$29="有",'別紙3-1_区分⑤所要額内訳'!$E$29&lt;=DATE(2022,12,31)),AW130,""))</f>
        <v/>
      </c>
      <c r="AX237" s="312" t="str">
        <f>IF(AND('別紙3-1_区分⑤所要額内訳'!$E$29&gt;=DATE(2023,1,1),'別紙3-1_区分⑤所要額内訳'!$D$29="無",COUNTIF($D$130:AX130,1)&lt;=7),AX130,IF(OR('別紙3-1_区分⑤所要額内訳'!$D$29="有",'別紙3-1_区分⑤所要額内訳'!$E$29&lt;=DATE(2022,12,31)),AX130,""))</f>
        <v/>
      </c>
      <c r="AY237" s="312" t="str">
        <f>IF(AND('別紙3-1_区分⑤所要額内訳'!$E$29&gt;=DATE(2023,1,1),'別紙3-1_区分⑤所要額内訳'!$D$29="無",COUNTIF($D$130:AY130,1)&lt;=7),AY130,IF(OR('別紙3-1_区分⑤所要額内訳'!$D$29="有",'別紙3-1_区分⑤所要額内訳'!$E$29&lt;=DATE(2022,12,31)),AY130,""))</f>
        <v/>
      </c>
      <c r="AZ237" s="312" t="str">
        <f>IF(AND('別紙3-1_区分⑤所要額内訳'!$E$29&gt;=DATE(2023,1,1),'別紙3-1_区分⑤所要額内訳'!$D$29="無",COUNTIF($D$130:AZ130,1)&lt;=7),AZ130,IF(OR('別紙3-1_区分⑤所要額内訳'!$D$29="有",'別紙3-1_区分⑤所要額内訳'!$E$29&lt;=DATE(2022,12,31)),AZ130,""))</f>
        <v/>
      </c>
      <c r="BA237" s="312" t="str">
        <f>IF(AND('別紙3-1_区分⑤所要額内訳'!$E$29&gt;=DATE(2023,1,1),'別紙3-1_区分⑤所要額内訳'!$D$29="無",COUNTIF($D$130:BA130,1)&lt;=7),BA130,IF(OR('別紙3-1_区分⑤所要額内訳'!$D$29="有",'別紙3-1_区分⑤所要額内訳'!$E$29&lt;=DATE(2022,12,31)),BA130,""))</f>
        <v/>
      </c>
      <c r="BB237" s="311">
        <f t="shared" si="228"/>
        <v>1</v>
      </c>
    </row>
    <row r="238" spans="1:54">
      <c r="A238" s="307" t="str">
        <f t="shared" si="227"/>
        <v/>
      </c>
      <c r="B238" s="313" t="str">
        <f t="shared" si="227"/>
        <v/>
      </c>
      <c r="C238" s="307" t="str">
        <f t="shared" si="227"/>
        <v/>
      </c>
      <c r="D238" s="312">
        <f>IF(AND('別紙3-1_区分⑤所要額内訳'!$E$30&gt;=DATE(2023,1,1),'別紙3-1_区分⑤所要額内訳'!$D$30="無",COUNTIF($D$131:D131,1)&lt;=7),D131,IF(OR('別紙3-1_区分⑤所要額内訳'!$D$30="有",'別紙3-1_区分⑤所要額内訳'!$E$30&lt;=DATE(2022,12,31)),D131,""))</f>
        <v>1</v>
      </c>
      <c r="E238" s="312" t="str">
        <f>IF(AND('別紙3-1_区分⑤所要額内訳'!$E$30&gt;=DATE(2023,1,1),'別紙3-1_区分⑤所要額内訳'!$D$30="無",COUNTIF($D$131:E131,1)&lt;=7),E131,IF(OR('別紙3-1_区分⑤所要額内訳'!$D$30="有",'別紙3-1_区分⑤所要額内訳'!$E$30&lt;=DATE(2022,12,31)),E131,""))</f>
        <v/>
      </c>
      <c r="F238" s="312" t="str">
        <f>IF(AND('別紙3-1_区分⑤所要額内訳'!$E$30&gt;=DATE(2023,1,1),'別紙3-1_区分⑤所要額内訳'!$D$30="無",COUNTIF($D$131:F131,1)&lt;=7),F131,IF(OR('別紙3-1_区分⑤所要額内訳'!$D$30="有",'別紙3-1_区分⑤所要額内訳'!$E$30&lt;=DATE(2022,12,31)),F131,""))</f>
        <v/>
      </c>
      <c r="G238" s="312" t="str">
        <f>IF(AND('別紙3-1_区分⑤所要額内訳'!$E$30&gt;=DATE(2023,1,1),'別紙3-1_区分⑤所要額内訳'!$D$30="無",COUNTIF($D$131:G131,1)&lt;=7),G131,IF(OR('別紙3-1_区分⑤所要額内訳'!$D$30="有",'別紙3-1_区分⑤所要額内訳'!$E$30&lt;=DATE(2022,12,31)),G131,""))</f>
        <v/>
      </c>
      <c r="H238" s="312" t="str">
        <f>IF(AND('別紙3-1_区分⑤所要額内訳'!$E$30&gt;=DATE(2023,1,1),'別紙3-1_区分⑤所要額内訳'!$D$30="無",COUNTIF($D$131:H131,1)&lt;=7),H131,IF(OR('別紙3-1_区分⑤所要額内訳'!$D$30="有",'別紙3-1_区分⑤所要額内訳'!$E$30&lt;=DATE(2022,12,31)),H131,""))</f>
        <v/>
      </c>
      <c r="I238" s="312" t="str">
        <f>IF(AND('別紙3-1_区分⑤所要額内訳'!$E$30&gt;=DATE(2023,1,1),'別紙3-1_区分⑤所要額内訳'!$D$30="無",COUNTIF($D$131:I131,1)&lt;=7),I131,IF(OR('別紙3-1_区分⑤所要額内訳'!$D$30="有",'別紙3-1_区分⑤所要額内訳'!$E$30&lt;=DATE(2022,12,31)),I131,""))</f>
        <v/>
      </c>
      <c r="J238" s="312" t="str">
        <f>IF(AND('別紙3-1_区分⑤所要額内訳'!$E$30&gt;=DATE(2023,1,1),'別紙3-1_区分⑤所要額内訳'!$D$30="無",COUNTIF($D$131:J131,1)&lt;=7),J131,IF(OR('別紙3-1_区分⑤所要額内訳'!$D$30="有",'別紙3-1_区分⑤所要額内訳'!$E$30&lt;=DATE(2022,12,31)),J131,""))</f>
        <v/>
      </c>
      <c r="K238" s="312" t="str">
        <f>IF(AND('別紙3-1_区分⑤所要額内訳'!$E$30&gt;=DATE(2023,1,1),'別紙3-1_区分⑤所要額内訳'!$D$30="無",COUNTIF($D$131:K131,1)&lt;=7),K131,IF(OR('別紙3-1_区分⑤所要額内訳'!$D$30="有",'別紙3-1_区分⑤所要額内訳'!$E$30&lt;=DATE(2022,12,31)),K131,""))</f>
        <v/>
      </c>
      <c r="L238" s="312" t="str">
        <f>IF(AND('別紙3-1_区分⑤所要額内訳'!$E$30&gt;=DATE(2023,1,1),'別紙3-1_区分⑤所要額内訳'!$D$30="無",COUNTIF($D$131:L131,1)&lt;=7),L131,IF(OR('別紙3-1_区分⑤所要額内訳'!$D$30="有",'別紙3-1_区分⑤所要額内訳'!$E$30&lt;=DATE(2022,12,31)),L131,""))</f>
        <v/>
      </c>
      <c r="M238" s="312" t="str">
        <f>IF(AND('別紙3-1_区分⑤所要額内訳'!$E$30&gt;=DATE(2023,1,1),'別紙3-1_区分⑤所要額内訳'!$D$30="無",COUNTIF($D$131:M131,1)&lt;=7),M131,IF(OR('別紙3-1_区分⑤所要額内訳'!$D$30="有",'別紙3-1_区分⑤所要額内訳'!$E$30&lt;=DATE(2022,12,31)),M131,""))</f>
        <v/>
      </c>
      <c r="N238" s="312" t="str">
        <f>IF(AND('別紙3-1_区分⑤所要額内訳'!$E$30&gt;=DATE(2023,1,1),'別紙3-1_区分⑤所要額内訳'!$D$30="無",COUNTIF($D$131:N131,1)&lt;=7),N131,IF(OR('別紙3-1_区分⑤所要額内訳'!$D$30="有",'別紙3-1_区分⑤所要額内訳'!$E$30&lt;=DATE(2022,12,31)),N131,""))</f>
        <v/>
      </c>
      <c r="O238" s="312" t="str">
        <f>IF(AND('別紙3-1_区分⑤所要額内訳'!$E$30&gt;=DATE(2023,1,1),'別紙3-1_区分⑤所要額内訳'!$D$30="無",COUNTIF($D$131:O131,1)&lt;=7),O131,IF(OR('別紙3-1_区分⑤所要額内訳'!$D$30="有",'別紙3-1_区分⑤所要額内訳'!$E$30&lt;=DATE(2022,12,31)),O131,""))</f>
        <v/>
      </c>
      <c r="P238" s="312" t="str">
        <f>IF(AND('別紙3-1_区分⑤所要額内訳'!$E$30&gt;=DATE(2023,1,1),'別紙3-1_区分⑤所要額内訳'!$D$30="無",COUNTIF($D$131:P131,1)&lt;=7),P131,IF(OR('別紙3-1_区分⑤所要額内訳'!$D$30="有",'別紙3-1_区分⑤所要額内訳'!$E$30&lt;=DATE(2022,12,31)),P131,""))</f>
        <v/>
      </c>
      <c r="Q238" s="312" t="str">
        <f>IF(AND('別紙3-1_区分⑤所要額内訳'!$E$30&gt;=DATE(2023,1,1),'別紙3-1_区分⑤所要額内訳'!$D$30="無",COUNTIF($D$131:Q131,1)&lt;=7),Q131,IF(OR('別紙3-1_区分⑤所要額内訳'!$D$30="有",'別紙3-1_区分⑤所要額内訳'!$E$30&lt;=DATE(2022,12,31)),Q131,""))</f>
        <v/>
      </c>
      <c r="R238" s="312" t="str">
        <f>IF(AND('別紙3-1_区分⑤所要額内訳'!$E$30&gt;=DATE(2023,1,1),'別紙3-1_区分⑤所要額内訳'!$D$30="無",COUNTIF($D$131:R131,1)&lt;=7),R131,IF(OR('別紙3-1_区分⑤所要額内訳'!$D$30="有",'別紙3-1_区分⑤所要額内訳'!$E$30&lt;=DATE(2022,12,31)),R131,""))</f>
        <v/>
      </c>
      <c r="S238" s="312" t="str">
        <f>IF(AND('別紙3-1_区分⑤所要額内訳'!$E$30&gt;=DATE(2023,1,1),'別紙3-1_区分⑤所要額内訳'!$D$30="無",COUNTIF($D$131:S131,1)&lt;=7),S131,IF(OR('別紙3-1_区分⑤所要額内訳'!$D$30="有",'別紙3-1_区分⑤所要額内訳'!$E$30&lt;=DATE(2022,12,31)),S131,""))</f>
        <v/>
      </c>
      <c r="T238" s="312" t="str">
        <f>IF(AND('別紙3-1_区分⑤所要額内訳'!$E$30&gt;=DATE(2023,1,1),'別紙3-1_区分⑤所要額内訳'!$D$30="無",COUNTIF($D$131:T131,1)&lt;=7),T131,IF(OR('別紙3-1_区分⑤所要額内訳'!$D$30="有",'別紙3-1_区分⑤所要額内訳'!$E$30&lt;=DATE(2022,12,31)),T131,""))</f>
        <v/>
      </c>
      <c r="U238" s="312" t="str">
        <f>IF(AND('別紙3-1_区分⑤所要額内訳'!$E$30&gt;=DATE(2023,1,1),'別紙3-1_区分⑤所要額内訳'!$D$30="無",COUNTIF($D$131:U131,1)&lt;=7),U131,IF(OR('別紙3-1_区分⑤所要額内訳'!$D$30="有",'別紙3-1_区分⑤所要額内訳'!$E$30&lt;=DATE(2022,12,31)),U131,""))</f>
        <v/>
      </c>
      <c r="V238" s="312" t="str">
        <f>IF(AND('別紙3-1_区分⑤所要額内訳'!$E$30&gt;=DATE(2023,1,1),'別紙3-1_区分⑤所要額内訳'!$D$30="無",COUNTIF($D$131:V131,1)&lt;=7),V131,IF(OR('別紙3-1_区分⑤所要額内訳'!$D$30="有",'別紙3-1_区分⑤所要額内訳'!$E$30&lt;=DATE(2022,12,31)),V131,""))</f>
        <v/>
      </c>
      <c r="W238" s="312" t="str">
        <f>IF(AND('別紙3-1_区分⑤所要額内訳'!$E$30&gt;=DATE(2023,1,1),'別紙3-1_区分⑤所要額内訳'!$D$30="無",COUNTIF($D$131:W131,1)&lt;=7),W131,IF(OR('別紙3-1_区分⑤所要額内訳'!$D$30="有",'別紙3-1_区分⑤所要額内訳'!$E$30&lt;=DATE(2022,12,31)),W131,""))</f>
        <v/>
      </c>
      <c r="X238" s="312" t="str">
        <f>IF(AND('別紙3-1_区分⑤所要額内訳'!$E$30&gt;=DATE(2023,1,1),'別紙3-1_区分⑤所要額内訳'!$D$30="無",COUNTIF($D$131:X131,1)&lt;=7),X131,IF(OR('別紙3-1_区分⑤所要額内訳'!$D$30="有",'別紙3-1_区分⑤所要額内訳'!$E$30&lt;=DATE(2022,12,31)),X131,""))</f>
        <v/>
      </c>
      <c r="Y238" s="312" t="str">
        <f>IF(AND('別紙3-1_区分⑤所要額内訳'!$E$30&gt;=DATE(2023,1,1),'別紙3-1_区分⑤所要額内訳'!$D$30="無",COUNTIF($D$131:Y131,1)&lt;=7),Y131,IF(OR('別紙3-1_区分⑤所要額内訳'!$D$30="有",'別紙3-1_区分⑤所要額内訳'!$E$30&lt;=DATE(2022,12,31)),Y131,""))</f>
        <v/>
      </c>
      <c r="Z238" s="312" t="str">
        <f>IF(AND('別紙3-1_区分⑤所要額内訳'!$E$30&gt;=DATE(2023,1,1),'別紙3-1_区分⑤所要額内訳'!$D$30="無",COUNTIF($D$131:Z131,1)&lt;=7),Z131,IF(OR('別紙3-1_区分⑤所要額内訳'!$D$30="有",'別紙3-1_区分⑤所要額内訳'!$E$30&lt;=DATE(2022,12,31)),Z131,""))</f>
        <v/>
      </c>
      <c r="AA238" s="312" t="str">
        <f>IF(AND('別紙3-1_区分⑤所要額内訳'!$E$30&gt;=DATE(2023,1,1),'別紙3-1_区分⑤所要額内訳'!$D$30="無",COUNTIF($D$131:AA131,1)&lt;=7),AA131,IF(OR('別紙3-1_区分⑤所要額内訳'!$D$30="有",'別紙3-1_区分⑤所要額内訳'!$E$30&lt;=DATE(2022,12,31)),AA131,""))</f>
        <v/>
      </c>
      <c r="AB238" s="312" t="str">
        <f>IF(AND('別紙3-1_区分⑤所要額内訳'!$E$30&gt;=DATE(2023,1,1),'別紙3-1_区分⑤所要額内訳'!$D$30="無",COUNTIF($D$131:AB131,1)&lt;=7),AB131,IF(OR('別紙3-1_区分⑤所要額内訳'!$D$30="有",'別紙3-1_区分⑤所要額内訳'!$E$30&lt;=DATE(2022,12,31)),AB131,""))</f>
        <v/>
      </c>
      <c r="AC238" s="312" t="str">
        <f>IF(AND('別紙3-1_区分⑤所要額内訳'!$E$30&gt;=DATE(2023,1,1),'別紙3-1_区分⑤所要額内訳'!$D$30="無",COUNTIF($D$131:AC131,1)&lt;=7),AC131,IF(OR('別紙3-1_区分⑤所要額内訳'!$D$30="有",'別紙3-1_区分⑤所要額内訳'!$E$30&lt;=DATE(2022,12,31)),AC131,""))</f>
        <v/>
      </c>
      <c r="AD238" s="312" t="str">
        <f>IF(AND('別紙3-1_区分⑤所要額内訳'!$E$30&gt;=DATE(2023,1,1),'別紙3-1_区分⑤所要額内訳'!$D$30="無",COUNTIF($D$131:AD131,1)&lt;=7),AD131,IF(OR('別紙3-1_区分⑤所要額内訳'!$D$30="有",'別紙3-1_区分⑤所要額内訳'!$E$30&lt;=DATE(2022,12,31)),AD131,""))</f>
        <v/>
      </c>
      <c r="AE238" s="312" t="str">
        <f>IF(AND('別紙3-1_区分⑤所要額内訳'!$E$30&gt;=DATE(2023,1,1),'別紙3-1_区分⑤所要額内訳'!$D$30="無",COUNTIF($D$131:AE131,1)&lt;=7),AE131,IF(OR('別紙3-1_区分⑤所要額内訳'!$D$30="有",'別紙3-1_区分⑤所要額内訳'!$E$30&lt;=DATE(2022,12,31)),AE131,""))</f>
        <v/>
      </c>
      <c r="AF238" s="312" t="str">
        <f>IF(AND('別紙3-1_区分⑤所要額内訳'!$E$30&gt;=DATE(2023,1,1),'別紙3-1_区分⑤所要額内訳'!$D$30="無",COUNTIF($D$131:AF131,1)&lt;=7),AF131,IF(OR('別紙3-1_区分⑤所要額内訳'!$D$30="有",'別紙3-1_区分⑤所要額内訳'!$E$30&lt;=DATE(2022,12,31)),AF131,""))</f>
        <v/>
      </c>
      <c r="AG238" s="312" t="str">
        <f>IF(AND('別紙3-1_区分⑤所要額内訳'!$E$30&gt;=DATE(2023,1,1),'別紙3-1_区分⑤所要額内訳'!$D$30="無",COUNTIF($D$131:AG131,1)&lt;=7),AG131,IF(OR('別紙3-1_区分⑤所要額内訳'!$D$30="有",'別紙3-1_区分⑤所要額内訳'!$E$30&lt;=DATE(2022,12,31)),AG131,""))</f>
        <v/>
      </c>
      <c r="AH238" s="312" t="str">
        <f>IF(AND('別紙3-1_区分⑤所要額内訳'!$E$30&gt;=DATE(2023,1,1),'別紙3-1_区分⑤所要額内訳'!$D$30="無",COUNTIF($D$131:AH131,1)&lt;=7),AH131,IF(OR('別紙3-1_区分⑤所要額内訳'!$D$30="有",'別紙3-1_区分⑤所要額内訳'!$E$30&lt;=DATE(2022,12,31)),AH131,""))</f>
        <v/>
      </c>
      <c r="AI238" s="312" t="str">
        <f>IF(AND('別紙3-1_区分⑤所要額内訳'!$E$30&gt;=DATE(2023,1,1),'別紙3-1_区分⑤所要額内訳'!$D$30="無",COUNTIF($D$131:AI131,1)&lt;=7),AI131,IF(OR('別紙3-1_区分⑤所要額内訳'!$D$30="有",'別紙3-1_区分⑤所要額内訳'!$E$30&lt;=DATE(2022,12,31)),AI131,""))</f>
        <v/>
      </c>
      <c r="AJ238" s="312" t="str">
        <f>IF(AND('別紙3-1_区分⑤所要額内訳'!$E$30&gt;=DATE(2023,1,1),'別紙3-1_区分⑤所要額内訳'!$D$30="無",COUNTIF($D$131:AJ131,1)&lt;=7),AJ131,IF(OR('別紙3-1_区分⑤所要額内訳'!$D$30="有",'別紙3-1_区分⑤所要額内訳'!$E$30&lt;=DATE(2022,12,31)),AJ131,""))</f>
        <v/>
      </c>
      <c r="AK238" s="312" t="str">
        <f>IF(AND('別紙3-1_区分⑤所要額内訳'!$E$30&gt;=DATE(2023,1,1),'別紙3-1_区分⑤所要額内訳'!$D$30="無",COUNTIF($D$131:AK131,1)&lt;=7),AK131,IF(OR('別紙3-1_区分⑤所要額内訳'!$D$30="有",'別紙3-1_区分⑤所要額内訳'!$E$30&lt;=DATE(2022,12,31)),AK131,""))</f>
        <v/>
      </c>
      <c r="AL238" s="312" t="str">
        <f>IF(AND('別紙3-1_区分⑤所要額内訳'!$E$30&gt;=DATE(2023,1,1),'別紙3-1_区分⑤所要額内訳'!$D$30="無",COUNTIF($D$131:AL131,1)&lt;=7),AL131,IF(OR('別紙3-1_区分⑤所要額内訳'!$D$30="有",'別紙3-1_区分⑤所要額内訳'!$E$30&lt;=DATE(2022,12,31)),AL131,""))</f>
        <v/>
      </c>
      <c r="AM238" s="312" t="str">
        <f>IF(AND('別紙3-1_区分⑤所要額内訳'!$E$30&gt;=DATE(2023,1,1),'別紙3-1_区分⑤所要額内訳'!$D$30="無",COUNTIF($D$131:AM131,1)&lt;=7),AM131,IF(OR('別紙3-1_区分⑤所要額内訳'!$D$30="有",'別紙3-1_区分⑤所要額内訳'!$E$30&lt;=DATE(2022,12,31)),AM131,""))</f>
        <v/>
      </c>
      <c r="AN238" s="312" t="str">
        <f>IF(AND('別紙3-1_区分⑤所要額内訳'!$E$30&gt;=DATE(2023,1,1),'別紙3-1_区分⑤所要額内訳'!$D$30="無",COUNTIF($D$131:AN131,1)&lt;=7),AN131,IF(OR('別紙3-1_区分⑤所要額内訳'!$D$30="有",'別紙3-1_区分⑤所要額内訳'!$E$30&lt;=DATE(2022,12,31)),AN131,""))</f>
        <v/>
      </c>
      <c r="AO238" s="312" t="str">
        <f>IF(AND('別紙3-1_区分⑤所要額内訳'!$E$30&gt;=DATE(2023,1,1),'別紙3-1_区分⑤所要額内訳'!$D$30="無",COUNTIF($D$131:AO131,1)&lt;=7),AO131,IF(OR('別紙3-1_区分⑤所要額内訳'!$D$30="有",'別紙3-1_区分⑤所要額内訳'!$E$30&lt;=DATE(2022,12,31)),AO131,""))</f>
        <v/>
      </c>
      <c r="AP238" s="312" t="str">
        <f>IF(AND('別紙3-1_区分⑤所要額内訳'!$E$30&gt;=DATE(2023,1,1),'別紙3-1_区分⑤所要額内訳'!$D$30="無",COUNTIF($D$131:AP131,1)&lt;=7),AP131,IF(OR('別紙3-1_区分⑤所要額内訳'!$D$30="有",'別紙3-1_区分⑤所要額内訳'!$E$30&lt;=DATE(2022,12,31)),AP131,""))</f>
        <v/>
      </c>
      <c r="AQ238" s="312" t="str">
        <f>IF(AND('別紙3-1_区分⑤所要額内訳'!$E$30&gt;=DATE(2023,1,1),'別紙3-1_区分⑤所要額内訳'!$D$30="無",COUNTIF($D$131:AQ131,1)&lt;=7),AQ131,IF(OR('別紙3-1_区分⑤所要額内訳'!$D$30="有",'別紙3-1_区分⑤所要額内訳'!$E$30&lt;=DATE(2022,12,31)),AQ131,""))</f>
        <v/>
      </c>
      <c r="AR238" s="312" t="str">
        <f>IF(AND('別紙3-1_区分⑤所要額内訳'!$E$30&gt;=DATE(2023,1,1),'別紙3-1_区分⑤所要額内訳'!$D$30="無",COUNTIF($D$131:AR131,1)&lt;=7),AR131,IF(OR('別紙3-1_区分⑤所要額内訳'!$D$30="有",'別紙3-1_区分⑤所要額内訳'!$E$30&lt;=DATE(2022,12,31)),AR131,""))</f>
        <v/>
      </c>
      <c r="AS238" s="312" t="str">
        <f>IF(AND('別紙3-1_区分⑤所要額内訳'!$E$30&gt;=DATE(2023,1,1),'別紙3-1_区分⑤所要額内訳'!$D$30="無",COUNTIF($D$131:AS131,1)&lt;=7),AS131,IF(OR('別紙3-1_区分⑤所要額内訳'!$D$30="有",'別紙3-1_区分⑤所要額内訳'!$E$30&lt;=DATE(2022,12,31)),AS131,""))</f>
        <v/>
      </c>
      <c r="AT238" s="312" t="str">
        <f>IF(AND('別紙3-1_区分⑤所要額内訳'!$E$30&gt;=DATE(2023,1,1),'別紙3-1_区分⑤所要額内訳'!$D$30="無",COUNTIF($D$131:AT131,1)&lt;=7),AT131,IF(OR('別紙3-1_区分⑤所要額内訳'!$D$30="有",'別紙3-1_区分⑤所要額内訳'!$E$30&lt;=DATE(2022,12,31)),AT131,""))</f>
        <v/>
      </c>
      <c r="AU238" s="312" t="str">
        <f>IF(AND('別紙3-1_区分⑤所要額内訳'!$E$30&gt;=DATE(2023,1,1),'別紙3-1_区分⑤所要額内訳'!$D$30="無",COUNTIF($D$131:AU131,1)&lt;=7),AU131,IF(OR('別紙3-1_区分⑤所要額内訳'!$D$30="有",'別紙3-1_区分⑤所要額内訳'!$E$30&lt;=DATE(2022,12,31)),AU131,""))</f>
        <v/>
      </c>
      <c r="AV238" s="312" t="str">
        <f>IF(AND('別紙3-1_区分⑤所要額内訳'!$E$30&gt;=DATE(2023,1,1),'別紙3-1_区分⑤所要額内訳'!$D$30="無",COUNTIF($D$131:AV131,1)&lt;=7),AV131,IF(OR('別紙3-1_区分⑤所要額内訳'!$D$30="有",'別紙3-1_区分⑤所要額内訳'!$E$30&lt;=DATE(2022,12,31)),AV131,""))</f>
        <v/>
      </c>
      <c r="AW238" s="312" t="str">
        <f>IF(AND('別紙3-1_区分⑤所要額内訳'!$E$30&gt;=DATE(2023,1,1),'別紙3-1_区分⑤所要額内訳'!$D$30="無",COUNTIF($D$131:AW131,1)&lt;=7),AW131,IF(OR('別紙3-1_区分⑤所要額内訳'!$D$30="有",'別紙3-1_区分⑤所要額内訳'!$E$30&lt;=DATE(2022,12,31)),AW131,""))</f>
        <v/>
      </c>
      <c r="AX238" s="312" t="str">
        <f>IF(AND('別紙3-1_区分⑤所要額内訳'!$E$30&gt;=DATE(2023,1,1),'別紙3-1_区分⑤所要額内訳'!$D$30="無",COUNTIF($D$131:AX131,1)&lt;=7),AX131,IF(OR('別紙3-1_区分⑤所要額内訳'!$D$30="有",'別紙3-1_区分⑤所要額内訳'!$E$30&lt;=DATE(2022,12,31)),AX131,""))</f>
        <v/>
      </c>
      <c r="AY238" s="312" t="str">
        <f>IF(AND('別紙3-1_区分⑤所要額内訳'!$E$30&gt;=DATE(2023,1,1),'別紙3-1_区分⑤所要額内訳'!$D$30="無",COUNTIF($D$131:AY131,1)&lt;=7),AY131,IF(OR('別紙3-1_区分⑤所要額内訳'!$D$30="有",'別紙3-1_区分⑤所要額内訳'!$E$30&lt;=DATE(2022,12,31)),AY131,""))</f>
        <v/>
      </c>
      <c r="AZ238" s="312" t="str">
        <f>IF(AND('別紙3-1_区分⑤所要額内訳'!$E$30&gt;=DATE(2023,1,1),'別紙3-1_区分⑤所要額内訳'!$D$30="無",COUNTIF($D$131:AZ131,1)&lt;=7),AZ131,IF(OR('別紙3-1_区分⑤所要額内訳'!$D$30="有",'別紙3-1_区分⑤所要額内訳'!$E$30&lt;=DATE(2022,12,31)),AZ131,""))</f>
        <v/>
      </c>
      <c r="BA238" s="312" t="str">
        <f>IF(AND('別紙3-1_区分⑤所要額内訳'!$E$30&gt;=DATE(2023,1,1),'別紙3-1_区分⑤所要額内訳'!$D$30="無",COUNTIF($D$131:BA131,1)&lt;=7),BA131,IF(OR('別紙3-1_区分⑤所要額内訳'!$D$30="有",'別紙3-1_区分⑤所要額内訳'!$E$30&lt;=DATE(2022,12,31)),BA131,""))</f>
        <v/>
      </c>
      <c r="BB238" s="311">
        <f t="shared" si="228"/>
        <v>1</v>
      </c>
    </row>
    <row r="239" spans="1:54">
      <c r="A239" s="307" t="str">
        <f t="shared" ref="A239:C258" si="229">A132</f>
        <v/>
      </c>
      <c r="B239" s="313" t="str">
        <f t="shared" si="229"/>
        <v/>
      </c>
      <c r="C239" s="307" t="str">
        <f t="shared" si="229"/>
        <v/>
      </c>
      <c r="D239" s="312">
        <f>IF(AND('別紙3-1_区分⑤所要額内訳'!$E$31&gt;=DATE(2023,1,1),'別紙3-1_区分⑤所要額内訳'!$D$31="無",COUNTIF($D$132:D132,1)&lt;=7),D132,IF(OR('別紙3-1_区分⑤所要額内訳'!$D$31="有",'別紙3-1_区分⑤所要額内訳'!$E$31&lt;=DATE(2022,12,31)),D132,""))</f>
        <v>1</v>
      </c>
      <c r="E239" s="312" t="str">
        <f>IF(AND('別紙3-1_区分⑤所要額内訳'!$E$31&gt;=DATE(2023,1,1),'別紙3-1_区分⑤所要額内訳'!$D$31="無",COUNTIF($D$132:E132,1)&lt;=7),E132,IF(OR('別紙3-1_区分⑤所要額内訳'!$D$31="有",'別紙3-1_区分⑤所要額内訳'!$E$31&lt;=DATE(2022,12,31)),E132,""))</f>
        <v/>
      </c>
      <c r="F239" s="312" t="str">
        <f>IF(AND('別紙3-1_区分⑤所要額内訳'!$E$31&gt;=DATE(2023,1,1),'別紙3-1_区分⑤所要額内訳'!$D$31="無",COUNTIF($D$132:F132,1)&lt;=7),F132,IF(OR('別紙3-1_区分⑤所要額内訳'!$D$31="有",'別紙3-1_区分⑤所要額内訳'!$E$31&lt;=DATE(2022,12,31)),F132,""))</f>
        <v/>
      </c>
      <c r="G239" s="312" t="str">
        <f>IF(AND('別紙3-1_区分⑤所要額内訳'!$E$31&gt;=DATE(2023,1,1),'別紙3-1_区分⑤所要額内訳'!$D$31="無",COUNTIF($D$132:G132,1)&lt;=7),G132,IF(OR('別紙3-1_区分⑤所要額内訳'!$D$31="有",'別紙3-1_区分⑤所要額内訳'!$E$31&lt;=DATE(2022,12,31)),G132,""))</f>
        <v/>
      </c>
      <c r="H239" s="312" t="str">
        <f>IF(AND('別紙3-1_区分⑤所要額内訳'!$E$31&gt;=DATE(2023,1,1),'別紙3-1_区分⑤所要額内訳'!$D$31="無",COUNTIF($D$132:H132,1)&lt;=7),H132,IF(OR('別紙3-1_区分⑤所要額内訳'!$D$31="有",'別紙3-1_区分⑤所要額内訳'!$E$31&lt;=DATE(2022,12,31)),H132,""))</f>
        <v/>
      </c>
      <c r="I239" s="312" t="str">
        <f>IF(AND('別紙3-1_区分⑤所要額内訳'!$E$31&gt;=DATE(2023,1,1),'別紙3-1_区分⑤所要額内訳'!$D$31="無",COUNTIF($D$132:I132,1)&lt;=7),I132,IF(OR('別紙3-1_区分⑤所要額内訳'!$D$31="有",'別紙3-1_区分⑤所要額内訳'!$E$31&lt;=DATE(2022,12,31)),I132,""))</f>
        <v/>
      </c>
      <c r="J239" s="312" t="str">
        <f>IF(AND('別紙3-1_区分⑤所要額内訳'!$E$31&gt;=DATE(2023,1,1),'別紙3-1_区分⑤所要額内訳'!$D$31="無",COUNTIF($D$132:J132,1)&lt;=7),J132,IF(OR('別紙3-1_区分⑤所要額内訳'!$D$31="有",'別紙3-1_区分⑤所要額内訳'!$E$31&lt;=DATE(2022,12,31)),J132,""))</f>
        <v/>
      </c>
      <c r="K239" s="312" t="str">
        <f>IF(AND('別紙3-1_区分⑤所要額内訳'!$E$31&gt;=DATE(2023,1,1),'別紙3-1_区分⑤所要額内訳'!$D$31="無",COUNTIF($D$132:K132,1)&lt;=7),K132,IF(OR('別紙3-1_区分⑤所要額内訳'!$D$31="有",'別紙3-1_区分⑤所要額内訳'!$E$31&lt;=DATE(2022,12,31)),K132,""))</f>
        <v/>
      </c>
      <c r="L239" s="312" t="str">
        <f>IF(AND('別紙3-1_区分⑤所要額内訳'!$E$31&gt;=DATE(2023,1,1),'別紙3-1_区分⑤所要額内訳'!$D$31="無",COUNTIF($D$132:L132,1)&lt;=7),L132,IF(OR('別紙3-1_区分⑤所要額内訳'!$D$31="有",'別紙3-1_区分⑤所要額内訳'!$E$31&lt;=DATE(2022,12,31)),L132,""))</f>
        <v/>
      </c>
      <c r="M239" s="312" t="str">
        <f>IF(AND('別紙3-1_区分⑤所要額内訳'!$E$31&gt;=DATE(2023,1,1),'別紙3-1_区分⑤所要額内訳'!$D$31="無",COUNTIF($D$132:M132,1)&lt;=7),M132,IF(OR('別紙3-1_区分⑤所要額内訳'!$D$31="有",'別紙3-1_区分⑤所要額内訳'!$E$31&lt;=DATE(2022,12,31)),M132,""))</f>
        <v/>
      </c>
      <c r="N239" s="312" t="str">
        <f>IF(AND('別紙3-1_区分⑤所要額内訳'!$E$31&gt;=DATE(2023,1,1),'別紙3-1_区分⑤所要額内訳'!$D$31="無",COUNTIF($D$132:N132,1)&lt;=7),N132,IF(OR('別紙3-1_区分⑤所要額内訳'!$D$31="有",'別紙3-1_区分⑤所要額内訳'!$E$31&lt;=DATE(2022,12,31)),N132,""))</f>
        <v/>
      </c>
      <c r="O239" s="312" t="str">
        <f>IF(AND('別紙3-1_区分⑤所要額内訳'!$E$31&gt;=DATE(2023,1,1),'別紙3-1_区分⑤所要額内訳'!$D$31="無",COUNTIF($D$132:O132,1)&lt;=7),O132,IF(OR('別紙3-1_区分⑤所要額内訳'!$D$31="有",'別紙3-1_区分⑤所要額内訳'!$E$31&lt;=DATE(2022,12,31)),O132,""))</f>
        <v/>
      </c>
      <c r="P239" s="312" t="str">
        <f>IF(AND('別紙3-1_区分⑤所要額内訳'!$E$31&gt;=DATE(2023,1,1),'別紙3-1_区分⑤所要額内訳'!$D$31="無",COUNTIF($D$132:P132,1)&lt;=7),P132,IF(OR('別紙3-1_区分⑤所要額内訳'!$D$31="有",'別紙3-1_区分⑤所要額内訳'!$E$31&lt;=DATE(2022,12,31)),P132,""))</f>
        <v/>
      </c>
      <c r="Q239" s="312" t="str">
        <f>IF(AND('別紙3-1_区分⑤所要額内訳'!$E$31&gt;=DATE(2023,1,1),'別紙3-1_区分⑤所要額内訳'!$D$31="無",COUNTIF($D$132:Q132,1)&lt;=7),Q132,IF(OR('別紙3-1_区分⑤所要額内訳'!$D$31="有",'別紙3-1_区分⑤所要額内訳'!$E$31&lt;=DATE(2022,12,31)),Q132,""))</f>
        <v/>
      </c>
      <c r="R239" s="312" t="str">
        <f>IF(AND('別紙3-1_区分⑤所要額内訳'!$E$31&gt;=DATE(2023,1,1),'別紙3-1_区分⑤所要額内訳'!$D$31="無",COUNTIF($D$132:R132,1)&lt;=7),R132,IF(OR('別紙3-1_区分⑤所要額内訳'!$D$31="有",'別紙3-1_区分⑤所要額内訳'!$E$31&lt;=DATE(2022,12,31)),R132,""))</f>
        <v/>
      </c>
      <c r="S239" s="312" t="str">
        <f>IF(AND('別紙3-1_区分⑤所要額内訳'!$E$31&gt;=DATE(2023,1,1),'別紙3-1_区分⑤所要額内訳'!$D$31="無",COUNTIF($D$132:S132,1)&lt;=7),S132,IF(OR('別紙3-1_区分⑤所要額内訳'!$D$31="有",'別紙3-1_区分⑤所要額内訳'!$E$31&lt;=DATE(2022,12,31)),S132,""))</f>
        <v/>
      </c>
      <c r="T239" s="312" t="str">
        <f>IF(AND('別紙3-1_区分⑤所要額内訳'!$E$31&gt;=DATE(2023,1,1),'別紙3-1_区分⑤所要額内訳'!$D$31="無",COUNTIF($D$132:T132,1)&lt;=7),T132,IF(OR('別紙3-1_区分⑤所要額内訳'!$D$31="有",'別紙3-1_区分⑤所要額内訳'!$E$31&lt;=DATE(2022,12,31)),T132,""))</f>
        <v/>
      </c>
      <c r="U239" s="312" t="str">
        <f>IF(AND('別紙3-1_区分⑤所要額内訳'!$E$31&gt;=DATE(2023,1,1),'別紙3-1_区分⑤所要額内訳'!$D$31="無",COUNTIF($D$132:U132,1)&lt;=7),U132,IF(OR('別紙3-1_区分⑤所要額内訳'!$D$31="有",'別紙3-1_区分⑤所要額内訳'!$E$31&lt;=DATE(2022,12,31)),U132,""))</f>
        <v/>
      </c>
      <c r="V239" s="312" t="str">
        <f>IF(AND('別紙3-1_区分⑤所要額内訳'!$E$31&gt;=DATE(2023,1,1),'別紙3-1_区分⑤所要額内訳'!$D$31="無",COUNTIF($D$132:V132,1)&lt;=7),V132,IF(OR('別紙3-1_区分⑤所要額内訳'!$D$31="有",'別紙3-1_区分⑤所要額内訳'!$E$31&lt;=DATE(2022,12,31)),V132,""))</f>
        <v/>
      </c>
      <c r="W239" s="312" t="str">
        <f>IF(AND('別紙3-1_区分⑤所要額内訳'!$E$31&gt;=DATE(2023,1,1),'別紙3-1_区分⑤所要額内訳'!$D$31="無",COUNTIF($D$132:W132,1)&lt;=7),W132,IF(OR('別紙3-1_区分⑤所要額内訳'!$D$31="有",'別紙3-1_区分⑤所要額内訳'!$E$31&lt;=DATE(2022,12,31)),W132,""))</f>
        <v/>
      </c>
      <c r="X239" s="312" t="str">
        <f>IF(AND('別紙3-1_区分⑤所要額内訳'!$E$31&gt;=DATE(2023,1,1),'別紙3-1_区分⑤所要額内訳'!$D$31="無",COUNTIF($D$132:X132,1)&lt;=7),X132,IF(OR('別紙3-1_区分⑤所要額内訳'!$D$31="有",'別紙3-1_区分⑤所要額内訳'!$E$31&lt;=DATE(2022,12,31)),X132,""))</f>
        <v/>
      </c>
      <c r="Y239" s="312" t="str">
        <f>IF(AND('別紙3-1_区分⑤所要額内訳'!$E$31&gt;=DATE(2023,1,1),'別紙3-1_区分⑤所要額内訳'!$D$31="無",COUNTIF($D$132:Y132,1)&lt;=7),Y132,IF(OR('別紙3-1_区分⑤所要額内訳'!$D$31="有",'別紙3-1_区分⑤所要額内訳'!$E$31&lt;=DATE(2022,12,31)),Y132,""))</f>
        <v/>
      </c>
      <c r="Z239" s="312" t="str">
        <f>IF(AND('別紙3-1_区分⑤所要額内訳'!$E$31&gt;=DATE(2023,1,1),'別紙3-1_区分⑤所要額内訳'!$D$31="無",COUNTIF($D$132:Z132,1)&lt;=7),Z132,IF(OR('別紙3-1_区分⑤所要額内訳'!$D$31="有",'別紙3-1_区分⑤所要額内訳'!$E$31&lt;=DATE(2022,12,31)),Z132,""))</f>
        <v/>
      </c>
      <c r="AA239" s="312" t="str">
        <f>IF(AND('別紙3-1_区分⑤所要額内訳'!$E$31&gt;=DATE(2023,1,1),'別紙3-1_区分⑤所要額内訳'!$D$31="無",COUNTIF($D$132:AA132,1)&lt;=7),AA132,IF(OR('別紙3-1_区分⑤所要額内訳'!$D$31="有",'別紙3-1_区分⑤所要額内訳'!$E$31&lt;=DATE(2022,12,31)),AA132,""))</f>
        <v/>
      </c>
      <c r="AB239" s="312" t="str">
        <f>IF(AND('別紙3-1_区分⑤所要額内訳'!$E$31&gt;=DATE(2023,1,1),'別紙3-1_区分⑤所要額内訳'!$D$31="無",COUNTIF($D$132:AB132,1)&lt;=7),AB132,IF(OR('別紙3-1_区分⑤所要額内訳'!$D$31="有",'別紙3-1_区分⑤所要額内訳'!$E$31&lt;=DATE(2022,12,31)),AB132,""))</f>
        <v/>
      </c>
      <c r="AC239" s="312" t="str">
        <f>IF(AND('別紙3-1_区分⑤所要額内訳'!$E$31&gt;=DATE(2023,1,1),'別紙3-1_区分⑤所要額内訳'!$D$31="無",COUNTIF($D$132:AC132,1)&lt;=7),AC132,IF(OR('別紙3-1_区分⑤所要額内訳'!$D$31="有",'別紙3-1_区分⑤所要額内訳'!$E$31&lt;=DATE(2022,12,31)),AC132,""))</f>
        <v/>
      </c>
      <c r="AD239" s="312" t="str">
        <f>IF(AND('別紙3-1_区分⑤所要額内訳'!$E$31&gt;=DATE(2023,1,1),'別紙3-1_区分⑤所要額内訳'!$D$31="無",COUNTIF($D$132:AD132,1)&lt;=7),AD132,IF(OR('別紙3-1_区分⑤所要額内訳'!$D$31="有",'別紙3-1_区分⑤所要額内訳'!$E$31&lt;=DATE(2022,12,31)),AD132,""))</f>
        <v/>
      </c>
      <c r="AE239" s="312" t="str">
        <f>IF(AND('別紙3-1_区分⑤所要額内訳'!$E$31&gt;=DATE(2023,1,1),'別紙3-1_区分⑤所要額内訳'!$D$31="無",COUNTIF($D$132:AE132,1)&lt;=7),AE132,IF(OR('別紙3-1_区分⑤所要額内訳'!$D$31="有",'別紙3-1_区分⑤所要額内訳'!$E$31&lt;=DATE(2022,12,31)),AE132,""))</f>
        <v/>
      </c>
      <c r="AF239" s="312" t="str">
        <f>IF(AND('別紙3-1_区分⑤所要額内訳'!$E$31&gt;=DATE(2023,1,1),'別紙3-1_区分⑤所要額内訳'!$D$31="無",COUNTIF($D$132:AF132,1)&lt;=7),AF132,IF(OR('別紙3-1_区分⑤所要額内訳'!$D$31="有",'別紙3-1_区分⑤所要額内訳'!$E$31&lt;=DATE(2022,12,31)),AF132,""))</f>
        <v/>
      </c>
      <c r="AG239" s="312" t="str">
        <f>IF(AND('別紙3-1_区分⑤所要額内訳'!$E$31&gt;=DATE(2023,1,1),'別紙3-1_区分⑤所要額内訳'!$D$31="無",COUNTIF($D$132:AG132,1)&lt;=7),AG132,IF(OR('別紙3-1_区分⑤所要額内訳'!$D$31="有",'別紙3-1_区分⑤所要額内訳'!$E$31&lt;=DATE(2022,12,31)),AG132,""))</f>
        <v/>
      </c>
      <c r="AH239" s="312" t="str">
        <f>IF(AND('別紙3-1_区分⑤所要額内訳'!$E$31&gt;=DATE(2023,1,1),'別紙3-1_区分⑤所要額内訳'!$D$31="無",COUNTIF($D$132:AH132,1)&lt;=7),AH132,IF(OR('別紙3-1_区分⑤所要額内訳'!$D$31="有",'別紙3-1_区分⑤所要額内訳'!$E$31&lt;=DATE(2022,12,31)),AH132,""))</f>
        <v/>
      </c>
      <c r="AI239" s="312" t="str">
        <f>IF(AND('別紙3-1_区分⑤所要額内訳'!$E$31&gt;=DATE(2023,1,1),'別紙3-1_区分⑤所要額内訳'!$D$31="無",COUNTIF($D$132:AI132,1)&lt;=7),AI132,IF(OR('別紙3-1_区分⑤所要額内訳'!$D$31="有",'別紙3-1_区分⑤所要額内訳'!$E$31&lt;=DATE(2022,12,31)),AI132,""))</f>
        <v/>
      </c>
      <c r="AJ239" s="312" t="str">
        <f>IF(AND('別紙3-1_区分⑤所要額内訳'!$E$31&gt;=DATE(2023,1,1),'別紙3-1_区分⑤所要額内訳'!$D$31="無",COUNTIF($D$132:AJ132,1)&lt;=7),AJ132,IF(OR('別紙3-1_区分⑤所要額内訳'!$D$31="有",'別紙3-1_区分⑤所要額内訳'!$E$31&lt;=DATE(2022,12,31)),AJ132,""))</f>
        <v/>
      </c>
      <c r="AK239" s="312" t="str">
        <f>IF(AND('別紙3-1_区分⑤所要額内訳'!$E$31&gt;=DATE(2023,1,1),'別紙3-1_区分⑤所要額内訳'!$D$31="無",COUNTIF($D$132:AK132,1)&lt;=7),AK132,IF(OR('別紙3-1_区分⑤所要額内訳'!$D$31="有",'別紙3-1_区分⑤所要額内訳'!$E$31&lt;=DATE(2022,12,31)),AK132,""))</f>
        <v/>
      </c>
      <c r="AL239" s="312" t="str">
        <f>IF(AND('別紙3-1_区分⑤所要額内訳'!$E$31&gt;=DATE(2023,1,1),'別紙3-1_区分⑤所要額内訳'!$D$31="無",COUNTIF($D$132:AL132,1)&lt;=7),AL132,IF(OR('別紙3-1_区分⑤所要額内訳'!$D$31="有",'別紙3-1_区分⑤所要額内訳'!$E$31&lt;=DATE(2022,12,31)),AL132,""))</f>
        <v/>
      </c>
      <c r="AM239" s="312" t="str">
        <f>IF(AND('別紙3-1_区分⑤所要額内訳'!$E$31&gt;=DATE(2023,1,1),'別紙3-1_区分⑤所要額内訳'!$D$31="無",COUNTIF($D$132:AM132,1)&lt;=7),AM132,IF(OR('別紙3-1_区分⑤所要額内訳'!$D$31="有",'別紙3-1_区分⑤所要額内訳'!$E$31&lt;=DATE(2022,12,31)),AM132,""))</f>
        <v/>
      </c>
      <c r="AN239" s="312" t="str">
        <f>IF(AND('別紙3-1_区分⑤所要額内訳'!$E$31&gt;=DATE(2023,1,1),'別紙3-1_区分⑤所要額内訳'!$D$31="無",COUNTIF($D$132:AN132,1)&lt;=7),AN132,IF(OR('別紙3-1_区分⑤所要額内訳'!$D$31="有",'別紙3-1_区分⑤所要額内訳'!$E$31&lt;=DATE(2022,12,31)),AN132,""))</f>
        <v/>
      </c>
      <c r="AO239" s="312" t="str">
        <f>IF(AND('別紙3-1_区分⑤所要額内訳'!$E$31&gt;=DATE(2023,1,1),'別紙3-1_区分⑤所要額内訳'!$D$31="無",COUNTIF($D$132:AO132,1)&lt;=7),AO132,IF(OR('別紙3-1_区分⑤所要額内訳'!$D$31="有",'別紙3-1_区分⑤所要額内訳'!$E$31&lt;=DATE(2022,12,31)),AO132,""))</f>
        <v/>
      </c>
      <c r="AP239" s="312" t="str">
        <f>IF(AND('別紙3-1_区分⑤所要額内訳'!$E$31&gt;=DATE(2023,1,1),'別紙3-1_区分⑤所要額内訳'!$D$31="無",COUNTIF($D$132:AP132,1)&lt;=7),AP132,IF(OR('別紙3-1_区分⑤所要額内訳'!$D$31="有",'別紙3-1_区分⑤所要額内訳'!$E$31&lt;=DATE(2022,12,31)),AP132,""))</f>
        <v/>
      </c>
      <c r="AQ239" s="312" t="str">
        <f>IF(AND('別紙3-1_区分⑤所要額内訳'!$E$31&gt;=DATE(2023,1,1),'別紙3-1_区分⑤所要額内訳'!$D$31="無",COUNTIF($D$132:AQ132,1)&lt;=7),AQ132,IF(OR('別紙3-1_区分⑤所要額内訳'!$D$31="有",'別紙3-1_区分⑤所要額内訳'!$E$31&lt;=DATE(2022,12,31)),AQ132,""))</f>
        <v/>
      </c>
      <c r="AR239" s="312" t="str">
        <f>IF(AND('別紙3-1_区分⑤所要額内訳'!$E$31&gt;=DATE(2023,1,1),'別紙3-1_区分⑤所要額内訳'!$D$31="無",COUNTIF($D$132:AR132,1)&lt;=7),AR132,IF(OR('別紙3-1_区分⑤所要額内訳'!$D$31="有",'別紙3-1_区分⑤所要額内訳'!$E$31&lt;=DATE(2022,12,31)),AR132,""))</f>
        <v/>
      </c>
      <c r="AS239" s="312" t="str">
        <f>IF(AND('別紙3-1_区分⑤所要額内訳'!$E$31&gt;=DATE(2023,1,1),'別紙3-1_区分⑤所要額内訳'!$D$31="無",COUNTIF($D$132:AS132,1)&lt;=7),AS132,IF(OR('別紙3-1_区分⑤所要額内訳'!$D$31="有",'別紙3-1_区分⑤所要額内訳'!$E$31&lt;=DATE(2022,12,31)),AS132,""))</f>
        <v/>
      </c>
      <c r="AT239" s="312" t="str">
        <f>IF(AND('別紙3-1_区分⑤所要額内訳'!$E$31&gt;=DATE(2023,1,1),'別紙3-1_区分⑤所要額内訳'!$D$31="無",COUNTIF($D$132:AT132,1)&lt;=7),AT132,IF(OR('別紙3-1_区分⑤所要額内訳'!$D$31="有",'別紙3-1_区分⑤所要額内訳'!$E$31&lt;=DATE(2022,12,31)),AT132,""))</f>
        <v/>
      </c>
      <c r="AU239" s="312" t="str">
        <f>IF(AND('別紙3-1_区分⑤所要額内訳'!$E$31&gt;=DATE(2023,1,1),'別紙3-1_区分⑤所要額内訳'!$D$31="無",COUNTIF($D$132:AU132,1)&lt;=7),AU132,IF(OR('別紙3-1_区分⑤所要額内訳'!$D$31="有",'別紙3-1_区分⑤所要額内訳'!$E$31&lt;=DATE(2022,12,31)),AU132,""))</f>
        <v/>
      </c>
      <c r="AV239" s="312" t="str">
        <f>IF(AND('別紙3-1_区分⑤所要額内訳'!$E$31&gt;=DATE(2023,1,1),'別紙3-1_区分⑤所要額内訳'!$D$31="無",COUNTIF($D$132:AV132,1)&lt;=7),AV132,IF(OR('別紙3-1_区分⑤所要額内訳'!$D$31="有",'別紙3-1_区分⑤所要額内訳'!$E$31&lt;=DATE(2022,12,31)),AV132,""))</f>
        <v/>
      </c>
      <c r="AW239" s="312" t="str">
        <f>IF(AND('別紙3-1_区分⑤所要額内訳'!$E$31&gt;=DATE(2023,1,1),'別紙3-1_区分⑤所要額内訳'!$D$31="無",COUNTIF($D$132:AW132,1)&lt;=7),AW132,IF(OR('別紙3-1_区分⑤所要額内訳'!$D$31="有",'別紙3-1_区分⑤所要額内訳'!$E$31&lt;=DATE(2022,12,31)),AW132,""))</f>
        <v/>
      </c>
      <c r="AX239" s="312" t="str">
        <f>IF(AND('別紙3-1_区分⑤所要額内訳'!$E$31&gt;=DATE(2023,1,1),'別紙3-1_区分⑤所要額内訳'!$D$31="無",COUNTIF($D$132:AX132,1)&lt;=7),AX132,IF(OR('別紙3-1_区分⑤所要額内訳'!$D$31="有",'別紙3-1_区分⑤所要額内訳'!$E$31&lt;=DATE(2022,12,31)),AX132,""))</f>
        <v/>
      </c>
      <c r="AY239" s="312" t="str">
        <f>IF(AND('別紙3-1_区分⑤所要額内訳'!$E$31&gt;=DATE(2023,1,1),'別紙3-1_区分⑤所要額内訳'!$D$31="無",COUNTIF($D$132:AY132,1)&lt;=7),AY132,IF(OR('別紙3-1_区分⑤所要額内訳'!$D$31="有",'別紙3-1_区分⑤所要額内訳'!$E$31&lt;=DATE(2022,12,31)),AY132,""))</f>
        <v/>
      </c>
      <c r="AZ239" s="312" t="str">
        <f>IF(AND('別紙3-1_区分⑤所要額内訳'!$E$31&gt;=DATE(2023,1,1),'別紙3-1_区分⑤所要額内訳'!$D$31="無",COUNTIF($D$132:AZ132,1)&lt;=7),AZ132,IF(OR('別紙3-1_区分⑤所要額内訳'!$D$31="有",'別紙3-1_区分⑤所要額内訳'!$E$31&lt;=DATE(2022,12,31)),AZ132,""))</f>
        <v/>
      </c>
      <c r="BA239" s="312" t="str">
        <f>IF(AND('別紙3-1_区分⑤所要額内訳'!$E$31&gt;=DATE(2023,1,1),'別紙3-1_区分⑤所要額内訳'!$D$31="無",COUNTIF($D$132:BA132,1)&lt;=7),BA132,IF(OR('別紙3-1_区分⑤所要額内訳'!$D$31="有",'別紙3-1_区分⑤所要額内訳'!$E$31&lt;=DATE(2022,12,31)),BA132,""))</f>
        <v/>
      </c>
      <c r="BB239" s="311">
        <f t="shared" si="228"/>
        <v>1</v>
      </c>
    </row>
    <row r="240" spans="1:54">
      <c r="A240" s="307" t="str">
        <f t="shared" si="229"/>
        <v/>
      </c>
      <c r="B240" s="313" t="str">
        <f t="shared" si="229"/>
        <v/>
      </c>
      <c r="C240" s="307" t="str">
        <f t="shared" si="229"/>
        <v/>
      </c>
      <c r="D240" s="312">
        <f>IF(AND('別紙3-1_区分⑤所要額内訳'!$E$32&gt;=DATE(2023,1,1),'別紙3-1_区分⑤所要額内訳'!$D$32="無",COUNTIF($D$133:D133,1)&lt;=7),D133,IF(OR('別紙3-1_区分⑤所要額内訳'!$D$32="有",'別紙3-1_区分⑤所要額内訳'!$E$32&lt;=DATE(2022,12,31)),D133,""))</f>
        <v>1</v>
      </c>
      <c r="E240" s="312" t="str">
        <f>IF(AND('別紙3-1_区分⑤所要額内訳'!$E$32&gt;=DATE(2023,1,1),'別紙3-1_区分⑤所要額内訳'!$D$32="無",COUNTIF($D$133:E133,1)&lt;=7),E133,IF(OR('別紙3-1_区分⑤所要額内訳'!$D$32="有",'別紙3-1_区分⑤所要額内訳'!$E$32&lt;=DATE(2022,12,31)),E133,""))</f>
        <v/>
      </c>
      <c r="F240" s="312" t="str">
        <f>IF(AND('別紙3-1_区分⑤所要額内訳'!$E$32&gt;=DATE(2023,1,1),'別紙3-1_区分⑤所要額内訳'!$D$32="無",COUNTIF($D$133:F133,1)&lt;=7),F133,IF(OR('別紙3-1_区分⑤所要額内訳'!$D$32="有",'別紙3-1_区分⑤所要額内訳'!$E$32&lt;=DATE(2022,12,31)),F133,""))</f>
        <v/>
      </c>
      <c r="G240" s="312" t="str">
        <f>IF(AND('別紙3-1_区分⑤所要額内訳'!$E$32&gt;=DATE(2023,1,1),'別紙3-1_区分⑤所要額内訳'!$D$32="無",COUNTIF($D$133:G133,1)&lt;=7),G133,IF(OR('別紙3-1_区分⑤所要額内訳'!$D$32="有",'別紙3-1_区分⑤所要額内訳'!$E$32&lt;=DATE(2022,12,31)),G133,""))</f>
        <v/>
      </c>
      <c r="H240" s="312" t="str">
        <f>IF(AND('別紙3-1_区分⑤所要額内訳'!$E$32&gt;=DATE(2023,1,1),'別紙3-1_区分⑤所要額内訳'!$D$32="無",COUNTIF($D$133:H133,1)&lt;=7),H133,IF(OR('別紙3-1_区分⑤所要額内訳'!$D$32="有",'別紙3-1_区分⑤所要額内訳'!$E$32&lt;=DATE(2022,12,31)),H133,""))</f>
        <v/>
      </c>
      <c r="I240" s="312" t="str">
        <f>IF(AND('別紙3-1_区分⑤所要額内訳'!$E$32&gt;=DATE(2023,1,1),'別紙3-1_区分⑤所要額内訳'!$D$32="無",COUNTIF($D$133:I133,1)&lt;=7),I133,IF(OR('別紙3-1_区分⑤所要額内訳'!$D$32="有",'別紙3-1_区分⑤所要額内訳'!$E$32&lt;=DATE(2022,12,31)),I133,""))</f>
        <v/>
      </c>
      <c r="J240" s="312" t="str">
        <f>IF(AND('別紙3-1_区分⑤所要額内訳'!$E$32&gt;=DATE(2023,1,1),'別紙3-1_区分⑤所要額内訳'!$D$32="無",COUNTIF($D$133:J133,1)&lt;=7),J133,IF(OR('別紙3-1_区分⑤所要額内訳'!$D$32="有",'別紙3-1_区分⑤所要額内訳'!$E$32&lt;=DATE(2022,12,31)),J133,""))</f>
        <v/>
      </c>
      <c r="K240" s="312" t="str">
        <f>IF(AND('別紙3-1_区分⑤所要額内訳'!$E$32&gt;=DATE(2023,1,1),'別紙3-1_区分⑤所要額内訳'!$D$32="無",COUNTIF($D$133:K133,1)&lt;=7),K133,IF(OR('別紙3-1_区分⑤所要額内訳'!$D$32="有",'別紙3-1_区分⑤所要額内訳'!$E$32&lt;=DATE(2022,12,31)),K133,""))</f>
        <v/>
      </c>
      <c r="L240" s="312" t="str">
        <f>IF(AND('別紙3-1_区分⑤所要額内訳'!$E$32&gt;=DATE(2023,1,1),'別紙3-1_区分⑤所要額内訳'!$D$32="無",COUNTIF($D$133:L133,1)&lt;=7),L133,IF(OR('別紙3-1_区分⑤所要額内訳'!$D$32="有",'別紙3-1_区分⑤所要額内訳'!$E$32&lt;=DATE(2022,12,31)),L133,""))</f>
        <v/>
      </c>
      <c r="M240" s="312" t="str">
        <f>IF(AND('別紙3-1_区分⑤所要額内訳'!$E$32&gt;=DATE(2023,1,1),'別紙3-1_区分⑤所要額内訳'!$D$32="無",COUNTIF($D$133:M133,1)&lt;=7),M133,IF(OR('別紙3-1_区分⑤所要額内訳'!$D$32="有",'別紙3-1_区分⑤所要額内訳'!$E$32&lt;=DATE(2022,12,31)),M133,""))</f>
        <v/>
      </c>
      <c r="N240" s="312" t="str">
        <f>IF(AND('別紙3-1_区分⑤所要額内訳'!$E$32&gt;=DATE(2023,1,1),'別紙3-1_区分⑤所要額内訳'!$D$32="無",COUNTIF($D$133:N133,1)&lt;=7),N133,IF(OR('別紙3-1_区分⑤所要額内訳'!$D$32="有",'別紙3-1_区分⑤所要額内訳'!$E$32&lt;=DATE(2022,12,31)),N133,""))</f>
        <v/>
      </c>
      <c r="O240" s="312" t="str">
        <f>IF(AND('別紙3-1_区分⑤所要額内訳'!$E$32&gt;=DATE(2023,1,1),'別紙3-1_区分⑤所要額内訳'!$D$32="無",COUNTIF($D$133:O133,1)&lt;=7),O133,IF(OR('別紙3-1_区分⑤所要額内訳'!$D$32="有",'別紙3-1_区分⑤所要額内訳'!$E$32&lt;=DATE(2022,12,31)),O133,""))</f>
        <v/>
      </c>
      <c r="P240" s="312" t="str">
        <f>IF(AND('別紙3-1_区分⑤所要額内訳'!$E$32&gt;=DATE(2023,1,1),'別紙3-1_区分⑤所要額内訳'!$D$32="無",COUNTIF($D$133:P133,1)&lt;=7),P133,IF(OR('別紙3-1_区分⑤所要額内訳'!$D$32="有",'別紙3-1_区分⑤所要額内訳'!$E$32&lt;=DATE(2022,12,31)),P133,""))</f>
        <v/>
      </c>
      <c r="Q240" s="312" t="str">
        <f>IF(AND('別紙3-1_区分⑤所要額内訳'!$E$32&gt;=DATE(2023,1,1),'別紙3-1_区分⑤所要額内訳'!$D$32="無",COUNTIF($D$133:Q133,1)&lt;=7),Q133,IF(OR('別紙3-1_区分⑤所要額内訳'!$D$32="有",'別紙3-1_区分⑤所要額内訳'!$E$32&lt;=DATE(2022,12,31)),Q133,""))</f>
        <v/>
      </c>
      <c r="R240" s="312" t="str">
        <f>IF(AND('別紙3-1_区分⑤所要額内訳'!$E$32&gt;=DATE(2023,1,1),'別紙3-1_区分⑤所要額内訳'!$D$32="無",COUNTIF($D$133:R133,1)&lt;=7),R133,IF(OR('別紙3-1_区分⑤所要額内訳'!$D$32="有",'別紙3-1_区分⑤所要額内訳'!$E$32&lt;=DATE(2022,12,31)),R133,""))</f>
        <v/>
      </c>
      <c r="S240" s="312" t="str">
        <f>IF(AND('別紙3-1_区分⑤所要額内訳'!$E$32&gt;=DATE(2023,1,1),'別紙3-1_区分⑤所要額内訳'!$D$32="無",COUNTIF($D$133:S133,1)&lt;=7),S133,IF(OR('別紙3-1_区分⑤所要額内訳'!$D$32="有",'別紙3-1_区分⑤所要額内訳'!$E$32&lt;=DATE(2022,12,31)),S133,""))</f>
        <v/>
      </c>
      <c r="T240" s="312" t="str">
        <f>IF(AND('別紙3-1_区分⑤所要額内訳'!$E$32&gt;=DATE(2023,1,1),'別紙3-1_区分⑤所要額内訳'!$D$32="無",COUNTIF($D$133:T133,1)&lt;=7),T133,IF(OR('別紙3-1_区分⑤所要額内訳'!$D$32="有",'別紙3-1_区分⑤所要額内訳'!$E$32&lt;=DATE(2022,12,31)),T133,""))</f>
        <v/>
      </c>
      <c r="U240" s="312" t="str">
        <f>IF(AND('別紙3-1_区分⑤所要額内訳'!$E$32&gt;=DATE(2023,1,1),'別紙3-1_区分⑤所要額内訳'!$D$32="無",COUNTIF($D$133:U133,1)&lt;=7),U133,IF(OR('別紙3-1_区分⑤所要額内訳'!$D$32="有",'別紙3-1_区分⑤所要額内訳'!$E$32&lt;=DATE(2022,12,31)),U133,""))</f>
        <v/>
      </c>
      <c r="V240" s="312" t="str">
        <f>IF(AND('別紙3-1_区分⑤所要額内訳'!$E$32&gt;=DATE(2023,1,1),'別紙3-1_区分⑤所要額内訳'!$D$32="無",COUNTIF($D$133:V133,1)&lt;=7),V133,IF(OR('別紙3-1_区分⑤所要額内訳'!$D$32="有",'別紙3-1_区分⑤所要額内訳'!$E$32&lt;=DATE(2022,12,31)),V133,""))</f>
        <v/>
      </c>
      <c r="W240" s="312" t="str">
        <f>IF(AND('別紙3-1_区分⑤所要額内訳'!$E$32&gt;=DATE(2023,1,1),'別紙3-1_区分⑤所要額内訳'!$D$32="無",COUNTIF($D$133:W133,1)&lt;=7),W133,IF(OR('別紙3-1_区分⑤所要額内訳'!$D$32="有",'別紙3-1_区分⑤所要額内訳'!$E$32&lt;=DATE(2022,12,31)),W133,""))</f>
        <v/>
      </c>
      <c r="X240" s="312" t="str">
        <f>IF(AND('別紙3-1_区分⑤所要額内訳'!$E$32&gt;=DATE(2023,1,1),'別紙3-1_区分⑤所要額内訳'!$D$32="無",COUNTIF($D$133:X133,1)&lt;=7),X133,IF(OR('別紙3-1_区分⑤所要額内訳'!$D$32="有",'別紙3-1_区分⑤所要額内訳'!$E$32&lt;=DATE(2022,12,31)),X133,""))</f>
        <v/>
      </c>
      <c r="Y240" s="312" t="str">
        <f>IF(AND('別紙3-1_区分⑤所要額内訳'!$E$32&gt;=DATE(2023,1,1),'別紙3-1_区分⑤所要額内訳'!$D$32="無",COUNTIF($D$133:Y133,1)&lt;=7),Y133,IF(OR('別紙3-1_区分⑤所要額内訳'!$D$32="有",'別紙3-1_区分⑤所要額内訳'!$E$32&lt;=DATE(2022,12,31)),Y133,""))</f>
        <v/>
      </c>
      <c r="Z240" s="312" t="str">
        <f>IF(AND('別紙3-1_区分⑤所要額内訳'!$E$32&gt;=DATE(2023,1,1),'別紙3-1_区分⑤所要額内訳'!$D$32="無",COUNTIF($D$133:Z133,1)&lt;=7),Z133,IF(OR('別紙3-1_区分⑤所要額内訳'!$D$32="有",'別紙3-1_区分⑤所要額内訳'!$E$32&lt;=DATE(2022,12,31)),Z133,""))</f>
        <v/>
      </c>
      <c r="AA240" s="312" t="str">
        <f>IF(AND('別紙3-1_区分⑤所要額内訳'!$E$32&gt;=DATE(2023,1,1),'別紙3-1_区分⑤所要額内訳'!$D$32="無",COUNTIF($D$133:AA133,1)&lt;=7),AA133,IF(OR('別紙3-1_区分⑤所要額内訳'!$D$32="有",'別紙3-1_区分⑤所要額内訳'!$E$32&lt;=DATE(2022,12,31)),AA133,""))</f>
        <v/>
      </c>
      <c r="AB240" s="312" t="str">
        <f>IF(AND('別紙3-1_区分⑤所要額内訳'!$E$32&gt;=DATE(2023,1,1),'別紙3-1_区分⑤所要額内訳'!$D$32="無",COUNTIF($D$133:AB133,1)&lt;=7),AB133,IF(OR('別紙3-1_区分⑤所要額内訳'!$D$32="有",'別紙3-1_区分⑤所要額内訳'!$E$32&lt;=DATE(2022,12,31)),AB133,""))</f>
        <v/>
      </c>
      <c r="AC240" s="312" t="str">
        <f>IF(AND('別紙3-1_区分⑤所要額内訳'!$E$32&gt;=DATE(2023,1,1),'別紙3-1_区分⑤所要額内訳'!$D$32="無",COUNTIF($D$133:AC133,1)&lt;=7),AC133,IF(OR('別紙3-1_区分⑤所要額内訳'!$D$32="有",'別紙3-1_区分⑤所要額内訳'!$E$32&lt;=DATE(2022,12,31)),AC133,""))</f>
        <v/>
      </c>
      <c r="AD240" s="312" t="str">
        <f>IF(AND('別紙3-1_区分⑤所要額内訳'!$E$32&gt;=DATE(2023,1,1),'別紙3-1_区分⑤所要額内訳'!$D$32="無",COUNTIF($D$133:AD133,1)&lt;=7),AD133,IF(OR('別紙3-1_区分⑤所要額内訳'!$D$32="有",'別紙3-1_区分⑤所要額内訳'!$E$32&lt;=DATE(2022,12,31)),AD133,""))</f>
        <v/>
      </c>
      <c r="AE240" s="312" t="str">
        <f>IF(AND('別紙3-1_区分⑤所要額内訳'!$E$32&gt;=DATE(2023,1,1),'別紙3-1_区分⑤所要額内訳'!$D$32="無",COUNTIF($D$133:AE133,1)&lt;=7),AE133,IF(OR('別紙3-1_区分⑤所要額内訳'!$D$32="有",'別紙3-1_区分⑤所要額内訳'!$E$32&lt;=DATE(2022,12,31)),AE133,""))</f>
        <v/>
      </c>
      <c r="AF240" s="312" t="str">
        <f>IF(AND('別紙3-1_区分⑤所要額内訳'!$E$32&gt;=DATE(2023,1,1),'別紙3-1_区分⑤所要額内訳'!$D$32="無",COUNTIF($D$133:AF133,1)&lt;=7),AF133,IF(OR('別紙3-1_区分⑤所要額内訳'!$D$32="有",'別紙3-1_区分⑤所要額内訳'!$E$32&lt;=DATE(2022,12,31)),AF133,""))</f>
        <v/>
      </c>
      <c r="AG240" s="312" t="str">
        <f>IF(AND('別紙3-1_区分⑤所要額内訳'!$E$32&gt;=DATE(2023,1,1),'別紙3-1_区分⑤所要額内訳'!$D$32="無",COUNTIF($D$133:AG133,1)&lt;=7),AG133,IF(OR('別紙3-1_区分⑤所要額内訳'!$D$32="有",'別紙3-1_区分⑤所要額内訳'!$E$32&lt;=DATE(2022,12,31)),AG133,""))</f>
        <v/>
      </c>
      <c r="AH240" s="312" t="str">
        <f>IF(AND('別紙3-1_区分⑤所要額内訳'!$E$32&gt;=DATE(2023,1,1),'別紙3-1_区分⑤所要額内訳'!$D$32="無",COUNTIF($D$133:AH133,1)&lt;=7),AH133,IF(OR('別紙3-1_区分⑤所要額内訳'!$D$32="有",'別紙3-1_区分⑤所要額内訳'!$E$32&lt;=DATE(2022,12,31)),AH133,""))</f>
        <v/>
      </c>
      <c r="AI240" s="312" t="str">
        <f>IF(AND('別紙3-1_区分⑤所要額内訳'!$E$32&gt;=DATE(2023,1,1),'別紙3-1_区分⑤所要額内訳'!$D$32="無",COUNTIF($D$133:AI133,1)&lt;=7),AI133,IF(OR('別紙3-1_区分⑤所要額内訳'!$D$32="有",'別紙3-1_区分⑤所要額内訳'!$E$32&lt;=DATE(2022,12,31)),AI133,""))</f>
        <v/>
      </c>
      <c r="AJ240" s="312" t="str">
        <f>IF(AND('別紙3-1_区分⑤所要額内訳'!$E$32&gt;=DATE(2023,1,1),'別紙3-1_区分⑤所要額内訳'!$D$32="無",COUNTIF($D$133:AJ133,1)&lt;=7),AJ133,IF(OR('別紙3-1_区分⑤所要額内訳'!$D$32="有",'別紙3-1_区分⑤所要額内訳'!$E$32&lt;=DATE(2022,12,31)),AJ133,""))</f>
        <v/>
      </c>
      <c r="AK240" s="312" t="str">
        <f>IF(AND('別紙3-1_区分⑤所要額内訳'!$E$32&gt;=DATE(2023,1,1),'別紙3-1_区分⑤所要額内訳'!$D$32="無",COUNTIF($D$133:AK133,1)&lt;=7),AK133,IF(OR('別紙3-1_区分⑤所要額内訳'!$D$32="有",'別紙3-1_区分⑤所要額内訳'!$E$32&lt;=DATE(2022,12,31)),AK133,""))</f>
        <v/>
      </c>
      <c r="AL240" s="312" t="str">
        <f>IF(AND('別紙3-1_区分⑤所要額内訳'!$E$32&gt;=DATE(2023,1,1),'別紙3-1_区分⑤所要額内訳'!$D$32="無",COUNTIF($D$133:AL133,1)&lt;=7),AL133,IF(OR('別紙3-1_区分⑤所要額内訳'!$D$32="有",'別紙3-1_区分⑤所要額内訳'!$E$32&lt;=DATE(2022,12,31)),AL133,""))</f>
        <v/>
      </c>
      <c r="AM240" s="312" t="str">
        <f>IF(AND('別紙3-1_区分⑤所要額内訳'!$E$32&gt;=DATE(2023,1,1),'別紙3-1_区分⑤所要額内訳'!$D$32="無",COUNTIF($D$133:AM133,1)&lt;=7),AM133,IF(OR('別紙3-1_区分⑤所要額内訳'!$D$32="有",'別紙3-1_区分⑤所要額内訳'!$E$32&lt;=DATE(2022,12,31)),AM133,""))</f>
        <v/>
      </c>
      <c r="AN240" s="312" t="str">
        <f>IF(AND('別紙3-1_区分⑤所要額内訳'!$E$32&gt;=DATE(2023,1,1),'別紙3-1_区分⑤所要額内訳'!$D$32="無",COUNTIF($D$133:AN133,1)&lt;=7),AN133,IF(OR('別紙3-1_区分⑤所要額内訳'!$D$32="有",'別紙3-1_区分⑤所要額内訳'!$E$32&lt;=DATE(2022,12,31)),AN133,""))</f>
        <v/>
      </c>
      <c r="AO240" s="312" t="str">
        <f>IF(AND('別紙3-1_区分⑤所要額内訳'!$E$32&gt;=DATE(2023,1,1),'別紙3-1_区分⑤所要額内訳'!$D$32="無",COUNTIF($D$133:AO133,1)&lt;=7),AO133,IF(OR('別紙3-1_区分⑤所要額内訳'!$D$32="有",'別紙3-1_区分⑤所要額内訳'!$E$32&lt;=DATE(2022,12,31)),AO133,""))</f>
        <v/>
      </c>
      <c r="AP240" s="312" t="str">
        <f>IF(AND('別紙3-1_区分⑤所要額内訳'!$E$32&gt;=DATE(2023,1,1),'別紙3-1_区分⑤所要額内訳'!$D$32="無",COUNTIF($D$133:AP133,1)&lt;=7),AP133,IF(OR('別紙3-1_区分⑤所要額内訳'!$D$32="有",'別紙3-1_区分⑤所要額内訳'!$E$32&lt;=DATE(2022,12,31)),AP133,""))</f>
        <v/>
      </c>
      <c r="AQ240" s="312" t="str">
        <f>IF(AND('別紙3-1_区分⑤所要額内訳'!$E$32&gt;=DATE(2023,1,1),'別紙3-1_区分⑤所要額内訳'!$D$32="無",COUNTIF($D$133:AQ133,1)&lt;=7),AQ133,IF(OR('別紙3-1_区分⑤所要額内訳'!$D$32="有",'別紙3-1_区分⑤所要額内訳'!$E$32&lt;=DATE(2022,12,31)),AQ133,""))</f>
        <v/>
      </c>
      <c r="AR240" s="312" t="str">
        <f>IF(AND('別紙3-1_区分⑤所要額内訳'!$E$32&gt;=DATE(2023,1,1),'別紙3-1_区分⑤所要額内訳'!$D$32="無",COUNTIF($D$133:AR133,1)&lt;=7),AR133,IF(OR('別紙3-1_区分⑤所要額内訳'!$D$32="有",'別紙3-1_区分⑤所要額内訳'!$E$32&lt;=DATE(2022,12,31)),AR133,""))</f>
        <v/>
      </c>
      <c r="AS240" s="312" t="str">
        <f>IF(AND('別紙3-1_区分⑤所要額内訳'!$E$32&gt;=DATE(2023,1,1),'別紙3-1_区分⑤所要額内訳'!$D$32="無",COUNTIF($D$133:AS133,1)&lt;=7),AS133,IF(OR('別紙3-1_区分⑤所要額内訳'!$D$32="有",'別紙3-1_区分⑤所要額内訳'!$E$32&lt;=DATE(2022,12,31)),AS133,""))</f>
        <v/>
      </c>
      <c r="AT240" s="312" t="str">
        <f>IF(AND('別紙3-1_区分⑤所要額内訳'!$E$32&gt;=DATE(2023,1,1),'別紙3-1_区分⑤所要額内訳'!$D$32="無",COUNTIF($D$133:AT133,1)&lt;=7),AT133,IF(OR('別紙3-1_区分⑤所要額内訳'!$D$32="有",'別紙3-1_区分⑤所要額内訳'!$E$32&lt;=DATE(2022,12,31)),AT133,""))</f>
        <v/>
      </c>
      <c r="AU240" s="312" t="str">
        <f>IF(AND('別紙3-1_区分⑤所要額内訳'!$E$32&gt;=DATE(2023,1,1),'別紙3-1_区分⑤所要額内訳'!$D$32="無",COUNTIF($D$133:AU133,1)&lt;=7),AU133,IF(OR('別紙3-1_区分⑤所要額内訳'!$D$32="有",'別紙3-1_区分⑤所要額内訳'!$E$32&lt;=DATE(2022,12,31)),AU133,""))</f>
        <v/>
      </c>
      <c r="AV240" s="312" t="str">
        <f>IF(AND('別紙3-1_区分⑤所要額内訳'!$E$32&gt;=DATE(2023,1,1),'別紙3-1_区分⑤所要額内訳'!$D$32="無",COUNTIF($D$133:AV133,1)&lt;=7),AV133,IF(OR('別紙3-1_区分⑤所要額内訳'!$D$32="有",'別紙3-1_区分⑤所要額内訳'!$E$32&lt;=DATE(2022,12,31)),AV133,""))</f>
        <v/>
      </c>
      <c r="AW240" s="312" t="str">
        <f>IF(AND('別紙3-1_区分⑤所要額内訳'!$E$32&gt;=DATE(2023,1,1),'別紙3-1_区分⑤所要額内訳'!$D$32="無",COUNTIF($D$133:AW133,1)&lt;=7),AW133,IF(OR('別紙3-1_区分⑤所要額内訳'!$D$32="有",'別紙3-1_区分⑤所要額内訳'!$E$32&lt;=DATE(2022,12,31)),AW133,""))</f>
        <v/>
      </c>
      <c r="AX240" s="312" t="str">
        <f>IF(AND('別紙3-1_区分⑤所要額内訳'!$E$32&gt;=DATE(2023,1,1),'別紙3-1_区分⑤所要額内訳'!$D$32="無",COUNTIF($D$133:AX133,1)&lt;=7),AX133,IF(OR('別紙3-1_区分⑤所要額内訳'!$D$32="有",'別紙3-1_区分⑤所要額内訳'!$E$32&lt;=DATE(2022,12,31)),AX133,""))</f>
        <v/>
      </c>
      <c r="AY240" s="312" t="str">
        <f>IF(AND('別紙3-1_区分⑤所要額内訳'!$E$32&gt;=DATE(2023,1,1),'別紙3-1_区分⑤所要額内訳'!$D$32="無",COUNTIF($D$133:AY133,1)&lt;=7),AY133,IF(OR('別紙3-1_区分⑤所要額内訳'!$D$32="有",'別紙3-1_区分⑤所要額内訳'!$E$32&lt;=DATE(2022,12,31)),AY133,""))</f>
        <v/>
      </c>
      <c r="AZ240" s="312" t="str">
        <f>IF(AND('別紙3-1_区分⑤所要額内訳'!$E$32&gt;=DATE(2023,1,1),'別紙3-1_区分⑤所要額内訳'!$D$32="無",COUNTIF($D$133:AZ133,1)&lt;=7),AZ133,IF(OR('別紙3-1_区分⑤所要額内訳'!$D$32="有",'別紙3-1_区分⑤所要額内訳'!$E$32&lt;=DATE(2022,12,31)),AZ133,""))</f>
        <v/>
      </c>
      <c r="BA240" s="312" t="str">
        <f>IF(AND('別紙3-1_区分⑤所要額内訳'!$E$32&gt;=DATE(2023,1,1),'別紙3-1_区分⑤所要額内訳'!$D$32="無",COUNTIF($D$133:BA133,1)&lt;=7),BA133,IF(OR('別紙3-1_区分⑤所要額内訳'!$D$32="有",'別紙3-1_区分⑤所要額内訳'!$E$32&lt;=DATE(2022,12,31)),BA133,""))</f>
        <v/>
      </c>
      <c r="BB240" s="311">
        <f t="shared" si="228"/>
        <v>1</v>
      </c>
    </row>
    <row r="241" spans="1:54">
      <c r="A241" s="307" t="str">
        <f t="shared" si="229"/>
        <v/>
      </c>
      <c r="B241" s="313" t="str">
        <f t="shared" si="229"/>
        <v/>
      </c>
      <c r="C241" s="307" t="str">
        <f t="shared" si="229"/>
        <v/>
      </c>
      <c r="D241" s="312">
        <f>IF(AND('別紙3-1_区分⑤所要額内訳'!$E$33&gt;=DATE(2023,1,1),'別紙3-1_区分⑤所要額内訳'!$D$33="無",COUNTIF($D$134:D134,1)&lt;=7),D134,IF(OR('別紙3-1_区分⑤所要額内訳'!$D$33="有",'別紙3-1_区分⑤所要額内訳'!$E$33&lt;=DATE(2022,12,31)),D134,""))</f>
        <v>1</v>
      </c>
      <c r="E241" s="312" t="str">
        <f>IF(AND('別紙3-1_区分⑤所要額内訳'!$E$33&gt;=DATE(2023,1,1),'別紙3-1_区分⑤所要額内訳'!$D$33="無",COUNTIF($D$134:E134,1)&lt;=7),E134,IF(OR('別紙3-1_区分⑤所要額内訳'!$D$33="有",'別紙3-1_区分⑤所要額内訳'!$E$33&lt;=DATE(2022,12,31)),E134,""))</f>
        <v/>
      </c>
      <c r="F241" s="312" t="str">
        <f>IF(AND('別紙3-1_区分⑤所要額内訳'!$E$33&gt;=DATE(2023,1,1),'別紙3-1_区分⑤所要額内訳'!$D$33="無",COUNTIF($D$134:F134,1)&lt;=7),F134,IF(OR('別紙3-1_区分⑤所要額内訳'!$D$33="有",'別紙3-1_区分⑤所要額内訳'!$E$33&lt;=DATE(2022,12,31)),F134,""))</f>
        <v/>
      </c>
      <c r="G241" s="312" t="str">
        <f>IF(AND('別紙3-1_区分⑤所要額内訳'!$E$33&gt;=DATE(2023,1,1),'別紙3-1_区分⑤所要額内訳'!$D$33="無",COUNTIF($D$134:G134,1)&lt;=7),G134,IF(OR('別紙3-1_区分⑤所要額内訳'!$D$33="有",'別紙3-1_区分⑤所要額内訳'!$E$33&lt;=DATE(2022,12,31)),G134,""))</f>
        <v/>
      </c>
      <c r="H241" s="312" t="str">
        <f>IF(AND('別紙3-1_区分⑤所要額内訳'!$E$33&gt;=DATE(2023,1,1),'別紙3-1_区分⑤所要額内訳'!$D$33="無",COUNTIF($D$134:H134,1)&lt;=7),H134,IF(OR('別紙3-1_区分⑤所要額内訳'!$D$33="有",'別紙3-1_区分⑤所要額内訳'!$E$33&lt;=DATE(2022,12,31)),H134,""))</f>
        <v/>
      </c>
      <c r="I241" s="312" t="str">
        <f>IF(AND('別紙3-1_区分⑤所要額内訳'!$E$33&gt;=DATE(2023,1,1),'別紙3-1_区分⑤所要額内訳'!$D$33="無",COUNTIF($D$134:I134,1)&lt;=7),I134,IF(OR('別紙3-1_区分⑤所要額内訳'!$D$33="有",'別紙3-1_区分⑤所要額内訳'!$E$33&lt;=DATE(2022,12,31)),I134,""))</f>
        <v/>
      </c>
      <c r="J241" s="312" t="str">
        <f>IF(AND('別紙3-1_区分⑤所要額内訳'!$E$33&gt;=DATE(2023,1,1),'別紙3-1_区分⑤所要額内訳'!$D$33="無",COUNTIF($D$134:J134,1)&lt;=7),J134,IF(OR('別紙3-1_区分⑤所要額内訳'!$D$33="有",'別紙3-1_区分⑤所要額内訳'!$E$33&lt;=DATE(2022,12,31)),J134,""))</f>
        <v/>
      </c>
      <c r="K241" s="312" t="str">
        <f>IF(AND('別紙3-1_区分⑤所要額内訳'!$E$33&gt;=DATE(2023,1,1),'別紙3-1_区分⑤所要額内訳'!$D$33="無",COUNTIF($D$134:K134,1)&lt;=7),K134,IF(OR('別紙3-1_区分⑤所要額内訳'!$D$33="有",'別紙3-1_区分⑤所要額内訳'!$E$33&lt;=DATE(2022,12,31)),K134,""))</f>
        <v/>
      </c>
      <c r="L241" s="312" t="str">
        <f>IF(AND('別紙3-1_区分⑤所要額内訳'!$E$33&gt;=DATE(2023,1,1),'別紙3-1_区分⑤所要額内訳'!$D$33="無",COUNTIF($D$134:L134,1)&lt;=7),L134,IF(OR('別紙3-1_区分⑤所要額内訳'!$D$33="有",'別紙3-1_区分⑤所要額内訳'!$E$33&lt;=DATE(2022,12,31)),L134,""))</f>
        <v/>
      </c>
      <c r="M241" s="312" t="str">
        <f>IF(AND('別紙3-1_区分⑤所要額内訳'!$E$33&gt;=DATE(2023,1,1),'別紙3-1_区分⑤所要額内訳'!$D$33="無",COUNTIF($D$134:M134,1)&lt;=7),M134,IF(OR('別紙3-1_区分⑤所要額内訳'!$D$33="有",'別紙3-1_区分⑤所要額内訳'!$E$33&lt;=DATE(2022,12,31)),M134,""))</f>
        <v/>
      </c>
      <c r="N241" s="312" t="str">
        <f>IF(AND('別紙3-1_区分⑤所要額内訳'!$E$33&gt;=DATE(2023,1,1),'別紙3-1_区分⑤所要額内訳'!$D$33="無",COUNTIF($D$134:N134,1)&lt;=7),N134,IF(OR('別紙3-1_区分⑤所要額内訳'!$D$33="有",'別紙3-1_区分⑤所要額内訳'!$E$33&lt;=DATE(2022,12,31)),N134,""))</f>
        <v/>
      </c>
      <c r="O241" s="312" t="str">
        <f>IF(AND('別紙3-1_区分⑤所要額内訳'!$E$33&gt;=DATE(2023,1,1),'別紙3-1_区分⑤所要額内訳'!$D$33="無",COUNTIF($D$134:O134,1)&lt;=7),O134,IF(OR('別紙3-1_区分⑤所要額内訳'!$D$33="有",'別紙3-1_区分⑤所要額内訳'!$E$33&lt;=DATE(2022,12,31)),O134,""))</f>
        <v/>
      </c>
      <c r="P241" s="312" t="str">
        <f>IF(AND('別紙3-1_区分⑤所要額内訳'!$E$33&gt;=DATE(2023,1,1),'別紙3-1_区分⑤所要額内訳'!$D$33="無",COUNTIF($D$134:P134,1)&lt;=7),P134,IF(OR('別紙3-1_区分⑤所要額内訳'!$D$33="有",'別紙3-1_区分⑤所要額内訳'!$E$33&lt;=DATE(2022,12,31)),P134,""))</f>
        <v/>
      </c>
      <c r="Q241" s="312" t="str">
        <f>IF(AND('別紙3-1_区分⑤所要額内訳'!$E$33&gt;=DATE(2023,1,1),'別紙3-1_区分⑤所要額内訳'!$D$33="無",COUNTIF($D$134:Q134,1)&lt;=7),Q134,IF(OR('別紙3-1_区分⑤所要額内訳'!$D$33="有",'別紙3-1_区分⑤所要額内訳'!$E$33&lt;=DATE(2022,12,31)),Q134,""))</f>
        <v/>
      </c>
      <c r="R241" s="312" t="str">
        <f>IF(AND('別紙3-1_区分⑤所要額内訳'!$E$33&gt;=DATE(2023,1,1),'別紙3-1_区分⑤所要額内訳'!$D$33="無",COUNTIF($D$134:R134,1)&lt;=7),R134,IF(OR('別紙3-1_区分⑤所要額内訳'!$D$33="有",'別紙3-1_区分⑤所要額内訳'!$E$33&lt;=DATE(2022,12,31)),R134,""))</f>
        <v/>
      </c>
      <c r="S241" s="312" t="str">
        <f>IF(AND('別紙3-1_区分⑤所要額内訳'!$E$33&gt;=DATE(2023,1,1),'別紙3-1_区分⑤所要額内訳'!$D$33="無",COUNTIF($D$134:S134,1)&lt;=7),S134,IF(OR('別紙3-1_区分⑤所要額内訳'!$D$33="有",'別紙3-1_区分⑤所要額内訳'!$E$33&lt;=DATE(2022,12,31)),S134,""))</f>
        <v/>
      </c>
      <c r="T241" s="312" t="str">
        <f>IF(AND('別紙3-1_区分⑤所要額内訳'!$E$33&gt;=DATE(2023,1,1),'別紙3-1_区分⑤所要額内訳'!$D$33="無",COUNTIF($D$134:T134,1)&lt;=7),T134,IF(OR('別紙3-1_区分⑤所要額内訳'!$D$33="有",'別紙3-1_区分⑤所要額内訳'!$E$33&lt;=DATE(2022,12,31)),T134,""))</f>
        <v/>
      </c>
      <c r="U241" s="312" t="str">
        <f>IF(AND('別紙3-1_区分⑤所要額内訳'!$E$33&gt;=DATE(2023,1,1),'別紙3-1_区分⑤所要額内訳'!$D$33="無",COUNTIF($D$134:U134,1)&lt;=7),U134,IF(OR('別紙3-1_区分⑤所要額内訳'!$D$33="有",'別紙3-1_区分⑤所要額内訳'!$E$33&lt;=DATE(2022,12,31)),U134,""))</f>
        <v/>
      </c>
      <c r="V241" s="312" t="str">
        <f>IF(AND('別紙3-1_区分⑤所要額内訳'!$E$33&gt;=DATE(2023,1,1),'別紙3-1_区分⑤所要額内訳'!$D$33="無",COUNTIF($D$134:V134,1)&lt;=7),V134,IF(OR('別紙3-1_区分⑤所要額内訳'!$D$33="有",'別紙3-1_区分⑤所要額内訳'!$E$33&lt;=DATE(2022,12,31)),V134,""))</f>
        <v/>
      </c>
      <c r="W241" s="312" t="str">
        <f>IF(AND('別紙3-1_区分⑤所要額内訳'!$E$33&gt;=DATE(2023,1,1),'別紙3-1_区分⑤所要額内訳'!$D$33="無",COUNTIF($D$134:W134,1)&lt;=7),W134,IF(OR('別紙3-1_区分⑤所要額内訳'!$D$33="有",'別紙3-1_区分⑤所要額内訳'!$E$33&lt;=DATE(2022,12,31)),W134,""))</f>
        <v/>
      </c>
      <c r="X241" s="312" t="str">
        <f>IF(AND('別紙3-1_区分⑤所要額内訳'!$E$33&gt;=DATE(2023,1,1),'別紙3-1_区分⑤所要額内訳'!$D$33="無",COUNTIF($D$134:X134,1)&lt;=7),X134,IF(OR('別紙3-1_区分⑤所要額内訳'!$D$33="有",'別紙3-1_区分⑤所要額内訳'!$E$33&lt;=DATE(2022,12,31)),X134,""))</f>
        <v/>
      </c>
      <c r="Y241" s="312" t="str">
        <f>IF(AND('別紙3-1_区分⑤所要額内訳'!$E$33&gt;=DATE(2023,1,1),'別紙3-1_区分⑤所要額内訳'!$D$33="無",COUNTIF($D$134:Y134,1)&lt;=7),Y134,IF(OR('別紙3-1_区分⑤所要額内訳'!$D$33="有",'別紙3-1_区分⑤所要額内訳'!$E$33&lt;=DATE(2022,12,31)),Y134,""))</f>
        <v/>
      </c>
      <c r="Z241" s="312" t="str">
        <f>IF(AND('別紙3-1_区分⑤所要額内訳'!$E$33&gt;=DATE(2023,1,1),'別紙3-1_区分⑤所要額内訳'!$D$33="無",COUNTIF($D$134:Z134,1)&lt;=7),Z134,IF(OR('別紙3-1_区分⑤所要額内訳'!$D$33="有",'別紙3-1_区分⑤所要額内訳'!$E$33&lt;=DATE(2022,12,31)),Z134,""))</f>
        <v/>
      </c>
      <c r="AA241" s="312" t="str">
        <f>IF(AND('別紙3-1_区分⑤所要額内訳'!$E$33&gt;=DATE(2023,1,1),'別紙3-1_区分⑤所要額内訳'!$D$33="無",COUNTIF($D$134:AA134,1)&lt;=7),AA134,IF(OR('別紙3-1_区分⑤所要額内訳'!$D$33="有",'別紙3-1_区分⑤所要額内訳'!$E$33&lt;=DATE(2022,12,31)),AA134,""))</f>
        <v/>
      </c>
      <c r="AB241" s="312" t="str">
        <f>IF(AND('別紙3-1_区分⑤所要額内訳'!$E$33&gt;=DATE(2023,1,1),'別紙3-1_区分⑤所要額内訳'!$D$33="無",COUNTIF($D$134:AB134,1)&lt;=7),AB134,IF(OR('別紙3-1_区分⑤所要額内訳'!$D$33="有",'別紙3-1_区分⑤所要額内訳'!$E$33&lt;=DATE(2022,12,31)),AB134,""))</f>
        <v/>
      </c>
      <c r="AC241" s="312" t="str">
        <f>IF(AND('別紙3-1_区分⑤所要額内訳'!$E$33&gt;=DATE(2023,1,1),'別紙3-1_区分⑤所要額内訳'!$D$33="無",COUNTIF($D$134:AC134,1)&lt;=7),AC134,IF(OR('別紙3-1_区分⑤所要額内訳'!$D$33="有",'別紙3-1_区分⑤所要額内訳'!$E$33&lt;=DATE(2022,12,31)),AC134,""))</f>
        <v/>
      </c>
      <c r="AD241" s="312" t="str">
        <f>IF(AND('別紙3-1_区分⑤所要額内訳'!$E$33&gt;=DATE(2023,1,1),'別紙3-1_区分⑤所要額内訳'!$D$33="無",COUNTIF($D$134:AD134,1)&lt;=7),AD134,IF(OR('別紙3-1_区分⑤所要額内訳'!$D$33="有",'別紙3-1_区分⑤所要額内訳'!$E$33&lt;=DATE(2022,12,31)),AD134,""))</f>
        <v/>
      </c>
      <c r="AE241" s="312" t="str">
        <f>IF(AND('別紙3-1_区分⑤所要額内訳'!$E$33&gt;=DATE(2023,1,1),'別紙3-1_区分⑤所要額内訳'!$D$33="無",COUNTIF($D$134:AE134,1)&lt;=7),AE134,IF(OR('別紙3-1_区分⑤所要額内訳'!$D$33="有",'別紙3-1_区分⑤所要額内訳'!$E$33&lt;=DATE(2022,12,31)),AE134,""))</f>
        <v/>
      </c>
      <c r="AF241" s="312" t="str">
        <f>IF(AND('別紙3-1_区分⑤所要額内訳'!$E$33&gt;=DATE(2023,1,1),'別紙3-1_区分⑤所要額内訳'!$D$33="無",COUNTIF($D$134:AF134,1)&lt;=7),AF134,IF(OR('別紙3-1_区分⑤所要額内訳'!$D$33="有",'別紙3-1_区分⑤所要額内訳'!$E$33&lt;=DATE(2022,12,31)),AF134,""))</f>
        <v/>
      </c>
      <c r="AG241" s="312" t="str">
        <f>IF(AND('別紙3-1_区分⑤所要額内訳'!$E$33&gt;=DATE(2023,1,1),'別紙3-1_区分⑤所要額内訳'!$D$33="無",COUNTIF($D$134:AG134,1)&lt;=7),AG134,IF(OR('別紙3-1_区分⑤所要額内訳'!$D$33="有",'別紙3-1_区分⑤所要額内訳'!$E$33&lt;=DATE(2022,12,31)),AG134,""))</f>
        <v/>
      </c>
      <c r="AH241" s="312" t="str">
        <f>IF(AND('別紙3-1_区分⑤所要額内訳'!$E$33&gt;=DATE(2023,1,1),'別紙3-1_区分⑤所要額内訳'!$D$33="無",COUNTIF($D$134:AH134,1)&lt;=7),AH134,IF(OR('別紙3-1_区分⑤所要額内訳'!$D$33="有",'別紙3-1_区分⑤所要額内訳'!$E$33&lt;=DATE(2022,12,31)),AH134,""))</f>
        <v/>
      </c>
      <c r="AI241" s="312" t="str">
        <f>IF(AND('別紙3-1_区分⑤所要額内訳'!$E$33&gt;=DATE(2023,1,1),'別紙3-1_区分⑤所要額内訳'!$D$33="無",COUNTIF($D$134:AI134,1)&lt;=7),AI134,IF(OR('別紙3-1_区分⑤所要額内訳'!$D$33="有",'別紙3-1_区分⑤所要額内訳'!$E$33&lt;=DATE(2022,12,31)),AI134,""))</f>
        <v/>
      </c>
      <c r="AJ241" s="312" t="str">
        <f>IF(AND('別紙3-1_区分⑤所要額内訳'!$E$33&gt;=DATE(2023,1,1),'別紙3-1_区分⑤所要額内訳'!$D$33="無",COUNTIF($D$134:AJ134,1)&lt;=7),AJ134,IF(OR('別紙3-1_区分⑤所要額内訳'!$D$33="有",'別紙3-1_区分⑤所要額内訳'!$E$33&lt;=DATE(2022,12,31)),AJ134,""))</f>
        <v/>
      </c>
      <c r="AK241" s="312" t="str">
        <f>IF(AND('別紙3-1_区分⑤所要額内訳'!$E$33&gt;=DATE(2023,1,1),'別紙3-1_区分⑤所要額内訳'!$D$33="無",COUNTIF($D$134:AK134,1)&lt;=7),AK134,IF(OR('別紙3-1_区分⑤所要額内訳'!$D$33="有",'別紙3-1_区分⑤所要額内訳'!$E$33&lt;=DATE(2022,12,31)),AK134,""))</f>
        <v/>
      </c>
      <c r="AL241" s="312" t="str">
        <f>IF(AND('別紙3-1_区分⑤所要額内訳'!$E$33&gt;=DATE(2023,1,1),'別紙3-1_区分⑤所要額内訳'!$D$33="無",COUNTIF($D$134:AL134,1)&lt;=7),AL134,IF(OR('別紙3-1_区分⑤所要額内訳'!$D$33="有",'別紙3-1_区分⑤所要額内訳'!$E$33&lt;=DATE(2022,12,31)),AL134,""))</f>
        <v/>
      </c>
      <c r="AM241" s="312" t="str">
        <f>IF(AND('別紙3-1_区分⑤所要額内訳'!$E$33&gt;=DATE(2023,1,1),'別紙3-1_区分⑤所要額内訳'!$D$33="無",COUNTIF($D$134:AM134,1)&lt;=7),AM134,IF(OR('別紙3-1_区分⑤所要額内訳'!$D$33="有",'別紙3-1_区分⑤所要額内訳'!$E$33&lt;=DATE(2022,12,31)),AM134,""))</f>
        <v/>
      </c>
      <c r="AN241" s="312" t="str">
        <f>IF(AND('別紙3-1_区分⑤所要額内訳'!$E$33&gt;=DATE(2023,1,1),'別紙3-1_区分⑤所要額内訳'!$D$33="無",COUNTIF($D$134:AN134,1)&lt;=7),AN134,IF(OR('別紙3-1_区分⑤所要額内訳'!$D$33="有",'別紙3-1_区分⑤所要額内訳'!$E$33&lt;=DATE(2022,12,31)),AN134,""))</f>
        <v/>
      </c>
      <c r="AO241" s="312" t="str">
        <f>IF(AND('別紙3-1_区分⑤所要額内訳'!$E$33&gt;=DATE(2023,1,1),'別紙3-1_区分⑤所要額内訳'!$D$33="無",COUNTIF($D$134:AO134,1)&lt;=7),AO134,IF(OR('別紙3-1_区分⑤所要額内訳'!$D$33="有",'別紙3-1_区分⑤所要額内訳'!$E$33&lt;=DATE(2022,12,31)),AO134,""))</f>
        <v/>
      </c>
      <c r="AP241" s="312" t="str">
        <f>IF(AND('別紙3-1_区分⑤所要額内訳'!$E$33&gt;=DATE(2023,1,1),'別紙3-1_区分⑤所要額内訳'!$D$33="無",COUNTIF($D$134:AP134,1)&lt;=7),AP134,IF(OR('別紙3-1_区分⑤所要額内訳'!$D$33="有",'別紙3-1_区分⑤所要額内訳'!$E$33&lt;=DATE(2022,12,31)),AP134,""))</f>
        <v/>
      </c>
      <c r="AQ241" s="312" t="str">
        <f>IF(AND('別紙3-1_区分⑤所要額内訳'!$E$33&gt;=DATE(2023,1,1),'別紙3-1_区分⑤所要額内訳'!$D$33="無",COUNTIF($D$134:AQ134,1)&lt;=7),AQ134,IF(OR('別紙3-1_区分⑤所要額内訳'!$D$33="有",'別紙3-1_区分⑤所要額内訳'!$E$33&lt;=DATE(2022,12,31)),AQ134,""))</f>
        <v/>
      </c>
      <c r="AR241" s="312" t="str">
        <f>IF(AND('別紙3-1_区分⑤所要額内訳'!$E$33&gt;=DATE(2023,1,1),'別紙3-1_区分⑤所要額内訳'!$D$33="無",COUNTIF($D$134:AR134,1)&lt;=7),AR134,IF(OR('別紙3-1_区分⑤所要額内訳'!$D$33="有",'別紙3-1_区分⑤所要額内訳'!$E$33&lt;=DATE(2022,12,31)),AR134,""))</f>
        <v/>
      </c>
      <c r="AS241" s="312" t="str">
        <f>IF(AND('別紙3-1_区分⑤所要額内訳'!$E$33&gt;=DATE(2023,1,1),'別紙3-1_区分⑤所要額内訳'!$D$33="無",COUNTIF($D$134:AS134,1)&lt;=7),AS134,IF(OR('別紙3-1_区分⑤所要額内訳'!$D$33="有",'別紙3-1_区分⑤所要額内訳'!$E$33&lt;=DATE(2022,12,31)),AS134,""))</f>
        <v/>
      </c>
      <c r="AT241" s="312" t="str">
        <f>IF(AND('別紙3-1_区分⑤所要額内訳'!$E$33&gt;=DATE(2023,1,1),'別紙3-1_区分⑤所要額内訳'!$D$33="無",COUNTIF($D$134:AT134,1)&lt;=7),AT134,IF(OR('別紙3-1_区分⑤所要額内訳'!$D$33="有",'別紙3-1_区分⑤所要額内訳'!$E$33&lt;=DATE(2022,12,31)),AT134,""))</f>
        <v/>
      </c>
      <c r="AU241" s="312" t="str">
        <f>IF(AND('別紙3-1_区分⑤所要額内訳'!$E$33&gt;=DATE(2023,1,1),'別紙3-1_区分⑤所要額内訳'!$D$33="無",COUNTIF($D$134:AU134,1)&lt;=7),AU134,IF(OR('別紙3-1_区分⑤所要額内訳'!$D$33="有",'別紙3-1_区分⑤所要額内訳'!$E$33&lt;=DATE(2022,12,31)),AU134,""))</f>
        <v/>
      </c>
      <c r="AV241" s="312" t="str">
        <f>IF(AND('別紙3-1_区分⑤所要額内訳'!$E$33&gt;=DATE(2023,1,1),'別紙3-1_区分⑤所要額内訳'!$D$33="無",COUNTIF($D$134:AV134,1)&lt;=7),AV134,IF(OR('別紙3-1_区分⑤所要額内訳'!$D$33="有",'別紙3-1_区分⑤所要額内訳'!$E$33&lt;=DATE(2022,12,31)),AV134,""))</f>
        <v/>
      </c>
      <c r="AW241" s="312" t="str">
        <f>IF(AND('別紙3-1_区分⑤所要額内訳'!$E$33&gt;=DATE(2023,1,1),'別紙3-1_区分⑤所要額内訳'!$D$33="無",COUNTIF($D$134:AW134,1)&lt;=7),AW134,IF(OR('別紙3-1_区分⑤所要額内訳'!$D$33="有",'別紙3-1_区分⑤所要額内訳'!$E$33&lt;=DATE(2022,12,31)),AW134,""))</f>
        <v/>
      </c>
      <c r="AX241" s="312" t="str">
        <f>IF(AND('別紙3-1_区分⑤所要額内訳'!$E$33&gt;=DATE(2023,1,1),'別紙3-1_区分⑤所要額内訳'!$D$33="無",COUNTIF($D$134:AX134,1)&lt;=7),AX134,IF(OR('別紙3-1_区分⑤所要額内訳'!$D$33="有",'別紙3-1_区分⑤所要額内訳'!$E$33&lt;=DATE(2022,12,31)),AX134,""))</f>
        <v/>
      </c>
      <c r="AY241" s="312" t="str">
        <f>IF(AND('別紙3-1_区分⑤所要額内訳'!$E$33&gt;=DATE(2023,1,1),'別紙3-1_区分⑤所要額内訳'!$D$33="無",COUNTIF($D$134:AY134,1)&lt;=7),AY134,IF(OR('別紙3-1_区分⑤所要額内訳'!$D$33="有",'別紙3-1_区分⑤所要額内訳'!$E$33&lt;=DATE(2022,12,31)),AY134,""))</f>
        <v/>
      </c>
      <c r="AZ241" s="312" t="str">
        <f>IF(AND('別紙3-1_区分⑤所要額内訳'!$E$33&gt;=DATE(2023,1,1),'別紙3-1_区分⑤所要額内訳'!$D$33="無",COUNTIF($D$134:AZ134,1)&lt;=7),AZ134,IF(OR('別紙3-1_区分⑤所要額内訳'!$D$33="有",'別紙3-1_区分⑤所要額内訳'!$E$33&lt;=DATE(2022,12,31)),AZ134,""))</f>
        <v/>
      </c>
      <c r="BA241" s="312" t="str">
        <f>IF(AND('別紙3-1_区分⑤所要額内訳'!$E$33&gt;=DATE(2023,1,1),'別紙3-1_区分⑤所要額内訳'!$D$33="無",COUNTIF($D$134:BA134,1)&lt;=7),BA134,IF(OR('別紙3-1_区分⑤所要額内訳'!$D$33="有",'別紙3-1_区分⑤所要額内訳'!$E$33&lt;=DATE(2022,12,31)),BA134,""))</f>
        <v/>
      </c>
      <c r="BB241" s="311">
        <f t="shared" si="228"/>
        <v>1</v>
      </c>
    </row>
    <row r="242" spans="1:54">
      <c r="A242" s="307" t="str">
        <f t="shared" si="229"/>
        <v/>
      </c>
      <c r="B242" s="313" t="str">
        <f t="shared" si="229"/>
        <v/>
      </c>
      <c r="C242" s="307" t="str">
        <f t="shared" si="229"/>
        <v/>
      </c>
      <c r="D242" s="312">
        <f>IF(AND('別紙3-1_区分⑤所要額内訳'!$E$34&gt;=DATE(2023,1,1),'別紙3-1_区分⑤所要額内訳'!$D$34="無",COUNTIF($D$135:D135,1)&lt;=7),D135,IF(OR('別紙3-1_区分⑤所要額内訳'!$D$34="有",'別紙3-1_区分⑤所要額内訳'!$E$34&lt;=DATE(2022,12,31)),D135,""))</f>
        <v>1</v>
      </c>
      <c r="E242" s="312" t="str">
        <f>IF(AND('別紙3-1_区分⑤所要額内訳'!$E$34&gt;=DATE(2023,1,1),'別紙3-1_区分⑤所要額内訳'!$D$34="無",COUNTIF($D$135:E135,1)&lt;=7),E135,IF(OR('別紙3-1_区分⑤所要額内訳'!$D$34="有",'別紙3-1_区分⑤所要額内訳'!$E$34&lt;=DATE(2022,12,31)),E135,""))</f>
        <v/>
      </c>
      <c r="F242" s="312" t="str">
        <f>IF(AND('別紙3-1_区分⑤所要額内訳'!$E$34&gt;=DATE(2023,1,1),'別紙3-1_区分⑤所要額内訳'!$D$34="無",COUNTIF($D$135:F135,1)&lt;=7),F135,IF(OR('別紙3-1_区分⑤所要額内訳'!$D$34="有",'別紙3-1_区分⑤所要額内訳'!$E$34&lt;=DATE(2022,12,31)),F135,""))</f>
        <v/>
      </c>
      <c r="G242" s="312" t="str">
        <f>IF(AND('別紙3-1_区分⑤所要額内訳'!$E$34&gt;=DATE(2023,1,1),'別紙3-1_区分⑤所要額内訳'!$D$34="無",COUNTIF($D$135:G135,1)&lt;=7),G135,IF(OR('別紙3-1_区分⑤所要額内訳'!$D$34="有",'別紙3-1_区分⑤所要額内訳'!$E$34&lt;=DATE(2022,12,31)),G135,""))</f>
        <v/>
      </c>
      <c r="H242" s="312" t="str">
        <f>IF(AND('別紙3-1_区分⑤所要額内訳'!$E$34&gt;=DATE(2023,1,1),'別紙3-1_区分⑤所要額内訳'!$D$34="無",COUNTIF($D$135:H135,1)&lt;=7),H135,IF(OR('別紙3-1_区分⑤所要額内訳'!$D$34="有",'別紙3-1_区分⑤所要額内訳'!$E$34&lt;=DATE(2022,12,31)),H135,""))</f>
        <v/>
      </c>
      <c r="I242" s="312" t="str">
        <f>IF(AND('別紙3-1_区分⑤所要額内訳'!$E$34&gt;=DATE(2023,1,1),'別紙3-1_区分⑤所要額内訳'!$D$34="無",COUNTIF($D$135:I135,1)&lt;=7),I135,IF(OR('別紙3-1_区分⑤所要額内訳'!$D$34="有",'別紙3-1_区分⑤所要額内訳'!$E$34&lt;=DATE(2022,12,31)),I135,""))</f>
        <v/>
      </c>
      <c r="J242" s="312" t="str">
        <f>IF(AND('別紙3-1_区分⑤所要額内訳'!$E$34&gt;=DATE(2023,1,1),'別紙3-1_区分⑤所要額内訳'!$D$34="無",COUNTIF($D$135:J135,1)&lt;=7),J135,IF(OR('別紙3-1_区分⑤所要額内訳'!$D$34="有",'別紙3-1_区分⑤所要額内訳'!$E$34&lt;=DATE(2022,12,31)),J135,""))</f>
        <v/>
      </c>
      <c r="K242" s="312" t="str">
        <f>IF(AND('別紙3-1_区分⑤所要額内訳'!$E$34&gt;=DATE(2023,1,1),'別紙3-1_区分⑤所要額内訳'!$D$34="無",COUNTIF($D$135:K135,1)&lt;=7),K135,IF(OR('別紙3-1_区分⑤所要額内訳'!$D$34="有",'別紙3-1_区分⑤所要額内訳'!$E$34&lt;=DATE(2022,12,31)),K135,""))</f>
        <v/>
      </c>
      <c r="L242" s="312" t="str">
        <f>IF(AND('別紙3-1_区分⑤所要額内訳'!$E$34&gt;=DATE(2023,1,1),'別紙3-1_区分⑤所要額内訳'!$D$34="無",COUNTIF($D$135:L135,1)&lt;=7),L135,IF(OR('別紙3-1_区分⑤所要額内訳'!$D$34="有",'別紙3-1_区分⑤所要額内訳'!$E$34&lt;=DATE(2022,12,31)),L135,""))</f>
        <v/>
      </c>
      <c r="M242" s="312" t="str">
        <f>IF(AND('別紙3-1_区分⑤所要額内訳'!$E$34&gt;=DATE(2023,1,1),'別紙3-1_区分⑤所要額内訳'!$D$34="無",COUNTIF($D$135:M135,1)&lt;=7),M135,IF(OR('別紙3-1_区分⑤所要額内訳'!$D$34="有",'別紙3-1_区分⑤所要額内訳'!$E$34&lt;=DATE(2022,12,31)),M135,""))</f>
        <v/>
      </c>
      <c r="N242" s="312" t="str">
        <f>IF(AND('別紙3-1_区分⑤所要額内訳'!$E$34&gt;=DATE(2023,1,1),'別紙3-1_区分⑤所要額内訳'!$D$34="無",COUNTIF($D$135:N135,1)&lt;=7),N135,IF(OR('別紙3-1_区分⑤所要額内訳'!$D$34="有",'別紙3-1_区分⑤所要額内訳'!$E$34&lt;=DATE(2022,12,31)),N135,""))</f>
        <v/>
      </c>
      <c r="O242" s="312" t="str">
        <f>IF(AND('別紙3-1_区分⑤所要額内訳'!$E$34&gt;=DATE(2023,1,1),'別紙3-1_区分⑤所要額内訳'!$D$34="無",COUNTIF($D$135:O135,1)&lt;=7),O135,IF(OR('別紙3-1_区分⑤所要額内訳'!$D$34="有",'別紙3-1_区分⑤所要額内訳'!$E$34&lt;=DATE(2022,12,31)),O135,""))</f>
        <v/>
      </c>
      <c r="P242" s="312" t="str">
        <f>IF(AND('別紙3-1_区分⑤所要額内訳'!$E$34&gt;=DATE(2023,1,1),'別紙3-1_区分⑤所要額内訳'!$D$34="無",COUNTIF($D$135:P135,1)&lt;=7),P135,IF(OR('別紙3-1_区分⑤所要額内訳'!$D$34="有",'別紙3-1_区分⑤所要額内訳'!$E$34&lt;=DATE(2022,12,31)),P135,""))</f>
        <v/>
      </c>
      <c r="Q242" s="312" t="str">
        <f>IF(AND('別紙3-1_区分⑤所要額内訳'!$E$34&gt;=DATE(2023,1,1),'別紙3-1_区分⑤所要額内訳'!$D$34="無",COUNTIF($D$135:Q135,1)&lt;=7),Q135,IF(OR('別紙3-1_区分⑤所要額内訳'!$D$34="有",'別紙3-1_区分⑤所要額内訳'!$E$34&lt;=DATE(2022,12,31)),Q135,""))</f>
        <v/>
      </c>
      <c r="R242" s="312" t="str">
        <f>IF(AND('別紙3-1_区分⑤所要額内訳'!$E$34&gt;=DATE(2023,1,1),'別紙3-1_区分⑤所要額内訳'!$D$34="無",COUNTIF($D$135:R135,1)&lt;=7),R135,IF(OR('別紙3-1_区分⑤所要額内訳'!$D$34="有",'別紙3-1_区分⑤所要額内訳'!$E$34&lt;=DATE(2022,12,31)),R135,""))</f>
        <v/>
      </c>
      <c r="S242" s="312" t="str">
        <f>IF(AND('別紙3-1_区分⑤所要額内訳'!$E$34&gt;=DATE(2023,1,1),'別紙3-1_区分⑤所要額内訳'!$D$34="無",COUNTIF($D$135:S135,1)&lt;=7),S135,IF(OR('別紙3-1_区分⑤所要額内訳'!$D$34="有",'別紙3-1_区分⑤所要額内訳'!$E$34&lt;=DATE(2022,12,31)),S135,""))</f>
        <v/>
      </c>
      <c r="T242" s="312" t="str">
        <f>IF(AND('別紙3-1_区分⑤所要額内訳'!$E$34&gt;=DATE(2023,1,1),'別紙3-1_区分⑤所要額内訳'!$D$34="無",COUNTIF($D$135:T135,1)&lt;=7),T135,IF(OR('別紙3-1_区分⑤所要額内訳'!$D$34="有",'別紙3-1_区分⑤所要額内訳'!$E$34&lt;=DATE(2022,12,31)),T135,""))</f>
        <v/>
      </c>
      <c r="U242" s="312" t="str">
        <f>IF(AND('別紙3-1_区分⑤所要額内訳'!$E$34&gt;=DATE(2023,1,1),'別紙3-1_区分⑤所要額内訳'!$D$34="無",COUNTIF($D$135:U135,1)&lt;=7),U135,IF(OR('別紙3-1_区分⑤所要額内訳'!$D$34="有",'別紙3-1_区分⑤所要額内訳'!$E$34&lt;=DATE(2022,12,31)),U135,""))</f>
        <v/>
      </c>
      <c r="V242" s="312" t="str">
        <f>IF(AND('別紙3-1_区分⑤所要額内訳'!$E$34&gt;=DATE(2023,1,1),'別紙3-1_区分⑤所要額内訳'!$D$34="無",COUNTIF($D$135:V135,1)&lt;=7),V135,IF(OR('別紙3-1_区分⑤所要額内訳'!$D$34="有",'別紙3-1_区分⑤所要額内訳'!$E$34&lt;=DATE(2022,12,31)),V135,""))</f>
        <v/>
      </c>
      <c r="W242" s="312" t="str">
        <f>IF(AND('別紙3-1_区分⑤所要額内訳'!$E$34&gt;=DATE(2023,1,1),'別紙3-1_区分⑤所要額内訳'!$D$34="無",COUNTIF($D$135:W135,1)&lt;=7),W135,IF(OR('別紙3-1_区分⑤所要額内訳'!$D$34="有",'別紙3-1_区分⑤所要額内訳'!$E$34&lt;=DATE(2022,12,31)),W135,""))</f>
        <v/>
      </c>
      <c r="X242" s="312" t="str">
        <f>IF(AND('別紙3-1_区分⑤所要額内訳'!$E$34&gt;=DATE(2023,1,1),'別紙3-1_区分⑤所要額内訳'!$D$34="無",COUNTIF($D$135:X135,1)&lt;=7),X135,IF(OR('別紙3-1_区分⑤所要額内訳'!$D$34="有",'別紙3-1_区分⑤所要額内訳'!$E$34&lt;=DATE(2022,12,31)),X135,""))</f>
        <v/>
      </c>
      <c r="Y242" s="312" t="str">
        <f>IF(AND('別紙3-1_区分⑤所要額内訳'!$E$34&gt;=DATE(2023,1,1),'別紙3-1_区分⑤所要額内訳'!$D$34="無",COUNTIF($D$135:Y135,1)&lt;=7),Y135,IF(OR('別紙3-1_区分⑤所要額内訳'!$D$34="有",'別紙3-1_区分⑤所要額内訳'!$E$34&lt;=DATE(2022,12,31)),Y135,""))</f>
        <v/>
      </c>
      <c r="Z242" s="312" t="str">
        <f>IF(AND('別紙3-1_区分⑤所要額内訳'!$E$34&gt;=DATE(2023,1,1),'別紙3-1_区分⑤所要額内訳'!$D$34="無",COUNTIF($D$135:Z135,1)&lt;=7),Z135,IF(OR('別紙3-1_区分⑤所要額内訳'!$D$34="有",'別紙3-1_区分⑤所要額内訳'!$E$34&lt;=DATE(2022,12,31)),Z135,""))</f>
        <v/>
      </c>
      <c r="AA242" s="312" t="str">
        <f>IF(AND('別紙3-1_区分⑤所要額内訳'!$E$34&gt;=DATE(2023,1,1),'別紙3-1_区分⑤所要額内訳'!$D$34="無",COUNTIF($D$135:AA135,1)&lt;=7),AA135,IF(OR('別紙3-1_区分⑤所要額内訳'!$D$34="有",'別紙3-1_区分⑤所要額内訳'!$E$34&lt;=DATE(2022,12,31)),AA135,""))</f>
        <v/>
      </c>
      <c r="AB242" s="312" t="str">
        <f>IF(AND('別紙3-1_区分⑤所要額内訳'!$E$34&gt;=DATE(2023,1,1),'別紙3-1_区分⑤所要額内訳'!$D$34="無",COUNTIF($D$135:AB135,1)&lt;=7),AB135,IF(OR('別紙3-1_区分⑤所要額内訳'!$D$34="有",'別紙3-1_区分⑤所要額内訳'!$E$34&lt;=DATE(2022,12,31)),AB135,""))</f>
        <v/>
      </c>
      <c r="AC242" s="312" t="str">
        <f>IF(AND('別紙3-1_区分⑤所要額内訳'!$E$34&gt;=DATE(2023,1,1),'別紙3-1_区分⑤所要額内訳'!$D$34="無",COUNTIF($D$135:AC135,1)&lt;=7),AC135,IF(OR('別紙3-1_区分⑤所要額内訳'!$D$34="有",'別紙3-1_区分⑤所要額内訳'!$E$34&lt;=DATE(2022,12,31)),AC135,""))</f>
        <v/>
      </c>
      <c r="AD242" s="312" t="str">
        <f>IF(AND('別紙3-1_区分⑤所要額内訳'!$E$34&gt;=DATE(2023,1,1),'別紙3-1_区分⑤所要額内訳'!$D$34="無",COUNTIF($D$135:AD135,1)&lt;=7),AD135,IF(OR('別紙3-1_区分⑤所要額内訳'!$D$34="有",'別紙3-1_区分⑤所要額内訳'!$E$34&lt;=DATE(2022,12,31)),AD135,""))</f>
        <v/>
      </c>
      <c r="AE242" s="312" t="str">
        <f>IF(AND('別紙3-1_区分⑤所要額内訳'!$E$34&gt;=DATE(2023,1,1),'別紙3-1_区分⑤所要額内訳'!$D$34="無",COUNTIF($D$135:AE135,1)&lt;=7),AE135,IF(OR('別紙3-1_区分⑤所要額内訳'!$D$34="有",'別紙3-1_区分⑤所要額内訳'!$E$34&lt;=DATE(2022,12,31)),AE135,""))</f>
        <v/>
      </c>
      <c r="AF242" s="312" t="str">
        <f>IF(AND('別紙3-1_区分⑤所要額内訳'!$E$34&gt;=DATE(2023,1,1),'別紙3-1_区分⑤所要額内訳'!$D$34="無",COUNTIF($D$135:AF135,1)&lt;=7),AF135,IF(OR('別紙3-1_区分⑤所要額内訳'!$D$34="有",'別紙3-1_区分⑤所要額内訳'!$E$34&lt;=DATE(2022,12,31)),AF135,""))</f>
        <v/>
      </c>
      <c r="AG242" s="312" t="str">
        <f>IF(AND('別紙3-1_区分⑤所要額内訳'!$E$34&gt;=DATE(2023,1,1),'別紙3-1_区分⑤所要額内訳'!$D$34="無",COUNTIF($D$135:AG135,1)&lt;=7),AG135,IF(OR('別紙3-1_区分⑤所要額内訳'!$D$34="有",'別紙3-1_区分⑤所要額内訳'!$E$34&lt;=DATE(2022,12,31)),AG135,""))</f>
        <v/>
      </c>
      <c r="AH242" s="312" t="str">
        <f>IF(AND('別紙3-1_区分⑤所要額内訳'!$E$34&gt;=DATE(2023,1,1),'別紙3-1_区分⑤所要額内訳'!$D$34="無",COUNTIF($D$135:AH135,1)&lt;=7),AH135,IF(OR('別紙3-1_区分⑤所要額内訳'!$D$34="有",'別紙3-1_区分⑤所要額内訳'!$E$34&lt;=DATE(2022,12,31)),AH135,""))</f>
        <v/>
      </c>
      <c r="AI242" s="312" t="str">
        <f>IF(AND('別紙3-1_区分⑤所要額内訳'!$E$34&gt;=DATE(2023,1,1),'別紙3-1_区分⑤所要額内訳'!$D$34="無",COUNTIF($D$135:AI135,1)&lt;=7),AI135,IF(OR('別紙3-1_区分⑤所要額内訳'!$D$34="有",'別紙3-1_区分⑤所要額内訳'!$E$34&lt;=DATE(2022,12,31)),AI135,""))</f>
        <v/>
      </c>
      <c r="AJ242" s="312" t="str">
        <f>IF(AND('別紙3-1_区分⑤所要額内訳'!$E$34&gt;=DATE(2023,1,1),'別紙3-1_区分⑤所要額内訳'!$D$34="無",COUNTIF($D$135:AJ135,1)&lt;=7),AJ135,IF(OR('別紙3-1_区分⑤所要額内訳'!$D$34="有",'別紙3-1_区分⑤所要額内訳'!$E$34&lt;=DATE(2022,12,31)),AJ135,""))</f>
        <v/>
      </c>
      <c r="AK242" s="312" t="str">
        <f>IF(AND('別紙3-1_区分⑤所要額内訳'!$E$34&gt;=DATE(2023,1,1),'別紙3-1_区分⑤所要額内訳'!$D$34="無",COUNTIF($D$135:AK135,1)&lt;=7),AK135,IF(OR('別紙3-1_区分⑤所要額内訳'!$D$34="有",'別紙3-1_区分⑤所要額内訳'!$E$34&lt;=DATE(2022,12,31)),AK135,""))</f>
        <v/>
      </c>
      <c r="AL242" s="312" t="str">
        <f>IF(AND('別紙3-1_区分⑤所要額内訳'!$E$34&gt;=DATE(2023,1,1),'別紙3-1_区分⑤所要額内訳'!$D$34="無",COUNTIF($D$135:AL135,1)&lt;=7),AL135,IF(OR('別紙3-1_区分⑤所要額内訳'!$D$34="有",'別紙3-1_区分⑤所要額内訳'!$E$34&lt;=DATE(2022,12,31)),AL135,""))</f>
        <v/>
      </c>
      <c r="AM242" s="312" t="str">
        <f>IF(AND('別紙3-1_区分⑤所要額内訳'!$E$34&gt;=DATE(2023,1,1),'別紙3-1_区分⑤所要額内訳'!$D$34="無",COUNTIF($D$135:AM135,1)&lt;=7),AM135,IF(OR('別紙3-1_区分⑤所要額内訳'!$D$34="有",'別紙3-1_区分⑤所要額内訳'!$E$34&lt;=DATE(2022,12,31)),AM135,""))</f>
        <v/>
      </c>
      <c r="AN242" s="312" t="str">
        <f>IF(AND('別紙3-1_区分⑤所要額内訳'!$E$34&gt;=DATE(2023,1,1),'別紙3-1_区分⑤所要額内訳'!$D$34="無",COUNTIF($D$135:AN135,1)&lt;=7),AN135,IF(OR('別紙3-1_区分⑤所要額内訳'!$D$34="有",'別紙3-1_区分⑤所要額内訳'!$E$34&lt;=DATE(2022,12,31)),AN135,""))</f>
        <v/>
      </c>
      <c r="AO242" s="312" t="str">
        <f>IF(AND('別紙3-1_区分⑤所要額内訳'!$E$34&gt;=DATE(2023,1,1),'別紙3-1_区分⑤所要額内訳'!$D$34="無",COUNTIF($D$135:AO135,1)&lt;=7),AO135,IF(OR('別紙3-1_区分⑤所要額内訳'!$D$34="有",'別紙3-1_区分⑤所要額内訳'!$E$34&lt;=DATE(2022,12,31)),AO135,""))</f>
        <v/>
      </c>
      <c r="AP242" s="312" t="str">
        <f>IF(AND('別紙3-1_区分⑤所要額内訳'!$E$34&gt;=DATE(2023,1,1),'別紙3-1_区分⑤所要額内訳'!$D$34="無",COUNTIF($D$135:AP135,1)&lt;=7),AP135,IF(OR('別紙3-1_区分⑤所要額内訳'!$D$34="有",'別紙3-1_区分⑤所要額内訳'!$E$34&lt;=DATE(2022,12,31)),AP135,""))</f>
        <v/>
      </c>
      <c r="AQ242" s="312" t="str">
        <f>IF(AND('別紙3-1_区分⑤所要額内訳'!$E$34&gt;=DATE(2023,1,1),'別紙3-1_区分⑤所要額内訳'!$D$34="無",COUNTIF($D$135:AQ135,1)&lt;=7),AQ135,IF(OR('別紙3-1_区分⑤所要額内訳'!$D$34="有",'別紙3-1_区分⑤所要額内訳'!$E$34&lt;=DATE(2022,12,31)),AQ135,""))</f>
        <v/>
      </c>
      <c r="AR242" s="312" t="str">
        <f>IF(AND('別紙3-1_区分⑤所要額内訳'!$E$34&gt;=DATE(2023,1,1),'別紙3-1_区分⑤所要額内訳'!$D$34="無",COUNTIF($D$135:AR135,1)&lt;=7),AR135,IF(OR('別紙3-1_区分⑤所要額内訳'!$D$34="有",'別紙3-1_区分⑤所要額内訳'!$E$34&lt;=DATE(2022,12,31)),AR135,""))</f>
        <v/>
      </c>
      <c r="AS242" s="312" t="str">
        <f>IF(AND('別紙3-1_区分⑤所要額内訳'!$E$34&gt;=DATE(2023,1,1),'別紙3-1_区分⑤所要額内訳'!$D$34="無",COUNTIF($D$135:AS135,1)&lt;=7),AS135,IF(OR('別紙3-1_区分⑤所要額内訳'!$D$34="有",'別紙3-1_区分⑤所要額内訳'!$E$34&lt;=DATE(2022,12,31)),AS135,""))</f>
        <v/>
      </c>
      <c r="AT242" s="312" t="str">
        <f>IF(AND('別紙3-1_区分⑤所要額内訳'!$E$34&gt;=DATE(2023,1,1),'別紙3-1_区分⑤所要額内訳'!$D$34="無",COUNTIF($D$135:AT135,1)&lt;=7),AT135,IF(OR('別紙3-1_区分⑤所要額内訳'!$D$34="有",'別紙3-1_区分⑤所要額内訳'!$E$34&lt;=DATE(2022,12,31)),AT135,""))</f>
        <v/>
      </c>
      <c r="AU242" s="312" t="str">
        <f>IF(AND('別紙3-1_区分⑤所要額内訳'!$E$34&gt;=DATE(2023,1,1),'別紙3-1_区分⑤所要額内訳'!$D$34="無",COUNTIF($D$135:AU135,1)&lt;=7),AU135,IF(OR('別紙3-1_区分⑤所要額内訳'!$D$34="有",'別紙3-1_区分⑤所要額内訳'!$E$34&lt;=DATE(2022,12,31)),AU135,""))</f>
        <v/>
      </c>
      <c r="AV242" s="312" t="str">
        <f>IF(AND('別紙3-1_区分⑤所要額内訳'!$E$34&gt;=DATE(2023,1,1),'別紙3-1_区分⑤所要額内訳'!$D$34="無",COUNTIF($D$135:AV135,1)&lt;=7),AV135,IF(OR('別紙3-1_区分⑤所要額内訳'!$D$34="有",'別紙3-1_区分⑤所要額内訳'!$E$34&lt;=DATE(2022,12,31)),AV135,""))</f>
        <v/>
      </c>
      <c r="AW242" s="312" t="str">
        <f>IF(AND('別紙3-1_区分⑤所要額内訳'!$E$34&gt;=DATE(2023,1,1),'別紙3-1_区分⑤所要額内訳'!$D$34="無",COUNTIF($D$135:AW135,1)&lt;=7),AW135,IF(OR('別紙3-1_区分⑤所要額内訳'!$D$34="有",'別紙3-1_区分⑤所要額内訳'!$E$34&lt;=DATE(2022,12,31)),AW135,""))</f>
        <v/>
      </c>
      <c r="AX242" s="312" t="str">
        <f>IF(AND('別紙3-1_区分⑤所要額内訳'!$E$34&gt;=DATE(2023,1,1),'別紙3-1_区分⑤所要額内訳'!$D$34="無",COUNTIF($D$135:AX135,1)&lt;=7),AX135,IF(OR('別紙3-1_区分⑤所要額内訳'!$D$34="有",'別紙3-1_区分⑤所要額内訳'!$E$34&lt;=DATE(2022,12,31)),AX135,""))</f>
        <v/>
      </c>
      <c r="AY242" s="312" t="str">
        <f>IF(AND('別紙3-1_区分⑤所要額内訳'!$E$34&gt;=DATE(2023,1,1),'別紙3-1_区分⑤所要額内訳'!$D$34="無",COUNTIF($D$135:AY135,1)&lt;=7),AY135,IF(OR('別紙3-1_区分⑤所要額内訳'!$D$34="有",'別紙3-1_区分⑤所要額内訳'!$E$34&lt;=DATE(2022,12,31)),AY135,""))</f>
        <v/>
      </c>
      <c r="AZ242" s="312" t="str">
        <f>IF(AND('別紙3-1_区分⑤所要額内訳'!$E$34&gt;=DATE(2023,1,1),'別紙3-1_区分⑤所要額内訳'!$D$34="無",COUNTIF($D$135:AZ135,1)&lt;=7),AZ135,IF(OR('別紙3-1_区分⑤所要額内訳'!$D$34="有",'別紙3-1_区分⑤所要額内訳'!$E$34&lt;=DATE(2022,12,31)),AZ135,""))</f>
        <v/>
      </c>
      <c r="BA242" s="312" t="str">
        <f>IF(AND('別紙3-1_区分⑤所要額内訳'!$E$34&gt;=DATE(2023,1,1),'別紙3-1_区分⑤所要額内訳'!$D$34="無",COUNTIF($D$135:BA135,1)&lt;=7),BA135,IF(OR('別紙3-1_区分⑤所要額内訳'!$D$34="有",'別紙3-1_区分⑤所要額内訳'!$E$34&lt;=DATE(2022,12,31)),BA135,""))</f>
        <v/>
      </c>
      <c r="BB242" s="311">
        <f t="shared" si="228"/>
        <v>1</v>
      </c>
    </row>
    <row r="243" spans="1:54">
      <c r="A243" s="307" t="str">
        <f t="shared" si="229"/>
        <v/>
      </c>
      <c r="B243" s="313" t="str">
        <f t="shared" si="229"/>
        <v/>
      </c>
      <c r="C243" s="307" t="str">
        <f t="shared" si="229"/>
        <v/>
      </c>
      <c r="D243" s="312">
        <f>IF(AND('別紙3-1_区分⑤所要額内訳'!$E$35&gt;=DATE(2023,1,1),'別紙3-1_区分⑤所要額内訳'!$D$35="無",COUNTIF($D$136:D136,1)&lt;=7),D136,IF(OR('別紙3-1_区分⑤所要額内訳'!$D$35="有",'別紙3-1_区分⑤所要額内訳'!$E$35&lt;=DATE(2022,12,31)),D136,""))</f>
        <v>1</v>
      </c>
      <c r="E243" s="312" t="str">
        <f>IF(AND('別紙3-1_区分⑤所要額内訳'!$E$35&gt;=DATE(2023,1,1),'別紙3-1_区分⑤所要額内訳'!$D$35="無",COUNTIF($D$136:E136,1)&lt;=7),E136,IF(OR('別紙3-1_区分⑤所要額内訳'!$D$35="有",'別紙3-1_区分⑤所要額内訳'!$E$35&lt;=DATE(2022,12,31)),E136,""))</f>
        <v/>
      </c>
      <c r="F243" s="312" t="str">
        <f>IF(AND('別紙3-1_区分⑤所要額内訳'!$E$35&gt;=DATE(2023,1,1),'別紙3-1_区分⑤所要額内訳'!$D$35="無",COUNTIF($D$136:F136,1)&lt;=7),F136,IF(OR('別紙3-1_区分⑤所要額内訳'!$D$35="有",'別紙3-1_区分⑤所要額内訳'!$E$35&lt;=DATE(2022,12,31)),F136,""))</f>
        <v/>
      </c>
      <c r="G243" s="312" t="str">
        <f>IF(AND('別紙3-1_区分⑤所要額内訳'!$E$35&gt;=DATE(2023,1,1),'別紙3-1_区分⑤所要額内訳'!$D$35="無",COUNTIF($D$136:G136,1)&lt;=7),G136,IF(OR('別紙3-1_区分⑤所要額内訳'!$D$35="有",'別紙3-1_区分⑤所要額内訳'!$E$35&lt;=DATE(2022,12,31)),G136,""))</f>
        <v/>
      </c>
      <c r="H243" s="312" t="str">
        <f>IF(AND('別紙3-1_区分⑤所要額内訳'!$E$35&gt;=DATE(2023,1,1),'別紙3-1_区分⑤所要額内訳'!$D$35="無",COUNTIF($D$136:H136,1)&lt;=7),H136,IF(OR('別紙3-1_区分⑤所要額内訳'!$D$35="有",'別紙3-1_区分⑤所要額内訳'!$E$35&lt;=DATE(2022,12,31)),H136,""))</f>
        <v/>
      </c>
      <c r="I243" s="312" t="str">
        <f>IF(AND('別紙3-1_区分⑤所要額内訳'!$E$35&gt;=DATE(2023,1,1),'別紙3-1_区分⑤所要額内訳'!$D$35="無",COUNTIF($D$136:I136,1)&lt;=7),I136,IF(OR('別紙3-1_区分⑤所要額内訳'!$D$35="有",'別紙3-1_区分⑤所要額内訳'!$E$35&lt;=DATE(2022,12,31)),I136,""))</f>
        <v/>
      </c>
      <c r="J243" s="312" t="str">
        <f>IF(AND('別紙3-1_区分⑤所要額内訳'!$E$35&gt;=DATE(2023,1,1),'別紙3-1_区分⑤所要額内訳'!$D$35="無",COUNTIF($D$136:J136,1)&lt;=7),J136,IF(OR('別紙3-1_区分⑤所要額内訳'!$D$35="有",'別紙3-1_区分⑤所要額内訳'!$E$35&lt;=DATE(2022,12,31)),J136,""))</f>
        <v/>
      </c>
      <c r="K243" s="312" t="str">
        <f>IF(AND('別紙3-1_区分⑤所要額内訳'!$E$35&gt;=DATE(2023,1,1),'別紙3-1_区分⑤所要額内訳'!$D$35="無",COUNTIF($D$136:K136,1)&lt;=7),K136,IF(OR('別紙3-1_区分⑤所要額内訳'!$D$35="有",'別紙3-1_区分⑤所要額内訳'!$E$35&lt;=DATE(2022,12,31)),K136,""))</f>
        <v/>
      </c>
      <c r="L243" s="312" t="str">
        <f>IF(AND('別紙3-1_区分⑤所要額内訳'!$E$35&gt;=DATE(2023,1,1),'別紙3-1_区分⑤所要額内訳'!$D$35="無",COUNTIF($D$136:L136,1)&lt;=7),L136,IF(OR('別紙3-1_区分⑤所要額内訳'!$D$35="有",'別紙3-1_区分⑤所要額内訳'!$E$35&lt;=DATE(2022,12,31)),L136,""))</f>
        <v/>
      </c>
      <c r="M243" s="312" t="str">
        <f>IF(AND('別紙3-1_区分⑤所要額内訳'!$E$35&gt;=DATE(2023,1,1),'別紙3-1_区分⑤所要額内訳'!$D$35="無",COUNTIF($D$136:M136,1)&lt;=7),M136,IF(OR('別紙3-1_区分⑤所要額内訳'!$D$35="有",'別紙3-1_区分⑤所要額内訳'!$E$35&lt;=DATE(2022,12,31)),M136,""))</f>
        <v/>
      </c>
      <c r="N243" s="312" t="str">
        <f>IF(AND('別紙3-1_区分⑤所要額内訳'!$E$35&gt;=DATE(2023,1,1),'別紙3-1_区分⑤所要額内訳'!$D$35="無",COUNTIF($D$136:N136,1)&lt;=7),N136,IF(OR('別紙3-1_区分⑤所要額内訳'!$D$35="有",'別紙3-1_区分⑤所要額内訳'!$E$35&lt;=DATE(2022,12,31)),N136,""))</f>
        <v/>
      </c>
      <c r="O243" s="312" t="str">
        <f>IF(AND('別紙3-1_区分⑤所要額内訳'!$E$35&gt;=DATE(2023,1,1),'別紙3-1_区分⑤所要額内訳'!$D$35="無",COUNTIF($D$136:O136,1)&lt;=7),O136,IF(OR('別紙3-1_区分⑤所要額内訳'!$D$35="有",'別紙3-1_区分⑤所要額内訳'!$E$35&lt;=DATE(2022,12,31)),O136,""))</f>
        <v/>
      </c>
      <c r="P243" s="312" t="str">
        <f>IF(AND('別紙3-1_区分⑤所要額内訳'!$E$35&gt;=DATE(2023,1,1),'別紙3-1_区分⑤所要額内訳'!$D$35="無",COUNTIF($D$136:P136,1)&lt;=7),P136,IF(OR('別紙3-1_区分⑤所要額内訳'!$D$35="有",'別紙3-1_区分⑤所要額内訳'!$E$35&lt;=DATE(2022,12,31)),P136,""))</f>
        <v/>
      </c>
      <c r="Q243" s="312" t="str">
        <f>IF(AND('別紙3-1_区分⑤所要額内訳'!$E$35&gt;=DATE(2023,1,1),'別紙3-1_区分⑤所要額内訳'!$D$35="無",COUNTIF($D$136:Q136,1)&lt;=7),Q136,IF(OR('別紙3-1_区分⑤所要額内訳'!$D$35="有",'別紙3-1_区分⑤所要額内訳'!$E$35&lt;=DATE(2022,12,31)),Q136,""))</f>
        <v/>
      </c>
      <c r="R243" s="312" t="str">
        <f>IF(AND('別紙3-1_区分⑤所要額内訳'!$E$35&gt;=DATE(2023,1,1),'別紙3-1_区分⑤所要額内訳'!$D$35="無",COUNTIF($D$136:R136,1)&lt;=7),R136,IF(OR('別紙3-1_区分⑤所要額内訳'!$D$35="有",'別紙3-1_区分⑤所要額内訳'!$E$35&lt;=DATE(2022,12,31)),R136,""))</f>
        <v/>
      </c>
      <c r="S243" s="312" t="str">
        <f>IF(AND('別紙3-1_区分⑤所要額内訳'!$E$35&gt;=DATE(2023,1,1),'別紙3-1_区分⑤所要額内訳'!$D$35="無",COUNTIF($D$136:S136,1)&lt;=7),S136,IF(OR('別紙3-1_区分⑤所要額内訳'!$D$35="有",'別紙3-1_区分⑤所要額内訳'!$E$35&lt;=DATE(2022,12,31)),S136,""))</f>
        <v/>
      </c>
      <c r="T243" s="312" t="str">
        <f>IF(AND('別紙3-1_区分⑤所要額内訳'!$E$35&gt;=DATE(2023,1,1),'別紙3-1_区分⑤所要額内訳'!$D$35="無",COUNTIF($D$136:T136,1)&lt;=7),T136,IF(OR('別紙3-1_区分⑤所要額内訳'!$D$35="有",'別紙3-1_区分⑤所要額内訳'!$E$35&lt;=DATE(2022,12,31)),T136,""))</f>
        <v/>
      </c>
      <c r="U243" s="312" t="str">
        <f>IF(AND('別紙3-1_区分⑤所要額内訳'!$E$35&gt;=DATE(2023,1,1),'別紙3-1_区分⑤所要額内訳'!$D$35="無",COUNTIF($D$136:U136,1)&lt;=7),U136,IF(OR('別紙3-1_区分⑤所要額内訳'!$D$35="有",'別紙3-1_区分⑤所要額内訳'!$E$35&lt;=DATE(2022,12,31)),U136,""))</f>
        <v/>
      </c>
      <c r="V243" s="312" t="str">
        <f>IF(AND('別紙3-1_区分⑤所要額内訳'!$E$35&gt;=DATE(2023,1,1),'別紙3-1_区分⑤所要額内訳'!$D$35="無",COUNTIF($D$136:V136,1)&lt;=7),V136,IF(OR('別紙3-1_区分⑤所要額内訳'!$D$35="有",'別紙3-1_区分⑤所要額内訳'!$E$35&lt;=DATE(2022,12,31)),V136,""))</f>
        <v/>
      </c>
      <c r="W243" s="312" t="str">
        <f>IF(AND('別紙3-1_区分⑤所要額内訳'!$E$35&gt;=DATE(2023,1,1),'別紙3-1_区分⑤所要額内訳'!$D$35="無",COUNTIF($D$136:W136,1)&lt;=7),W136,IF(OR('別紙3-1_区分⑤所要額内訳'!$D$35="有",'別紙3-1_区分⑤所要額内訳'!$E$35&lt;=DATE(2022,12,31)),W136,""))</f>
        <v/>
      </c>
      <c r="X243" s="312" t="str">
        <f>IF(AND('別紙3-1_区分⑤所要額内訳'!$E$35&gt;=DATE(2023,1,1),'別紙3-1_区分⑤所要額内訳'!$D$35="無",COUNTIF($D$136:X136,1)&lt;=7),X136,IF(OR('別紙3-1_区分⑤所要額内訳'!$D$35="有",'別紙3-1_区分⑤所要額内訳'!$E$35&lt;=DATE(2022,12,31)),X136,""))</f>
        <v/>
      </c>
      <c r="Y243" s="312" t="str">
        <f>IF(AND('別紙3-1_区分⑤所要額内訳'!$E$35&gt;=DATE(2023,1,1),'別紙3-1_区分⑤所要額内訳'!$D$35="無",COUNTIF($D$136:Y136,1)&lt;=7),Y136,IF(OR('別紙3-1_区分⑤所要額内訳'!$D$35="有",'別紙3-1_区分⑤所要額内訳'!$E$35&lt;=DATE(2022,12,31)),Y136,""))</f>
        <v/>
      </c>
      <c r="Z243" s="312" t="str">
        <f>IF(AND('別紙3-1_区分⑤所要額内訳'!$E$35&gt;=DATE(2023,1,1),'別紙3-1_区分⑤所要額内訳'!$D$35="無",COUNTIF($D$136:Z136,1)&lt;=7),Z136,IF(OR('別紙3-1_区分⑤所要額内訳'!$D$35="有",'別紙3-1_区分⑤所要額内訳'!$E$35&lt;=DATE(2022,12,31)),Z136,""))</f>
        <v/>
      </c>
      <c r="AA243" s="312" t="str">
        <f>IF(AND('別紙3-1_区分⑤所要額内訳'!$E$35&gt;=DATE(2023,1,1),'別紙3-1_区分⑤所要額内訳'!$D$35="無",COUNTIF($D$136:AA136,1)&lt;=7),AA136,IF(OR('別紙3-1_区分⑤所要額内訳'!$D$35="有",'別紙3-1_区分⑤所要額内訳'!$E$35&lt;=DATE(2022,12,31)),AA136,""))</f>
        <v/>
      </c>
      <c r="AB243" s="312" t="str">
        <f>IF(AND('別紙3-1_区分⑤所要額内訳'!$E$35&gt;=DATE(2023,1,1),'別紙3-1_区分⑤所要額内訳'!$D$35="無",COUNTIF($D$136:AB136,1)&lt;=7),AB136,IF(OR('別紙3-1_区分⑤所要額内訳'!$D$35="有",'別紙3-1_区分⑤所要額内訳'!$E$35&lt;=DATE(2022,12,31)),AB136,""))</f>
        <v/>
      </c>
      <c r="AC243" s="312" t="str">
        <f>IF(AND('別紙3-1_区分⑤所要額内訳'!$E$35&gt;=DATE(2023,1,1),'別紙3-1_区分⑤所要額内訳'!$D$35="無",COUNTIF($D$136:AC136,1)&lt;=7),AC136,IF(OR('別紙3-1_区分⑤所要額内訳'!$D$35="有",'別紙3-1_区分⑤所要額内訳'!$E$35&lt;=DATE(2022,12,31)),AC136,""))</f>
        <v/>
      </c>
      <c r="AD243" s="312" t="str">
        <f>IF(AND('別紙3-1_区分⑤所要額内訳'!$E$35&gt;=DATE(2023,1,1),'別紙3-1_区分⑤所要額内訳'!$D$35="無",COUNTIF($D$136:AD136,1)&lt;=7),AD136,IF(OR('別紙3-1_区分⑤所要額内訳'!$D$35="有",'別紙3-1_区分⑤所要額内訳'!$E$35&lt;=DATE(2022,12,31)),AD136,""))</f>
        <v/>
      </c>
      <c r="AE243" s="312" t="str">
        <f>IF(AND('別紙3-1_区分⑤所要額内訳'!$E$35&gt;=DATE(2023,1,1),'別紙3-1_区分⑤所要額内訳'!$D$35="無",COUNTIF($D$136:AE136,1)&lt;=7),AE136,IF(OR('別紙3-1_区分⑤所要額内訳'!$D$35="有",'別紙3-1_区分⑤所要額内訳'!$E$35&lt;=DATE(2022,12,31)),AE136,""))</f>
        <v/>
      </c>
      <c r="AF243" s="312" t="str">
        <f>IF(AND('別紙3-1_区分⑤所要額内訳'!$E$35&gt;=DATE(2023,1,1),'別紙3-1_区分⑤所要額内訳'!$D$35="無",COUNTIF($D$136:AF136,1)&lt;=7),AF136,IF(OR('別紙3-1_区分⑤所要額内訳'!$D$35="有",'別紙3-1_区分⑤所要額内訳'!$E$35&lt;=DATE(2022,12,31)),AF136,""))</f>
        <v/>
      </c>
      <c r="AG243" s="312" t="str">
        <f>IF(AND('別紙3-1_区分⑤所要額内訳'!$E$35&gt;=DATE(2023,1,1),'別紙3-1_区分⑤所要額内訳'!$D$35="無",COUNTIF($D$136:AG136,1)&lt;=7),AG136,IF(OR('別紙3-1_区分⑤所要額内訳'!$D$35="有",'別紙3-1_区分⑤所要額内訳'!$E$35&lt;=DATE(2022,12,31)),AG136,""))</f>
        <v/>
      </c>
      <c r="AH243" s="312" t="str">
        <f>IF(AND('別紙3-1_区分⑤所要額内訳'!$E$35&gt;=DATE(2023,1,1),'別紙3-1_区分⑤所要額内訳'!$D$35="無",COUNTIF($D$136:AH136,1)&lt;=7),AH136,IF(OR('別紙3-1_区分⑤所要額内訳'!$D$35="有",'別紙3-1_区分⑤所要額内訳'!$E$35&lt;=DATE(2022,12,31)),AH136,""))</f>
        <v/>
      </c>
      <c r="AI243" s="312" t="str">
        <f>IF(AND('別紙3-1_区分⑤所要額内訳'!$E$35&gt;=DATE(2023,1,1),'別紙3-1_区分⑤所要額内訳'!$D$35="無",COUNTIF($D$136:AI136,1)&lt;=7),AI136,IF(OR('別紙3-1_区分⑤所要額内訳'!$D$35="有",'別紙3-1_区分⑤所要額内訳'!$E$35&lt;=DATE(2022,12,31)),AI136,""))</f>
        <v/>
      </c>
      <c r="AJ243" s="312" t="str">
        <f>IF(AND('別紙3-1_区分⑤所要額内訳'!$E$35&gt;=DATE(2023,1,1),'別紙3-1_区分⑤所要額内訳'!$D$35="無",COUNTIF($D$136:AJ136,1)&lt;=7),AJ136,IF(OR('別紙3-1_区分⑤所要額内訳'!$D$35="有",'別紙3-1_区分⑤所要額内訳'!$E$35&lt;=DATE(2022,12,31)),AJ136,""))</f>
        <v/>
      </c>
      <c r="AK243" s="312" t="str">
        <f>IF(AND('別紙3-1_区分⑤所要額内訳'!$E$35&gt;=DATE(2023,1,1),'別紙3-1_区分⑤所要額内訳'!$D$35="無",COUNTIF($D$136:AK136,1)&lt;=7),AK136,IF(OR('別紙3-1_区分⑤所要額内訳'!$D$35="有",'別紙3-1_区分⑤所要額内訳'!$E$35&lt;=DATE(2022,12,31)),AK136,""))</f>
        <v/>
      </c>
      <c r="AL243" s="312" t="str">
        <f>IF(AND('別紙3-1_区分⑤所要額内訳'!$E$35&gt;=DATE(2023,1,1),'別紙3-1_区分⑤所要額内訳'!$D$35="無",COUNTIF($D$136:AL136,1)&lt;=7),AL136,IF(OR('別紙3-1_区分⑤所要額内訳'!$D$35="有",'別紙3-1_区分⑤所要額内訳'!$E$35&lt;=DATE(2022,12,31)),AL136,""))</f>
        <v/>
      </c>
      <c r="AM243" s="312" t="str">
        <f>IF(AND('別紙3-1_区分⑤所要額内訳'!$E$35&gt;=DATE(2023,1,1),'別紙3-1_区分⑤所要額内訳'!$D$35="無",COUNTIF($D$136:AM136,1)&lt;=7),AM136,IF(OR('別紙3-1_区分⑤所要額内訳'!$D$35="有",'別紙3-1_区分⑤所要額内訳'!$E$35&lt;=DATE(2022,12,31)),AM136,""))</f>
        <v/>
      </c>
      <c r="AN243" s="312" t="str">
        <f>IF(AND('別紙3-1_区分⑤所要額内訳'!$E$35&gt;=DATE(2023,1,1),'別紙3-1_区分⑤所要額内訳'!$D$35="無",COUNTIF($D$136:AN136,1)&lt;=7),AN136,IF(OR('別紙3-1_区分⑤所要額内訳'!$D$35="有",'別紙3-1_区分⑤所要額内訳'!$E$35&lt;=DATE(2022,12,31)),AN136,""))</f>
        <v/>
      </c>
      <c r="AO243" s="312" t="str">
        <f>IF(AND('別紙3-1_区分⑤所要額内訳'!$E$35&gt;=DATE(2023,1,1),'別紙3-1_区分⑤所要額内訳'!$D$35="無",COUNTIF($D$136:AO136,1)&lt;=7),AO136,IF(OR('別紙3-1_区分⑤所要額内訳'!$D$35="有",'別紙3-1_区分⑤所要額内訳'!$E$35&lt;=DATE(2022,12,31)),AO136,""))</f>
        <v/>
      </c>
      <c r="AP243" s="312" t="str">
        <f>IF(AND('別紙3-1_区分⑤所要額内訳'!$E$35&gt;=DATE(2023,1,1),'別紙3-1_区分⑤所要額内訳'!$D$35="無",COUNTIF($D$136:AP136,1)&lt;=7),AP136,IF(OR('別紙3-1_区分⑤所要額内訳'!$D$35="有",'別紙3-1_区分⑤所要額内訳'!$E$35&lt;=DATE(2022,12,31)),AP136,""))</f>
        <v/>
      </c>
      <c r="AQ243" s="312" t="str">
        <f>IF(AND('別紙3-1_区分⑤所要額内訳'!$E$35&gt;=DATE(2023,1,1),'別紙3-1_区分⑤所要額内訳'!$D$35="無",COUNTIF($D$136:AQ136,1)&lt;=7),AQ136,IF(OR('別紙3-1_区分⑤所要額内訳'!$D$35="有",'別紙3-1_区分⑤所要額内訳'!$E$35&lt;=DATE(2022,12,31)),AQ136,""))</f>
        <v/>
      </c>
      <c r="AR243" s="312" t="str">
        <f>IF(AND('別紙3-1_区分⑤所要額内訳'!$E$35&gt;=DATE(2023,1,1),'別紙3-1_区分⑤所要額内訳'!$D$35="無",COUNTIF($D$136:AR136,1)&lt;=7),AR136,IF(OR('別紙3-1_区分⑤所要額内訳'!$D$35="有",'別紙3-1_区分⑤所要額内訳'!$E$35&lt;=DATE(2022,12,31)),AR136,""))</f>
        <v/>
      </c>
      <c r="AS243" s="312" t="str">
        <f>IF(AND('別紙3-1_区分⑤所要額内訳'!$E$35&gt;=DATE(2023,1,1),'別紙3-1_区分⑤所要額内訳'!$D$35="無",COUNTIF($D$136:AS136,1)&lt;=7),AS136,IF(OR('別紙3-1_区分⑤所要額内訳'!$D$35="有",'別紙3-1_区分⑤所要額内訳'!$E$35&lt;=DATE(2022,12,31)),AS136,""))</f>
        <v/>
      </c>
      <c r="AT243" s="312" t="str">
        <f>IF(AND('別紙3-1_区分⑤所要額内訳'!$E$35&gt;=DATE(2023,1,1),'別紙3-1_区分⑤所要額内訳'!$D$35="無",COUNTIF($D$136:AT136,1)&lt;=7),AT136,IF(OR('別紙3-1_区分⑤所要額内訳'!$D$35="有",'別紙3-1_区分⑤所要額内訳'!$E$35&lt;=DATE(2022,12,31)),AT136,""))</f>
        <v/>
      </c>
      <c r="AU243" s="312" t="str">
        <f>IF(AND('別紙3-1_区分⑤所要額内訳'!$E$35&gt;=DATE(2023,1,1),'別紙3-1_区分⑤所要額内訳'!$D$35="無",COUNTIF($D$136:AU136,1)&lt;=7),AU136,IF(OR('別紙3-1_区分⑤所要額内訳'!$D$35="有",'別紙3-1_区分⑤所要額内訳'!$E$35&lt;=DATE(2022,12,31)),AU136,""))</f>
        <v/>
      </c>
      <c r="AV243" s="312" t="str">
        <f>IF(AND('別紙3-1_区分⑤所要額内訳'!$E$35&gt;=DATE(2023,1,1),'別紙3-1_区分⑤所要額内訳'!$D$35="無",COUNTIF($D$136:AV136,1)&lt;=7),AV136,IF(OR('別紙3-1_区分⑤所要額内訳'!$D$35="有",'別紙3-1_区分⑤所要額内訳'!$E$35&lt;=DATE(2022,12,31)),AV136,""))</f>
        <v/>
      </c>
      <c r="AW243" s="312" t="str">
        <f>IF(AND('別紙3-1_区分⑤所要額内訳'!$E$35&gt;=DATE(2023,1,1),'別紙3-1_区分⑤所要額内訳'!$D$35="無",COUNTIF($D$136:AW136,1)&lt;=7),AW136,IF(OR('別紙3-1_区分⑤所要額内訳'!$D$35="有",'別紙3-1_区分⑤所要額内訳'!$E$35&lt;=DATE(2022,12,31)),AW136,""))</f>
        <v/>
      </c>
      <c r="AX243" s="312" t="str">
        <f>IF(AND('別紙3-1_区分⑤所要額内訳'!$E$35&gt;=DATE(2023,1,1),'別紙3-1_区分⑤所要額内訳'!$D$35="無",COUNTIF($D$136:AX136,1)&lt;=7),AX136,IF(OR('別紙3-1_区分⑤所要額内訳'!$D$35="有",'別紙3-1_区分⑤所要額内訳'!$E$35&lt;=DATE(2022,12,31)),AX136,""))</f>
        <v/>
      </c>
      <c r="AY243" s="312" t="str">
        <f>IF(AND('別紙3-1_区分⑤所要額内訳'!$E$35&gt;=DATE(2023,1,1),'別紙3-1_区分⑤所要額内訳'!$D$35="無",COUNTIF($D$136:AY136,1)&lt;=7),AY136,IF(OR('別紙3-1_区分⑤所要額内訳'!$D$35="有",'別紙3-1_区分⑤所要額内訳'!$E$35&lt;=DATE(2022,12,31)),AY136,""))</f>
        <v/>
      </c>
      <c r="AZ243" s="312" t="str">
        <f>IF(AND('別紙3-1_区分⑤所要額内訳'!$E$35&gt;=DATE(2023,1,1),'別紙3-1_区分⑤所要額内訳'!$D$35="無",COUNTIF($D$136:AZ136,1)&lt;=7),AZ136,IF(OR('別紙3-1_区分⑤所要額内訳'!$D$35="有",'別紙3-1_区分⑤所要額内訳'!$E$35&lt;=DATE(2022,12,31)),AZ136,""))</f>
        <v/>
      </c>
      <c r="BA243" s="312" t="str">
        <f>IF(AND('別紙3-1_区分⑤所要額内訳'!$E$35&gt;=DATE(2023,1,1),'別紙3-1_区分⑤所要額内訳'!$D$35="無",COUNTIF($D$136:BA136,1)&lt;=7),BA136,IF(OR('別紙3-1_区分⑤所要額内訳'!$D$35="有",'別紙3-1_区分⑤所要額内訳'!$E$35&lt;=DATE(2022,12,31)),BA136,""))</f>
        <v/>
      </c>
      <c r="BB243" s="311">
        <f t="shared" si="228"/>
        <v>1</v>
      </c>
    </row>
    <row r="244" spans="1:54">
      <c r="A244" s="307" t="str">
        <f t="shared" si="229"/>
        <v/>
      </c>
      <c r="B244" s="313" t="str">
        <f t="shared" si="229"/>
        <v/>
      </c>
      <c r="C244" s="307" t="str">
        <f t="shared" si="229"/>
        <v/>
      </c>
      <c r="D244" s="312">
        <f>IF(AND('別紙3-1_区分⑤所要額内訳'!$E$36&gt;=DATE(2023,1,1),'別紙3-1_区分⑤所要額内訳'!$D$36="無",COUNTIF($D$137:D137,1)&lt;=7),D137,IF(OR('別紙3-1_区分⑤所要額内訳'!$D$36="有",'別紙3-1_区分⑤所要額内訳'!$E$36&lt;=DATE(2022,12,31)),D137,""))</f>
        <v>1</v>
      </c>
      <c r="E244" s="312" t="str">
        <f>IF(AND('別紙3-1_区分⑤所要額内訳'!$E$36&gt;=DATE(2023,1,1),'別紙3-1_区分⑤所要額内訳'!$D$36="無",COUNTIF($D$137:E137,1)&lt;=7),E137,IF(OR('別紙3-1_区分⑤所要額内訳'!$D$36="有",'別紙3-1_区分⑤所要額内訳'!$E$36&lt;=DATE(2022,12,31)),E137,""))</f>
        <v/>
      </c>
      <c r="F244" s="312" t="str">
        <f>IF(AND('別紙3-1_区分⑤所要額内訳'!$E$36&gt;=DATE(2023,1,1),'別紙3-1_区分⑤所要額内訳'!$D$36="無",COUNTIF($D$137:F137,1)&lt;=7),F137,IF(OR('別紙3-1_区分⑤所要額内訳'!$D$36="有",'別紙3-1_区分⑤所要額内訳'!$E$36&lt;=DATE(2022,12,31)),F137,""))</f>
        <v/>
      </c>
      <c r="G244" s="312" t="str">
        <f>IF(AND('別紙3-1_区分⑤所要額内訳'!$E$36&gt;=DATE(2023,1,1),'別紙3-1_区分⑤所要額内訳'!$D$36="無",COUNTIF($D$137:G137,1)&lt;=7),G137,IF(OR('別紙3-1_区分⑤所要額内訳'!$D$36="有",'別紙3-1_区分⑤所要額内訳'!$E$36&lt;=DATE(2022,12,31)),G137,""))</f>
        <v/>
      </c>
      <c r="H244" s="312" t="str">
        <f>IF(AND('別紙3-1_区分⑤所要額内訳'!$E$36&gt;=DATE(2023,1,1),'別紙3-1_区分⑤所要額内訳'!$D$36="無",COUNTIF($D$137:H137,1)&lt;=7),H137,IF(OR('別紙3-1_区分⑤所要額内訳'!$D$36="有",'別紙3-1_区分⑤所要額内訳'!$E$36&lt;=DATE(2022,12,31)),H137,""))</f>
        <v/>
      </c>
      <c r="I244" s="312" t="str">
        <f>IF(AND('別紙3-1_区分⑤所要額内訳'!$E$36&gt;=DATE(2023,1,1),'別紙3-1_区分⑤所要額内訳'!$D$36="無",COUNTIF($D$137:I137,1)&lt;=7),I137,IF(OR('別紙3-1_区分⑤所要額内訳'!$D$36="有",'別紙3-1_区分⑤所要額内訳'!$E$36&lt;=DATE(2022,12,31)),I137,""))</f>
        <v/>
      </c>
      <c r="J244" s="312" t="str">
        <f>IF(AND('別紙3-1_区分⑤所要額内訳'!$E$36&gt;=DATE(2023,1,1),'別紙3-1_区分⑤所要額内訳'!$D$36="無",COUNTIF($D$137:J137,1)&lt;=7),J137,IF(OR('別紙3-1_区分⑤所要額内訳'!$D$36="有",'別紙3-1_区分⑤所要額内訳'!$E$36&lt;=DATE(2022,12,31)),J137,""))</f>
        <v/>
      </c>
      <c r="K244" s="312" t="str">
        <f>IF(AND('別紙3-1_区分⑤所要額内訳'!$E$36&gt;=DATE(2023,1,1),'別紙3-1_区分⑤所要額内訳'!$D$36="無",COUNTIF($D$137:K137,1)&lt;=7),K137,IF(OR('別紙3-1_区分⑤所要額内訳'!$D$36="有",'別紙3-1_区分⑤所要額内訳'!$E$36&lt;=DATE(2022,12,31)),K137,""))</f>
        <v/>
      </c>
      <c r="L244" s="312" t="str">
        <f>IF(AND('別紙3-1_区分⑤所要額内訳'!$E$36&gt;=DATE(2023,1,1),'別紙3-1_区分⑤所要額内訳'!$D$36="無",COUNTIF($D$137:L137,1)&lt;=7),L137,IF(OR('別紙3-1_区分⑤所要額内訳'!$D$36="有",'別紙3-1_区分⑤所要額内訳'!$E$36&lt;=DATE(2022,12,31)),L137,""))</f>
        <v/>
      </c>
      <c r="M244" s="312" t="str">
        <f>IF(AND('別紙3-1_区分⑤所要額内訳'!$E$36&gt;=DATE(2023,1,1),'別紙3-1_区分⑤所要額内訳'!$D$36="無",COUNTIF($D$137:M137,1)&lt;=7),M137,IF(OR('別紙3-1_区分⑤所要額内訳'!$D$36="有",'別紙3-1_区分⑤所要額内訳'!$E$36&lt;=DATE(2022,12,31)),M137,""))</f>
        <v/>
      </c>
      <c r="N244" s="312" t="str">
        <f>IF(AND('別紙3-1_区分⑤所要額内訳'!$E$36&gt;=DATE(2023,1,1),'別紙3-1_区分⑤所要額内訳'!$D$36="無",COUNTIF($D$137:N137,1)&lt;=7),N137,IF(OR('別紙3-1_区分⑤所要額内訳'!$D$36="有",'別紙3-1_区分⑤所要額内訳'!$E$36&lt;=DATE(2022,12,31)),N137,""))</f>
        <v/>
      </c>
      <c r="O244" s="312" t="str">
        <f>IF(AND('別紙3-1_区分⑤所要額内訳'!$E$36&gt;=DATE(2023,1,1),'別紙3-1_区分⑤所要額内訳'!$D$36="無",COUNTIF($D$137:O137,1)&lt;=7),O137,IF(OR('別紙3-1_区分⑤所要額内訳'!$D$36="有",'別紙3-1_区分⑤所要額内訳'!$E$36&lt;=DATE(2022,12,31)),O137,""))</f>
        <v/>
      </c>
      <c r="P244" s="312" t="str">
        <f>IF(AND('別紙3-1_区分⑤所要額内訳'!$E$36&gt;=DATE(2023,1,1),'別紙3-1_区分⑤所要額内訳'!$D$36="無",COUNTIF($D$137:P137,1)&lt;=7),P137,IF(OR('別紙3-1_区分⑤所要額内訳'!$D$36="有",'別紙3-1_区分⑤所要額内訳'!$E$36&lt;=DATE(2022,12,31)),P137,""))</f>
        <v/>
      </c>
      <c r="Q244" s="312" t="str">
        <f>IF(AND('別紙3-1_区分⑤所要額内訳'!$E$36&gt;=DATE(2023,1,1),'別紙3-1_区分⑤所要額内訳'!$D$36="無",COUNTIF($D$137:Q137,1)&lt;=7),Q137,IF(OR('別紙3-1_区分⑤所要額内訳'!$D$36="有",'別紙3-1_区分⑤所要額内訳'!$E$36&lt;=DATE(2022,12,31)),Q137,""))</f>
        <v/>
      </c>
      <c r="R244" s="312" t="str">
        <f>IF(AND('別紙3-1_区分⑤所要額内訳'!$E$36&gt;=DATE(2023,1,1),'別紙3-1_区分⑤所要額内訳'!$D$36="無",COUNTIF($D$137:R137,1)&lt;=7),R137,IF(OR('別紙3-1_区分⑤所要額内訳'!$D$36="有",'別紙3-1_区分⑤所要額内訳'!$E$36&lt;=DATE(2022,12,31)),R137,""))</f>
        <v/>
      </c>
      <c r="S244" s="312" t="str">
        <f>IF(AND('別紙3-1_区分⑤所要額内訳'!$E$36&gt;=DATE(2023,1,1),'別紙3-1_区分⑤所要額内訳'!$D$36="無",COUNTIF($D$137:S137,1)&lt;=7),S137,IF(OR('別紙3-1_区分⑤所要額内訳'!$D$36="有",'別紙3-1_区分⑤所要額内訳'!$E$36&lt;=DATE(2022,12,31)),S137,""))</f>
        <v/>
      </c>
      <c r="T244" s="312" t="str">
        <f>IF(AND('別紙3-1_区分⑤所要額内訳'!$E$36&gt;=DATE(2023,1,1),'別紙3-1_区分⑤所要額内訳'!$D$36="無",COUNTIF($D$137:T137,1)&lt;=7),T137,IF(OR('別紙3-1_区分⑤所要額内訳'!$D$36="有",'別紙3-1_区分⑤所要額内訳'!$E$36&lt;=DATE(2022,12,31)),T137,""))</f>
        <v/>
      </c>
      <c r="U244" s="312" t="str">
        <f>IF(AND('別紙3-1_区分⑤所要額内訳'!$E$36&gt;=DATE(2023,1,1),'別紙3-1_区分⑤所要額内訳'!$D$36="無",COUNTIF($D$137:U137,1)&lt;=7),U137,IF(OR('別紙3-1_区分⑤所要額内訳'!$D$36="有",'別紙3-1_区分⑤所要額内訳'!$E$36&lt;=DATE(2022,12,31)),U137,""))</f>
        <v/>
      </c>
      <c r="V244" s="312" t="str">
        <f>IF(AND('別紙3-1_区分⑤所要額内訳'!$E$36&gt;=DATE(2023,1,1),'別紙3-1_区分⑤所要額内訳'!$D$36="無",COUNTIF($D$137:V137,1)&lt;=7),V137,IF(OR('別紙3-1_区分⑤所要額内訳'!$D$36="有",'別紙3-1_区分⑤所要額内訳'!$E$36&lt;=DATE(2022,12,31)),V137,""))</f>
        <v/>
      </c>
      <c r="W244" s="312" t="str">
        <f>IF(AND('別紙3-1_区分⑤所要額内訳'!$E$36&gt;=DATE(2023,1,1),'別紙3-1_区分⑤所要額内訳'!$D$36="無",COUNTIF($D$137:W137,1)&lt;=7),W137,IF(OR('別紙3-1_区分⑤所要額内訳'!$D$36="有",'別紙3-1_区分⑤所要額内訳'!$E$36&lt;=DATE(2022,12,31)),W137,""))</f>
        <v/>
      </c>
      <c r="X244" s="312" t="str">
        <f>IF(AND('別紙3-1_区分⑤所要額内訳'!$E$36&gt;=DATE(2023,1,1),'別紙3-1_区分⑤所要額内訳'!$D$36="無",COUNTIF($D$137:X137,1)&lt;=7),X137,IF(OR('別紙3-1_区分⑤所要額内訳'!$D$36="有",'別紙3-1_区分⑤所要額内訳'!$E$36&lt;=DATE(2022,12,31)),X137,""))</f>
        <v/>
      </c>
      <c r="Y244" s="312" t="str">
        <f>IF(AND('別紙3-1_区分⑤所要額内訳'!$E$36&gt;=DATE(2023,1,1),'別紙3-1_区分⑤所要額内訳'!$D$36="無",COUNTIF($D$137:Y137,1)&lt;=7),Y137,IF(OR('別紙3-1_区分⑤所要額内訳'!$D$36="有",'別紙3-1_区分⑤所要額内訳'!$E$36&lt;=DATE(2022,12,31)),Y137,""))</f>
        <v/>
      </c>
      <c r="Z244" s="312" t="str">
        <f>IF(AND('別紙3-1_区分⑤所要額内訳'!$E$36&gt;=DATE(2023,1,1),'別紙3-1_区分⑤所要額内訳'!$D$36="無",COUNTIF($D$137:Z137,1)&lt;=7),Z137,IF(OR('別紙3-1_区分⑤所要額内訳'!$D$36="有",'別紙3-1_区分⑤所要額内訳'!$E$36&lt;=DATE(2022,12,31)),Z137,""))</f>
        <v/>
      </c>
      <c r="AA244" s="312" t="str">
        <f>IF(AND('別紙3-1_区分⑤所要額内訳'!$E$36&gt;=DATE(2023,1,1),'別紙3-1_区分⑤所要額内訳'!$D$36="無",COUNTIF($D$137:AA137,1)&lt;=7),AA137,IF(OR('別紙3-1_区分⑤所要額内訳'!$D$36="有",'別紙3-1_区分⑤所要額内訳'!$E$36&lt;=DATE(2022,12,31)),AA137,""))</f>
        <v/>
      </c>
      <c r="AB244" s="312" t="str">
        <f>IF(AND('別紙3-1_区分⑤所要額内訳'!$E$36&gt;=DATE(2023,1,1),'別紙3-1_区分⑤所要額内訳'!$D$36="無",COUNTIF($D$137:AB137,1)&lt;=7),AB137,IF(OR('別紙3-1_区分⑤所要額内訳'!$D$36="有",'別紙3-1_区分⑤所要額内訳'!$E$36&lt;=DATE(2022,12,31)),AB137,""))</f>
        <v/>
      </c>
      <c r="AC244" s="312" t="str">
        <f>IF(AND('別紙3-1_区分⑤所要額内訳'!$E$36&gt;=DATE(2023,1,1),'別紙3-1_区分⑤所要額内訳'!$D$36="無",COUNTIF($D$137:AC137,1)&lt;=7),AC137,IF(OR('別紙3-1_区分⑤所要額内訳'!$D$36="有",'別紙3-1_区分⑤所要額内訳'!$E$36&lt;=DATE(2022,12,31)),AC137,""))</f>
        <v/>
      </c>
      <c r="AD244" s="312" t="str">
        <f>IF(AND('別紙3-1_区分⑤所要額内訳'!$E$36&gt;=DATE(2023,1,1),'別紙3-1_区分⑤所要額内訳'!$D$36="無",COUNTIF($D$137:AD137,1)&lt;=7),AD137,IF(OR('別紙3-1_区分⑤所要額内訳'!$D$36="有",'別紙3-1_区分⑤所要額内訳'!$E$36&lt;=DATE(2022,12,31)),AD137,""))</f>
        <v/>
      </c>
      <c r="AE244" s="312" t="str">
        <f>IF(AND('別紙3-1_区分⑤所要額内訳'!$E$36&gt;=DATE(2023,1,1),'別紙3-1_区分⑤所要額内訳'!$D$36="無",COUNTIF($D$137:AE137,1)&lt;=7),AE137,IF(OR('別紙3-1_区分⑤所要額内訳'!$D$36="有",'別紙3-1_区分⑤所要額内訳'!$E$36&lt;=DATE(2022,12,31)),AE137,""))</f>
        <v/>
      </c>
      <c r="AF244" s="312" t="str">
        <f>IF(AND('別紙3-1_区分⑤所要額内訳'!$E$36&gt;=DATE(2023,1,1),'別紙3-1_区分⑤所要額内訳'!$D$36="無",COUNTIF($D$137:AF137,1)&lt;=7),AF137,IF(OR('別紙3-1_区分⑤所要額内訳'!$D$36="有",'別紙3-1_区分⑤所要額内訳'!$E$36&lt;=DATE(2022,12,31)),AF137,""))</f>
        <v/>
      </c>
      <c r="AG244" s="312" t="str">
        <f>IF(AND('別紙3-1_区分⑤所要額内訳'!$E$36&gt;=DATE(2023,1,1),'別紙3-1_区分⑤所要額内訳'!$D$36="無",COUNTIF($D$137:AG137,1)&lt;=7),AG137,IF(OR('別紙3-1_区分⑤所要額内訳'!$D$36="有",'別紙3-1_区分⑤所要額内訳'!$E$36&lt;=DATE(2022,12,31)),AG137,""))</f>
        <v/>
      </c>
      <c r="AH244" s="312" t="str">
        <f>IF(AND('別紙3-1_区分⑤所要額内訳'!$E$36&gt;=DATE(2023,1,1),'別紙3-1_区分⑤所要額内訳'!$D$36="無",COUNTIF($D$137:AH137,1)&lt;=7),AH137,IF(OR('別紙3-1_区分⑤所要額内訳'!$D$36="有",'別紙3-1_区分⑤所要額内訳'!$E$36&lt;=DATE(2022,12,31)),AH137,""))</f>
        <v/>
      </c>
      <c r="AI244" s="312" t="str">
        <f>IF(AND('別紙3-1_区分⑤所要額内訳'!$E$36&gt;=DATE(2023,1,1),'別紙3-1_区分⑤所要額内訳'!$D$36="無",COUNTIF($D$137:AI137,1)&lt;=7),AI137,IF(OR('別紙3-1_区分⑤所要額内訳'!$D$36="有",'別紙3-1_区分⑤所要額内訳'!$E$36&lt;=DATE(2022,12,31)),AI137,""))</f>
        <v/>
      </c>
      <c r="AJ244" s="312" t="str">
        <f>IF(AND('別紙3-1_区分⑤所要額内訳'!$E$36&gt;=DATE(2023,1,1),'別紙3-1_区分⑤所要額内訳'!$D$36="無",COUNTIF($D$137:AJ137,1)&lt;=7),AJ137,IF(OR('別紙3-1_区分⑤所要額内訳'!$D$36="有",'別紙3-1_区分⑤所要額内訳'!$E$36&lt;=DATE(2022,12,31)),AJ137,""))</f>
        <v/>
      </c>
      <c r="AK244" s="312" t="str">
        <f>IF(AND('別紙3-1_区分⑤所要額内訳'!$E$36&gt;=DATE(2023,1,1),'別紙3-1_区分⑤所要額内訳'!$D$36="無",COUNTIF($D$137:AK137,1)&lt;=7),AK137,IF(OR('別紙3-1_区分⑤所要額内訳'!$D$36="有",'別紙3-1_区分⑤所要額内訳'!$E$36&lt;=DATE(2022,12,31)),AK137,""))</f>
        <v/>
      </c>
      <c r="AL244" s="312" t="str">
        <f>IF(AND('別紙3-1_区分⑤所要額内訳'!$E$36&gt;=DATE(2023,1,1),'別紙3-1_区分⑤所要額内訳'!$D$36="無",COUNTIF($D$137:AL137,1)&lt;=7),AL137,IF(OR('別紙3-1_区分⑤所要額内訳'!$D$36="有",'別紙3-1_区分⑤所要額内訳'!$E$36&lt;=DATE(2022,12,31)),AL137,""))</f>
        <v/>
      </c>
      <c r="AM244" s="312" t="str">
        <f>IF(AND('別紙3-1_区分⑤所要額内訳'!$E$36&gt;=DATE(2023,1,1),'別紙3-1_区分⑤所要額内訳'!$D$36="無",COUNTIF($D$137:AM137,1)&lt;=7),AM137,IF(OR('別紙3-1_区分⑤所要額内訳'!$D$36="有",'別紙3-1_区分⑤所要額内訳'!$E$36&lt;=DATE(2022,12,31)),AM137,""))</f>
        <v/>
      </c>
      <c r="AN244" s="312" t="str">
        <f>IF(AND('別紙3-1_区分⑤所要額内訳'!$E$36&gt;=DATE(2023,1,1),'別紙3-1_区分⑤所要額内訳'!$D$36="無",COUNTIF($D$137:AN137,1)&lt;=7),AN137,IF(OR('別紙3-1_区分⑤所要額内訳'!$D$36="有",'別紙3-1_区分⑤所要額内訳'!$E$36&lt;=DATE(2022,12,31)),AN137,""))</f>
        <v/>
      </c>
      <c r="AO244" s="312" t="str">
        <f>IF(AND('別紙3-1_区分⑤所要額内訳'!$E$36&gt;=DATE(2023,1,1),'別紙3-1_区分⑤所要額内訳'!$D$36="無",COUNTIF($D$137:AO137,1)&lt;=7),AO137,IF(OR('別紙3-1_区分⑤所要額内訳'!$D$36="有",'別紙3-1_区分⑤所要額内訳'!$E$36&lt;=DATE(2022,12,31)),AO137,""))</f>
        <v/>
      </c>
      <c r="AP244" s="312" t="str">
        <f>IF(AND('別紙3-1_区分⑤所要額内訳'!$E$36&gt;=DATE(2023,1,1),'別紙3-1_区分⑤所要額内訳'!$D$36="無",COUNTIF($D$137:AP137,1)&lt;=7),AP137,IF(OR('別紙3-1_区分⑤所要額内訳'!$D$36="有",'別紙3-1_区分⑤所要額内訳'!$E$36&lt;=DATE(2022,12,31)),AP137,""))</f>
        <v/>
      </c>
      <c r="AQ244" s="312" t="str">
        <f>IF(AND('別紙3-1_区分⑤所要額内訳'!$E$36&gt;=DATE(2023,1,1),'別紙3-1_区分⑤所要額内訳'!$D$36="無",COUNTIF($D$137:AQ137,1)&lt;=7),AQ137,IF(OR('別紙3-1_区分⑤所要額内訳'!$D$36="有",'別紙3-1_区分⑤所要額内訳'!$E$36&lt;=DATE(2022,12,31)),AQ137,""))</f>
        <v/>
      </c>
      <c r="AR244" s="312" t="str">
        <f>IF(AND('別紙3-1_区分⑤所要額内訳'!$E$36&gt;=DATE(2023,1,1),'別紙3-1_区分⑤所要額内訳'!$D$36="無",COUNTIF($D$137:AR137,1)&lt;=7),AR137,IF(OR('別紙3-1_区分⑤所要額内訳'!$D$36="有",'別紙3-1_区分⑤所要額内訳'!$E$36&lt;=DATE(2022,12,31)),AR137,""))</f>
        <v/>
      </c>
      <c r="AS244" s="312" t="str">
        <f>IF(AND('別紙3-1_区分⑤所要額内訳'!$E$36&gt;=DATE(2023,1,1),'別紙3-1_区分⑤所要額内訳'!$D$36="無",COUNTIF($D$137:AS137,1)&lt;=7),AS137,IF(OR('別紙3-1_区分⑤所要額内訳'!$D$36="有",'別紙3-1_区分⑤所要額内訳'!$E$36&lt;=DATE(2022,12,31)),AS137,""))</f>
        <v/>
      </c>
      <c r="AT244" s="312" t="str">
        <f>IF(AND('別紙3-1_区分⑤所要額内訳'!$E$36&gt;=DATE(2023,1,1),'別紙3-1_区分⑤所要額内訳'!$D$36="無",COUNTIF($D$137:AT137,1)&lt;=7),AT137,IF(OR('別紙3-1_区分⑤所要額内訳'!$D$36="有",'別紙3-1_区分⑤所要額内訳'!$E$36&lt;=DATE(2022,12,31)),AT137,""))</f>
        <v/>
      </c>
      <c r="AU244" s="312" t="str">
        <f>IF(AND('別紙3-1_区分⑤所要額内訳'!$E$36&gt;=DATE(2023,1,1),'別紙3-1_区分⑤所要額内訳'!$D$36="無",COUNTIF($D$137:AU137,1)&lt;=7),AU137,IF(OR('別紙3-1_区分⑤所要額内訳'!$D$36="有",'別紙3-1_区分⑤所要額内訳'!$E$36&lt;=DATE(2022,12,31)),AU137,""))</f>
        <v/>
      </c>
      <c r="AV244" s="312" t="str">
        <f>IF(AND('別紙3-1_区分⑤所要額内訳'!$E$36&gt;=DATE(2023,1,1),'別紙3-1_区分⑤所要額内訳'!$D$36="無",COUNTIF($D$137:AV137,1)&lt;=7),AV137,IF(OR('別紙3-1_区分⑤所要額内訳'!$D$36="有",'別紙3-1_区分⑤所要額内訳'!$E$36&lt;=DATE(2022,12,31)),AV137,""))</f>
        <v/>
      </c>
      <c r="AW244" s="312" t="str">
        <f>IF(AND('別紙3-1_区分⑤所要額内訳'!$E$36&gt;=DATE(2023,1,1),'別紙3-1_区分⑤所要額内訳'!$D$36="無",COUNTIF($D$137:AW137,1)&lt;=7),AW137,IF(OR('別紙3-1_区分⑤所要額内訳'!$D$36="有",'別紙3-1_区分⑤所要額内訳'!$E$36&lt;=DATE(2022,12,31)),AW137,""))</f>
        <v/>
      </c>
      <c r="AX244" s="312" t="str">
        <f>IF(AND('別紙3-1_区分⑤所要額内訳'!$E$36&gt;=DATE(2023,1,1),'別紙3-1_区分⑤所要額内訳'!$D$36="無",COUNTIF($D$137:AX137,1)&lt;=7),AX137,IF(OR('別紙3-1_区分⑤所要額内訳'!$D$36="有",'別紙3-1_区分⑤所要額内訳'!$E$36&lt;=DATE(2022,12,31)),AX137,""))</f>
        <v/>
      </c>
      <c r="AY244" s="312" t="str">
        <f>IF(AND('別紙3-1_区分⑤所要額内訳'!$E$36&gt;=DATE(2023,1,1),'別紙3-1_区分⑤所要額内訳'!$D$36="無",COUNTIF($D$137:AY137,1)&lt;=7),AY137,IF(OR('別紙3-1_区分⑤所要額内訳'!$D$36="有",'別紙3-1_区分⑤所要額内訳'!$E$36&lt;=DATE(2022,12,31)),AY137,""))</f>
        <v/>
      </c>
      <c r="AZ244" s="312" t="str">
        <f>IF(AND('別紙3-1_区分⑤所要額内訳'!$E$36&gt;=DATE(2023,1,1),'別紙3-1_区分⑤所要額内訳'!$D$36="無",COUNTIF($D$137:AZ137,1)&lt;=7),AZ137,IF(OR('別紙3-1_区分⑤所要額内訳'!$D$36="有",'別紙3-1_区分⑤所要額内訳'!$E$36&lt;=DATE(2022,12,31)),AZ137,""))</f>
        <v/>
      </c>
      <c r="BA244" s="312" t="str">
        <f>IF(AND('別紙3-1_区分⑤所要額内訳'!$E$36&gt;=DATE(2023,1,1),'別紙3-1_区分⑤所要額内訳'!$D$36="無",COUNTIF($D$137:BA137,1)&lt;=7),BA137,IF(OR('別紙3-1_区分⑤所要額内訳'!$D$36="有",'別紙3-1_区分⑤所要額内訳'!$E$36&lt;=DATE(2022,12,31)),BA137,""))</f>
        <v/>
      </c>
      <c r="BB244" s="311">
        <f t="shared" si="228"/>
        <v>1</v>
      </c>
    </row>
    <row r="245" spans="1:54">
      <c r="A245" s="307" t="str">
        <f t="shared" si="229"/>
        <v/>
      </c>
      <c r="B245" s="313" t="str">
        <f t="shared" si="229"/>
        <v/>
      </c>
      <c r="C245" s="307" t="str">
        <f t="shared" si="229"/>
        <v/>
      </c>
      <c r="D245" s="312">
        <f>IF(AND('別紙3-1_区分⑤所要額内訳'!$E$37&gt;=DATE(2023,1,1),'別紙3-1_区分⑤所要額内訳'!$D$37="無",COUNTIF($D$138:D138,1)&lt;=7),D138,IF(OR('別紙3-1_区分⑤所要額内訳'!$D$37="有",'別紙3-1_区分⑤所要額内訳'!$E$37&lt;=DATE(2022,12,31)),D138,""))</f>
        <v>1</v>
      </c>
      <c r="E245" s="312" t="str">
        <f>IF(AND('別紙3-1_区分⑤所要額内訳'!$E$37&gt;=DATE(2023,1,1),'別紙3-1_区分⑤所要額内訳'!$D$37="無",COUNTIF($D$138:E138,1)&lt;=7),E138,IF(OR('別紙3-1_区分⑤所要額内訳'!$D$37="有",'別紙3-1_区分⑤所要額内訳'!$E$37&lt;=DATE(2022,12,31)),E138,""))</f>
        <v/>
      </c>
      <c r="F245" s="312" t="str">
        <f>IF(AND('別紙3-1_区分⑤所要額内訳'!$E$37&gt;=DATE(2023,1,1),'別紙3-1_区分⑤所要額内訳'!$D$37="無",COUNTIF($D$138:F138,1)&lt;=7),F138,IF(OR('別紙3-1_区分⑤所要額内訳'!$D$37="有",'別紙3-1_区分⑤所要額内訳'!$E$37&lt;=DATE(2022,12,31)),F138,""))</f>
        <v/>
      </c>
      <c r="G245" s="312" t="str">
        <f>IF(AND('別紙3-1_区分⑤所要額内訳'!$E$37&gt;=DATE(2023,1,1),'別紙3-1_区分⑤所要額内訳'!$D$37="無",COUNTIF($D$138:G138,1)&lt;=7),G138,IF(OR('別紙3-1_区分⑤所要額内訳'!$D$37="有",'別紙3-1_区分⑤所要額内訳'!$E$37&lt;=DATE(2022,12,31)),G138,""))</f>
        <v/>
      </c>
      <c r="H245" s="312" t="str">
        <f>IF(AND('別紙3-1_区分⑤所要額内訳'!$E$37&gt;=DATE(2023,1,1),'別紙3-1_区分⑤所要額内訳'!$D$37="無",COUNTIF($D$138:H138,1)&lt;=7),H138,IF(OR('別紙3-1_区分⑤所要額内訳'!$D$37="有",'別紙3-1_区分⑤所要額内訳'!$E$37&lt;=DATE(2022,12,31)),H138,""))</f>
        <v/>
      </c>
      <c r="I245" s="312" t="str">
        <f>IF(AND('別紙3-1_区分⑤所要額内訳'!$E$37&gt;=DATE(2023,1,1),'別紙3-1_区分⑤所要額内訳'!$D$37="無",COUNTIF($D$138:I138,1)&lt;=7),I138,IF(OR('別紙3-1_区分⑤所要額内訳'!$D$37="有",'別紙3-1_区分⑤所要額内訳'!$E$37&lt;=DATE(2022,12,31)),I138,""))</f>
        <v/>
      </c>
      <c r="J245" s="312" t="str">
        <f>IF(AND('別紙3-1_区分⑤所要額内訳'!$E$37&gt;=DATE(2023,1,1),'別紙3-1_区分⑤所要額内訳'!$D$37="無",COUNTIF($D$138:J138,1)&lt;=7),J138,IF(OR('別紙3-1_区分⑤所要額内訳'!$D$37="有",'別紙3-1_区分⑤所要額内訳'!$E$37&lt;=DATE(2022,12,31)),J138,""))</f>
        <v/>
      </c>
      <c r="K245" s="312" t="str">
        <f>IF(AND('別紙3-1_区分⑤所要額内訳'!$E$37&gt;=DATE(2023,1,1),'別紙3-1_区分⑤所要額内訳'!$D$37="無",COUNTIF($D$138:K138,1)&lt;=7),K138,IF(OR('別紙3-1_区分⑤所要額内訳'!$D$37="有",'別紙3-1_区分⑤所要額内訳'!$E$37&lt;=DATE(2022,12,31)),K138,""))</f>
        <v/>
      </c>
      <c r="L245" s="312" t="str">
        <f>IF(AND('別紙3-1_区分⑤所要額内訳'!$E$37&gt;=DATE(2023,1,1),'別紙3-1_区分⑤所要額内訳'!$D$37="無",COUNTIF($D$138:L138,1)&lt;=7),L138,IF(OR('別紙3-1_区分⑤所要額内訳'!$D$37="有",'別紙3-1_区分⑤所要額内訳'!$E$37&lt;=DATE(2022,12,31)),L138,""))</f>
        <v/>
      </c>
      <c r="M245" s="312" t="str">
        <f>IF(AND('別紙3-1_区分⑤所要額内訳'!$E$37&gt;=DATE(2023,1,1),'別紙3-1_区分⑤所要額内訳'!$D$37="無",COUNTIF($D$138:M138,1)&lt;=7),M138,IF(OR('別紙3-1_区分⑤所要額内訳'!$D$37="有",'別紙3-1_区分⑤所要額内訳'!$E$37&lt;=DATE(2022,12,31)),M138,""))</f>
        <v/>
      </c>
      <c r="N245" s="312" t="str">
        <f>IF(AND('別紙3-1_区分⑤所要額内訳'!$E$37&gt;=DATE(2023,1,1),'別紙3-1_区分⑤所要額内訳'!$D$37="無",COUNTIF($D$138:N138,1)&lt;=7),N138,IF(OR('別紙3-1_区分⑤所要額内訳'!$D$37="有",'別紙3-1_区分⑤所要額内訳'!$E$37&lt;=DATE(2022,12,31)),N138,""))</f>
        <v/>
      </c>
      <c r="O245" s="312" t="str">
        <f>IF(AND('別紙3-1_区分⑤所要額内訳'!$E$37&gt;=DATE(2023,1,1),'別紙3-1_区分⑤所要額内訳'!$D$37="無",COUNTIF($D$138:O138,1)&lt;=7),O138,IF(OR('別紙3-1_区分⑤所要額内訳'!$D$37="有",'別紙3-1_区分⑤所要額内訳'!$E$37&lt;=DATE(2022,12,31)),O138,""))</f>
        <v/>
      </c>
      <c r="P245" s="312" t="str">
        <f>IF(AND('別紙3-1_区分⑤所要額内訳'!$E$37&gt;=DATE(2023,1,1),'別紙3-1_区分⑤所要額内訳'!$D$37="無",COUNTIF($D$138:P138,1)&lt;=7),P138,IF(OR('別紙3-1_区分⑤所要額内訳'!$D$37="有",'別紙3-1_区分⑤所要額内訳'!$E$37&lt;=DATE(2022,12,31)),P138,""))</f>
        <v/>
      </c>
      <c r="Q245" s="312" t="str">
        <f>IF(AND('別紙3-1_区分⑤所要額内訳'!$E$37&gt;=DATE(2023,1,1),'別紙3-1_区分⑤所要額内訳'!$D$37="無",COUNTIF($D$138:Q138,1)&lt;=7),Q138,IF(OR('別紙3-1_区分⑤所要額内訳'!$D$37="有",'別紙3-1_区分⑤所要額内訳'!$E$37&lt;=DATE(2022,12,31)),Q138,""))</f>
        <v/>
      </c>
      <c r="R245" s="312" t="str">
        <f>IF(AND('別紙3-1_区分⑤所要額内訳'!$E$37&gt;=DATE(2023,1,1),'別紙3-1_区分⑤所要額内訳'!$D$37="無",COUNTIF($D$138:R138,1)&lt;=7),R138,IF(OR('別紙3-1_区分⑤所要額内訳'!$D$37="有",'別紙3-1_区分⑤所要額内訳'!$E$37&lt;=DATE(2022,12,31)),R138,""))</f>
        <v/>
      </c>
      <c r="S245" s="312" t="str">
        <f>IF(AND('別紙3-1_区分⑤所要額内訳'!$E$37&gt;=DATE(2023,1,1),'別紙3-1_区分⑤所要額内訳'!$D$37="無",COUNTIF($D$138:S138,1)&lt;=7),S138,IF(OR('別紙3-1_区分⑤所要額内訳'!$D$37="有",'別紙3-1_区分⑤所要額内訳'!$E$37&lt;=DATE(2022,12,31)),S138,""))</f>
        <v/>
      </c>
      <c r="T245" s="312" t="str">
        <f>IF(AND('別紙3-1_区分⑤所要額内訳'!$E$37&gt;=DATE(2023,1,1),'別紙3-1_区分⑤所要額内訳'!$D$37="無",COUNTIF($D$138:T138,1)&lt;=7),T138,IF(OR('別紙3-1_区分⑤所要額内訳'!$D$37="有",'別紙3-1_区分⑤所要額内訳'!$E$37&lt;=DATE(2022,12,31)),T138,""))</f>
        <v/>
      </c>
      <c r="U245" s="312" t="str">
        <f>IF(AND('別紙3-1_区分⑤所要額内訳'!$E$37&gt;=DATE(2023,1,1),'別紙3-1_区分⑤所要額内訳'!$D$37="無",COUNTIF($D$138:U138,1)&lt;=7),U138,IF(OR('別紙3-1_区分⑤所要額内訳'!$D$37="有",'別紙3-1_区分⑤所要額内訳'!$E$37&lt;=DATE(2022,12,31)),U138,""))</f>
        <v/>
      </c>
      <c r="V245" s="312" t="str">
        <f>IF(AND('別紙3-1_区分⑤所要額内訳'!$E$37&gt;=DATE(2023,1,1),'別紙3-1_区分⑤所要額内訳'!$D$37="無",COUNTIF($D$138:V138,1)&lt;=7),V138,IF(OR('別紙3-1_区分⑤所要額内訳'!$D$37="有",'別紙3-1_区分⑤所要額内訳'!$E$37&lt;=DATE(2022,12,31)),V138,""))</f>
        <v/>
      </c>
      <c r="W245" s="312" t="str">
        <f>IF(AND('別紙3-1_区分⑤所要額内訳'!$E$37&gt;=DATE(2023,1,1),'別紙3-1_区分⑤所要額内訳'!$D$37="無",COUNTIF($D$138:W138,1)&lt;=7),W138,IF(OR('別紙3-1_区分⑤所要額内訳'!$D$37="有",'別紙3-1_区分⑤所要額内訳'!$E$37&lt;=DATE(2022,12,31)),W138,""))</f>
        <v/>
      </c>
      <c r="X245" s="312" t="str">
        <f>IF(AND('別紙3-1_区分⑤所要額内訳'!$E$37&gt;=DATE(2023,1,1),'別紙3-1_区分⑤所要額内訳'!$D$37="無",COUNTIF($D$138:X138,1)&lt;=7),X138,IF(OR('別紙3-1_区分⑤所要額内訳'!$D$37="有",'別紙3-1_区分⑤所要額内訳'!$E$37&lt;=DATE(2022,12,31)),X138,""))</f>
        <v/>
      </c>
      <c r="Y245" s="312" t="str">
        <f>IF(AND('別紙3-1_区分⑤所要額内訳'!$E$37&gt;=DATE(2023,1,1),'別紙3-1_区分⑤所要額内訳'!$D$37="無",COUNTIF($D$138:Y138,1)&lt;=7),Y138,IF(OR('別紙3-1_区分⑤所要額内訳'!$D$37="有",'別紙3-1_区分⑤所要額内訳'!$E$37&lt;=DATE(2022,12,31)),Y138,""))</f>
        <v/>
      </c>
      <c r="Z245" s="312" t="str">
        <f>IF(AND('別紙3-1_区分⑤所要額内訳'!$E$37&gt;=DATE(2023,1,1),'別紙3-1_区分⑤所要額内訳'!$D$37="無",COUNTIF($D$138:Z138,1)&lt;=7),Z138,IF(OR('別紙3-1_区分⑤所要額内訳'!$D$37="有",'別紙3-1_区分⑤所要額内訳'!$E$37&lt;=DATE(2022,12,31)),Z138,""))</f>
        <v/>
      </c>
      <c r="AA245" s="312" t="str">
        <f>IF(AND('別紙3-1_区分⑤所要額内訳'!$E$37&gt;=DATE(2023,1,1),'別紙3-1_区分⑤所要額内訳'!$D$37="無",COUNTIF($D$138:AA138,1)&lt;=7),AA138,IF(OR('別紙3-1_区分⑤所要額内訳'!$D$37="有",'別紙3-1_区分⑤所要額内訳'!$E$37&lt;=DATE(2022,12,31)),AA138,""))</f>
        <v/>
      </c>
      <c r="AB245" s="312" t="str">
        <f>IF(AND('別紙3-1_区分⑤所要額内訳'!$E$37&gt;=DATE(2023,1,1),'別紙3-1_区分⑤所要額内訳'!$D$37="無",COUNTIF($D$138:AB138,1)&lt;=7),AB138,IF(OR('別紙3-1_区分⑤所要額内訳'!$D$37="有",'別紙3-1_区分⑤所要額内訳'!$E$37&lt;=DATE(2022,12,31)),AB138,""))</f>
        <v/>
      </c>
      <c r="AC245" s="312" t="str">
        <f>IF(AND('別紙3-1_区分⑤所要額内訳'!$E$37&gt;=DATE(2023,1,1),'別紙3-1_区分⑤所要額内訳'!$D$37="無",COUNTIF($D$138:AC138,1)&lt;=7),AC138,IF(OR('別紙3-1_区分⑤所要額内訳'!$D$37="有",'別紙3-1_区分⑤所要額内訳'!$E$37&lt;=DATE(2022,12,31)),AC138,""))</f>
        <v/>
      </c>
      <c r="AD245" s="312" t="str">
        <f>IF(AND('別紙3-1_区分⑤所要額内訳'!$E$37&gt;=DATE(2023,1,1),'別紙3-1_区分⑤所要額内訳'!$D$37="無",COUNTIF($D$138:AD138,1)&lt;=7),AD138,IF(OR('別紙3-1_区分⑤所要額内訳'!$D$37="有",'別紙3-1_区分⑤所要額内訳'!$E$37&lt;=DATE(2022,12,31)),AD138,""))</f>
        <v/>
      </c>
      <c r="AE245" s="312" t="str">
        <f>IF(AND('別紙3-1_区分⑤所要額内訳'!$E$37&gt;=DATE(2023,1,1),'別紙3-1_区分⑤所要額内訳'!$D$37="無",COUNTIF($D$138:AE138,1)&lt;=7),AE138,IF(OR('別紙3-1_区分⑤所要額内訳'!$D$37="有",'別紙3-1_区分⑤所要額内訳'!$E$37&lt;=DATE(2022,12,31)),AE138,""))</f>
        <v/>
      </c>
      <c r="AF245" s="312" t="str">
        <f>IF(AND('別紙3-1_区分⑤所要額内訳'!$E$37&gt;=DATE(2023,1,1),'別紙3-1_区分⑤所要額内訳'!$D$37="無",COUNTIF($D$138:AF138,1)&lt;=7),AF138,IF(OR('別紙3-1_区分⑤所要額内訳'!$D$37="有",'別紙3-1_区分⑤所要額内訳'!$E$37&lt;=DATE(2022,12,31)),AF138,""))</f>
        <v/>
      </c>
      <c r="AG245" s="312" t="str">
        <f>IF(AND('別紙3-1_区分⑤所要額内訳'!$E$37&gt;=DATE(2023,1,1),'別紙3-1_区分⑤所要額内訳'!$D$37="無",COUNTIF($D$138:AG138,1)&lt;=7),AG138,IF(OR('別紙3-1_区分⑤所要額内訳'!$D$37="有",'別紙3-1_区分⑤所要額内訳'!$E$37&lt;=DATE(2022,12,31)),AG138,""))</f>
        <v/>
      </c>
      <c r="AH245" s="312" t="str">
        <f>IF(AND('別紙3-1_区分⑤所要額内訳'!$E$37&gt;=DATE(2023,1,1),'別紙3-1_区分⑤所要額内訳'!$D$37="無",COUNTIF($D$138:AH138,1)&lt;=7),AH138,IF(OR('別紙3-1_区分⑤所要額内訳'!$D$37="有",'別紙3-1_区分⑤所要額内訳'!$E$37&lt;=DATE(2022,12,31)),AH138,""))</f>
        <v/>
      </c>
      <c r="AI245" s="312" t="str">
        <f>IF(AND('別紙3-1_区分⑤所要額内訳'!$E$37&gt;=DATE(2023,1,1),'別紙3-1_区分⑤所要額内訳'!$D$37="無",COUNTIF($D$138:AI138,1)&lt;=7),AI138,IF(OR('別紙3-1_区分⑤所要額内訳'!$D$37="有",'別紙3-1_区分⑤所要額内訳'!$E$37&lt;=DATE(2022,12,31)),AI138,""))</f>
        <v/>
      </c>
      <c r="AJ245" s="312" t="str">
        <f>IF(AND('別紙3-1_区分⑤所要額内訳'!$E$37&gt;=DATE(2023,1,1),'別紙3-1_区分⑤所要額内訳'!$D$37="無",COUNTIF($D$138:AJ138,1)&lt;=7),AJ138,IF(OR('別紙3-1_区分⑤所要額内訳'!$D$37="有",'別紙3-1_区分⑤所要額内訳'!$E$37&lt;=DATE(2022,12,31)),AJ138,""))</f>
        <v/>
      </c>
      <c r="AK245" s="312" t="str">
        <f>IF(AND('別紙3-1_区分⑤所要額内訳'!$E$37&gt;=DATE(2023,1,1),'別紙3-1_区分⑤所要額内訳'!$D$37="無",COUNTIF($D$138:AK138,1)&lt;=7),AK138,IF(OR('別紙3-1_区分⑤所要額内訳'!$D$37="有",'別紙3-1_区分⑤所要額内訳'!$E$37&lt;=DATE(2022,12,31)),AK138,""))</f>
        <v/>
      </c>
      <c r="AL245" s="312" t="str">
        <f>IF(AND('別紙3-1_区分⑤所要額内訳'!$E$37&gt;=DATE(2023,1,1),'別紙3-1_区分⑤所要額内訳'!$D$37="無",COUNTIF($D$138:AL138,1)&lt;=7),AL138,IF(OR('別紙3-1_区分⑤所要額内訳'!$D$37="有",'別紙3-1_区分⑤所要額内訳'!$E$37&lt;=DATE(2022,12,31)),AL138,""))</f>
        <v/>
      </c>
      <c r="AM245" s="312" t="str">
        <f>IF(AND('別紙3-1_区分⑤所要額内訳'!$E$37&gt;=DATE(2023,1,1),'別紙3-1_区分⑤所要額内訳'!$D$37="無",COUNTIF($D$138:AM138,1)&lt;=7),AM138,IF(OR('別紙3-1_区分⑤所要額内訳'!$D$37="有",'別紙3-1_区分⑤所要額内訳'!$E$37&lt;=DATE(2022,12,31)),AM138,""))</f>
        <v/>
      </c>
      <c r="AN245" s="312" t="str">
        <f>IF(AND('別紙3-1_区分⑤所要額内訳'!$E$37&gt;=DATE(2023,1,1),'別紙3-1_区分⑤所要額内訳'!$D$37="無",COUNTIF($D$138:AN138,1)&lt;=7),AN138,IF(OR('別紙3-1_区分⑤所要額内訳'!$D$37="有",'別紙3-1_区分⑤所要額内訳'!$E$37&lt;=DATE(2022,12,31)),AN138,""))</f>
        <v/>
      </c>
      <c r="AO245" s="312" t="str">
        <f>IF(AND('別紙3-1_区分⑤所要額内訳'!$E$37&gt;=DATE(2023,1,1),'別紙3-1_区分⑤所要額内訳'!$D$37="無",COUNTIF($D$138:AO138,1)&lt;=7),AO138,IF(OR('別紙3-1_区分⑤所要額内訳'!$D$37="有",'別紙3-1_区分⑤所要額内訳'!$E$37&lt;=DATE(2022,12,31)),AO138,""))</f>
        <v/>
      </c>
      <c r="AP245" s="312" t="str">
        <f>IF(AND('別紙3-1_区分⑤所要額内訳'!$E$37&gt;=DATE(2023,1,1),'別紙3-1_区分⑤所要額内訳'!$D$37="無",COUNTIF($D$138:AP138,1)&lt;=7),AP138,IF(OR('別紙3-1_区分⑤所要額内訳'!$D$37="有",'別紙3-1_区分⑤所要額内訳'!$E$37&lt;=DATE(2022,12,31)),AP138,""))</f>
        <v/>
      </c>
      <c r="AQ245" s="312" t="str">
        <f>IF(AND('別紙3-1_区分⑤所要額内訳'!$E$37&gt;=DATE(2023,1,1),'別紙3-1_区分⑤所要額内訳'!$D$37="無",COUNTIF($D$138:AQ138,1)&lt;=7),AQ138,IF(OR('別紙3-1_区分⑤所要額内訳'!$D$37="有",'別紙3-1_区分⑤所要額内訳'!$E$37&lt;=DATE(2022,12,31)),AQ138,""))</f>
        <v/>
      </c>
      <c r="AR245" s="312" t="str">
        <f>IF(AND('別紙3-1_区分⑤所要額内訳'!$E$37&gt;=DATE(2023,1,1),'別紙3-1_区分⑤所要額内訳'!$D$37="無",COUNTIF($D$138:AR138,1)&lt;=7),AR138,IF(OR('別紙3-1_区分⑤所要額内訳'!$D$37="有",'別紙3-1_区分⑤所要額内訳'!$E$37&lt;=DATE(2022,12,31)),AR138,""))</f>
        <v/>
      </c>
      <c r="AS245" s="312" t="str">
        <f>IF(AND('別紙3-1_区分⑤所要額内訳'!$E$37&gt;=DATE(2023,1,1),'別紙3-1_区分⑤所要額内訳'!$D$37="無",COUNTIF($D$138:AS138,1)&lt;=7),AS138,IF(OR('別紙3-1_区分⑤所要額内訳'!$D$37="有",'別紙3-1_区分⑤所要額内訳'!$E$37&lt;=DATE(2022,12,31)),AS138,""))</f>
        <v/>
      </c>
      <c r="AT245" s="312" t="str">
        <f>IF(AND('別紙3-1_区分⑤所要額内訳'!$E$37&gt;=DATE(2023,1,1),'別紙3-1_区分⑤所要額内訳'!$D$37="無",COUNTIF($D$138:AT138,1)&lt;=7),AT138,IF(OR('別紙3-1_区分⑤所要額内訳'!$D$37="有",'別紙3-1_区分⑤所要額内訳'!$E$37&lt;=DATE(2022,12,31)),AT138,""))</f>
        <v/>
      </c>
      <c r="AU245" s="312" t="str">
        <f>IF(AND('別紙3-1_区分⑤所要額内訳'!$E$37&gt;=DATE(2023,1,1),'別紙3-1_区分⑤所要額内訳'!$D$37="無",COUNTIF($D$138:AU138,1)&lt;=7),AU138,IF(OR('別紙3-1_区分⑤所要額内訳'!$D$37="有",'別紙3-1_区分⑤所要額内訳'!$E$37&lt;=DATE(2022,12,31)),AU138,""))</f>
        <v/>
      </c>
      <c r="AV245" s="312" t="str">
        <f>IF(AND('別紙3-1_区分⑤所要額内訳'!$E$37&gt;=DATE(2023,1,1),'別紙3-1_区分⑤所要額内訳'!$D$37="無",COUNTIF($D$138:AV138,1)&lt;=7),AV138,IF(OR('別紙3-1_区分⑤所要額内訳'!$D$37="有",'別紙3-1_区分⑤所要額内訳'!$E$37&lt;=DATE(2022,12,31)),AV138,""))</f>
        <v/>
      </c>
      <c r="AW245" s="312" t="str">
        <f>IF(AND('別紙3-1_区分⑤所要額内訳'!$E$37&gt;=DATE(2023,1,1),'別紙3-1_区分⑤所要額内訳'!$D$37="無",COUNTIF($D$138:AW138,1)&lt;=7),AW138,IF(OR('別紙3-1_区分⑤所要額内訳'!$D$37="有",'別紙3-1_区分⑤所要額内訳'!$E$37&lt;=DATE(2022,12,31)),AW138,""))</f>
        <v/>
      </c>
      <c r="AX245" s="312" t="str">
        <f>IF(AND('別紙3-1_区分⑤所要額内訳'!$E$37&gt;=DATE(2023,1,1),'別紙3-1_区分⑤所要額内訳'!$D$37="無",COUNTIF($D$138:AX138,1)&lt;=7),AX138,IF(OR('別紙3-1_区分⑤所要額内訳'!$D$37="有",'別紙3-1_区分⑤所要額内訳'!$E$37&lt;=DATE(2022,12,31)),AX138,""))</f>
        <v/>
      </c>
      <c r="AY245" s="312" t="str">
        <f>IF(AND('別紙3-1_区分⑤所要額内訳'!$E$37&gt;=DATE(2023,1,1),'別紙3-1_区分⑤所要額内訳'!$D$37="無",COUNTIF($D$138:AY138,1)&lt;=7),AY138,IF(OR('別紙3-1_区分⑤所要額内訳'!$D$37="有",'別紙3-1_区分⑤所要額内訳'!$E$37&lt;=DATE(2022,12,31)),AY138,""))</f>
        <v/>
      </c>
      <c r="AZ245" s="312" t="str">
        <f>IF(AND('別紙3-1_区分⑤所要額内訳'!$E$37&gt;=DATE(2023,1,1),'別紙3-1_区分⑤所要額内訳'!$D$37="無",COUNTIF($D$138:AZ138,1)&lt;=7),AZ138,IF(OR('別紙3-1_区分⑤所要額内訳'!$D$37="有",'別紙3-1_区分⑤所要額内訳'!$E$37&lt;=DATE(2022,12,31)),AZ138,""))</f>
        <v/>
      </c>
      <c r="BA245" s="312" t="str">
        <f>IF(AND('別紙3-1_区分⑤所要額内訳'!$E$37&gt;=DATE(2023,1,1),'別紙3-1_区分⑤所要額内訳'!$D$37="無",COUNTIF($D$138:BA138,1)&lt;=7),BA138,IF(OR('別紙3-1_区分⑤所要額内訳'!$D$37="有",'別紙3-1_区分⑤所要額内訳'!$E$37&lt;=DATE(2022,12,31)),BA138,""))</f>
        <v/>
      </c>
      <c r="BB245" s="311">
        <f t="shared" si="228"/>
        <v>1</v>
      </c>
    </row>
    <row r="246" spans="1:54">
      <c r="A246" s="307" t="str">
        <f t="shared" si="229"/>
        <v/>
      </c>
      <c r="B246" s="313" t="str">
        <f t="shared" si="229"/>
        <v/>
      </c>
      <c r="C246" s="307" t="str">
        <f t="shared" si="229"/>
        <v/>
      </c>
      <c r="D246" s="312">
        <f>IF(AND('別紙3-1_区分⑤所要額内訳'!$E$38&gt;=DATE(2023,1,1),'別紙3-1_区分⑤所要額内訳'!$D$38="無",COUNTIF($D$139:D139,1)&lt;=7),D139,IF(OR('別紙3-1_区分⑤所要額内訳'!$D$38="有",'別紙3-1_区分⑤所要額内訳'!$E$38&lt;=DATE(2022,12,31)),D139,""))</f>
        <v>1</v>
      </c>
      <c r="E246" s="312" t="str">
        <f>IF(AND('別紙3-1_区分⑤所要額内訳'!$E$38&gt;=DATE(2023,1,1),'別紙3-1_区分⑤所要額内訳'!$D$38="無",COUNTIF($D$139:E139,1)&lt;=7),E139,IF(OR('別紙3-1_区分⑤所要額内訳'!$D$38="有",'別紙3-1_区分⑤所要額内訳'!$E$38&lt;=DATE(2022,12,31)),E139,""))</f>
        <v/>
      </c>
      <c r="F246" s="312" t="str">
        <f>IF(AND('別紙3-1_区分⑤所要額内訳'!$E$38&gt;=DATE(2023,1,1),'別紙3-1_区分⑤所要額内訳'!$D$38="無",COUNTIF($D$139:F139,1)&lt;=7),F139,IF(OR('別紙3-1_区分⑤所要額内訳'!$D$38="有",'別紙3-1_区分⑤所要額内訳'!$E$38&lt;=DATE(2022,12,31)),F139,""))</f>
        <v/>
      </c>
      <c r="G246" s="312" t="str">
        <f>IF(AND('別紙3-1_区分⑤所要額内訳'!$E$38&gt;=DATE(2023,1,1),'別紙3-1_区分⑤所要額内訳'!$D$38="無",COUNTIF($D$139:G139,1)&lt;=7),G139,IF(OR('別紙3-1_区分⑤所要額内訳'!$D$38="有",'別紙3-1_区分⑤所要額内訳'!$E$38&lt;=DATE(2022,12,31)),G139,""))</f>
        <v/>
      </c>
      <c r="H246" s="312" t="str">
        <f>IF(AND('別紙3-1_区分⑤所要額内訳'!$E$38&gt;=DATE(2023,1,1),'別紙3-1_区分⑤所要額内訳'!$D$38="無",COUNTIF($D$139:H139,1)&lt;=7),H139,IF(OR('別紙3-1_区分⑤所要額内訳'!$D$38="有",'別紙3-1_区分⑤所要額内訳'!$E$38&lt;=DATE(2022,12,31)),H139,""))</f>
        <v/>
      </c>
      <c r="I246" s="312" t="str">
        <f>IF(AND('別紙3-1_区分⑤所要額内訳'!$E$38&gt;=DATE(2023,1,1),'別紙3-1_区分⑤所要額内訳'!$D$38="無",COUNTIF($D$139:I139,1)&lt;=7),I139,IF(OR('別紙3-1_区分⑤所要額内訳'!$D$38="有",'別紙3-1_区分⑤所要額内訳'!$E$38&lt;=DATE(2022,12,31)),I139,""))</f>
        <v/>
      </c>
      <c r="J246" s="312" t="str">
        <f>IF(AND('別紙3-1_区分⑤所要額内訳'!$E$38&gt;=DATE(2023,1,1),'別紙3-1_区分⑤所要額内訳'!$D$38="無",COUNTIF($D$139:J139,1)&lt;=7),J139,IF(OR('別紙3-1_区分⑤所要額内訳'!$D$38="有",'別紙3-1_区分⑤所要額内訳'!$E$38&lt;=DATE(2022,12,31)),J139,""))</f>
        <v/>
      </c>
      <c r="K246" s="312" t="str">
        <f>IF(AND('別紙3-1_区分⑤所要額内訳'!$E$38&gt;=DATE(2023,1,1),'別紙3-1_区分⑤所要額内訳'!$D$38="無",COUNTIF($D$139:K139,1)&lt;=7),K139,IF(OR('別紙3-1_区分⑤所要額内訳'!$D$38="有",'別紙3-1_区分⑤所要額内訳'!$E$38&lt;=DATE(2022,12,31)),K139,""))</f>
        <v/>
      </c>
      <c r="L246" s="312" t="str">
        <f>IF(AND('別紙3-1_区分⑤所要額内訳'!$E$38&gt;=DATE(2023,1,1),'別紙3-1_区分⑤所要額内訳'!$D$38="無",COUNTIF($D$139:L139,1)&lt;=7),L139,IF(OR('別紙3-1_区分⑤所要額内訳'!$D$38="有",'別紙3-1_区分⑤所要額内訳'!$E$38&lt;=DATE(2022,12,31)),L139,""))</f>
        <v/>
      </c>
      <c r="M246" s="312" t="str">
        <f>IF(AND('別紙3-1_区分⑤所要額内訳'!$E$38&gt;=DATE(2023,1,1),'別紙3-1_区分⑤所要額内訳'!$D$38="無",COUNTIF($D$139:M139,1)&lt;=7),M139,IF(OR('別紙3-1_区分⑤所要額内訳'!$D$38="有",'別紙3-1_区分⑤所要額内訳'!$E$38&lt;=DATE(2022,12,31)),M139,""))</f>
        <v/>
      </c>
      <c r="N246" s="312" t="str">
        <f>IF(AND('別紙3-1_区分⑤所要額内訳'!$E$38&gt;=DATE(2023,1,1),'別紙3-1_区分⑤所要額内訳'!$D$38="無",COUNTIF($D$139:N139,1)&lt;=7),N139,IF(OR('別紙3-1_区分⑤所要額内訳'!$D$38="有",'別紙3-1_区分⑤所要額内訳'!$E$38&lt;=DATE(2022,12,31)),N139,""))</f>
        <v/>
      </c>
      <c r="O246" s="312" t="str">
        <f>IF(AND('別紙3-1_区分⑤所要額内訳'!$E$38&gt;=DATE(2023,1,1),'別紙3-1_区分⑤所要額内訳'!$D$38="無",COUNTIF($D$139:O139,1)&lt;=7),O139,IF(OR('別紙3-1_区分⑤所要額内訳'!$D$38="有",'別紙3-1_区分⑤所要額内訳'!$E$38&lt;=DATE(2022,12,31)),O139,""))</f>
        <v/>
      </c>
      <c r="P246" s="312" t="str">
        <f>IF(AND('別紙3-1_区分⑤所要額内訳'!$E$38&gt;=DATE(2023,1,1),'別紙3-1_区分⑤所要額内訳'!$D$38="無",COUNTIF($D$139:P139,1)&lt;=7),P139,IF(OR('別紙3-1_区分⑤所要額内訳'!$D$38="有",'別紙3-1_区分⑤所要額内訳'!$E$38&lt;=DATE(2022,12,31)),P139,""))</f>
        <v/>
      </c>
      <c r="Q246" s="312" t="str">
        <f>IF(AND('別紙3-1_区分⑤所要額内訳'!$E$38&gt;=DATE(2023,1,1),'別紙3-1_区分⑤所要額内訳'!$D$38="無",COUNTIF($D$139:Q139,1)&lt;=7),Q139,IF(OR('別紙3-1_区分⑤所要額内訳'!$D$38="有",'別紙3-1_区分⑤所要額内訳'!$E$38&lt;=DATE(2022,12,31)),Q139,""))</f>
        <v/>
      </c>
      <c r="R246" s="312" t="str">
        <f>IF(AND('別紙3-1_区分⑤所要額内訳'!$E$38&gt;=DATE(2023,1,1),'別紙3-1_区分⑤所要額内訳'!$D$38="無",COUNTIF($D$139:R139,1)&lt;=7),R139,IF(OR('別紙3-1_区分⑤所要額内訳'!$D$38="有",'別紙3-1_区分⑤所要額内訳'!$E$38&lt;=DATE(2022,12,31)),R139,""))</f>
        <v/>
      </c>
      <c r="S246" s="312" t="str">
        <f>IF(AND('別紙3-1_区分⑤所要額内訳'!$E$38&gt;=DATE(2023,1,1),'別紙3-1_区分⑤所要額内訳'!$D$38="無",COUNTIF($D$139:S139,1)&lt;=7),S139,IF(OR('別紙3-1_区分⑤所要額内訳'!$D$38="有",'別紙3-1_区分⑤所要額内訳'!$E$38&lt;=DATE(2022,12,31)),S139,""))</f>
        <v/>
      </c>
      <c r="T246" s="312" t="str">
        <f>IF(AND('別紙3-1_区分⑤所要額内訳'!$E$38&gt;=DATE(2023,1,1),'別紙3-1_区分⑤所要額内訳'!$D$38="無",COUNTIF($D$139:T139,1)&lt;=7),T139,IF(OR('別紙3-1_区分⑤所要額内訳'!$D$38="有",'別紙3-1_区分⑤所要額内訳'!$E$38&lt;=DATE(2022,12,31)),T139,""))</f>
        <v/>
      </c>
      <c r="U246" s="312" t="str">
        <f>IF(AND('別紙3-1_区分⑤所要額内訳'!$E$38&gt;=DATE(2023,1,1),'別紙3-1_区分⑤所要額内訳'!$D$38="無",COUNTIF($D$139:U139,1)&lt;=7),U139,IF(OR('別紙3-1_区分⑤所要額内訳'!$D$38="有",'別紙3-1_区分⑤所要額内訳'!$E$38&lt;=DATE(2022,12,31)),U139,""))</f>
        <v/>
      </c>
      <c r="V246" s="312" t="str">
        <f>IF(AND('別紙3-1_区分⑤所要額内訳'!$E$38&gt;=DATE(2023,1,1),'別紙3-1_区分⑤所要額内訳'!$D$38="無",COUNTIF($D$139:V139,1)&lt;=7),V139,IF(OR('別紙3-1_区分⑤所要額内訳'!$D$38="有",'別紙3-1_区分⑤所要額内訳'!$E$38&lt;=DATE(2022,12,31)),V139,""))</f>
        <v/>
      </c>
      <c r="W246" s="312" t="str">
        <f>IF(AND('別紙3-1_区分⑤所要額内訳'!$E$38&gt;=DATE(2023,1,1),'別紙3-1_区分⑤所要額内訳'!$D$38="無",COUNTIF($D$139:W139,1)&lt;=7),W139,IF(OR('別紙3-1_区分⑤所要額内訳'!$D$38="有",'別紙3-1_区分⑤所要額内訳'!$E$38&lt;=DATE(2022,12,31)),W139,""))</f>
        <v/>
      </c>
      <c r="X246" s="312" t="str">
        <f>IF(AND('別紙3-1_区分⑤所要額内訳'!$E$38&gt;=DATE(2023,1,1),'別紙3-1_区分⑤所要額内訳'!$D$38="無",COUNTIF($D$139:X139,1)&lt;=7),X139,IF(OR('別紙3-1_区分⑤所要額内訳'!$D$38="有",'別紙3-1_区分⑤所要額内訳'!$E$38&lt;=DATE(2022,12,31)),X139,""))</f>
        <v/>
      </c>
      <c r="Y246" s="312" t="str">
        <f>IF(AND('別紙3-1_区分⑤所要額内訳'!$E$38&gt;=DATE(2023,1,1),'別紙3-1_区分⑤所要額内訳'!$D$38="無",COUNTIF($D$139:Y139,1)&lt;=7),Y139,IF(OR('別紙3-1_区分⑤所要額内訳'!$D$38="有",'別紙3-1_区分⑤所要額内訳'!$E$38&lt;=DATE(2022,12,31)),Y139,""))</f>
        <v/>
      </c>
      <c r="Z246" s="312" t="str">
        <f>IF(AND('別紙3-1_区分⑤所要額内訳'!$E$38&gt;=DATE(2023,1,1),'別紙3-1_区分⑤所要額内訳'!$D$38="無",COUNTIF($D$139:Z139,1)&lt;=7),Z139,IF(OR('別紙3-1_区分⑤所要額内訳'!$D$38="有",'別紙3-1_区分⑤所要額内訳'!$E$38&lt;=DATE(2022,12,31)),Z139,""))</f>
        <v/>
      </c>
      <c r="AA246" s="312" t="str">
        <f>IF(AND('別紙3-1_区分⑤所要額内訳'!$E$38&gt;=DATE(2023,1,1),'別紙3-1_区分⑤所要額内訳'!$D$38="無",COUNTIF($D$139:AA139,1)&lt;=7),AA139,IF(OR('別紙3-1_区分⑤所要額内訳'!$D$38="有",'別紙3-1_区分⑤所要額内訳'!$E$38&lt;=DATE(2022,12,31)),AA139,""))</f>
        <v/>
      </c>
      <c r="AB246" s="312" t="str">
        <f>IF(AND('別紙3-1_区分⑤所要額内訳'!$E$38&gt;=DATE(2023,1,1),'別紙3-1_区分⑤所要額内訳'!$D$38="無",COUNTIF($D$139:AB139,1)&lt;=7),AB139,IF(OR('別紙3-1_区分⑤所要額内訳'!$D$38="有",'別紙3-1_区分⑤所要額内訳'!$E$38&lt;=DATE(2022,12,31)),AB139,""))</f>
        <v/>
      </c>
      <c r="AC246" s="312" t="str">
        <f>IF(AND('別紙3-1_区分⑤所要額内訳'!$E$38&gt;=DATE(2023,1,1),'別紙3-1_区分⑤所要額内訳'!$D$38="無",COUNTIF($D$139:AC139,1)&lt;=7),AC139,IF(OR('別紙3-1_区分⑤所要額内訳'!$D$38="有",'別紙3-1_区分⑤所要額内訳'!$E$38&lt;=DATE(2022,12,31)),AC139,""))</f>
        <v/>
      </c>
      <c r="AD246" s="312" t="str">
        <f>IF(AND('別紙3-1_区分⑤所要額内訳'!$E$38&gt;=DATE(2023,1,1),'別紙3-1_区分⑤所要額内訳'!$D$38="無",COUNTIF($D$139:AD139,1)&lt;=7),AD139,IF(OR('別紙3-1_区分⑤所要額内訳'!$D$38="有",'別紙3-1_区分⑤所要額内訳'!$E$38&lt;=DATE(2022,12,31)),AD139,""))</f>
        <v/>
      </c>
      <c r="AE246" s="312" t="str">
        <f>IF(AND('別紙3-1_区分⑤所要額内訳'!$E$38&gt;=DATE(2023,1,1),'別紙3-1_区分⑤所要額内訳'!$D$38="無",COUNTIF($D$139:AE139,1)&lt;=7),AE139,IF(OR('別紙3-1_区分⑤所要額内訳'!$D$38="有",'別紙3-1_区分⑤所要額内訳'!$E$38&lt;=DATE(2022,12,31)),AE139,""))</f>
        <v/>
      </c>
      <c r="AF246" s="312" t="str">
        <f>IF(AND('別紙3-1_区分⑤所要額内訳'!$E$38&gt;=DATE(2023,1,1),'別紙3-1_区分⑤所要額内訳'!$D$38="無",COUNTIF($D$139:AF139,1)&lt;=7),AF139,IF(OR('別紙3-1_区分⑤所要額内訳'!$D$38="有",'別紙3-1_区分⑤所要額内訳'!$E$38&lt;=DATE(2022,12,31)),AF139,""))</f>
        <v/>
      </c>
      <c r="AG246" s="312" t="str">
        <f>IF(AND('別紙3-1_区分⑤所要額内訳'!$E$38&gt;=DATE(2023,1,1),'別紙3-1_区分⑤所要額内訳'!$D$38="無",COUNTIF($D$139:AG139,1)&lt;=7),AG139,IF(OR('別紙3-1_区分⑤所要額内訳'!$D$38="有",'別紙3-1_区分⑤所要額内訳'!$E$38&lt;=DATE(2022,12,31)),AG139,""))</f>
        <v/>
      </c>
      <c r="AH246" s="312" t="str">
        <f>IF(AND('別紙3-1_区分⑤所要額内訳'!$E$38&gt;=DATE(2023,1,1),'別紙3-1_区分⑤所要額内訳'!$D$38="無",COUNTIF($D$139:AH139,1)&lt;=7),AH139,IF(OR('別紙3-1_区分⑤所要額内訳'!$D$38="有",'別紙3-1_区分⑤所要額内訳'!$E$38&lt;=DATE(2022,12,31)),AH139,""))</f>
        <v/>
      </c>
      <c r="AI246" s="312" t="str">
        <f>IF(AND('別紙3-1_区分⑤所要額内訳'!$E$38&gt;=DATE(2023,1,1),'別紙3-1_区分⑤所要額内訳'!$D$38="無",COUNTIF($D$139:AI139,1)&lt;=7),AI139,IF(OR('別紙3-1_区分⑤所要額内訳'!$D$38="有",'別紙3-1_区分⑤所要額内訳'!$E$38&lt;=DATE(2022,12,31)),AI139,""))</f>
        <v/>
      </c>
      <c r="AJ246" s="312" t="str">
        <f>IF(AND('別紙3-1_区分⑤所要額内訳'!$E$38&gt;=DATE(2023,1,1),'別紙3-1_区分⑤所要額内訳'!$D$38="無",COUNTIF($D$139:AJ139,1)&lt;=7),AJ139,IF(OR('別紙3-1_区分⑤所要額内訳'!$D$38="有",'別紙3-1_区分⑤所要額内訳'!$E$38&lt;=DATE(2022,12,31)),AJ139,""))</f>
        <v/>
      </c>
      <c r="AK246" s="312" t="str">
        <f>IF(AND('別紙3-1_区分⑤所要額内訳'!$E$38&gt;=DATE(2023,1,1),'別紙3-1_区分⑤所要額内訳'!$D$38="無",COUNTIF($D$139:AK139,1)&lt;=7),AK139,IF(OR('別紙3-1_区分⑤所要額内訳'!$D$38="有",'別紙3-1_区分⑤所要額内訳'!$E$38&lt;=DATE(2022,12,31)),AK139,""))</f>
        <v/>
      </c>
      <c r="AL246" s="312" t="str">
        <f>IF(AND('別紙3-1_区分⑤所要額内訳'!$E$38&gt;=DATE(2023,1,1),'別紙3-1_区分⑤所要額内訳'!$D$38="無",COUNTIF($D$139:AL139,1)&lt;=7),AL139,IF(OR('別紙3-1_区分⑤所要額内訳'!$D$38="有",'別紙3-1_区分⑤所要額内訳'!$E$38&lt;=DATE(2022,12,31)),AL139,""))</f>
        <v/>
      </c>
      <c r="AM246" s="312" t="str">
        <f>IF(AND('別紙3-1_区分⑤所要額内訳'!$E$38&gt;=DATE(2023,1,1),'別紙3-1_区分⑤所要額内訳'!$D$38="無",COUNTIF($D$139:AM139,1)&lt;=7),AM139,IF(OR('別紙3-1_区分⑤所要額内訳'!$D$38="有",'別紙3-1_区分⑤所要額内訳'!$E$38&lt;=DATE(2022,12,31)),AM139,""))</f>
        <v/>
      </c>
      <c r="AN246" s="312" t="str">
        <f>IF(AND('別紙3-1_区分⑤所要額内訳'!$E$38&gt;=DATE(2023,1,1),'別紙3-1_区分⑤所要額内訳'!$D$38="無",COUNTIF($D$139:AN139,1)&lt;=7),AN139,IF(OR('別紙3-1_区分⑤所要額内訳'!$D$38="有",'別紙3-1_区分⑤所要額内訳'!$E$38&lt;=DATE(2022,12,31)),AN139,""))</f>
        <v/>
      </c>
      <c r="AO246" s="312" t="str">
        <f>IF(AND('別紙3-1_区分⑤所要額内訳'!$E$38&gt;=DATE(2023,1,1),'別紙3-1_区分⑤所要額内訳'!$D$38="無",COUNTIF($D$139:AO139,1)&lt;=7),AO139,IF(OR('別紙3-1_区分⑤所要額内訳'!$D$38="有",'別紙3-1_区分⑤所要額内訳'!$E$38&lt;=DATE(2022,12,31)),AO139,""))</f>
        <v/>
      </c>
      <c r="AP246" s="312" t="str">
        <f>IF(AND('別紙3-1_区分⑤所要額内訳'!$E$38&gt;=DATE(2023,1,1),'別紙3-1_区分⑤所要額内訳'!$D$38="無",COUNTIF($D$139:AP139,1)&lt;=7),AP139,IF(OR('別紙3-1_区分⑤所要額内訳'!$D$38="有",'別紙3-1_区分⑤所要額内訳'!$E$38&lt;=DATE(2022,12,31)),AP139,""))</f>
        <v/>
      </c>
      <c r="AQ246" s="312" t="str">
        <f>IF(AND('別紙3-1_区分⑤所要額内訳'!$E$38&gt;=DATE(2023,1,1),'別紙3-1_区分⑤所要額内訳'!$D$38="無",COUNTIF($D$139:AQ139,1)&lt;=7),AQ139,IF(OR('別紙3-1_区分⑤所要額内訳'!$D$38="有",'別紙3-1_区分⑤所要額内訳'!$E$38&lt;=DATE(2022,12,31)),AQ139,""))</f>
        <v/>
      </c>
      <c r="AR246" s="312" t="str">
        <f>IF(AND('別紙3-1_区分⑤所要額内訳'!$E$38&gt;=DATE(2023,1,1),'別紙3-1_区分⑤所要額内訳'!$D$38="無",COUNTIF($D$139:AR139,1)&lt;=7),AR139,IF(OR('別紙3-1_区分⑤所要額内訳'!$D$38="有",'別紙3-1_区分⑤所要額内訳'!$E$38&lt;=DATE(2022,12,31)),AR139,""))</f>
        <v/>
      </c>
      <c r="AS246" s="312" t="str">
        <f>IF(AND('別紙3-1_区分⑤所要額内訳'!$E$38&gt;=DATE(2023,1,1),'別紙3-1_区分⑤所要額内訳'!$D$38="無",COUNTIF($D$139:AS139,1)&lt;=7),AS139,IF(OR('別紙3-1_区分⑤所要額内訳'!$D$38="有",'別紙3-1_区分⑤所要額内訳'!$E$38&lt;=DATE(2022,12,31)),AS139,""))</f>
        <v/>
      </c>
      <c r="AT246" s="312" t="str">
        <f>IF(AND('別紙3-1_区分⑤所要額内訳'!$E$38&gt;=DATE(2023,1,1),'別紙3-1_区分⑤所要額内訳'!$D$38="無",COUNTIF($D$139:AT139,1)&lt;=7),AT139,IF(OR('別紙3-1_区分⑤所要額内訳'!$D$38="有",'別紙3-1_区分⑤所要額内訳'!$E$38&lt;=DATE(2022,12,31)),AT139,""))</f>
        <v/>
      </c>
      <c r="AU246" s="312" t="str">
        <f>IF(AND('別紙3-1_区分⑤所要額内訳'!$E$38&gt;=DATE(2023,1,1),'別紙3-1_区分⑤所要額内訳'!$D$38="無",COUNTIF($D$139:AU139,1)&lt;=7),AU139,IF(OR('別紙3-1_区分⑤所要額内訳'!$D$38="有",'別紙3-1_区分⑤所要額内訳'!$E$38&lt;=DATE(2022,12,31)),AU139,""))</f>
        <v/>
      </c>
      <c r="AV246" s="312" t="str">
        <f>IF(AND('別紙3-1_区分⑤所要額内訳'!$E$38&gt;=DATE(2023,1,1),'別紙3-1_区分⑤所要額内訳'!$D$38="無",COUNTIF($D$139:AV139,1)&lt;=7),AV139,IF(OR('別紙3-1_区分⑤所要額内訳'!$D$38="有",'別紙3-1_区分⑤所要額内訳'!$E$38&lt;=DATE(2022,12,31)),AV139,""))</f>
        <v/>
      </c>
      <c r="AW246" s="312" t="str">
        <f>IF(AND('別紙3-1_区分⑤所要額内訳'!$E$38&gt;=DATE(2023,1,1),'別紙3-1_区分⑤所要額内訳'!$D$38="無",COUNTIF($D$139:AW139,1)&lt;=7),AW139,IF(OR('別紙3-1_区分⑤所要額内訳'!$D$38="有",'別紙3-1_区分⑤所要額内訳'!$E$38&lt;=DATE(2022,12,31)),AW139,""))</f>
        <v/>
      </c>
      <c r="AX246" s="312" t="str">
        <f>IF(AND('別紙3-1_区分⑤所要額内訳'!$E$38&gt;=DATE(2023,1,1),'別紙3-1_区分⑤所要額内訳'!$D$38="無",COUNTIF($D$139:AX139,1)&lt;=7),AX139,IF(OR('別紙3-1_区分⑤所要額内訳'!$D$38="有",'別紙3-1_区分⑤所要額内訳'!$E$38&lt;=DATE(2022,12,31)),AX139,""))</f>
        <v/>
      </c>
      <c r="AY246" s="312" t="str">
        <f>IF(AND('別紙3-1_区分⑤所要額内訳'!$E$38&gt;=DATE(2023,1,1),'別紙3-1_区分⑤所要額内訳'!$D$38="無",COUNTIF($D$139:AY139,1)&lt;=7),AY139,IF(OR('別紙3-1_区分⑤所要額内訳'!$D$38="有",'別紙3-1_区分⑤所要額内訳'!$E$38&lt;=DATE(2022,12,31)),AY139,""))</f>
        <v/>
      </c>
      <c r="AZ246" s="312" t="str">
        <f>IF(AND('別紙3-1_区分⑤所要額内訳'!$E$38&gt;=DATE(2023,1,1),'別紙3-1_区分⑤所要額内訳'!$D$38="無",COUNTIF($D$139:AZ139,1)&lt;=7),AZ139,IF(OR('別紙3-1_区分⑤所要額内訳'!$D$38="有",'別紙3-1_区分⑤所要額内訳'!$E$38&lt;=DATE(2022,12,31)),AZ139,""))</f>
        <v/>
      </c>
      <c r="BA246" s="312" t="str">
        <f>IF(AND('別紙3-1_区分⑤所要額内訳'!$E$38&gt;=DATE(2023,1,1),'別紙3-1_区分⑤所要額内訳'!$D$38="無",COUNTIF($D$139:BA139,1)&lt;=7),BA139,IF(OR('別紙3-1_区分⑤所要額内訳'!$D$38="有",'別紙3-1_区分⑤所要額内訳'!$E$38&lt;=DATE(2022,12,31)),BA139,""))</f>
        <v/>
      </c>
      <c r="BB246" s="311">
        <f t="shared" si="228"/>
        <v>1</v>
      </c>
    </row>
    <row r="247" spans="1:54">
      <c r="A247" s="307" t="str">
        <f t="shared" si="229"/>
        <v/>
      </c>
      <c r="B247" s="313" t="str">
        <f t="shared" si="229"/>
        <v/>
      </c>
      <c r="C247" s="307" t="str">
        <f t="shared" si="229"/>
        <v/>
      </c>
      <c r="D247" s="312">
        <f>IF(AND('別紙3-1_区分⑤所要額内訳'!$E$39&gt;=DATE(2023,1,1),'別紙3-1_区分⑤所要額内訳'!$D$39="無",COUNTIF($D$140:D140,1)&lt;=7),D140,IF(OR('別紙3-1_区分⑤所要額内訳'!$D$39="有",'別紙3-1_区分⑤所要額内訳'!$E$39&lt;=DATE(2022,12,31)),D140,""))</f>
        <v>1</v>
      </c>
      <c r="E247" s="312" t="str">
        <f>IF(AND('別紙3-1_区分⑤所要額内訳'!$E$39&gt;=DATE(2023,1,1),'別紙3-1_区分⑤所要額内訳'!$D$39="無",COUNTIF($D$140:E140,1)&lt;=7),E140,IF(OR('別紙3-1_区分⑤所要額内訳'!$D$39="有",'別紙3-1_区分⑤所要額内訳'!$E$39&lt;=DATE(2022,12,31)),E140,""))</f>
        <v/>
      </c>
      <c r="F247" s="312" t="str">
        <f>IF(AND('別紙3-1_区分⑤所要額内訳'!$E$39&gt;=DATE(2023,1,1),'別紙3-1_区分⑤所要額内訳'!$D$39="無",COUNTIF($D$140:F140,1)&lt;=7),F140,IF(OR('別紙3-1_区分⑤所要額内訳'!$D$39="有",'別紙3-1_区分⑤所要額内訳'!$E$39&lt;=DATE(2022,12,31)),F140,""))</f>
        <v/>
      </c>
      <c r="G247" s="312" t="str">
        <f>IF(AND('別紙3-1_区分⑤所要額内訳'!$E$39&gt;=DATE(2023,1,1),'別紙3-1_区分⑤所要額内訳'!$D$39="無",COUNTIF($D$140:G140,1)&lt;=7),G140,IF(OR('別紙3-1_区分⑤所要額内訳'!$D$39="有",'別紙3-1_区分⑤所要額内訳'!$E$39&lt;=DATE(2022,12,31)),G140,""))</f>
        <v/>
      </c>
      <c r="H247" s="312" t="str">
        <f>IF(AND('別紙3-1_区分⑤所要額内訳'!$E$39&gt;=DATE(2023,1,1),'別紙3-1_区分⑤所要額内訳'!$D$39="無",COUNTIF($D$140:H140,1)&lt;=7),H140,IF(OR('別紙3-1_区分⑤所要額内訳'!$D$39="有",'別紙3-1_区分⑤所要額内訳'!$E$39&lt;=DATE(2022,12,31)),H140,""))</f>
        <v/>
      </c>
      <c r="I247" s="312" t="str">
        <f>IF(AND('別紙3-1_区分⑤所要額内訳'!$E$39&gt;=DATE(2023,1,1),'別紙3-1_区分⑤所要額内訳'!$D$39="無",COUNTIF($D$140:I140,1)&lt;=7),I140,IF(OR('別紙3-1_区分⑤所要額内訳'!$D$39="有",'別紙3-1_区分⑤所要額内訳'!$E$39&lt;=DATE(2022,12,31)),I140,""))</f>
        <v/>
      </c>
      <c r="J247" s="312" t="str">
        <f>IF(AND('別紙3-1_区分⑤所要額内訳'!$E$39&gt;=DATE(2023,1,1),'別紙3-1_区分⑤所要額内訳'!$D$39="無",COUNTIF($D$140:J140,1)&lt;=7),J140,IF(OR('別紙3-1_区分⑤所要額内訳'!$D$39="有",'別紙3-1_区分⑤所要額内訳'!$E$39&lt;=DATE(2022,12,31)),J140,""))</f>
        <v/>
      </c>
      <c r="K247" s="312" t="str">
        <f>IF(AND('別紙3-1_区分⑤所要額内訳'!$E$39&gt;=DATE(2023,1,1),'別紙3-1_区分⑤所要額内訳'!$D$39="無",COUNTIF($D$140:K140,1)&lt;=7),K140,IF(OR('別紙3-1_区分⑤所要額内訳'!$D$39="有",'別紙3-1_区分⑤所要額内訳'!$E$39&lt;=DATE(2022,12,31)),K140,""))</f>
        <v/>
      </c>
      <c r="L247" s="312" t="str">
        <f>IF(AND('別紙3-1_区分⑤所要額内訳'!$E$39&gt;=DATE(2023,1,1),'別紙3-1_区分⑤所要額内訳'!$D$39="無",COUNTIF($D$140:L140,1)&lt;=7),L140,IF(OR('別紙3-1_区分⑤所要額内訳'!$D$39="有",'別紙3-1_区分⑤所要額内訳'!$E$39&lt;=DATE(2022,12,31)),L140,""))</f>
        <v/>
      </c>
      <c r="M247" s="312" t="str">
        <f>IF(AND('別紙3-1_区分⑤所要額内訳'!$E$39&gt;=DATE(2023,1,1),'別紙3-1_区分⑤所要額内訳'!$D$39="無",COUNTIF($D$140:M140,1)&lt;=7),M140,IF(OR('別紙3-1_区分⑤所要額内訳'!$D$39="有",'別紙3-1_区分⑤所要額内訳'!$E$39&lt;=DATE(2022,12,31)),M140,""))</f>
        <v/>
      </c>
      <c r="N247" s="312" t="str">
        <f>IF(AND('別紙3-1_区分⑤所要額内訳'!$E$39&gt;=DATE(2023,1,1),'別紙3-1_区分⑤所要額内訳'!$D$39="無",COUNTIF($D$140:N140,1)&lt;=7),N140,IF(OR('別紙3-1_区分⑤所要額内訳'!$D$39="有",'別紙3-1_区分⑤所要額内訳'!$E$39&lt;=DATE(2022,12,31)),N140,""))</f>
        <v/>
      </c>
      <c r="O247" s="312" t="str">
        <f>IF(AND('別紙3-1_区分⑤所要額内訳'!$E$39&gt;=DATE(2023,1,1),'別紙3-1_区分⑤所要額内訳'!$D$39="無",COUNTIF($D$140:O140,1)&lt;=7),O140,IF(OR('別紙3-1_区分⑤所要額内訳'!$D$39="有",'別紙3-1_区分⑤所要額内訳'!$E$39&lt;=DATE(2022,12,31)),O140,""))</f>
        <v/>
      </c>
      <c r="P247" s="312" t="str">
        <f>IF(AND('別紙3-1_区分⑤所要額内訳'!$E$39&gt;=DATE(2023,1,1),'別紙3-1_区分⑤所要額内訳'!$D$39="無",COUNTIF($D$140:P140,1)&lt;=7),P140,IF(OR('別紙3-1_区分⑤所要額内訳'!$D$39="有",'別紙3-1_区分⑤所要額内訳'!$E$39&lt;=DATE(2022,12,31)),P140,""))</f>
        <v/>
      </c>
      <c r="Q247" s="312" t="str">
        <f>IF(AND('別紙3-1_区分⑤所要額内訳'!$E$39&gt;=DATE(2023,1,1),'別紙3-1_区分⑤所要額内訳'!$D$39="無",COUNTIF($D$140:Q140,1)&lt;=7),Q140,IF(OR('別紙3-1_区分⑤所要額内訳'!$D$39="有",'別紙3-1_区分⑤所要額内訳'!$E$39&lt;=DATE(2022,12,31)),Q140,""))</f>
        <v/>
      </c>
      <c r="R247" s="312" t="str">
        <f>IF(AND('別紙3-1_区分⑤所要額内訳'!$E$39&gt;=DATE(2023,1,1),'別紙3-1_区分⑤所要額内訳'!$D$39="無",COUNTIF($D$140:R140,1)&lt;=7),R140,IF(OR('別紙3-1_区分⑤所要額内訳'!$D$39="有",'別紙3-1_区分⑤所要額内訳'!$E$39&lt;=DATE(2022,12,31)),R140,""))</f>
        <v/>
      </c>
      <c r="S247" s="312" t="str">
        <f>IF(AND('別紙3-1_区分⑤所要額内訳'!$E$39&gt;=DATE(2023,1,1),'別紙3-1_区分⑤所要額内訳'!$D$39="無",COUNTIF($D$140:S140,1)&lt;=7),S140,IF(OR('別紙3-1_区分⑤所要額内訳'!$D$39="有",'別紙3-1_区分⑤所要額内訳'!$E$39&lt;=DATE(2022,12,31)),S140,""))</f>
        <v/>
      </c>
      <c r="T247" s="312" t="str">
        <f>IF(AND('別紙3-1_区分⑤所要額内訳'!$E$39&gt;=DATE(2023,1,1),'別紙3-1_区分⑤所要額内訳'!$D$39="無",COUNTIF($D$140:T140,1)&lt;=7),T140,IF(OR('別紙3-1_区分⑤所要額内訳'!$D$39="有",'別紙3-1_区分⑤所要額内訳'!$E$39&lt;=DATE(2022,12,31)),T140,""))</f>
        <v/>
      </c>
      <c r="U247" s="312" t="str">
        <f>IF(AND('別紙3-1_区分⑤所要額内訳'!$E$39&gt;=DATE(2023,1,1),'別紙3-1_区分⑤所要額内訳'!$D$39="無",COUNTIF($D$140:U140,1)&lt;=7),U140,IF(OR('別紙3-1_区分⑤所要額内訳'!$D$39="有",'別紙3-1_区分⑤所要額内訳'!$E$39&lt;=DATE(2022,12,31)),U140,""))</f>
        <v/>
      </c>
      <c r="V247" s="312" t="str">
        <f>IF(AND('別紙3-1_区分⑤所要額内訳'!$E$39&gt;=DATE(2023,1,1),'別紙3-1_区分⑤所要額内訳'!$D$39="無",COUNTIF($D$140:V140,1)&lt;=7),V140,IF(OR('別紙3-1_区分⑤所要額内訳'!$D$39="有",'別紙3-1_区分⑤所要額内訳'!$E$39&lt;=DATE(2022,12,31)),V140,""))</f>
        <v/>
      </c>
      <c r="W247" s="312" t="str">
        <f>IF(AND('別紙3-1_区分⑤所要額内訳'!$E$39&gt;=DATE(2023,1,1),'別紙3-1_区分⑤所要額内訳'!$D$39="無",COUNTIF($D$140:W140,1)&lt;=7),W140,IF(OR('別紙3-1_区分⑤所要額内訳'!$D$39="有",'別紙3-1_区分⑤所要額内訳'!$E$39&lt;=DATE(2022,12,31)),W140,""))</f>
        <v/>
      </c>
      <c r="X247" s="312" t="str">
        <f>IF(AND('別紙3-1_区分⑤所要額内訳'!$E$39&gt;=DATE(2023,1,1),'別紙3-1_区分⑤所要額内訳'!$D$39="無",COUNTIF($D$140:X140,1)&lt;=7),X140,IF(OR('別紙3-1_区分⑤所要額内訳'!$D$39="有",'別紙3-1_区分⑤所要額内訳'!$E$39&lt;=DATE(2022,12,31)),X140,""))</f>
        <v/>
      </c>
      <c r="Y247" s="312" t="str">
        <f>IF(AND('別紙3-1_区分⑤所要額内訳'!$E$39&gt;=DATE(2023,1,1),'別紙3-1_区分⑤所要額内訳'!$D$39="無",COUNTIF($D$140:Y140,1)&lt;=7),Y140,IF(OR('別紙3-1_区分⑤所要額内訳'!$D$39="有",'別紙3-1_区分⑤所要額内訳'!$E$39&lt;=DATE(2022,12,31)),Y140,""))</f>
        <v/>
      </c>
      <c r="Z247" s="312" t="str">
        <f>IF(AND('別紙3-1_区分⑤所要額内訳'!$E$39&gt;=DATE(2023,1,1),'別紙3-1_区分⑤所要額内訳'!$D$39="無",COUNTIF($D$140:Z140,1)&lt;=7),Z140,IF(OR('別紙3-1_区分⑤所要額内訳'!$D$39="有",'別紙3-1_区分⑤所要額内訳'!$E$39&lt;=DATE(2022,12,31)),Z140,""))</f>
        <v/>
      </c>
      <c r="AA247" s="312" t="str">
        <f>IF(AND('別紙3-1_区分⑤所要額内訳'!$E$39&gt;=DATE(2023,1,1),'別紙3-1_区分⑤所要額内訳'!$D$39="無",COUNTIF($D$140:AA140,1)&lt;=7),AA140,IF(OR('別紙3-1_区分⑤所要額内訳'!$D$39="有",'別紙3-1_区分⑤所要額内訳'!$E$39&lt;=DATE(2022,12,31)),AA140,""))</f>
        <v/>
      </c>
      <c r="AB247" s="312" t="str">
        <f>IF(AND('別紙3-1_区分⑤所要額内訳'!$E$39&gt;=DATE(2023,1,1),'別紙3-1_区分⑤所要額内訳'!$D$39="無",COUNTIF($D$140:AB140,1)&lt;=7),AB140,IF(OR('別紙3-1_区分⑤所要額内訳'!$D$39="有",'別紙3-1_区分⑤所要額内訳'!$E$39&lt;=DATE(2022,12,31)),AB140,""))</f>
        <v/>
      </c>
      <c r="AC247" s="312" t="str">
        <f>IF(AND('別紙3-1_区分⑤所要額内訳'!$E$39&gt;=DATE(2023,1,1),'別紙3-1_区分⑤所要額内訳'!$D$39="無",COUNTIF($D$140:AC140,1)&lt;=7),AC140,IF(OR('別紙3-1_区分⑤所要額内訳'!$D$39="有",'別紙3-1_区分⑤所要額内訳'!$E$39&lt;=DATE(2022,12,31)),AC140,""))</f>
        <v/>
      </c>
      <c r="AD247" s="312" t="str">
        <f>IF(AND('別紙3-1_区分⑤所要額内訳'!$E$39&gt;=DATE(2023,1,1),'別紙3-1_区分⑤所要額内訳'!$D$39="無",COUNTIF($D$140:AD140,1)&lt;=7),AD140,IF(OR('別紙3-1_区分⑤所要額内訳'!$D$39="有",'別紙3-1_区分⑤所要額内訳'!$E$39&lt;=DATE(2022,12,31)),AD140,""))</f>
        <v/>
      </c>
      <c r="AE247" s="312" t="str">
        <f>IF(AND('別紙3-1_区分⑤所要額内訳'!$E$39&gt;=DATE(2023,1,1),'別紙3-1_区分⑤所要額内訳'!$D$39="無",COUNTIF($D$140:AE140,1)&lt;=7),AE140,IF(OR('別紙3-1_区分⑤所要額内訳'!$D$39="有",'別紙3-1_区分⑤所要額内訳'!$E$39&lt;=DATE(2022,12,31)),AE140,""))</f>
        <v/>
      </c>
      <c r="AF247" s="312" t="str">
        <f>IF(AND('別紙3-1_区分⑤所要額内訳'!$E$39&gt;=DATE(2023,1,1),'別紙3-1_区分⑤所要額内訳'!$D$39="無",COUNTIF($D$140:AF140,1)&lt;=7),AF140,IF(OR('別紙3-1_区分⑤所要額内訳'!$D$39="有",'別紙3-1_区分⑤所要額内訳'!$E$39&lt;=DATE(2022,12,31)),AF140,""))</f>
        <v/>
      </c>
      <c r="AG247" s="312" t="str">
        <f>IF(AND('別紙3-1_区分⑤所要額内訳'!$E$39&gt;=DATE(2023,1,1),'別紙3-1_区分⑤所要額内訳'!$D$39="無",COUNTIF($D$140:AG140,1)&lt;=7),AG140,IF(OR('別紙3-1_区分⑤所要額内訳'!$D$39="有",'別紙3-1_区分⑤所要額内訳'!$E$39&lt;=DATE(2022,12,31)),AG140,""))</f>
        <v/>
      </c>
      <c r="AH247" s="312" t="str">
        <f>IF(AND('別紙3-1_区分⑤所要額内訳'!$E$39&gt;=DATE(2023,1,1),'別紙3-1_区分⑤所要額内訳'!$D$39="無",COUNTIF($D$140:AH140,1)&lt;=7),AH140,IF(OR('別紙3-1_区分⑤所要額内訳'!$D$39="有",'別紙3-1_区分⑤所要額内訳'!$E$39&lt;=DATE(2022,12,31)),AH140,""))</f>
        <v/>
      </c>
      <c r="AI247" s="312" t="str">
        <f>IF(AND('別紙3-1_区分⑤所要額内訳'!$E$39&gt;=DATE(2023,1,1),'別紙3-1_区分⑤所要額内訳'!$D$39="無",COUNTIF($D$140:AI140,1)&lt;=7),AI140,IF(OR('別紙3-1_区分⑤所要額内訳'!$D$39="有",'別紙3-1_区分⑤所要額内訳'!$E$39&lt;=DATE(2022,12,31)),AI140,""))</f>
        <v/>
      </c>
      <c r="AJ247" s="312" t="str">
        <f>IF(AND('別紙3-1_区分⑤所要額内訳'!$E$39&gt;=DATE(2023,1,1),'別紙3-1_区分⑤所要額内訳'!$D$39="無",COUNTIF($D$140:AJ140,1)&lt;=7),AJ140,IF(OR('別紙3-1_区分⑤所要額内訳'!$D$39="有",'別紙3-1_区分⑤所要額内訳'!$E$39&lt;=DATE(2022,12,31)),AJ140,""))</f>
        <v/>
      </c>
      <c r="AK247" s="312" t="str">
        <f>IF(AND('別紙3-1_区分⑤所要額内訳'!$E$39&gt;=DATE(2023,1,1),'別紙3-1_区分⑤所要額内訳'!$D$39="無",COUNTIF($D$140:AK140,1)&lt;=7),AK140,IF(OR('別紙3-1_区分⑤所要額内訳'!$D$39="有",'別紙3-1_区分⑤所要額内訳'!$E$39&lt;=DATE(2022,12,31)),AK140,""))</f>
        <v/>
      </c>
      <c r="AL247" s="312" t="str">
        <f>IF(AND('別紙3-1_区分⑤所要額内訳'!$E$39&gt;=DATE(2023,1,1),'別紙3-1_区分⑤所要額内訳'!$D$39="無",COUNTIF($D$140:AL140,1)&lt;=7),AL140,IF(OR('別紙3-1_区分⑤所要額内訳'!$D$39="有",'別紙3-1_区分⑤所要額内訳'!$E$39&lt;=DATE(2022,12,31)),AL140,""))</f>
        <v/>
      </c>
      <c r="AM247" s="312" t="str">
        <f>IF(AND('別紙3-1_区分⑤所要額内訳'!$E$39&gt;=DATE(2023,1,1),'別紙3-1_区分⑤所要額内訳'!$D$39="無",COUNTIF($D$140:AM140,1)&lt;=7),AM140,IF(OR('別紙3-1_区分⑤所要額内訳'!$D$39="有",'別紙3-1_区分⑤所要額内訳'!$E$39&lt;=DATE(2022,12,31)),AM140,""))</f>
        <v/>
      </c>
      <c r="AN247" s="312" t="str">
        <f>IF(AND('別紙3-1_区分⑤所要額内訳'!$E$39&gt;=DATE(2023,1,1),'別紙3-1_区分⑤所要額内訳'!$D$39="無",COUNTIF($D$140:AN140,1)&lt;=7),AN140,IF(OR('別紙3-1_区分⑤所要額内訳'!$D$39="有",'別紙3-1_区分⑤所要額内訳'!$E$39&lt;=DATE(2022,12,31)),AN140,""))</f>
        <v/>
      </c>
      <c r="AO247" s="312" t="str">
        <f>IF(AND('別紙3-1_区分⑤所要額内訳'!$E$39&gt;=DATE(2023,1,1),'別紙3-1_区分⑤所要額内訳'!$D$39="無",COUNTIF($D$140:AO140,1)&lt;=7),AO140,IF(OR('別紙3-1_区分⑤所要額内訳'!$D$39="有",'別紙3-1_区分⑤所要額内訳'!$E$39&lt;=DATE(2022,12,31)),AO140,""))</f>
        <v/>
      </c>
      <c r="AP247" s="312" t="str">
        <f>IF(AND('別紙3-1_区分⑤所要額内訳'!$E$39&gt;=DATE(2023,1,1),'別紙3-1_区分⑤所要額内訳'!$D$39="無",COUNTIF($D$140:AP140,1)&lt;=7),AP140,IF(OR('別紙3-1_区分⑤所要額内訳'!$D$39="有",'別紙3-1_区分⑤所要額内訳'!$E$39&lt;=DATE(2022,12,31)),AP140,""))</f>
        <v/>
      </c>
      <c r="AQ247" s="312" t="str">
        <f>IF(AND('別紙3-1_区分⑤所要額内訳'!$E$39&gt;=DATE(2023,1,1),'別紙3-1_区分⑤所要額内訳'!$D$39="無",COUNTIF($D$140:AQ140,1)&lt;=7),AQ140,IF(OR('別紙3-1_区分⑤所要額内訳'!$D$39="有",'別紙3-1_区分⑤所要額内訳'!$E$39&lt;=DATE(2022,12,31)),AQ140,""))</f>
        <v/>
      </c>
      <c r="AR247" s="312" t="str">
        <f>IF(AND('別紙3-1_区分⑤所要額内訳'!$E$39&gt;=DATE(2023,1,1),'別紙3-1_区分⑤所要額内訳'!$D$39="無",COUNTIF($D$140:AR140,1)&lt;=7),AR140,IF(OR('別紙3-1_区分⑤所要額内訳'!$D$39="有",'別紙3-1_区分⑤所要額内訳'!$E$39&lt;=DATE(2022,12,31)),AR140,""))</f>
        <v/>
      </c>
      <c r="AS247" s="312" t="str">
        <f>IF(AND('別紙3-1_区分⑤所要額内訳'!$E$39&gt;=DATE(2023,1,1),'別紙3-1_区分⑤所要額内訳'!$D$39="無",COUNTIF($D$140:AS140,1)&lt;=7),AS140,IF(OR('別紙3-1_区分⑤所要額内訳'!$D$39="有",'別紙3-1_区分⑤所要額内訳'!$E$39&lt;=DATE(2022,12,31)),AS140,""))</f>
        <v/>
      </c>
      <c r="AT247" s="312" t="str">
        <f>IF(AND('別紙3-1_区分⑤所要額内訳'!$E$39&gt;=DATE(2023,1,1),'別紙3-1_区分⑤所要額内訳'!$D$39="無",COUNTIF($D$140:AT140,1)&lt;=7),AT140,IF(OR('別紙3-1_区分⑤所要額内訳'!$D$39="有",'別紙3-1_区分⑤所要額内訳'!$E$39&lt;=DATE(2022,12,31)),AT140,""))</f>
        <v/>
      </c>
      <c r="AU247" s="312" t="str">
        <f>IF(AND('別紙3-1_区分⑤所要額内訳'!$E$39&gt;=DATE(2023,1,1),'別紙3-1_区分⑤所要額内訳'!$D$39="無",COUNTIF($D$140:AU140,1)&lt;=7),AU140,IF(OR('別紙3-1_区分⑤所要額内訳'!$D$39="有",'別紙3-1_区分⑤所要額内訳'!$E$39&lt;=DATE(2022,12,31)),AU140,""))</f>
        <v/>
      </c>
      <c r="AV247" s="312" t="str">
        <f>IF(AND('別紙3-1_区分⑤所要額内訳'!$E$39&gt;=DATE(2023,1,1),'別紙3-1_区分⑤所要額内訳'!$D$39="無",COUNTIF($D$140:AV140,1)&lt;=7),AV140,IF(OR('別紙3-1_区分⑤所要額内訳'!$D$39="有",'別紙3-1_区分⑤所要額内訳'!$E$39&lt;=DATE(2022,12,31)),AV140,""))</f>
        <v/>
      </c>
      <c r="AW247" s="312" t="str">
        <f>IF(AND('別紙3-1_区分⑤所要額内訳'!$E$39&gt;=DATE(2023,1,1),'別紙3-1_区分⑤所要額内訳'!$D$39="無",COUNTIF($D$140:AW140,1)&lt;=7),AW140,IF(OR('別紙3-1_区分⑤所要額内訳'!$D$39="有",'別紙3-1_区分⑤所要額内訳'!$E$39&lt;=DATE(2022,12,31)),AW140,""))</f>
        <v/>
      </c>
      <c r="AX247" s="312" t="str">
        <f>IF(AND('別紙3-1_区分⑤所要額内訳'!$E$39&gt;=DATE(2023,1,1),'別紙3-1_区分⑤所要額内訳'!$D$39="無",COUNTIF($D$140:AX140,1)&lt;=7),AX140,IF(OR('別紙3-1_区分⑤所要額内訳'!$D$39="有",'別紙3-1_区分⑤所要額内訳'!$E$39&lt;=DATE(2022,12,31)),AX140,""))</f>
        <v/>
      </c>
      <c r="AY247" s="312" t="str">
        <f>IF(AND('別紙3-1_区分⑤所要額内訳'!$E$39&gt;=DATE(2023,1,1),'別紙3-1_区分⑤所要額内訳'!$D$39="無",COUNTIF($D$140:AY140,1)&lt;=7),AY140,IF(OR('別紙3-1_区分⑤所要額内訳'!$D$39="有",'別紙3-1_区分⑤所要額内訳'!$E$39&lt;=DATE(2022,12,31)),AY140,""))</f>
        <v/>
      </c>
      <c r="AZ247" s="312" t="str">
        <f>IF(AND('別紙3-1_区分⑤所要額内訳'!$E$39&gt;=DATE(2023,1,1),'別紙3-1_区分⑤所要額内訳'!$D$39="無",COUNTIF($D$140:AZ140,1)&lt;=7),AZ140,IF(OR('別紙3-1_区分⑤所要額内訳'!$D$39="有",'別紙3-1_区分⑤所要額内訳'!$E$39&lt;=DATE(2022,12,31)),AZ140,""))</f>
        <v/>
      </c>
      <c r="BA247" s="312" t="str">
        <f>IF(AND('別紙3-1_区分⑤所要額内訳'!$E$39&gt;=DATE(2023,1,1),'別紙3-1_区分⑤所要額内訳'!$D$39="無",COUNTIF($D$140:BA140,1)&lt;=7),BA140,IF(OR('別紙3-1_区分⑤所要額内訳'!$D$39="有",'別紙3-1_区分⑤所要額内訳'!$E$39&lt;=DATE(2022,12,31)),BA140,""))</f>
        <v/>
      </c>
      <c r="BB247" s="311">
        <f t="shared" si="228"/>
        <v>1</v>
      </c>
    </row>
    <row r="248" spans="1:54">
      <c r="A248" s="307" t="str">
        <f t="shared" si="229"/>
        <v/>
      </c>
      <c r="B248" s="313" t="str">
        <f t="shared" si="229"/>
        <v/>
      </c>
      <c r="C248" s="307" t="str">
        <f t="shared" si="229"/>
        <v/>
      </c>
      <c r="D248" s="312">
        <f>IF(AND('別紙3-1_区分⑤所要額内訳'!$E$40&gt;=DATE(2023,1,1),'別紙3-1_区分⑤所要額内訳'!$D$40="無",COUNTIF($D$141:D141,1)&lt;=7),D141,IF(OR('別紙3-1_区分⑤所要額内訳'!$D$40="有",'別紙3-1_区分⑤所要額内訳'!$E$40&lt;=DATE(2022,12,31)),D141,""))</f>
        <v>1</v>
      </c>
      <c r="E248" s="312" t="str">
        <f>IF(AND('別紙3-1_区分⑤所要額内訳'!$E$40&gt;=DATE(2023,1,1),'別紙3-1_区分⑤所要額内訳'!$D$40="無",COUNTIF($D$141:E141,1)&lt;=7),E141,IF(OR('別紙3-1_区分⑤所要額内訳'!$D$40="有",'別紙3-1_区分⑤所要額内訳'!$E$40&lt;=DATE(2022,12,31)),E141,""))</f>
        <v/>
      </c>
      <c r="F248" s="312" t="str">
        <f>IF(AND('別紙3-1_区分⑤所要額内訳'!$E$40&gt;=DATE(2023,1,1),'別紙3-1_区分⑤所要額内訳'!$D$40="無",COUNTIF($D$141:F141,1)&lt;=7),F141,IF(OR('別紙3-1_区分⑤所要額内訳'!$D$40="有",'別紙3-1_区分⑤所要額内訳'!$E$40&lt;=DATE(2022,12,31)),F141,""))</f>
        <v/>
      </c>
      <c r="G248" s="312" t="str">
        <f>IF(AND('別紙3-1_区分⑤所要額内訳'!$E$40&gt;=DATE(2023,1,1),'別紙3-1_区分⑤所要額内訳'!$D$40="無",COUNTIF($D$141:G141,1)&lt;=7),G141,IF(OR('別紙3-1_区分⑤所要額内訳'!$D$40="有",'別紙3-1_区分⑤所要額内訳'!$E$40&lt;=DATE(2022,12,31)),G141,""))</f>
        <v/>
      </c>
      <c r="H248" s="312" t="str">
        <f>IF(AND('別紙3-1_区分⑤所要額内訳'!$E$40&gt;=DATE(2023,1,1),'別紙3-1_区分⑤所要額内訳'!$D$40="無",COUNTIF($D$141:H141,1)&lt;=7),H141,IF(OR('別紙3-1_区分⑤所要額内訳'!$D$40="有",'別紙3-1_区分⑤所要額内訳'!$E$40&lt;=DATE(2022,12,31)),H141,""))</f>
        <v/>
      </c>
      <c r="I248" s="312" t="str">
        <f>IF(AND('別紙3-1_区分⑤所要額内訳'!$E$40&gt;=DATE(2023,1,1),'別紙3-1_区分⑤所要額内訳'!$D$40="無",COUNTIF($D$141:I141,1)&lt;=7),I141,IF(OR('別紙3-1_区分⑤所要額内訳'!$D$40="有",'別紙3-1_区分⑤所要額内訳'!$E$40&lt;=DATE(2022,12,31)),I141,""))</f>
        <v/>
      </c>
      <c r="J248" s="312" t="str">
        <f>IF(AND('別紙3-1_区分⑤所要額内訳'!$E$40&gt;=DATE(2023,1,1),'別紙3-1_区分⑤所要額内訳'!$D$40="無",COUNTIF($D$141:J141,1)&lt;=7),J141,IF(OR('別紙3-1_区分⑤所要額内訳'!$D$40="有",'別紙3-1_区分⑤所要額内訳'!$E$40&lt;=DATE(2022,12,31)),J141,""))</f>
        <v/>
      </c>
      <c r="K248" s="312" t="str">
        <f>IF(AND('別紙3-1_区分⑤所要額内訳'!$E$40&gt;=DATE(2023,1,1),'別紙3-1_区分⑤所要額内訳'!$D$40="無",COUNTIF($D$141:K141,1)&lt;=7),K141,IF(OR('別紙3-1_区分⑤所要額内訳'!$D$40="有",'別紙3-1_区分⑤所要額内訳'!$E$40&lt;=DATE(2022,12,31)),K141,""))</f>
        <v/>
      </c>
      <c r="L248" s="312" t="str">
        <f>IF(AND('別紙3-1_区分⑤所要額内訳'!$E$40&gt;=DATE(2023,1,1),'別紙3-1_区分⑤所要額内訳'!$D$40="無",COUNTIF($D$141:L141,1)&lt;=7),L141,IF(OR('別紙3-1_区分⑤所要額内訳'!$D$40="有",'別紙3-1_区分⑤所要額内訳'!$E$40&lt;=DATE(2022,12,31)),L141,""))</f>
        <v/>
      </c>
      <c r="M248" s="312" t="str">
        <f>IF(AND('別紙3-1_区分⑤所要額内訳'!$E$40&gt;=DATE(2023,1,1),'別紙3-1_区分⑤所要額内訳'!$D$40="無",COUNTIF($D$141:M141,1)&lt;=7),M141,IF(OR('別紙3-1_区分⑤所要額内訳'!$D$40="有",'別紙3-1_区分⑤所要額内訳'!$E$40&lt;=DATE(2022,12,31)),M141,""))</f>
        <v/>
      </c>
      <c r="N248" s="312" t="str">
        <f>IF(AND('別紙3-1_区分⑤所要額内訳'!$E$40&gt;=DATE(2023,1,1),'別紙3-1_区分⑤所要額内訳'!$D$40="無",COUNTIF($D$141:N141,1)&lt;=7),N141,IF(OR('別紙3-1_区分⑤所要額内訳'!$D$40="有",'別紙3-1_区分⑤所要額内訳'!$E$40&lt;=DATE(2022,12,31)),N141,""))</f>
        <v/>
      </c>
      <c r="O248" s="312" t="str">
        <f>IF(AND('別紙3-1_区分⑤所要額内訳'!$E$40&gt;=DATE(2023,1,1),'別紙3-1_区分⑤所要額内訳'!$D$40="無",COUNTIF($D$141:O141,1)&lt;=7),O141,IF(OR('別紙3-1_区分⑤所要額内訳'!$D$40="有",'別紙3-1_区分⑤所要額内訳'!$E$40&lt;=DATE(2022,12,31)),O141,""))</f>
        <v/>
      </c>
      <c r="P248" s="312" t="str">
        <f>IF(AND('別紙3-1_区分⑤所要額内訳'!$E$40&gt;=DATE(2023,1,1),'別紙3-1_区分⑤所要額内訳'!$D$40="無",COUNTIF($D$141:P141,1)&lt;=7),P141,IF(OR('別紙3-1_区分⑤所要額内訳'!$D$40="有",'別紙3-1_区分⑤所要額内訳'!$E$40&lt;=DATE(2022,12,31)),P141,""))</f>
        <v/>
      </c>
      <c r="Q248" s="312" t="str">
        <f>IF(AND('別紙3-1_区分⑤所要額内訳'!$E$40&gt;=DATE(2023,1,1),'別紙3-1_区分⑤所要額内訳'!$D$40="無",COUNTIF($D$141:Q141,1)&lt;=7),Q141,IF(OR('別紙3-1_区分⑤所要額内訳'!$D$40="有",'別紙3-1_区分⑤所要額内訳'!$E$40&lt;=DATE(2022,12,31)),Q141,""))</f>
        <v/>
      </c>
      <c r="R248" s="312" t="str">
        <f>IF(AND('別紙3-1_区分⑤所要額内訳'!$E$40&gt;=DATE(2023,1,1),'別紙3-1_区分⑤所要額内訳'!$D$40="無",COUNTIF($D$141:R141,1)&lt;=7),R141,IF(OR('別紙3-1_区分⑤所要額内訳'!$D$40="有",'別紙3-1_区分⑤所要額内訳'!$E$40&lt;=DATE(2022,12,31)),R141,""))</f>
        <v/>
      </c>
      <c r="S248" s="312" t="str">
        <f>IF(AND('別紙3-1_区分⑤所要額内訳'!$E$40&gt;=DATE(2023,1,1),'別紙3-1_区分⑤所要額内訳'!$D$40="無",COUNTIF($D$141:S141,1)&lt;=7),S141,IF(OR('別紙3-1_区分⑤所要額内訳'!$D$40="有",'別紙3-1_区分⑤所要額内訳'!$E$40&lt;=DATE(2022,12,31)),S141,""))</f>
        <v/>
      </c>
      <c r="T248" s="312" t="str">
        <f>IF(AND('別紙3-1_区分⑤所要額内訳'!$E$40&gt;=DATE(2023,1,1),'別紙3-1_区分⑤所要額内訳'!$D$40="無",COUNTIF($D$141:T141,1)&lt;=7),T141,IF(OR('別紙3-1_区分⑤所要額内訳'!$D$40="有",'別紙3-1_区分⑤所要額内訳'!$E$40&lt;=DATE(2022,12,31)),T141,""))</f>
        <v/>
      </c>
      <c r="U248" s="312" t="str">
        <f>IF(AND('別紙3-1_区分⑤所要額内訳'!$E$40&gt;=DATE(2023,1,1),'別紙3-1_区分⑤所要額内訳'!$D$40="無",COUNTIF($D$141:U141,1)&lt;=7),U141,IF(OR('別紙3-1_区分⑤所要額内訳'!$D$40="有",'別紙3-1_区分⑤所要額内訳'!$E$40&lt;=DATE(2022,12,31)),U141,""))</f>
        <v/>
      </c>
      <c r="V248" s="312" t="str">
        <f>IF(AND('別紙3-1_区分⑤所要額内訳'!$E$40&gt;=DATE(2023,1,1),'別紙3-1_区分⑤所要額内訳'!$D$40="無",COUNTIF($D$141:V141,1)&lt;=7),V141,IF(OR('別紙3-1_区分⑤所要額内訳'!$D$40="有",'別紙3-1_区分⑤所要額内訳'!$E$40&lt;=DATE(2022,12,31)),V141,""))</f>
        <v/>
      </c>
      <c r="W248" s="312" t="str">
        <f>IF(AND('別紙3-1_区分⑤所要額内訳'!$E$40&gt;=DATE(2023,1,1),'別紙3-1_区分⑤所要額内訳'!$D$40="無",COUNTIF($D$141:W141,1)&lt;=7),W141,IF(OR('別紙3-1_区分⑤所要額内訳'!$D$40="有",'別紙3-1_区分⑤所要額内訳'!$E$40&lt;=DATE(2022,12,31)),W141,""))</f>
        <v/>
      </c>
      <c r="X248" s="312" t="str">
        <f>IF(AND('別紙3-1_区分⑤所要額内訳'!$E$40&gt;=DATE(2023,1,1),'別紙3-1_区分⑤所要額内訳'!$D$40="無",COUNTIF($D$141:X141,1)&lt;=7),X141,IF(OR('別紙3-1_区分⑤所要額内訳'!$D$40="有",'別紙3-1_区分⑤所要額内訳'!$E$40&lt;=DATE(2022,12,31)),X141,""))</f>
        <v/>
      </c>
      <c r="Y248" s="312" t="str">
        <f>IF(AND('別紙3-1_区分⑤所要額内訳'!$E$40&gt;=DATE(2023,1,1),'別紙3-1_区分⑤所要額内訳'!$D$40="無",COUNTIF($D$141:Y141,1)&lt;=7),Y141,IF(OR('別紙3-1_区分⑤所要額内訳'!$D$40="有",'別紙3-1_区分⑤所要額内訳'!$E$40&lt;=DATE(2022,12,31)),Y141,""))</f>
        <v/>
      </c>
      <c r="Z248" s="312" t="str">
        <f>IF(AND('別紙3-1_区分⑤所要額内訳'!$E$40&gt;=DATE(2023,1,1),'別紙3-1_区分⑤所要額内訳'!$D$40="無",COUNTIF($D$141:Z141,1)&lt;=7),Z141,IF(OR('別紙3-1_区分⑤所要額内訳'!$D$40="有",'別紙3-1_区分⑤所要額内訳'!$E$40&lt;=DATE(2022,12,31)),Z141,""))</f>
        <v/>
      </c>
      <c r="AA248" s="312" t="str">
        <f>IF(AND('別紙3-1_区分⑤所要額内訳'!$E$40&gt;=DATE(2023,1,1),'別紙3-1_区分⑤所要額内訳'!$D$40="無",COUNTIF($D$141:AA141,1)&lt;=7),AA141,IF(OR('別紙3-1_区分⑤所要額内訳'!$D$40="有",'別紙3-1_区分⑤所要額内訳'!$E$40&lt;=DATE(2022,12,31)),AA141,""))</f>
        <v/>
      </c>
      <c r="AB248" s="312" t="str">
        <f>IF(AND('別紙3-1_区分⑤所要額内訳'!$E$40&gt;=DATE(2023,1,1),'別紙3-1_区分⑤所要額内訳'!$D$40="無",COUNTIF($D$141:AB141,1)&lt;=7),AB141,IF(OR('別紙3-1_区分⑤所要額内訳'!$D$40="有",'別紙3-1_区分⑤所要額内訳'!$E$40&lt;=DATE(2022,12,31)),AB141,""))</f>
        <v/>
      </c>
      <c r="AC248" s="312" t="str">
        <f>IF(AND('別紙3-1_区分⑤所要額内訳'!$E$40&gt;=DATE(2023,1,1),'別紙3-1_区分⑤所要額内訳'!$D$40="無",COUNTIF($D$141:AC141,1)&lt;=7),AC141,IF(OR('別紙3-1_区分⑤所要額内訳'!$D$40="有",'別紙3-1_区分⑤所要額内訳'!$E$40&lt;=DATE(2022,12,31)),AC141,""))</f>
        <v/>
      </c>
      <c r="AD248" s="312" t="str">
        <f>IF(AND('別紙3-1_区分⑤所要額内訳'!$E$40&gt;=DATE(2023,1,1),'別紙3-1_区分⑤所要額内訳'!$D$40="無",COUNTIF($D$141:AD141,1)&lt;=7),AD141,IF(OR('別紙3-1_区分⑤所要額内訳'!$D$40="有",'別紙3-1_区分⑤所要額内訳'!$E$40&lt;=DATE(2022,12,31)),AD141,""))</f>
        <v/>
      </c>
      <c r="AE248" s="312" t="str">
        <f>IF(AND('別紙3-1_区分⑤所要額内訳'!$E$40&gt;=DATE(2023,1,1),'別紙3-1_区分⑤所要額内訳'!$D$40="無",COUNTIF($D$141:AE141,1)&lt;=7),AE141,IF(OR('別紙3-1_区分⑤所要額内訳'!$D$40="有",'別紙3-1_区分⑤所要額内訳'!$E$40&lt;=DATE(2022,12,31)),AE141,""))</f>
        <v/>
      </c>
      <c r="AF248" s="312" t="str">
        <f>IF(AND('別紙3-1_区分⑤所要額内訳'!$E$40&gt;=DATE(2023,1,1),'別紙3-1_区分⑤所要額内訳'!$D$40="無",COUNTIF($D$141:AF141,1)&lt;=7),AF141,IF(OR('別紙3-1_区分⑤所要額内訳'!$D$40="有",'別紙3-1_区分⑤所要額内訳'!$E$40&lt;=DATE(2022,12,31)),AF141,""))</f>
        <v/>
      </c>
      <c r="AG248" s="312" t="str">
        <f>IF(AND('別紙3-1_区分⑤所要額内訳'!$E$40&gt;=DATE(2023,1,1),'別紙3-1_区分⑤所要額内訳'!$D$40="無",COUNTIF($D$141:AG141,1)&lt;=7),AG141,IF(OR('別紙3-1_区分⑤所要額内訳'!$D$40="有",'別紙3-1_区分⑤所要額内訳'!$E$40&lt;=DATE(2022,12,31)),AG141,""))</f>
        <v/>
      </c>
      <c r="AH248" s="312" t="str">
        <f>IF(AND('別紙3-1_区分⑤所要額内訳'!$E$40&gt;=DATE(2023,1,1),'別紙3-1_区分⑤所要額内訳'!$D$40="無",COUNTIF($D$141:AH141,1)&lt;=7),AH141,IF(OR('別紙3-1_区分⑤所要額内訳'!$D$40="有",'別紙3-1_区分⑤所要額内訳'!$E$40&lt;=DATE(2022,12,31)),AH141,""))</f>
        <v/>
      </c>
      <c r="AI248" s="312" t="str">
        <f>IF(AND('別紙3-1_区分⑤所要額内訳'!$E$40&gt;=DATE(2023,1,1),'別紙3-1_区分⑤所要額内訳'!$D$40="無",COUNTIF($D$141:AI141,1)&lt;=7),AI141,IF(OR('別紙3-1_区分⑤所要額内訳'!$D$40="有",'別紙3-1_区分⑤所要額内訳'!$E$40&lt;=DATE(2022,12,31)),AI141,""))</f>
        <v/>
      </c>
      <c r="AJ248" s="312" t="str">
        <f>IF(AND('別紙3-1_区分⑤所要額内訳'!$E$40&gt;=DATE(2023,1,1),'別紙3-1_区分⑤所要額内訳'!$D$40="無",COUNTIF($D$141:AJ141,1)&lt;=7),AJ141,IF(OR('別紙3-1_区分⑤所要額内訳'!$D$40="有",'別紙3-1_区分⑤所要額内訳'!$E$40&lt;=DATE(2022,12,31)),AJ141,""))</f>
        <v/>
      </c>
      <c r="AK248" s="312" t="str">
        <f>IF(AND('別紙3-1_区分⑤所要額内訳'!$E$40&gt;=DATE(2023,1,1),'別紙3-1_区分⑤所要額内訳'!$D$40="無",COUNTIF($D$141:AK141,1)&lt;=7),AK141,IF(OR('別紙3-1_区分⑤所要額内訳'!$D$40="有",'別紙3-1_区分⑤所要額内訳'!$E$40&lt;=DATE(2022,12,31)),AK141,""))</f>
        <v/>
      </c>
      <c r="AL248" s="312" t="str">
        <f>IF(AND('別紙3-1_区分⑤所要額内訳'!$E$40&gt;=DATE(2023,1,1),'別紙3-1_区分⑤所要額内訳'!$D$40="無",COUNTIF($D$141:AL141,1)&lt;=7),AL141,IF(OR('別紙3-1_区分⑤所要額内訳'!$D$40="有",'別紙3-1_区分⑤所要額内訳'!$E$40&lt;=DATE(2022,12,31)),AL141,""))</f>
        <v/>
      </c>
      <c r="AM248" s="312" t="str">
        <f>IF(AND('別紙3-1_区分⑤所要額内訳'!$E$40&gt;=DATE(2023,1,1),'別紙3-1_区分⑤所要額内訳'!$D$40="無",COUNTIF($D$141:AM141,1)&lt;=7),AM141,IF(OR('別紙3-1_区分⑤所要額内訳'!$D$40="有",'別紙3-1_区分⑤所要額内訳'!$E$40&lt;=DATE(2022,12,31)),AM141,""))</f>
        <v/>
      </c>
      <c r="AN248" s="312" t="str">
        <f>IF(AND('別紙3-1_区分⑤所要額内訳'!$E$40&gt;=DATE(2023,1,1),'別紙3-1_区分⑤所要額内訳'!$D$40="無",COUNTIF($D$141:AN141,1)&lt;=7),AN141,IF(OR('別紙3-1_区分⑤所要額内訳'!$D$40="有",'別紙3-1_区分⑤所要額内訳'!$E$40&lt;=DATE(2022,12,31)),AN141,""))</f>
        <v/>
      </c>
      <c r="AO248" s="312" t="str">
        <f>IF(AND('別紙3-1_区分⑤所要額内訳'!$E$40&gt;=DATE(2023,1,1),'別紙3-1_区分⑤所要額内訳'!$D$40="無",COUNTIF($D$141:AO141,1)&lt;=7),AO141,IF(OR('別紙3-1_区分⑤所要額内訳'!$D$40="有",'別紙3-1_区分⑤所要額内訳'!$E$40&lt;=DATE(2022,12,31)),AO141,""))</f>
        <v/>
      </c>
      <c r="AP248" s="312" t="str">
        <f>IF(AND('別紙3-1_区分⑤所要額内訳'!$E$40&gt;=DATE(2023,1,1),'別紙3-1_区分⑤所要額内訳'!$D$40="無",COUNTIF($D$141:AP141,1)&lt;=7),AP141,IF(OR('別紙3-1_区分⑤所要額内訳'!$D$40="有",'別紙3-1_区分⑤所要額内訳'!$E$40&lt;=DATE(2022,12,31)),AP141,""))</f>
        <v/>
      </c>
      <c r="AQ248" s="312" t="str">
        <f>IF(AND('別紙3-1_区分⑤所要額内訳'!$E$40&gt;=DATE(2023,1,1),'別紙3-1_区分⑤所要額内訳'!$D$40="無",COUNTIF($D$141:AQ141,1)&lt;=7),AQ141,IF(OR('別紙3-1_区分⑤所要額内訳'!$D$40="有",'別紙3-1_区分⑤所要額内訳'!$E$40&lt;=DATE(2022,12,31)),AQ141,""))</f>
        <v/>
      </c>
      <c r="AR248" s="312" t="str">
        <f>IF(AND('別紙3-1_区分⑤所要額内訳'!$E$40&gt;=DATE(2023,1,1),'別紙3-1_区分⑤所要額内訳'!$D$40="無",COUNTIF($D$141:AR141,1)&lt;=7),AR141,IF(OR('別紙3-1_区分⑤所要額内訳'!$D$40="有",'別紙3-1_区分⑤所要額内訳'!$E$40&lt;=DATE(2022,12,31)),AR141,""))</f>
        <v/>
      </c>
      <c r="AS248" s="312" t="str">
        <f>IF(AND('別紙3-1_区分⑤所要額内訳'!$E$40&gt;=DATE(2023,1,1),'別紙3-1_区分⑤所要額内訳'!$D$40="無",COUNTIF($D$141:AS141,1)&lt;=7),AS141,IF(OR('別紙3-1_区分⑤所要額内訳'!$D$40="有",'別紙3-1_区分⑤所要額内訳'!$E$40&lt;=DATE(2022,12,31)),AS141,""))</f>
        <v/>
      </c>
      <c r="AT248" s="312" t="str">
        <f>IF(AND('別紙3-1_区分⑤所要額内訳'!$E$40&gt;=DATE(2023,1,1),'別紙3-1_区分⑤所要額内訳'!$D$40="無",COUNTIF($D$141:AT141,1)&lt;=7),AT141,IF(OR('別紙3-1_区分⑤所要額内訳'!$D$40="有",'別紙3-1_区分⑤所要額内訳'!$E$40&lt;=DATE(2022,12,31)),AT141,""))</f>
        <v/>
      </c>
      <c r="AU248" s="312" t="str">
        <f>IF(AND('別紙3-1_区分⑤所要額内訳'!$E$40&gt;=DATE(2023,1,1),'別紙3-1_区分⑤所要額内訳'!$D$40="無",COUNTIF($D$141:AU141,1)&lt;=7),AU141,IF(OR('別紙3-1_区分⑤所要額内訳'!$D$40="有",'別紙3-1_区分⑤所要額内訳'!$E$40&lt;=DATE(2022,12,31)),AU141,""))</f>
        <v/>
      </c>
      <c r="AV248" s="312" t="str">
        <f>IF(AND('別紙3-1_区分⑤所要額内訳'!$E$40&gt;=DATE(2023,1,1),'別紙3-1_区分⑤所要額内訳'!$D$40="無",COUNTIF($D$141:AV141,1)&lt;=7),AV141,IF(OR('別紙3-1_区分⑤所要額内訳'!$D$40="有",'別紙3-1_区分⑤所要額内訳'!$E$40&lt;=DATE(2022,12,31)),AV141,""))</f>
        <v/>
      </c>
      <c r="AW248" s="312" t="str">
        <f>IF(AND('別紙3-1_区分⑤所要額内訳'!$E$40&gt;=DATE(2023,1,1),'別紙3-1_区分⑤所要額内訳'!$D$40="無",COUNTIF($D$141:AW141,1)&lt;=7),AW141,IF(OR('別紙3-1_区分⑤所要額内訳'!$D$40="有",'別紙3-1_区分⑤所要額内訳'!$E$40&lt;=DATE(2022,12,31)),AW141,""))</f>
        <v/>
      </c>
      <c r="AX248" s="312" t="str">
        <f>IF(AND('別紙3-1_区分⑤所要額内訳'!$E$40&gt;=DATE(2023,1,1),'別紙3-1_区分⑤所要額内訳'!$D$40="無",COUNTIF($D$141:AX141,1)&lt;=7),AX141,IF(OR('別紙3-1_区分⑤所要額内訳'!$D$40="有",'別紙3-1_区分⑤所要額内訳'!$E$40&lt;=DATE(2022,12,31)),AX141,""))</f>
        <v/>
      </c>
      <c r="AY248" s="312" t="str">
        <f>IF(AND('別紙3-1_区分⑤所要額内訳'!$E$40&gt;=DATE(2023,1,1),'別紙3-1_区分⑤所要額内訳'!$D$40="無",COUNTIF($D$141:AY141,1)&lt;=7),AY141,IF(OR('別紙3-1_区分⑤所要額内訳'!$D$40="有",'別紙3-1_区分⑤所要額内訳'!$E$40&lt;=DATE(2022,12,31)),AY141,""))</f>
        <v/>
      </c>
      <c r="AZ248" s="312" t="str">
        <f>IF(AND('別紙3-1_区分⑤所要額内訳'!$E$40&gt;=DATE(2023,1,1),'別紙3-1_区分⑤所要額内訳'!$D$40="無",COUNTIF($D$141:AZ141,1)&lt;=7),AZ141,IF(OR('別紙3-1_区分⑤所要額内訳'!$D$40="有",'別紙3-1_区分⑤所要額内訳'!$E$40&lt;=DATE(2022,12,31)),AZ141,""))</f>
        <v/>
      </c>
      <c r="BA248" s="312" t="str">
        <f>IF(AND('別紙3-1_区分⑤所要額内訳'!$E$40&gt;=DATE(2023,1,1),'別紙3-1_区分⑤所要額内訳'!$D$40="無",COUNTIF($D$141:BA141,1)&lt;=7),BA141,IF(OR('別紙3-1_区分⑤所要額内訳'!$D$40="有",'別紙3-1_区分⑤所要額内訳'!$E$40&lt;=DATE(2022,12,31)),BA141,""))</f>
        <v/>
      </c>
      <c r="BB248" s="311">
        <f t="shared" si="228"/>
        <v>1</v>
      </c>
    </row>
    <row r="249" spans="1:54">
      <c r="A249" s="307" t="str">
        <f t="shared" si="229"/>
        <v/>
      </c>
      <c r="B249" s="313" t="str">
        <f t="shared" si="229"/>
        <v/>
      </c>
      <c r="C249" s="307" t="str">
        <f t="shared" si="229"/>
        <v/>
      </c>
      <c r="D249" s="312">
        <f>IF(AND('別紙3-1_区分⑤所要額内訳'!$E$41&gt;=DATE(2023,1,1),'別紙3-1_区分⑤所要額内訳'!$D$41="無",COUNTIF($D$142:D142,1)&lt;=7),D142,IF(OR('別紙3-1_区分⑤所要額内訳'!$D$41="有",'別紙3-1_区分⑤所要額内訳'!$E$41&lt;=DATE(2022,12,31)),D142,""))</f>
        <v>1</v>
      </c>
      <c r="E249" s="312" t="str">
        <f>IF(AND('別紙3-1_区分⑤所要額内訳'!$E$41&gt;=DATE(2023,1,1),'別紙3-1_区分⑤所要額内訳'!$D$41="無",COUNTIF($D$142:E142,1)&lt;=7),E142,IF(OR('別紙3-1_区分⑤所要額内訳'!$D$41="有",'別紙3-1_区分⑤所要額内訳'!$E$41&lt;=DATE(2022,12,31)),E142,""))</f>
        <v/>
      </c>
      <c r="F249" s="312" t="str">
        <f>IF(AND('別紙3-1_区分⑤所要額内訳'!$E$41&gt;=DATE(2023,1,1),'別紙3-1_区分⑤所要額内訳'!$D$41="無",COUNTIF($D$142:F142,1)&lt;=7),F142,IF(OR('別紙3-1_区分⑤所要額内訳'!$D$41="有",'別紙3-1_区分⑤所要額内訳'!$E$41&lt;=DATE(2022,12,31)),F142,""))</f>
        <v/>
      </c>
      <c r="G249" s="312" t="str">
        <f>IF(AND('別紙3-1_区分⑤所要額内訳'!$E$41&gt;=DATE(2023,1,1),'別紙3-1_区分⑤所要額内訳'!$D$41="無",COUNTIF($D$142:G142,1)&lt;=7),G142,IF(OR('別紙3-1_区分⑤所要額内訳'!$D$41="有",'別紙3-1_区分⑤所要額内訳'!$E$41&lt;=DATE(2022,12,31)),G142,""))</f>
        <v/>
      </c>
      <c r="H249" s="312" t="str">
        <f>IF(AND('別紙3-1_区分⑤所要額内訳'!$E$41&gt;=DATE(2023,1,1),'別紙3-1_区分⑤所要額内訳'!$D$41="無",COUNTIF($D$142:H142,1)&lt;=7),H142,IF(OR('別紙3-1_区分⑤所要額内訳'!$D$41="有",'別紙3-1_区分⑤所要額内訳'!$E$41&lt;=DATE(2022,12,31)),H142,""))</f>
        <v/>
      </c>
      <c r="I249" s="312" t="str">
        <f>IF(AND('別紙3-1_区分⑤所要額内訳'!$E$41&gt;=DATE(2023,1,1),'別紙3-1_区分⑤所要額内訳'!$D$41="無",COUNTIF($D$142:I142,1)&lt;=7),I142,IF(OR('別紙3-1_区分⑤所要額内訳'!$D$41="有",'別紙3-1_区分⑤所要額内訳'!$E$41&lt;=DATE(2022,12,31)),I142,""))</f>
        <v/>
      </c>
      <c r="J249" s="312" t="str">
        <f>IF(AND('別紙3-1_区分⑤所要額内訳'!$E$41&gt;=DATE(2023,1,1),'別紙3-1_区分⑤所要額内訳'!$D$41="無",COUNTIF($D$142:J142,1)&lt;=7),J142,IF(OR('別紙3-1_区分⑤所要額内訳'!$D$41="有",'別紙3-1_区分⑤所要額内訳'!$E$41&lt;=DATE(2022,12,31)),J142,""))</f>
        <v/>
      </c>
      <c r="K249" s="312" t="str">
        <f>IF(AND('別紙3-1_区分⑤所要額内訳'!$E$41&gt;=DATE(2023,1,1),'別紙3-1_区分⑤所要額内訳'!$D$41="無",COUNTIF($D$142:K142,1)&lt;=7),K142,IF(OR('別紙3-1_区分⑤所要額内訳'!$D$41="有",'別紙3-1_区分⑤所要額内訳'!$E$41&lt;=DATE(2022,12,31)),K142,""))</f>
        <v/>
      </c>
      <c r="L249" s="312" t="str">
        <f>IF(AND('別紙3-1_区分⑤所要額内訳'!$E$41&gt;=DATE(2023,1,1),'別紙3-1_区分⑤所要額内訳'!$D$41="無",COUNTIF($D$142:L142,1)&lt;=7),L142,IF(OR('別紙3-1_区分⑤所要額内訳'!$D$41="有",'別紙3-1_区分⑤所要額内訳'!$E$41&lt;=DATE(2022,12,31)),L142,""))</f>
        <v/>
      </c>
      <c r="M249" s="312" t="str">
        <f>IF(AND('別紙3-1_区分⑤所要額内訳'!$E$41&gt;=DATE(2023,1,1),'別紙3-1_区分⑤所要額内訳'!$D$41="無",COUNTIF($D$142:M142,1)&lt;=7),M142,IF(OR('別紙3-1_区分⑤所要額内訳'!$D$41="有",'別紙3-1_区分⑤所要額内訳'!$E$41&lt;=DATE(2022,12,31)),M142,""))</f>
        <v/>
      </c>
      <c r="N249" s="312" t="str">
        <f>IF(AND('別紙3-1_区分⑤所要額内訳'!$E$41&gt;=DATE(2023,1,1),'別紙3-1_区分⑤所要額内訳'!$D$41="無",COUNTIF($D$142:N142,1)&lt;=7),N142,IF(OR('別紙3-1_区分⑤所要額内訳'!$D$41="有",'別紙3-1_区分⑤所要額内訳'!$E$41&lt;=DATE(2022,12,31)),N142,""))</f>
        <v/>
      </c>
      <c r="O249" s="312" t="str">
        <f>IF(AND('別紙3-1_区分⑤所要額内訳'!$E$41&gt;=DATE(2023,1,1),'別紙3-1_区分⑤所要額内訳'!$D$41="無",COUNTIF($D$142:O142,1)&lt;=7),O142,IF(OR('別紙3-1_区分⑤所要額内訳'!$D$41="有",'別紙3-1_区分⑤所要額内訳'!$E$41&lt;=DATE(2022,12,31)),O142,""))</f>
        <v/>
      </c>
      <c r="P249" s="312" t="str">
        <f>IF(AND('別紙3-1_区分⑤所要額内訳'!$E$41&gt;=DATE(2023,1,1),'別紙3-1_区分⑤所要額内訳'!$D$41="無",COUNTIF($D$142:P142,1)&lt;=7),P142,IF(OR('別紙3-1_区分⑤所要額内訳'!$D$41="有",'別紙3-1_区分⑤所要額内訳'!$E$41&lt;=DATE(2022,12,31)),P142,""))</f>
        <v/>
      </c>
      <c r="Q249" s="312" t="str">
        <f>IF(AND('別紙3-1_区分⑤所要額内訳'!$E$41&gt;=DATE(2023,1,1),'別紙3-1_区分⑤所要額内訳'!$D$41="無",COUNTIF($D$142:Q142,1)&lt;=7),Q142,IF(OR('別紙3-1_区分⑤所要額内訳'!$D$41="有",'別紙3-1_区分⑤所要額内訳'!$E$41&lt;=DATE(2022,12,31)),Q142,""))</f>
        <v/>
      </c>
      <c r="R249" s="312" t="str">
        <f>IF(AND('別紙3-1_区分⑤所要額内訳'!$E$41&gt;=DATE(2023,1,1),'別紙3-1_区分⑤所要額内訳'!$D$41="無",COUNTIF($D$142:R142,1)&lt;=7),R142,IF(OR('別紙3-1_区分⑤所要額内訳'!$D$41="有",'別紙3-1_区分⑤所要額内訳'!$E$41&lt;=DATE(2022,12,31)),R142,""))</f>
        <v/>
      </c>
      <c r="S249" s="312" t="str">
        <f>IF(AND('別紙3-1_区分⑤所要額内訳'!$E$41&gt;=DATE(2023,1,1),'別紙3-1_区分⑤所要額内訳'!$D$41="無",COUNTIF($D$142:S142,1)&lt;=7),S142,IF(OR('別紙3-1_区分⑤所要額内訳'!$D$41="有",'別紙3-1_区分⑤所要額内訳'!$E$41&lt;=DATE(2022,12,31)),S142,""))</f>
        <v/>
      </c>
      <c r="T249" s="312" t="str">
        <f>IF(AND('別紙3-1_区分⑤所要額内訳'!$E$41&gt;=DATE(2023,1,1),'別紙3-1_区分⑤所要額内訳'!$D$41="無",COUNTIF($D$142:T142,1)&lt;=7),T142,IF(OR('別紙3-1_区分⑤所要額内訳'!$D$41="有",'別紙3-1_区分⑤所要額内訳'!$E$41&lt;=DATE(2022,12,31)),T142,""))</f>
        <v/>
      </c>
      <c r="U249" s="312" t="str">
        <f>IF(AND('別紙3-1_区分⑤所要額内訳'!$E$41&gt;=DATE(2023,1,1),'別紙3-1_区分⑤所要額内訳'!$D$41="無",COUNTIF($D$142:U142,1)&lt;=7),U142,IF(OR('別紙3-1_区分⑤所要額内訳'!$D$41="有",'別紙3-1_区分⑤所要額内訳'!$E$41&lt;=DATE(2022,12,31)),U142,""))</f>
        <v/>
      </c>
      <c r="V249" s="312" t="str">
        <f>IF(AND('別紙3-1_区分⑤所要額内訳'!$E$41&gt;=DATE(2023,1,1),'別紙3-1_区分⑤所要額内訳'!$D$41="無",COUNTIF($D$142:V142,1)&lt;=7),V142,IF(OR('別紙3-1_区分⑤所要額内訳'!$D$41="有",'別紙3-1_区分⑤所要額内訳'!$E$41&lt;=DATE(2022,12,31)),V142,""))</f>
        <v/>
      </c>
      <c r="W249" s="312" t="str">
        <f>IF(AND('別紙3-1_区分⑤所要額内訳'!$E$41&gt;=DATE(2023,1,1),'別紙3-1_区分⑤所要額内訳'!$D$41="無",COUNTIF($D$142:W142,1)&lt;=7),W142,IF(OR('別紙3-1_区分⑤所要額内訳'!$D$41="有",'別紙3-1_区分⑤所要額内訳'!$E$41&lt;=DATE(2022,12,31)),W142,""))</f>
        <v/>
      </c>
      <c r="X249" s="312" t="str">
        <f>IF(AND('別紙3-1_区分⑤所要額内訳'!$E$41&gt;=DATE(2023,1,1),'別紙3-1_区分⑤所要額内訳'!$D$41="無",COUNTIF($D$142:X142,1)&lt;=7),X142,IF(OR('別紙3-1_区分⑤所要額内訳'!$D$41="有",'別紙3-1_区分⑤所要額内訳'!$E$41&lt;=DATE(2022,12,31)),X142,""))</f>
        <v/>
      </c>
      <c r="Y249" s="312" t="str">
        <f>IF(AND('別紙3-1_区分⑤所要額内訳'!$E$41&gt;=DATE(2023,1,1),'別紙3-1_区分⑤所要額内訳'!$D$41="無",COUNTIF($D$142:Y142,1)&lt;=7),Y142,IF(OR('別紙3-1_区分⑤所要額内訳'!$D$41="有",'別紙3-1_区分⑤所要額内訳'!$E$41&lt;=DATE(2022,12,31)),Y142,""))</f>
        <v/>
      </c>
      <c r="Z249" s="312" t="str">
        <f>IF(AND('別紙3-1_区分⑤所要額内訳'!$E$41&gt;=DATE(2023,1,1),'別紙3-1_区分⑤所要額内訳'!$D$41="無",COUNTIF($D$142:Z142,1)&lt;=7),Z142,IF(OR('別紙3-1_区分⑤所要額内訳'!$D$41="有",'別紙3-1_区分⑤所要額内訳'!$E$41&lt;=DATE(2022,12,31)),Z142,""))</f>
        <v/>
      </c>
      <c r="AA249" s="312" t="str">
        <f>IF(AND('別紙3-1_区分⑤所要額内訳'!$E$41&gt;=DATE(2023,1,1),'別紙3-1_区分⑤所要額内訳'!$D$41="無",COUNTIF($D$142:AA142,1)&lt;=7),AA142,IF(OR('別紙3-1_区分⑤所要額内訳'!$D$41="有",'別紙3-1_区分⑤所要額内訳'!$E$41&lt;=DATE(2022,12,31)),AA142,""))</f>
        <v/>
      </c>
      <c r="AB249" s="312" t="str">
        <f>IF(AND('別紙3-1_区分⑤所要額内訳'!$E$41&gt;=DATE(2023,1,1),'別紙3-1_区分⑤所要額内訳'!$D$41="無",COUNTIF($D$142:AB142,1)&lt;=7),AB142,IF(OR('別紙3-1_区分⑤所要額内訳'!$D$41="有",'別紙3-1_区分⑤所要額内訳'!$E$41&lt;=DATE(2022,12,31)),AB142,""))</f>
        <v/>
      </c>
      <c r="AC249" s="312" t="str">
        <f>IF(AND('別紙3-1_区分⑤所要額内訳'!$E$41&gt;=DATE(2023,1,1),'別紙3-1_区分⑤所要額内訳'!$D$41="無",COUNTIF($D$142:AC142,1)&lt;=7),AC142,IF(OR('別紙3-1_区分⑤所要額内訳'!$D$41="有",'別紙3-1_区分⑤所要額内訳'!$E$41&lt;=DATE(2022,12,31)),AC142,""))</f>
        <v/>
      </c>
      <c r="AD249" s="312" t="str">
        <f>IF(AND('別紙3-1_区分⑤所要額内訳'!$E$41&gt;=DATE(2023,1,1),'別紙3-1_区分⑤所要額内訳'!$D$41="無",COUNTIF($D$142:AD142,1)&lt;=7),AD142,IF(OR('別紙3-1_区分⑤所要額内訳'!$D$41="有",'別紙3-1_区分⑤所要額内訳'!$E$41&lt;=DATE(2022,12,31)),AD142,""))</f>
        <v/>
      </c>
      <c r="AE249" s="312" t="str">
        <f>IF(AND('別紙3-1_区分⑤所要額内訳'!$E$41&gt;=DATE(2023,1,1),'別紙3-1_区分⑤所要額内訳'!$D$41="無",COUNTIF($D$142:AE142,1)&lt;=7),AE142,IF(OR('別紙3-1_区分⑤所要額内訳'!$D$41="有",'別紙3-1_区分⑤所要額内訳'!$E$41&lt;=DATE(2022,12,31)),AE142,""))</f>
        <v/>
      </c>
      <c r="AF249" s="312" t="str">
        <f>IF(AND('別紙3-1_区分⑤所要額内訳'!$E$41&gt;=DATE(2023,1,1),'別紙3-1_区分⑤所要額内訳'!$D$41="無",COUNTIF($D$142:AF142,1)&lt;=7),AF142,IF(OR('別紙3-1_区分⑤所要額内訳'!$D$41="有",'別紙3-1_区分⑤所要額内訳'!$E$41&lt;=DATE(2022,12,31)),AF142,""))</f>
        <v/>
      </c>
      <c r="AG249" s="312" t="str">
        <f>IF(AND('別紙3-1_区分⑤所要額内訳'!$E$41&gt;=DATE(2023,1,1),'別紙3-1_区分⑤所要額内訳'!$D$41="無",COUNTIF($D$142:AG142,1)&lt;=7),AG142,IF(OR('別紙3-1_区分⑤所要額内訳'!$D$41="有",'別紙3-1_区分⑤所要額内訳'!$E$41&lt;=DATE(2022,12,31)),AG142,""))</f>
        <v/>
      </c>
      <c r="AH249" s="312" t="str">
        <f>IF(AND('別紙3-1_区分⑤所要額内訳'!$E$41&gt;=DATE(2023,1,1),'別紙3-1_区分⑤所要額内訳'!$D$41="無",COUNTIF($D$142:AH142,1)&lt;=7),AH142,IF(OR('別紙3-1_区分⑤所要額内訳'!$D$41="有",'別紙3-1_区分⑤所要額内訳'!$E$41&lt;=DATE(2022,12,31)),AH142,""))</f>
        <v/>
      </c>
      <c r="AI249" s="312" t="str">
        <f>IF(AND('別紙3-1_区分⑤所要額内訳'!$E$41&gt;=DATE(2023,1,1),'別紙3-1_区分⑤所要額内訳'!$D$41="無",COUNTIF($D$142:AI142,1)&lt;=7),AI142,IF(OR('別紙3-1_区分⑤所要額内訳'!$D$41="有",'別紙3-1_区分⑤所要額内訳'!$E$41&lt;=DATE(2022,12,31)),AI142,""))</f>
        <v/>
      </c>
      <c r="AJ249" s="312" t="str">
        <f>IF(AND('別紙3-1_区分⑤所要額内訳'!$E$41&gt;=DATE(2023,1,1),'別紙3-1_区分⑤所要額内訳'!$D$41="無",COUNTIF($D$142:AJ142,1)&lt;=7),AJ142,IF(OR('別紙3-1_区分⑤所要額内訳'!$D$41="有",'別紙3-1_区分⑤所要額内訳'!$E$41&lt;=DATE(2022,12,31)),AJ142,""))</f>
        <v/>
      </c>
      <c r="AK249" s="312" t="str">
        <f>IF(AND('別紙3-1_区分⑤所要額内訳'!$E$41&gt;=DATE(2023,1,1),'別紙3-1_区分⑤所要額内訳'!$D$41="無",COUNTIF($D$142:AK142,1)&lt;=7),AK142,IF(OR('別紙3-1_区分⑤所要額内訳'!$D$41="有",'別紙3-1_区分⑤所要額内訳'!$E$41&lt;=DATE(2022,12,31)),AK142,""))</f>
        <v/>
      </c>
      <c r="AL249" s="312" t="str">
        <f>IF(AND('別紙3-1_区分⑤所要額内訳'!$E$41&gt;=DATE(2023,1,1),'別紙3-1_区分⑤所要額内訳'!$D$41="無",COUNTIF($D$142:AL142,1)&lt;=7),AL142,IF(OR('別紙3-1_区分⑤所要額内訳'!$D$41="有",'別紙3-1_区分⑤所要額内訳'!$E$41&lt;=DATE(2022,12,31)),AL142,""))</f>
        <v/>
      </c>
      <c r="AM249" s="312" t="str">
        <f>IF(AND('別紙3-1_区分⑤所要額内訳'!$E$41&gt;=DATE(2023,1,1),'別紙3-1_区分⑤所要額内訳'!$D$41="無",COUNTIF($D$142:AM142,1)&lt;=7),AM142,IF(OR('別紙3-1_区分⑤所要額内訳'!$D$41="有",'別紙3-1_区分⑤所要額内訳'!$E$41&lt;=DATE(2022,12,31)),AM142,""))</f>
        <v/>
      </c>
      <c r="AN249" s="312" t="str">
        <f>IF(AND('別紙3-1_区分⑤所要額内訳'!$E$41&gt;=DATE(2023,1,1),'別紙3-1_区分⑤所要額内訳'!$D$41="無",COUNTIF($D$142:AN142,1)&lt;=7),AN142,IF(OR('別紙3-1_区分⑤所要額内訳'!$D$41="有",'別紙3-1_区分⑤所要額内訳'!$E$41&lt;=DATE(2022,12,31)),AN142,""))</f>
        <v/>
      </c>
      <c r="AO249" s="312" t="str">
        <f>IF(AND('別紙3-1_区分⑤所要額内訳'!$E$41&gt;=DATE(2023,1,1),'別紙3-1_区分⑤所要額内訳'!$D$41="無",COUNTIF($D$142:AO142,1)&lt;=7),AO142,IF(OR('別紙3-1_区分⑤所要額内訳'!$D$41="有",'別紙3-1_区分⑤所要額内訳'!$E$41&lt;=DATE(2022,12,31)),AO142,""))</f>
        <v/>
      </c>
      <c r="AP249" s="312" t="str">
        <f>IF(AND('別紙3-1_区分⑤所要額内訳'!$E$41&gt;=DATE(2023,1,1),'別紙3-1_区分⑤所要額内訳'!$D$41="無",COUNTIF($D$142:AP142,1)&lt;=7),AP142,IF(OR('別紙3-1_区分⑤所要額内訳'!$D$41="有",'別紙3-1_区分⑤所要額内訳'!$E$41&lt;=DATE(2022,12,31)),AP142,""))</f>
        <v/>
      </c>
      <c r="AQ249" s="312" t="str">
        <f>IF(AND('別紙3-1_区分⑤所要額内訳'!$E$41&gt;=DATE(2023,1,1),'別紙3-1_区分⑤所要額内訳'!$D$41="無",COUNTIF($D$142:AQ142,1)&lt;=7),AQ142,IF(OR('別紙3-1_区分⑤所要額内訳'!$D$41="有",'別紙3-1_区分⑤所要額内訳'!$E$41&lt;=DATE(2022,12,31)),AQ142,""))</f>
        <v/>
      </c>
      <c r="AR249" s="312" t="str">
        <f>IF(AND('別紙3-1_区分⑤所要額内訳'!$E$41&gt;=DATE(2023,1,1),'別紙3-1_区分⑤所要額内訳'!$D$41="無",COUNTIF($D$142:AR142,1)&lt;=7),AR142,IF(OR('別紙3-1_区分⑤所要額内訳'!$D$41="有",'別紙3-1_区分⑤所要額内訳'!$E$41&lt;=DATE(2022,12,31)),AR142,""))</f>
        <v/>
      </c>
      <c r="AS249" s="312" t="str">
        <f>IF(AND('別紙3-1_区分⑤所要額内訳'!$E$41&gt;=DATE(2023,1,1),'別紙3-1_区分⑤所要額内訳'!$D$41="無",COUNTIF($D$142:AS142,1)&lt;=7),AS142,IF(OR('別紙3-1_区分⑤所要額内訳'!$D$41="有",'別紙3-1_区分⑤所要額内訳'!$E$41&lt;=DATE(2022,12,31)),AS142,""))</f>
        <v/>
      </c>
      <c r="AT249" s="312" t="str">
        <f>IF(AND('別紙3-1_区分⑤所要額内訳'!$E$41&gt;=DATE(2023,1,1),'別紙3-1_区分⑤所要額内訳'!$D$41="無",COUNTIF($D$142:AT142,1)&lt;=7),AT142,IF(OR('別紙3-1_区分⑤所要額内訳'!$D$41="有",'別紙3-1_区分⑤所要額内訳'!$E$41&lt;=DATE(2022,12,31)),AT142,""))</f>
        <v/>
      </c>
      <c r="AU249" s="312" t="str">
        <f>IF(AND('別紙3-1_区分⑤所要額内訳'!$E$41&gt;=DATE(2023,1,1),'別紙3-1_区分⑤所要額内訳'!$D$41="無",COUNTIF($D$142:AU142,1)&lt;=7),AU142,IF(OR('別紙3-1_区分⑤所要額内訳'!$D$41="有",'別紙3-1_区分⑤所要額内訳'!$E$41&lt;=DATE(2022,12,31)),AU142,""))</f>
        <v/>
      </c>
      <c r="AV249" s="312" t="str">
        <f>IF(AND('別紙3-1_区分⑤所要額内訳'!$E$41&gt;=DATE(2023,1,1),'別紙3-1_区分⑤所要額内訳'!$D$41="無",COUNTIF($D$142:AV142,1)&lt;=7),AV142,IF(OR('別紙3-1_区分⑤所要額内訳'!$D$41="有",'別紙3-1_区分⑤所要額内訳'!$E$41&lt;=DATE(2022,12,31)),AV142,""))</f>
        <v/>
      </c>
      <c r="AW249" s="312" t="str">
        <f>IF(AND('別紙3-1_区分⑤所要額内訳'!$E$41&gt;=DATE(2023,1,1),'別紙3-1_区分⑤所要額内訳'!$D$41="無",COUNTIF($D$142:AW142,1)&lt;=7),AW142,IF(OR('別紙3-1_区分⑤所要額内訳'!$D$41="有",'別紙3-1_区分⑤所要額内訳'!$E$41&lt;=DATE(2022,12,31)),AW142,""))</f>
        <v/>
      </c>
      <c r="AX249" s="312" t="str">
        <f>IF(AND('別紙3-1_区分⑤所要額内訳'!$E$41&gt;=DATE(2023,1,1),'別紙3-1_区分⑤所要額内訳'!$D$41="無",COUNTIF($D$142:AX142,1)&lt;=7),AX142,IF(OR('別紙3-1_区分⑤所要額内訳'!$D$41="有",'別紙3-1_区分⑤所要額内訳'!$E$41&lt;=DATE(2022,12,31)),AX142,""))</f>
        <v/>
      </c>
      <c r="AY249" s="312" t="str">
        <f>IF(AND('別紙3-1_区分⑤所要額内訳'!$E$41&gt;=DATE(2023,1,1),'別紙3-1_区分⑤所要額内訳'!$D$41="無",COUNTIF($D$142:AY142,1)&lt;=7),AY142,IF(OR('別紙3-1_区分⑤所要額内訳'!$D$41="有",'別紙3-1_区分⑤所要額内訳'!$E$41&lt;=DATE(2022,12,31)),AY142,""))</f>
        <v/>
      </c>
      <c r="AZ249" s="312" t="str">
        <f>IF(AND('別紙3-1_区分⑤所要額内訳'!$E$41&gt;=DATE(2023,1,1),'別紙3-1_区分⑤所要額内訳'!$D$41="無",COUNTIF($D$142:AZ142,1)&lt;=7),AZ142,IF(OR('別紙3-1_区分⑤所要額内訳'!$D$41="有",'別紙3-1_区分⑤所要額内訳'!$E$41&lt;=DATE(2022,12,31)),AZ142,""))</f>
        <v/>
      </c>
      <c r="BA249" s="312" t="str">
        <f>IF(AND('別紙3-1_区分⑤所要額内訳'!$E$41&gt;=DATE(2023,1,1),'別紙3-1_区分⑤所要額内訳'!$D$41="無",COUNTIF($D$142:BA142,1)&lt;=7),BA142,IF(OR('別紙3-1_区分⑤所要額内訳'!$D$41="有",'別紙3-1_区分⑤所要額内訳'!$E$41&lt;=DATE(2022,12,31)),BA142,""))</f>
        <v/>
      </c>
      <c r="BB249" s="311">
        <f t="shared" si="228"/>
        <v>1</v>
      </c>
    </row>
    <row r="250" spans="1:54">
      <c r="A250" s="307" t="str">
        <f t="shared" si="229"/>
        <v/>
      </c>
      <c r="B250" s="313" t="str">
        <f t="shared" si="229"/>
        <v/>
      </c>
      <c r="C250" s="307" t="str">
        <f t="shared" si="229"/>
        <v/>
      </c>
      <c r="D250" s="312">
        <f>IF(AND('別紙3-1_区分⑤所要額内訳'!$E$42&gt;=DATE(2023,1,1),'別紙3-1_区分⑤所要額内訳'!$D$42="無",COUNTIF($D$143:D143,1)&lt;=7),D143,IF(OR('別紙3-1_区分⑤所要額内訳'!$D$42="有",'別紙3-1_区分⑤所要額内訳'!$E$42&lt;=DATE(2022,12,31)),D143,""))</f>
        <v>1</v>
      </c>
      <c r="E250" s="312" t="str">
        <f>IF(AND('別紙3-1_区分⑤所要額内訳'!$E$42&gt;=DATE(2023,1,1),'別紙3-1_区分⑤所要額内訳'!$D$42="無",COUNTIF($D$143:E143,1)&lt;=7),E143,IF(OR('別紙3-1_区分⑤所要額内訳'!$D$42="有",'別紙3-1_区分⑤所要額内訳'!$E$42&lt;=DATE(2022,12,31)),E143,""))</f>
        <v/>
      </c>
      <c r="F250" s="312" t="str">
        <f>IF(AND('別紙3-1_区分⑤所要額内訳'!$E$42&gt;=DATE(2023,1,1),'別紙3-1_区分⑤所要額内訳'!$D$42="無",COUNTIF($D$143:F143,1)&lt;=7),F143,IF(OR('別紙3-1_区分⑤所要額内訳'!$D$42="有",'別紙3-1_区分⑤所要額内訳'!$E$42&lt;=DATE(2022,12,31)),F143,""))</f>
        <v/>
      </c>
      <c r="G250" s="312" t="str">
        <f>IF(AND('別紙3-1_区分⑤所要額内訳'!$E$42&gt;=DATE(2023,1,1),'別紙3-1_区分⑤所要額内訳'!$D$42="無",COUNTIF($D$143:G143,1)&lt;=7),G143,IF(OR('別紙3-1_区分⑤所要額内訳'!$D$42="有",'別紙3-1_区分⑤所要額内訳'!$E$42&lt;=DATE(2022,12,31)),G143,""))</f>
        <v/>
      </c>
      <c r="H250" s="312" t="str">
        <f>IF(AND('別紙3-1_区分⑤所要額内訳'!$E$42&gt;=DATE(2023,1,1),'別紙3-1_区分⑤所要額内訳'!$D$42="無",COUNTIF($D$143:H143,1)&lt;=7),H143,IF(OR('別紙3-1_区分⑤所要額内訳'!$D$42="有",'別紙3-1_区分⑤所要額内訳'!$E$42&lt;=DATE(2022,12,31)),H143,""))</f>
        <v/>
      </c>
      <c r="I250" s="312" t="str">
        <f>IF(AND('別紙3-1_区分⑤所要額内訳'!$E$42&gt;=DATE(2023,1,1),'別紙3-1_区分⑤所要額内訳'!$D$42="無",COUNTIF($D$143:I143,1)&lt;=7),I143,IF(OR('別紙3-1_区分⑤所要額内訳'!$D$42="有",'別紙3-1_区分⑤所要額内訳'!$E$42&lt;=DATE(2022,12,31)),I143,""))</f>
        <v/>
      </c>
      <c r="J250" s="312" t="str">
        <f>IF(AND('別紙3-1_区分⑤所要額内訳'!$E$42&gt;=DATE(2023,1,1),'別紙3-1_区分⑤所要額内訳'!$D$42="無",COUNTIF($D$143:J143,1)&lt;=7),J143,IF(OR('別紙3-1_区分⑤所要額内訳'!$D$42="有",'別紙3-1_区分⑤所要額内訳'!$E$42&lt;=DATE(2022,12,31)),J143,""))</f>
        <v/>
      </c>
      <c r="K250" s="312" t="str">
        <f>IF(AND('別紙3-1_区分⑤所要額内訳'!$E$42&gt;=DATE(2023,1,1),'別紙3-1_区分⑤所要額内訳'!$D$42="無",COUNTIF($D$143:K143,1)&lt;=7),K143,IF(OR('別紙3-1_区分⑤所要額内訳'!$D$42="有",'別紙3-1_区分⑤所要額内訳'!$E$42&lt;=DATE(2022,12,31)),K143,""))</f>
        <v/>
      </c>
      <c r="L250" s="312" t="str">
        <f>IF(AND('別紙3-1_区分⑤所要額内訳'!$E$42&gt;=DATE(2023,1,1),'別紙3-1_区分⑤所要額内訳'!$D$42="無",COUNTIF($D$143:L143,1)&lt;=7),L143,IF(OR('別紙3-1_区分⑤所要額内訳'!$D$42="有",'別紙3-1_区分⑤所要額内訳'!$E$42&lt;=DATE(2022,12,31)),L143,""))</f>
        <v/>
      </c>
      <c r="M250" s="312" t="str">
        <f>IF(AND('別紙3-1_区分⑤所要額内訳'!$E$42&gt;=DATE(2023,1,1),'別紙3-1_区分⑤所要額内訳'!$D$42="無",COUNTIF($D$143:M143,1)&lt;=7),M143,IF(OR('別紙3-1_区分⑤所要額内訳'!$D$42="有",'別紙3-1_区分⑤所要額内訳'!$E$42&lt;=DATE(2022,12,31)),M143,""))</f>
        <v/>
      </c>
      <c r="N250" s="312" t="str">
        <f>IF(AND('別紙3-1_区分⑤所要額内訳'!$E$42&gt;=DATE(2023,1,1),'別紙3-1_区分⑤所要額内訳'!$D$42="無",COUNTIF($D$143:N143,1)&lt;=7),N143,IF(OR('別紙3-1_区分⑤所要額内訳'!$D$42="有",'別紙3-1_区分⑤所要額内訳'!$E$42&lt;=DATE(2022,12,31)),N143,""))</f>
        <v/>
      </c>
      <c r="O250" s="312" t="str">
        <f>IF(AND('別紙3-1_区分⑤所要額内訳'!$E$42&gt;=DATE(2023,1,1),'別紙3-1_区分⑤所要額内訳'!$D$42="無",COUNTIF($D$143:O143,1)&lt;=7),O143,IF(OR('別紙3-1_区分⑤所要額内訳'!$D$42="有",'別紙3-1_区分⑤所要額内訳'!$E$42&lt;=DATE(2022,12,31)),O143,""))</f>
        <v/>
      </c>
      <c r="P250" s="312" t="str">
        <f>IF(AND('別紙3-1_区分⑤所要額内訳'!$E$42&gt;=DATE(2023,1,1),'別紙3-1_区分⑤所要額内訳'!$D$42="無",COUNTIF($D$143:P143,1)&lt;=7),P143,IF(OR('別紙3-1_区分⑤所要額内訳'!$D$42="有",'別紙3-1_区分⑤所要額内訳'!$E$42&lt;=DATE(2022,12,31)),P143,""))</f>
        <v/>
      </c>
      <c r="Q250" s="312" t="str">
        <f>IF(AND('別紙3-1_区分⑤所要額内訳'!$E$42&gt;=DATE(2023,1,1),'別紙3-1_区分⑤所要額内訳'!$D$42="無",COUNTIF($D$143:Q143,1)&lt;=7),Q143,IF(OR('別紙3-1_区分⑤所要額内訳'!$D$42="有",'別紙3-1_区分⑤所要額内訳'!$E$42&lt;=DATE(2022,12,31)),Q143,""))</f>
        <v/>
      </c>
      <c r="R250" s="312" t="str">
        <f>IF(AND('別紙3-1_区分⑤所要額内訳'!$E$42&gt;=DATE(2023,1,1),'別紙3-1_区分⑤所要額内訳'!$D$42="無",COUNTIF($D$143:R143,1)&lt;=7),R143,IF(OR('別紙3-1_区分⑤所要額内訳'!$D$42="有",'別紙3-1_区分⑤所要額内訳'!$E$42&lt;=DATE(2022,12,31)),R143,""))</f>
        <v/>
      </c>
      <c r="S250" s="312" t="str">
        <f>IF(AND('別紙3-1_区分⑤所要額内訳'!$E$42&gt;=DATE(2023,1,1),'別紙3-1_区分⑤所要額内訳'!$D$42="無",COUNTIF($D$143:S143,1)&lt;=7),S143,IF(OR('別紙3-1_区分⑤所要額内訳'!$D$42="有",'別紙3-1_区分⑤所要額内訳'!$E$42&lt;=DATE(2022,12,31)),S143,""))</f>
        <v/>
      </c>
      <c r="T250" s="312" t="str">
        <f>IF(AND('別紙3-1_区分⑤所要額内訳'!$E$42&gt;=DATE(2023,1,1),'別紙3-1_区分⑤所要額内訳'!$D$42="無",COUNTIF($D$143:T143,1)&lt;=7),T143,IF(OR('別紙3-1_区分⑤所要額内訳'!$D$42="有",'別紙3-1_区分⑤所要額内訳'!$E$42&lt;=DATE(2022,12,31)),T143,""))</f>
        <v/>
      </c>
      <c r="U250" s="312" t="str">
        <f>IF(AND('別紙3-1_区分⑤所要額内訳'!$E$42&gt;=DATE(2023,1,1),'別紙3-1_区分⑤所要額内訳'!$D$42="無",COUNTIF($D$143:U143,1)&lt;=7),U143,IF(OR('別紙3-1_区分⑤所要額内訳'!$D$42="有",'別紙3-1_区分⑤所要額内訳'!$E$42&lt;=DATE(2022,12,31)),U143,""))</f>
        <v/>
      </c>
      <c r="V250" s="312" t="str">
        <f>IF(AND('別紙3-1_区分⑤所要額内訳'!$E$42&gt;=DATE(2023,1,1),'別紙3-1_区分⑤所要額内訳'!$D$42="無",COUNTIF($D$143:V143,1)&lt;=7),V143,IF(OR('別紙3-1_区分⑤所要額内訳'!$D$42="有",'別紙3-1_区分⑤所要額内訳'!$E$42&lt;=DATE(2022,12,31)),V143,""))</f>
        <v/>
      </c>
      <c r="W250" s="312" t="str">
        <f>IF(AND('別紙3-1_区分⑤所要額内訳'!$E$42&gt;=DATE(2023,1,1),'別紙3-1_区分⑤所要額内訳'!$D$42="無",COUNTIF($D$143:W143,1)&lt;=7),W143,IF(OR('別紙3-1_区分⑤所要額内訳'!$D$42="有",'別紙3-1_区分⑤所要額内訳'!$E$42&lt;=DATE(2022,12,31)),W143,""))</f>
        <v/>
      </c>
      <c r="X250" s="312" t="str">
        <f>IF(AND('別紙3-1_区分⑤所要額内訳'!$E$42&gt;=DATE(2023,1,1),'別紙3-1_区分⑤所要額内訳'!$D$42="無",COUNTIF($D$143:X143,1)&lt;=7),X143,IF(OR('別紙3-1_区分⑤所要額内訳'!$D$42="有",'別紙3-1_区分⑤所要額内訳'!$E$42&lt;=DATE(2022,12,31)),X143,""))</f>
        <v/>
      </c>
      <c r="Y250" s="312" t="str">
        <f>IF(AND('別紙3-1_区分⑤所要額内訳'!$E$42&gt;=DATE(2023,1,1),'別紙3-1_区分⑤所要額内訳'!$D$42="無",COUNTIF($D$143:Y143,1)&lt;=7),Y143,IF(OR('別紙3-1_区分⑤所要額内訳'!$D$42="有",'別紙3-1_区分⑤所要額内訳'!$E$42&lt;=DATE(2022,12,31)),Y143,""))</f>
        <v/>
      </c>
      <c r="Z250" s="312" t="str">
        <f>IF(AND('別紙3-1_区分⑤所要額内訳'!$E$42&gt;=DATE(2023,1,1),'別紙3-1_区分⑤所要額内訳'!$D$42="無",COUNTIF($D$143:Z143,1)&lt;=7),Z143,IF(OR('別紙3-1_区分⑤所要額内訳'!$D$42="有",'別紙3-1_区分⑤所要額内訳'!$E$42&lt;=DATE(2022,12,31)),Z143,""))</f>
        <v/>
      </c>
      <c r="AA250" s="312" t="str">
        <f>IF(AND('別紙3-1_区分⑤所要額内訳'!$E$42&gt;=DATE(2023,1,1),'別紙3-1_区分⑤所要額内訳'!$D$42="無",COUNTIF($D$143:AA143,1)&lt;=7),AA143,IF(OR('別紙3-1_区分⑤所要額内訳'!$D$42="有",'別紙3-1_区分⑤所要額内訳'!$E$42&lt;=DATE(2022,12,31)),AA143,""))</f>
        <v/>
      </c>
      <c r="AB250" s="312" t="str">
        <f>IF(AND('別紙3-1_区分⑤所要額内訳'!$E$42&gt;=DATE(2023,1,1),'別紙3-1_区分⑤所要額内訳'!$D$42="無",COUNTIF($D$143:AB143,1)&lt;=7),AB143,IF(OR('別紙3-1_区分⑤所要額内訳'!$D$42="有",'別紙3-1_区分⑤所要額内訳'!$E$42&lt;=DATE(2022,12,31)),AB143,""))</f>
        <v/>
      </c>
      <c r="AC250" s="312" t="str">
        <f>IF(AND('別紙3-1_区分⑤所要額内訳'!$E$42&gt;=DATE(2023,1,1),'別紙3-1_区分⑤所要額内訳'!$D$42="無",COUNTIF($D$143:AC143,1)&lt;=7),AC143,IF(OR('別紙3-1_区分⑤所要額内訳'!$D$42="有",'別紙3-1_区分⑤所要額内訳'!$E$42&lt;=DATE(2022,12,31)),AC143,""))</f>
        <v/>
      </c>
      <c r="AD250" s="312" t="str">
        <f>IF(AND('別紙3-1_区分⑤所要額内訳'!$E$42&gt;=DATE(2023,1,1),'別紙3-1_区分⑤所要額内訳'!$D$42="無",COUNTIF($D$143:AD143,1)&lt;=7),AD143,IF(OR('別紙3-1_区分⑤所要額内訳'!$D$42="有",'別紙3-1_区分⑤所要額内訳'!$E$42&lt;=DATE(2022,12,31)),AD143,""))</f>
        <v/>
      </c>
      <c r="AE250" s="312" t="str">
        <f>IF(AND('別紙3-1_区分⑤所要額内訳'!$E$42&gt;=DATE(2023,1,1),'別紙3-1_区分⑤所要額内訳'!$D$42="無",COUNTIF($D$143:AE143,1)&lt;=7),AE143,IF(OR('別紙3-1_区分⑤所要額内訳'!$D$42="有",'別紙3-1_区分⑤所要額内訳'!$E$42&lt;=DATE(2022,12,31)),AE143,""))</f>
        <v/>
      </c>
      <c r="AF250" s="312" t="str">
        <f>IF(AND('別紙3-1_区分⑤所要額内訳'!$E$42&gt;=DATE(2023,1,1),'別紙3-1_区分⑤所要額内訳'!$D$42="無",COUNTIF($D$143:AF143,1)&lt;=7),AF143,IF(OR('別紙3-1_区分⑤所要額内訳'!$D$42="有",'別紙3-1_区分⑤所要額内訳'!$E$42&lt;=DATE(2022,12,31)),AF143,""))</f>
        <v/>
      </c>
      <c r="AG250" s="312" t="str">
        <f>IF(AND('別紙3-1_区分⑤所要額内訳'!$E$42&gt;=DATE(2023,1,1),'別紙3-1_区分⑤所要額内訳'!$D$42="無",COUNTIF($D$143:AG143,1)&lt;=7),AG143,IF(OR('別紙3-1_区分⑤所要額内訳'!$D$42="有",'別紙3-1_区分⑤所要額内訳'!$E$42&lt;=DATE(2022,12,31)),AG143,""))</f>
        <v/>
      </c>
      <c r="AH250" s="312" t="str">
        <f>IF(AND('別紙3-1_区分⑤所要額内訳'!$E$42&gt;=DATE(2023,1,1),'別紙3-1_区分⑤所要額内訳'!$D$42="無",COUNTIF($D$143:AH143,1)&lt;=7),AH143,IF(OR('別紙3-1_区分⑤所要額内訳'!$D$42="有",'別紙3-1_区分⑤所要額内訳'!$E$42&lt;=DATE(2022,12,31)),AH143,""))</f>
        <v/>
      </c>
      <c r="AI250" s="312" t="str">
        <f>IF(AND('別紙3-1_区分⑤所要額内訳'!$E$42&gt;=DATE(2023,1,1),'別紙3-1_区分⑤所要額内訳'!$D$42="無",COUNTIF($D$143:AI143,1)&lt;=7),AI143,IF(OR('別紙3-1_区分⑤所要額内訳'!$D$42="有",'別紙3-1_区分⑤所要額内訳'!$E$42&lt;=DATE(2022,12,31)),AI143,""))</f>
        <v/>
      </c>
      <c r="AJ250" s="312" t="str">
        <f>IF(AND('別紙3-1_区分⑤所要額内訳'!$E$42&gt;=DATE(2023,1,1),'別紙3-1_区分⑤所要額内訳'!$D$42="無",COUNTIF($D$143:AJ143,1)&lt;=7),AJ143,IF(OR('別紙3-1_区分⑤所要額内訳'!$D$42="有",'別紙3-1_区分⑤所要額内訳'!$E$42&lt;=DATE(2022,12,31)),AJ143,""))</f>
        <v/>
      </c>
      <c r="AK250" s="312" t="str">
        <f>IF(AND('別紙3-1_区分⑤所要額内訳'!$E$42&gt;=DATE(2023,1,1),'別紙3-1_区分⑤所要額内訳'!$D$42="無",COUNTIF($D$143:AK143,1)&lt;=7),AK143,IF(OR('別紙3-1_区分⑤所要額内訳'!$D$42="有",'別紙3-1_区分⑤所要額内訳'!$E$42&lt;=DATE(2022,12,31)),AK143,""))</f>
        <v/>
      </c>
      <c r="AL250" s="312" t="str">
        <f>IF(AND('別紙3-1_区分⑤所要額内訳'!$E$42&gt;=DATE(2023,1,1),'別紙3-1_区分⑤所要額内訳'!$D$42="無",COUNTIF($D$143:AL143,1)&lt;=7),AL143,IF(OR('別紙3-1_区分⑤所要額内訳'!$D$42="有",'別紙3-1_区分⑤所要額内訳'!$E$42&lt;=DATE(2022,12,31)),AL143,""))</f>
        <v/>
      </c>
      <c r="AM250" s="312" t="str">
        <f>IF(AND('別紙3-1_区分⑤所要額内訳'!$E$42&gt;=DATE(2023,1,1),'別紙3-1_区分⑤所要額内訳'!$D$42="無",COUNTIF($D$143:AM143,1)&lt;=7),AM143,IF(OR('別紙3-1_区分⑤所要額内訳'!$D$42="有",'別紙3-1_区分⑤所要額内訳'!$E$42&lt;=DATE(2022,12,31)),AM143,""))</f>
        <v/>
      </c>
      <c r="AN250" s="312" t="str">
        <f>IF(AND('別紙3-1_区分⑤所要額内訳'!$E$42&gt;=DATE(2023,1,1),'別紙3-1_区分⑤所要額内訳'!$D$42="無",COUNTIF($D$143:AN143,1)&lt;=7),AN143,IF(OR('別紙3-1_区分⑤所要額内訳'!$D$42="有",'別紙3-1_区分⑤所要額内訳'!$E$42&lt;=DATE(2022,12,31)),AN143,""))</f>
        <v/>
      </c>
      <c r="AO250" s="312" t="str">
        <f>IF(AND('別紙3-1_区分⑤所要額内訳'!$E$42&gt;=DATE(2023,1,1),'別紙3-1_区分⑤所要額内訳'!$D$42="無",COUNTIF($D$143:AO143,1)&lt;=7),AO143,IF(OR('別紙3-1_区分⑤所要額内訳'!$D$42="有",'別紙3-1_区分⑤所要額内訳'!$E$42&lt;=DATE(2022,12,31)),AO143,""))</f>
        <v/>
      </c>
      <c r="AP250" s="312" t="str">
        <f>IF(AND('別紙3-1_区分⑤所要額内訳'!$E$42&gt;=DATE(2023,1,1),'別紙3-1_区分⑤所要額内訳'!$D$42="無",COUNTIF($D$143:AP143,1)&lt;=7),AP143,IF(OR('別紙3-1_区分⑤所要額内訳'!$D$42="有",'別紙3-1_区分⑤所要額内訳'!$E$42&lt;=DATE(2022,12,31)),AP143,""))</f>
        <v/>
      </c>
      <c r="AQ250" s="312" t="str">
        <f>IF(AND('別紙3-1_区分⑤所要額内訳'!$E$42&gt;=DATE(2023,1,1),'別紙3-1_区分⑤所要額内訳'!$D$42="無",COUNTIF($D$143:AQ143,1)&lt;=7),AQ143,IF(OR('別紙3-1_区分⑤所要額内訳'!$D$42="有",'別紙3-1_区分⑤所要額内訳'!$E$42&lt;=DATE(2022,12,31)),AQ143,""))</f>
        <v/>
      </c>
      <c r="AR250" s="312" t="str">
        <f>IF(AND('別紙3-1_区分⑤所要額内訳'!$E$42&gt;=DATE(2023,1,1),'別紙3-1_区分⑤所要額内訳'!$D$42="無",COUNTIF($D$143:AR143,1)&lt;=7),AR143,IF(OR('別紙3-1_区分⑤所要額内訳'!$D$42="有",'別紙3-1_区分⑤所要額内訳'!$E$42&lt;=DATE(2022,12,31)),AR143,""))</f>
        <v/>
      </c>
      <c r="AS250" s="312" t="str">
        <f>IF(AND('別紙3-1_区分⑤所要額内訳'!$E$42&gt;=DATE(2023,1,1),'別紙3-1_区分⑤所要額内訳'!$D$42="無",COUNTIF($D$143:AS143,1)&lt;=7),AS143,IF(OR('別紙3-1_区分⑤所要額内訳'!$D$42="有",'別紙3-1_区分⑤所要額内訳'!$E$42&lt;=DATE(2022,12,31)),AS143,""))</f>
        <v/>
      </c>
      <c r="AT250" s="312" t="str">
        <f>IF(AND('別紙3-1_区分⑤所要額内訳'!$E$42&gt;=DATE(2023,1,1),'別紙3-1_区分⑤所要額内訳'!$D$42="無",COUNTIF($D$143:AT143,1)&lt;=7),AT143,IF(OR('別紙3-1_区分⑤所要額内訳'!$D$42="有",'別紙3-1_区分⑤所要額内訳'!$E$42&lt;=DATE(2022,12,31)),AT143,""))</f>
        <v/>
      </c>
      <c r="AU250" s="312" t="str">
        <f>IF(AND('別紙3-1_区分⑤所要額内訳'!$E$42&gt;=DATE(2023,1,1),'別紙3-1_区分⑤所要額内訳'!$D$42="無",COUNTIF($D$143:AU143,1)&lt;=7),AU143,IF(OR('別紙3-1_区分⑤所要額内訳'!$D$42="有",'別紙3-1_区分⑤所要額内訳'!$E$42&lt;=DATE(2022,12,31)),AU143,""))</f>
        <v/>
      </c>
      <c r="AV250" s="312" t="str">
        <f>IF(AND('別紙3-1_区分⑤所要額内訳'!$E$42&gt;=DATE(2023,1,1),'別紙3-1_区分⑤所要額内訳'!$D$42="無",COUNTIF($D$143:AV143,1)&lt;=7),AV143,IF(OR('別紙3-1_区分⑤所要額内訳'!$D$42="有",'別紙3-1_区分⑤所要額内訳'!$E$42&lt;=DATE(2022,12,31)),AV143,""))</f>
        <v/>
      </c>
      <c r="AW250" s="312" t="str">
        <f>IF(AND('別紙3-1_区分⑤所要額内訳'!$E$42&gt;=DATE(2023,1,1),'別紙3-1_区分⑤所要額内訳'!$D$42="無",COUNTIF($D$143:AW143,1)&lt;=7),AW143,IF(OR('別紙3-1_区分⑤所要額内訳'!$D$42="有",'別紙3-1_区分⑤所要額内訳'!$E$42&lt;=DATE(2022,12,31)),AW143,""))</f>
        <v/>
      </c>
      <c r="AX250" s="312" t="str">
        <f>IF(AND('別紙3-1_区分⑤所要額内訳'!$E$42&gt;=DATE(2023,1,1),'別紙3-1_区分⑤所要額内訳'!$D$42="無",COUNTIF($D$143:AX143,1)&lt;=7),AX143,IF(OR('別紙3-1_区分⑤所要額内訳'!$D$42="有",'別紙3-1_区分⑤所要額内訳'!$E$42&lt;=DATE(2022,12,31)),AX143,""))</f>
        <v/>
      </c>
      <c r="AY250" s="312" t="str">
        <f>IF(AND('別紙3-1_区分⑤所要額内訳'!$E$42&gt;=DATE(2023,1,1),'別紙3-1_区分⑤所要額内訳'!$D$42="無",COUNTIF($D$143:AY143,1)&lt;=7),AY143,IF(OR('別紙3-1_区分⑤所要額内訳'!$D$42="有",'別紙3-1_区分⑤所要額内訳'!$E$42&lt;=DATE(2022,12,31)),AY143,""))</f>
        <v/>
      </c>
      <c r="AZ250" s="312" t="str">
        <f>IF(AND('別紙3-1_区分⑤所要額内訳'!$E$42&gt;=DATE(2023,1,1),'別紙3-1_区分⑤所要額内訳'!$D$42="無",COUNTIF($D$143:AZ143,1)&lt;=7),AZ143,IF(OR('別紙3-1_区分⑤所要額内訳'!$D$42="有",'別紙3-1_区分⑤所要額内訳'!$E$42&lt;=DATE(2022,12,31)),AZ143,""))</f>
        <v/>
      </c>
      <c r="BA250" s="312" t="str">
        <f>IF(AND('別紙3-1_区分⑤所要額内訳'!$E$42&gt;=DATE(2023,1,1),'別紙3-1_区分⑤所要額内訳'!$D$42="無",COUNTIF($D$143:BA143,1)&lt;=7),BA143,IF(OR('別紙3-1_区分⑤所要額内訳'!$D$42="有",'別紙3-1_区分⑤所要額内訳'!$E$42&lt;=DATE(2022,12,31)),BA143,""))</f>
        <v/>
      </c>
      <c r="BB250" s="311">
        <f t="shared" si="228"/>
        <v>1</v>
      </c>
    </row>
    <row r="251" spans="1:54">
      <c r="A251" s="307" t="str">
        <f t="shared" si="229"/>
        <v/>
      </c>
      <c r="B251" s="313" t="str">
        <f t="shared" si="229"/>
        <v/>
      </c>
      <c r="C251" s="307" t="str">
        <f t="shared" si="229"/>
        <v/>
      </c>
      <c r="D251" s="312">
        <f>IF(AND('別紙3-1_区分⑤所要額内訳'!$E$43&gt;=DATE(2023,1,1),'別紙3-1_区分⑤所要額内訳'!$D$43="無",COUNTIF($D$144:D144,1)&lt;=7),D144,IF(OR('別紙3-1_区分⑤所要額内訳'!$D$43="有",'別紙3-1_区分⑤所要額内訳'!$E$43&lt;=DATE(2022,12,31)),D144,""))</f>
        <v>1</v>
      </c>
      <c r="E251" s="312" t="str">
        <f>IF(AND('別紙3-1_区分⑤所要額内訳'!$E$43&gt;=DATE(2023,1,1),'別紙3-1_区分⑤所要額内訳'!$D$43="無",COUNTIF($D$144:E144,1)&lt;=7),E144,IF(OR('別紙3-1_区分⑤所要額内訳'!$D$43="有",'別紙3-1_区分⑤所要額内訳'!$E$43&lt;=DATE(2022,12,31)),E144,""))</f>
        <v/>
      </c>
      <c r="F251" s="312" t="str">
        <f>IF(AND('別紙3-1_区分⑤所要額内訳'!$E$43&gt;=DATE(2023,1,1),'別紙3-1_区分⑤所要額内訳'!$D$43="無",COUNTIF($D$144:F144,1)&lt;=7),F144,IF(OR('別紙3-1_区分⑤所要額内訳'!$D$43="有",'別紙3-1_区分⑤所要額内訳'!$E$43&lt;=DATE(2022,12,31)),F144,""))</f>
        <v/>
      </c>
      <c r="G251" s="312" t="str">
        <f>IF(AND('別紙3-1_区分⑤所要額内訳'!$E$43&gt;=DATE(2023,1,1),'別紙3-1_区分⑤所要額内訳'!$D$43="無",COUNTIF($D$144:G144,1)&lt;=7),G144,IF(OR('別紙3-1_区分⑤所要額内訳'!$D$43="有",'別紙3-1_区分⑤所要額内訳'!$E$43&lt;=DATE(2022,12,31)),G144,""))</f>
        <v/>
      </c>
      <c r="H251" s="312" t="str">
        <f>IF(AND('別紙3-1_区分⑤所要額内訳'!$E$43&gt;=DATE(2023,1,1),'別紙3-1_区分⑤所要額内訳'!$D$43="無",COUNTIF($D$144:H144,1)&lt;=7),H144,IF(OR('別紙3-1_区分⑤所要額内訳'!$D$43="有",'別紙3-1_区分⑤所要額内訳'!$E$43&lt;=DATE(2022,12,31)),H144,""))</f>
        <v/>
      </c>
      <c r="I251" s="312" t="str">
        <f>IF(AND('別紙3-1_区分⑤所要額内訳'!$E$43&gt;=DATE(2023,1,1),'別紙3-1_区分⑤所要額内訳'!$D$43="無",COUNTIF($D$144:I144,1)&lt;=7),I144,IF(OR('別紙3-1_区分⑤所要額内訳'!$D$43="有",'別紙3-1_区分⑤所要額内訳'!$E$43&lt;=DATE(2022,12,31)),I144,""))</f>
        <v/>
      </c>
      <c r="J251" s="312" t="str">
        <f>IF(AND('別紙3-1_区分⑤所要額内訳'!$E$43&gt;=DATE(2023,1,1),'別紙3-1_区分⑤所要額内訳'!$D$43="無",COUNTIF($D$144:J144,1)&lt;=7),J144,IF(OR('別紙3-1_区分⑤所要額内訳'!$D$43="有",'別紙3-1_区分⑤所要額内訳'!$E$43&lt;=DATE(2022,12,31)),J144,""))</f>
        <v/>
      </c>
      <c r="K251" s="312" t="str">
        <f>IF(AND('別紙3-1_区分⑤所要額内訳'!$E$43&gt;=DATE(2023,1,1),'別紙3-1_区分⑤所要額内訳'!$D$43="無",COUNTIF($D$144:K144,1)&lt;=7),K144,IF(OR('別紙3-1_区分⑤所要額内訳'!$D$43="有",'別紙3-1_区分⑤所要額内訳'!$E$43&lt;=DATE(2022,12,31)),K144,""))</f>
        <v/>
      </c>
      <c r="L251" s="312" t="str">
        <f>IF(AND('別紙3-1_区分⑤所要額内訳'!$E$43&gt;=DATE(2023,1,1),'別紙3-1_区分⑤所要額内訳'!$D$43="無",COUNTIF($D$144:L144,1)&lt;=7),L144,IF(OR('別紙3-1_区分⑤所要額内訳'!$D$43="有",'別紙3-1_区分⑤所要額内訳'!$E$43&lt;=DATE(2022,12,31)),L144,""))</f>
        <v/>
      </c>
      <c r="M251" s="312" t="str">
        <f>IF(AND('別紙3-1_区分⑤所要額内訳'!$E$43&gt;=DATE(2023,1,1),'別紙3-1_区分⑤所要額内訳'!$D$43="無",COUNTIF($D$144:M144,1)&lt;=7),M144,IF(OR('別紙3-1_区分⑤所要額内訳'!$D$43="有",'別紙3-1_区分⑤所要額内訳'!$E$43&lt;=DATE(2022,12,31)),M144,""))</f>
        <v/>
      </c>
      <c r="N251" s="312" t="str">
        <f>IF(AND('別紙3-1_区分⑤所要額内訳'!$E$43&gt;=DATE(2023,1,1),'別紙3-1_区分⑤所要額内訳'!$D$43="無",COUNTIF($D$144:N144,1)&lt;=7),N144,IF(OR('別紙3-1_区分⑤所要額内訳'!$D$43="有",'別紙3-1_区分⑤所要額内訳'!$E$43&lt;=DATE(2022,12,31)),N144,""))</f>
        <v/>
      </c>
      <c r="O251" s="312" t="str">
        <f>IF(AND('別紙3-1_区分⑤所要額内訳'!$E$43&gt;=DATE(2023,1,1),'別紙3-1_区分⑤所要額内訳'!$D$43="無",COUNTIF($D$144:O144,1)&lt;=7),O144,IF(OR('別紙3-1_区分⑤所要額内訳'!$D$43="有",'別紙3-1_区分⑤所要額内訳'!$E$43&lt;=DATE(2022,12,31)),O144,""))</f>
        <v/>
      </c>
      <c r="P251" s="312" t="str">
        <f>IF(AND('別紙3-1_区分⑤所要額内訳'!$E$43&gt;=DATE(2023,1,1),'別紙3-1_区分⑤所要額内訳'!$D$43="無",COUNTIF($D$144:P144,1)&lt;=7),P144,IF(OR('別紙3-1_区分⑤所要額内訳'!$D$43="有",'別紙3-1_区分⑤所要額内訳'!$E$43&lt;=DATE(2022,12,31)),P144,""))</f>
        <v/>
      </c>
      <c r="Q251" s="312" t="str">
        <f>IF(AND('別紙3-1_区分⑤所要額内訳'!$E$43&gt;=DATE(2023,1,1),'別紙3-1_区分⑤所要額内訳'!$D$43="無",COUNTIF($D$144:Q144,1)&lt;=7),Q144,IF(OR('別紙3-1_区分⑤所要額内訳'!$D$43="有",'別紙3-1_区分⑤所要額内訳'!$E$43&lt;=DATE(2022,12,31)),Q144,""))</f>
        <v/>
      </c>
      <c r="R251" s="312" t="str">
        <f>IF(AND('別紙3-1_区分⑤所要額内訳'!$E$43&gt;=DATE(2023,1,1),'別紙3-1_区分⑤所要額内訳'!$D$43="無",COUNTIF($D$144:R144,1)&lt;=7),R144,IF(OR('別紙3-1_区分⑤所要額内訳'!$D$43="有",'別紙3-1_区分⑤所要額内訳'!$E$43&lt;=DATE(2022,12,31)),R144,""))</f>
        <v/>
      </c>
      <c r="S251" s="312" t="str">
        <f>IF(AND('別紙3-1_区分⑤所要額内訳'!$E$43&gt;=DATE(2023,1,1),'別紙3-1_区分⑤所要額内訳'!$D$43="無",COUNTIF($D$144:S144,1)&lt;=7),S144,IF(OR('別紙3-1_区分⑤所要額内訳'!$D$43="有",'別紙3-1_区分⑤所要額内訳'!$E$43&lt;=DATE(2022,12,31)),S144,""))</f>
        <v/>
      </c>
      <c r="T251" s="312" t="str">
        <f>IF(AND('別紙3-1_区分⑤所要額内訳'!$E$43&gt;=DATE(2023,1,1),'別紙3-1_区分⑤所要額内訳'!$D$43="無",COUNTIF($D$144:T144,1)&lt;=7),T144,IF(OR('別紙3-1_区分⑤所要額内訳'!$D$43="有",'別紙3-1_区分⑤所要額内訳'!$E$43&lt;=DATE(2022,12,31)),T144,""))</f>
        <v/>
      </c>
      <c r="U251" s="312" t="str">
        <f>IF(AND('別紙3-1_区分⑤所要額内訳'!$E$43&gt;=DATE(2023,1,1),'別紙3-1_区分⑤所要額内訳'!$D$43="無",COUNTIF($D$144:U144,1)&lt;=7),U144,IF(OR('別紙3-1_区分⑤所要額内訳'!$D$43="有",'別紙3-1_区分⑤所要額内訳'!$E$43&lt;=DATE(2022,12,31)),U144,""))</f>
        <v/>
      </c>
      <c r="V251" s="312" t="str">
        <f>IF(AND('別紙3-1_区分⑤所要額内訳'!$E$43&gt;=DATE(2023,1,1),'別紙3-1_区分⑤所要額内訳'!$D$43="無",COUNTIF($D$144:V144,1)&lt;=7),V144,IF(OR('別紙3-1_区分⑤所要額内訳'!$D$43="有",'別紙3-1_区分⑤所要額内訳'!$E$43&lt;=DATE(2022,12,31)),V144,""))</f>
        <v/>
      </c>
      <c r="W251" s="312" t="str">
        <f>IF(AND('別紙3-1_区分⑤所要額内訳'!$E$43&gt;=DATE(2023,1,1),'別紙3-1_区分⑤所要額内訳'!$D$43="無",COUNTIF($D$144:W144,1)&lt;=7),W144,IF(OR('別紙3-1_区分⑤所要額内訳'!$D$43="有",'別紙3-1_区分⑤所要額内訳'!$E$43&lt;=DATE(2022,12,31)),W144,""))</f>
        <v/>
      </c>
      <c r="X251" s="312" t="str">
        <f>IF(AND('別紙3-1_区分⑤所要額内訳'!$E$43&gt;=DATE(2023,1,1),'別紙3-1_区分⑤所要額内訳'!$D$43="無",COUNTIF($D$144:X144,1)&lt;=7),X144,IF(OR('別紙3-1_区分⑤所要額内訳'!$D$43="有",'別紙3-1_区分⑤所要額内訳'!$E$43&lt;=DATE(2022,12,31)),X144,""))</f>
        <v/>
      </c>
      <c r="Y251" s="312" t="str">
        <f>IF(AND('別紙3-1_区分⑤所要額内訳'!$E$43&gt;=DATE(2023,1,1),'別紙3-1_区分⑤所要額内訳'!$D$43="無",COUNTIF($D$144:Y144,1)&lt;=7),Y144,IF(OR('別紙3-1_区分⑤所要額内訳'!$D$43="有",'別紙3-1_区分⑤所要額内訳'!$E$43&lt;=DATE(2022,12,31)),Y144,""))</f>
        <v/>
      </c>
      <c r="Z251" s="312" t="str">
        <f>IF(AND('別紙3-1_区分⑤所要額内訳'!$E$43&gt;=DATE(2023,1,1),'別紙3-1_区分⑤所要額内訳'!$D$43="無",COUNTIF($D$144:Z144,1)&lt;=7),Z144,IF(OR('別紙3-1_区分⑤所要額内訳'!$D$43="有",'別紙3-1_区分⑤所要額内訳'!$E$43&lt;=DATE(2022,12,31)),Z144,""))</f>
        <v/>
      </c>
      <c r="AA251" s="312" t="str">
        <f>IF(AND('別紙3-1_区分⑤所要額内訳'!$E$43&gt;=DATE(2023,1,1),'別紙3-1_区分⑤所要額内訳'!$D$43="無",COUNTIF($D$144:AA144,1)&lt;=7),AA144,IF(OR('別紙3-1_区分⑤所要額内訳'!$D$43="有",'別紙3-1_区分⑤所要額内訳'!$E$43&lt;=DATE(2022,12,31)),AA144,""))</f>
        <v/>
      </c>
      <c r="AB251" s="312" t="str">
        <f>IF(AND('別紙3-1_区分⑤所要額内訳'!$E$43&gt;=DATE(2023,1,1),'別紙3-1_区分⑤所要額内訳'!$D$43="無",COUNTIF($D$144:AB144,1)&lt;=7),AB144,IF(OR('別紙3-1_区分⑤所要額内訳'!$D$43="有",'別紙3-1_区分⑤所要額内訳'!$E$43&lt;=DATE(2022,12,31)),AB144,""))</f>
        <v/>
      </c>
      <c r="AC251" s="312" t="str">
        <f>IF(AND('別紙3-1_区分⑤所要額内訳'!$E$43&gt;=DATE(2023,1,1),'別紙3-1_区分⑤所要額内訳'!$D$43="無",COUNTIF($D$144:AC144,1)&lt;=7),AC144,IF(OR('別紙3-1_区分⑤所要額内訳'!$D$43="有",'別紙3-1_区分⑤所要額内訳'!$E$43&lt;=DATE(2022,12,31)),AC144,""))</f>
        <v/>
      </c>
      <c r="AD251" s="312" t="str">
        <f>IF(AND('別紙3-1_区分⑤所要額内訳'!$E$43&gt;=DATE(2023,1,1),'別紙3-1_区分⑤所要額内訳'!$D$43="無",COUNTIF($D$144:AD144,1)&lt;=7),AD144,IF(OR('別紙3-1_区分⑤所要額内訳'!$D$43="有",'別紙3-1_区分⑤所要額内訳'!$E$43&lt;=DATE(2022,12,31)),AD144,""))</f>
        <v/>
      </c>
      <c r="AE251" s="312" t="str">
        <f>IF(AND('別紙3-1_区分⑤所要額内訳'!$E$43&gt;=DATE(2023,1,1),'別紙3-1_区分⑤所要額内訳'!$D$43="無",COUNTIF($D$144:AE144,1)&lt;=7),AE144,IF(OR('別紙3-1_区分⑤所要額内訳'!$D$43="有",'別紙3-1_区分⑤所要額内訳'!$E$43&lt;=DATE(2022,12,31)),AE144,""))</f>
        <v/>
      </c>
      <c r="AF251" s="312" t="str">
        <f>IF(AND('別紙3-1_区分⑤所要額内訳'!$E$43&gt;=DATE(2023,1,1),'別紙3-1_区分⑤所要額内訳'!$D$43="無",COUNTIF($D$144:AF144,1)&lt;=7),AF144,IF(OR('別紙3-1_区分⑤所要額内訳'!$D$43="有",'別紙3-1_区分⑤所要額内訳'!$E$43&lt;=DATE(2022,12,31)),AF144,""))</f>
        <v/>
      </c>
      <c r="AG251" s="312" t="str">
        <f>IF(AND('別紙3-1_区分⑤所要額内訳'!$E$43&gt;=DATE(2023,1,1),'別紙3-1_区分⑤所要額内訳'!$D$43="無",COUNTIF($D$144:AG144,1)&lt;=7),AG144,IF(OR('別紙3-1_区分⑤所要額内訳'!$D$43="有",'別紙3-1_区分⑤所要額内訳'!$E$43&lt;=DATE(2022,12,31)),AG144,""))</f>
        <v/>
      </c>
      <c r="AH251" s="312" t="str">
        <f>IF(AND('別紙3-1_区分⑤所要額内訳'!$E$43&gt;=DATE(2023,1,1),'別紙3-1_区分⑤所要額内訳'!$D$43="無",COUNTIF($D$144:AH144,1)&lt;=7),AH144,IF(OR('別紙3-1_区分⑤所要額内訳'!$D$43="有",'別紙3-1_区分⑤所要額内訳'!$E$43&lt;=DATE(2022,12,31)),AH144,""))</f>
        <v/>
      </c>
      <c r="AI251" s="312" t="str">
        <f>IF(AND('別紙3-1_区分⑤所要額内訳'!$E$43&gt;=DATE(2023,1,1),'別紙3-1_区分⑤所要額内訳'!$D$43="無",COUNTIF($D$144:AI144,1)&lt;=7),AI144,IF(OR('別紙3-1_区分⑤所要額内訳'!$D$43="有",'別紙3-1_区分⑤所要額内訳'!$E$43&lt;=DATE(2022,12,31)),AI144,""))</f>
        <v/>
      </c>
      <c r="AJ251" s="312" t="str">
        <f>IF(AND('別紙3-1_区分⑤所要額内訳'!$E$43&gt;=DATE(2023,1,1),'別紙3-1_区分⑤所要額内訳'!$D$43="無",COUNTIF($D$144:AJ144,1)&lt;=7),AJ144,IF(OR('別紙3-1_区分⑤所要額内訳'!$D$43="有",'別紙3-1_区分⑤所要額内訳'!$E$43&lt;=DATE(2022,12,31)),AJ144,""))</f>
        <v/>
      </c>
      <c r="AK251" s="312" t="str">
        <f>IF(AND('別紙3-1_区分⑤所要額内訳'!$E$43&gt;=DATE(2023,1,1),'別紙3-1_区分⑤所要額内訳'!$D$43="無",COUNTIF($D$144:AK144,1)&lt;=7),AK144,IF(OR('別紙3-1_区分⑤所要額内訳'!$D$43="有",'別紙3-1_区分⑤所要額内訳'!$E$43&lt;=DATE(2022,12,31)),AK144,""))</f>
        <v/>
      </c>
      <c r="AL251" s="312" t="str">
        <f>IF(AND('別紙3-1_区分⑤所要額内訳'!$E$43&gt;=DATE(2023,1,1),'別紙3-1_区分⑤所要額内訳'!$D$43="無",COUNTIF($D$144:AL144,1)&lt;=7),AL144,IF(OR('別紙3-1_区分⑤所要額内訳'!$D$43="有",'別紙3-1_区分⑤所要額内訳'!$E$43&lt;=DATE(2022,12,31)),AL144,""))</f>
        <v/>
      </c>
      <c r="AM251" s="312" t="str">
        <f>IF(AND('別紙3-1_区分⑤所要額内訳'!$E$43&gt;=DATE(2023,1,1),'別紙3-1_区分⑤所要額内訳'!$D$43="無",COUNTIF($D$144:AM144,1)&lt;=7),AM144,IF(OR('別紙3-1_区分⑤所要額内訳'!$D$43="有",'別紙3-1_区分⑤所要額内訳'!$E$43&lt;=DATE(2022,12,31)),AM144,""))</f>
        <v/>
      </c>
      <c r="AN251" s="312" t="str">
        <f>IF(AND('別紙3-1_区分⑤所要額内訳'!$E$43&gt;=DATE(2023,1,1),'別紙3-1_区分⑤所要額内訳'!$D$43="無",COUNTIF($D$144:AN144,1)&lt;=7),AN144,IF(OR('別紙3-1_区分⑤所要額内訳'!$D$43="有",'別紙3-1_区分⑤所要額内訳'!$E$43&lt;=DATE(2022,12,31)),AN144,""))</f>
        <v/>
      </c>
      <c r="AO251" s="312" t="str">
        <f>IF(AND('別紙3-1_区分⑤所要額内訳'!$E$43&gt;=DATE(2023,1,1),'別紙3-1_区分⑤所要額内訳'!$D$43="無",COUNTIF($D$144:AO144,1)&lt;=7),AO144,IF(OR('別紙3-1_区分⑤所要額内訳'!$D$43="有",'別紙3-1_区分⑤所要額内訳'!$E$43&lt;=DATE(2022,12,31)),AO144,""))</f>
        <v/>
      </c>
      <c r="AP251" s="312" t="str">
        <f>IF(AND('別紙3-1_区分⑤所要額内訳'!$E$43&gt;=DATE(2023,1,1),'別紙3-1_区分⑤所要額内訳'!$D$43="無",COUNTIF($D$144:AP144,1)&lt;=7),AP144,IF(OR('別紙3-1_区分⑤所要額内訳'!$D$43="有",'別紙3-1_区分⑤所要額内訳'!$E$43&lt;=DATE(2022,12,31)),AP144,""))</f>
        <v/>
      </c>
      <c r="AQ251" s="312" t="str">
        <f>IF(AND('別紙3-1_区分⑤所要額内訳'!$E$43&gt;=DATE(2023,1,1),'別紙3-1_区分⑤所要額内訳'!$D$43="無",COUNTIF($D$144:AQ144,1)&lt;=7),AQ144,IF(OR('別紙3-1_区分⑤所要額内訳'!$D$43="有",'別紙3-1_区分⑤所要額内訳'!$E$43&lt;=DATE(2022,12,31)),AQ144,""))</f>
        <v/>
      </c>
      <c r="AR251" s="312" t="str">
        <f>IF(AND('別紙3-1_区分⑤所要額内訳'!$E$43&gt;=DATE(2023,1,1),'別紙3-1_区分⑤所要額内訳'!$D$43="無",COUNTIF($D$144:AR144,1)&lt;=7),AR144,IF(OR('別紙3-1_区分⑤所要額内訳'!$D$43="有",'別紙3-1_区分⑤所要額内訳'!$E$43&lt;=DATE(2022,12,31)),AR144,""))</f>
        <v/>
      </c>
      <c r="AS251" s="312" t="str">
        <f>IF(AND('別紙3-1_区分⑤所要額内訳'!$E$43&gt;=DATE(2023,1,1),'別紙3-1_区分⑤所要額内訳'!$D$43="無",COUNTIF($D$144:AS144,1)&lt;=7),AS144,IF(OR('別紙3-1_区分⑤所要額内訳'!$D$43="有",'別紙3-1_区分⑤所要額内訳'!$E$43&lt;=DATE(2022,12,31)),AS144,""))</f>
        <v/>
      </c>
      <c r="AT251" s="312" t="str">
        <f>IF(AND('別紙3-1_区分⑤所要額内訳'!$E$43&gt;=DATE(2023,1,1),'別紙3-1_区分⑤所要額内訳'!$D$43="無",COUNTIF($D$144:AT144,1)&lt;=7),AT144,IF(OR('別紙3-1_区分⑤所要額内訳'!$D$43="有",'別紙3-1_区分⑤所要額内訳'!$E$43&lt;=DATE(2022,12,31)),AT144,""))</f>
        <v/>
      </c>
      <c r="AU251" s="312" t="str">
        <f>IF(AND('別紙3-1_区分⑤所要額内訳'!$E$43&gt;=DATE(2023,1,1),'別紙3-1_区分⑤所要額内訳'!$D$43="無",COUNTIF($D$144:AU144,1)&lt;=7),AU144,IF(OR('別紙3-1_区分⑤所要額内訳'!$D$43="有",'別紙3-1_区分⑤所要額内訳'!$E$43&lt;=DATE(2022,12,31)),AU144,""))</f>
        <v/>
      </c>
      <c r="AV251" s="312" t="str">
        <f>IF(AND('別紙3-1_区分⑤所要額内訳'!$E$43&gt;=DATE(2023,1,1),'別紙3-1_区分⑤所要額内訳'!$D$43="無",COUNTIF($D$144:AV144,1)&lt;=7),AV144,IF(OR('別紙3-1_区分⑤所要額内訳'!$D$43="有",'別紙3-1_区分⑤所要額内訳'!$E$43&lt;=DATE(2022,12,31)),AV144,""))</f>
        <v/>
      </c>
      <c r="AW251" s="312" t="str">
        <f>IF(AND('別紙3-1_区分⑤所要額内訳'!$E$43&gt;=DATE(2023,1,1),'別紙3-1_区分⑤所要額内訳'!$D$43="無",COUNTIF($D$144:AW144,1)&lt;=7),AW144,IF(OR('別紙3-1_区分⑤所要額内訳'!$D$43="有",'別紙3-1_区分⑤所要額内訳'!$E$43&lt;=DATE(2022,12,31)),AW144,""))</f>
        <v/>
      </c>
      <c r="AX251" s="312" t="str">
        <f>IF(AND('別紙3-1_区分⑤所要額内訳'!$E$43&gt;=DATE(2023,1,1),'別紙3-1_区分⑤所要額内訳'!$D$43="無",COUNTIF($D$144:AX144,1)&lt;=7),AX144,IF(OR('別紙3-1_区分⑤所要額内訳'!$D$43="有",'別紙3-1_区分⑤所要額内訳'!$E$43&lt;=DATE(2022,12,31)),AX144,""))</f>
        <v/>
      </c>
      <c r="AY251" s="312" t="str">
        <f>IF(AND('別紙3-1_区分⑤所要額内訳'!$E$43&gt;=DATE(2023,1,1),'別紙3-1_区分⑤所要額内訳'!$D$43="無",COUNTIF($D$144:AY144,1)&lt;=7),AY144,IF(OR('別紙3-1_区分⑤所要額内訳'!$D$43="有",'別紙3-1_区分⑤所要額内訳'!$E$43&lt;=DATE(2022,12,31)),AY144,""))</f>
        <v/>
      </c>
      <c r="AZ251" s="312" t="str">
        <f>IF(AND('別紙3-1_区分⑤所要額内訳'!$E$43&gt;=DATE(2023,1,1),'別紙3-1_区分⑤所要額内訳'!$D$43="無",COUNTIF($D$144:AZ144,1)&lt;=7),AZ144,IF(OR('別紙3-1_区分⑤所要額内訳'!$D$43="有",'別紙3-1_区分⑤所要額内訳'!$E$43&lt;=DATE(2022,12,31)),AZ144,""))</f>
        <v/>
      </c>
      <c r="BA251" s="312" t="str">
        <f>IF(AND('別紙3-1_区分⑤所要額内訳'!$E$43&gt;=DATE(2023,1,1),'別紙3-1_区分⑤所要額内訳'!$D$43="無",COUNTIF($D$144:BA144,1)&lt;=7),BA144,IF(OR('別紙3-1_区分⑤所要額内訳'!$D$43="有",'別紙3-1_区分⑤所要額内訳'!$E$43&lt;=DATE(2022,12,31)),BA144,""))</f>
        <v/>
      </c>
      <c r="BB251" s="311">
        <f t="shared" ref="BB251:BB282" si="230">COUNTIF(D251:BA251,1)</f>
        <v>1</v>
      </c>
    </row>
    <row r="252" spans="1:54">
      <c r="A252" s="307" t="str">
        <f t="shared" si="229"/>
        <v/>
      </c>
      <c r="B252" s="313" t="str">
        <f t="shared" si="229"/>
        <v/>
      </c>
      <c r="C252" s="307" t="str">
        <f t="shared" si="229"/>
        <v/>
      </c>
      <c r="D252" s="312">
        <f>IF(AND('別紙3-1_区分⑤所要額内訳'!$E$44&gt;=DATE(2023,1,1),'別紙3-1_区分⑤所要額内訳'!$D$44="無",COUNTIF($D$145:D145,1)&lt;=7),D145,IF(OR('別紙3-1_区分⑤所要額内訳'!$D$44="有",'別紙3-1_区分⑤所要額内訳'!$E$44&lt;=DATE(2022,12,31)),D145,""))</f>
        <v>1</v>
      </c>
      <c r="E252" s="312" t="str">
        <f>IF(AND('別紙3-1_区分⑤所要額内訳'!$E$44&gt;=DATE(2023,1,1),'別紙3-1_区分⑤所要額内訳'!$D$44="無",COUNTIF($D$145:E145,1)&lt;=7),E145,IF(OR('別紙3-1_区分⑤所要額内訳'!$D$44="有",'別紙3-1_区分⑤所要額内訳'!$E$44&lt;=DATE(2022,12,31)),E145,""))</f>
        <v/>
      </c>
      <c r="F252" s="312" t="str">
        <f>IF(AND('別紙3-1_区分⑤所要額内訳'!$E$44&gt;=DATE(2023,1,1),'別紙3-1_区分⑤所要額内訳'!$D$44="無",COUNTIF($D$145:F145,1)&lt;=7),F145,IF(OR('別紙3-1_区分⑤所要額内訳'!$D$44="有",'別紙3-1_区分⑤所要額内訳'!$E$44&lt;=DATE(2022,12,31)),F145,""))</f>
        <v/>
      </c>
      <c r="G252" s="312" t="str">
        <f>IF(AND('別紙3-1_区分⑤所要額内訳'!$E$44&gt;=DATE(2023,1,1),'別紙3-1_区分⑤所要額内訳'!$D$44="無",COUNTIF($D$145:G145,1)&lt;=7),G145,IF(OR('別紙3-1_区分⑤所要額内訳'!$D$44="有",'別紙3-1_区分⑤所要額内訳'!$E$44&lt;=DATE(2022,12,31)),G145,""))</f>
        <v/>
      </c>
      <c r="H252" s="312" t="str">
        <f>IF(AND('別紙3-1_区分⑤所要額内訳'!$E$44&gt;=DATE(2023,1,1),'別紙3-1_区分⑤所要額内訳'!$D$44="無",COUNTIF($D$145:H145,1)&lt;=7),H145,IF(OR('別紙3-1_区分⑤所要額内訳'!$D$44="有",'別紙3-1_区分⑤所要額内訳'!$E$44&lt;=DATE(2022,12,31)),H145,""))</f>
        <v/>
      </c>
      <c r="I252" s="312" t="str">
        <f>IF(AND('別紙3-1_区分⑤所要額内訳'!$E$44&gt;=DATE(2023,1,1),'別紙3-1_区分⑤所要額内訳'!$D$44="無",COUNTIF($D$145:I145,1)&lt;=7),I145,IF(OR('別紙3-1_区分⑤所要額内訳'!$D$44="有",'別紙3-1_区分⑤所要額内訳'!$E$44&lt;=DATE(2022,12,31)),I145,""))</f>
        <v/>
      </c>
      <c r="J252" s="312" t="str">
        <f>IF(AND('別紙3-1_区分⑤所要額内訳'!$E$44&gt;=DATE(2023,1,1),'別紙3-1_区分⑤所要額内訳'!$D$44="無",COUNTIF($D$145:J145,1)&lt;=7),J145,IF(OR('別紙3-1_区分⑤所要額内訳'!$D$44="有",'別紙3-1_区分⑤所要額内訳'!$E$44&lt;=DATE(2022,12,31)),J145,""))</f>
        <v/>
      </c>
      <c r="K252" s="312" t="str">
        <f>IF(AND('別紙3-1_区分⑤所要額内訳'!$E$44&gt;=DATE(2023,1,1),'別紙3-1_区分⑤所要額内訳'!$D$44="無",COUNTIF($D$145:K145,1)&lt;=7),K145,IF(OR('別紙3-1_区分⑤所要額内訳'!$D$44="有",'別紙3-1_区分⑤所要額内訳'!$E$44&lt;=DATE(2022,12,31)),K145,""))</f>
        <v/>
      </c>
      <c r="L252" s="312" t="str">
        <f>IF(AND('別紙3-1_区分⑤所要額内訳'!$E$44&gt;=DATE(2023,1,1),'別紙3-1_区分⑤所要額内訳'!$D$44="無",COUNTIF($D$145:L145,1)&lt;=7),L145,IF(OR('別紙3-1_区分⑤所要額内訳'!$D$44="有",'別紙3-1_区分⑤所要額内訳'!$E$44&lt;=DATE(2022,12,31)),L145,""))</f>
        <v/>
      </c>
      <c r="M252" s="312" t="str">
        <f>IF(AND('別紙3-1_区分⑤所要額内訳'!$E$44&gt;=DATE(2023,1,1),'別紙3-1_区分⑤所要額内訳'!$D$44="無",COUNTIF($D$145:M145,1)&lt;=7),M145,IF(OR('別紙3-1_区分⑤所要額内訳'!$D$44="有",'別紙3-1_区分⑤所要額内訳'!$E$44&lt;=DATE(2022,12,31)),M145,""))</f>
        <v/>
      </c>
      <c r="N252" s="312" t="str">
        <f>IF(AND('別紙3-1_区分⑤所要額内訳'!$E$44&gt;=DATE(2023,1,1),'別紙3-1_区分⑤所要額内訳'!$D$44="無",COUNTIF($D$145:N145,1)&lt;=7),N145,IF(OR('別紙3-1_区分⑤所要額内訳'!$D$44="有",'別紙3-1_区分⑤所要額内訳'!$E$44&lt;=DATE(2022,12,31)),N145,""))</f>
        <v/>
      </c>
      <c r="O252" s="312" t="str">
        <f>IF(AND('別紙3-1_区分⑤所要額内訳'!$E$44&gt;=DATE(2023,1,1),'別紙3-1_区分⑤所要額内訳'!$D$44="無",COUNTIF($D$145:O145,1)&lt;=7),O145,IF(OR('別紙3-1_区分⑤所要額内訳'!$D$44="有",'別紙3-1_区分⑤所要額内訳'!$E$44&lt;=DATE(2022,12,31)),O145,""))</f>
        <v/>
      </c>
      <c r="P252" s="312" t="str">
        <f>IF(AND('別紙3-1_区分⑤所要額内訳'!$E$44&gt;=DATE(2023,1,1),'別紙3-1_区分⑤所要額内訳'!$D$44="無",COUNTIF($D$145:P145,1)&lt;=7),P145,IF(OR('別紙3-1_区分⑤所要額内訳'!$D$44="有",'別紙3-1_区分⑤所要額内訳'!$E$44&lt;=DATE(2022,12,31)),P145,""))</f>
        <v/>
      </c>
      <c r="Q252" s="312" t="str">
        <f>IF(AND('別紙3-1_区分⑤所要額内訳'!$E$44&gt;=DATE(2023,1,1),'別紙3-1_区分⑤所要額内訳'!$D$44="無",COUNTIF($D$145:Q145,1)&lt;=7),Q145,IF(OR('別紙3-1_区分⑤所要額内訳'!$D$44="有",'別紙3-1_区分⑤所要額内訳'!$E$44&lt;=DATE(2022,12,31)),Q145,""))</f>
        <v/>
      </c>
      <c r="R252" s="312" t="str">
        <f>IF(AND('別紙3-1_区分⑤所要額内訳'!$E$44&gt;=DATE(2023,1,1),'別紙3-1_区分⑤所要額内訳'!$D$44="無",COUNTIF($D$145:R145,1)&lt;=7),R145,IF(OR('別紙3-1_区分⑤所要額内訳'!$D$44="有",'別紙3-1_区分⑤所要額内訳'!$E$44&lt;=DATE(2022,12,31)),R145,""))</f>
        <v/>
      </c>
      <c r="S252" s="312" t="str">
        <f>IF(AND('別紙3-1_区分⑤所要額内訳'!$E$44&gt;=DATE(2023,1,1),'別紙3-1_区分⑤所要額内訳'!$D$44="無",COUNTIF($D$145:S145,1)&lt;=7),S145,IF(OR('別紙3-1_区分⑤所要額内訳'!$D$44="有",'別紙3-1_区分⑤所要額内訳'!$E$44&lt;=DATE(2022,12,31)),S145,""))</f>
        <v/>
      </c>
      <c r="T252" s="312" t="str">
        <f>IF(AND('別紙3-1_区分⑤所要額内訳'!$E$44&gt;=DATE(2023,1,1),'別紙3-1_区分⑤所要額内訳'!$D$44="無",COUNTIF($D$145:T145,1)&lt;=7),T145,IF(OR('別紙3-1_区分⑤所要額内訳'!$D$44="有",'別紙3-1_区分⑤所要額内訳'!$E$44&lt;=DATE(2022,12,31)),T145,""))</f>
        <v/>
      </c>
      <c r="U252" s="312" t="str">
        <f>IF(AND('別紙3-1_区分⑤所要額内訳'!$E$44&gt;=DATE(2023,1,1),'別紙3-1_区分⑤所要額内訳'!$D$44="無",COUNTIF($D$145:U145,1)&lt;=7),U145,IF(OR('別紙3-1_区分⑤所要額内訳'!$D$44="有",'別紙3-1_区分⑤所要額内訳'!$E$44&lt;=DATE(2022,12,31)),U145,""))</f>
        <v/>
      </c>
      <c r="V252" s="312" t="str">
        <f>IF(AND('別紙3-1_区分⑤所要額内訳'!$E$44&gt;=DATE(2023,1,1),'別紙3-1_区分⑤所要額内訳'!$D$44="無",COUNTIF($D$145:V145,1)&lt;=7),V145,IF(OR('別紙3-1_区分⑤所要額内訳'!$D$44="有",'別紙3-1_区分⑤所要額内訳'!$E$44&lt;=DATE(2022,12,31)),V145,""))</f>
        <v/>
      </c>
      <c r="W252" s="312" t="str">
        <f>IF(AND('別紙3-1_区分⑤所要額内訳'!$E$44&gt;=DATE(2023,1,1),'別紙3-1_区分⑤所要額内訳'!$D$44="無",COUNTIF($D$145:W145,1)&lt;=7),W145,IF(OR('別紙3-1_区分⑤所要額内訳'!$D$44="有",'別紙3-1_区分⑤所要額内訳'!$E$44&lt;=DATE(2022,12,31)),W145,""))</f>
        <v/>
      </c>
      <c r="X252" s="312" t="str">
        <f>IF(AND('別紙3-1_区分⑤所要額内訳'!$E$44&gt;=DATE(2023,1,1),'別紙3-1_区分⑤所要額内訳'!$D$44="無",COUNTIF($D$145:X145,1)&lt;=7),X145,IF(OR('別紙3-1_区分⑤所要額内訳'!$D$44="有",'別紙3-1_区分⑤所要額内訳'!$E$44&lt;=DATE(2022,12,31)),X145,""))</f>
        <v/>
      </c>
      <c r="Y252" s="312" t="str">
        <f>IF(AND('別紙3-1_区分⑤所要額内訳'!$E$44&gt;=DATE(2023,1,1),'別紙3-1_区分⑤所要額内訳'!$D$44="無",COUNTIF($D$145:Y145,1)&lt;=7),Y145,IF(OR('別紙3-1_区分⑤所要額内訳'!$D$44="有",'別紙3-1_区分⑤所要額内訳'!$E$44&lt;=DATE(2022,12,31)),Y145,""))</f>
        <v/>
      </c>
      <c r="Z252" s="312" t="str">
        <f>IF(AND('別紙3-1_区分⑤所要額内訳'!$E$44&gt;=DATE(2023,1,1),'別紙3-1_区分⑤所要額内訳'!$D$44="無",COUNTIF($D$145:Z145,1)&lt;=7),Z145,IF(OR('別紙3-1_区分⑤所要額内訳'!$D$44="有",'別紙3-1_区分⑤所要額内訳'!$E$44&lt;=DATE(2022,12,31)),Z145,""))</f>
        <v/>
      </c>
      <c r="AA252" s="312" t="str">
        <f>IF(AND('別紙3-1_区分⑤所要額内訳'!$E$44&gt;=DATE(2023,1,1),'別紙3-1_区分⑤所要額内訳'!$D$44="無",COUNTIF($D$145:AA145,1)&lt;=7),AA145,IF(OR('別紙3-1_区分⑤所要額内訳'!$D$44="有",'別紙3-1_区分⑤所要額内訳'!$E$44&lt;=DATE(2022,12,31)),AA145,""))</f>
        <v/>
      </c>
      <c r="AB252" s="312" t="str">
        <f>IF(AND('別紙3-1_区分⑤所要額内訳'!$E$44&gt;=DATE(2023,1,1),'別紙3-1_区分⑤所要額内訳'!$D$44="無",COUNTIF($D$145:AB145,1)&lt;=7),AB145,IF(OR('別紙3-1_区分⑤所要額内訳'!$D$44="有",'別紙3-1_区分⑤所要額内訳'!$E$44&lt;=DATE(2022,12,31)),AB145,""))</f>
        <v/>
      </c>
      <c r="AC252" s="312" t="str">
        <f>IF(AND('別紙3-1_区分⑤所要額内訳'!$E$44&gt;=DATE(2023,1,1),'別紙3-1_区分⑤所要額内訳'!$D$44="無",COUNTIF($D$145:AC145,1)&lt;=7),AC145,IF(OR('別紙3-1_区分⑤所要額内訳'!$D$44="有",'別紙3-1_区分⑤所要額内訳'!$E$44&lt;=DATE(2022,12,31)),AC145,""))</f>
        <v/>
      </c>
      <c r="AD252" s="312" t="str">
        <f>IF(AND('別紙3-1_区分⑤所要額内訳'!$E$44&gt;=DATE(2023,1,1),'別紙3-1_区分⑤所要額内訳'!$D$44="無",COUNTIF($D$145:AD145,1)&lt;=7),AD145,IF(OR('別紙3-1_区分⑤所要額内訳'!$D$44="有",'別紙3-1_区分⑤所要額内訳'!$E$44&lt;=DATE(2022,12,31)),AD145,""))</f>
        <v/>
      </c>
      <c r="AE252" s="312" t="str">
        <f>IF(AND('別紙3-1_区分⑤所要額内訳'!$E$44&gt;=DATE(2023,1,1),'別紙3-1_区分⑤所要額内訳'!$D$44="無",COUNTIF($D$145:AE145,1)&lt;=7),AE145,IF(OR('別紙3-1_区分⑤所要額内訳'!$D$44="有",'別紙3-1_区分⑤所要額内訳'!$E$44&lt;=DATE(2022,12,31)),AE145,""))</f>
        <v/>
      </c>
      <c r="AF252" s="312" t="str">
        <f>IF(AND('別紙3-1_区分⑤所要額内訳'!$E$44&gt;=DATE(2023,1,1),'別紙3-1_区分⑤所要額内訳'!$D$44="無",COUNTIF($D$145:AF145,1)&lt;=7),AF145,IF(OR('別紙3-1_区分⑤所要額内訳'!$D$44="有",'別紙3-1_区分⑤所要額内訳'!$E$44&lt;=DATE(2022,12,31)),AF145,""))</f>
        <v/>
      </c>
      <c r="AG252" s="312" t="str">
        <f>IF(AND('別紙3-1_区分⑤所要額内訳'!$E$44&gt;=DATE(2023,1,1),'別紙3-1_区分⑤所要額内訳'!$D$44="無",COUNTIF($D$145:AG145,1)&lt;=7),AG145,IF(OR('別紙3-1_区分⑤所要額内訳'!$D$44="有",'別紙3-1_区分⑤所要額内訳'!$E$44&lt;=DATE(2022,12,31)),AG145,""))</f>
        <v/>
      </c>
      <c r="AH252" s="312" t="str">
        <f>IF(AND('別紙3-1_区分⑤所要額内訳'!$E$44&gt;=DATE(2023,1,1),'別紙3-1_区分⑤所要額内訳'!$D$44="無",COUNTIF($D$145:AH145,1)&lt;=7),AH145,IF(OR('別紙3-1_区分⑤所要額内訳'!$D$44="有",'別紙3-1_区分⑤所要額内訳'!$E$44&lt;=DATE(2022,12,31)),AH145,""))</f>
        <v/>
      </c>
      <c r="AI252" s="312" t="str">
        <f>IF(AND('別紙3-1_区分⑤所要額内訳'!$E$44&gt;=DATE(2023,1,1),'別紙3-1_区分⑤所要額内訳'!$D$44="無",COUNTIF($D$145:AI145,1)&lt;=7),AI145,IF(OR('別紙3-1_区分⑤所要額内訳'!$D$44="有",'別紙3-1_区分⑤所要額内訳'!$E$44&lt;=DATE(2022,12,31)),AI145,""))</f>
        <v/>
      </c>
      <c r="AJ252" s="312" t="str">
        <f>IF(AND('別紙3-1_区分⑤所要額内訳'!$E$44&gt;=DATE(2023,1,1),'別紙3-1_区分⑤所要額内訳'!$D$44="無",COUNTIF($D$145:AJ145,1)&lt;=7),AJ145,IF(OR('別紙3-1_区分⑤所要額内訳'!$D$44="有",'別紙3-1_区分⑤所要額内訳'!$E$44&lt;=DATE(2022,12,31)),AJ145,""))</f>
        <v/>
      </c>
      <c r="AK252" s="312" t="str">
        <f>IF(AND('別紙3-1_区分⑤所要額内訳'!$E$44&gt;=DATE(2023,1,1),'別紙3-1_区分⑤所要額内訳'!$D$44="無",COUNTIF($D$145:AK145,1)&lt;=7),AK145,IF(OR('別紙3-1_区分⑤所要額内訳'!$D$44="有",'別紙3-1_区分⑤所要額内訳'!$E$44&lt;=DATE(2022,12,31)),AK145,""))</f>
        <v/>
      </c>
      <c r="AL252" s="312" t="str">
        <f>IF(AND('別紙3-1_区分⑤所要額内訳'!$E$44&gt;=DATE(2023,1,1),'別紙3-1_区分⑤所要額内訳'!$D$44="無",COUNTIF($D$145:AL145,1)&lt;=7),AL145,IF(OR('別紙3-1_区分⑤所要額内訳'!$D$44="有",'別紙3-1_区分⑤所要額内訳'!$E$44&lt;=DATE(2022,12,31)),AL145,""))</f>
        <v/>
      </c>
      <c r="AM252" s="312" t="str">
        <f>IF(AND('別紙3-1_区分⑤所要額内訳'!$E$44&gt;=DATE(2023,1,1),'別紙3-1_区分⑤所要額内訳'!$D$44="無",COUNTIF($D$145:AM145,1)&lt;=7),AM145,IF(OR('別紙3-1_区分⑤所要額内訳'!$D$44="有",'別紙3-1_区分⑤所要額内訳'!$E$44&lt;=DATE(2022,12,31)),AM145,""))</f>
        <v/>
      </c>
      <c r="AN252" s="312" t="str">
        <f>IF(AND('別紙3-1_区分⑤所要額内訳'!$E$44&gt;=DATE(2023,1,1),'別紙3-1_区分⑤所要額内訳'!$D$44="無",COUNTIF($D$145:AN145,1)&lt;=7),AN145,IF(OR('別紙3-1_区分⑤所要額内訳'!$D$44="有",'別紙3-1_区分⑤所要額内訳'!$E$44&lt;=DATE(2022,12,31)),AN145,""))</f>
        <v/>
      </c>
      <c r="AO252" s="312" t="str">
        <f>IF(AND('別紙3-1_区分⑤所要額内訳'!$E$44&gt;=DATE(2023,1,1),'別紙3-1_区分⑤所要額内訳'!$D$44="無",COUNTIF($D$145:AO145,1)&lt;=7),AO145,IF(OR('別紙3-1_区分⑤所要額内訳'!$D$44="有",'別紙3-1_区分⑤所要額内訳'!$E$44&lt;=DATE(2022,12,31)),AO145,""))</f>
        <v/>
      </c>
      <c r="AP252" s="312" t="str">
        <f>IF(AND('別紙3-1_区分⑤所要額内訳'!$E$44&gt;=DATE(2023,1,1),'別紙3-1_区分⑤所要額内訳'!$D$44="無",COUNTIF($D$145:AP145,1)&lt;=7),AP145,IF(OR('別紙3-1_区分⑤所要額内訳'!$D$44="有",'別紙3-1_区分⑤所要額内訳'!$E$44&lt;=DATE(2022,12,31)),AP145,""))</f>
        <v/>
      </c>
      <c r="AQ252" s="312" t="str">
        <f>IF(AND('別紙3-1_区分⑤所要額内訳'!$E$44&gt;=DATE(2023,1,1),'別紙3-1_区分⑤所要額内訳'!$D$44="無",COUNTIF($D$145:AQ145,1)&lt;=7),AQ145,IF(OR('別紙3-1_区分⑤所要額内訳'!$D$44="有",'別紙3-1_区分⑤所要額内訳'!$E$44&lt;=DATE(2022,12,31)),AQ145,""))</f>
        <v/>
      </c>
      <c r="AR252" s="312" t="str">
        <f>IF(AND('別紙3-1_区分⑤所要額内訳'!$E$44&gt;=DATE(2023,1,1),'別紙3-1_区分⑤所要額内訳'!$D$44="無",COUNTIF($D$145:AR145,1)&lt;=7),AR145,IF(OR('別紙3-1_区分⑤所要額内訳'!$D$44="有",'別紙3-1_区分⑤所要額内訳'!$E$44&lt;=DATE(2022,12,31)),AR145,""))</f>
        <v/>
      </c>
      <c r="AS252" s="312" t="str">
        <f>IF(AND('別紙3-1_区分⑤所要額内訳'!$E$44&gt;=DATE(2023,1,1),'別紙3-1_区分⑤所要額内訳'!$D$44="無",COUNTIF($D$145:AS145,1)&lt;=7),AS145,IF(OR('別紙3-1_区分⑤所要額内訳'!$D$44="有",'別紙3-1_区分⑤所要額内訳'!$E$44&lt;=DATE(2022,12,31)),AS145,""))</f>
        <v/>
      </c>
      <c r="AT252" s="312" t="str">
        <f>IF(AND('別紙3-1_区分⑤所要額内訳'!$E$44&gt;=DATE(2023,1,1),'別紙3-1_区分⑤所要額内訳'!$D$44="無",COUNTIF($D$145:AT145,1)&lt;=7),AT145,IF(OR('別紙3-1_区分⑤所要額内訳'!$D$44="有",'別紙3-1_区分⑤所要額内訳'!$E$44&lt;=DATE(2022,12,31)),AT145,""))</f>
        <v/>
      </c>
      <c r="AU252" s="312" t="str">
        <f>IF(AND('別紙3-1_区分⑤所要額内訳'!$E$44&gt;=DATE(2023,1,1),'別紙3-1_区分⑤所要額内訳'!$D$44="無",COUNTIF($D$145:AU145,1)&lt;=7),AU145,IF(OR('別紙3-1_区分⑤所要額内訳'!$D$44="有",'別紙3-1_区分⑤所要額内訳'!$E$44&lt;=DATE(2022,12,31)),AU145,""))</f>
        <v/>
      </c>
      <c r="AV252" s="312" t="str">
        <f>IF(AND('別紙3-1_区分⑤所要額内訳'!$E$44&gt;=DATE(2023,1,1),'別紙3-1_区分⑤所要額内訳'!$D$44="無",COUNTIF($D$145:AV145,1)&lt;=7),AV145,IF(OR('別紙3-1_区分⑤所要額内訳'!$D$44="有",'別紙3-1_区分⑤所要額内訳'!$E$44&lt;=DATE(2022,12,31)),AV145,""))</f>
        <v/>
      </c>
      <c r="AW252" s="312" t="str">
        <f>IF(AND('別紙3-1_区分⑤所要額内訳'!$E$44&gt;=DATE(2023,1,1),'別紙3-1_区分⑤所要額内訳'!$D$44="無",COUNTIF($D$145:AW145,1)&lt;=7),AW145,IF(OR('別紙3-1_区分⑤所要額内訳'!$D$44="有",'別紙3-1_区分⑤所要額内訳'!$E$44&lt;=DATE(2022,12,31)),AW145,""))</f>
        <v/>
      </c>
      <c r="AX252" s="312" t="str">
        <f>IF(AND('別紙3-1_区分⑤所要額内訳'!$E$44&gt;=DATE(2023,1,1),'別紙3-1_区分⑤所要額内訳'!$D$44="無",COUNTIF($D$145:AX145,1)&lt;=7),AX145,IF(OR('別紙3-1_区分⑤所要額内訳'!$D$44="有",'別紙3-1_区分⑤所要額内訳'!$E$44&lt;=DATE(2022,12,31)),AX145,""))</f>
        <v/>
      </c>
      <c r="AY252" s="312" t="str">
        <f>IF(AND('別紙3-1_区分⑤所要額内訳'!$E$44&gt;=DATE(2023,1,1),'別紙3-1_区分⑤所要額内訳'!$D$44="無",COUNTIF($D$145:AY145,1)&lt;=7),AY145,IF(OR('別紙3-1_区分⑤所要額内訳'!$D$44="有",'別紙3-1_区分⑤所要額内訳'!$E$44&lt;=DATE(2022,12,31)),AY145,""))</f>
        <v/>
      </c>
      <c r="AZ252" s="312" t="str">
        <f>IF(AND('別紙3-1_区分⑤所要額内訳'!$E$44&gt;=DATE(2023,1,1),'別紙3-1_区分⑤所要額内訳'!$D$44="無",COUNTIF($D$145:AZ145,1)&lt;=7),AZ145,IF(OR('別紙3-1_区分⑤所要額内訳'!$D$44="有",'別紙3-1_区分⑤所要額内訳'!$E$44&lt;=DATE(2022,12,31)),AZ145,""))</f>
        <v/>
      </c>
      <c r="BA252" s="312" t="str">
        <f>IF(AND('別紙3-1_区分⑤所要額内訳'!$E$44&gt;=DATE(2023,1,1),'別紙3-1_区分⑤所要額内訳'!$D$44="無",COUNTIF($D$145:BA145,1)&lt;=7),BA145,IF(OR('別紙3-1_区分⑤所要額内訳'!$D$44="有",'別紙3-1_区分⑤所要額内訳'!$E$44&lt;=DATE(2022,12,31)),BA145,""))</f>
        <v/>
      </c>
      <c r="BB252" s="311">
        <f t="shared" si="230"/>
        <v>1</v>
      </c>
    </row>
    <row r="253" spans="1:54">
      <c r="A253" s="307" t="str">
        <f t="shared" si="229"/>
        <v/>
      </c>
      <c r="B253" s="313" t="str">
        <f t="shared" si="229"/>
        <v/>
      </c>
      <c r="C253" s="307" t="str">
        <f t="shared" si="229"/>
        <v/>
      </c>
      <c r="D253" s="312">
        <f>IF(AND('別紙3-1_区分⑤所要額内訳'!$E$45&gt;=DATE(2023,1,1),'別紙3-1_区分⑤所要額内訳'!$D$45="無",COUNTIF($D$146:D146,1)&lt;=7),D146,IF(OR('別紙3-1_区分⑤所要額内訳'!$D$45="有",'別紙3-1_区分⑤所要額内訳'!$E$45&lt;=DATE(2022,12,31)),D146,""))</f>
        <v>1</v>
      </c>
      <c r="E253" s="312" t="str">
        <f>IF(AND('別紙3-1_区分⑤所要額内訳'!$E$45&gt;=DATE(2023,1,1),'別紙3-1_区分⑤所要額内訳'!$D$45="無",COUNTIF($D$146:E146,1)&lt;=7),E146,IF(OR('別紙3-1_区分⑤所要額内訳'!$D$45="有",'別紙3-1_区分⑤所要額内訳'!$E$45&lt;=DATE(2022,12,31)),E146,""))</f>
        <v/>
      </c>
      <c r="F253" s="312" t="str">
        <f>IF(AND('別紙3-1_区分⑤所要額内訳'!$E$45&gt;=DATE(2023,1,1),'別紙3-1_区分⑤所要額内訳'!$D$45="無",COUNTIF($D$146:F146,1)&lt;=7),F146,IF(OR('別紙3-1_区分⑤所要額内訳'!$D$45="有",'別紙3-1_区分⑤所要額内訳'!$E$45&lt;=DATE(2022,12,31)),F146,""))</f>
        <v/>
      </c>
      <c r="G253" s="312" t="str">
        <f>IF(AND('別紙3-1_区分⑤所要額内訳'!$E$45&gt;=DATE(2023,1,1),'別紙3-1_区分⑤所要額内訳'!$D$45="無",COUNTIF($D$146:G146,1)&lt;=7),G146,IF(OR('別紙3-1_区分⑤所要額内訳'!$D$45="有",'別紙3-1_区分⑤所要額内訳'!$E$45&lt;=DATE(2022,12,31)),G146,""))</f>
        <v/>
      </c>
      <c r="H253" s="312" t="str">
        <f>IF(AND('別紙3-1_区分⑤所要額内訳'!$E$45&gt;=DATE(2023,1,1),'別紙3-1_区分⑤所要額内訳'!$D$45="無",COUNTIF($D$146:H146,1)&lt;=7),H146,IF(OR('別紙3-1_区分⑤所要額内訳'!$D$45="有",'別紙3-1_区分⑤所要額内訳'!$E$45&lt;=DATE(2022,12,31)),H146,""))</f>
        <v/>
      </c>
      <c r="I253" s="312" t="str">
        <f>IF(AND('別紙3-1_区分⑤所要額内訳'!$E$45&gt;=DATE(2023,1,1),'別紙3-1_区分⑤所要額内訳'!$D$45="無",COUNTIF($D$146:I146,1)&lt;=7),I146,IF(OR('別紙3-1_区分⑤所要額内訳'!$D$45="有",'別紙3-1_区分⑤所要額内訳'!$E$45&lt;=DATE(2022,12,31)),I146,""))</f>
        <v/>
      </c>
      <c r="J253" s="312" t="str">
        <f>IF(AND('別紙3-1_区分⑤所要額内訳'!$E$45&gt;=DATE(2023,1,1),'別紙3-1_区分⑤所要額内訳'!$D$45="無",COUNTIF($D$146:J146,1)&lt;=7),J146,IF(OR('別紙3-1_区分⑤所要額内訳'!$D$45="有",'別紙3-1_区分⑤所要額内訳'!$E$45&lt;=DATE(2022,12,31)),J146,""))</f>
        <v/>
      </c>
      <c r="K253" s="312" t="str">
        <f>IF(AND('別紙3-1_区分⑤所要額内訳'!$E$45&gt;=DATE(2023,1,1),'別紙3-1_区分⑤所要額内訳'!$D$45="無",COUNTIF($D$146:K146,1)&lt;=7),K146,IF(OR('別紙3-1_区分⑤所要額内訳'!$D$45="有",'別紙3-1_区分⑤所要額内訳'!$E$45&lt;=DATE(2022,12,31)),K146,""))</f>
        <v/>
      </c>
      <c r="L253" s="312" t="str">
        <f>IF(AND('別紙3-1_区分⑤所要額内訳'!$E$45&gt;=DATE(2023,1,1),'別紙3-1_区分⑤所要額内訳'!$D$45="無",COUNTIF($D$146:L146,1)&lt;=7),L146,IF(OR('別紙3-1_区分⑤所要額内訳'!$D$45="有",'別紙3-1_区分⑤所要額内訳'!$E$45&lt;=DATE(2022,12,31)),L146,""))</f>
        <v/>
      </c>
      <c r="M253" s="312" t="str">
        <f>IF(AND('別紙3-1_区分⑤所要額内訳'!$E$45&gt;=DATE(2023,1,1),'別紙3-1_区分⑤所要額内訳'!$D$45="無",COUNTIF($D$146:M146,1)&lt;=7),M146,IF(OR('別紙3-1_区分⑤所要額内訳'!$D$45="有",'別紙3-1_区分⑤所要額内訳'!$E$45&lt;=DATE(2022,12,31)),M146,""))</f>
        <v/>
      </c>
      <c r="N253" s="312" t="str">
        <f>IF(AND('別紙3-1_区分⑤所要額内訳'!$E$45&gt;=DATE(2023,1,1),'別紙3-1_区分⑤所要額内訳'!$D$45="無",COUNTIF($D$146:N146,1)&lt;=7),N146,IF(OR('別紙3-1_区分⑤所要額内訳'!$D$45="有",'別紙3-1_区分⑤所要額内訳'!$E$45&lt;=DATE(2022,12,31)),N146,""))</f>
        <v/>
      </c>
      <c r="O253" s="312" t="str">
        <f>IF(AND('別紙3-1_区分⑤所要額内訳'!$E$45&gt;=DATE(2023,1,1),'別紙3-1_区分⑤所要額内訳'!$D$45="無",COUNTIF($D$146:O146,1)&lt;=7),O146,IF(OR('別紙3-1_区分⑤所要額内訳'!$D$45="有",'別紙3-1_区分⑤所要額内訳'!$E$45&lt;=DATE(2022,12,31)),O146,""))</f>
        <v/>
      </c>
      <c r="P253" s="312" t="str">
        <f>IF(AND('別紙3-1_区分⑤所要額内訳'!$E$45&gt;=DATE(2023,1,1),'別紙3-1_区分⑤所要額内訳'!$D$45="無",COUNTIF($D$146:P146,1)&lt;=7),P146,IF(OR('別紙3-1_区分⑤所要額内訳'!$D$45="有",'別紙3-1_区分⑤所要額内訳'!$E$45&lt;=DATE(2022,12,31)),P146,""))</f>
        <v/>
      </c>
      <c r="Q253" s="312" t="str">
        <f>IF(AND('別紙3-1_区分⑤所要額内訳'!$E$45&gt;=DATE(2023,1,1),'別紙3-1_区分⑤所要額内訳'!$D$45="無",COUNTIF($D$146:Q146,1)&lt;=7),Q146,IF(OR('別紙3-1_区分⑤所要額内訳'!$D$45="有",'別紙3-1_区分⑤所要額内訳'!$E$45&lt;=DATE(2022,12,31)),Q146,""))</f>
        <v/>
      </c>
      <c r="R253" s="312" t="str">
        <f>IF(AND('別紙3-1_区分⑤所要額内訳'!$E$45&gt;=DATE(2023,1,1),'別紙3-1_区分⑤所要額内訳'!$D$45="無",COUNTIF($D$146:R146,1)&lt;=7),R146,IF(OR('別紙3-1_区分⑤所要額内訳'!$D$45="有",'別紙3-1_区分⑤所要額内訳'!$E$45&lt;=DATE(2022,12,31)),R146,""))</f>
        <v/>
      </c>
      <c r="S253" s="312" t="str">
        <f>IF(AND('別紙3-1_区分⑤所要額内訳'!$E$45&gt;=DATE(2023,1,1),'別紙3-1_区分⑤所要額内訳'!$D$45="無",COUNTIF($D$146:S146,1)&lt;=7),S146,IF(OR('別紙3-1_区分⑤所要額内訳'!$D$45="有",'別紙3-1_区分⑤所要額内訳'!$E$45&lt;=DATE(2022,12,31)),S146,""))</f>
        <v/>
      </c>
      <c r="T253" s="312" t="str">
        <f>IF(AND('別紙3-1_区分⑤所要額内訳'!$E$45&gt;=DATE(2023,1,1),'別紙3-1_区分⑤所要額内訳'!$D$45="無",COUNTIF($D$146:T146,1)&lt;=7),T146,IF(OR('別紙3-1_区分⑤所要額内訳'!$D$45="有",'別紙3-1_区分⑤所要額内訳'!$E$45&lt;=DATE(2022,12,31)),T146,""))</f>
        <v/>
      </c>
      <c r="U253" s="312" t="str">
        <f>IF(AND('別紙3-1_区分⑤所要額内訳'!$E$45&gt;=DATE(2023,1,1),'別紙3-1_区分⑤所要額内訳'!$D$45="無",COUNTIF($D$146:U146,1)&lt;=7),U146,IF(OR('別紙3-1_区分⑤所要額内訳'!$D$45="有",'別紙3-1_区分⑤所要額内訳'!$E$45&lt;=DATE(2022,12,31)),U146,""))</f>
        <v/>
      </c>
      <c r="V253" s="312" t="str">
        <f>IF(AND('別紙3-1_区分⑤所要額内訳'!$E$45&gt;=DATE(2023,1,1),'別紙3-1_区分⑤所要額内訳'!$D$45="無",COUNTIF($D$146:V146,1)&lt;=7),V146,IF(OR('別紙3-1_区分⑤所要額内訳'!$D$45="有",'別紙3-1_区分⑤所要額内訳'!$E$45&lt;=DATE(2022,12,31)),V146,""))</f>
        <v/>
      </c>
      <c r="W253" s="312" t="str">
        <f>IF(AND('別紙3-1_区分⑤所要額内訳'!$E$45&gt;=DATE(2023,1,1),'別紙3-1_区分⑤所要額内訳'!$D$45="無",COUNTIF($D$146:W146,1)&lt;=7),W146,IF(OR('別紙3-1_区分⑤所要額内訳'!$D$45="有",'別紙3-1_区分⑤所要額内訳'!$E$45&lt;=DATE(2022,12,31)),W146,""))</f>
        <v/>
      </c>
      <c r="X253" s="312" t="str">
        <f>IF(AND('別紙3-1_区分⑤所要額内訳'!$E$45&gt;=DATE(2023,1,1),'別紙3-1_区分⑤所要額内訳'!$D$45="無",COUNTIF($D$146:X146,1)&lt;=7),X146,IF(OR('別紙3-1_区分⑤所要額内訳'!$D$45="有",'別紙3-1_区分⑤所要額内訳'!$E$45&lt;=DATE(2022,12,31)),X146,""))</f>
        <v/>
      </c>
      <c r="Y253" s="312" t="str">
        <f>IF(AND('別紙3-1_区分⑤所要額内訳'!$E$45&gt;=DATE(2023,1,1),'別紙3-1_区分⑤所要額内訳'!$D$45="無",COUNTIF($D$146:Y146,1)&lt;=7),Y146,IF(OR('別紙3-1_区分⑤所要額内訳'!$D$45="有",'別紙3-1_区分⑤所要額内訳'!$E$45&lt;=DATE(2022,12,31)),Y146,""))</f>
        <v/>
      </c>
      <c r="Z253" s="312" t="str">
        <f>IF(AND('別紙3-1_区分⑤所要額内訳'!$E$45&gt;=DATE(2023,1,1),'別紙3-1_区分⑤所要額内訳'!$D$45="無",COUNTIF($D$146:Z146,1)&lt;=7),Z146,IF(OR('別紙3-1_区分⑤所要額内訳'!$D$45="有",'別紙3-1_区分⑤所要額内訳'!$E$45&lt;=DATE(2022,12,31)),Z146,""))</f>
        <v/>
      </c>
      <c r="AA253" s="312" t="str">
        <f>IF(AND('別紙3-1_区分⑤所要額内訳'!$E$45&gt;=DATE(2023,1,1),'別紙3-1_区分⑤所要額内訳'!$D$45="無",COUNTIF($D$146:AA146,1)&lt;=7),AA146,IF(OR('別紙3-1_区分⑤所要額内訳'!$D$45="有",'別紙3-1_区分⑤所要額内訳'!$E$45&lt;=DATE(2022,12,31)),AA146,""))</f>
        <v/>
      </c>
      <c r="AB253" s="312" t="str">
        <f>IF(AND('別紙3-1_区分⑤所要額内訳'!$E$45&gt;=DATE(2023,1,1),'別紙3-1_区分⑤所要額内訳'!$D$45="無",COUNTIF($D$146:AB146,1)&lt;=7),AB146,IF(OR('別紙3-1_区分⑤所要額内訳'!$D$45="有",'別紙3-1_区分⑤所要額内訳'!$E$45&lt;=DATE(2022,12,31)),AB146,""))</f>
        <v/>
      </c>
      <c r="AC253" s="312" t="str">
        <f>IF(AND('別紙3-1_区分⑤所要額内訳'!$E$45&gt;=DATE(2023,1,1),'別紙3-1_区分⑤所要額内訳'!$D$45="無",COUNTIF($D$146:AC146,1)&lt;=7),AC146,IF(OR('別紙3-1_区分⑤所要額内訳'!$D$45="有",'別紙3-1_区分⑤所要額内訳'!$E$45&lt;=DATE(2022,12,31)),AC146,""))</f>
        <v/>
      </c>
      <c r="AD253" s="312" t="str">
        <f>IF(AND('別紙3-1_区分⑤所要額内訳'!$E$45&gt;=DATE(2023,1,1),'別紙3-1_区分⑤所要額内訳'!$D$45="無",COUNTIF($D$146:AD146,1)&lt;=7),AD146,IF(OR('別紙3-1_区分⑤所要額内訳'!$D$45="有",'別紙3-1_区分⑤所要額内訳'!$E$45&lt;=DATE(2022,12,31)),AD146,""))</f>
        <v/>
      </c>
      <c r="AE253" s="312" t="str">
        <f>IF(AND('別紙3-1_区分⑤所要額内訳'!$E$45&gt;=DATE(2023,1,1),'別紙3-1_区分⑤所要額内訳'!$D$45="無",COUNTIF($D$146:AE146,1)&lt;=7),AE146,IF(OR('別紙3-1_区分⑤所要額内訳'!$D$45="有",'別紙3-1_区分⑤所要額内訳'!$E$45&lt;=DATE(2022,12,31)),AE146,""))</f>
        <v/>
      </c>
      <c r="AF253" s="312" t="str">
        <f>IF(AND('別紙3-1_区分⑤所要額内訳'!$E$45&gt;=DATE(2023,1,1),'別紙3-1_区分⑤所要額内訳'!$D$45="無",COUNTIF($D$146:AF146,1)&lt;=7),AF146,IF(OR('別紙3-1_区分⑤所要額内訳'!$D$45="有",'別紙3-1_区分⑤所要額内訳'!$E$45&lt;=DATE(2022,12,31)),AF146,""))</f>
        <v/>
      </c>
      <c r="AG253" s="312" t="str">
        <f>IF(AND('別紙3-1_区分⑤所要額内訳'!$E$45&gt;=DATE(2023,1,1),'別紙3-1_区分⑤所要額内訳'!$D$45="無",COUNTIF($D$146:AG146,1)&lt;=7),AG146,IF(OR('別紙3-1_区分⑤所要額内訳'!$D$45="有",'別紙3-1_区分⑤所要額内訳'!$E$45&lt;=DATE(2022,12,31)),AG146,""))</f>
        <v/>
      </c>
      <c r="AH253" s="312" t="str">
        <f>IF(AND('別紙3-1_区分⑤所要額内訳'!$E$45&gt;=DATE(2023,1,1),'別紙3-1_区分⑤所要額内訳'!$D$45="無",COUNTIF($D$146:AH146,1)&lt;=7),AH146,IF(OR('別紙3-1_区分⑤所要額内訳'!$D$45="有",'別紙3-1_区分⑤所要額内訳'!$E$45&lt;=DATE(2022,12,31)),AH146,""))</f>
        <v/>
      </c>
      <c r="AI253" s="312" t="str">
        <f>IF(AND('別紙3-1_区分⑤所要額内訳'!$E$45&gt;=DATE(2023,1,1),'別紙3-1_区分⑤所要額内訳'!$D$45="無",COUNTIF($D$146:AI146,1)&lt;=7),AI146,IF(OR('別紙3-1_区分⑤所要額内訳'!$D$45="有",'別紙3-1_区分⑤所要額内訳'!$E$45&lt;=DATE(2022,12,31)),AI146,""))</f>
        <v/>
      </c>
      <c r="AJ253" s="312" t="str">
        <f>IF(AND('別紙3-1_区分⑤所要額内訳'!$E$45&gt;=DATE(2023,1,1),'別紙3-1_区分⑤所要額内訳'!$D$45="無",COUNTIF($D$146:AJ146,1)&lt;=7),AJ146,IF(OR('別紙3-1_区分⑤所要額内訳'!$D$45="有",'別紙3-1_区分⑤所要額内訳'!$E$45&lt;=DATE(2022,12,31)),AJ146,""))</f>
        <v/>
      </c>
      <c r="AK253" s="312" t="str">
        <f>IF(AND('別紙3-1_区分⑤所要額内訳'!$E$45&gt;=DATE(2023,1,1),'別紙3-1_区分⑤所要額内訳'!$D$45="無",COUNTIF($D$146:AK146,1)&lt;=7),AK146,IF(OR('別紙3-1_区分⑤所要額内訳'!$D$45="有",'別紙3-1_区分⑤所要額内訳'!$E$45&lt;=DATE(2022,12,31)),AK146,""))</f>
        <v/>
      </c>
      <c r="AL253" s="312" t="str">
        <f>IF(AND('別紙3-1_区分⑤所要額内訳'!$E$45&gt;=DATE(2023,1,1),'別紙3-1_区分⑤所要額内訳'!$D$45="無",COUNTIF($D$146:AL146,1)&lt;=7),AL146,IF(OR('別紙3-1_区分⑤所要額内訳'!$D$45="有",'別紙3-1_区分⑤所要額内訳'!$E$45&lt;=DATE(2022,12,31)),AL146,""))</f>
        <v/>
      </c>
      <c r="AM253" s="312" t="str">
        <f>IF(AND('別紙3-1_区分⑤所要額内訳'!$E$45&gt;=DATE(2023,1,1),'別紙3-1_区分⑤所要額内訳'!$D$45="無",COUNTIF($D$146:AM146,1)&lt;=7),AM146,IF(OR('別紙3-1_区分⑤所要額内訳'!$D$45="有",'別紙3-1_区分⑤所要額内訳'!$E$45&lt;=DATE(2022,12,31)),AM146,""))</f>
        <v/>
      </c>
      <c r="AN253" s="312" t="str">
        <f>IF(AND('別紙3-1_区分⑤所要額内訳'!$E$45&gt;=DATE(2023,1,1),'別紙3-1_区分⑤所要額内訳'!$D$45="無",COUNTIF($D$146:AN146,1)&lt;=7),AN146,IF(OR('別紙3-1_区分⑤所要額内訳'!$D$45="有",'別紙3-1_区分⑤所要額内訳'!$E$45&lt;=DATE(2022,12,31)),AN146,""))</f>
        <v/>
      </c>
      <c r="AO253" s="312" t="str">
        <f>IF(AND('別紙3-1_区分⑤所要額内訳'!$E$45&gt;=DATE(2023,1,1),'別紙3-1_区分⑤所要額内訳'!$D$45="無",COUNTIF($D$146:AO146,1)&lt;=7),AO146,IF(OR('別紙3-1_区分⑤所要額内訳'!$D$45="有",'別紙3-1_区分⑤所要額内訳'!$E$45&lt;=DATE(2022,12,31)),AO146,""))</f>
        <v/>
      </c>
      <c r="AP253" s="312" t="str">
        <f>IF(AND('別紙3-1_区分⑤所要額内訳'!$E$45&gt;=DATE(2023,1,1),'別紙3-1_区分⑤所要額内訳'!$D$45="無",COUNTIF($D$146:AP146,1)&lt;=7),AP146,IF(OR('別紙3-1_区分⑤所要額内訳'!$D$45="有",'別紙3-1_区分⑤所要額内訳'!$E$45&lt;=DATE(2022,12,31)),AP146,""))</f>
        <v/>
      </c>
      <c r="AQ253" s="312" t="str">
        <f>IF(AND('別紙3-1_区分⑤所要額内訳'!$E$45&gt;=DATE(2023,1,1),'別紙3-1_区分⑤所要額内訳'!$D$45="無",COUNTIF($D$146:AQ146,1)&lt;=7),AQ146,IF(OR('別紙3-1_区分⑤所要額内訳'!$D$45="有",'別紙3-1_区分⑤所要額内訳'!$E$45&lt;=DATE(2022,12,31)),AQ146,""))</f>
        <v/>
      </c>
      <c r="AR253" s="312" t="str">
        <f>IF(AND('別紙3-1_区分⑤所要額内訳'!$E$45&gt;=DATE(2023,1,1),'別紙3-1_区分⑤所要額内訳'!$D$45="無",COUNTIF($D$146:AR146,1)&lt;=7),AR146,IF(OR('別紙3-1_区分⑤所要額内訳'!$D$45="有",'別紙3-1_区分⑤所要額内訳'!$E$45&lt;=DATE(2022,12,31)),AR146,""))</f>
        <v/>
      </c>
      <c r="AS253" s="312" t="str">
        <f>IF(AND('別紙3-1_区分⑤所要額内訳'!$E$45&gt;=DATE(2023,1,1),'別紙3-1_区分⑤所要額内訳'!$D$45="無",COUNTIF($D$146:AS146,1)&lt;=7),AS146,IF(OR('別紙3-1_区分⑤所要額内訳'!$D$45="有",'別紙3-1_区分⑤所要額内訳'!$E$45&lt;=DATE(2022,12,31)),AS146,""))</f>
        <v/>
      </c>
      <c r="AT253" s="312" t="str">
        <f>IF(AND('別紙3-1_区分⑤所要額内訳'!$E$45&gt;=DATE(2023,1,1),'別紙3-1_区分⑤所要額内訳'!$D$45="無",COUNTIF($D$146:AT146,1)&lt;=7),AT146,IF(OR('別紙3-1_区分⑤所要額内訳'!$D$45="有",'別紙3-1_区分⑤所要額内訳'!$E$45&lt;=DATE(2022,12,31)),AT146,""))</f>
        <v/>
      </c>
      <c r="AU253" s="312" t="str">
        <f>IF(AND('別紙3-1_区分⑤所要額内訳'!$E$45&gt;=DATE(2023,1,1),'別紙3-1_区分⑤所要額内訳'!$D$45="無",COUNTIF($D$146:AU146,1)&lt;=7),AU146,IF(OR('別紙3-1_区分⑤所要額内訳'!$D$45="有",'別紙3-1_区分⑤所要額内訳'!$E$45&lt;=DATE(2022,12,31)),AU146,""))</f>
        <v/>
      </c>
      <c r="AV253" s="312" t="str">
        <f>IF(AND('別紙3-1_区分⑤所要額内訳'!$E$45&gt;=DATE(2023,1,1),'別紙3-1_区分⑤所要額内訳'!$D$45="無",COUNTIF($D$146:AV146,1)&lt;=7),AV146,IF(OR('別紙3-1_区分⑤所要額内訳'!$D$45="有",'別紙3-1_区分⑤所要額内訳'!$E$45&lt;=DATE(2022,12,31)),AV146,""))</f>
        <v/>
      </c>
      <c r="AW253" s="312" t="str">
        <f>IF(AND('別紙3-1_区分⑤所要額内訳'!$E$45&gt;=DATE(2023,1,1),'別紙3-1_区分⑤所要額内訳'!$D$45="無",COUNTIF($D$146:AW146,1)&lt;=7),AW146,IF(OR('別紙3-1_区分⑤所要額内訳'!$D$45="有",'別紙3-1_区分⑤所要額内訳'!$E$45&lt;=DATE(2022,12,31)),AW146,""))</f>
        <v/>
      </c>
      <c r="AX253" s="312" t="str">
        <f>IF(AND('別紙3-1_区分⑤所要額内訳'!$E$45&gt;=DATE(2023,1,1),'別紙3-1_区分⑤所要額内訳'!$D$45="無",COUNTIF($D$146:AX146,1)&lt;=7),AX146,IF(OR('別紙3-1_区分⑤所要額内訳'!$D$45="有",'別紙3-1_区分⑤所要額内訳'!$E$45&lt;=DATE(2022,12,31)),AX146,""))</f>
        <v/>
      </c>
      <c r="AY253" s="312" t="str">
        <f>IF(AND('別紙3-1_区分⑤所要額内訳'!$E$45&gt;=DATE(2023,1,1),'別紙3-1_区分⑤所要額内訳'!$D$45="無",COUNTIF($D$146:AY146,1)&lt;=7),AY146,IF(OR('別紙3-1_区分⑤所要額内訳'!$D$45="有",'別紙3-1_区分⑤所要額内訳'!$E$45&lt;=DATE(2022,12,31)),AY146,""))</f>
        <v/>
      </c>
      <c r="AZ253" s="312" t="str">
        <f>IF(AND('別紙3-1_区分⑤所要額内訳'!$E$45&gt;=DATE(2023,1,1),'別紙3-1_区分⑤所要額内訳'!$D$45="無",COUNTIF($D$146:AZ146,1)&lt;=7),AZ146,IF(OR('別紙3-1_区分⑤所要額内訳'!$D$45="有",'別紙3-1_区分⑤所要額内訳'!$E$45&lt;=DATE(2022,12,31)),AZ146,""))</f>
        <v/>
      </c>
      <c r="BA253" s="312" t="str">
        <f>IF(AND('別紙3-1_区分⑤所要額内訳'!$E$45&gt;=DATE(2023,1,1),'別紙3-1_区分⑤所要額内訳'!$D$45="無",COUNTIF($D$146:BA146,1)&lt;=7),BA146,IF(OR('別紙3-1_区分⑤所要額内訳'!$D$45="有",'別紙3-1_区分⑤所要額内訳'!$E$45&lt;=DATE(2022,12,31)),BA146,""))</f>
        <v/>
      </c>
      <c r="BB253" s="311">
        <f t="shared" si="230"/>
        <v>1</v>
      </c>
    </row>
    <row r="254" spans="1:54">
      <c r="A254" s="307" t="str">
        <f t="shared" si="229"/>
        <v/>
      </c>
      <c r="B254" s="313" t="str">
        <f t="shared" si="229"/>
        <v/>
      </c>
      <c r="C254" s="307" t="str">
        <f t="shared" si="229"/>
        <v/>
      </c>
      <c r="D254" s="312">
        <f>IF(AND('別紙3-1_区分⑤所要額内訳'!$E$46&gt;=DATE(2023,1,1),'別紙3-1_区分⑤所要額内訳'!$D$46="無",COUNTIF($D$147:D147,1)&lt;=7),D147,IF(OR('別紙3-1_区分⑤所要額内訳'!$D$46="有",'別紙3-1_区分⑤所要額内訳'!$E$46&lt;=DATE(2022,12,31)),D147,""))</f>
        <v>1</v>
      </c>
      <c r="E254" s="312" t="str">
        <f>IF(AND('別紙3-1_区分⑤所要額内訳'!$E$46&gt;=DATE(2023,1,1),'別紙3-1_区分⑤所要額内訳'!$D$46="無",COUNTIF($D$147:E147,1)&lt;=7),E147,IF(OR('別紙3-1_区分⑤所要額内訳'!$D$46="有",'別紙3-1_区分⑤所要額内訳'!$E$46&lt;=DATE(2022,12,31)),E147,""))</f>
        <v/>
      </c>
      <c r="F254" s="312" t="str">
        <f>IF(AND('別紙3-1_区分⑤所要額内訳'!$E$46&gt;=DATE(2023,1,1),'別紙3-1_区分⑤所要額内訳'!$D$46="無",COUNTIF($D$147:F147,1)&lt;=7),F147,IF(OR('別紙3-1_区分⑤所要額内訳'!$D$46="有",'別紙3-1_区分⑤所要額内訳'!$E$46&lt;=DATE(2022,12,31)),F147,""))</f>
        <v/>
      </c>
      <c r="G254" s="312" t="str">
        <f>IF(AND('別紙3-1_区分⑤所要額内訳'!$E$46&gt;=DATE(2023,1,1),'別紙3-1_区分⑤所要額内訳'!$D$46="無",COUNTIF($D$147:G147,1)&lt;=7),G147,IF(OR('別紙3-1_区分⑤所要額内訳'!$D$46="有",'別紙3-1_区分⑤所要額内訳'!$E$46&lt;=DATE(2022,12,31)),G147,""))</f>
        <v/>
      </c>
      <c r="H254" s="312" t="str">
        <f>IF(AND('別紙3-1_区分⑤所要額内訳'!$E$46&gt;=DATE(2023,1,1),'別紙3-1_区分⑤所要額内訳'!$D$46="無",COUNTIF($D$147:H147,1)&lt;=7),H147,IF(OR('別紙3-1_区分⑤所要額内訳'!$D$46="有",'別紙3-1_区分⑤所要額内訳'!$E$46&lt;=DATE(2022,12,31)),H147,""))</f>
        <v/>
      </c>
      <c r="I254" s="312" t="str">
        <f>IF(AND('別紙3-1_区分⑤所要額内訳'!$E$46&gt;=DATE(2023,1,1),'別紙3-1_区分⑤所要額内訳'!$D$46="無",COUNTIF($D$147:I147,1)&lt;=7),I147,IF(OR('別紙3-1_区分⑤所要額内訳'!$D$46="有",'別紙3-1_区分⑤所要額内訳'!$E$46&lt;=DATE(2022,12,31)),I147,""))</f>
        <v/>
      </c>
      <c r="J254" s="312" t="str">
        <f>IF(AND('別紙3-1_区分⑤所要額内訳'!$E$46&gt;=DATE(2023,1,1),'別紙3-1_区分⑤所要額内訳'!$D$46="無",COUNTIF($D$147:J147,1)&lt;=7),J147,IF(OR('別紙3-1_区分⑤所要額内訳'!$D$46="有",'別紙3-1_区分⑤所要額内訳'!$E$46&lt;=DATE(2022,12,31)),J147,""))</f>
        <v/>
      </c>
      <c r="K254" s="312" t="str">
        <f>IF(AND('別紙3-1_区分⑤所要額内訳'!$E$46&gt;=DATE(2023,1,1),'別紙3-1_区分⑤所要額内訳'!$D$46="無",COUNTIF($D$147:K147,1)&lt;=7),K147,IF(OR('別紙3-1_区分⑤所要額内訳'!$D$46="有",'別紙3-1_区分⑤所要額内訳'!$E$46&lt;=DATE(2022,12,31)),K147,""))</f>
        <v/>
      </c>
      <c r="L254" s="312" t="str">
        <f>IF(AND('別紙3-1_区分⑤所要額内訳'!$E$46&gt;=DATE(2023,1,1),'別紙3-1_区分⑤所要額内訳'!$D$46="無",COUNTIF($D$147:L147,1)&lt;=7),L147,IF(OR('別紙3-1_区分⑤所要額内訳'!$D$46="有",'別紙3-1_区分⑤所要額内訳'!$E$46&lt;=DATE(2022,12,31)),L147,""))</f>
        <v/>
      </c>
      <c r="M254" s="312" t="str">
        <f>IF(AND('別紙3-1_区分⑤所要額内訳'!$E$46&gt;=DATE(2023,1,1),'別紙3-1_区分⑤所要額内訳'!$D$46="無",COUNTIF($D$147:M147,1)&lt;=7),M147,IF(OR('別紙3-1_区分⑤所要額内訳'!$D$46="有",'別紙3-1_区分⑤所要額内訳'!$E$46&lt;=DATE(2022,12,31)),M147,""))</f>
        <v/>
      </c>
      <c r="N254" s="312" t="str">
        <f>IF(AND('別紙3-1_区分⑤所要額内訳'!$E$46&gt;=DATE(2023,1,1),'別紙3-1_区分⑤所要額内訳'!$D$46="無",COUNTIF($D$147:N147,1)&lt;=7),N147,IF(OR('別紙3-1_区分⑤所要額内訳'!$D$46="有",'別紙3-1_区分⑤所要額内訳'!$E$46&lt;=DATE(2022,12,31)),N147,""))</f>
        <v/>
      </c>
      <c r="O254" s="312" t="str">
        <f>IF(AND('別紙3-1_区分⑤所要額内訳'!$E$46&gt;=DATE(2023,1,1),'別紙3-1_区分⑤所要額内訳'!$D$46="無",COUNTIF($D$147:O147,1)&lt;=7),O147,IF(OR('別紙3-1_区分⑤所要額内訳'!$D$46="有",'別紙3-1_区分⑤所要額内訳'!$E$46&lt;=DATE(2022,12,31)),O147,""))</f>
        <v/>
      </c>
      <c r="P254" s="312" t="str">
        <f>IF(AND('別紙3-1_区分⑤所要額内訳'!$E$46&gt;=DATE(2023,1,1),'別紙3-1_区分⑤所要額内訳'!$D$46="無",COUNTIF($D$147:P147,1)&lt;=7),P147,IF(OR('別紙3-1_区分⑤所要額内訳'!$D$46="有",'別紙3-1_区分⑤所要額内訳'!$E$46&lt;=DATE(2022,12,31)),P147,""))</f>
        <v/>
      </c>
      <c r="Q254" s="312" t="str">
        <f>IF(AND('別紙3-1_区分⑤所要額内訳'!$E$46&gt;=DATE(2023,1,1),'別紙3-1_区分⑤所要額内訳'!$D$46="無",COUNTIF($D$147:Q147,1)&lt;=7),Q147,IF(OR('別紙3-1_区分⑤所要額内訳'!$D$46="有",'別紙3-1_区分⑤所要額内訳'!$E$46&lt;=DATE(2022,12,31)),Q147,""))</f>
        <v/>
      </c>
      <c r="R254" s="312" t="str">
        <f>IF(AND('別紙3-1_区分⑤所要額内訳'!$E$46&gt;=DATE(2023,1,1),'別紙3-1_区分⑤所要額内訳'!$D$46="無",COUNTIF($D$147:R147,1)&lt;=7),R147,IF(OR('別紙3-1_区分⑤所要額内訳'!$D$46="有",'別紙3-1_区分⑤所要額内訳'!$E$46&lt;=DATE(2022,12,31)),R147,""))</f>
        <v/>
      </c>
      <c r="S254" s="312" t="str">
        <f>IF(AND('別紙3-1_区分⑤所要額内訳'!$E$46&gt;=DATE(2023,1,1),'別紙3-1_区分⑤所要額内訳'!$D$46="無",COUNTIF($D$147:S147,1)&lt;=7),S147,IF(OR('別紙3-1_区分⑤所要額内訳'!$D$46="有",'別紙3-1_区分⑤所要額内訳'!$E$46&lt;=DATE(2022,12,31)),S147,""))</f>
        <v/>
      </c>
      <c r="T254" s="312" t="str">
        <f>IF(AND('別紙3-1_区分⑤所要額内訳'!$E$46&gt;=DATE(2023,1,1),'別紙3-1_区分⑤所要額内訳'!$D$46="無",COUNTIF($D$147:T147,1)&lt;=7),T147,IF(OR('別紙3-1_区分⑤所要額内訳'!$D$46="有",'別紙3-1_区分⑤所要額内訳'!$E$46&lt;=DATE(2022,12,31)),T147,""))</f>
        <v/>
      </c>
      <c r="U254" s="312" t="str">
        <f>IF(AND('別紙3-1_区分⑤所要額内訳'!$E$46&gt;=DATE(2023,1,1),'別紙3-1_区分⑤所要額内訳'!$D$46="無",COUNTIF($D$147:U147,1)&lt;=7),U147,IF(OR('別紙3-1_区分⑤所要額内訳'!$D$46="有",'別紙3-1_区分⑤所要額内訳'!$E$46&lt;=DATE(2022,12,31)),U147,""))</f>
        <v/>
      </c>
      <c r="V254" s="312" t="str">
        <f>IF(AND('別紙3-1_区分⑤所要額内訳'!$E$46&gt;=DATE(2023,1,1),'別紙3-1_区分⑤所要額内訳'!$D$46="無",COUNTIF($D$147:V147,1)&lt;=7),V147,IF(OR('別紙3-1_区分⑤所要額内訳'!$D$46="有",'別紙3-1_区分⑤所要額内訳'!$E$46&lt;=DATE(2022,12,31)),V147,""))</f>
        <v/>
      </c>
      <c r="W254" s="312" t="str">
        <f>IF(AND('別紙3-1_区分⑤所要額内訳'!$E$46&gt;=DATE(2023,1,1),'別紙3-1_区分⑤所要額内訳'!$D$46="無",COUNTIF($D$147:W147,1)&lt;=7),W147,IF(OR('別紙3-1_区分⑤所要額内訳'!$D$46="有",'別紙3-1_区分⑤所要額内訳'!$E$46&lt;=DATE(2022,12,31)),W147,""))</f>
        <v/>
      </c>
      <c r="X254" s="312" t="str">
        <f>IF(AND('別紙3-1_区分⑤所要額内訳'!$E$46&gt;=DATE(2023,1,1),'別紙3-1_区分⑤所要額内訳'!$D$46="無",COUNTIF($D$147:X147,1)&lt;=7),X147,IF(OR('別紙3-1_区分⑤所要額内訳'!$D$46="有",'別紙3-1_区分⑤所要額内訳'!$E$46&lt;=DATE(2022,12,31)),X147,""))</f>
        <v/>
      </c>
      <c r="Y254" s="312" t="str">
        <f>IF(AND('別紙3-1_区分⑤所要額内訳'!$E$46&gt;=DATE(2023,1,1),'別紙3-1_区分⑤所要額内訳'!$D$46="無",COUNTIF($D$147:Y147,1)&lt;=7),Y147,IF(OR('別紙3-1_区分⑤所要額内訳'!$D$46="有",'別紙3-1_区分⑤所要額内訳'!$E$46&lt;=DATE(2022,12,31)),Y147,""))</f>
        <v/>
      </c>
      <c r="Z254" s="312" t="str">
        <f>IF(AND('別紙3-1_区分⑤所要額内訳'!$E$46&gt;=DATE(2023,1,1),'別紙3-1_区分⑤所要額内訳'!$D$46="無",COUNTIF($D$147:Z147,1)&lt;=7),Z147,IF(OR('別紙3-1_区分⑤所要額内訳'!$D$46="有",'別紙3-1_区分⑤所要額内訳'!$E$46&lt;=DATE(2022,12,31)),Z147,""))</f>
        <v/>
      </c>
      <c r="AA254" s="312" t="str">
        <f>IF(AND('別紙3-1_区分⑤所要額内訳'!$E$46&gt;=DATE(2023,1,1),'別紙3-1_区分⑤所要額内訳'!$D$46="無",COUNTIF($D$147:AA147,1)&lt;=7),AA147,IF(OR('別紙3-1_区分⑤所要額内訳'!$D$46="有",'別紙3-1_区分⑤所要額内訳'!$E$46&lt;=DATE(2022,12,31)),AA147,""))</f>
        <v/>
      </c>
      <c r="AB254" s="312" t="str">
        <f>IF(AND('別紙3-1_区分⑤所要額内訳'!$E$46&gt;=DATE(2023,1,1),'別紙3-1_区分⑤所要額内訳'!$D$46="無",COUNTIF($D$147:AB147,1)&lt;=7),AB147,IF(OR('別紙3-1_区分⑤所要額内訳'!$D$46="有",'別紙3-1_区分⑤所要額内訳'!$E$46&lt;=DATE(2022,12,31)),AB147,""))</f>
        <v/>
      </c>
      <c r="AC254" s="312" t="str">
        <f>IF(AND('別紙3-1_区分⑤所要額内訳'!$E$46&gt;=DATE(2023,1,1),'別紙3-1_区分⑤所要額内訳'!$D$46="無",COUNTIF($D$147:AC147,1)&lt;=7),AC147,IF(OR('別紙3-1_区分⑤所要額内訳'!$D$46="有",'別紙3-1_区分⑤所要額内訳'!$E$46&lt;=DATE(2022,12,31)),AC147,""))</f>
        <v/>
      </c>
      <c r="AD254" s="312" t="str">
        <f>IF(AND('別紙3-1_区分⑤所要額内訳'!$E$46&gt;=DATE(2023,1,1),'別紙3-1_区分⑤所要額内訳'!$D$46="無",COUNTIF($D$147:AD147,1)&lt;=7),AD147,IF(OR('別紙3-1_区分⑤所要額内訳'!$D$46="有",'別紙3-1_区分⑤所要額内訳'!$E$46&lt;=DATE(2022,12,31)),AD147,""))</f>
        <v/>
      </c>
      <c r="AE254" s="312" t="str">
        <f>IF(AND('別紙3-1_区分⑤所要額内訳'!$E$46&gt;=DATE(2023,1,1),'別紙3-1_区分⑤所要額内訳'!$D$46="無",COUNTIF($D$147:AE147,1)&lt;=7),AE147,IF(OR('別紙3-1_区分⑤所要額内訳'!$D$46="有",'別紙3-1_区分⑤所要額内訳'!$E$46&lt;=DATE(2022,12,31)),AE147,""))</f>
        <v/>
      </c>
      <c r="AF254" s="312" t="str">
        <f>IF(AND('別紙3-1_区分⑤所要額内訳'!$E$46&gt;=DATE(2023,1,1),'別紙3-1_区分⑤所要額内訳'!$D$46="無",COUNTIF($D$147:AF147,1)&lt;=7),AF147,IF(OR('別紙3-1_区分⑤所要額内訳'!$D$46="有",'別紙3-1_区分⑤所要額内訳'!$E$46&lt;=DATE(2022,12,31)),AF147,""))</f>
        <v/>
      </c>
      <c r="AG254" s="312" t="str">
        <f>IF(AND('別紙3-1_区分⑤所要額内訳'!$E$46&gt;=DATE(2023,1,1),'別紙3-1_区分⑤所要額内訳'!$D$46="無",COUNTIF($D$147:AG147,1)&lt;=7),AG147,IF(OR('別紙3-1_区分⑤所要額内訳'!$D$46="有",'別紙3-1_区分⑤所要額内訳'!$E$46&lt;=DATE(2022,12,31)),AG147,""))</f>
        <v/>
      </c>
      <c r="AH254" s="312" t="str">
        <f>IF(AND('別紙3-1_区分⑤所要額内訳'!$E$46&gt;=DATE(2023,1,1),'別紙3-1_区分⑤所要額内訳'!$D$46="無",COUNTIF($D$147:AH147,1)&lt;=7),AH147,IF(OR('別紙3-1_区分⑤所要額内訳'!$D$46="有",'別紙3-1_区分⑤所要額内訳'!$E$46&lt;=DATE(2022,12,31)),AH147,""))</f>
        <v/>
      </c>
      <c r="AI254" s="312" t="str">
        <f>IF(AND('別紙3-1_区分⑤所要額内訳'!$E$46&gt;=DATE(2023,1,1),'別紙3-1_区分⑤所要額内訳'!$D$46="無",COUNTIF($D$147:AI147,1)&lt;=7),AI147,IF(OR('別紙3-1_区分⑤所要額内訳'!$D$46="有",'別紙3-1_区分⑤所要額内訳'!$E$46&lt;=DATE(2022,12,31)),AI147,""))</f>
        <v/>
      </c>
      <c r="AJ254" s="312" t="str">
        <f>IF(AND('別紙3-1_区分⑤所要額内訳'!$E$46&gt;=DATE(2023,1,1),'別紙3-1_区分⑤所要額内訳'!$D$46="無",COUNTIF($D$147:AJ147,1)&lt;=7),AJ147,IF(OR('別紙3-1_区分⑤所要額内訳'!$D$46="有",'別紙3-1_区分⑤所要額内訳'!$E$46&lt;=DATE(2022,12,31)),AJ147,""))</f>
        <v/>
      </c>
      <c r="AK254" s="312" t="str">
        <f>IF(AND('別紙3-1_区分⑤所要額内訳'!$E$46&gt;=DATE(2023,1,1),'別紙3-1_区分⑤所要額内訳'!$D$46="無",COUNTIF($D$147:AK147,1)&lt;=7),AK147,IF(OR('別紙3-1_区分⑤所要額内訳'!$D$46="有",'別紙3-1_区分⑤所要額内訳'!$E$46&lt;=DATE(2022,12,31)),AK147,""))</f>
        <v/>
      </c>
      <c r="AL254" s="312" t="str">
        <f>IF(AND('別紙3-1_区分⑤所要額内訳'!$E$46&gt;=DATE(2023,1,1),'別紙3-1_区分⑤所要額内訳'!$D$46="無",COUNTIF($D$147:AL147,1)&lt;=7),AL147,IF(OR('別紙3-1_区分⑤所要額内訳'!$D$46="有",'別紙3-1_区分⑤所要額内訳'!$E$46&lt;=DATE(2022,12,31)),AL147,""))</f>
        <v/>
      </c>
      <c r="AM254" s="312" t="str">
        <f>IF(AND('別紙3-1_区分⑤所要額内訳'!$E$46&gt;=DATE(2023,1,1),'別紙3-1_区分⑤所要額内訳'!$D$46="無",COUNTIF($D$147:AM147,1)&lt;=7),AM147,IF(OR('別紙3-1_区分⑤所要額内訳'!$D$46="有",'別紙3-1_区分⑤所要額内訳'!$E$46&lt;=DATE(2022,12,31)),AM147,""))</f>
        <v/>
      </c>
      <c r="AN254" s="312" t="str">
        <f>IF(AND('別紙3-1_区分⑤所要額内訳'!$E$46&gt;=DATE(2023,1,1),'別紙3-1_区分⑤所要額内訳'!$D$46="無",COUNTIF($D$147:AN147,1)&lt;=7),AN147,IF(OR('別紙3-1_区分⑤所要額内訳'!$D$46="有",'別紙3-1_区分⑤所要額内訳'!$E$46&lt;=DATE(2022,12,31)),AN147,""))</f>
        <v/>
      </c>
      <c r="AO254" s="312" t="str">
        <f>IF(AND('別紙3-1_区分⑤所要額内訳'!$E$46&gt;=DATE(2023,1,1),'別紙3-1_区分⑤所要額内訳'!$D$46="無",COUNTIF($D$147:AO147,1)&lt;=7),AO147,IF(OR('別紙3-1_区分⑤所要額内訳'!$D$46="有",'別紙3-1_区分⑤所要額内訳'!$E$46&lt;=DATE(2022,12,31)),AO147,""))</f>
        <v/>
      </c>
      <c r="AP254" s="312" t="str">
        <f>IF(AND('別紙3-1_区分⑤所要額内訳'!$E$46&gt;=DATE(2023,1,1),'別紙3-1_区分⑤所要額内訳'!$D$46="無",COUNTIF($D$147:AP147,1)&lt;=7),AP147,IF(OR('別紙3-1_区分⑤所要額内訳'!$D$46="有",'別紙3-1_区分⑤所要額内訳'!$E$46&lt;=DATE(2022,12,31)),AP147,""))</f>
        <v/>
      </c>
      <c r="AQ254" s="312" t="str">
        <f>IF(AND('別紙3-1_区分⑤所要額内訳'!$E$46&gt;=DATE(2023,1,1),'別紙3-1_区分⑤所要額内訳'!$D$46="無",COUNTIF($D$147:AQ147,1)&lt;=7),AQ147,IF(OR('別紙3-1_区分⑤所要額内訳'!$D$46="有",'別紙3-1_区分⑤所要額内訳'!$E$46&lt;=DATE(2022,12,31)),AQ147,""))</f>
        <v/>
      </c>
      <c r="AR254" s="312" t="str">
        <f>IF(AND('別紙3-1_区分⑤所要額内訳'!$E$46&gt;=DATE(2023,1,1),'別紙3-1_区分⑤所要額内訳'!$D$46="無",COUNTIF($D$147:AR147,1)&lt;=7),AR147,IF(OR('別紙3-1_区分⑤所要額内訳'!$D$46="有",'別紙3-1_区分⑤所要額内訳'!$E$46&lt;=DATE(2022,12,31)),AR147,""))</f>
        <v/>
      </c>
      <c r="AS254" s="312" t="str">
        <f>IF(AND('別紙3-1_区分⑤所要額内訳'!$E$46&gt;=DATE(2023,1,1),'別紙3-1_区分⑤所要額内訳'!$D$46="無",COUNTIF($D$147:AS147,1)&lt;=7),AS147,IF(OR('別紙3-1_区分⑤所要額内訳'!$D$46="有",'別紙3-1_区分⑤所要額内訳'!$E$46&lt;=DATE(2022,12,31)),AS147,""))</f>
        <v/>
      </c>
      <c r="AT254" s="312" t="str">
        <f>IF(AND('別紙3-1_区分⑤所要額内訳'!$E$46&gt;=DATE(2023,1,1),'別紙3-1_区分⑤所要額内訳'!$D$46="無",COUNTIF($D$147:AT147,1)&lt;=7),AT147,IF(OR('別紙3-1_区分⑤所要額内訳'!$D$46="有",'別紙3-1_区分⑤所要額内訳'!$E$46&lt;=DATE(2022,12,31)),AT147,""))</f>
        <v/>
      </c>
      <c r="AU254" s="312" t="str">
        <f>IF(AND('別紙3-1_区分⑤所要額内訳'!$E$46&gt;=DATE(2023,1,1),'別紙3-1_区分⑤所要額内訳'!$D$46="無",COUNTIF($D$147:AU147,1)&lt;=7),AU147,IF(OR('別紙3-1_区分⑤所要額内訳'!$D$46="有",'別紙3-1_区分⑤所要額内訳'!$E$46&lt;=DATE(2022,12,31)),AU147,""))</f>
        <v/>
      </c>
      <c r="AV254" s="312" t="str">
        <f>IF(AND('別紙3-1_区分⑤所要額内訳'!$E$46&gt;=DATE(2023,1,1),'別紙3-1_区分⑤所要額内訳'!$D$46="無",COUNTIF($D$147:AV147,1)&lt;=7),AV147,IF(OR('別紙3-1_区分⑤所要額内訳'!$D$46="有",'別紙3-1_区分⑤所要額内訳'!$E$46&lt;=DATE(2022,12,31)),AV147,""))</f>
        <v/>
      </c>
      <c r="AW254" s="312" t="str">
        <f>IF(AND('別紙3-1_区分⑤所要額内訳'!$E$46&gt;=DATE(2023,1,1),'別紙3-1_区分⑤所要額内訳'!$D$46="無",COUNTIF($D$147:AW147,1)&lt;=7),AW147,IF(OR('別紙3-1_区分⑤所要額内訳'!$D$46="有",'別紙3-1_区分⑤所要額内訳'!$E$46&lt;=DATE(2022,12,31)),AW147,""))</f>
        <v/>
      </c>
      <c r="AX254" s="312" t="str">
        <f>IF(AND('別紙3-1_区分⑤所要額内訳'!$E$46&gt;=DATE(2023,1,1),'別紙3-1_区分⑤所要額内訳'!$D$46="無",COUNTIF($D$147:AX147,1)&lt;=7),AX147,IF(OR('別紙3-1_区分⑤所要額内訳'!$D$46="有",'別紙3-1_区分⑤所要額内訳'!$E$46&lt;=DATE(2022,12,31)),AX147,""))</f>
        <v/>
      </c>
      <c r="AY254" s="312" t="str">
        <f>IF(AND('別紙3-1_区分⑤所要額内訳'!$E$46&gt;=DATE(2023,1,1),'別紙3-1_区分⑤所要額内訳'!$D$46="無",COUNTIF($D$147:AY147,1)&lt;=7),AY147,IF(OR('別紙3-1_区分⑤所要額内訳'!$D$46="有",'別紙3-1_区分⑤所要額内訳'!$E$46&lt;=DATE(2022,12,31)),AY147,""))</f>
        <v/>
      </c>
      <c r="AZ254" s="312" t="str">
        <f>IF(AND('別紙3-1_区分⑤所要額内訳'!$E$46&gt;=DATE(2023,1,1),'別紙3-1_区分⑤所要額内訳'!$D$46="無",COUNTIF($D$147:AZ147,1)&lt;=7),AZ147,IF(OR('別紙3-1_区分⑤所要額内訳'!$D$46="有",'別紙3-1_区分⑤所要額内訳'!$E$46&lt;=DATE(2022,12,31)),AZ147,""))</f>
        <v/>
      </c>
      <c r="BA254" s="312" t="str">
        <f>IF(AND('別紙3-1_区分⑤所要額内訳'!$E$46&gt;=DATE(2023,1,1),'別紙3-1_区分⑤所要額内訳'!$D$46="無",COUNTIF($D$147:BA147,1)&lt;=7),BA147,IF(OR('別紙3-1_区分⑤所要額内訳'!$D$46="有",'別紙3-1_区分⑤所要額内訳'!$E$46&lt;=DATE(2022,12,31)),BA147,""))</f>
        <v/>
      </c>
      <c r="BB254" s="311">
        <f t="shared" si="230"/>
        <v>1</v>
      </c>
    </row>
    <row r="255" spans="1:54">
      <c r="A255" s="307" t="str">
        <f t="shared" si="229"/>
        <v/>
      </c>
      <c r="B255" s="313" t="str">
        <f t="shared" si="229"/>
        <v/>
      </c>
      <c r="C255" s="307" t="str">
        <f t="shared" si="229"/>
        <v/>
      </c>
      <c r="D255" s="312">
        <f>IF(AND('別紙3-1_区分⑤所要額内訳'!$E$47&gt;=DATE(2023,1,1),'別紙3-1_区分⑤所要額内訳'!$D$47="無",COUNTIF($D$148:D148,1)&lt;=7),D148,IF(OR('別紙3-1_区分⑤所要額内訳'!$D$47="有",'別紙3-1_区分⑤所要額内訳'!$E$47&lt;=DATE(2022,12,31)),D148,""))</f>
        <v>1</v>
      </c>
      <c r="E255" s="312" t="str">
        <f>IF(AND('別紙3-1_区分⑤所要額内訳'!$E$47&gt;=DATE(2023,1,1),'別紙3-1_区分⑤所要額内訳'!$D$47="無",COUNTIF($D$148:E148,1)&lt;=7),E148,IF(OR('別紙3-1_区分⑤所要額内訳'!$D$47="有",'別紙3-1_区分⑤所要額内訳'!$E$47&lt;=DATE(2022,12,31)),E148,""))</f>
        <v/>
      </c>
      <c r="F255" s="312" t="str">
        <f>IF(AND('別紙3-1_区分⑤所要額内訳'!$E$47&gt;=DATE(2023,1,1),'別紙3-1_区分⑤所要額内訳'!$D$47="無",COUNTIF($D$148:F148,1)&lt;=7),F148,IF(OR('別紙3-1_区分⑤所要額内訳'!$D$47="有",'別紙3-1_区分⑤所要額内訳'!$E$47&lt;=DATE(2022,12,31)),F148,""))</f>
        <v/>
      </c>
      <c r="G255" s="312" t="str">
        <f>IF(AND('別紙3-1_区分⑤所要額内訳'!$E$47&gt;=DATE(2023,1,1),'別紙3-1_区分⑤所要額内訳'!$D$47="無",COUNTIF($D$148:G148,1)&lt;=7),G148,IF(OR('別紙3-1_区分⑤所要額内訳'!$D$47="有",'別紙3-1_区分⑤所要額内訳'!$E$47&lt;=DATE(2022,12,31)),G148,""))</f>
        <v/>
      </c>
      <c r="H255" s="312" t="str">
        <f>IF(AND('別紙3-1_区分⑤所要額内訳'!$E$47&gt;=DATE(2023,1,1),'別紙3-1_区分⑤所要額内訳'!$D$47="無",COUNTIF($D$148:H148,1)&lt;=7),H148,IF(OR('別紙3-1_区分⑤所要額内訳'!$D$47="有",'別紙3-1_区分⑤所要額内訳'!$E$47&lt;=DATE(2022,12,31)),H148,""))</f>
        <v/>
      </c>
      <c r="I255" s="312" t="str">
        <f>IF(AND('別紙3-1_区分⑤所要額内訳'!$E$47&gt;=DATE(2023,1,1),'別紙3-1_区分⑤所要額内訳'!$D$47="無",COUNTIF($D$148:I148,1)&lt;=7),I148,IF(OR('別紙3-1_区分⑤所要額内訳'!$D$47="有",'別紙3-1_区分⑤所要額内訳'!$E$47&lt;=DATE(2022,12,31)),I148,""))</f>
        <v/>
      </c>
      <c r="J255" s="312" t="str">
        <f>IF(AND('別紙3-1_区分⑤所要額内訳'!$E$47&gt;=DATE(2023,1,1),'別紙3-1_区分⑤所要額内訳'!$D$47="無",COUNTIF($D$148:J148,1)&lt;=7),J148,IF(OR('別紙3-1_区分⑤所要額内訳'!$D$47="有",'別紙3-1_区分⑤所要額内訳'!$E$47&lt;=DATE(2022,12,31)),J148,""))</f>
        <v/>
      </c>
      <c r="K255" s="312" t="str">
        <f>IF(AND('別紙3-1_区分⑤所要額内訳'!$E$47&gt;=DATE(2023,1,1),'別紙3-1_区分⑤所要額内訳'!$D$47="無",COUNTIF($D$148:K148,1)&lt;=7),K148,IF(OR('別紙3-1_区分⑤所要額内訳'!$D$47="有",'別紙3-1_区分⑤所要額内訳'!$E$47&lt;=DATE(2022,12,31)),K148,""))</f>
        <v/>
      </c>
      <c r="L255" s="312" t="str">
        <f>IF(AND('別紙3-1_区分⑤所要額内訳'!$E$47&gt;=DATE(2023,1,1),'別紙3-1_区分⑤所要額内訳'!$D$47="無",COUNTIF($D$148:L148,1)&lt;=7),L148,IF(OR('別紙3-1_区分⑤所要額内訳'!$D$47="有",'別紙3-1_区分⑤所要額内訳'!$E$47&lt;=DATE(2022,12,31)),L148,""))</f>
        <v/>
      </c>
      <c r="M255" s="312" t="str">
        <f>IF(AND('別紙3-1_区分⑤所要額内訳'!$E$47&gt;=DATE(2023,1,1),'別紙3-1_区分⑤所要額内訳'!$D$47="無",COUNTIF($D$148:M148,1)&lt;=7),M148,IF(OR('別紙3-1_区分⑤所要額内訳'!$D$47="有",'別紙3-1_区分⑤所要額内訳'!$E$47&lt;=DATE(2022,12,31)),M148,""))</f>
        <v/>
      </c>
      <c r="N255" s="312" t="str">
        <f>IF(AND('別紙3-1_区分⑤所要額内訳'!$E$47&gt;=DATE(2023,1,1),'別紙3-1_区分⑤所要額内訳'!$D$47="無",COUNTIF($D$148:N148,1)&lt;=7),N148,IF(OR('別紙3-1_区分⑤所要額内訳'!$D$47="有",'別紙3-1_区分⑤所要額内訳'!$E$47&lt;=DATE(2022,12,31)),N148,""))</f>
        <v/>
      </c>
      <c r="O255" s="312" t="str">
        <f>IF(AND('別紙3-1_区分⑤所要額内訳'!$E$47&gt;=DATE(2023,1,1),'別紙3-1_区分⑤所要額内訳'!$D$47="無",COUNTIF($D$148:O148,1)&lt;=7),O148,IF(OR('別紙3-1_区分⑤所要額内訳'!$D$47="有",'別紙3-1_区分⑤所要額内訳'!$E$47&lt;=DATE(2022,12,31)),O148,""))</f>
        <v/>
      </c>
      <c r="P255" s="312" t="str">
        <f>IF(AND('別紙3-1_区分⑤所要額内訳'!$E$47&gt;=DATE(2023,1,1),'別紙3-1_区分⑤所要額内訳'!$D$47="無",COUNTIF($D$148:P148,1)&lt;=7),P148,IF(OR('別紙3-1_区分⑤所要額内訳'!$D$47="有",'別紙3-1_区分⑤所要額内訳'!$E$47&lt;=DATE(2022,12,31)),P148,""))</f>
        <v/>
      </c>
      <c r="Q255" s="312" t="str">
        <f>IF(AND('別紙3-1_区分⑤所要額内訳'!$E$47&gt;=DATE(2023,1,1),'別紙3-1_区分⑤所要額内訳'!$D$47="無",COUNTIF($D$148:Q148,1)&lt;=7),Q148,IF(OR('別紙3-1_区分⑤所要額内訳'!$D$47="有",'別紙3-1_区分⑤所要額内訳'!$E$47&lt;=DATE(2022,12,31)),Q148,""))</f>
        <v/>
      </c>
      <c r="R255" s="312" t="str">
        <f>IF(AND('別紙3-1_区分⑤所要額内訳'!$E$47&gt;=DATE(2023,1,1),'別紙3-1_区分⑤所要額内訳'!$D$47="無",COUNTIF($D$148:R148,1)&lt;=7),R148,IF(OR('別紙3-1_区分⑤所要額内訳'!$D$47="有",'別紙3-1_区分⑤所要額内訳'!$E$47&lt;=DATE(2022,12,31)),R148,""))</f>
        <v/>
      </c>
      <c r="S255" s="312" t="str">
        <f>IF(AND('別紙3-1_区分⑤所要額内訳'!$E$47&gt;=DATE(2023,1,1),'別紙3-1_区分⑤所要額内訳'!$D$47="無",COUNTIF($D$148:S148,1)&lt;=7),S148,IF(OR('別紙3-1_区分⑤所要額内訳'!$D$47="有",'別紙3-1_区分⑤所要額内訳'!$E$47&lt;=DATE(2022,12,31)),S148,""))</f>
        <v/>
      </c>
      <c r="T255" s="312" t="str">
        <f>IF(AND('別紙3-1_区分⑤所要額内訳'!$E$47&gt;=DATE(2023,1,1),'別紙3-1_区分⑤所要額内訳'!$D$47="無",COUNTIF($D$148:T148,1)&lt;=7),T148,IF(OR('別紙3-1_区分⑤所要額内訳'!$D$47="有",'別紙3-1_区分⑤所要額内訳'!$E$47&lt;=DATE(2022,12,31)),T148,""))</f>
        <v/>
      </c>
      <c r="U255" s="312" t="str">
        <f>IF(AND('別紙3-1_区分⑤所要額内訳'!$E$47&gt;=DATE(2023,1,1),'別紙3-1_区分⑤所要額内訳'!$D$47="無",COUNTIF($D$148:U148,1)&lt;=7),U148,IF(OR('別紙3-1_区分⑤所要額内訳'!$D$47="有",'別紙3-1_区分⑤所要額内訳'!$E$47&lt;=DATE(2022,12,31)),U148,""))</f>
        <v/>
      </c>
      <c r="V255" s="312" t="str">
        <f>IF(AND('別紙3-1_区分⑤所要額内訳'!$E$47&gt;=DATE(2023,1,1),'別紙3-1_区分⑤所要額内訳'!$D$47="無",COUNTIF($D$148:V148,1)&lt;=7),V148,IF(OR('別紙3-1_区分⑤所要額内訳'!$D$47="有",'別紙3-1_区分⑤所要額内訳'!$E$47&lt;=DATE(2022,12,31)),V148,""))</f>
        <v/>
      </c>
      <c r="W255" s="312" t="str">
        <f>IF(AND('別紙3-1_区分⑤所要額内訳'!$E$47&gt;=DATE(2023,1,1),'別紙3-1_区分⑤所要額内訳'!$D$47="無",COUNTIF($D$148:W148,1)&lt;=7),W148,IF(OR('別紙3-1_区分⑤所要額内訳'!$D$47="有",'別紙3-1_区分⑤所要額内訳'!$E$47&lt;=DATE(2022,12,31)),W148,""))</f>
        <v/>
      </c>
      <c r="X255" s="312" t="str">
        <f>IF(AND('別紙3-1_区分⑤所要額内訳'!$E$47&gt;=DATE(2023,1,1),'別紙3-1_区分⑤所要額内訳'!$D$47="無",COUNTIF($D$148:X148,1)&lt;=7),X148,IF(OR('別紙3-1_区分⑤所要額内訳'!$D$47="有",'別紙3-1_区分⑤所要額内訳'!$E$47&lt;=DATE(2022,12,31)),X148,""))</f>
        <v/>
      </c>
      <c r="Y255" s="312" t="str">
        <f>IF(AND('別紙3-1_区分⑤所要額内訳'!$E$47&gt;=DATE(2023,1,1),'別紙3-1_区分⑤所要額内訳'!$D$47="無",COUNTIF($D$148:Y148,1)&lt;=7),Y148,IF(OR('別紙3-1_区分⑤所要額内訳'!$D$47="有",'別紙3-1_区分⑤所要額内訳'!$E$47&lt;=DATE(2022,12,31)),Y148,""))</f>
        <v/>
      </c>
      <c r="Z255" s="312" t="str">
        <f>IF(AND('別紙3-1_区分⑤所要額内訳'!$E$47&gt;=DATE(2023,1,1),'別紙3-1_区分⑤所要額内訳'!$D$47="無",COUNTIF($D$148:Z148,1)&lt;=7),Z148,IF(OR('別紙3-1_区分⑤所要額内訳'!$D$47="有",'別紙3-1_区分⑤所要額内訳'!$E$47&lt;=DATE(2022,12,31)),Z148,""))</f>
        <v/>
      </c>
      <c r="AA255" s="312" t="str">
        <f>IF(AND('別紙3-1_区分⑤所要額内訳'!$E$47&gt;=DATE(2023,1,1),'別紙3-1_区分⑤所要額内訳'!$D$47="無",COUNTIF($D$148:AA148,1)&lt;=7),AA148,IF(OR('別紙3-1_区分⑤所要額内訳'!$D$47="有",'別紙3-1_区分⑤所要額内訳'!$E$47&lt;=DATE(2022,12,31)),AA148,""))</f>
        <v/>
      </c>
      <c r="AB255" s="312" t="str">
        <f>IF(AND('別紙3-1_区分⑤所要額内訳'!$E$47&gt;=DATE(2023,1,1),'別紙3-1_区分⑤所要額内訳'!$D$47="無",COUNTIF($D$148:AB148,1)&lt;=7),AB148,IF(OR('別紙3-1_区分⑤所要額内訳'!$D$47="有",'別紙3-1_区分⑤所要額内訳'!$E$47&lt;=DATE(2022,12,31)),AB148,""))</f>
        <v/>
      </c>
      <c r="AC255" s="312" t="str">
        <f>IF(AND('別紙3-1_区分⑤所要額内訳'!$E$47&gt;=DATE(2023,1,1),'別紙3-1_区分⑤所要額内訳'!$D$47="無",COUNTIF($D$148:AC148,1)&lt;=7),AC148,IF(OR('別紙3-1_区分⑤所要額内訳'!$D$47="有",'別紙3-1_区分⑤所要額内訳'!$E$47&lt;=DATE(2022,12,31)),AC148,""))</f>
        <v/>
      </c>
      <c r="AD255" s="312" t="str">
        <f>IF(AND('別紙3-1_区分⑤所要額内訳'!$E$47&gt;=DATE(2023,1,1),'別紙3-1_区分⑤所要額内訳'!$D$47="無",COUNTIF($D$148:AD148,1)&lt;=7),AD148,IF(OR('別紙3-1_区分⑤所要額内訳'!$D$47="有",'別紙3-1_区分⑤所要額内訳'!$E$47&lt;=DATE(2022,12,31)),AD148,""))</f>
        <v/>
      </c>
      <c r="AE255" s="312" t="str">
        <f>IF(AND('別紙3-1_区分⑤所要額内訳'!$E$47&gt;=DATE(2023,1,1),'別紙3-1_区分⑤所要額内訳'!$D$47="無",COUNTIF($D$148:AE148,1)&lt;=7),AE148,IF(OR('別紙3-1_区分⑤所要額内訳'!$D$47="有",'別紙3-1_区分⑤所要額内訳'!$E$47&lt;=DATE(2022,12,31)),AE148,""))</f>
        <v/>
      </c>
      <c r="AF255" s="312" t="str">
        <f>IF(AND('別紙3-1_区分⑤所要額内訳'!$E$47&gt;=DATE(2023,1,1),'別紙3-1_区分⑤所要額内訳'!$D$47="無",COUNTIF($D$148:AF148,1)&lt;=7),AF148,IF(OR('別紙3-1_区分⑤所要額内訳'!$D$47="有",'別紙3-1_区分⑤所要額内訳'!$E$47&lt;=DATE(2022,12,31)),AF148,""))</f>
        <v/>
      </c>
      <c r="AG255" s="312" t="str">
        <f>IF(AND('別紙3-1_区分⑤所要額内訳'!$E$47&gt;=DATE(2023,1,1),'別紙3-1_区分⑤所要額内訳'!$D$47="無",COUNTIF($D$148:AG148,1)&lt;=7),AG148,IF(OR('別紙3-1_区分⑤所要額内訳'!$D$47="有",'別紙3-1_区分⑤所要額内訳'!$E$47&lt;=DATE(2022,12,31)),AG148,""))</f>
        <v/>
      </c>
      <c r="AH255" s="312" t="str">
        <f>IF(AND('別紙3-1_区分⑤所要額内訳'!$E$47&gt;=DATE(2023,1,1),'別紙3-1_区分⑤所要額内訳'!$D$47="無",COUNTIF($D$148:AH148,1)&lt;=7),AH148,IF(OR('別紙3-1_区分⑤所要額内訳'!$D$47="有",'別紙3-1_区分⑤所要額内訳'!$E$47&lt;=DATE(2022,12,31)),AH148,""))</f>
        <v/>
      </c>
      <c r="AI255" s="312" t="str">
        <f>IF(AND('別紙3-1_区分⑤所要額内訳'!$E$47&gt;=DATE(2023,1,1),'別紙3-1_区分⑤所要額内訳'!$D$47="無",COUNTIF($D$148:AI148,1)&lt;=7),AI148,IF(OR('別紙3-1_区分⑤所要額内訳'!$D$47="有",'別紙3-1_区分⑤所要額内訳'!$E$47&lt;=DATE(2022,12,31)),AI148,""))</f>
        <v/>
      </c>
      <c r="AJ255" s="312" t="str">
        <f>IF(AND('別紙3-1_区分⑤所要額内訳'!$E$47&gt;=DATE(2023,1,1),'別紙3-1_区分⑤所要額内訳'!$D$47="無",COUNTIF($D$148:AJ148,1)&lt;=7),AJ148,IF(OR('別紙3-1_区分⑤所要額内訳'!$D$47="有",'別紙3-1_区分⑤所要額内訳'!$E$47&lt;=DATE(2022,12,31)),AJ148,""))</f>
        <v/>
      </c>
      <c r="AK255" s="312" t="str">
        <f>IF(AND('別紙3-1_区分⑤所要額内訳'!$E$47&gt;=DATE(2023,1,1),'別紙3-1_区分⑤所要額内訳'!$D$47="無",COUNTIF($D$148:AK148,1)&lt;=7),AK148,IF(OR('別紙3-1_区分⑤所要額内訳'!$D$47="有",'別紙3-1_区分⑤所要額内訳'!$E$47&lt;=DATE(2022,12,31)),AK148,""))</f>
        <v/>
      </c>
      <c r="AL255" s="312" t="str">
        <f>IF(AND('別紙3-1_区分⑤所要額内訳'!$E$47&gt;=DATE(2023,1,1),'別紙3-1_区分⑤所要額内訳'!$D$47="無",COUNTIF($D$148:AL148,1)&lt;=7),AL148,IF(OR('別紙3-1_区分⑤所要額内訳'!$D$47="有",'別紙3-1_区分⑤所要額内訳'!$E$47&lt;=DATE(2022,12,31)),AL148,""))</f>
        <v/>
      </c>
      <c r="AM255" s="312" t="str">
        <f>IF(AND('別紙3-1_区分⑤所要額内訳'!$E$47&gt;=DATE(2023,1,1),'別紙3-1_区分⑤所要額内訳'!$D$47="無",COUNTIF($D$148:AM148,1)&lt;=7),AM148,IF(OR('別紙3-1_区分⑤所要額内訳'!$D$47="有",'別紙3-1_区分⑤所要額内訳'!$E$47&lt;=DATE(2022,12,31)),AM148,""))</f>
        <v/>
      </c>
      <c r="AN255" s="312" t="str">
        <f>IF(AND('別紙3-1_区分⑤所要額内訳'!$E$47&gt;=DATE(2023,1,1),'別紙3-1_区分⑤所要額内訳'!$D$47="無",COUNTIF($D$148:AN148,1)&lt;=7),AN148,IF(OR('別紙3-1_区分⑤所要額内訳'!$D$47="有",'別紙3-1_区分⑤所要額内訳'!$E$47&lt;=DATE(2022,12,31)),AN148,""))</f>
        <v/>
      </c>
      <c r="AO255" s="312" t="str">
        <f>IF(AND('別紙3-1_区分⑤所要額内訳'!$E$47&gt;=DATE(2023,1,1),'別紙3-1_区分⑤所要額内訳'!$D$47="無",COUNTIF($D$148:AO148,1)&lt;=7),AO148,IF(OR('別紙3-1_区分⑤所要額内訳'!$D$47="有",'別紙3-1_区分⑤所要額内訳'!$E$47&lt;=DATE(2022,12,31)),AO148,""))</f>
        <v/>
      </c>
      <c r="AP255" s="312" t="str">
        <f>IF(AND('別紙3-1_区分⑤所要額内訳'!$E$47&gt;=DATE(2023,1,1),'別紙3-1_区分⑤所要額内訳'!$D$47="無",COUNTIF($D$148:AP148,1)&lt;=7),AP148,IF(OR('別紙3-1_区分⑤所要額内訳'!$D$47="有",'別紙3-1_区分⑤所要額内訳'!$E$47&lt;=DATE(2022,12,31)),AP148,""))</f>
        <v/>
      </c>
      <c r="AQ255" s="312" t="str">
        <f>IF(AND('別紙3-1_区分⑤所要額内訳'!$E$47&gt;=DATE(2023,1,1),'別紙3-1_区分⑤所要額内訳'!$D$47="無",COUNTIF($D$148:AQ148,1)&lt;=7),AQ148,IF(OR('別紙3-1_区分⑤所要額内訳'!$D$47="有",'別紙3-1_区分⑤所要額内訳'!$E$47&lt;=DATE(2022,12,31)),AQ148,""))</f>
        <v/>
      </c>
      <c r="AR255" s="312" t="str">
        <f>IF(AND('別紙3-1_区分⑤所要額内訳'!$E$47&gt;=DATE(2023,1,1),'別紙3-1_区分⑤所要額内訳'!$D$47="無",COUNTIF($D$148:AR148,1)&lt;=7),AR148,IF(OR('別紙3-1_区分⑤所要額内訳'!$D$47="有",'別紙3-1_区分⑤所要額内訳'!$E$47&lt;=DATE(2022,12,31)),AR148,""))</f>
        <v/>
      </c>
      <c r="AS255" s="312" t="str">
        <f>IF(AND('別紙3-1_区分⑤所要額内訳'!$E$47&gt;=DATE(2023,1,1),'別紙3-1_区分⑤所要額内訳'!$D$47="無",COUNTIF($D$148:AS148,1)&lt;=7),AS148,IF(OR('別紙3-1_区分⑤所要額内訳'!$D$47="有",'別紙3-1_区分⑤所要額内訳'!$E$47&lt;=DATE(2022,12,31)),AS148,""))</f>
        <v/>
      </c>
      <c r="AT255" s="312" t="str">
        <f>IF(AND('別紙3-1_区分⑤所要額内訳'!$E$47&gt;=DATE(2023,1,1),'別紙3-1_区分⑤所要額内訳'!$D$47="無",COUNTIF($D$148:AT148,1)&lt;=7),AT148,IF(OR('別紙3-1_区分⑤所要額内訳'!$D$47="有",'別紙3-1_区分⑤所要額内訳'!$E$47&lt;=DATE(2022,12,31)),AT148,""))</f>
        <v/>
      </c>
      <c r="AU255" s="312" t="str">
        <f>IF(AND('別紙3-1_区分⑤所要額内訳'!$E$47&gt;=DATE(2023,1,1),'別紙3-1_区分⑤所要額内訳'!$D$47="無",COUNTIF($D$148:AU148,1)&lt;=7),AU148,IF(OR('別紙3-1_区分⑤所要額内訳'!$D$47="有",'別紙3-1_区分⑤所要額内訳'!$E$47&lt;=DATE(2022,12,31)),AU148,""))</f>
        <v/>
      </c>
      <c r="AV255" s="312" t="str">
        <f>IF(AND('別紙3-1_区分⑤所要額内訳'!$E$47&gt;=DATE(2023,1,1),'別紙3-1_区分⑤所要額内訳'!$D$47="無",COUNTIF($D$148:AV148,1)&lt;=7),AV148,IF(OR('別紙3-1_区分⑤所要額内訳'!$D$47="有",'別紙3-1_区分⑤所要額内訳'!$E$47&lt;=DATE(2022,12,31)),AV148,""))</f>
        <v/>
      </c>
      <c r="AW255" s="312" t="str">
        <f>IF(AND('別紙3-1_区分⑤所要額内訳'!$E$47&gt;=DATE(2023,1,1),'別紙3-1_区分⑤所要額内訳'!$D$47="無",COUNTIF($D$148:AW148,1)&lt;=7),AW148,IF(OR('別紙3-1_区分⑤所要額内訳'!$D$47="有",'別紙3-1_区分⑤所要額内訳'!$E$47&lt;=DATE(2022,12,31)),AW148,""))</f>
        <v/>
      </c>
      <c r="AX255" s="312" t="str">
        <f>IF(AND('別紙3-1_区分⑤所要額内訳'!$E$47&gt;=DATE(2023,1,1),'別紙3-1_区分⑤所要額内訳'!$D$47="無",COUNTIF($D$148:AX148,1)&lt;=7),AX148,IF(OR('別紙3-1_区分⑤所要額内訳'!$D$47="有",'別紙3-1_区分⑤所要額内訳'!$E$47&lt;=DATE(2022,12,31)),AX148,""))</f>
        <v/>
      </c>
      <c r="AY255" s="312" t="str">
        <f>IF(AND('別紙3-1_区分⑤所要額内訳'!$E$47&gt;=DATE(2023,1,1),'別紙3-1_区分⑤所要額内訳'!$D$47="無",COUNTIF($D$148:AY148,1)&lt;=7),AY148,IF(OR('別紙3-1_区分⑤所要額内訳'!$D$47="有",'別紙3-1_区分⑤所要額内訳'!$E$47&lt;=DATE(2022,12,31)),AY148,""))</f>
        <v/>
      </c>
      <c r="AZ255" s="312" t="str">
        <f>IF(AND('別紙3-1_区分⑤所要額内訳'!$E$47&gt;=DATE(2023,1,1),'別紙3-1_区分⑤所要額内訳'!$D$47="無",COUNTIF($D$148:AZ148,1)&lt;=7),AZ148,IF(OR('別紙3-1_区分⑤所要額内訳'!$D$47="有",'別紙3-1_区分⑤所要額内訳'!$E$47&lt;=DATE(2022,12,31)),AZ148,""))</f>
        <v/>
      </c>
      <c r="BA255" s="312" t="str">
        <f>IF(AND('別紙3-1_区分⑤所要額内訳'!$E$47&gt;=DATE(2023,1,1),'別紙3-1_区分⑤所要額内訳'!$D$47="無",COUNTIF($D$148:BA148,1)&lt;=7),BA148,IF(OR('別紙3-1_区分⑤所要額内訳'!$D$47="有",'別紙3-1_区分⑤所要額内訳'!$E$47&lt;=DATE(2022,12,31)),BA148,""))</f>
        <v/>
      </c>
      <c r="BB255" s="311">
        <f t="shared" si="230"/>
        <v>1</v>
      </c>
    </row>
    <row r="256" spans="1:54">
      <c r="A256" s="307" t="str">
        <f t="shared" si="229"/>
        <v/>
      </c>
      <c r="B256" s="313" t="str">
        <f t="shared" si="229"/>
        <v/>
      </c>
      <c r="C256" s="307" t="str">
        <f t="shared" si="229"/>
        <v/>
      </c>
      <c r="D256" s="312">
        <f>IF(AND('別紙3-1_区分⑤所要額内訳'!$E$48&gt;=DATE(2023,1,1),'別紙3-1_区分⑤所要額内訳'!$D$48="無",COUNTIF($D$149:D149,1)&lt;=7),D149,IF(OR('別紙3-1_区分⑤所要額内訳'!$D$48="有",'別紙3-1_区分⑤所要額内訳'!$E$48&lt;=DATE(2022,12,31)),D149,""))</f>
        <v>1</v>
      </c>
      <c r="E256" s="312" t="str">
        <f>IF(AND('別紙3-1_区分⑤所要額内訳'!$E$48&gt;=DATE(2023,1,1),'別紙3-1_区分⑤所要額内訳'!$D$48="無",COUNTIF($D$149:E149,1)&lt;=7),E149,IF(OR('別紙3-1_区分⑤所要額内訳'!$D$48="有",'別紙3-1_区分⑤所要額内訳'!$E$48&lt;=DATE(2022,12,31)),E149,""))</f>
        <v/>
      </c>
      <c r="F256" s="312" t="str">
        <f>IF(AND('別紙3-1_区分⑤所要額内訳'!$E$48&gt;=DATE(2023,1,1),'別紙3-1_区分⑤所要額内訳'!$D$48="無",COUNTIF($D$149:F149,1)&lt;=7),F149,IF(OR('別紙3-1_区分⑤所要額内訳'!$D$48="有",'別紙3-1_区分⑤所要額内訳'!$E$48&lt;=DATE(2022,12,31)),F149,""))</f>
        <v/>
      </c>
      <c r="G256" s="312" t="str">
        <f>IF(AND('別紙3-1_区分⑤所要額内訳'!$E$48&gt;=DATE(2023,1,1),'別紙3-1_区分⑤所要額内訳'!$D$48="無",COUNTIF($D$149:G149,1)&lt;=7),G149,IF(OR('別紙3-1_区分⑤所要額内訳'!$D$48="有",'別紙3-1_区分⑤所要額内訳'!$E$48&lt;=DATE(2022,12,31)),G149,""))</f>
        <v/>
      </c>
      <c r="H256" s="312" t="str">
        <f>IF(AND('別紙3-1_区分⑤所要額内訳'!$E$48&gt;=DATE(2023,1,1),'別紙3-1_区分⑤所要額内訳'!$D$48="無",COUNTIF($D$149:H149,1)&lt;=7),H149,IF(OR('別紙3-1_区分⑤所要額内訳'!$D$48="有",'別紙3-1_区分⑤所要額内訳'!$E$48&lt;=DATE(2022,12,31)),H149,""))</f>
        <v/>
      </c>
      <c r="I256" s="312" t="str">
        <f>IF(AND('別紙3-1_区分⑤所要額内訳'!$E$48&gt;=DATE(2023,1,1),'別紙3-1_区分⑤所要額内訳'!$D$48="無",COUNTIF($D$149:I149,1)&lt;=7),I149,IF(OR('別紙3-1_区分⑤所要額内訳'!$D$48="有",'別紙3-1_区分⑤所要額内訳'!$E$48&lt;=DATE(2022,12,31)),I149,""))</f>
        <v/>
      </c>
      <c r="J256" s="312" t="str">
        <f>IF(AND('別紙3-1_区分⑤所要額内訳'!$E$48&gt;=DATE(2023,1,1),'別紙3-1_区分⑤所要額内訳'!$D$48="無",COUNTIF($D$149:J149,1)&lt;=7),J149,IF(OR('別紙3-1_区分⑤所要額内訳'!$D$48="有",'別紙3-1_区分⑤所要額内訳'!$E$48&lt;=DATE(2022,12,31)),J149,""))</f>
        <v/>
      </c>
      <c r="K256" s="312" t="str">
        <f>IF(AND('別紙3-1_区分⑤所要額内訳'!$E$48&gt;=DATE(2023,1,1),'別紙3-1_区分⑤所要額内訳'!$D$48="無",COUNTIF($D$149:K149,1)&lt;=7),K149,IF(OR('別紙3-1_区分⑤所要額内訳'!$D$48="有",'別紙3-1_区分⑤所要額内訳'!$E$48&lt;=DATE(2022,12,31)),K149,""))</f>
        <v/>
      </c>
      <c r="L256" s="312" t="str">
        <f>IF(AND('別紙3-1_区分⑤所要額内訳'!$E$48&gt;=DATE(2023,1,1),'別紙3-1_区分⑤所要額内訳'!$D$48="無",COUNTIF($D$149:L149,1)&lt;=7),L149,IF(OR('別紙3-1_区分⑤所要額内訳'!$D$48="有",'別紙3-1_区分⑤所要額内訳'!$E$48&lt;=DATE(2022,12,31)),L149,""))</f>
        <v/>
      </c>
      <c r="M256" s="312" t="str">
        <f>IF(AND('別紙3-1_区分⑤所要額内訳'!$E$48&gt;=DATE(2023,1,1),'別紙3-1_区分⑤所要額内訳'!$D$48="無",COUNTIF($D$149:M149,1)&lt;=7),M149,IF(OR('別紙3-1_区分⑤所要額内訳'!$D$48="有",'別紙3-1_区分⑤所要額内訳'!$E$48&lt;=DATE(2022,12,31)),M149,""))</f>
        <v/>
      </c>
      <c r="N256" s="312" t="str">
        <f>IF(AND('別紙3-1_区分⑤所要額内訳'!$E$48&gt;=DATE(2023,1,1),'別紙3-1_区分⑤所要額内訳'!$D$48="無",COUNTIF($D$149:N149,1)&lt;=7),N149,IF(OR('別紙3-1_区分⑤所要額内訳'!$D$48="有",'別紙3-1_区分⑤所要額内訳'!$E$48&lt;=DATE(2022,12,31)),N149,""))</f>
        <v/>
      </c>
      <c r="O256" s="312" t="str">
        <f>IF(AND('別紙3-1_区分⑤所要額内訳'!$E$48&gt;=DATE(2023,1,1),'別紙3-1_区分⑤所要額内訳'!$D$48="無",COUNTIF($D$149:O149,1)&lt;=7),O149,IF(OR('別紙3-1_区分⑤所要額内訳'!$D$48="有",'別紙3-1_区分⑤所要額内訳'!$E$48&lt;=DATE(2022,12,31)),O149,""))</f>
        <v/>
      </c>
      <c r="P256" s="312" t="str">
        <f>IF(AND('別紙3-1_区分⑤所要額内訳'!$E$48&gt;=DATE(2023,1,1),'別紙3-1_区分⑤所要額内訳'!$D$48="無",COUNTIF($D$149:P149,1)&lt;=7),P149,IF(OR('別紙3-1_区分⑤所要額内訳'!$D$48="有",'別紙3-1_区分⑤所要額内訳'!$E$48&lt;=DATE(2022,12,31)),P149,""))</f>
        <v/>
      </c>
      <c r="Q256" s="312" t="str">
        <f>IF(AND('別紙3-1_区分⑤所要額内訳'!$E$48&gt;=DATE(2023,1,1),'別紙3-1_区分⑤所要額内訳'!$D$48="無",COUNTIF($D$149:Q149,1)&lt;=7),Q149,IF(OR('別紙3-1_区分⑤所要額内訳'!$D$48="有",'別紙3-1_区分⑤所要額内訳'!$E$48&lt;=DATE(2022,12,31)),Q149,""))</f>
        <v/>
      </c>
      <c r="R256" s="312" t="str">
        <f>IF(AND('別紙3-1_区分⑤所要額内訳'!$E$48&gt;=DATE(2023,1,1),'別紙3-1_区分⑤所要額内訳'!$D$48="無",COUNTIF($D$149:R149,1)&lt;=7),R149,IF(OR('別紙3-1_区分⑤所要額内訳'!$D$48="有",'別紙3-1_区分⑤所要額内訳'!$E$48&lt;=DATE(2022,12,31)),R149,""))</f>
        <v/>
      </c>
      <c r="S256" s="312" t="str">
        <f>IF(AND('別紙3-1_区分⑤所要額内訳'!$E$48&gt;=DATE(2023,1,1),'別紙3-1_区分⑤所要額内訳'!$D$48="無",COUNTIF($D$149:S149,1)&lt;=7),S149,IF(OR('別紙3-1_区分⑤所要額内訳'!$D$48="有",'別紙3-1_区分⑤所要額内訳'!$E$48&lt;=DATE(2022,12,31)),S149,""))</f>
        <v/>
      </c>
      <c r="T256" s="312" t="str">
        <f>IF(AND('別紙3-1_区分⑤所要額内訳'!$E$48&gt;=DATE(2023,1,1),'別紙3-1_区分⑤所要額内訳'!$D$48="無",COUNTIF($D$149:T149,1)&lt;=7),T149,IF(OR('別紙3-1_区分⑤所要額内訳'!$D$48="有",'別紙3-1_区分⑤所要額内訳'!$E$48&lt;=DATE(2022,12,31)),T149,""))</f>
        <v/>
      </c>
      <c r="U256" s="312" t="str">
        <f>IF(AND('別紙3-1_区分⑤所要額内訳'!$E$48&gt;=DATE(2023,1,1),'別紙3-1_区分⑤所要額内訳'!$D$48="無",COUNTIF($D$149:U149,1)&lt;=7),U149,IF(OR('別紙3-1_区分⑤所要額内訳'!$D$48="有",'別紙3-1_区分⑤所要額内訳'!$E$48&lt;=DATE(2022,12,31)),U149,""))</f>
        <v/>
      </c>
      <c r="V256" s="312" t="str">
        <f>IF(AND('別紙3-1_区分⑤所要額内訳'!$E$48&gt;=DATE(2023,1,1),'別紙3-1_区分⑤所要額内訳'!$D$48="無",COUNTIF($D$149:V149,1)&lt;=7),V149,IF(OR('別紙3-1_区分⑤所要額内訳'!$D$48="有",'別紙3-1_区分⑤所要額内訳'!$E$48&lt;=DATE(2022,12,31)),V149,""))</f>
        <v/>
      </c>
      <c r="W256" s="312" t="str">
        <f>IF(AND('別紙3-1_区分⑤所要額内訳'!$E$48&gt;=DATE(2023,1,1),'別紙3-1_区分⑤所要額内訳'!$D$48="無",COUNTIF($D$149:W149,1)&lt;=7),W149,IF(OR('別紙3-1_区分⑤所要額内訳'!$D$48="有",'別紙3-1_区分⑤所要額内訳'!$E$48&lt;=DATE(2022,12,31)),W149,""))</f>
        <v/>
      </c>
      <c r="X256" s="312" t="str">
        <f>IF(AND('別紙3-1_区分⑤所要額内訳'!$E$48&gt;=DATE(2023,1,1),'別紙3-1_区分⑤所要額内訳'!$D$48="無",COUNTIF($D$149:X149,1)&lt;=7),X149,IF(OR('別紙3-1_区分⑤所要額内訳'!$D$48="有",'別紙3-1_区分⑤所要額内訳'!$E$48&lt;=DATE(2022,12,31)),X149,""))</f>
        <v/>
      </c>
      <c r="Y256" s="312" t="str">
        <f>IF(AND('別紙3-1_区分⑤所要額内訳'!$E$48&gt;=DATE(2023,1,1),'別紙3-1_区分⑤所要額内訳'!$D$48="無",COUNTIF($D$149:Y149,1)&lt;=7),Y149,IF(OR('別紙3-1_区分⑤所要額内訳'!$D$48="有",'別紙3-1_区分⑤所要額内訳'!$E$48&lt;=DATE(2022,12,31)),Y149,""))</f>
        <v/>
      </c>
      <c r="Z256" s="312" t="str">
        <f>IF(AND('別紙3-1_区分⑤所要額内訳'!$E$48&gt;=DATE(2023,1,1),'別紙3-1_区分⑤所要額内訳'!$D$48="無",COUNTIF($D$149:Z149,1)&lt;=7),Z149,IF(OR('別紙3-1_区分⑤所要額内訳'!$D$48="有",'別紙3-1_区分⑤所要額内訳'!$E$48&lt;=DATE(2022,12,31)),Z149,""))</f>
        <v/>
      </c>
      <c r="AA256" s="312" t="str">
        <f>IF(AND('別紙3-1_区分⑤所要額内訳'!$E$48&gt;=DATE(2023,1,1),'別紙3-1_区分⑤所要額内訳'!$D$48="無",COUNTIF($D$149:AA149,1)&lt;=7),AA149,IF(OR('別紙3-1_区分⑤所要額内訳'!$D$48="有",'別紙3-1_区分⑤所要額内訳'!$E$48&lt;=DATE(2022,12,31)),AA149,""))</f>
        <v/>
      </c>
      <c r="AB256" s="312" t="str">
        <f>IF(AND('別紙3-1_区分⑤所要額内訳'!$E$48&gt;=DATE(2023,1,1),'別紙3-1_区分⑤所要額内訳'!$D$48="無",COUNTIF($D$149:AB149,1)&lt;=7),AB149,IF(OR('別紙3-1_区分⑤所要額内訳'!$D$48="有",'別紙3-1_区分⑤所要額内訳'!$E$48&lt;=DATE(2022,12,31)),AB149,""))</f>
        <v/>
      </c>
      <c r="AC256" s="312" t="str">
        <f>IF(AND('別紙3-1_区分⑤所要額内訳'!$E$48&gt;=DATE(2023,1,1),'別紙3-1_区分⑤所要額内訳'!$D$48="無",COUNTIF($D$149:AC149,1)&lt;=7),AC149,IF(OR('別紙3-1_区分⑤所要額内訳'!$D$48="有",'別紙3-1_区分⑤所要額内訳'!$E$48&lt;=DATE(2022,12,31)),AC149,""))</f>
        <v/>
      </c>
      <c r="AD256" s="312" t="str">
        <f>IF(AND('別紙3-1_区分⑤所要額内訳'!$E$48&gt;=DATE(2023,1,1),'別紙3-1_区分⑤所要額内訳'!$D$48="無",COUNTIF($D$149:AD149,1)&lt;=7),AD149,IF(OR('別紙3-1_区分⑤所要額内訳'!$D$48="有",'別紙3-1_区分⑤所要額内訳'!$E$48&lt;=DATE(2022,12,31)),AD149,""))</f>
        <v/>
      </c>
      <c r="AE256" s="312" t="str">
        <f>IF(AND('別紙3-1_区分⑤所要額内訳'!$E$48&gt;=DATE(2023,1,1),'別紙3-1_区分⑤所要額内訳'!$D$48="無",COUNTIF($D$149:AE149,1)&lt;=7),AE149,IF(OR('別紙3-1_区分⑤所要額内訳'!$D$48="有",'別紙3-1_区分⑤所要額内訳'!$E$48&lt;=DATE(2022,12,31)),AE149,""))</f>
        <v/>
      </c>
      <c r="AF256" s="312" t="str">
        <f>IF(AND('別紙3-1_区分⑤所要額内訳'!$E$48&gt;=DATE(2023,1,1),'別紙3-1_区分⑤所要額内訳'!$D$48="無",COUNTIF($D$149:AF149,1)&lt;=7),AF149,IF(OR('別紙3-1_区分⑤所要額内訳'!$D$48="有",'別紙3-1_区分⑤所要額内訳'!$E$48&lt;=DATE(2022,12,31)),AF149,""))</f>
        <v/>
      </c>
      <c r="AG256" s="312" t="str">
        <f>IF(AND('別紙3-1_区分⑤所要額内訳'!$E$48&gt;=DATE(2023,1,1),'別紙3-1_区分⑤所要額内訳'!$D$48="無",COUNTIF($D$149:AG149,1)&lt;=7),AG149,IF(OR('別紙3-1_区分⑤所要額内訳'!$D$48="有",'別紙3-1_区分⑤所要額内訳'!$E$48&lt;=DATE(2022,12,31)),AG149,""))</f>
        <v/>
      </c>
      <c r="AH256" s="312" t="str">
        <f>IF(AND('別紙3-1_区分⑤所要額内訳'!$E$48&gt;=DATE(2023,1,1),'別紙3-1_区分⑤所要額内訳'!$D$48="無",COUNTIF($D$149:AH149,1)&lt;=7),AH149,IF(OR('別紙3-1_区分⑤所要額内訳'!$D$48="有",'別紙3-1_区分⑤所要額内訳'!$E$48&lt;=DATE(2022,12,31)),AH149,""))</f>
        <v/>
      </c>
      <c r="AI256" s="312" t="str">
        <f>IF(AND('別紙3-1_区分⑤所要額内訳'!$E$48&gt;=DATE(2023,1,1),'別紙3-1_区分⑤所要額内訳'!$D$48="無",COUNTIF($D$149:AI149,1)&lt;=7),AI149,IF(OR('別紙3-1_区分⑤所要額内訳'!$D$48="有",'別紙3-1_区分⑤所要額内訳'!$E$48&lt;=DATE(2022,12,31)),AI149,""))</f>
        <v/>
      </c>
      <c r="AJ256" s="312" t="str">
        <f>IF(AND('別紙3-1_区分⑤所要額内訳'!$E$48&gt;=DATE(2023,1,1),'別紙3-1_区分⑤所要額内訳'!$D$48="無",COUNTIF($D$149:AJ149,1)&lt;=7),AJ149,IF(OR('別紙3-1_区分⑤所要額内訳'!$D$48="有",'別紙3-1_区分⑤所要額内訳'!$E$48&lt;=DATE(2022,12,31)),AJ149,""))</f>
        <v/>
      </c>
      <c r="AK256" s="312" t="str">
        <f>IF(AND('別紙3-1_区分⑤所要額内訳'!$E$48&gt;=DATE(2023,1,1),'別紙3-1_区分⑤所要額内訳'!$D$48="無",COUNTIF($D$149:AK149,1)&lt;=7),AK149,IF(OR('別紙3-1_区分⑤所要額内訳'!$D$48="有",'別紙3-1_区分⑤所要額内訳'!$E$48&lt;=DATE(2022,12,31)),AK149,""))</f>
        <v/>
      </c>
      <c r="AL256" s="312" t="str">
        <f>IF(AND('別紙3-1_区分⑤所要額内訳'!$E$48&gt;=DATE(2023,1,1),'別紙3-1_区分⑤所要額内訳'!$D$48="無",COUNTIF($D$149:AL149,1)&lt;=7),AL149,IF(OR('別紙3-1_区分⑤所要額内訳'!$D$48="有",'別紙3-1_区分⑤所要額内訳'!$E$48&lt;=DATE(2022,12,31)),AL149,""))</f>
        <v/>
      </c>
      <c r="AM256" s="312" t="str">
        <f>IF(AND('別紙3-1_区分⑤所要額内訳'!$E$48&gt;=DATE(2023,1,1),'別紙3-1_区分⑤所要額内訳'!$D$48="無",COUNTIF($D$149:AM149,1)&lt;=7),AM149,IF(OR('別紙3-1_区分⑤所要額内訳'!$D$48="有",'別紙3-1_区分⑤所要額内訳'!$E$48&lt;=DATE(2022,12,31)),AM149,""))</f>
        <v/>
      </c>
      <c r="AN256" s="312" t="str">
        <f>IF(AND('別紙3-1_区分⑤所要額内訳'!$E$48&gt;=DATE(2023,1,1),'別紙3-1_区分⑤所要額内訳'!$D$48="無",COUNTIF($D$149:AN149,1)&lt;=7),AN149,IF(OR('別紙3-1_区分⑤所要額内訳'!$D$48="有",'別紙3-1_区分⑤所要額内訳'!$E$48&lt;=DATE(2022,12,31)),AN149,""))</f>
        <v/>
      </c>
      <c r="AO256" s="312" t="str">
        <f>IF(AND('別紙3-1_区分⑤所要額内訳'!$E$48&gt;=DATE(2023,1,1),'別紙3-1_区分⑤所要額内訳'!$D$48="無",COUNTIF($D$149:AO149,1)&lt;=7),AO149,IF(OR('別紙3-1_区分⑤所要額内訳'!$D$48="有",'別紙3-1_区分⑤所要額内訳'!$E$48&lt;=DATE(2022,12,31)),AO149,""))</f>
        <v/>
      </c>
      <c r="AP256" s="312" t="str">
        <f>IF(AND('別紙3-1_区分⑤所要額内訳'!$E$48&gt;=DATE(2023,1,1),'別紙3-1_区分⑤所要額内訳'!$D$48="無",COUNTIF($D$149:AP149,1)&lt;=7),AP149,IF(OR('別紙3-1_区分⑤所要額内訳'!$D$48="有",'別紙3-1_区分⑤所要額内訳'!$E$48&lt;=DATE(2022,12,31)),AP149,""))</f>
        <v/>
      </c>
      <c r="AQ256" s="312" t="str">
        <f>IF(AND('別紙3-1_区分⑤所要額内訳'!$E$48&gt;=DATE(2023,1,1),'別紙3-1_区分⑤所要額内訳'!$D$48="無",COUNTIF($D$149:AQ149,1)&lt;=7),AQ149,IF(OR('別紙3-1_区分⑤所要額内訳'!$D$48="有",'別紙3-1_区分⑤所要額内訳'!$E$48&lt;=DATE(2022,12,31)),AQ149,""))</f>
        <v/>
      </c>
      <c r="AR256" s="312" t="str">
        <f>IF(AND('別紙3-1_区分⑤所要額内訳'!$E$48&gt;=DATE(2023,1,1),'別紙3-1_区分⑤所要額内訳'!$D$48="無",COUNTIF($D$149:AR149,1)&lt;=7),AR149,IF(OR('別紙3-1_区分⑤所要額内訳'!$D$48="有",'別紙3-1_区分⑤所要額内訳'!$E$48&lt;=DATE(2022,12,31)),AR149,""))</f>
        <v/>
      </c>
      <c r="AS256" s="312" t="str">
        <f>IF(AND('別紙3-1_区分⑤所要額内訳'!$E$48&gt;=DATE(2023,1,1),'別紙3-1_区分⑤所要額内訳'!$D$48="無",COUNTIF($D$149:AS149,1)&lt;=7),AS149,IF(OR('別紙3-1_区分⑤所要額内訳'!$D$48="有",'別紙3-1_区分⑤所要額内訳'!$E$48&lt;=DATE(2022,12,31)),AS149,""))</f>
        <v/>
      </c>
      <c r="AT256" s="312" t="str">
        <f>IF(AND('別紙3-1_区分⑤所要額内訳'!$E$48&gt;=DATE(2023,1,1),'別紙3-1_区分⑤所要額内訳'!$D$48="無",COUNTIF($D$149:AT149,1)&lt;=7),AT149,IF(OR('別紙3-1_区分⑤所要額内訳'!$D$48="有",'別紙3-1_区分⑤所要額内訳'!$E$48&lt;=DATE(2022,12,31)),AT149,""))</f>
        <v/>
      </c>
      <c r="AU256" s="312" t="str">
        <f>IF(AND('別紙3-1_区分⑤所要額内訳'!$E$48&gt;=DATE(2023,1,1),'別紙3-1_区分⑤所要額内訳'!$D$48="無",COUNTIF($D$149:AU149,1)&lt;=7),AU149,IF(OR('別紙3-1_区分⑤所要額内訳'!$D$48="有",'別紙3-1_区分⑤所要額内訳'!$E$48&lt;=DATE(2022,12,31)),AU149,""))</f>
        <v/>
      </c>
      <c r="AV256" s="312" t="str">
        <f>IF(AND('別紙3-1_区分⑤所要額内訳'!$E$48&gt;=DATE(2023,1,1),'別紙3-1_区分⑤所要額内訳'!$D$48="無",COUNTIF($D$149:AV149,1)&lt;=7),AV149,IF(OR('別紙3-1_区分⑤所要額内訳'!$D$48="有",'別紙3-1_区分⑤所要額内訳'!$E$48&lt;=DATE(2022,12,31)),AV149,""))</f>
        <v/>
      </c>
      <c r="AW256" s="312" t="str">
        <f>IF(AND('別紙3-1_区分⑤所要額内訳'!$E$48&gt;=DATE(2023,1,1),'別紙3-1_区分⑤所要額内訳'!$D$48="無",COUNTIF($D$149:AW149,1)&lt;=7),AW149,IF(OR('別紙3-1_区分⑤所要額内訳'!$D$48="有",'別紙3-1_区分⑤所要額内訳'!$E$48&lt;=DATE(2022,12,31)),AW149,""))</f>
        <v/>
      </c>
      <c r="AX256" s="312" t="str">
        <f>IF(AND('別紙3-1_区分⑤所要額内訳'!$E$48&gt;=DATE(2023,1,1),'別紙3-1_区分⑤所要額内訳'!$D$48="無",COUNTIF($D$149:AX149,1)&lt;=7),AX149,IF(OR('別紙3-1_区分⑤所要額内訳'!$D$48="有",'別紙3-1_区分⑤所要額内訳'!$E$48&lt;=DATE(2022,12,31)),AX149,""))</f>
        <v/>
      </c>
      <c r="AY256" s="312" t="str">
        <f>IF(AND('別紙3-1_区分⑤所要額内訳'!$E$48&gt;=DATE(2023,1,1),'別紙3-1_区分⑤所要額内訳'!$D$48="無",COUNTIF($D$149:AY149,1)&lt;=7),AY149,IF(OR('別紙3-1_区分⑤所要額内訳'!$D$48="有",'別紙3-1_区分⑤所要額内訳'!$E$48&lt;=DATE(2022,12,31)),AY149,""))</f>
        <v/>
      </c>
      <c r="AZ256" s="312" t="str">
        <f>IF(AND('別紙3-1_区分⑤所要額内訳'!$E$48&gt;=DATE(2023,1,1),'別紙3-1_区分⑤所要額内訳'!$D$48="無",COUNTIF($D$149:AZ149,1)&lt;=7),AZ149,IF(OR('別紙3-1_区分⑤所要額内訳'!$D$48="有",'別紙3-1_区分⑤所要額内訳'!$E$48&lt;=DATE(2022,12,31)),AZ149,""))</f>
        <v/>
      </c>
      <c r="BA256" s="312" t="str">
        <f>IF(AND('別紙3-1_区分⑤所要額内訳'!$E$48&gt;=DATE(2023,1,1),'別紙3-1_区分⑤所要額内訳'!$D$48="無",COUNTIF($D$149:BA149,1)&lt;=7),BA149,IF(OR('別紙3-1_区分⑤所要額内訳'!$D$48="有",'別紙3-1_区分⑤所要額内訳'!$E$48&lt;=DATE(2022,12,31)),BA149,""))</f>
        <v/>
      </c>
      <c r="BB256" s="311">
        <f t="shared" si="230"/>
        <v>1</v>
      </c>
    </row>
    <row r="257" spans="1:54">
      <c r="A257" s="307" t="str">
        <f t="shared" si="229"/>
        <v/>
      </c>
      <c r="B257" s="313" t="str">
        <f t="shared" si="229"/>
        <v/>
      </c>
      <c r="C257" s="307" t="str">
        <f t="shared" si="229"/>
        <v/>
      </c>
      <c r="D257" s="312">
        <f>IF(AND('別紙3-1_区分⑤所要額内訳'!$E$49&gt;=DATE(2023,1,1),'別紙3-1_区分⑤所要額内訳'!$D$49="無",COUNTIF($D$150:D150,1)&lt;=7),D150,IF(OR('別紙3-1_区分⑤所要額内訳'!$D$49="有",'別紙3-1_区分⑤所要額内訳'!$E$49&lt;=DATE(2022,12,31)),D150,""))</f>
        <v>1</v>
      </c>
      <c r="E257" s="312" t="str">
        <f>IF(AND('別紙3-1_区分⑤所要額内訳'!$E$49&gt;=DATE(2023,1,1),'別紙3-1_区分⑤所要額内訳'!$D$49="無",COUNTIF($D$150:E150,1)&lt;=7),E150,IF(OR('別紙3-1_区分⑤所要額内訳'!$D$49="有",'別紙3-1_区分⑤所要額内訳'!$E$49&lt;=DATE(2022,12,31)),E150,""))</f>
        <v/>
      </c>
      <c r="F257" s="312" t="str">
        <f>IF(AND('別紙3-1_区分⑤所要額内訳'!$E$49&gt;=DATE(2023,1,1),'別紙3-1_区分⑤所要額内訳'!$D$49="無",COUNTIF($D$150:F150,1)&lt;=7),F150,IF(OR('別紙3-1_区分⑤所要額内訳'!$D$49="有",'別紙3-1_区分⑤所要額内訳'!$E$49&lt;=DATE(2022,12,31)),F150,""))</f>
        <v/>
      </c>
      <c r="G257" s="312" t="str">
        <f>IF(AND('別紙3-1_区分⑤所要額内訳'!$E$49&gt;=DATE(2023,1,1),'別紙3-1_区分⑤所要額内訳'!$D$49="無",COUNTIF($D$150:G150,1)&lt;=7),G150,IF(OR('別紙3-1_区分⑤所要額内訳'!$D$49="有",'別紙3-1_区分⑤所要額内訳'!$E$49&lt;=DATE(2022,12,31)),G150,""))</f>
        <v/>
      </c>
      <c r="H257" s="312" t="str">
        <f>IF(AND('別紙3-1_区分⑤所要額内訳'!$E$49&gt;=DATE(2023,1,1),'別紙3-1_区分⑤所要額内訳'!$D$49="無",COUNTIF($D$150:H150,1)&lt;=7),H150,IF(OR('別紙3-1_区分⑤所要額内訳'!$D$49="有",'別紙3-1_区分⑤所要額内訳'!$E$49&lt;=DATE(2022,12,31)),H150,""))</f>
        <v/>
      </c>
      <c r="I257" s="312" t="str">
        <f>IF(AND('別紙3-1_区分⑤所要額内訳'!$E$49&gt;=DATE(2023,1,1),'別紙3-1_区分⑤所要額内訳'!$D$49="無",COUNTIF($D$150:I150,1)&lt;=7),I150,IF(OR('別紙3-1_区分⑤所要額内訳'!$D$49="有",'別紙3-1_区分⑤所要額内訳'!$E$49&lt;=DATE(2022,12,31)),I150,""))</f>
        <v/>
      </c>
      <c r="J257" s="312" t="str">
        <f>IF(AND('別紙3-1_区分⑤所要額内訳'!$E$49&gt;=DATE(2023,1,1),'別紙3-1_区分⑤所要額内訳'!$D$49="無",COUNTIF($D$150:J150,1)&lt;=7),J150,IF(OR('別紙3-1_区分⑤所要額内訳'!$D$49="有",'別紙3-1_区分⑤所要額内訳'!$E$49&lt;=DATE(2022,12,31)),J150,""))</f>
        <v/>
      </c>
      <c r="K257" s="312" t="str">
        <f>IF(AND('別紙3-1_区分⑤所要額内訳'!$E$49&gt;=DATE(2023,1,1),'別紙3-1_区分⑤所要額内訳'!$D$49="無",COUNTIF($D$150:K150,1)&lt;=7),K150,IF(OR('別紙3-1_区分⑤所要額内訳'!$D$49="有",'別紙3-1_区分⑤所要額内訳'!$E$49&lt;=DATE(2022,12,31)),K150,""))</f>
        <v/>
      </c>
      <c r="L257" s="312" t="str">
        <f>IF(AND('別紙3-1_区分⑤所要額内訳'!$E$49&gt;=DATE(2023,1,1),'別紙3-1_区分⑤所要額内訳'!$D$49="無",COUNTIF($D$150:L150,1)&lt;=7),L150,IF(OR('別紙3-1_区分⑤所要額内訳'!$D$49="有",'別紙3-1_区分⑤所要額内訳'!$E$49&lt;=DATE(2022,12,31)),L150,""))</f>
        <v/>
      </c>
      <c r="M257" s="312" t="str">
        <f>IF(AND('別紙3-1_区分⑤所要額内訳'!$E$49&gt;=DATE(2023,1,1),'別紙3-1_区分⑤所要額内訳'!$D$49="無",COUNTIF($D$150:M150,1)&lt;=7),M150,IF(OR('別紙3-1_区分⑤所要額内訳'!$D$49="有",'別紙3-1_区分⑤所要額内訳'!$E$49&lt;=DATE(2022,12,31)),M150,""))</f>
        <v/>
      </c>
      <c r="N257" s="312" t="str">
        <f>IF(AND('別紙3-1_区分⑤所要額内訳'!$E$49&gt;=DATE(2023,1,1),'別紙3-1_区分⑤所要額内訳'!$D$49="無",COUNTIF($D$150:N150,1)&lt;=7),N150,IF(OR('別紙3-1_区分⑤所要額内訳'!$D$49="有",'別紙3-1_区分⑤所要額内訳'!$E$49&lt;=DATE(2022,12,31)),N150,""))</f>
        <v/>
      </c>
      <c r="O257" s="312" t="str">
        <f>IF(AND('別紙3-1_区分⑤所要額内訳'!$E$49&gt;=DATE(2023,1,1),'別紙3-1_区分⑤所要額内訳'!$D$49="無",COUNTIF($D$150:O150,1)&lt;=7),O150,IF(OR('別紙3-1_区分⑤所要額内訳'!$D$49="有",'別紙3-1_区分⑤所要額内訳'!$E$49&lt;=DATE(2022,12,31)),O150,""))</f>
        <v/>
      </c>
      <c r="P257" s="312" t="str">
        <f>IF(AND('別紙3-1_区分⑤所要額内訳'!$E$49&gt;=DATE(2023,1,1),'別紙3-1_区分⑤所要額内訳'!$D$49="無",COUNTIF($D$150:P150,1)&lt;=7),P150,IF(OR('別紙3-1_区分⑤所要額内訳'!$D$49="有",'別紙3-1_区分⑤所要額内訳'!$E$49&lt;=DATE(2022,12,31)),P150,""))</f>
        <v/>
      </c>
      <c r="Q257" s="312" t="str">
        <f>IF(AND('別紙3-1_区分⑤所要額内訳'!$E$49&gt;=DATE(2023,1,1),'別紙3-1_区分⑤所要額内訳'!$D$49="無",COUNTIF($D$150:Q150,1)&lt;=7),Q150,IF(OR('別紙3-1_区分⑤所要額内訳'!$D$49="有",'別紙3-1_区分⑤所要額内訳'!$E$49&lt;=DATE(2022,12,31)),Q150,""))</f>
        <v/>
      </c>
      <c r="R257" s="312" t="str">
        <f>IF(AND('別紙3-1_区分⑤所要額内訳'!$E$49&gt;=DATE(2023,1,1),'別紙3-1_区分⑤所要額内訳'!$D$49="無",COUNTIF($D$150:R150,1)&lt;=7),R150,IF(OR('別紙3-1_区分⑤所要額内訳'!$D$49="有",'別紙3-1_区分⑤所要額内訳'!$E$49&lt;=DATE(2022,12,31)),R150,""))</f>
        <v/>
      </c>
      <c r="S257" s="312" t="str">
        <f>IF(AND('別紙3-1_区分⑤所要額内訳'!$E$49&gt;=DATE(2023,1,1),'別紙3-1_区分⑤所要額内訳'!$D$49="無",COUNTIF($D$150:S150,1)&lt;=7),S150,IF(OR('別紙3-1_区分⑤所要額内訳'!$D$49="有",'別紙3-1_区分⑤所要額内訳'!$E$49&lt;=DATE(2022,12,31)),S150,""))</f>
        <v/>
      </c>
      <c r="T257" s="312" t="str">
        <f>IF(AND('別紙3-1_区分⑤所要額内訳'!$E$49&gt;=DATE(2023,1,1),'別紙3-1_区分⑤所要額内訳'!$D$49="無",COUNTIF($D$150:T150,1)&lt;=7),T150,IF(OR('別紙3-1_区分⑤所要額内訳'!$D$49="有",'別紙3-1_区分⑤所要額内訳'!$E$49&lt;=DATE(2022,12,31)),T150,""))</f>
        <v/>
      </c>
      <c r="U257" s="312" t="str">
        <f>IF(AND('別紙3-1_区分⑤所要額内訳'!$E$49&gt;=DATE(2023,1,1),'別紙3-1_区分⑤所要額内訳'!$D$49="無",COUNTIF($D$150:U150,1)&lt;=7),U150,IF(OR('別紙3-1_区分⑤所要額内訳'!$D$49="有",'別紙3-1_区分⑤所要額内訳'!$E$49&lt;=DATE(2022,12,31)),U150,""))</f>
        <v/>
      </c>
      <c r="V257" s="312" t="str">
        <f>IF(AND('別紙3-1_区分⑤所要額内訳'!$E$49&gt;=DATE(2023,1,1),'別紙3-1_区分⑤所要額内訳'!$D$49="無",COUNTIF($D$150:V150,1)&lt;=7),V150,IF(OR('別紙3-1_区分⑤所要額内訳'!$D$49="有",'別紙3-1_区分⑤所要額内訳'!$E$49&lt;=DATE(2022,12,31)),V150,""))</f>
        <v/>
      </c>
      <c r="W257" s="312" t="str">
        <f>IF(AND('別紙3-1_区分⑤所要額内訳'!$E$49&gt;=DATE(2023,1,1),'別紙3-1_区分⑤所要額内訳'!$D$49="無",COUNTIF($D$150:W150,1)&lt;=7),W150,IF(OR('別紙3-1_区分⑤所要額内訳'!$D$49="有",'別紙3-1_区分⑤所要額内訳'!$E$49&lt;=DATE(2022,12,31)),W150,""))</f>
        <v/>
      </c>
      <c r="X257" s="312" t="str">
        <f>IF(AND('別紙3-1_区分⑤所要額内訳'!$E$49&gt;=DATE(2023,1,1),'別紙3-1_区分⑤所要額内訳'!$D$49="無",COUNTIF($D$150:X150,1)&lt;=7),X150,IF(OR('別紙3-1_区分⑤所要額内訳'!$D$49="有",'別紙3-1_区分⑤所要額内訳'!$E$49&lt;=DATE(2022,12,31)),X150,""))</f>
        <v/>
      </c>
      <c r="Y257" s="312" t="str">
        <f>IF(AND('別紙3-1_区分⑤所要額内訳'!$E$49&gt;=DATE(2023,1,1),'別紙3-1_区分⑤所要額内訳'!$D$49="無",COUNTIF($D$150:Y150,1)&lt;=7),Y150,IF(OR('別紙3-1_区分⑤所要額内訳'!$D$49="有",'別紙3-1_区分⑤所要額内訳'!$E$49&lt;=DATE(2022,12,31)),Y150,""))</f>
        <v/>
      </c>
      <c r="Z257" s="312" t="str">
        <f>IF(AND('別紙3-1_区分⑤所要額内訳'!$E$49&gt;=DATE(2023,1,1),'別紙3-1_区分⑤所要額内訳'!$D$49="無",COUNTIF($D$150:Z150,1)&lt;=7),Z150,IF(OR('別紙3-1_区分⑤所要額内訳'!$D$49="有",'別紙3-1_区分⑤所要額内訳'!$E$49&lt;=DATE(2022,12,31)),Z150,""))</f>
        <v/>
      </c>
      <c r="AA257" s="312" t="str">
        <f>IF(AND('別紙3-1_区分⑤所要額内訳'!$E$49&gt;=DATE(2023,1,1),'別紙3-1_区分⑤所要額内訳'!$D$49="無",COUNTIF($D$150:AA150,1)&lt;=7),AA150,IF(OR('別紙3-1_区分⑤所要額内訳'!$D$49="有",'別紙3-1_区分⑤所要額内訳'!$E$49&lt;=DATE(2022,12,31)),AA150,""))</f>
        <v/>
      </c>
      <c r="AB257" s="312" t="str">
        <f>IF(AND('別紙3-1_区分⑤所要額内訳'!$E$49&gt;=DATE(2023,1,1),'別紙3-1_区分⑤所要額内訳'!$D$49="無",COUNTIF($D$150:AB150,1)&lt;=7),AB150,IF(OR('別紙3-1_区分⑤所要額内訳'!$D$49="有",'別紙3-1_区分⑤所要額内訳'!$E$49&lt;=DATE(2022,12,31)),AB150,""))</f>
        <v/>
      </c>
      <c r="AC257" s="312" t="str">
        <f>IF(AND('別紙3-1_区分⑤所要額内訳'!$E$49&gt;=DATE(2023,1,1),'別紙3-1_区分⑤所要額内訳'!$D$49="無",COUNTIF($D$150:AC150,1)&lt;=7),AC150,IF(OR('別紙3-1_区分⑤所要額内訳'!$D$49="有",'別紙3-1_区分⑤所要額内訳'!$E$49&lt;=DATE(2022,12,31)),AC150,""))</f>
        <v/>
      </c>
      <c r="AD257" s="312" t="str">
        <f>IF(AND('別紙3-1_区分⑤所要額内訳'!$E$49&gt;=DATE(2023,1,1),'別紙3-1_区分⑤所要額内訳'!$D$49="無",COUNTIF($D$150:AD150,1)&lt;=7),AD150,IF(OR('別紙3-1_区分⑤所要額内訳'!$D$49="有",'別紙3-1_区分⑤所要額内訳'!$E$49&lt;=DATE(2022,12,31)),AD150,""))</f>
        <v/>
      </c>
      <c r="AE257" s="312" t="str">
        <f>IF(AND('別紙3-1_区分⑤所要額内訳'!$E$49&gt;=DATE(2023,1,1),'別紙3-1_区分⑤所要額内訳'!$D$49="無",COUNTIF($D$150:AE150,1)&lt;=7),AE150,IF(OR('別紙3-1_区分⑤所要額内訳'!$D$49="有",'別紙3-1_区分⑤所要額内訳'!$E$49&lt;=DATE(2022,12,31)),AE150,""))</f>
        <v/>
      </c>
      <c r="AF257" s="312" t="str">
        <f>IF(AND('別紙3-1_区分⑤所要額内訳'!$E$49&gt;=DATE(2023,1,1),'別紙3-1_区分⑤所要額内訳'!$D$49="無",COUNTIF($D$150:AF150,1)&lt;=7),AF150,IF(OR('別紙3-1_区分⑤所要額内訳'!$D$49="有",'別紙3-1_区分⑤所要額内訳'!$E$49&lt;=DATE(2022,12,31)),AF150,""))</f>
        <v/>
      </c>
      <c r="AG257" s="312" t="str">
        <f>IF(AND('別紙3-1_区分⑤所要額内訳'!$E$49&gt;=DATE(2023,1,1),'別紙3-1_区分⑤所要額内訳'!$D$49="無",COUNTIF($D$150:AG150,1)&lt;=7),AG150,IF(OR('別紙3-1_区分⑤所要額内訳'!$D$49="有",'別紙3-1_区分⑤所要額内訳'!$E$49&lt;=DATE(2022,12,31)),AG150,""))</f>
        <v/>
      </c>
      <c r="AH257" s="312" t="str">
        <f>IF(AND('別紙3-1_区分⑤所要額内訳'!$E$49&gt;=DATE(2023,1,1),'別紙3-1_区分⑤所要額内訳'!$D$49="無",COUNTIF($D$150:AH150,1)&lt;=7),AH150,IF(OR('別紙3-1_区分⑤所要額内訳'!$D$49="有",'別紙3-1_区分⑤所要額内訳'!$E$49&lt;=DATE(2022,12,31)),AH150,""))</f>
        <v/>
      </c>
      <c r="AI257" s="312" t="str">
        <f>IF(AND('別紙3-1_区分⑤所要額内訳'!$E$49&gt;=DATE(2023,1,1),'別紙3-1_区分⑤所要額内訳'!$D$49="無",COUNTIF($D$150:AI150,1)&lt;=7),AI150,IF(OR('別紙3-1_区分⑤所要額内訳'!$D$49="有",'別紙3-1_区分⑤所要額内訳'!$E$49&lt;=DATE(2022,12,31)),AI150,""))</f>
        <v/>
      </c>
      <c r="AJ257" s="312" t="str">
        <f>IF(AND('別紙3-1_区分⑤所要額内訳'!$E$49&gt;=DATE(2023,1,1),'別紙3-1_区分⑤所要額内訳'!$D$49="無",COUNTIF($D$150:AJ150,1)&lt;=7),AJ150,IF(OR('別紙3-1_区分⑤所要額内訳'!$D$49="有",'別紙3-1_区分⑤所要額内訳'!$E$49&lt;=DATE(2022,12,31)),AJ150,""))</f>
        <v/>
      </c>
      <c r="AK257" s="312" t="str">
        <f>IF(AND('別紙3-1_区分⑤所要額内訳'!$E$49&gt;=DATE(2023,1,1),'別紙3-1_区分⑤所要額内訳'!$D$49="無",COUNTIF($D$150:AK150,1)&lt;=7),AK150,IF(OR('別紙3-1_区分⑤所要額内訳'!$D$49="有",'別紙3-1_区分⑤所要額内訳'!$E$49&lt;=DATE(2022,12,31)),AK150,""))</f>
        <v/>
      </c>
      <c r="AL257" s="312" t="str">
        <f>IF(AND('別紙3-1_区分⑤所要額内訳'!$E$49&gt;=DATE(2023,1,1),'別紙3-1_区分⑤所要額内訳'!$D$49="無",COUNTIF($D$150:AL150,1)&lt;=7),AL150,IF(OR('別紙3-1_区分⑤所要額内訳'!$D$49="有",'別紙3-1_区分⑤所要額内訳'!$E$49&lt;=DATE(2022,12,31)),AL150,""))</f>
        <v/>
      </c>
      <c r="AM257" s="312" t="str">
        <f>IF(AND('別紙3-1_区分⑤所要額内訳'!$E$49&gt;=DATE(2023,1,1),'別紙3-1_区分⑤所要額内訳'!$D$49="無",COUNTIF($D$150:AM150,1)&lt;=7),AM150,IF(OR('別紙3-1_区分⑤所要額内訳'!$D$49="有",'別紙3-1_区分⑤所要額内訳'!$E$49&lt;=DATE(2022,12,31)),AM150,""))</f>
        <v/>
      </c>
      <c r="AN257" s="312" t="str">
        <f>IF(AND('別紙3-1_区分⑤所要額内訳'!$E$49&gt;=DATE(2023,1,1),'別紙3-1_区分⑤所要額内訳'!$D$49="無",COUNTIF($D$150:AN150,1)&lt;=7),AN150,IF(OR('別紙3-1_区分⑤所要額内訳'!$D$49="有",'別紙3-1_区分⑤所要額内訳'!$E$49&lt;=DATE(2022,12,31)),AN150,""))</f>
        <v/>
      </c>
      <c r="AO257" s="312" t="str">
        <f>IF(AND('別紙3-1_区分⑤所要額内訳'!$E$49&gt;=DATE(2023,1,1),'別紙3-1_区分⑤所要額内訳'!$D$49="無",COUNTIF($D$150:AO150,1)&lt;=7),AO150,IF(OR('別紙3-1_区分⑤所要額内訳'!$D$49="有",'別紙3-1_区分⑤所要額内訳'!$E$49&lt;=DATE(2022,12,31)),AO150,""))</f>
        <v/>
      </c>
      <c r="AP257" s="312" t="str">
        <f>IF(AND('別紙3-1_区分⑤所要額内訳'!$E$49&gt;=DATE(2023,1,1),'別紙3-1_区分⑤所要額内訳'!$D$49="無",COUNTIF($D$150:AP150,1)&lt;=7),AP150,IF(OR('別紙3-1_区分⑤所要額内訳'!$D$49="有",'別紙3-1_区分⑤所要額内訳'!$E$49&lt;=DATE(2022,12,31)),AP150,""))</f>
        <v/>
      </c>
      <c r="AQ257" s="312" t="str">
        <f>IF(AND('別紙3-1_区分⑤所要額内訳'!$E$49&gt;=DATE(2023,1,1),'別紙3-1_区分⑤所要額内訳'!$D$49="無",COUNTIF($D$150:AQ150,1)&lt;=7),AQ150,IF(OR('別紙3-1_区分⑤所要額内訳'!$D$49="有",'別紙3-1_区分⑤所要額内訳'!$E$49&lt;=DATE(2022,12,31)),AQ150,""))</f>
        <v/>
      </c>
      <c r="AR257" s="312" t="str">
        <f>IF(AND('別紙3-1_区分⑤所要額内訳'!$E$49&gt;=DATE(2023,1,1),'別紙3-1_区分⑤所要額内訳'!$D$49="無",COUNTIF($D$150:AR150,1)&lt;=7),AR150,IF(OR('別紙3-1_区分⑤所要額内訳'!$D$49="有",'別紙3-1_区分⑤所要額内訳'!$E$49&lt;=DATE(2022,12,31)),AR150,""))</f>
        <v/>
      </c>
      <c r="AS257" s="312" t="str">
        <f>IF(AND('別紙3-1_区分⑤所要額内訳'!$E$49&gt;=DATE(2023,1,1),'別紙3-1_区分⑤所要額内訳'!$D$49="無",COUNTIF($D$150:AS150,1)&lt;=7),AS150,IF(OR('別紙3-1_区分⑤所要額内訳'!$D$49="有",'別紙3-1_区分⑤所要額内訳'!$E$49&lt;=DATE(2022,12,31)),AS150,""))</f>
        <v/>
      </c>
      <c r="AT257" s="312" t="str">
        <f>IF(AND('別紙3-1_区分⑤所要額内訳'!$E$49&gt;=DATE(2023,1,1),'別紙3-1_区分⑤所要額内訳'!$D$49="無",COUNTIF($D$150:AT150,1)&lt;=7),AT150,IF(OR('別紙3-1_区分⑤所要額内訳'!$D$49="有",'別紙3-1_区分⑤所要額内訳'!$E$49&lt;=DATE(2022,12,31)),AT150,""))</f>
        <v/>
      </c>
      <c r="AU257" s="312" t="str">
        <f>IF(AND('別紙3-1_区分⑤所要額内訳'!$E$49&gt;=DATE(2023,1,1),'別紙3-1_区分⑤所要額内訳'!$D$49="無",COUNTIF($D$150:AU150,1)&lt;=7),AU150,IF(OR('別紙3-1_区分⑤所要額内訳'!$D$49="有",'別紙3-1_区分⑤所要額内訳'!$E$49&lt;=DATE(2022,12,31)),AU150,""))</f>
        <v/>
      </c>
      <c r="AV257" s="312" t="str">
        <f>IF(AND('別紙3-1_区分⑤所要額内訳'!$E$49&gt;=DATE(2023,1,1),'別紙3-1_区分⑤所要額内訳'!$D$49="無",COUNTIF($D$150:AV150,1)&lt;=7),AV150,IF(OR('別紙3-1_区分⑤所要額内訳'!$D$49="有",'別紙3-1_区分⑤所要額内訳'!$E$49&lt;=DATE(2022,12,31)),AV150,""))</f>
        <v/>
      </c>
      <c r="AW257" s="312" t="str">
        <f>IF(AND('別紙3-1_区分⑤所要額内訳'!$E$49&gt;=DATE(2023,1,1),'別紙3-1_区分⑤所要額内訳'!$D$49="無",COUNTIF($D$150:AW150,1)&lt;=7),AW150,IF(OR('別紙3-1_区分⑤所要額内訳'!$D$49="有",'別紙3-1_区分⑤所要額内訳'!$E$49&lt;=DATE(2022,12,31)),AW150,""))</f>
        <v/>
      </c>
      <c r="AX257" s="312" t="str">
        <f>IF(AND('別紙3-1_区分⑤所要額内訳'!$E$49&gt;=DATE(2023,1,1),'別紙3-1_区分⑤所要額内訳'!$D$49="無",COUNTIF($D$150:AX150,1)&lt;=7),AX150,IF(OR('別紙3-1_区分⑤所要額内訳'!$D$49="有",'別紙3-1_区分⑤所要額内訳'!$E$49&lt;=DATE(2022,12,31)),AX150,""))</f>
        <v/>
      </c>
      <c r="AY257" s="312" t="str">
        <f>IF(AND('別紙3-1_区分⑤所要額内訳'!$E$49&gt;=DATE(2023,1,1),'別紙3-1_区分⑤所要額内訳'!$D$49="無",COUNTIF($D$150:AY150,1)&lt;=7),AY150,IF(OR('別紙3-1_区分⑤所要額内訳'!$D$49="有",'別紙3-1_区分⑤所要額内訳'!$E$49&lt;=DATE(2022,12,31)),AY150,""))</f>
        <v/>
      </c>
      <c r="AZ257" s="312" t="str">
        <f>IF(AND('別紙3-1_区分⑤所要額内訳'!$E$49&gt;=DATE(2023,1,1),'別紙3-1_区分⑤所要額内訳'!$D$49="無",COUNTIF($D$150:AZ150,1)&lt;=7),AZ150,IF(OR('別紙3-1_区分⑤所要額内訳'!$D$49="有",'別紙3-1_区分⑤所要額内訳'!$E$49&lt;=DATE(2022,12,31)),AZ150,""))</f>
        <v/>
      </c>
      <c r="BA257" s="312" t="str">
        <f>IF(AND('別紙3-1_区分⑤所要額内訳'!$E$49&gt;=DATE(2023,1,1),'別紙3-1_区分⑤所要額内訳'!$D$49="無",COUNTIF($D$150:BA150,1)&lt;=7),BA150,IF(OR('別紙3-1_区分⑤所要額内訳'!$D$49="有",'別紙3-1_区分⑤所要額内訳'!$E$49&lt;=DATE(2022,12,31)),BA150,""))</f>
        <v/>
      </c>
      <c r="BB257" s="311">
        <f t="shared" si="230"/>
        <v>1</v>
      </c>
    </row>
    <row r="258" spans="1:54">
      <c r="A258" s="307" t="str">
        <f t="shared" si="229"/>
        <v/>
      </c>
      <c r="B258" s="313" t="str">
        <f t="shared" si="229"/>
        <v/>
      </c>
      <c r="C258" s="307" t="str">
        <f t="shared" si="229"/>
        <v/>
      </c>
      <c r="D258" s="312">
        <f>IF(AND('別紙3-1_区分⑤所要額内訳'!$E$50&gt;=DATE(2023,1,1),'別紙3-1_区分⑤所要額内訳'!$D$50="無",COUNTIF($D$151:D151,1)&lt;=7),D151,IF(OR('別紙3-1_区分⑤所要額内訳'!$D$50="有",'別紙3-1_区分⑤所要額内訳'!$E$50&lt;=DATE(2022,12,31)),D151,""))</f>
        <v>1</v>
      </c>
      <c r="E258" s="312" t="str">
        <f>IF(AND('別紙3-1_区分⑤所要額内訳'!$E$50&gt;=DATE(2023,1,1),'別紙3-1_区分⑤所要額内訳'!$D$50="無",COUNTIF($D$151:E151,1)&lt;=7),E151,IF(OR('別紙3-1_区分⑤所要額内訳'!$D$50="有",'別紙3-1_区分⑤所要額内訳'!$E$50&lt;=DATE(2022,12,31)),E151,""))</f>
        <v/>
      </c>
      <c r="F258" s="312" t="str">
        <f>IF(AND('別紙3-1_区分⑤所要額内訳'!$E$50&gt;=DATE(2023,1,1),'別紙3-1_区分⑤所要額内訳'!$D$50="無",COUNTIF($D$151:F151,1)&lt;=7),F151,IF(OR('別紙3-1_区分⑤所要額内訳'!$D$50="有",'別紙3-1_区分⑤所要額内訳'!$E$50&lt;=DATE(2022,12,31)),F151,""))</f>
        <v/>
      </c>
      <c r="G258" s="312" t="str">
        <f>IF(AND('別紙3-1_区分⑤所要額内訳'!$E$50&gt;=DATE(2023,1,1),'別紙3-1_区分⑤所要額内訳'!$D$50="無",COUNTIF($D$151:G151,1)&lt;=7),G151,IF(OR('別紙3-1_区分⑤所要額内訳'!$D$50="有",'別紙3-1_区分⑤所要額内訳'!$E$50&lt;=DATE(2022,12,31)),G151,""))</f>
        <v/>
      </c>
      <c r="H258" s="312" t="str">
        <f>IF(AND('別紙3-1_区分⑤所要額内訳'!$E$50&gt;=DATE(2023,1,1),'別紙3-1_区分⑤所要額内訳'!$D$50="無",COUNTIF($D$151:H151,1)&lt;=7),H151,IF(OR('別紙3-1_区分⑤所要額内訳'!$D$50="有",'別紙3-1_区分⑤所要額内訳'!$E$50&lt;=DATE(2022,12,31)),H151,""))</f>
        <v/>
      </c>
      <c r="I258" s="312" t="str">
        <f>IF(AND('別紙3-1_区分⑤所要額内訳'!$E$50&gt;=DATE(2023,1,1),'別紙3-1_区分⑤所要額内訳'!$D$50="無",COUNTIF($D$151:I151,1)&lt;=7),I151,IF(OR('別紙3-1_区分⑤所要額内訳'!$D$50="有",'別紙3-1_区分⑤所要額内訳'!$E$50&lt;=DATE(2022,12,31)),I151,""))</f>
        <v/>
      </c>
      <c r="J258" s="312" t="str">
        <f>IF(AND('別紙3-1_区分⑤所要額内訳'!$E$50&gt;=DATE(2023,1,1),'別紙3-1_区分⑤所要額内訳'!$D$50="無",COUNTIF($D$151:J151,1)&lt;=7),J151,IF(OR('別紙3-1_区分⑤所要額内訳'!$D$50="有",'別紙3-1_区分⑤所要額内訳'!$E$50&lt;=DATE(2022,12,31)),J151,""))</f>
        <v/>
      </c>
      <c r="K258" s="312" t="str">
        <f>IF(AND('別紙3-1_区分⑤所要額内訳'!$E$50&gt;=DATE(2023,1,1),'別紙3-1_区分⑤所要額内訳'!$D$50="無",COUNTIF($D$151:K151,1)&lt;=7),K151,IF(OR('別紙3-1_区分⑤所要額内訳'!$D$50="有",'別紙3-1_区分⑤所要額内訳'!$E$50&lt;=DATE(2022,12,31)),K151,""))</f>
        <v/>
      </c>
      <c r="L258" s="312" t="str">
        <f>IF(AND('別紙3-1_区分⑤所要額内訳'!$E$50&gt;=DATE(2023,1,1),'別紙3-1_区分⑤所要額内訳'!$D$50="無",COUNTIF($D$151:L151,1)&lt;=7),L151,IF(OR('別紙3-1_区分⑤所要額内訳'!$D$50="有",'別紙3-1_区分⑤所要額内訳'!$E$50&lt;=DATE(2022,12,31)),L151,""))</f>
        <v/>
      </c>
      <c r="M258" s="312" t="str">
        <f>IF(AND('別紙3-1_区分⑤所要額内訳'!$E$50&gt;=DATE(2023,1,1),'別紙3-1_区分⑤所要額内訳'!$D$50="無",COUNTIF($D$151:M151,1)&lt;=7),M151,IF(OR('別紙3-1_区分⑤所要額内訳'!$D$50="有",'別紙3-1_区分⑤所要額内訳'!$E$50&lt;=DATE(2022,12,31)),M151,""))</f>
        <v/>
      </c>
      <c r="N258" s="312" t="str">
        <f>IF(AND('別紙3-1_区分⑤所要額内訳'!$E$50&gt;=DATE(2023,1,1),'別紙3-1_区分⑤所要額内訳'!$D$50="無",COUNTIF($D$151:N151,1)&lt;=7),N151,IF(OR('別紙3-1_区分⑤所要額内訳'!$D$50="有",'別紙3-1_区分⑤所要額内訳'!$E$50&lt;=DATE(2022,12,31)),N151,""))</f>
        <v/>
      </c>
      <c r="O258" s="312" t="str">
        <f>IF(AND('別紙3-1_区分⑤所要額内訳'!$E$50&gt;=DATE(2023,1,1),'別紙3-1_区分⑤所要額内訳'!$D$50="無",COUNTIF($D$151:O151,1)&lt;=7),O151,IF(OR('別紙3-1_区分⑤所要額内訳'!$D$50="有",'別紙3-1_区分⑤所要額内訳'!$E$50&lt;=DATE(2022,12,31)),O151,""))</f>
        <v/>
      </c>
      <c r="P258" s="312" t="str">
        <f>IF(AND('別紙3-1_区分⑤所要額内訳'!$E$50&gt;=DATE(2023,1,1),'別紙3-1_区分⑤所要額内訳'!$D$50="無",COUNTIF($D$151:P151,1)&lt;=7),P151,IF(OR('別紙3-1_区分⑤所要額内訳'!$D$50="有",'別紙3-1_区分⑤所要額内訳'!$E$50&lt;=DATE(2022,12,31)),P151,""))</f>
        <v/>
      </c>
      <c r="Q258" s="312" t="str">
        <f>IF(AND('別紙3-1_区分⑤所要額内訳'!$E$50&gt;=DATE(2023,1,1),'別紙3-1_区分⑤所要額内訳'!$D$50="無",COUNTIF($D$151:Q151,1)&lt;=7),Q151,IF(OR('別紙3-1_区分⑤所要額内訳'!$D$50="有",'別紙3-1_区分⑤所要額内訳'!$E$50&lt;=DATE(2022,12,31)),Q151,""))</f>
        <v/>
      </c>
      <c r="R258" s="312" t="str">
        <f>IF(AND('別紙3-1_区分⑤所要額内訳'!$E$50&gt;=DATE(2023,1,1),'別紙3-1_区分⑤所要額内訳'!$D$50="無",COUNTIF($D$151:R151,1)&lt;=7),R151,IF(OR('別紙3-1_区分⑤所要額内訳'!$D$50="有",'別紙3-1_区分⑤所要額内訳'!$E$50&lt;=DATE(2022,12,31)),R151,""))</f>
        <v/>
      </c>
      <c r="S258" s="312" t="str">
        <f>IF(AND('別紙3-1_区分⑤所要額内訳'!$E$50&gt;=DATE(2023,1,1),'別紙3-1_区分⑤所要額内訳'!$D$50="無",COUNTIF($D$151:S151,1)&lt;=7),S151,IF(OR('別紙3-1_区分⑤所要額内訳'!$D$50="有",'別紙3-1_区分⑤所要額内訳'!$E$50&lt;=DATE(2022,12,31)),S151,""))</f>
        <v/>
      </c>
      <c r="T258" s="312" t="str">
        <f>IF(AND('別紙3-1_区分⑤所要額内訳'!$E$50&gt;=DATE(2023,1,1),'別紙3-1_区分⑤所要額内訳'!$D$50="無",COUNTIF($D$151:T151,1)&lt;=7),T151,IF(OR('別紙3-1_区分⑤所要額内訳'!$D$50="有",'別紙3-1_区分⑤所要額内訳'!$E$50&lt;=DATE(2022,12,31)),T151,""))</f>
        <v/>
      </c>
      <c r="U258" s="312" t="str">
        <f>IF(AND('別紙3-1_区分⑤所要額内訳'!$E$50&gt;=DATE(2023,1,1),'別紙3-1_区分⑤所要額内訳'!$D$50="無",COUNTIF($D$151:U151,1)&lt;=7),U151,IF(OR('別紙3-1_区分⑤所要額内訳'!$D$50="有",'別紙3-1_区分⑤所要額内訳'!$E$50&lt;=DATE(2022,12,31)),U151,""))</f>
        <v/>
      </c>
      <c r="V258" s="312" t="str">
        <f>IF(AND('別紙3-1_区分⑤所要額内訳'!$E$50&gt;=DATE(2023,1,1),'別紙3-1_区分⑤所要額内訳'!$D$50="無",COUNTIF($D$151:V151,1)&lt;=7),V151,IF(OR('別紙3-1_区分⑤所要額内訳'!$D$50="有",'別紙3-1_区分⑤所要額内訳'!$E$50&lt;=DATE(2022,12,31)),V151,""))</f>
        <v/>
      </c>
      <c r="W258" s="312" t="str">
        <f>IF(AND('別紙3-1_区分⑤所要額内訳'!$E$50&gt;=DATE(2023,1,1),'別紙3-1_区分⑤所要額内訳'!$D$50="無",COUNTIF($D$151:W151,1)&lt;=7),W151,IF(OR('別紙3-1_区分⑤所要額内訳'!$D$50="有",'別紙3-1_区分⑤所要額内訳'!$E$50&lt;=DATE(2022,12,31)),W151,""))</f>
        <v/>
      </c>
      <c r="X258" s="312" t="str">
        <f>IF(AND('別紙3-1_区分⑤所要額内訳'!$E$50&gt;=DATE(2023,1,1),'別紙3-1_区分⑤所要額内訳'!$D$50="無",COUNTIF($D$151:X151,1)&lt;=7),X151,IF(OR('別紙3-1_区分⑤所要額内訳'!$D$50="有",'別紙3-1_区分⑤所要額内訳'!$E$50&lt;=DATE(2022,12,31)),X151,""))</f>
        <v/>
      </c>
      <c r="Y258" s="312" t="str">
        <f>IF(AND('別紙3-1_区分⑤所要額内訳'!$E$50&gt;=DATE(2023,1,1),'別紙3-1_区分⑤所要額内訳'!$D$50="無",COUNTIF($D$151:Y151,1)&lt;=7),Y151,IF(OR('別紙3-1_区分⑤所要額内訳'!$D$50="有",'別紙3-1_区分⑤所要額内訳'!$E$50&lt;=DATE(2022,12,31)),Y151,""))</f>
        <v/>
      </c>
      <c r="Z258" s="312" t="str">
        <f>IF(AND('別紙3-1_区分⑤所要額内訳'!$E$50&gt;=DATE(2023,1,1),'別紙3-1_区分⑤所要額内訳'!$D$50="無",COUNTIF($D$151:Z151,1)&lt;=7),Z151,IF(OR('別紙3-1_区分⑤所要額内訳'!$D$50="有",'別紙3-1_区分⑤所要額内訳'!$E$50&lt;=DATE(2022,12,31)),Z151,""))</f>
        <v/>
      </c>
      <c r="AA258" s="312" t="str">
        <f>IF(AND('別紙3-1_区分⑤所要額内訳'!$E$50&gt;=DATE(2023,1,1),'別紙3-1_区分⑤所要額内訳'!$D$50="無",COUNTIF($D$151:AA151,1)&lt;=7),AA151,IF(OR('別紙3-1_区分⑤所要額内訳'!$D$50="有",'別紙3-1_区分⑤所要額内訳'!$E$50&lt;=DATE(2022,12,31)),AA151,""))</f>
        <v/>
      </c>
      <c r="AB258" s="312" t="str">
        <f>IF(AND('別紙3-1_区分⑤所要額内訳'!$E$50&gt;=DATE(2023,1,1),'別紙3-1_区分⑤所要額内訳'!$D$50="無",COUNTIF($D$151:AB151,1)&lt;=7),AB151,IF(OR('別紙3-1_区分⑤所要額内訳'!$D$50="有",'別紙3-1_区分⑤所要額内訳'!$E$50&lt;=DATE(2022,12,31)),AB151,""))</f>
        <v/>
      </c>
      <c r="AC258" s="312" t="str">
        <f>IF(AND('別紙3-1_区分⑤所要額内訳'!$E$50&gt;=DATE(2023,1,1),'別紙3-1_区分⑤所要額内訳'!$D$50="無",COUNTIF($D$151:AC151,1)&lt;=7),AC151,IF(OR('別紙3-1_区分⑤所要額内訳'!$D$50="有",'別紙3-1_区分⑤所要額内訳'!$E$50&lt;=DATE(2022,12,31)),AC151,""))</f>
        <v/>
      </c>
      <c r="AD258" s="312" t="str">
        <f>IF(AND('別紙3-1_区分⑤所要額内訳'!$E$50&gt;=DATE(2023,1,1),'別紙3-1_区分⑤所要額内訳'!$D$50="無",COUNTIF($D$151:AD151,1)&lt;=7),AD151,IF(OR('別紙3-1_区分⑤所要額内訳'!$D$50="有",'別紙3-1_区分⑤所要額内訳'!$E$50&lt;=DATE(2022,12,31)),AD151,""))</f>
        <v/>
      </c>
      <c r="AE258" s="312" t="str">
        <f>IF(AND('別紙3-1_区分⑤所要額内訳'!$E$50&gt;=DATE(2023,1,1),'別紙3-1_区分⑤所要額内訳'!$D$50="無",COUNTIF($D$151:AE151,1)&lt;=7),AE151,IF(OR('別紙3-1_区分⑤所要額内訳'!$D$50="有",'別紙3-1_区分⑤所要額内訳'!$E$50&lt;=DATE(2022,12,31)),AE151,""))</f>
        <v/>
      </c>
      <c r="AF258" s="312" t="str">
        <f>IF(AND('別紙3-1_区分⑤所要額内訳'!$E$50&gt;=DATE(2023,1,1),'別紙3-1_区分⑤所要額内訳'!$D$50="無",COUNTIF($D$151:AF151,1)&lt;=7),AF151,IF(OR('別紙3-1_区分⑤所要額内訳'!$D$50="有",'別紙3-1_区分⑤所要額内訳'!$E$50&lt;=DATE(2022,12,31)),AF151,""))</f>
        <v/>
      </c>
      <c r="AG258" s="312" t="str">
        <f>IF(AND('別紙3-1_区分⑤所要額内訳'!$E$50&gt;=DATE(2023,1,1),'別紙3-1_区分⑤所要額内訳'!$D$50="無",COUNTIF($D$151:AG151,1)&lt;=7),AG151,IF(OR('別紙3-1_区分⑤所要額内訳'!$D$50="有",'別紙3-1_区分⑤所要額内訳'!$E$50&lt;=DATE(2022,12,31)),AG151,""))</f>
        <v/>
      </c>
      <c r="AH258" s="312" t="str">
        <f>IF(AND('別紙3-1_区分⑤所要額内訳'!$E$50&gt;=DATE(2023,1,1),'別紙3-1_区分⑤所要額内訳'!$D$50="無",COUNTIF($D$151:AH151,1)&lt;=7),AH151,IF(OR('別紙3-1_区分⑤所要額内訳'!$D$50="有",'別紙3-1_区分⑤所要額内訳'!$E$50&lt;=DATE(2022,12,31)),AH151,""))</f>
        <v/>
      </c>
      <c r="AI258" s="312" t="str">
        <f>IF(AND('別紙3-1_区分⑤所要額内訳'!$E$50&gt;=DATE(2023,1,1),'別紙3-1_区分⑤所要額内訳'!$D$50="無",COUNTIF($D$151:AI151,1)&lt;=7),AI151,IF(OR('別紙3-1_区分⑤所要額内訳'!$D$50="有",'別紙3-1_区分⑤所要額内訳'!$E$50&lt;=DATE(2022,12,31)),AI151,""))</f>
        <v/>
      </c>
      <c r="AJ258" s="312" t="str">
        <f>IF(AND('別紙3-1_区分⑤所要額内訳'!$E$50&gt;=DATE(2023,1,1),'別紙3-1_区分⑤所要額内訳'!$D$50="無",COUNTIF($D$151:AJ151,1)&lt;=7),AJ151,IF(OR('別紙3-1_区分⑤所要額内訳'!$D$50="有",'別紙3-1_区分⑤所要額内訳'!$E$50&lt;=DATE(2022,12,31)),AJ151,""))</f>
        <v/>
      </c>
      <c r="AK258" s="312" t="str">
        <f>IF(AND('別紙3-1_区分⑤所要額内訳'!$E$50&gt;=DATE(2023,1,1),'別紙3-1_区分⑤所要額内訳'!$D$50="無",COUNTIF($D$151:AK151,1)&lt;=7),AK151,IF(OR('別紙3-1_区分⑤所要額内訳'!$D$50="有",'別紙3-1_区分⑤所要額内訳'!$E$50&lt;=DATE(2022,12,31)),AK151,""))</f>
        <v/>
      </c>
      <c r="AL258" s="312" t="str">
        <f>IF(AND('別紙3-1_区分⑤所要額内訳'!$E$50&gt;=DATE(2023,1,1),'別紙3-1_区分⑤所要額内訳'!$D$50="無",COUNTIF($D$151:AL151,1)&lt;=7),AL151,IF(OR('別紙3-1_区分⑤所要額内訳'!$D$50="有",'別紙3-1_区分⑤所要額内訳'!$E$50&lt;=DATE(2022,12,31)),AL151,""))</f>
        <v/>
      </c>
      <c r="AM258" s="312" t="str">
        <f>IF(AND('別紙3-1_区分⑤所要額内訳'!$E$50&gt;=DATE(2023,1,1),'別紙3-1_区分⑤所要額内訳'!$D$50="無",COUNTIF($D$151:AM151,1)&lt;=7),AM151,IF(OR('別紙3-1_区分⑤所要額内訳'!$D$50="有",'別紙3-1_区分⑤所要額内訳'!$E$50&lt;=DATE(2022,12,31)),AM151,""))</f>
        <v/>
      </c>
      <c r="AN258" s="312" t="str">
        <f>IF(AND('別紙3-1_区分⑤所要額内訳'!$E$50&gt;=DATE(2023,1,1),'別紙3-1_区分⑤所要額内訳'!$D$50="無",COUNTIF($D$151:AN151,1)&lt;=7),AN151,IF(OR('別紙3-1_区分⑤所要額内訳'!$D$50="有",'別紙3-1_区分⑤所要額内訳'!$E$50&lt;=DATE(2022,12,31)),AN151,""))</f>
        <v/>
      </c>
      <c r="AO258" s="312" t="str">
        <f>IF(AND('別紙3-1_区分⑤所要額内訳'!$E$50&gt;=DATE(2023,1,1),'別紙3-1_区分⑤所要額内訳'!$D$50="無",COUNTIF($D$151:AO151,1)&lt;=7),AO151,IF(OR('別紙3-1_区分⑤所要額内訳'!$D$50="有",'別紙3-1_区分⑤所要額内訳'!$E$50&lt;=DATE(2022,12,31)),AO151,""))</f>
        <v/>
      </c>
      <c r="AP258" s="312" t="str">
        <f>IF(AND('別紙3-1_区分⑤所要額内訳'!$E$50&gt;=DATE(2023,1,1),'別紙3-1_区分⑤所要額内訳'!$D$50="無",COUNTIF($D$151:AP151,1)&lt;=7),AP151,IF(OR('別紙3-1_区分⑤所要額内訳'!$D$50="有",'別紙3-1_区分⑤所要額内訳'!$E$50&lt;=DATE(2022,12,31)),AP151,""))</f>
        <v/>
      </c>
      <c r="AQ258" s="312" t="str">
        <f>IF(AND('別紙3-1_区分⑤所要額内訳'!$E$50&gt;=DATE(2023,1,1),'別紙3-1_区分⑤所要額内訳'!$D$50="無",COUNTIF($D$151:AQ151,1)&lt;=7),AQ151,IF(OR('別紙3-1_区分⑤所要額内訳'!$D$50="有",'別紙3-1_区分⑤所要額内訳'!$E$50&lt;=DATE(2022,12,31)),AQ151,""))</f>
        <v/>
      </c>
      <c r="AR258" s="312" t="str">
        <f>IF(AND('別紙3-1_区分⑤所要額内訳'!$E$50&gt;=DATE(2023,1,1),'別紙3-1_区分⑤所要額内訳'!$D$50="無",COUNTIF($D$151:AR151,1)&lt;=7),AR151,IF(OR('別紙3-1_区分⑤所要額内訳'!$D$50="有",'別紙3-1_区分⑤所要額内訳'!$E$50&lt;=DATE(2022,12,31)),AR151,""))</f>
        <v/>
      </c>
      <c r="AS258" s="312" t="str">
        <f>IF(AND('別紙3-1_区分⑤所要額内訳'!$E$50&gt;=DATE(2023,1,1),'別紙3-1_区分⑤所要額内訳'!$D$50="無",COUNTIF($D$151:AS151,1)&lt;=7),AS151,IF(OR('別紙3-1_区分⑤所要額内訳'!$D$50="有",'別紙3-1_区分⑤所要額内訳'!$E$50&lt;=DATE(2022,12,31)),AS151,""))</f>
        <v/>
      </c>
      <c r="AT258" s="312" t="str">
        <f>IF(AND('別紙3-1_区分⑤所要額内訳'!$E$50&gt;=DATE(2023,1,1),'別紙3-1_区分⑤所要額内訳'!$D$50="無",COUNTIF($D$151:AT151,1)&lt;=7),AT151,IF(OR('別紙3-1_区分⑤所要額内訳'!$D$50="有",'別紙3-1_区分⑤所要額内訳'!$E$50&lt;=DATE(2022,12,31)),AT151,""))</f>
        <v/>
      </c>
      <c r="AU258" s="312" t="str">
        <f>IF(AND('別紙3-1_区分⑤所要額内訳'!$E$50&gt;=DATE(2023,1,1),'別紙3-1_区分⑤所要額内訳'!$D$50="無",COUNTIF($D$151:AU151,1)&lt;=7),AU151,IF(OR('別紙3-1_区分⑤所要額内訳'!$D$50="有",'別紙3-1_区分⑤所要額内訳'!$E$50&lt;=DATE(2022,12,31)),AU151,""))</f>
        <v/>
      </c>
      <c r="AV258" s="312" t="str">
        <f>IF(AND('別紙3-1_区分⑤所要額内訳'!$E$50&gt;=DATE(2023,1,1),'別紙3-1_区分⑤所要額内訳'!$D$50="無",COUNTIF($D$151:AV151,1)&lt;=7),AV151,IF(OR('別紙3-1_区分⑤所要額内訳'!$D$50="有",'別紙3-1_区分⑤所要額内訳'!$E$50&lt;=DATE(2022,12,31)),AV151,""))</f>
        <v/>
      </c>
      <c r="AW258" s="312" t="str">
        <f>IF(AND('別紙3-1_区分⑤所要額内訳'!$E$50&gt;=DATE(2023,1,1),'別紙3-1_区分⑤所要額内訳'!$D$50="無",COUNTIF($D$151:AW151,1)&lt;=7),AW151,IF(OR('別紙3-1_区分⑤所要額内訳'!$D$50="有",'別紙3-1_区分⑤所要額内訳'!$E$50&lt;=DATE(2022,12,31)),AW151,""))</f>
        <v/>
      </c>
      <c r="AX258" s="312" t="str">
        <f>IF(AND('別紙3-1_区分⑤所要額内訳'!$E$50&gt;=DATE(2023,1,1),'別紙3-1_区分⑤所要額内訳'!$D$50="無",COUNTIF($D$151:AX151,1)&lt;=7),AX151,IF(OR('別紙3-1_区分⑤所要額内訳'!$D$50="有",'別紙3-1_区分⑤所要額内訳'!$E$50&lt;=DATE(2022,12,31)),AX151,""))</f>
        <v/>
      </c>
      <c r="AY258" s="312" t="str">
        <f>IF(AND('別紙3-1_区分⑤所要額内訳'!$E$50&gt;=DATE(2023,1,1),'別紙3-1_区分⑤所要額内訳'!$D$50="無",COUNTIF($D$151:AY151,1)&lt;=7),AY151,IF(OR('別紙3-1_区分⑤所要額内訳'!$D$50="有",'別紙3-1_区分⑤所要額内訳'!$E$50&lt;=DATE(2022,12,31)),AY151,""))</f>
        <v/>
      </c>
      <c r="AZ258" s="312" t="str">
        <f>IF(AND('別紙3-1_区分⑤所要額内訳'!$E$50&gt;=DATE(2023,1,1),'別紙3-1_区分⑤所要額内訳'!$D$50="無",COUNTIF($D$151:AZ151,1)&lt;=7),AZ151,IF(OR('別紙3-1_区分⑤所要額内訳'!$D$50="有",'別紙3-1_区分⑤所要額内訳'!$E$50&lt;=DATE(2022,12,31)),AZ151,""))</f>
        <v/>
      </c>
      <c r="BA258" s="312" t="str">
        <f>IF(AND('別紙3-1_区分⑤所要額内訳'!$E$50&gt;=DATE(2023,1,1),'別紙3-1_区分⑤所要額内訳'!$D$50="無",COUNTIF($D$151:BA151,1)&lt;=7),BA151,IF(OR('別紙3-1_区分⑤所要額内訳'!$D$50="有",'別紙3-1_区分⑤所要額内訳'!$E$50&lt;=DATE(2022,12,31)),BA151,""))</f>
        <v/>
      </c>
      <c r="BB258" s="311">
        <f t="shared" si="230"/>
        <v>1</v>
      </c>
    </row>
    <row r="259" spans="1:54">
      <c r="A259" s="307" t="str">
        <f t="shared" ref="A259:C278" si="231">A152</f>
        <v/>
      </c>
      <c r="B259" s="313" t="str">
        <f t="shared" si="231"/>
        <v/>
      </c>
      <c r="C259" s="307" t="str">
        <f t="shared" si="231"/>
        <v/>
      </c>
      <c r="D259" s="312">
        <f>IF(AND('別紙3-1_区分⑤所要額内訳'!$E$51&gt;=DATE(2023,1,1),'別紙3-1_区分⑤所要額内訳'!$D$51="無",COUNTIF($D$152:D152,1)&lt;=7),D152,IF(OR('別紙3-1_区分⑤所要額内訳'!$D$51="有",'別紙3-1_区分⑤所要額内訳'!$E$51&lt;=DATE(2022,12,31)),D152,""))</f>
        <v>1</v>
      </c>
      <c r="E259" s="312" t="str">
        <f>IF(AND('別紙3-1_区分⑤所要額内訳'!$E$51&gt;=DATE(2023,1,1),'別紙3-1_区分⑤所要額内訳'!$D$51="無",COUNTIF($D$152:E152,1)&lt;=7),E152,IF(OR('別紙3-1_区分⑤所要額内訳'!$D$51="有",'別紙3-1_区分⑤所要額内訳'!$E$51&lt;=DATE(2022,12,31)),E152,""))</f>
        <v/>
      </c>
      <c r="F259" s="312" t="str">
        <f>IF(AND('別紙3-1_区分⑤所要額内訳'!$E$51&gt;=DATE(2023,1,1),'別紙3-1_区分⑤所要額内訳'!$D$51="無",COUNTIF($D$152:F152,1)&lt;=7),F152,IF(OR('別紙3-1_区分⑤所要額内訳'!$D$51="有",'別紙3-1_区分⑤所要額内訳'!$E$51&lt;=DATE(2022,12,31)),F152,""))</f>
        <v/>
      </c>
      <c r="G259" s="312" t="str">
        <f>IF(AND('別紙3-1_区分⑤所要額内訳'!$E$51&gt;=DATE(2023,1,1),'別紙3-1_区分⑤所要額内訳'!$D$51="無",COUNTIF($D$152:G152,1)&lt;=7),G152,IF(OR('別紙3-1_区分⑤所要額内訳'!$D$51="有",'別紙3-1_区分⑤所要額内訳'!$E$51&lt;=DATE(2022,12,31)),G152,""))</f>
        <v/>
      </c>
      <c r="H259" s="312" t="str">
        <f>IF(AND('別紙3-1_区分⑤所要額内訳'!$E$51&gt;=DATE(2023,1,1),'別紙3-1_区分⑤所要額内訳'!$D$51="無",COUNTIF($D$152:H152,1)&lt;=7),H152,IF(OR('別紙3-1_区分⑤所要額内訳'!$D$51="有",'別紙3-1_区分⑤所要額内訳'!$E$51&lt;=DATE(2022,12,31)),H152,""))</f>
        <v/>
      </c>
      <c r="I259" s="312" t="str">
        <f>IF(AND('別紙3-1_区分⑤所要額内訳'!$E$51&gt;=DATE(2023,1,1),'別紙3-1_区分⑤所要額内訳'!$D$51="無",COUNTIF($D$152:I152,1)&lt;=7),I152,IF(OR('別紙3-1_区分⑤所要額内訳'!$D$51="有",'別紙3-1_区分⑤所要額内訳'!$E$51&lt;=DATE(2022,12,31)),I152,""))</f>
        <v/>
      </c>
      <c r="J259" s="312" t="str">
        <f>IF(AND('別紙3-1_区分⑤所要額内訳'!$E$51&gt;=DATE(2023,1,1),'別紙3-1_区分⑤所要額内訳'!$D$51="無",COUNTIF($D$152:J152,1)&lt;=7),J152,IF(OR('別紙3-1_区分⑤所要額内訳'!$D$51="有",'別紙3-1_区分⑤所要額内訳'!$E$51&lt;=DATE(2022,12,31)),J152,""))</f>
        <v/>
      </c>
      <c r="K259" s="312" t="str">
        <f>IF(AND('別紙3-1_区分⑤所要額内訳'!$E$51&gt;=DATE(2023,1,1),'別紙3-1_区分⑤所要額内訳'!$D$51="無",COUNTIF($D$152:K152,1)&lt;=7),K152,IF(OR('別紙3-1_区分⑤所要額内訳'!$D$51="有",'別紙3-1_区分⑤所要額内訳'!$E$51&lt;=DATE(2022,12,31)),K152,""))</f>
        <v/>
      </c>
      <c r="L259" s="312" t="str">
        <f>IF(AND('別紙3-1_区分⑤所要額内訳'!$E$51&gt;=DATE(2023,1,1),'別紙3-1_区分⑤所要額内訳'!$D$51="無",COUNTIF($D$152:L152,1)&lt;=7),L152,IF(OR('別紙3-1_区分⑤所要額内訳'!$D$51="有",'別紙3-1_区分⑤所要額内訳'!$E$51&lt;=DATE(2022,12,31)),L152,""))</f>
        <v/>
      </c>
      <c r="M259" s="312" t="str">
        <f>IF(AND('別紙3-1_区分⑤所要額内訳'!$E$51&gt;=DATE(2023,1,1),'別紙3-1_区分⑤所要額内訳'!$D$51="無",COUNTIF($D$152:M152,1)&lt;=7),M152,IF(OR('別紙3-1_区分⑤所要額内訳'!$D$51="有",'別紙3-1_区分⑤所要額内訳'!$E$51&lt;=DATE(2022,12,31)),M152,""))</f>
        <v/>
      </c>
      <c r="N259" s="312" t="str">
        <f>IF(AND('別紙3-1_区分⑤所要額内訳'!$E$51&gt;=DATE(2023,1,1),'別紙3-1_区分⑤所要額内訳'!$D$51="無",COUNTIF($D$152:N152,1)&lt;=7),N152,IF(OR('別紙3-1_区分⑤所要額内訳'!$D$51="有",'別紙3-1_区分⑤所要額内訳'!$E$51&lt;=DATE(2022,12,31)),N152,""))</f>
        <v/>
      </c>
      <c r="O259" s="312" t="str">
        <f>IF(AND('別紙3-1_区分⑤所要額内訳'!$E$51&gt;=DATE(2023,1,1),'別紙3-1_区分⑤所要額内訳'!$D$51="無",COUNTIF($D$152:O152,1)&lt;=7),O152,IF(OR('別紙3-1_区分⑤所要額内訳'!$D$51="有",'別紙3-1_区分⑤所要額内訳'!$E$51&lt;=DATE(2022,12,31)),O152,""))</f>
        <v/>
      </c>
      <c r="P259" s="312" t="str">
        <f>IF(AND('別紙3-1_区分⑤所要額内訳'!$E$51&gt;=DATE(2023,1,1),'別紙3-1_区分⑤所要額内訳'!$D$51="無",COUNTIF($D$152:P152,1)&lt;=7),P152,IF(OR('別紙3-1_区分⑤所要額内訳'!$D$51="有",'別紙3-1_区分⑤所要額内訳'!$E$51&lt;=DATE(2022,12,31)),P152,""))</f>
        <v/>
      </c>
      <c r="Q259" s="312" t="str">
        <f>IF(AND('別紙3-1_区分⑤所要額内訳'!$E$51&gt;=DATE(2023,1,1),'別紙3-1_区分⑤所要額内訳'!$D$51="無",COUNTIF($D$152:Q152,1)&lt;=7),Q152,IF(OR('別紙3-1_区分⑤所要額内訳'!$D$51="有",'別紙3-1_区分⑤所要額内訳'!$E$51&lt;=DATE(2022,12,31)),Q152,""))</f>
        <v/>
      </c>
      <c r="R259" s="312" t="str">
        <f>IF(AND('別紙3-1_区分⑤所要額内訳'!$E$51&gt;=DATE(2023,1,1),'別紙3-1_区分⑤所要額内訳'!$D$51="無",COUNTIF($D$152:R152,1)&lt;=7),R152,IF(OR('別紙3-1_区分⑤所要額内訳'!$D$51="有",'別紙3-1_区分⑤所要額内訳'!$E$51&lt;=DATE(2022,12,31)),R152,""))</f>
        <v/>
      </c>
      <c r="S259" s="312" t="str">
        <f>IF(AND('別紙3-1_区分⑤所要額内訳'!$E$51&gt;=DATE(2023,1,1),'別紙3-1_区分⑤所要額内訳'!$D$51="無",COUNTIF($D$152:S152,1)&lt;=7),S152,IF(OR('別紙3-1_区分⑤所要額内訳'!$D$51="有",'別紙3-1_区分⑤所要額内訳'!$E$51&lt;=DATE(2022,12,31)),S152,""))</f>
        <v/>
      </c>
      <c r="T259" s="312" t="str">
        <f>IF(AND('別紙3-1_区分⑤所要額内訳'!$E$51&gt;=DATE(2023,1,1),'別紙3-1_区分⑤所要額内訳'!$D$51="無",COUNTIF($D$152:T152,1)&lt;=7),T152,IF(OR('別紙3-1_区分⑤所要額内訳'!$D$51="有",'別紙3-1_区分⑤所要額内訳'!$E$51&lt;=DATE(2022,12,31)),T152,""))</f>
        <v/>
      </c>
      <c r="U259" s="312" t="str">
        <f>IF(AND('別紙3-1_区分⑤所要額内訳'!$E$51&gt;=DATE(2023,1,1),'別紙3-1_区分⑤所要額内訳'!$D$51="無",COUNTIF($D$152:U152,1)&lt;=7),U152,IF(OR('別紙3-1_区分⑤所要額内訳'!$D$51="有",'別紙3-1_区分⑤所要額内訳'!$E$51&lt;=DATE(2022,12,31)),U152,""))</f>
        <v/>
      </c>
      <c r="V259" s="312" t="str">
        <f>IF(AND('別紙3-1_区分⑤所要額内訳'!$E$51&gt;=DATE(2023,1,1),'別紙3-1_区分⑤所要額内訳'!$D$51="無",COUNTIF($D$152:V152,1)&lt;=7),V152,IF(OR('別紙3-1_区分⑤所要額内訳'!$D$51="有",'別紙3-1_区分⑤所要額内訳'!$E$51&lt;=DATE(2022,12,31)),V152,""))</f>
        <v/>
      </c>
      <c r="W259" s="312" t="str">
        <f>IF(AND('別紙3-1_区分⑤所要額内訳'!$E$51&gt;=DATE(2023,1,1),'別紙3-1_区分⑤所要額内訳'!$D$51="無",COUNTIF($D$152:W152,1)&lt;=7),W152,IF(OR('別紙3-1_区分⑤所要額内訳'!$D$51="有",'別紙3-1_区分⑤所要額内訳'!$E$51&lt;=DATE(2022,12,31)),W152,""))</f>
        <v/>
      </c>
      <c r="X259" s="312" t="str">
        <f>IF(AND('別紙3-1_区分⑤所要額内訳'!$E$51&gt;=DATE(2023,1,1),'別紙3-1_区分⑤所要額内訳'!$D$51="無",COUNTIF($D$152:X152,1)&lt;=7),X152,IF(OR('別紙3-1_区分⑤所要額内訳'!$D$51="有",'別紙3-1_区分⑤所要額内訳'!$E$51&lt;=DATE(2022,12,31)),X152,""))</f>
        <v/>
      </c>
      <c r="Y259" s="312" t="str">
        <f>IF(AND('別紙3-1_区分⑤所要額内訳'!$E$51&gt;=DATE(2023,1,1),'別紙3-1_区分⑤所要額内訳'!$D$51="無",COUNTIF($D$152:Y152,1)&lt;=7),Y152,IF(OR('別紙3-1_区分⑤所要額内訳'!$D$51="有",'別紙3-1_区分⑤所要額内訳'!$E$51&lt;=DATE(2022,12,31)),Y152,""))</f>
        <v/>
      </c>
      <c r="Z259" s="312" t="str">
        <f>IF(AND('別紙3-1_区分⑤所要額内訳'!$E$51&gt;=DATE(2023,1,1),'別紙3-1_区分⑤所要額内訳'!$D$51="無",COUNTIF($D$152:Z152,1)&lt;=7),Z152,IF(OR('別紙3-1_区分⑤所要額内訳'!$D$51="有",'別紙3-1_区分⑤所要額内訳'!$E$51&lt;=DATE(2022,12,31)),Z152,""))</f>
        <v/>
      </c>
      <c r="AA259" s="312" t="str">
        <f>IF(AND('別紙3-1_区分⑤所要額内訳'!$E$51&gt;=DATE(2023,1,1),'別紙3-1_区分⑤所要額内訳'!$D$51="無",COUNTIF($D$152:AA152,1)&lt;=7),AA152,IF(OR('別紙3-1_区分⑤所要額内訳'!$D$51="有",'別紙3-1_区分⑤所要額内訳'!$E$51&lt;=DATE(2022,12,31)),AA152,""))</f>
        <v/>
      </c>
      <c r="AB259" s="312" t="str">
        <f>IF(AND('別紙3-1_区分⑤所要額内訳'!$E$51&gt;=DATE(2023,1,1),'別紙3-1_区分⑤所要額内訳'!$D$51="無",COUNTIF($D$152:AB152,1)&lt;=7),AB152,IF(OR('別紙3-1_区分⑤所要額内訳'!$D$51="有",'別紙3-1_区分⑤所要額内訳'!$E$51&lt;=DATE(2022,12,31)),AB152,""))</f>
        <v/>
      </c>
      <c r="AC259" s="312" t="str">
        <f>IF(AND('別紙3-1_区分⑤所要額内訳'!$E$51&gt;=DATE(2023,1,1),'別紙3-1_区分⑤所要額内訳'!$D$51="無",COUNTIF($D$152:AC152,1)&lt;=7),AC152,IF(OR('別紙3-1_区分⑤所要額内訳'!$D$51="有",'別紙3-1_区分⑤所要額内訳'!$E$51&lt;=DATE(2022,12,31)),AC152,""))</f>
        <v/>
      </c>
      <c r="AD259" s="312" t="str">
        <f>IF(AND('別紙3-1_区分⑤所要額内訳'!$E$51&gt;=DATE(2023,1,1),'別紙3-1_区分⑤所要額内訳'!$D$51="無",COUNTIF($D$152:AD152,1)&lt;=7),AD152,IF(OR('別紙3-1_区分⑤所要額内訳'!$D$51="有",'別紙3-1_区分⑤所要額内訳'!$E$51&lt;=DATE(2022,12,31)),AD152,""))</f>
        <v/>
      </c>
      <c r="AE259" s="312" t="str">
        <f>IF(AND('別紙3-1_区分⑤所要額内訳'!$E$51&gt;=DATE(2023,1,1),'別紙3-1_区分⑤所要額内訳'!$D$51="無",COUNTIF($D$152:AE152,1)&lt;=7),AE152,IF(OR('別紙3-1_区分⑤所要額内訳'!$D$51="有",'別紙3-1_区分⑤所要額内訳'!$E$51&lt;=DATE(2022,12,31)),AE152,""))</f>
        <v/>
      </c>
      <c r="AF259" s="312" t="str">
        <f>IF(AND('別紙3-1_区分⑤所要額内訳'!$E$51&gt;=DATE(2023,1,1),'別紙3-1_区分⑤所要額内訳'!$D$51="無",COUNTIF($D$152:AF152,1)&lt;=7),AF152,IF(OR('別紙3-1_区分⑤所要額内訳'!$D$51="有",'別紙3-1_区分⑤所要額内訳'!$E$51&lt;=DATE(2022,12,31)),AF152,""))</f>
        <v/>
      </c>
      <c r="AG259" s="312" t="str">
        <f>IF(AND('別紙3-1_区分⑤所要額内訳'!$E$51&gt;=DATE(2023,1,1),'別紙3-1_区分⑤所要額内訳'!$D$51="無",COUNTIF($D$152:AG152,1)&lt;=7),AG152,IF(OR('別紙3-1_区分⑤所要額内訳'!$D$51="有",'別紙3-1_区分⑤所要額内訳'!$E$51&lt;=DATE(2022,12,31)),AG152,""))</f>
        <v/>
      </c>
      <c r="AH259" s="312" t="str">
        <f>IF(AND('別紙3-1_区分⑤所要額内訳'!$E$51&gt;=DATE(2023,1,1),'別紙3-1_区分⑤所要額内訳'!$D$51="無",COUNTIF($D$152:AH152,1)&lt;=7),AH152,IF(OR('別紙3-1_区分⑤所要額内訳'!$D$51="有",'別紙3-1_区分⑤所要額内訳'!$E$51&lt;=DATE(2022,12,31)),AH152,""))</f>
        <v/>
      </c>
      <c r="AI259" s="312" t="str">
        <f>IF(AND('別紙3-1_区分⑤所要額内訳'!$E$51&gt;=DATE(2023,1,1),'別紙3-1_区分⑤所要額内訳'!$D$51="無",COUNTIF($D$152:AI152,1)&lt;=7),AI152,IF(OR('別紙3-1_区分⑤所要額内訳'!$D$51="有",'別紙3-1_区分⑤所要額内訳'!$E$51&lt;=DATE(2022,12,31)),AI152,""))</f>
        <v/>
      </c>
      <c r="AJ259" s="312" t="str">
        <f>IF(AND('別紙3-1_区分⑤所要額内訳'!$E$51&gt;=DATE(2023,1,1),'別紙3-1_区分⑤所要額内訳'!$D$51="無",COUNTIF($D$152:AJ152,1)&lt;=7),AJ152,IF(OR('別紙3-1_区分⑤所要額内訳'!$D$51="有",'別紙3-1_区分⑤所要額内訳'!$E$51&lt;=DATE(2022,12,31)),AJ152,""))</f>
        <v/>
      </c>
      <c r="AK259" s="312" t="str">
        <f>IF(AND('別紙3-1_区分⑤所要額内訳'!$E$51&gt;=DATE(2023,1,1),'別紙3-1_区分⑤所要額内訳'!$D$51="無",COUNTIF($D$152:AK152,1)&lt;=7),AK152,IF(OR('別紙3-1_区分⑤所要額内訳'!$D$51="有",'別紙3-1_区分⑤所要額内訳'!$E$51&lt;=DATE(2022,12,31)),AK152,""))</f>
        <v/>
      </c>
      <c r="AL259" s="312" t="str">
        <f>IF(AND('別紙3-1_区分⑤所要額内訳'!$E$51&gt;=DATE(2023,1,1),'別紙3-1_区分⑤所要額内訳'!$D$51="無",COUNTIF($D$152:AL152,1)&lt;=7),AL152,IF(OR('別紙3-1_区分⑤所要額内訳'!$D$51="有",'別紙3-1_区分⑤所要額内訳'!$E$51&lt;=DATE(2022,12,31)),AL152,""))</f>
        <v/>
      </c>
      <c r="AM259" s="312" t="str">
        <f>IF(AND('別紙3-1_区分⑤所要額内訳'!$E$51&gt;=DATE(2023,1,1),'別紙3-1_区分⑤所要額内訳'!$D$51="無",COUNTIF($D$152:AM152,1)&lt;=7),AM152,IF(OR('別紙3-1_区分⑤所要額内訳'!$D$51="有",'別紙3-1_区分⑤所要額内訳'!$E$51&lt;=DATE(2022,12,31)),AM152,""))</f>
        <v/>
      </c>
      <c r="AN259" s="312" t="str">
        <f>IF(AND('別紙3-1_区分⑤所要額内訳'!$E$51&gt;=DATE(2023,1,1),'別紙3-1_区分⑤所要額内訳'!$D$51="無",COUNTIF($D$152:AN152,1)&lt;=7),AN152,IF(OR('別紙3-1_区分⑤所要額内訳'!$D$51="有",'別紙3-1_区分⑤所要額内訳'!$E$51&lt;=DATE(2022,12,31)),AN152,""))</f>
        <v/>
      </c>
      <c r="AO259" s="312" t="str">
        <f>IF(AND('別紙3-1_区分⑤所要額内訳'!$E$51&gt;=DATE(2023,1,1),'別紙3-1_区分⑤所要額内訳'!$D$51="無",COUNTIF($D$152:AO152,1)&lt;=7),AO152,IF(OR('別紙3-1_区分⑤所要額内訳'!$D$51="有",'別紙3-1_区分⑤所要額内訳'!$E$51&lt;=DATE(2022,12,31)),AO152,""))</f>
        <v/>
      </c>
      <c r="AP259" s="312" t="str">
        <f>IF(AND('別紙3-1_区分⑤所要額内訳'!$E$51&gt;=DATE(2023,1,1),'別紙3-1_区分⑤所要額内訳'!$D$51="無",COUNTIF($D$152:AP152,1)&lt;=7),AP152,IF(OR('別紙3-1_区分⑤所要額内訳'!$D$51="有",'別紙3-1_区分⑤所要額内訳'!$E$51&lt;=DATE(2022,12,31)),AP152,""))</f>
        <v/>
      </c>
      <c r="AQ259" s="312" t="str">
        <f>IF(AND('別紙3-1_区分⑤所要額内訳'!$E$51&gt;=DATE(2023,1,1),'別紙3-1_区分⑤所要額内訳'!$D$51="無",COUNTIF($D$152:AQ152,1)&lt;=7),AQ152,IF(OR('別紙3-1_区分⑤所要額内訳'!$D$51="有",'別紙3-1_区分⑤所要額内訳'!$E$51&lt;=DATE(2022,12,31)),AQ152,""))</f>
        <v/>
      </c>
      <c r="AR259" s="312" t="str">
        <f>IF(AND('別紙3-1_区分⑤所要額内訳'!$E$51&gt;=DATE(2023,1,1),'別紙3-1_区分⑤所要額内訳'!$D$51="無",COUNTIF($D$152:AR152,1)&lt;=7),AR152,IF(OR('別紙3-1_区分⑤所要額内訳'!$D$51="有",'別紙3-1_区分⑤所要額内訳'!$E$51&lt;=DATE(2022,12,31)),AR152,""))</f>
        <v/>
      </c>
      <c r="AS259" s="312" t="str">
        <f>IF(AND('別紙3-1_区分⑤所要額内訳'!$E$51&gt;=DATE(2023,1,1),'別紙3-1_区分⑤所要額内訳'!$D$51="無",COUNTIF($D$152:AS152,1)&lt;=7),AS152,IF(OR('別紙3-1_区分⑤所要額内訳'!$D$51="有",'別紙3-1_区分⑤所要額内訳'!$E$51&lt;=DATE(2022,12,31)),AS152,""))</f>
        <v/>
      </c>
      <c r="AT259" s="312" t="str">
        <f>IF(AND('別紙3-1_区分⑤所要額内訳'!$E$51&gt;=DATE(2023,1,1),'別紙3-1_区分⑤所要額内訳'!$D$51="無",COUNTIF($D$152:AT152,1)&lt;=7),AT152,IF(OR('別紙3-1_区分⑤所要額内訳'!$D$51="有",'別紙3-1_区分⑤所要額内訳'!$E$51&lt;=DATE(2022,12,31)),AT152,""))</f>
        <v/>
      </c>
      <c r="AU259" s="312" t="str">
        <f>IF(AND('別紙3-1_区分⑤所要額内訳'!$E$51&gt;=DATE(2023,1,1),'別紙3-1_区分⑤所要額内訳'!$D$51="無",COUNTIF($D$152:AU152,1)&lt;=7),AU152,IF(OR('別紙3-1_区分⑤所要額内訳'!$D$51="有",'別紙3-1_区分⑤所要額内訳'!$E$51&lt;=DATE(2022,12,31)),AU152,""))</f>
        <v/>
      </c>
      <c r="AV259" s="312" t="str">
        <f>IF(AND('別紙3-1_区分⑤所要額内訳'!$E$51&gt;=DATE(2023,1,1),'別紙3-1_区分⑤所要額内訳'!$D$51="無",COUNTIF($D$152:AV152,1)&lt;=7),AV152,IF(OR('別紙3-1_区分⑤所要額内訳'!$D$51="有",'別紙3-1_区分⑤所要額内訳'!$E$51&lt;=DATE(2022,12,31)),AV152,""))</f>
        <v/>
      </c>
      <c r="AW259" s="312" t="str">
        <f>IF(AND('別紙3-1_区分⑤所要額内訳'!$E$51&gt;=DATE(2023,1,1),'別紙3-1_区分⑤所要額内訳'!$D$51="無",COUNTIF($D$152:AW152,1)&lt;=7),AW152,IF(OR('別紙3-1_区分⑤所要額内訳'!$D$51="有",'別紙3-1_区分⑤所要額内訳'!$E$51&lt;=DATE(2022,12,31)),AW152,""))</f>
        <v/>
      </c>
      <c r="AX259" s="312" t="str">
        <f>IF(AND('別紙3-1_区分⑤所要額内訳'!$E$51&gt;=DATE(2023,1,1),'別紙3-1_区分⑤所要額内訳'!$D$51="無",COUNTIF($D$152:AX152,1)&lt;=7),AX152,IF(OR('別紙3-1_区分⑤所要額内訳'!$D$51="有",'別紙3-1_区分⑤所要額内訳'!$E$51&lt;=DATE(2022,12,31)),AX152,""))</f>
        <v/>
      </c>
      <c r="AY259" s="312" t="str">
        <f>IF(AND('別紙3-1_区分⑤所要額内訳'!$E$51&gt;=DATE(2023,1,1),'別紙3-1_区分⑤所要額内訳'!$D$51="無",COUNTIF($D$152:AY152,1)&lt;=7),AY152,IF(OR('別紙3-1_区分⑤所要額内訳'!$D$51="有",'別紙3-1_区分⑤所要額内訳'!$E$51&lt;=DATE(2022,12,31)),AY152,""))</f>
        <v/>
      </c>
      <c r="AZ259" s="312" t="str">
        <f>IF(AND('別紙3-1_区分⑤所要額内訳'!$E$51&gt;=DATE(2023,1,1),'別紙3-1_区分⑤所要額内訳'!$D$51="無",COUNTIF($D$152:AZ152,1)&lt;=7),AZ152,IF(OR('別紙3-1_区分⑤所要額内訳'!$D$51="有",'別紙3-1_区分⑤所要額内訳'!$E$51&lt;=DATE(2022,12,31)),AZ152,""))</f>
        <v/>
      </c>
      <c r="BA259" s="312" t="str">
        <f>IF(AND('別紙3-1_区分⑤所要額内訳'!$E$51&gt;=DATE(2023,1,1),'別紙3-1_区分⑤所要額内訳'!$D$51="無",COUNTIF($D$152:BA152,1)&lt;=7),BA152,IF(OR('別紙3-1_区分⑤所要額内訳'!$D$51="有",'別紙3-1_区分⑤所要額内訳'!$E$51&lt;=DATE(2022,12,31)),BA152,""))</f>
        <v/>
      </c>
      <c r="BB259" s="311">
        <f t="shared" si="230"/>
        <v>1</v>
      </c>
    </row>
    <row r="260" spans="1:54">
      <c r="A260" s="307" t="str">
        <f t="shared" si="231"/>
        <v/>
      </c>
      <c r="B260" s="313" t="str">
        <f t="shared" si="231"/>
        <v/>
      </c>
      <c r="C260" s="307" t="str">
        <f t="shared" si="231"/>
        <v/>
      </c>
      <c r="D260" s="312">
        <f>IF(AND('別紙3-1_区分⑤所要額内訳'!$E$52&gt;=DATE(2023,1,1),'別紙3-1_区分⑤所要額内訳'!$D$52="無",COUNTIF($D$153:D153,1)&lt;=7),D153,IF(OR('別紙3-1_区分⑤所要額内訳'!$D$52="有",'別紙3-1_区分⑤所要額内訳'!$E$52&lt;=DATE(2022,12,31)),D153,""))</f>
        <v>1</v>
      </c>
      <c r="E260" s="312" t="str">
        <f>IF(AND('別紙3-1_区分⑤所要額内訳'!$E$52&gt;=DATE(2023,1,1),'別紙3-1_区分⑤所要額内訳'!$D$52="無",COUNTIF($D$153:E153,1)&lt;=7),E153,IF(OR('別紙3-1_区分⑤所要額内訳'!$D$52="有",'別紙3-1_区分⑤所要額内訳'!$E$52&lt;=DATE(2022,12,31)),E153,""))</f>
        <v/>
      </c>
      <c r="F260" s="312" t="str">
        <f>IF(AND('別紙3-1_区分⑤所要額内訳'!$E$52&gt;=DATE(2023,1,1),'別紙3-1_区分⑤所要額内訳'!$D$52="無",COUNTIF($D$153:F153,1)&lt;=7),F153,IF(OR('別紙3-1_区分⑤所要額内訳'!$D$52="有",'別紙3-1_区分⑤所要額内訳'!$E$52&lt;=DATE(2022,12,31)),F153,""))</f>
        <v/>
      </c>
      <c r="G260" s="312" t="str">
        <f>IF(AND('別紙3-1_区分⑤所要額内訳'!$E$52&gt;=DATE(2023,1,1),'別紙3-1_区分⑤所要額内訳'!$D$52="無",COUNTIF($D$153:G153,1)&lt;=7),G153,IF(OR('別紙3-1_区分⑤所要額内訳'!$D$52="有",'別紙3-1_区分⑤所要額内訳'!$E$52&lt;=DATE(2022,12,31)),G153,""))</f>
        <v/>
      </c>
      <c r="H260" s="312" t="str">
        <f>IF(AND('別紙3-1_区分⑤所要額内訳'!$E$52&gt;=DATE(2023,1,1),'別紙3-1_区分⑤所要額内訳'!$D$52="無",COUNTIF($D$153:H153,1)&lt;=7),H153,IF(OR('別紙3-1_区分⑤所要額内訳'!$D$52="有",'別紙3-1_区分⑤所要額内訳'!$E$52&lt;=DATE(2022,12,31)),H153,""))</f>
        <v/>
      </c>
      <c r="I260" s="312" t="str">
        <f>IF(AND('別紙3-1_区分⑤所要額内訳'!$E$52&gt;=DATE(2023,1,1),'別紙3-1_区分⑤所要額内訳'!$D$52="無",COUNTIF($D$153:I153,1)&lt;=7),I153,IF(OR('別紙3-1_区分⑤所要額内訳'!$D$52="有",'別紙3-1_区分⑤所要額内訳'!$E$52&lt;=DATE(2022,12,31)),I153,""))</f>
        <v/>
      </c>
      <c r="J260" s="312" t="str">
        <f>IF(AND('別紙3-1_区分⑤所要額内訳'!$E$52&gt;=DATE(2023,1,1),'別紙3-1_区分⑤所要額内訳'!$D$52="無",COUNTIF($D$153:J153,1)&lt;=7),J153,IF(OR('別紙3-1_区分⑤所要額内訳'!$D$52="有",'別紙3-1_区分⑤所要額内訳'!$E$52&lt;=DATE(2022,12,31)),J153,""))</f>
        <v/>
      </c>
      <c r="K260" s="312" t="str">
        <f>IF(AND('別紙3-1_区分⑤所要額内訳'!$E$52&gt;=DATE(2023,1,1),'別紙3-1_区分⑤所要額内訳'!$D$52="無",COUNTIF($D$153:K153,1)&lt;=7),K153,IF(OR('別紙3-1_区分⑤所要額内訳'!$D$52="有",'別紙3-1_区分⑤所要額内訳'!$E$52&lt;=DATE(2022,12,31)),K153,""))</f>
        <v/>
      </c>
      <c r="L260" s="312" t="str">
        <f>IF(AND('別紙3-1_区分⑤所要額内訳'!$E$52&gt;=DATE(2023,1,1),'別紙3-1_区分⑤所要額内訳'!$D$52="無",COUNTIF($D$153:L153,1)&lt;=7),L153,IF(OR('別紙3-1_区分⑤所要額内訳'!$D$52="有",'別紙3-1_区分⑤所要額内訳'!$E$52&lt;=DATE(2022,12,31)),L153,""))</f>
        <v/>
      </c>
      <c r="M260" s="312" t="str">
        <f>IF(AND('別紙3-1_区分⑤所要額内訳'!$E$52&gt;=DATE(2023,1,1),'別紙3-1_区分⑤所要額内訳'!$D$52="無",COUNTIF($D$153:M153,1)&lt;=7),M153,IF(OR('別紙3-1_区分⑤所要額内訳'!$D$52="有",'別紙3-1_区分⑤所要額内訳'!$E$52&lt;=DATE(2022,12,31)),M153,""))</f>
        <v/>
      </c>
      <c r="N260" s="312" t="str">
        <f>IF(AND('別紙3-1_区分⑤所要額内訳'!$E$52&gt;=DATE(2023,1,1),'別紙3-1_区分⑤所要額内訳'!$D$52="無",COUNTIF($D$153:N153,1)&lt;=7),N153,IF(OR('別紙3-1_区分⑤所要額内訳'!$D$52="有",'別紙3-1_区分⑤所要額内訳'!$E$52&lt;=DATE(2022,12,31)),N153,""))</f>
        <v/>
      </c>
      <c r="O260" s="312" t="str">
        <f>IF(AND('別紙3-1_区分⑤所要額内訳'!$E$52&gt;=DATE(2023,1,1),'別紙3-1_区分⑤所要額内訳'!$D$52="無",COUNTIF($D$153:O153,1)&lt;=7),O153,IF(OR('別紙3-1_区分⑤所要額内訳'!$D$52="有",'別紙3-1_区分⑤所要額内訳'!$E$52&lt;=DATE(2022,12,31)),O153,""))</f>
        <v/>
      </c>
      <c r="P260" s="312" t="str">
        <f>IF(AND('別紙3-1_区分⑤所要額内訳'!$E$52&gt;=DATE(2023,1,1),'別紙3-1_区分⑤所要額内訳'!$D$52="無",COUNTIF($D$153:P153,1)&lt;=7),P153,IF(OR('別紙3-1_区分⑤所要額内訳'!$D$52="有",'別紙3-1_区分⑤所要額内訳'!$E$52&lt;=DATE(2022,12,31)),P153,""))</f>
        <v/>
      </c>
      <c r="Q260" s="312" t="str">
        <f>IF(AND('別紙3-1_区分⑤所要額内訳'!$E$52&gt;=DATE(2023,1,1),'別紙3-1_区分⑤所要額内訳'!$D$52="無",COUNTIF($D$153:Q153,1)&lt;=7),Q153,IF(OR('別紙3-1_区分⑤所要額内訳'!$D$52="有",'別紙3-1_区分⑤所要額内訳'!$E$52&lt;=DATE(2022,12,31)),Q153,""))</f>
        <v/>
      </c>
      <c r="R260" s="312" t="str">
        <f>IF(AND('別紙3-1_区分⑤所要額内訳'!$E$52&gt;=DATE(2023,1,1),'別紙3-1_区分⑤所要額内訳'!$D$52="無",COUNTIF($D$153:R153,1)&lt;=7),R153,IF(OR('別紙3-1_区分⑤所要額内訳'!$D$52="有",'別紙3-1_区分⑤所要額内訳'!$E$52&lt;=DATE(2022,12,31)),R153,""))</f>
        <v/>
      </c>
      <c r="S260" s="312" t="str">
        <f>IF(AND('別紙3-1_区分⑤所要額内訳'!$E$52&gt;=DATE(2023,1,1),'別紙3-1_区分⑤所要額内訳'!$D$52="無",COUNTIF($D$153:S153,1)&lt;=7),S153,IF(OR('別紙3-1_区分⑤所要額内訳'!$D$52="有",'別紙3-1_区分⑤所要額内訳'!$E$52&lt;=DATE(2022,12,31)),S153,""))</f>
        <v/>
      </c>
      <c r="T260" s="312" t="str">
        <f>IF(AND('別紙3-1_区分⑤所要額内訳'!$E$52&gt;=DATE(2023,1,1),'別紙3-1_区分⑤所要額内訳'!$D$52="無",COUNTIF($D$153:T153,1)&lt;=7),T153,IF(OR('別紙3-1_区分⑤所要額内訳'!$D$52="有",'別紙3-1_区分⑤所要額内訳'!$E$52&lt;=DATE(2022,12,31)),T153,""))</f>
        <v/>
      </c>
      <c r="U260" s="312" t="str">
        <f>IF(AND('別紙3-1_区分⑤所要額内訳'!$E$52&gt;=DATE(2023,1,1),'別紙3-1_区分⑤所要額内訳'!$D$52="無",COUNTIF($D$153:U153,1)&lt;=7),U153,IF(OR('別紙3-1_区分⑤所要額内訳'!$D$52="有",'別紙3-1_区分⑤所要額内訳'!$E$52&lt;=DATE(2022,12,31)),U153,""))</f>
        <v/>
      </c>
      <c r="V260" s="312" t="str">
        <f>IF(AND('別紙3-1_区分⑤所要額内訳'!$E$52&gt;=DATE(2023,1,1),'別紙3-1_区分⑤所要額内訳'!$D$52="無",COUNTIF($D$153:V153,1)&lt;=7),V153,IF(OR('別紙3-1_区分⑤所要額内訳'!$D$52="有",'別紙3-1_区分⑤所要額内訳'!$E$52&lt;=DATE(2022,12,31)),V153,""))</f>
        <v/>
      </c>
      <c r="W260" s="312" t="str">
        <f>IF(AND('別紙3-1_区分⑤所要額内訳'!$E$52&gt;=DATE(2023,1,1),'別紙3-1_区分⑤所要額内訳'!$D$52="無",COUNTIF($D$153:W153,1)&lt;=7),W153,IF(OR('別紙3-1_区分⑤所要額内訳'!$D$52="有",'別紙3-1_区分⑤所要額内訳'!$E$52&lt;=DATE(2022,12,31)),W153,""))</f>
        <v/>
      </c>
      <c r="X260" s="312" t="str">
        <f>IF(AND('別紙3-1_区分⑤所要額内訳'!$E$52&gt;=DATE(2023,1,1),'別紙3-1_区分⑤所要額内訳'!$D$52="無",COUNTIF($D$153:X153,1)&lt;=7),X153,IF(OR('別紙3-1_区分⑤所要額内訳'!$D$52="有",'別紙3-1_区分⑤所要額内訳'!$E$52&lt;=DATE(2022,12,31)),X153,""))</f>
        <v/>
      </c>
      <c r="Y260" s="312" t="str">
        <f>IF(AND('別紙3-1_区分⑤所要額内訳'!$E$52&gt;=DATE(2023,1,1),'別紙3-1_区分⑤所要額内訳'!$D$52="無",COUNTIF($D$153:Y153,1)&lt;=7),Y153,IF(OR('別紙3-1_区分⑤所要額内訳'!$D$52="有",'別紙3-1_区分⑤所要額内訳'!$E$52&lt;=DATE(2022,12,31)),Y153,""))</f>
        <v/>
      </c>
      <c r="Z260" s="312" t="str">
        <f>IF(AND('別紙3-1_区分⑤所要額内訳'!$E$52&gt;=DATE(2023,1,1),'別紙3-1_区分⑤所要額内訳'!$D$52="無",COUNTIF($D$153:Z153,1)&lt;=7),Z153,IF(OR('別紙3-1_区分⑤所要額内訳'!$D$52="有",'別紙3-1_区分⑤所要額内訳'!$E$52&lt;=DATE(2022,12,31)),Z153,""))</f>
        <v/>
      </c>
      <c r="AA260" s="312" t="str">
        <f>IF(AND('別紙3-1_区分⑤所要額内訳'!$E$52&gt;=DATE(2023,1,1),'別紙3-1_区分⑤所要額内訳'!$D$52="無",COUNTIF($D$153:AA153,1)&lt;=7),AA153,IF(OR('別紙3-1_区分⑤所要額内訳'!$D$52="有",'別紙3-1_区分⑤所要額内訳'!$E$52&lt;=DATE(2022,12,31)),AA153,""))</f>
        <v/>
      </c>
      <c r="AB260" s="312" t="str">
        <f>IF(AND('別紙3-1_区分⑤所要額内訳'!$E$52&gt;=DATE(2023,1,1),'別紙3-1_区分⑤所要額内訳'!$D$52="無",COUNTIF($D$153:AB153,1)&lt;=7),AB153,IF(OR('別紙3-1_区分⑤所要額内訳'!$D$52="有",'別紙3-1_区分⑤所要額内訳'!$E$52&lt;=DATE(2022,12,31)),AB153,""))</f>
        <v/>
      </c>
      <c r="AC260" s="312" t="str">
        <f>IF(AND('別紙3-1_区分⑤所要額内訳'!$E$52&gt;=DATE(2023,1,1),'別紙3-1_区分⑤所要額内訳'!$D$52="無",COUNTIF($D$153:AC153,1)&lt;=7),AC153,IF(OR('別紙3-1_区分⑤所要額内訳'!$D$52="有",'別紙3-1_区分⑤所要額内訳'!$E$52&lt;=DATE(2022,12,31)),AC153,""))</f>
        <v/>
      </c>
      <c r="AD260" s="312" t="str">
        <f>IF(AND('別紙3-1_区分⑤所要額内訳'!$E$52&gt;=DATE(2023,1,1),'別紙3-1_区分⑤所要額内訳'!$D$52="無",COUNTIF($D$153:AD153,1)&lt;=7),AD153,IF(OR('別紙3-1_区分⑤所要額内訳'!$D$52="有",'別紙3-1_区分⑤所要額内訳'!$E$52&lt;=DATE(2022,12,31)),AD153,""))</f>
        <v/>
      </c>
      <c r="AE260" s="312" t="str">
        <f>IF(AND('別紙3-1_区分⑤所要額内訳'!$E$52&gt;=DATE(2023,1,1),'別紙3-1_区分⑤所要額内訳'!$D$52="無",COUNTIF($D$153:AE153,1)&lt;=7),AE153,IF(OR('別紙3-1_区分⑤所要額内訳'!$D$52="有",'別紙3-1_区分⑤所要額内訳'!$E$52&lt;=DATE(2022,12,31)),AE153,""))</f>
        <v/>
      </c>
      <c r="AF260" s="312" t="str">
        <f>IF(AND('別紙3-1_区分⑤所要額内訳'!$E$52&gt;=DATE(2023,1,1),'別紙3-1_区分⑤所要額内訳'!$D$52="無",COUNTIF($D$153:AF153,1)&lt;=7),AF153,IF(OR('別紙3-1_区分⑤所要額内訳'!$D$52="有",'別紙3-1_区分⑤所要額内訳'!$E$52&lt;=DATE(2022,12,31)),AF153,""))</f>
        <v/>
      </c>
      <c r="AG260" s="312" t="str">
        <f>IF(AND('別紙3-1_区分⑤所要額内訳'!$E$52&gt;=DATE(2023,1,1),'別紙3-1_区分⑤所要額内訳'!$D$52="無",COUNTIF($D$153:AG153,1)&lt;=7),AG153,IF(OR('別紙3-1_区分⑤所要額内訳'!$D$52="有",'別紙3-1_区分⑤所要額内訳'!$E$52&lt;=DATE(2022,12,31)),AG153,""))</f>
        <v/>
      </c>
      <c r="AH260" s="312" t="str">
        <f>IF(AND('別紙3-1_区分⑤所要額内訳'!$E$52&gt;=DATE(2023,1,1),'別紙3-1_区分⑤所要額内訳'!$D$52="無",COUNTIF($D$153:AH153,1)&lt;=7),AH153,IF(OR('別紙3-1_区分⑤所要額内訳'!$D$52="有",'別紙3-1_区分⑤所要額内訳'!$E$52&lt;=DATE(2022,12,31)),AH153,""))</f>
        <v/>
      </c>
      <c r="AI260" s="312" t="str">
        <f>IF(AND('別紙3-1_区分⑤所要額内訳'!$E$52&gt;=DATE(2023,1,1),'別紙3-1_区分⑤所要額内訳'!$D$52="無",COUNTIF($D$153:AI153,1)&lt;=7),AI153,IF(OR('別紙3-1_区分⑤所要額内訳'!$D$52="有",'別紙3-1_区分⑤所要額内訳'!$E$52&lt;=DATE(2022,12,31)),AI153,""))</f>
        <v/>
      </c>
      <c r="AJ260" s="312" t="str">
        <f>IF(AND('別紙3-1_区分⑤所要額内訳'!$E$52&gt;=DATE(2023,1,1),'別紙3-1_区分⑤所要額内訳'!$D$52="無",COUNTIF($D$153:AJ153,1)&lt;=7),AJ153,IF(OR('別紙3-1_区分⑤所要額内訳'!$D$52="有",'別紙3-1_区分⑤所要額内訳'!$E$52&lt;=DATE(2022,12,31)),AJ153,""))</f>
        <v/>
      </c>
      <c r="AK260" s="312" t="str">
        <f>IF(AND('別紙3-1_区分⑤所要額内訳'!$E$52&gt;=DATE(2023,1,1),'別紙3-1_区分⑤所要額内訳'!$D$52="無",COUNTIF($D$153:AK153,1)&lt;=7),AK153,IF(OR('別紙3-1_区分⑤所要額内訳'!$D$52="有",'別紙3-1_区分⑤所要額内訳'!$E$52&lt;=DATE(2022,12,31)),AK153,""))</f>
        <v/>
      </c>
      <c r="AL260" s="312" t="str">
        <f>IF(AND('別紙3-1_区分⑤所要額内訳'!$E$52&gt;=DATE(2023,1,1),'別紙3-1_区分⑤所要額内訳'!$D$52="無",COUNTIF($D$153:AL153,1)&lt;=7),AL153,IF(OR('別紙3-1_区分⑤所要額内訳'!$D$52="有",'別紙3-1_区分⑤所要額内訳'!$E$52&lt;=DATE(2022,12,31)),AL153,""))</f>
        <v/>
      </c>
      <c r="AM260" s="312" t="str">
        <f>IF(AND('別紙3-1_区分⑤所要額内訳'!$E$52&gt;=DATE(2023,1,1),'別紙3-1_区分⑤所要額内訳'!$D$52="無",COUNTIF($D$153:AM153,1)&lt;=7),AM153,IF(OR('別紙3-1_区分⑤所要額内訳'!$D$52="有",'別紙3-1_区分⑤所要額内訳'!$E$52&lt;=DATE(2022,12,31)),AM153,""))</f>
        <v/>
      </c>
      <c r="AN260" s="312" t="str">
        <f>IF(AND('別紙3-1_区分⑤所要額内訳'!$E$52&gt;=DATE(2023,1,1),'別紙3-1_区分⑤所要額内訳'!$D$52="無",COUNTIF($D$153:AN153,1)&lt;=7),AN153,IF(OR('別紙3-1_区分⑤所要額内訳'!$D$52="有",'別紙3-1_区分⑤所要額内訳'!$E$52&lt;=DATE(2022,12,31)),AN153,""))</f>
        <v/>
      </c>
      <c r="AO260" s="312" t="str">
        <f>IF(AND('別紙3-1_区分⑤所要額内訳'!$E$52&gt;=DATE(2023,1,1),'別紙3-1_区分⑤所要額内訳'!$D$52="無",COUNTIF($D$153:AO153,1)&lt;=7),AO153,IF(OR('別紙3-1_区分⑤所要額内訳'!$D$52="有",'別紙3-1_区分⑤所要額内訳'!$E$52&lt;=DATE(2022,12,31)),AO153,""))</f>
        <v/>
      </c>
      <c r="AP260" s="312" t="str">
        <f>IF(AND('別紙3-1_区分⑤所要額内訳'!$E$52&gt;=DATE(2023,1,1),'別紙3-1_区分⑤所要額内訳'!$D$52="無",COUNTIF($D$153:AP153,1)&lt;=7),AP153,IF(OR('別紙3-1_区分⑤所要額内訳'!$D$52="有",'別紙3-1_区分⑤所要額内訳'!$E$52&lt;=DATE(2022,12,31)),AP153,""))</f>
        <v/>
      </c>
      <c r="AQ260" s="312" t="str">
        <f>IF(AND('別紙3-1_区分⑤所要額内訳'!$E$52&gt;=DATE(2023,1,1),'別紙3-1_区分⑤所要額内訳'!$D$52="無",COUNTIF($D$153:AQ153,1)&lt;=7),AQ153,IF(OR('別紙3-1_区分⑤所要額内訳'!$D$52="有",'別紙3-1_区分⑤所要額内訳'!$E$52&lt;=DATE(2022,12,31)),AQ153,""))</f>
        <v/>
      </c>
      <c r="AR260" s="312" t="str">
        <f>IF(AND('別紙3-1_区分⑤所要額内訳'!$E$52&gt;=DATE(2023,1,1),'別紙3-1_区分⑤所要額内訳'!$D$52="無",COUNTIF($D$153:AR153,1)&lt;=7),AR153,IF(OR('別紙3-1_区分⑤所要額内訳'!$D$52="有",'別紙3-1_区分⑤所要額内訳'!$E$52&lt;=DATE(2022,12,31)),AR153,""))</f>
        <v/>
      </c>
      <c r="AS260" s="312" t="str">
        <f>IF(AND('別紙3-1_区分⑤所要額内訳'!$E$52&gt;=DATE(2023,1,1),'別紙3-1_区分⑤所要額内訳'!$D$52="無",COUNTIF($D$153:AS153,1)&lt;=7),AS153,IF(OR('別紙3-1_区分⑤所要額内訳'!$D$52="有",'別紙3-1_区分⑤所要額内訳'!$E$52&lt;=DATE(2022,12,31)),AS153,""))</f>
        <v/>
      </c>
      <c r="AT260" s="312" t="str">
        <f>IF(AND('別紙3-1_区分⑤所要額内訳'!$E$52&gt;=DATE(2023,1,1),'別紙3-1_区分⑤所要額内訳'!$D$52="無",COUNTIF($D$153:AT153,1)&lt;=7),AT153,IF(OR('別紙3-1_区分⑤所要額内訳'!$D$52="有",'別紙3-1_区分⑤所要額内訳'!$E$52&lt;=DATE(2022,12,31)),AT153,""))</f>
        <v/>
      </c>
      <c r="AU260" s="312" t="str">
        <f>IF(AND('別紙3-1_区分⑤所要額内訳'!$E$52&gt;=DATE(2023,1,1),'別紙3-1_区分⑤所要額内訳'!$D$52="無",COUNTIF($D$153:AU153,1)&lt;=7),AU153,IF(OR('別紙3-1_区分⑤所要額内訳'!$D$52="有",'別紙3-1_区分⑤所要額内訳'!$E$52&lt;=DATE(2022,12,31)),AU153,""))</f>
        <v/>
      </c>
      <c r="AV260" s="312" t="str">
        <f>IF(AND('別紙3-1_区分⑤所要額内訳'!$E$52&gt;=DATE(2023,1,1),'別紙3-1_区分⑤所要額内訳'!$D$52="無",COUNTIF($D$153:AV153,1)&lt;=7),AV153,IF(OR('別紙3-1_区分⑤所要額内訳'!$D$52="有",'別紙3-1_区分⑤所要額内訳'!$E$52&lt;=DATE(2022,12,31)),AV153,""))</f>
        <v/>
      </c>
      <c r="AW260" s="312" t="str">
        <f>IF(AND('別紙3-1_区分⑤所要額内訳'!$E$52&gt;=DATE(2023,1,1),'別紙3-1_区分⑤所要額内訳'!$D$52="無",COUNTIF($D$153:AW153,1)&lt;=7),AW153,IF(OR('別紙3-1_区分⑤所要額内訳'!$D$52="有",'別紙3-1_区分⑤所要額内訳'!$E$52&lt;=DATE(2022,12,31)),AW153,""))</f>
        <v/>
      </c>
      <c r="AX260" s="312" t="str">
        <f>IF(AND('別紙3-1_区分⑤所要額内訳'!$E$52&gt;=DATE(2023,1,1),'別紙3-1_区分⑤所要額内訳'!$D$52="無",COUNTIF($D$153:AX153,1)&lt;=7),AX153,IF(OR('別紙3-1_区分⑤所要額内訳'!$D$52="有",'別紙3-1_区分⑤所要額内訳'!$E$52&lt;=DATE(2022,12,31)),AX153,""))</f>
        <v/>
      </c>
      <c r="AY260" s="312" t="str">
        <f>IF(AND('別紙3-1_区分⑤所要額内訳'!$E$52&gt;=DATE(2023,1,1),'別紙3-1_区分⑤所要額内訳'!$D$52="無",COUNTIF($D$153:AY153,1)&lt;=7),AY153,IF(OR('別紙3-1_区分⑤所要額内訳'!$D$52="有",'別紙3-1_区分⑤所要額内訳'!$E$52&lt;=DATE(2022,12,31)),AY153,""))</f>
        <v/>
      </c>
      <c r="AZ260" s="312" t="str">
        <f>IF(AND('別紙3-1_区分⑤所要額内訳'!$E$52&gt;=DATE(2023,1,1),'別紙3-1_区分⑤所要額内訳'!$D$52="無",COUNTIF($D$153:AZ153,1)&lt;=7),AZ153,IF(OR('別紙3-1_区分⑤所要額内訳'!$D$52="有",'別紙3-1_区分⑤所要額内訳'!$E$52&lt;=DATE(2022,12,31)),AZ153,""))</f>
        <v/>
      </c>
      <c r="BA260" s="312" t="str">
        <f>IF(AND('別紙3-1_区分⑤所要額内訳'!$E$52&gt;=DATE(2023,1,1),'別紙3-1_区分⑤所要額内訳'!$D$52="無",COUNTIF($D$153:BA153,1)&lt;=7),BA153,IF(OR('別紙3-1_区分⑤所要額内訳'!$D$52="有",'別紙3-1_区分⑤所要額内訳'!$E$52&lt;=DATE(2022,12,31)),BA153,""))</f>
        <v/>
      </c>
      <c r="BB260" s="311">
        <f t="shared" si="230"/>
        <v>1</v>
      </c>
    </row>
    <row r="261" spans="1:54">
      <c r="A261" s="307" t="str">
        <f t="shared" si="231"/>
        <v/>
      </c>
      <c r="B261" s="313" t="str">
        <f t="shared" si="231"/>
        <v/>
      </c>
      <c r="C261" s="307" t="str">
        <f t="shared" si="231"/>
        <v/>
      </c>
      <c r="D261" s="312">
        <f>IF(AND('別紙3-1_区分⑤所要額内訳'!$E$53&gt;=DATE(2023,1,1),'別紙3-1_区分⑤所要額内訳'!$D$53="無",COUNTIF($D$154:D154,1)&lt;=7),D154,IF(OR('別紙3-1_区分⑤所要額内訳'!$D$53="有",'別紙3-1_区分⑤所要額内訳'!$E$53&lt;=DATE(2022,12,31)),D154,""))</f>
        <v>1</v>
      </c>
      <c r="E261" s="312" t="str">
        <f>IF(AND('別紙3-1_区分⑤所要額内訳'!$E$53&gt;=DATE(2023,1,1),'別紙3-1_区分⑤所要額内訳'!$D$53="無",COUNTIF($D$154:E154,1)&lt;=7),E154,IF(OR('別紙3-1_区分⑤所要額内訳'!$D$53="有",'別紙3-1_区分⑤所要額内訳'!$E$53&lt;=DATE(2022,12,31)),E154,""))</f>
        <v/>
      </c>
      <c r="F261" s="312" t="str">
        <f>IF(AND('別紙3-1_区分⑤所要額内訳'!$E$53&gt;=DATE(2023,1,1),'別紙3-1_区分⑤所要額内訳'!$D$53="無",COUNTIF($D$154:F154,1)&lt;=7),F154,IF(OR('別紙3-1_区分⑤所要額内訳'!$D$53="有",'別紙3-1_区分⑤所要額内訳'!$E$53&lt;=DATE(2022,12,31)),F154,""))</f>
        <v/>
      </c>
      <c r="G261" s="312" t="str">
        <f>IF(AND('別紙3-1_区分⑤所要額内訳'!$E$53&gt;=DATE(2023,1,1),'別紙3-1_区分⑤所要額内訳'!$D$53="無",COUNTIF($D$154:G154,1)&lt;=7),G154,IF(OR('別紙3-1_区分⑤所要額内訳'!$D$53="有",'別紙3-1_区分⑤所要額内訳'!$E$53&lt;=DATE(2022,12,31)),G154,""))</f>
        <v/>
      </c>
      <c r="H261" s="312" t="str">
        <f>IF(AND('別紙3-1_区分⑤所要額内訳'!$E$53&gt;=DATE(2023,1,1),'別紙3-1_区分⑤所要額内訳'!$D$53="無",COUNTIF($D$154:H154,1)&lt;=7),H154,IF(OR('別紙3-1_区分⑤所要額内訳'!$D$53="有",'別紙3-1_区分⑤所要額内訳'!$E$53&lt;=DATE(2022,12,31)),H154,""))</f>
        <v/>
      </c>
      <c r="I261" s="312" t="str">
        <f>IF(AND('別紙3-1_区分⑤所要額内訳'!$E$53&gt;=DATE(2023,1,1),'別紙3-1_区分⑤所要額内訳'!$D$53="無",COUNTIF($D$154:I154,1)&lt;=7),I154,IF(OR('別紙3-1_区分⑤所要額内訳'!$D$53="有",'別紙3-1_区分⑤所要額内訳'!$E$53&lt;=DATE(2022,12,31)),I154,""))</f>
        <v/>
      </c>
      <c r="J261" s="312" t="str">
        <f>IF(AND('別紙3-1_区分⑤所要額内訳'!$E$53&gt;=DATE(2023,1,1),'別紙3-1_区分⑤所要額内訳'!$D$53="無",COUNTIF($D$154:J154,1)&lt;=7),J154,IF(OR('別紙3-1_区分⑤所要額内訳'!$D$53="有",'別紙3-1_区分⑤所要額内訳'!$E$53&lt;=DATE(2022,12,31)),J154,""))</f>
        <v/>
      </c>
      <c r="K261" s="312" t="str">
        <f>IF(AND('別紙3-1_区分⑤所要額内訳'!$E$53&gt;=DATE(2023,1,1),'別紙3-1_区分⑤所要額内訳'!$D$53="無",COUNTIF($D$154:K154,1)&lt;=7),K154,IF(OR('別紙3-1_区分⑤所要額内訳'!$D$53="有",'別紙3-1_区分⑤所要額内訳'!$E$53&lt;=DATE(2022,12,31)),K154,""))</f>
        <v/>
      </c>
      <c r="L261" s="312" t="str">
        <f>IF(AND('別紙3-1_区分⑤所要額内訳'!$E$53&gt;=DATE(2023,1,1),'別紙3-1_区分⑤所要額内訳'!$D$53="無",COUNTIF($D$154:L154,1)&lt;=7),L154,IF(OR('別紙3-1_区分⑤所要額内訳'!$D$53="有",'別紙3-1_区分⑤所要額内訳'!$E$53&lt;=DATE(2022,12,31)),L154,""))</f>
        <v/>
      </c>
      <c r="M261" s="312" t="str">
        <f>IF(AND('別紙3-1_区分⑤所要額内訳'!$E$53&gt;=DATE(2023,1,1),'別紙3-1_区分⑤所要額内訳'!$D$53="無",COUNTIF($D$154:M154,1)&lt;=7),M154,IF(OR('別紙3-1_区分⑤所要額内訳'!$D$53="有",'別紙3-1_区分⑤所要額内訳'!$E$53&lt;=DATE(2022,12,31)),M154,""))</f>
        <v/>
      </c>
      <c r="N261" s="312" t="str">
        <f>IF(AND('別紙3-1_区分⑤所要額内訳'!$E$53&gt;=DATE(2023,1,1),'別紙3-1_区分⑤所要額内訳'!$D$53="無",COUNTIF($D$154:N154,1)&lt;=7),N154,IF(OR('別紙3-1_区分⑤所要額内訳'!$D$53="有",'別紙3-1_区分⑤所要額内訳'!$E$53&lt;=DATE(2022,12,31)),N154,""))</f>
        <v/>
      </c>
      <c r="O261" s="312" t="str">
        <f>IF(AND('別紙3-1_区分⑤所要額内訳'!$E$53&gt;=DATE(2023,1,1),'別紙3-1_区分⑤所要額内訳'!$D$53="無",COUNTIF($D$154:O154,1)&lt;=7),O154,IF(OR('別紙3-1_区分⑤所要額内訳'!$D$53="有",'別紙3-1_区分⑤所要額内訳'!$E$53&lt;=DATE(2022,12,31)),O154,""))</f>
        <v/>
      </c>
      <c r="P261" s="312" t="str">
        <f>IF(AND('別紙3-1_区分⑤所要額内訳'!$E$53&gt;=DATE(2023,1,1),'別紙3-1_区分⑤所要額内訳'!$D$53="無",COUNTIF($D$154:P154,1)&lt;=7),P154,IF(OR('別紙3-1_区分⑤所要額内訳'!$D$53="有",'別紙3-1_区分⑤所要額内訳'!$E$53&lt;=DATE(2022,12,31)),P154,""))</f>
        <v/>
      </c>
      <c r="Q261" s="312" t="str">
        <f>IF(AND('別紙3-1_区分⑤所要額内訳'!$E$53&gt;=DATE(2023,1,1),'別紙3-1_区分⑤所要額内訳'!$D$53="無",COUNTIF($D$154:Q154,1)&lt;=7),Q154,IF(OR('別紙3-1_区分⑤所要額内訳'!$D$53="有",'別紙3-1_区分⑤所要額内訳'!$E$53&lt;=DATE(2022,12,31)),Q154,""))</f>
        <v/>
      </c>
      <c r="R261" s="312" t="str">
        <f>IF(AND('別紙3-1_区分⑤所要額内訳'!$E$53&gt;=DATE(2023,1,1),'別紙3-1_区分⑤所要額内訳'!$D$53="無",COUNTIF($D$154:R154,1)&lt;=7),R154,IF(OR('別紙3-1_区分⑤所要額内訳'!$D$53="有",'別紙3-1_区分⑤所要額内訳'!$E$53&lt;=DATE(2022,12,31)),R154,""))</f>
        <v/>
      </c>
      <c r="S261" s="312" t="str">
        <f>IF(AND('別紙3-1_区分⑤所要額内訳'!$E$53&gt;=DATE(2023,1,1),'別紙3-1_区分⑤所要額内訳'!$D$53="無",COUNTIF($D$154:S154,1)&lt;=7),S154,IF(OR('別紙3-1_区分⑤所要額内訳'!$D$53="有",'別紙3-1_区分⑤所要額内訳'!$E$53&lt;=DATE(2022,12,31)),S154,""))</f>
        <v/>
      </c>
      <c r="T261" s="312" t="str">
        <f>IF(AND('別紙3-1_区分⑤所要額内訳'!$E$53&gt;=DATE(2023,1,1),'別紙3-1_区分⑤所要額内訳'!$D$53="無",COUNTIF($D$154:T154,1)&lt;=7),T154,IF(OR('別紙3-1_区分⑤所要額内訳'!$D$53="有",'別紙3-1_区分⑤所要額内訳'!$E$53&lt;=DATE(2022,12,31)),T154,""))</f>
        <v/>
      </c>
      <c r="U261" s="312" t="str">
        <f>IF(AND('別紙3-1_区分⑤所要額内訳'!$E$53&gt;=DATE(2023,1,1),'別紙3-1_区分⑤所要額内訳'!$D$53="無",COUNTIF($D$154:U154,1)&lt;=7),U154,IF(OR('別紙3-1_区分⑤所要額内訳'!$D$53="有",'別紙3-1_区分⑤所要額内訳'!$E$53&lt;=DATE(2022,12,31)),U154,""))</f>
        <v/>
      </c>
      <c r="V261" s="312" t="str">
        <f>IF(AND('別紙3-1_区分⑤所要額内訳'!$E$53&gt;=DATE(2023,1,1),'別紙3-1_区分⑤所要額内訳'!$D$53="無",COUNTIF($D$154:V154,1)&lt;=7),V154,IF(OR('別紙3-1_区分⑤所要額内訳'!$D$53="有",'別紙3-1_区分⑤所要額内訳'!$E$53&lt;=DATE(2022,12,31)),V154,""))</f>
        <v/>
      </c>
      <c r="W261" s="312" t="str">
        <f>IF(AND('別紙3-1_区分⑤所要額内訳'!$E$53&gt;=DATE(2023,1,1),'別紙3-1_区分⑤所要額内訳'!$D$53="無",COUNTIF($D$154:W154,1)&lt;=7),W154,IF(OR('別紙3-1_区分⑤所要額内訳'!$D$53="有",'別紙3-1_区分⑤所要額内訳'!$E$53&lt;=DATE(2022,12,31)),W154,""))</f>
        <v/>
      </c>
      <c r="X261" s="312" t="str">
        <f>IF(AND('別紙3-1_区分⑤所要額内訳'!$E$53&gt;=DATE(2023,1,1),'別紙3-1_区分⑤所要額内訳'!$D$53="無",COUNTIF($D$154:X154,1)&lt;=7),X154,IF(OR('別紙3-1_区分⑤所要額内訳'!$D$53="有",'別紙3-1_区分⑤所要額内訳'!$E$53&lt;=DATE(2022,12,31)),X154,""))</f>
        <v/>
      </c>
      <c r="Y261" s="312" t="str">
        <f>IF(AND('別紙3-1_区分⑤所要額内訳'!$E$53&gt;=DATE(2023,1,1),'別紙3-1_区分⑤所要額内訳'!$D$53="無",COUNTIF($D$154:Y154,1)&lt;=7),Y154,IF(OR('別紙3-1_区分⑤所要額内訳'!$D$53="有",'別紙3-1_区分⑤所要額内訳'!$E$53&lt;=DATE(2022,12,31)),Y154,""))</f>
        <v/>
      </c>
      <c r="Z261" s="312" t="str">
        <f>IF(AND('別紙3-1_区分⑤所要額内訳'!$E$53&gt;=DATE(2023,1,1),'別紙3-1_区分⑤所要額内訳'!$D$53="無",COUNTIF($D$154:Z154,1)&lt;=7),Z154,IF(OR('別紙3-1_区分⑤所要額内訳'!$D$53="有",'別紙3-1_区分⑤所要額内訳'!$E$53&lt;=DATE(2022,12,31)),Z154,""))</f>
        <v/>
      </c>
      <c r="AA261" s="312" t="str">
        <f>IF(AND('別紙3-1_区分⑤所要額内訳'!$E$53&gt;=DATE(2023,1,1),'別紙3-1_区分⑤所要額内訳'!$D$53="無",COUNTIF($D$154:AA154,1)&lt;=7),AA154,IF(OR('別紙3-1_区分⑤所要額内訳'!$D$53="有",'別紙3-1_区分⑤所要額内訳'!$E$53&lt;=DATE(2022,12,31)),AA154,""))</f>
        <v/>
      </c>
      <c r="AB261" s="312" t="str">
        <f>IF(AND('別紙3-1_区分⑤所要額内訳'!$E$53&gt;=DATE(2023,1,1),'別紙3-1_区分⑤所要額内訳'!$D$53="無",COUNTIF($D$154:AB154,1)&lt;=7),AB154,IF(OR('別紙3-1_区分⑤所要額内訳'!$D$53="有",'別紙3-1_区分⑤所要額内訳'!$E$53&lt;=DATE(2022,12,31)),AB154,""))</f>
        <v/>
      </c>
      <c r="AC261" s="312" t="str">
        <f>IF(AND('別紙3-1_区分⑤所要額内訳'!$E$53&gt;=DATE(2023,1,1),'別紙3-1_区分⑤所要額内訳'!$D$53="無",COUNTIF($D$154:AC154,1)&lt;=7),AC154,IF(OR('別紙3-1_区分⑤所要額内訳'!$D$53="有",'別紙3-1_区分⑤所要額内訳'!$E$53&lt;=DATE(2022,12,31)),AC154,""))</f>
        <v/>
      </c>
      <c r="AD261" s="312" t="str">
        <f>IF(AND('別紙3-1_区分⑤所要額内訳'!$E$53&gt;=DATE(2023,1,1),'別紙3-1_区分⑤所要額内訳'!$D$53="無",COUNTIF($D$154:AD154,1)&lt;=7),AD154,IF(OR('別紙3-1_区分⑤所要額内訳'!$D$53="有",'別紙3-1_区分⑤所要額内訳'!$E$53&lt;=DATE(2022,12,31)),AD154,""))</f>
        <v/>
      </c>
      <c r="AE261" s="312" t="str">
        <f>IF(AND('別紙3-1_区分⑤所要額内訳'!$E$53&gt;=DATE(2023,1,1),'別紙3-1_区分⑤所要額内訳'!$D$53="無",COUNTIF($D$154:AE154,1)&lt;=7),AE154,IF(OR('別紙3-1_区分⑤所要額内訳'!$D$53="有",'別紙3-1_区分⑤所要額内訳'!$E$53&lt;=DATE(2022,12,31)),AE154,""))</f>
        <v/>
      </c>
      <c r="AF261" s="312" t="str">
        <f>IF(AND('別紙3-1_区分⑤所要額内訳'!$E$53&gt;=DATE(2023,1,1),'別紙3-1_区分⑤所要額内訳'!$D$53="無",COUNTIF($D$154:AF154,1)&lt;=7),AF154,IF(OR('別紙3-1_区分⑤所要額内訳'!$D$53="有",'別紙3-1_区分⑤所要額内訳'!$E$53&lt;=DATE(2022,12,31)),AF154,""))</f>
        <v/>
      </c>
      <c r="AG261" s="312" t="str">
        <f>IF(AND('別紙3-1_区分⑤所要額内訳'!$E$53&gt;=DATE(2023,1,1),'別紙3-1_区分⑤所要額内訳'!$D$53="無",COUNTIF($D$154:AG154,1)&lt;=7),AG154,IF(OR('別紙3-1_区分⑤所要額内訳'!$D$53="有",'別紙3-1_区分⑤所要額内訳'!$E$53&lt;=DATE(2022,12,31)),AG154,""))</f>
        <v/>
      </c>
      <c r="AH261" s="312" t="str">
        <f>IF(AND('別紙3-1_区分⑤所要額内訳'!$E$53&gt;=DATE(2023,1,1),'別紙3-1_区分⑤所要額内訳'!$D$53="無",COUNTIF($D$154:AH154,1)&lt;=7),AH154,IF(OR('別紙3-1_区分⑤所要額内訳'!$D$53="有",'別紙3-1_区分⑤所要額内訳'!$E$53&lt;=DATE(2022,12,31)),AH154,""))</f>
        <v/>
      </c>
      <c r="AI261" s="312" t="str">
        <f>IF(AND('別紙3-1_区分⑤所要額内訳'!$E$53&gt;=DATE(2023,1,1),'別紙3-1_区分⑤所要額内訳'!$D$53="無",COUNTIF($D$154:AI154,1)&lt;=7),AI154,IF(OR('別紙3-1_区分⑤所要額内訳'!$D$53="有",'別紙3-1_区分⑤所要額内訳'!$E$53&lt;=DATE(2022,12,31)),AI154,""))</f>
        <v/>
      </c>
      <c r="AJ261" s="312" t="str">
        <f>IF(AND('別紙3-1_区分⑤所要額内訳'!$E$53&gt;=DATE(2023,1,1),'別紙3-1_区分⑤所要額内訳'!$D$53="無",COUNTIF($D$154:AJ154,1)&lt;=7),AJ154,IF(OR('別紙3-1_区分⑤所要額内訳'!$D$53="有",'別紙3-1_区分⑤所要額内訳'!$E$53&lt;=DATE(2022,12,31)),AJ154,""))</f>
        <v/>
      </c>
      <c r="AK261" s="312" t="str">
        <f>IF(AND('別紙3-1_区分⑤所要額内訳'!$E$53&gt;=DATE(2023,1,1),'別紙3-1_区分⑤所要額内訳'!$D$53="無",COUNTIF($D$154:AK154,1)&lt;=7),AK154,IF(OR('別紙3-1_区分⑤所要額内訳'!$D$53="有",'別紙3-1_区分⑤所要額内訳'!$E$53&lt;=DATE(2022,12,31)),AK154,""))</f>
        <v/>
      </c>
      <c r="AL261" s="312" t="str">
        <f>IF(AND('別紙3-1_区分⑤所要額内訳'!$E$53&gt;=DATE(2023,1,1),'別紙3-1_区分⑤所要額内訳'!$D$53="無",COUNTIF($D$154:AL154,1)&lt;=7),AL154,IF(OR('別紙3-1_区分⑤所要額内訳'!$D$53="有",'別紙3-1_区分⑤所要額内訳'!$E$53&lt;=DATE(2022,12,31)),AL154,""))</f>
        <v/>
      </c>
      <c r="AM261" s="312" t="str">
        <f>IF(AND('別紙3-1_区分⑤所要額内訳'!$E$53&gt;=DATE(2023,1,1),'別紙3-1_区分⑤所要額内訳'!$D$53="無",COUNTIF($D$154:AM154,1)&lt;=7),AM154,IF(OR('別紙3-1_区分⑤所要額内訳'!$D$53="有",'別紙3-1_区分⑤所要額内訳'!$E$53&lt;=DATE(2022,12,31)),AM154,""))</f>
        <v/>
      </c>
      <c r="AN261" s="312" t="str">
        <f>IF(AND('別紙3-1_区分⑤所要額内訳'!$E$53&gt;=DATE(2023,1,1),'別紙3-1_区分⑤所要額内訳'!$D$53="無",COUNTIF($D$154:AN154,1)&lt;=7),AN154,IF(OR('別紙3-1_区分⑤所要額内訳'!$D$53="有",'別紙3-1_区分⑤所要額内訳'!$E$53&lt;=DATE(2022,12,31)),AN154,""))</f>
        <v/>
      </c>
      <c r="AO261" s="312" t="str">
        <f>IF(AND('別紙3-1_区分⑤所要額内訳'!$E$53&gt;=DATE(2023,1,1),'別紙3-1_区分⑤所要額内訳'!$D$53="無",COUNTIF($D$154:AO154,1)&lt;=7),AO154,IF(OR('別紙3-1_区分⑤所要額内訳'!$D$53="有",'別紙3-1_区分⑤所要額内訳'!$E$53&lt;=DATE(2022,12,31)),AO154,""))</f>
        <v/>
      </c>
      <c r="AP261" s="312" t="str">
        <f>IF(AND('別紙3-1_区分⑤所要額内訳'!$E$53&gt;=DATE(2023,1,1),'別紙3-1_区分⑤所要額内訳'!$D$53="無",COUNTIF($D$154:AP154,1)&lt;=7),AP154,IF(OR('別紙3-1_区分⑤所要額内訳'!$D$53="有",'別紙3-1_区分⑤所要額内訳'!$E$53&lt;=DATE(2022,12,31)),AP154,""))</f>
        <v/>
      </c>
      <c r="AQ261" s="312" t="str">
        <f>IF(AND('別紙3-1_区分⑤所要額内訳'!$E$53&gt;=DATE(2023,1,1),'別紙3-1_区分⑤所要額内訳'!$D$53="無",COUNTIF($D$154:AQ154,1)&lt;=7),AQ154,IF(OR('別紙3-1_区分⑤所要額内訳'!$D$53="有",'別紙3-1_区分⑤所要額内訳'!$E$53&lt;=DATE(2022,12,31)),AQ154,""))</f>
        <v/>
      </c>
      <c r="AR261" s="312" t="str">
        <f>IF(AND('別紙3-1_区分⑤所要額内訳'!$E$53&gt;=DATE(2023,1,1),'別紙3-1_区分⑤所要額内訳'!$D$53="無",COUNTIF($D$154:AR154,1)&lt;=7),AR154,IF(OR('別紙3-1_区分⑤所要額内訳'!$D$53="有",'別紙3-1_区分⑤所要額内訳'!$E$53&lt;=DATE(2022,12,31)),AR154,""))</f>
        <v/>
      </c>
      <c r="AS261" s="312" t="str">
        <f>IF(AND('別紙3-1_区分⑤所要額内訳'!$E$53&gt;=DATE(2023,1,1),'別紙3-1_区分⑤所要額内訳'!$D$53="無",COUNTIF($D$154:AS154,1)&lt;=7),AS154,IF(OR('別紙3-1_区分⑤所要額内訳'!$D$53="有",'別紙3-1_区分⑤所要額内訳'!$E$53&lt;=DATE(2022,12,31)),AS154,""))</f>
        <v/>
      </c>
      <c r="AT261" s="312" t="str">
        <f>IF(AND('別紙3-1_区分⑤所要額内訳'!$E$53&gt;=DATE(2023,1,1),'別紙3-1_区分⑤所要額内訳'!$D$53="無",COUNTIF($D$154:AT154,1)&lt;=7),AT154,IF(OR('別紙3-1_区分⑤所要額内訳'!$D$53="有",'別紙3-1_区分⑤所要額内訳'!$E$53&lt;=DATE(2022,12,31)),AT154,""))</f>
        <v/>
      </c>
      <c r="AU261" s="312" t="str">
        <f>IF(AND('別紙3-1_区分⑤所要額内訳'!$E$53&gt;=DATE(2023,1,1),'別紙3-1_区分⑤所要額内訳'!$D$53="無",COUNTIF($D$154:AU154,1)&lt;=7),AU154,IF(OR('別紙3-1_区分⑤所要額内訳'!$D$53="有",'別紙3-1_区分⑤所要額内訳'!$E$53&lt;=DATE(2022,12,31)),AU154,""))</f>
        <v/>
      </c>
      <c r="AV261" s="312" t="str">
        <f>IF(AND('別紙3-1_区分⑤所要額内訳'!$E$53&gt;=DATE(2023,1,1),'別紙3-1_区分⑤所要額内訳'!$D$53="無",COUNTIF($D$154:AV154,1)&lt;=7),AV154,IF(OR('別紙3-1_区分⑤所要額内訳'!$D$53="有",'別紙3-1_区分⑤所要額内訳'!$E$53&lt;=DATE(2022,12,31)),AV154,""))</f>
        <v/>
      </c>
      <c r="AW261" s="312" t="str">
        <f>IF(AND('別紙3-1_区分⑤所要額内訳'!$E$53&gt;=DATE(2023,1,1),'別紙3-1_区分⑤所要額内訳'!$D$53="無",COUNTIF($D$154:AW154,1)&lt;=7),AW154,IF(OR('別紙3-1_区分⑤所要額内訳'!$D$53="有",'別紙3-1_区分⑤所要額内訳'!$E$53&lt;=DATE(2022,12,31)),AW154,""))</f>
        <v/>
      </c>
      <c r="AX261" s="312" t="str">
        <f>IF(AND('別紙3-1_区分⑤所要額内訳'!$E$53&gt;=DATE(2023,1,1),'別紙3-1_区分⑤所要額内訳'!$D$53="無",COUNTIF($D$154:AX154,1)&lt;=7),AX154,IF(OR('別紙3-1_区分⑤所要額内訳'!$D$53="有",'別紙3-1_区分⑤所要額内訳'!$E$53&lt;=DATE(2022,12,31)),AX154,""))</f>
        <v/>
      </c>
      <c r="AY261" s="312" t="str">
        <f>IF(AND('別紙3-1_区分⑤所要額内訳'!$E$53&gt;=DATE(2023,1,1),'別紙3-1_区分⑤所要額内訳'!$D$53="無",COUNTIF($D$154:AY154,1)&lt;=7),AY154,IF(OR('別紙3-1_区分⑤所要額内訳'!$D$53="有",'別紙3-1_区分⑤所要額内訳'!$E$53&lt;=DATE(2022,12,31)),AY154,""))</f>
        <v/>
      </c>
      <c r="AZ261" s="312" t="str">
        <f>IF(AND('別紙3-1_区分⑤所要額内訳'!$E$53&gt;=DATE(2023,1,1),'別紙3-1_区分⑤所要額内訳'!$D$53="無",COUNTIF($D$154:AZ154,1)&lt;=7),AZ154,IF(OR('別紙3-1_区分⑤所要額内訳'!$D$53="有",'別紙3-1_区分⑤所要額内訳'!$E$53&lt;=DATE(2022,12,31)),AZ154,""))</f>
        <v/>
      </c>
      <c r="BA261" s="312" t="str">
        <f>IF(AND('別紙3-1_区分⑤所要額内訳'!$E$53&gt;=DATE(2023,1,1),'別紙3-1_区分⑤所要額内訳'!$D$53="無",COUNTIF($D$154:BA154,1)&lt;=7),BA154,IF(OR('別紙3-1_区分⑤所要額内訳'!$D$53="有",'別紙3-1_区分⑤所要額内訳'!$E$53&lt;=DATE(2022,12,31)),BA154,""))</f>
        <v/>
      </c>
      <c r="BB261" s="311">
        <f t="shared" si="230"/>
        <v>1</v>
      </c>
    </row>
    <row r="262" spans="1:54">
      <c r="A262" s="307" t="str">
        <f t="shared" si="231"/>
        <v/>
      </c>
      <c r="B262" s="313" t="str">
        <f t="shared" si="231"/>
        <v/>
      </c>
      <c r="C262" s="307" t="str">
        <f t="shared" si="231"/>
        <v/>
      </c>
      <c r="D262" s="312">
        <f>IF(AND('別紙3-1_区分⑤所要額内訳'!$E$54&gt;=DATE(2023,1,1),'別紙3-1_区分⑤所要額内訳'!$D$54="無",COUNTIF($D$155:D155,1)&lt;=7),D155,IF(OR('別紙3-1_区分⑤所要額内訳'!$D$54="有",'別紙3-1_区分⑤所要額内訳'!$E$54&lt;=DATE(2022,12,31)),D155,""))</f>
        <v>1</v>
      </c>
      <c r="E262" s="312" t="str">
        <f>IF(AND('別紙3-1_区分⑤所要額内訳'!$E$54&gt;=DATE(2023,1,1),'別紙3-1_区分⑤所要額内訳'!$D$54="無",COUNTIF($D$155:E155,1)&lt;=7),E155,IF(OR('別紙3-1_区分⑤所要額内訳'!$D$54="有",'別紙3-1_区分⑤所要額内訳'!$E$54&lt;=DATE(2022,12,31)),E155,""))</f>
        <v/>
      </c>
      <c r="F262" s="312" t="str">
        <f>IF(AND('別紙3-1_区分⑤所要額内訳'!$E$54&gt;=DATE(2023,1,1),'別紙3-1_区分⑤所要額内訳'!$D$54="無",COUNTIF($D$155:F155,1)&lt;=7),F155,IF(OR('別紙3-1_区分⑤所要額内訳'!$D$54="有",'別紙3-1_区分⑤所要額内訳'!$E$54&lt;=DATE(2022,12,31)),F155,""))</f>
        <v/>
      </c>
      <c r="G262" s="312" t="str">
        <f>IF(AND('別紙3-1_区分⑤所要額内訳'!$E$54&gt;=DATE(2023,1,1),'別紙3-1_区分⑤所要額内訳'!$D$54="無",COUNTIF($D$155:G155,1)&lt;=7),G155,IF(OR('別紙3-1_区分⑤所要額内訳'!$D$54="有",'別紙3-1_区分⑤所要額内訳'!$E$54&lt;=DATE(2022,12,31)),G155,""))</f>
        <v/>
      </c>
      <c r="H262" s="312" t="str">
        <f>IF(AND('別紙3-1_区分⑤所要額内訳'!$E$54&gt;=DATE(2023,1,1),'別紙3-1_区分⑤所要額内訳'!$D$54="無",COUNTIF($D$155:H155,1)&lt;=7),H155,IF(OR('別紙3-1_区分⑤所要額内訳'!$D$54="有",'別紙3-1_区分⑤所要額内訳'!$E$54&lt;=DATE(2022,12,31)),H155,""))</f>
        <v/>
      </c>
      <c r="I262" s="312" t="str">
        <f>IF(AND('別紙3-1_区分⑤所要額内訳'!$E$54&gt;=DATE(2023,1,1),'別紙3-1_区分⑤所要額内訳'!$D$54="無",COUNTIF($D$155:I155,1)&lt;=7),I155,IF(OR('別紙3-1_区分⑤所要額内訳'!$D$54="有",'別紙3-1_区分⑤所要額内訳'!$E$54&lt;=DATE(2022,12,31)),I155,""))</f>
        <v/>
      </c>
      <c r="J262" s="312" t="str">
        <f>IF(AND('別紙3-1_区分⑤所要額内訳'!$E$54&gt;=DATE(2023,1,1),'別紙3-1_区分⑤所要額内訳'!$D$54="無",COUNTIF($D$155:J155,1)&lt;=7),J155,IF(OR('別紙3-1_区分⑤所要額内訳'!$D$54="有",'別紙3-1_区分⑤所要額内訳'!$E$54&lt;=DATE(2022,12,31)),J155,""))</f>
        <v/>
      </c>
      <c r="K262" s="312" t="str">
        <f>IF(AND('別紙3-1_区分⑤所要額内訳'!$E$54&gt;=DATE(2023,1,1),'別紙3-1_区分⑤所要額内訳'!$D$54="無",COUNTIF($D$155:K155,1)&lt;=7),K155,IF(OR('別紙3-1_区分⑤所要額内訳'!$D$54="有",'別紙3-1_区分⑤所要額内訳'!$E$54&lt;=DATE(2022,12,31)),K155,""))</f>
        <v/>
      </c>
      <c r="L262" s="312" t="str">
        <f>IF(AND('別紙3-1_区分⑤所要額内訳'!$E$54&gt;=DATE(2023,1,1),'別紙3-1_区分⑤所要額内訳'!$D$54="無",COUNTIF($D$155:L155,1)&lt;=7),L155,IF(OR('別紙3-1_区分⑤所要額内訳'!$D$54="有",'別紙3-1_区分⑤所要額内訳'!$E$54&lt;=DATE(2022,12,31)),L155,""))</f>
        <v/>
      </c>
      <c r="M262" s="312" t="str">
        <f>IF(AND('別紙3-1_区分⑤所要額内訳'!$E$54&gt;=DATE(2023,1,1),'別紙3-1_区分⑤所要額内訳'!$D$54="無",COUNTIF($D$155:M155,1)&lt;=7),M155,IF(OR('別紙3-1_区分⑤所要額内訳'!$D$54="有",'別紙3-1_区分⑤所要額内訳'!$E$54&lt;=DATE(2022,12,31)),M155,""))</f>
        <v/>
      </c>
      <c r="N262" s="312" t="str">
        <f>IF(AND('別紙3-1_区分⑤所要額内訳'!$E$54&gt;=DATE(2023,1,1),'別紙3-1_区分⑤所要額内訳'!$D$54="無",COUNTIF($D$155:N155,1)&lt;=7),N155,IF(OR('別紙3-1_区分⑤所要額内訳'!$D$54="有",'別紙3-1_区分⑤所要額内訳'!$E$54&lt;=DATE(2022,12,31)),N155,""))</f>
        <v/>
      </c>
      <c r="O262" s="312" t="str">
        <f>IF(AND('別紙3-1_区分⑤所要額内訳'!$E$54&gt;=DATE(2023,1,1),'別紙3-1_区分⑤所要額内訳'!$D$54="無",COUNTIF($D$155:O155,1)&lt;=7),O155,IF(OR('別紙3-1_区分⑤所要額内訳'!$D$54="有",'別紙3-1_区分⑤所要額内訳'!$E$54&lt;=DATE(2022,12,31)),O155,""))</f>
        <v/>
      </c>
      <c r="P262" s="312" t="str">
        <f>IF(AND('別紙3-1_区分⑤所要額内訳'!$E$54&gt;=DATE(2023,1,1),'別紙3-1_区分⑤所要額内訳'!$D$54="無",COUNTIF($D$155:P155,1)&lt;=7),P155,IF(OR('別紙3-1_区分⑤所要額内訳'!$D$54="有",'別紙3-1_区分⑤所要額内訳'!$E$54&lt;=DATE(2022,12,31)),P155,""))</f>
        <v/>
      </c>
      <c r="Q262" s="312" t="str">
        <f>IF(AND('別紙3-1_区分⑤所要額内訳'!$E$54&gt;=DATE(2023,1,1),'別紙3-1_区分⑤所要額内訳'!$D$54="無",COUNTIF($D$155:Q155,1)&lt;=7),Q155,IF(OR('別紙3-1_区分⑤所要額内訳'!$D$54="有",'別紙3-1_区分⑤所要額内訳'!$E$54&lt;=DATE(2022,12,31)),Q155,""))</f>
        <v/>
      </c>
      <c r="R262" s="312" t="str">
        <f>IF(AND('別紙3-1_区分⑤所要額内訳'!$E$54&gt;=DATE(2023,1,1),'別紙3-1_区分⑤所要額内訳'!$D$54="無",COUNTIF($D$155:R155,1)&lt;=7),R155,IF(OR('別紙3-1_区分⑤所要額内訳'!$D$54="有",'別紙3-1_区分⑤所要額内訳'!$E$54&lt;=DATE(2022,12,31)),R155,""))</f>
        <v/>
      </c>
      <c r="S262" s="312" t="str">
        <f>IF(AND('別紙3-1_区分⑤所要額内訳'!$E$54&gt;=DATE(2023,1,1),'別紙3-1_区分⑤所要額内訳'!$D$54="無",COUNTIF($D$155:S155,1)&lt;=7),S155,IF(OR('別紙3-1_区分⑤所要額内訳'!$D$54="有",'別紙3-1_区分⑤所要額内訳'!$E$54&lt;=DATE(2022,12,31)),S155,""))</f>
        <v/>
      </c>
      <c r="T262" s="312" t="str">
        <f>IF(AND('別紙3-1_区分⑤所要額内訳'!$E$54&gt;=DATE(2023,1,1),'別紙3-1_区分⑤所要額内訳'!$D$54="無",COUNTIF($D$155:T155,1)&lt;=7),T155,IF(OR('別紙3-1_区分⑤所要額内訳'!$D$54="有",'別紙3-1_区分⑤所要額内訳'!$E$54&lt;=DATE(2022,12,31)),T155,""))</f>
        <v/>
      </c>
      <c r="U262" s="312" t="str">
        <f>IF(AND('別紙3-1_区分⑤所要額内訳'!$E$54&gt;=DATE(2023,1,1),'別紙3-1_区分⑤所要額内訳'!$D$54="無",COUNTIF($D$155:U155,1)&lt;=7),U155,IF(OR('別紙3-1_区分⑤所要額内訳'!$D$54="有",'別紙3-1_区分⑤所要額内訳'!$E$54&lt;=DATE(2022,12,31)),U155,""))</f>
        <v/>
      </c>
      <c r="V262" s="312" t="str">
        <f>IF(AND('別紙3-1_区分⑤所要額内訳'!$E$54&gt;=DATE(2023,1,1),'別紙3-1_区分⑤所要額内訳'!$D$54="無",COUNTIF($D$155:V155,1)&lt;=7),V155,IF(OR('別紙3-1_区分⑤所要額内訳'!$D$54="有",'別紙3-1_区分⑤所要額内訳'!$E$54&lt;=DATE(2022,12,31)),V155,""))</f>
        <v/>
      </c>
      <c r="W262" s="312" t="str">
        <f>IF(AND('別紙3-1_区分⑤所要額内訳'!$E$54&gt;=DATE(2023,1,1),'別紙3-1_区分⑤所要額内訳'!$D$54="無",COUNTIF($D$155:W155,1)&lt;=7),W155,IF(OR('別紙3-1_区分⑤所要額内訳'!$D$54="有",'別紙3-1_区分⑤所要額内訳'!$E$54&lt;=DATE(2022,12,31)),W155,""))</f>
        <v/>
      </c>
      <c r="X262" s="312" t="str">
        <f>IF(AND('別紙3-1_区分⑤所要額内訳'!$E$54&gt;=DATE(2023,1,1),'別紙3-1_区分⑤所要額内訳'!$D$54="無",COUNTIF($D$155:X155,1)&lt;=7),X155,IF(OR('別紙3-1_区分⑤所要額内訳'!$D$54="有",'別紙3-1_区分⑤所要額内訳'!$E$54&lt;=DATE(2022,12,31)),X155,""))</f>
        <v/>
      </c>
      <c r="Y262" s="312" t="str">
        <f>IF(AND('別紙3-1_区分⑤所要額内訳'!$E$54&gt;=DATE(2023,1,1),'別紙3-1_区分⑤所要額内訳'!$D$54="無",COUNTIF($D$155:Y155,1)&lt;=7),Y155,IF(OR('別紙3-1_区分⑤所要額内訳'!$D$54="有",'別紙3-1_区分⑤所要額内訳'!$E$54&lt;=DATE(2022,12,31)),Y155,""))</f>
        <v/>
      </c>
      <c r="Z262" s="312" t="str">
        <f>IF(AND('別紙3-1_区分⑤所要額内訳'!$E$54&gt;=DATE(2023,1,1),'別紙3-1_区分⑤所要額内訳'!$D$54="無",COUNTIF($D$155:Z155,1)&lt;=7),Z155,IF(OR('別紙3-1_区分⑤所要額内訳'!$D$54="有",'別紙3-1_区分⑤所要額内訳'!$E$54&lt;=DATE(2022,12,31)),Z155,""))</f>
        <v/>
      </c>
      <c r="AA262" s="312" t="str">
        <f>IF(AND('別紙3-1_区分⑤所要額内訳'!$E$54&gt;=DATE(2023,1,1),'別紙3-1_区分⑤所要額内訳'!$D$54="無",COUNTIF($D$155:AA155,1)&lt;=7),AA155,IF(OR('別紙3-1_区分⑤所要額内訳'!$D$54="有",'別紙3-1_区分⑤所要額内訳'!$E$54&lt;=DATE(2022,12,31)),AA155,""))</f>
        <v/>
      </c>
      <c r="AB262" s="312" t="str">
        <f>IF(AND('別紙3-1_区分⑤所要額内訳'!$E$54&gt;=DATE(2023,1,1),'別紙3-1_区分⑤所要額内訳'!$D$54="無",COUNTIF($D$155:AB155,1)&lt;=7),AB155,IF(OR('別紙3-1_区分⑤所要額内訳'!$D$54="有",'別紙3-1_区分⑤所要額内訳'!$E$54&lt;=DATE(2022,12,31)),AB155,""))</f>
        <v/>
      </c>
      <c r="AC262" s="312" t="str">
        <f>IF(AND('別紙3-1_区分⑤所要額内訳'!$E$54&gt;=DATE(2023,1,1),'別紙3-1_区分⑤所要額内訳'!$D$54="無",COUNTIF($D$155:AC155,1)&lt;=7),AC155,IF(OR('別紙3-1_区分⑤所要額内訳'!$D$54="有",'別紙3-1_区分⑤所要額内訳'!$E$54&lt;=DATE(2022,12,31)),AC155,""))</f>
        <v/>
      </c>
      <c r="AD262" s="312" t="str">
        <f>IF(AND('別紙3-1_区分⑤所要額内訳'!$E$54&gt;=DATE(2023,1,1),'別紙3-1_区分⑤所要額内訳'!$D$54="無",COUNTIF($D$155:AD155,1)&lt;=7),AD155,IF(OR('別紙3-1_区分⑤所要額内訳'!$D$54="有",'別紙3-1_区分⑤所要額内訳'!$E$54&lt;=DATE(2022,12,31)),AD155,""))</f>
        <v/>
      </c>
      <c r="AE262" s="312" t="str">
        <f>IF(AND('別紙3-1_区分⑤所要額内訳'!$E$54&gt;=DATE(2023,1,1),'別紙3-1_区分⑤所要額内訳'!$D$54="無",COUNTIF($D$155:AE155,1)&lt;=7),AE155,IF(OR('別紙3-1_区分⑤所要額内訳'!$D$54="有",'別紙3-1_区分⑤所要額内訳'!$E$54&lt;=DATE(2022,12,31)),AE155,""))</f>
        <v/>
      </c>
      <c r="AF262" s="312" t="str">
        <f>IF(AND('別紙3-1_区分⑤所要額内訳'!$E$54&gt;=DATE(2023,1,1),'別紙3-1_区分⑤所要額内訳'!$D$54="無",COUNTIF($D$155:AF155,1)&lt;=7),AF155,IF(OR('別紙3-1_区分⑤所要額内訳'!$D$54="有",'別紙3-1_区分⑤所要額内訳'!$E$54&lt;=DATE(2022,12,31)),AF155,""))</f>
        <v/>
      </c>
      <c r="AG262" s="312" t="str">
        <f>IF(AND('別紙3-1_区分⑤所要額内訳'!$E$54&gt;=DATE(2023,1,1),'別紙3-1_区分⑤所要額内訳'!$D$54="無",COUNTIF($D$155:AG155,1)&lt;=7),AG155,IF(OR('別紙3-1_区分⑤所要額内訳'!$D$54="有",'別紙3-1_区分⑤所要額内訳'!$E$54&lt;=DATE(2022,12,31)),AG155,""))</f>
        <v/>
      </c>
      <c r="AH262" s="312" t="str">
        <f>IF(AND('別紙3-1_区分⑤所要額内訳'!$E$54&gt;=DATE(2023,1,1),'別紙3-1_区分⑤所要額内訳'!$D$54="無",COUNTIF($D$155:AH155,1)&lt;=7),AH155,IF(OR('別紙3-1_区分⑤所要額内訳'!$D$54="有",'別紙3-1_区分⑤所要額内訳'!$E$54&lt;=DATE(2022,12,31)),AH155,""))</f>
        <v/>
      </c>
      <c r="AI262" s="312" t="str">
        <f>IF(AND('別紙3-1_区分⑤所要額内訳'!$E$54&gt;=DATE(2023,1,1),'別紙3-1_区分⑤所要額内訳'!$D$54="無",COUNTIF($D$155:AI155,1)&lt;=7),AI155,IF(OR('別紙3-1_区分⑤所要額内訳'!$D$54="有",'別紙3-1_区分⑤所要額内訳'!$E$54&lt;=DATE(2022,12,31)),AI155,""))</f>
        <v/>
      </c>
      <c r="AJ262" s="312" t="str">
        <f>IF(AND('別紙3-1_区分⑤所要額内訳'!$E$54&gt;=DATE(2023,1,1),'別紙3-1_区分⑤所要額内訳'!$D$54="無",COUNTIF($D$155:AJ155,1)&lt;=7),AJ155,IF(OR('別紙3-1_区分⑤所要額内訳'!$D$54="有",'別紙3-1_区分⑤所要額内訳'!$E$54&lt;=DATE(2022,12,31)),AJ155,""))</f>
        <v/>
      </c>
      <c r="AK262" s="312" t="str">
        <f>IF(AND('別紙3-1_区分⑤所要額内訳'!$E$54&gt;=DATE(2023,1,1),'別紙3-1_区分⑤所要額内訳'!$D$54="無",COUNTIF($D$155:AK155,1)&lt;=7),AK155,IF(OR('別紙3-1_区分⑤所要額内訳'!$D$54="有",'別紙3-1_区分⑤所要額内訳'!$E$54&lt;=DATE(2022,12,31)),AK155,""))</f>
        <v/>
      </c>
      <c r="AL262" s="312" t="str">
        <f>IF(AND('別紙3-1_区分⑤所要額内訳'!$E$54&gt;=DATE(2023,1,1),'別紙3-1_区分⑤所要額内訳'!$D$54="無",COUNTIF($D$155:AL155,1)&lt;=7),AL155,IF(OR('別紙3-1_区分⑤所要額内訳'!$D$54="有",'別紙3-1_区分⑤所要額内訳'!$E$54&lt;=DATE(2022,12,31)),AL155,""))</f>
        <v/>
      </c>
      <c r="AM262" s="312" t="str">
        <f>IF(AND('別紙3-1_区分⑤所要額内訳'!$E$54&gt;=DATE(2023,1,1),'別紙3-1_区分⑤所要額内訳'!$D$54="無",COUNTIF($D$155:AM155,1)&lt;=7),AM155,IF(OR('別紙3-1_区分⑤所要額内訳'!$D$54="有",'別紙3-1_区分⑤所要額内訳'!$E$54&lt;=DATE(2022,12,31)),AM155,""))</f>
        <v/>
      </c>
      <c r="AN262" s="312" t="str">
        <f>IF(AND('別紙3-1_区分⑤所要額内訳'!$E$54&gt;=DATE(2023,1,1),'別紙3-1_区分⑤所要額内訳'!$D$54="無",COUNTIF($D$155:AN155,1)&lt;=7),AN155,IF(OR('別紙3-1_区分⑤所要額内訳'!$D$54="有",'別紙3-1_区分⑤所要額内訳'!$E$54&lt;=DATE(2022,12,31)),AN155,""))</f>
        <v/>
      </c>
      <c r="AO262" s="312" t="str">
        <f>IF(AND('別紙3-1_区分⑤所要額内訳'!$E$54&gt;=DATE(2023,1,1),'別紙3-1_区分⑤所要額内訳'!$D$54="無",COUNTIF($D$155:AO155,1)&lt;=7),AO155,IF(OR('別紙3-1_区分⑤所要額内訳'!$D$54="有",'別紙3-1_区分⑤所要額内訳'!$E$54&lt;=DATE(2022,12,31)),AO155,""))</f>
        <v/>
      </c>
      <c r="AP262" s="312" t="str">
        <f>IF(AND('別紙3-1_区分⑤所要額内訳'!$E$54&gt;=DATE(2023,1,1),'別紙3-1_区分⑤所要額内訳'!$D$54="無",COUNTIF($D$155:AP155,1)&lt;=7),AP155,IF(OR('別紙3-1_区分⑤所要額内訳'!$D$54="有",'別紙3-1_区分⑤所要額内訳'!$E$54&lt;=DATE(2022,12,31)),AP155,""))</f>
        <v/>
      </c>
      <c r="AQ262" s="312" t="str">
        <f>IF(AND('別紙3-1_区分⑤所要額内訳'!$E$54&gt;=DATE(2023,1,1),'別紙3-1_区分⑤所要額内訳'!$D$54="無",COUNTIF($D$155:AQ155,1)&lt;=7),AQ155,IF(OR('別紙3-1_区分⑤所要額内訳'!$D$54="有",'別紙3-1_区分⑤所要額内訳'!$E$54&lt;=DATE(2022,12,31)),AQ155,""))</f>
        <v/>
      </c>
      <c r="AR262" s="312" t="str">
        <f>IF(AND('別紙3-1_区分⑤所要額内訳'!$E$54&gt;=DATE(2023,1,1),'別紙3-1_区分⑤所要額内訳'!$D$54="無",COUNTIF($D$155:AR155,1)&lt;=7),AR155,IF(OR('別紙3-1_区分⑤所要額内訳'!$D$54="有",'別紙3-1_区分⑤所要額内訳'!$E$54&lt;=DATE(2022,12,31)),AR155,""))</f>
        <v/>
      </c>
      <c r="AS262" s="312" t="str">
        <f>IF(AND('別紙3-1_区分⑤所要額内訳'!$E$54&gt;=DATE(2023,1,1),'別紙3-1_区分⑤所要額内訳'!$D$54="無",COUNTIF($D$155:AS155,1)&lt;=7),AS155,IF(OR('別紙3-1_区分⑤所要額内訳'!$D$54="有",'別紙3-1_区分⑤所要額内訳'!$E$54&lt;=DATE(2022,12,31)),AS155,""))</f>
        <v/>
      </c>
      <c r="AT262" s="312" t="str">
        <f>IF(AND('別紙3-1_区分⑤所要額内訳'!$E$54&gt;=DATE(2023,1,1),'別紙3-1_区分⑤所要額内訳'!$D$54="無",COUNTIF($D$155:AT155,1)&lt;=7),AT155,IF(OR('別紙3-1_区分⑤所要額内訳'!$D$54="有",'別紙3-1_区分⑤所要額内訳'!$E$54&lt;=DATE(2022,12,31)),AT155,""))</f>
        <v/>
      </c>
      <c r="AU262" s="312" t="str">
        <f>IF(AND('別紙3-1_区分⑤所要額内訳'!$E$54&gt;=DATE(2023,1,1),'別紙3-1_区分⑤所要額内訳'!$D$54="無",COUNTIF($D$155:AU155,1)&lt;=7),AU155,IF(OR('別紙3-1_区分⑤所要額内訳'!$D$54="有",'別紙3-1_区分⑤所要額内訳'!$E$54&lt;=DATE(2022,12,31)),AU155,""))</f>
        <v/>
      </c>
      <c r="AV262" s="312" t="str">
        <f>IF(AND('別紙3-1_区分⑤所要額内訳'!$E$54&gt;=DATE(2023,1,1),'別紙3-1_区分⑤所要額内訳'!$D$54="無",COUNTIF($D$155:AV155,1)&lt;=7),AV155,IF(OR('別紙3-1_区分⑤所要額内訳'!$D$54="有",'別紙3-1_区分⑤所要額内訳'!$E$54&lt;=DATE(2022,12,31)),AV155,""))</f>
        <v/>
      </c>
      <c r="AW262" s="312" t="str">
        <f>IF(AND('別紙3-1_区分⑤所要額内訳'!$E$54&gt;=DATE(2023,1,1),'別紙3-1_区分⑤所要額内訳'!$D$54="無",COUNTIF($D$155:AW155,1)&lt;=7),AW155,IF(OR('別紙3-1_区分⑤所要額内訳'!$D$54="有",'別紙3-1_区分⑤所要額内訳'!$E$54&lt;=DATE(2022,12,31)),AW155,""))</f>
        <v/>
      </c>
      <c r="AX262" s="312" t="str">
        <f>IF(AND('別紙3-1_区分⑤所要額内訳'!$E$54&gt;=DATE(2023,1,1),'別紙3-1_区分⑤所要額内訳'!$D$54="無",COUNTIF($D$155:AX155,1)&lt;=7),AX155,IF(OR('別紙3-1_区分⑤所要額内訳'!$D$54="有",'別紙3-1_区分⑤所要額内訳'!$E$54&lt;=DATE(2022,12,31)),AX155,""))</f>
        <v/>
      </c>
      <c r="AY262" s="312" t="str">
        <f>IF(AND('別紙3-1_区分⑤所要額内訳'!$E$54&gt;=DATE(2023,1,1),'別紙3-1_区分⑤所要額内訳'!$D$54="無",COUNTIF($D$155:AY155,1)&lt;=7),AY155,IF(OR('別紙3-1_区分⑤所要額内訳'!$D$54="有",'別紙3-1_区分⑤所要額内訳'!$E$54&lt;=DATE(2022,12,31)),AY155,""))</f>
        <v/>
      </c>
      <c r="AZ262" s="312" t="str">
        <f>IF(AND('別紙3-1_区分⑤所要額内訳'!$E$54&gt;=DATE(2023,1,1),'別紙3-1_区分⑤所要額内訳'!$D$54="無",COUNTIF($D$155:AZ155,1)&lt;=7),AZ155,IF(OR('別紙3-1_区分⑤所要額内訳'!$D$54="有",'別紙3-1_区分⑤所要額内訳'!$E$54&lt;=DATE(2022,12,31)),AZ155,""))</f>
        <v/>
      </c>
      <c r="BA262" s="312" t="str">
        <f>IF(AND('別紙3-1_区分⑤所要額内訳'!$E$54&gt;=DATE(2023,1,1),'別紙3-1_区分⑤所要額内訳'!$D$54="無",COUNTIF($D$155:BA155,1)&lt;=7),BA155,IF(OR('別紙3-1_区分⑤所要額内訳'!$D$54="有",'別紙3-1_区分⑤所要額内訳'!$E$54&lt;=DATE(2022,12,31)),BA155,""))</f>
        <v/>
      </c>
      <c r="BB262" s="311">
        <f t="shared" si="230"/>
        <v>1</v>
      </c>
    </row>
    <row r="263" spans="1:54">
      <c r="A263" s="307" t="str">
        <f t="shared" si="231"/>
        <v/>
      </c>
      <c r="B263" s="313" t="str">
        <f t="shared" si="231"/>
        <v/>
      </c>
      <c r="C263" s="307" t="str">
        <f t="shared" si="231"/>
        <v/>
      </c>
      <c r="D263" s="312">
        <f>IF(AND('別紙3-1_区分⑤所要額内訳'!$E$55&gt;=DATE(2023,1,1),'別紙3-1_区分⑤所要額内訳'!$D$55="無",COUNTIF($D$156:D156,1)&lt;=7),D156,IF(OR('別紙3-1_区分⑤所要額内訳'!$D$55="有",'別紙3-1_区分⑤所要額内訳'!$E$55&lt;=DATE(2022,12,31)),D156,""))</f>
        <v>1</v>
      </c>
      <c r="E263" s="312" t="str">
        <f>IF(AND('別紙3-1_区分⑤所要額内訳'!$E$55&gt;=DATE(2023,1,1),'別紙3-1_区分⑤所要額内訳'!$D$55="無",COUNTIF($D$156:E156,1)&lt;=7),E156,IF(OR('別紙3-1_区分⑤所要額内訳'!$D$55="有",'別紙3-1_区分⑤所要額内訳'!$E$55&lt;=DATE(2022,12,31)),E156,""))</f>
        <v/>
      </c>
      <c r="F263" s="312" t="str">
        <f>IF(AND('別紙3-1_区分⑤所要額内訳'!$E$55&gt;=DATE(2023,1,1),'別紙3-1_区分⑤所要額内訳'!$D$55="無",COUNTIF($D$156:F156,1)&lt;=7),F156,IF(OR('別紙3-1_区分⑤所要額内訳'!$D$55="有",'別紙3-1_区分⑤所要額内訳'!$E$55&lt;=DATE(2022,12,31)),F156,""))</f>
        <v/>
      </c>
      <c r="G263" s="312" t="str">
        <f>IF(AND('別紙3-1_区分⑤所要額内訳'!$E$55&gt;=DATE(2023,1,1),'別紙3-1_区分⑤所要額内訳'!$D$55="無",COUNTIF($D$156:G156,1)&lt;=7),G156,IF(OR('別紙3-1_区分⑤所要額内訳'!$D$55="有",'別紙3-1_区分⑤所要額内訳'!$E$55&lt;=DATE(2022,12,31)),G156,""))</f>
        <v/>
      </c>
      <c r="H263" s="312" t="str">
        <f>IF(AND('別紙3-1_区分⑤所要額内訳'!$E$55&gt;=DATE(2023,1,1),'別紙3-1_区分⑤所要額内訳'!$D$55="無",COUNTIF($D$156:H156,1)&lt;=7),H156,IF(OR('別紙3-1_区分⑤所要額内訳'!$D$55="有",'別紙3-1_区分⑤所要額内訳'!$E$55&lt;=DATE(2022,12,31)),H156,""))</f>
        <v/>
      </c>
      <c r="I263" s="312" t="str">
        <f>IF(AND('別紙3-1_区分⑤所要額内訳'!$E$55&gt;=DATE(2023,1,1),'別紙3-1_区分⑤所要額内訳'!$D$55="無",COUNTIF($D$156:I156,1)&lt;=7),I156,IF(OR('別紙3-1_区分⑤所要額内訳'!$D$55="有",'別紙3-1_区分⑤所要額内訳'!$E$55&lt;=DATE(2022,12,31)),I156,""))</f>
        <v/>
      </c>
      <c r="J263" s="312" t="str">
        <f>IF(AND('別紙3-1_区分⑤所要額内訳'!$E$55&gt;=DATE(2023,1,1),'別紙3-1_区分⑤所要額内訳'!$D$55="無",COUNTIF($D$156:J156,1)&lt;=7),J156,IF(OR('別紙3-1_区分⑤所要額内訳'!$D$55="有",'別紙3-1_区分⑤所要額内訳'!$E$55&lt;=DATE(2022,12,31)),J156,""))</f>
        <v/>
      </c>
      <c r="K263" s="312" t="str">
        <f>IF(AND('別紙3-1_区分⑤所要額内訳'!$E$55&gt;=DATE(2023,1,1),'別紙3-1_区分⑤所要額内訳'!$D$55="無",COUNTIF($D$156:K156,1)&lt;=7),K156,IF(OR('別紙3-1_区分⑤所要額内訳'!$D$55="有",'別紙3-1_区分⑤所要額内訳'!$E$55&lt;=DATE(2022,12,31)),K156,""))</f>
        <v/>
      </c>
      <c r="L263" s="312" t="str">
        <f>IF(AND('別紙3-1_区分⑤所要額内訳'!$E$55&gt;=DATE(2023,1,1),'別紙3-1_区分⑤所要額内訳'!$D$55="無",COUNTIF($D$156:L156,1)&lt;=7),L156,IF(OR('別紙3-1_区分⑤所要額内訳'!$D$55="有",'別紙3-1_区分⑤所要額内訳'!$E$55&lt;=DATE(2022,12,31)),L156,""))</f>
        <v/>
      </c>
      <c r="M263" s="312" t="str">
        <f>IF(AND('別紙3-1_区分⑤所要額内訳'!$E$55&gt;=DATE(2023,1,1),'別紙3-1_区分⑤所要額内訳'!$D$55="無",COUNTIF($D$156:M156,1)&lt;=7),M156,IF(OR('別紙3-1_区分⑤所要額内訳'!$D$55="有",'別紙3-1_区分⑤所要額内訳'!$E$55&lt;=DATE(2022,12,31)),M156,""))</f>
        <v/>
      </c>
      <c r="N263" s="312" t="str">
        <f>IF(AND('別紙3-1_区分⑤所要額内訳'!$E$55&gt;=DATE(2023,1,1),'別紙3-1_区分⑤所要額内訳'!$D$55="無",COUNTIF($D$156:N156,1)&lt;=7),N156,IF(OR('別紙3-1_区分⑤所要額内訳'!$D$55="有",'別紙3-1_区分⑤所要額内訳'!$E$55&lt;=DATE(2022,12,31)),N156,""))</f>
        <v/>
      </c>
      <c r="O263" s="312" t="str">
        <f>IF(AND('別紙3-1_区分⑤所要額内訳'!$E$55&gt;=DATE(2023,1,1),'別紙3-1_区分⑤所要額内訳'!$D$55="無",COUNTIF($D$156:O156,1)&lt;=7),O156,IF(OR('別紙3-1_区分⑤所要額内訳'!$D$55="有",'別紙3-1_区分⑤所要額内訳'!$E$55&lt;=DATE(2022,12,31)),O156,""))</f>
        <v/>
      </c>
      <c r="P263" s="312" t="str">
        <f>IF(AND('別紙3-1_区分⑤所要額内訳'!$E$55&gt;=DATE(2023,1,1),'別紙3-1_区分⑤所要額内訳'!$D$55="無",COUNTIF($D$156:P156,1)&lt;=7),P156,IF(OR('別紙3-1_区分⑤所要額内訳'!$D$55="有",'別紙3-1_区分⑤所要額内訳'!$E$55&lt;=DATE(2022,12,31)),P156,""))</f>
        <v/>
      </c>
      <c r="Q263" s="312" t="str">
        <f>IF(AND('別紙3-1_区分⑤所要額内訳'!$E$55&gt;=DATE(2023,1,1),'別紙3-1_区分⑤所要額内訳'!$D$55="無",COUNTIF($D$156:Q156,1)&lt;=7),Q156,IF(OR('別紙3-1_区分⑤所要額内訳'!$D$55="有",'別紙3-1_区分⑤所要額内訳'!$E$55&lt;=DATE(2022,12,31)),Q156,""))</f>
        <v/>
      </c>
      <c r="R263" s="312" t="str">
        <f>IF(AND('別紙3-1_区分⑤所要額内訳'!$E$55&gt;=DATE(2023,1,1),'別紙3-1_区分⑤所要額内訳'!$D$55="無",COUNTIF($D$156:R156,1)&lt;=7),R156,IF(OR('別紙3-1_区分⑤所要額内訳'!$D$55="有",'別紙3-1_区分⑤所要額内訳'!$E$55&lt;=DATE(2022,12,31)),R156,""))</f>
        <v/>
      </c>
      <c r="S263" s="312" t="str">
        <f>IF(AND('別紙3-1_区分⑤所要額内訳'!$E$55&gt;=DATE(2023,1,1),'別紙3-1_区分⑤所要額内訳'!$D$55="無",COUNTIF($D$156:S156,1)&lt;=7),S156,IF(OR('別紙3-1_区分⑤所要額内訳'!$D$55="有",'別紙3-1_区分⑤所要額内訳'!$E$55&lt;=DATE(2022,12,31)),S156,""))</f>
        <v/>
      </c>
      <c r="T263" s="312" t="str">
        <f>IF(AND('別紙3-1_区分⑤所要額内訳'!$E$55&gt;=DATE(2023,1,1),'別紙3-1_区分⑤所要額内訳'!$D$55="無",COUNTIF($D$156:T156,1)&lt;=7),T156,IF(OR('別紙3-1_区分⑤所要額内訳'!$D$55="有",'別紙3-1_区分⑤所要額内訳'!$E$55&lt;=DATE(2022,12,31)),T156,""))</f>
        <v/>
      </c>
      <c r="U263" s="312" t="str">
        <f>IF(AND('別紙3-1_区分⑤所要額内訳'!$E$55&gt;=DATE(2023,1,1),'別紙3-1_区分⑤所要額内訳'!$D$55="無",COUNTIF($D$156:U156,1)&lt;=7),U156,IF(OR('別紙3-1_区分⑤所要額内訳'!$D$55="有",'別紙3-1_区分⑤所要額内訳'!$E$55&lt;=DATE(2022,12,31)),U156,""))</f>
        <v/>
      </c>
      <c r="V263" s="312" t="str">
        <f>IF(AND('別紙3-1_区分⑤所要額内訳'!$E$55&gt;=DATE(2023,1,1),'別紙3-1_区分⑤所要額内訳'!$D$55="無",COUNTIF($D$156:V156,1)&lt;=7),V156,IF(OR('別紙3-1_区分⑤所要額内訳'!$D$55="有",'別紙3-1_区分⑤所要額内訳'!$E$55&lt;=DATE(2022,12,31)),V156,""))</f>
        <v/>
      </c>
      <c r="W263" s="312" t="str">
        <f>IF(AND('別紙3-1_区分⑤所要額内訳'!$E$55&gt;=DATE(2023,1,1),'別紙3-1_区分⑤所要額内訳'!$D$55="無",COUNTIF($D$156:W156,1)&lt;=7),W156,IF(OR('別紙3-1_区分⑤所要額内訳'!$D$55="有",'別紙3-1_区分⑤所要額内訳'!$E$55&lt;=DATE(2022,12,31)),W156,""))</f>
        <v/>
      </c>
      <c r="X263" s="312" t="str">
        <f>IF(AND('別紙3-1_区分⑤所要額内訳'!$E$55&gt;=DATE(2023,1,1),'別紙3-1_区分⑤所要額内訳'!$D$55="無",COUNTIF($D$156:X156,1)&lt;=7),X156,IF(OR('別紙3-1_区分⑤所要額内訳'!$D$55="有",'別紙3-1_区分⑤所要額内訳'!$E$55&lt;=DATE(2022,12,31)),X156,""))</f>
        <v/>
      </c>
      <c r="Y263" s="312" t="str">
        <f>IF(AND('別紙3-1_区分⑤所要額内訳'!$E$55&gt;=DATE(2023,1,1),'別紙3-1_区分⑤所要額内訳'!$D$55="無",COUNTIF($D$156:Y156,1)&lt;=7),Y156,IF(OR('別紙3-1_区分⑤所要額内訳'!$D$55="有",'別紙3-1_区分⑤所要額内訳'!$E$55&lt;=DATE(2022,12,31)),Y156,""))</f>
        <v/>
      </c>
      <c r="Z263" s="312" t="str">
        <f>IF(AND('別紙3-1_区分⑤所要額内訳'!$E$55&gt;=DATE(2023,1,1),'別紙3-1_区分⑤所要額内訳'!$D$55="無",COUNTIF($D$156:Z156,1)&lt;=7),Z156,IF(OR('別紙3-1_区分⑤所要額内訳'!$D$55="有",'別紙3-1_区分⑤所要額内訳'!$E$55&lt;=DATE(2022,12,31)),Z156,""))</f>
        <v/>
      </c>
      <c r="AA263" s="312" t="str">
        <f>IF(AND('別紙3-1_区分⑤所要額内訳'!$E$55&gt;=DATE(2023,1,1),'別紙3-1_区分⑤所要額内訳'!$D$55="無",COUNTIF($D$156:AA156,1)&lt;=7),AA156,IF(OR('別紙3-1_区分⑤所要額内訳'!$D$55="有",'別紙3-1_区分⑤所要額内訳'!$E$55&lt;=DATE(2022,12,31)),AA156,""))</f>
        <v/>
      </c>
      <c r="AB263" s="312" t="str">
        <f>IF(AND('別紙3-1_区分⑤所要額内訳'!$E$55&gt;=DATE(2023,1,1),'別紙3-1_区分⑤所要額内訳'!$D$55="無",COUNTIF($D$156:AB156,1)&lt;=7),AB156,IF(OR('別紙3-1_区分⑤所要額内訳'!$D$55="有",'別紙3-1_区分⑤所要額内訳'!$E$55&lt;=DATE(2022,12,31)),AB156,""))</f>
        <v/>
      </c>
      <c r="AC263" s="312" t="str">
        <f>IF(AND('別紙3-1_区分⑤所要額内訳'!$E$55&gt;=DATE(2023,1,1),'別紙3-1_区分⑤所要額内訳'!$D$55="無",COUNTIF($D$156:AC156,1)&lt;=7),AC156,IF(OR('別紙3-1_区分⑤所要額内訳'!$D$55="有",'別紙3-1_区分⑤所要額内訳'!$E$55&lt;=DATE(2022,12,31)),AC156,""))</f>
        <v/>
      </c>
      <c r="AD263" s="312" t="str">
        <f>IF(AND('別紙3-1_区分⑤所要額内訳'!$E$55&gt;=DATE(2023,1,1),'別紙3-1_区分⑤所要額内訳'!$D$55="無",COUNTIF($D$156:AD156,1)&lt;=7),AD156,IF(OR('別紙3-1_区分⑤所要額内訳'!$D$55="有",'別紙3-1_区分⑤所要額内訳'!$E$55&lt;=DATE(2022,12,31)),AD156,""))</f>
        <v/>
      </c>
      <c r="AE263" s="312" t="str">
        <f>IF(AND('別紙3-1_区分⑤所要額内訳'!$E$55&gt;=DATE(2023,1,1),'別紙3-1_区分⑤所要額内訳'!$D$55="無",COUNTIF($D$156:AE156,1)&lt;=7),AE156,IF(OR('別紙3-1_区分⑤所要額内訳'!$D$55="有",'別紙3-1_区分⑤所要額内訳'!$E$55&lt;=DATE(2022,12,31)),AE156,""))</f>
        <v/>
      </c>
      <c r="AF263" s="312" t="str">
        <f>IF(AND('別紙3-1_区分⑤所要額内訳'!$E$55&gt;=DATE(2023,1,1),'別紙3-1_区分⑤所要額内訳'!$D$55="無",COUNTIF($D$156:AF156,1)&lt;=7),AF156,IF(OR('別紙3-1_区分⑤所要額内訳'!$D$55="有",'別紙3-1_区分⑤所要額内訳'!$E$55&lt;=DATE(2022,12,31)),AF156,""))</f>
        <v/>
      </c>
      <c r="AG263" s="312" t="str">
        <f>IF(AND('別紙3-1_区分⑤所要額内訳'!$E$55&gt;=DATE(2023,1,1),'別紙3-1_区分⑤所要額内訳'!$D$55="無",COUNTIF($D$156:AG156,1)&lt;=7),AG156,IF(OR('別紙3-1_区分⑤所要額内訳'!$D$55="有",'別紙3-1_区分⑤所要額内訳'!$E$55&lt;=DATE(2022,12,31)),AG156,""))</f>
        <v/>
      </c>
      <c r="AH263" s="312" t="str">
        <f>IF(AND('別紙3-1_区分⑤所要額内訳'!$E$55&gt;=DATE(2023,1,1),'別紙3-1_区分⑤所要額内訳'!$D$55="無",COUNTIF($D$156:AH156,1)&lt;=7),AH156,IF(OR('別紙3-1_区分⑤所要額内訳'!$D$55="有",'別紙3-1_区分⑤所要額内訳'!$E$55&lt;=DATE(2022,12,31)),AH156,""))</f>
        <v/>
      </c>
      <c r="AI263" s="312" t="str">
        <f>IF(AND('別紙3-1_区分⑤所要額内訳'!$E$55&gt;=DATE(2023,1,1),'別紙3-1_区分⑤所要額内訳'!$D$55="無",COUNTIF($D$156:AI156,1)&lt;=7),AI156,IF(OR('別紙3-1_区分⑤所要額内訳'!$D$55="有",'別紙3-1_区分⑤所要額内訳'!$E$55&lt;=DATE(2022,12,31)),AI156,""))</f>
        <v/>
      </c>
      <c r="AJ263" s="312" t="str">
        <f>IF(AND('別紙3-1_区分⑤所要額内訳'!$E$55&gt;=DATE(2023,1,1),'別紙3-1_区分⑤所要額内訳'!$D$55="無",COUNTIF($D$156:AJ156,1)&lt;=7),AJ156,IF(OR('別紙3-1_区分⑤所要額内訳'!$D$55="有",'別紙3-1_区分⑤所要額内訳'!$E$55&lt;=DATE(2022,12,31)),AJ156,""))</f>
        <v/>
      </c>
      <c r="AK263" s="312" t="str">
        <f>IF(AND('別紙3-1_区分⑤所要額内訳'!$E$55&gt;=DATE(2023,1,1),'別紙3-1_区分⑤所要額内訳'!$D$55="無",COUNTIF($D$156:AK156,1)&lt;=7),AK156,IF(OR('別紙3-1_区分⑤所要額内訳'!$D$55="有",'別紙3-1_区分⑤所要額内訳'!$E$55&lt;=DATE(2022,12,31)),AK156,""))</f>
        <v/>
      </c>
      <c r="AL263" s="312" t="str">
        <f>IF(AND('別紙3-1_区分⑤所要額内訳'!$E$55&gt;=DATE(2023,1,1),'別紙3-1_区分⑤所要額内訳'!$D$55="無",COUNTIF($D$156:AL156,1)&lt;=7),AL156,IF(OR('別紙3-1_区分⑤所要額内訳'!$D$55="有",'別紙3-1_区分⑤所要額内訳'!$E$55&lt;=DATE(2022,12,31)),AL156,""))</f>
        <v/>
      </c>
      <c r="AM263" s="312" t="str">
        <f>IF(AND('別紙3-1_区分⑤所要額内訳'!$E$55&gt;=DATE(2023,1,1),'別紙3-1_区分⑤所要額内訳'!$D$55="無",COUNTIF($D$156:AM156,1)&lt;=7),AM156,IF(OR('別紙3-1_区分⑤所要額内訳'!$D$55="有",'別紙3-1_区分⑤所要額内訳'!$E$55&lt;=DATE(2022,12,31)),AM156,""))</f>
        <v/>
      </c>
      <c r="AN263" s="312" t="str">
        <f>IF(AND('別紙3-1_区分⑤所要額内訳'!$E$55&gt;=DATE(2023,1,1),'別紙3-1_区分⑤所要額内訳'!$D$55="無",COUNTIF($D$156:AN156,1)&lt;=7),AN156,IF(OR('別紙3-1_区分⑤所要額内訳'!$D$55="有",'別紙3-1_区分⑤所要額内訳'!$E$55&lt;=DATE(2022,12,31)),AN156,""))</f>
        <v/>
      </c>
      <c r="AO263" s="312" t="str">
        <f>IF(AND('別紙3-1_区分⑤所要額内訳'!$E$55&gt;=DATE(2023,1,1),'別紙3-1_区分⑤所要額内訳'!$D$55="無",COUNTIF($D$156:AO156,1)&lt;=7),AO156,IF(OR('別紙3-1_区分⑤所要額内訳'!$D$55="有",'別紙3-1_区分⑤所要額内訳'!$E$55&lt;=DATE(2022,12,31)),AO156,""))</f>
        <v/>
      </c>
      <c r="AP263" s="312" t="str">
        <f>IF(AND('別紙3-1_区分⑤所要額内訳'!$E$55&gt;=DATE(2023,1,1),'別紙3-1_区分⑤所要額内訳'!$D$55="無",COUNTIF($D$156:AP156,1)&lt;=7),AP156,IF(OR('別紙3-1_区分⑤所要額内訳'!$D$55="有",'別紙3-1_区分⑤所要額内訳'!$E$55&lt;=DATE(2022,12,31)),AP156,""))</f>
        <v/>
      </c>
      <c r="AQ263" s="312" t="str">
        <f>IF(AND('別紙3-1_区分⑤所要額内訳'!$E$55&gt;=DATE(2023,1,1),'別紙3-1_区分⑤所要額内訳'!$D$55="無",COUNTIF($D$156:AQ156,1)&lt;=7),AQ156,IF(OR('別紙3-1_区分⑤所要額内訳'!$D$55="有",'別紙3-1_区分⑤所要額内訳'!$E$55&lt;=DATE(2022,12,31)),AQ156,""))</f>
        <v/>
      </c>
      <c r="AR263" s="312" t="str">
        <f>IF(AND('別紙3-1_区分⑤所要額内訳'!$E$55&gt;=DATE(2023,1,1),'別紙3-1_区分⑤所要額内訳'!$D$55="無",COUNTIF($D$156:AR156,1)&lt;=7),AR156,IF(OR('別紙3-1_区分⑤所要額内訳'!$D$55="有",'別紙3-1_区分⑤所要額内訳'!$E$55&lt;=DATE(2022,12,31)),AR156,""))</f>
        <v/>
      </c>
      <c r="AS263" s="312" t="str">
        <f>IF(AND('別紙3-1_区分⑤所要額内訳'!$E$55&gt;=DATE(2023,1,1),'別紙3-1_区分⑤所要額内訳'!$D$55="無",COUNTIF($D$156:AS156,1)&lt;=7),AS156,IF(OR('別紙3-1_区分⑤所要額内訳'!$D$55="有",'別紙3-1_区分⑤所要額内訳'!$E$55&lt;=DATE(2022,12,31)),AS156,""))</f>
        <v/>
      </c>
      <c r="AT263" s="312" t="str">
        <f>IF(AND('別紙3-1_区分⑤所要額内訳'!$E$55&gt;=DATE(2023,1,1),'別紙3-1_区分⑤所要額内訳'!$D$55="無",COUNTIF($D$156:AT156,1)&lt;=7),AT156,IF(OR('別紙3-1_区分⑤所要額内訳'!$D$55="有",'別紙3-1_区分⑤所要額内訳'!$E$55&lt;=DATE(2022,12,31)),AT156,""))</f>
        <v/>
      </c>
      <c r="AU263" s="312" t="str">
        <f>IF(AND('別紙3-1_区分⑤所要額内訳'!$E$55&gt;=DATE(2023,1,1),'別紙3-1_区分⑤所要額内訳'!$D$55="無",COUNTIF($D$156:AU156,1)&lt;=7),AU156,IF(OR('別紙3-1_区分⑤所要額内訳'!$D$55="有",'別紙3-1_区分⑤所要額内訳'!$E$55&lt;=DATE(2022,12,31)),AU156,""))</f>
        <v/>
      </c>
      <c r="AV263" s="312" t="str">
        <f>IF(AND('別紙3-1_区分⑤所要額内訳'!$E$55&gt;=DATE(2023,1,1),'別紙3-1_区分⑤所要額内訳'!$D$55="無",COUNTIF($D$156:AV156,1)&lt;=7),AV156,IF(OR('別紙3-1_区分⑤所要額内訳'!$D$55="有",'別紙3-1_区分⑤所要額内訳'!$E$55&lt;=DATE(2022,12,31)),AV156,""))</f>
        <v/>
      </c>
      <c r="AW263" s="312" t="str">
        <f>IF(AND('別紙3-1_区分⑤所要額内訳'!$E$55&gt;=DATE(2023,1,1),'別紙3-1_区分⑤所要額内訳'!$D$55="無",COUNTIF($D$156:AW156,1)&lt;=7),AW156,IF(OR('別紙3-1_区分⑤所要額内訳'!$D$55="有",'別紙3-1_区分⑤所要額内訳'!$E$55&lt;=DATE(2022,12,31)),AW156,""))</f>
        <v/>
      </c>
      <c r="AX263" s="312" t="str">
        <f>IF(AND('別紙3-1_区分⑤所要額内訳'!$E$55&gt;=DATE(2023,1,1),'別紙3-1_区分⑤所要額内訳'!$D$55="無",COUNTIF($D$156:AX156,1)&lt;=7),AX156,IF(OR('別紙3-1_区分⑤所要額内訳'!$D$55="有",'別紙3-1_区分⑤所要額内訳'!$E$55&lt;=DATE(2022,12,31)),AX156,""))</f>
        <v/>
      </c>
      <c r="AY263" s="312" t="str">
        <f>IF(AND('別紙3-1_区分⑤所要額内訳'!$E$55&gt;=DATE(2023,1,1),'別紙3-1_区分⑤所要額内訳'!$D$55="無",COUNTIF($D$156:AY156,1)&lt;=7),AY156,IF(OR('別紙3-1_区分⑤所要額内訳'!$D$55="有",'別紙3-1_区分⑤所要額内訳'!$E$55&lt;=DATE(2022,12,31)),AY156,""))</f>
        <v/>
      </c>
      <c r="AZ263" s="312" t="str">
        <f>IF(AND('別紙3-1_区分⑤所要額内訳'!$E$55&gt;=DATE(2023,1,1),'別紙3-1_区分⑤所要額内訳'!$D$55="無",COUNTIF($D$156:AZ156,1)&lt;=7),AZ156,IF(OR('別紙3-1_区分⑤所要額内訳'!$D$55="有",'別紙3-1_区分⑤所要額内訳'!$E$55&lt;=DATE(2022,12,31)),AZ156,""))</f>
        <v/>
      </c>
      <c r="BA263" s="312" t="str">
        <f>IF(AND('別紙3-1_区分⑤所要額内訳'!$E$55&gt;=DATE(2023,1,1),'別紙3-1_区分⑤所要額内訳'!$D$55="無",COUNTIF($D$156:BA156,1)&lt;=7),BA156,IF(OR('別紙3-1_区分⑤所要額内訳'!$D$55="有",'別紙3-1_区分⑤所要額内訳'!$E$55&lt;=DATE(2022,12,31)),BA156,""))</f>
        <v/>
      </c>
      <c r="BB263" s="311">
        <f t="shared" si="230"/>
        <v>1</v>
      </c>
    </row>
    <row r="264" spans="1:54">
      <c r="A264" s="307" t="str">
        <f t="shared" si="231"/>
        <v/>
      </c>
      <c r="B264" s="313" t="str">
        <f t="shared" si="231"/>
        <v/>
      </c>
      <c r="C264" s="307" t="str">
        <f t="shared" si="231"/>
        <v/>
      </c>
      <c r="D264" s="312">
        <f>IF(AND('別紙3-1_区分⑤所要額内訳'!$E$56&gt;=DATE(2023,1,1),'別紙3-1_区分⑤所要額内訳'!$D$56="無",COUNTIF($D$157:D157,1)&lt;=7),D157,IF(OR('別紙3-1_区分⑤所要額内訳'!$D$56="有",'別紙3-1_区分⑤所要額内訳'!$E$56&lt;=DATE(2022,12,31)),D157,""))</f>
        <v>1</v>
      </c>
      <c r="E264" s="312" t="str">
        <f>IF(AND('別紙3-1_区分⑤所要額内訳'!$E$56&gt;=DATE(2023,1,1),'別紙3-1_区分⑤所要額内訳'!$D$56="無",COUNTIF($D$157:E157,1)&lt;=7),E157,IF(OR('別紙3-1_区分⑤所要額内訳'!$D$56="有",'別紙3-1_区分⑤所要額内訳'!$E$56&lt;=DATE(2022,12,31)),E157,""))</f>
        <v/>
      </c>
      <c r="F264" s="312" t="str">
        <f>IF(AND('別紙3-1_区分⑤所要額内訳'!$E$56&gt;=DATE(2023,1,1),'別紙3-1_区分⑤所要額内訳'!$D$56="無",COUNTIF($D$157:F157,1)&lt;=7),F157,IF(OR('別紙3-1_区分⑤所要額内訳'!$D$56="有",'別紙3-1_区分⑤所要額内訳'!$E$56&lt;=DATE(2022,12,31)),F157,""))</f>
        <v/>
      </c>
      <c r="G264" s="312" t="str">
        <f>IF(AND('別紙3-1_区分⑤所要額内訳'!$E$56&gt;=DATE(2023,1,1),'別紙3-1_区分⑤所要額内訳'!$D$56="無",COUNTIF($D$157:G157,1)&lt;=7),G157,IF(OR('別紙3-1_区分⑤所要額内訳'!$D$56="有",'別紙3-1_区分⑤所要額内訳'!$E$56&lt;=DATE(2022,12,31)),G157,""))</f>
        <v/>
      </c>
      <c r="H264" s="312" t="str">
        <f>IF(AND('別紙3-1_区分⑤所要額内訳'!$E$56&gt;=DATE(2023,1,1),'別紙3-1_区分⑤所要額内訳'!$D$56="無",COUNTIF($D$157:H157,1)&lt;=7),H157,IF(OR('別紙3-1_区分⑤所要額内訳'!$D$56="有",'別紙3-1_区分⑤所要額内訳'!$E$56&lt;=DATE(2022,12,31)),H157,""))</f>
        <v/>
      </c>
      <c r="I264" s="312" t="str">
        <f>IF(AND('別紙3-1_区分⑤所要額内訳'!$E$56&gt;=DATE(2023,1,1),'別紙3-1_区分⑤所要額内訳'!$D$56="無",COUNTIF($D$157:I157,1)&lt;=7),I157,IF(OR('別紙3-1_区分⑤所要額内訳'!$D$56="有",'別紙3-1_区分⑤所要額内訳'!$E$56&lt;=DATE(2022,12,31)),I157,""))</f>
        <v/>
      </c>
      <c r="J264" s="312" t="str">
        <f>IF(AND('別紙3-1_区分⑤所要額内訳'!$E$56&gt;=DATE(2023,1,1),'別紙3-1_区分⑤所要額内訳'!$D$56="無",COUNTIF($D$157:J157,1)&lt;=7),J157,IF(OR('別紙3-1_区分⑤所要額内訳'!$D$56="有",'別紙3-1_区分⑤所要額内訳'!$E$56&lt;=DATE(2022,12,31)),J157,""))</f>
        <v/>
      </c>
      <c r="K264" s="312" t="str">
        <f>IF(AND('別紙3-1_区分⑤所要額内訳'!$E$56&gt;=DATE(2023,1,1),'別紙3-1_区分⑤所要額内訳'!$D$56="無",COUNTIF($D$157:K157,1)&lt;=7),K157,IF(OR('別紙3-1_区分⑤所要額内訳'!$D$56="有",'別紙3-1_区分⑤所要額内訳'!$E$56&lt;=DATE(2022,12,31)),K157,""))</f>
        <v/>
      </c>
      <c r="L264" s="312" t="str">
        <f>IF(AND('別紙3-1_区分⑤所要額内訳'!$E$56&gt;=DATE(2023,1,1),'別紙3-1_区分⑤所要額内訳'!$D$56="無",COUNTIF($D$157:L157,1)&lt;=7),L157,IF(OR('別紙3-1_区分⑤所要額内訳'!$D$56="有",'別紙3-1_区分⑤所要額内訳'!$E$56&lt;=DATE(2022,12,31)),L157,""))</f>
        <v/>
      </c>
      <c r="M264" s="312" t="str">
        <f>IF(AND('別紙3-1_区分⑤所要額内訳'!$E$56&gt;=DATE(2023,1,1),'別紙3-1_区分⑤所要額内訳'!$D$56="無",COUNTIF($D$157:M157,1)&lt;=7),M157,IF(OR('別紙3-1_区分⑤所要額内訳'!$D$56="有",'別紙3-1_区分⑤所要額内訳'!$E$56&lt;=DATE(2022,12,31)),M157,""))</f>
        <v/>
      </c>
      <c r="N264" s="312" t="str">
        <f>IF(AND('別紙3-1_区分⑤所要額内訳'!$E$56&gt;=DATE(2023,1,1),'別紙3-1_区分⑤所要額内訳'!$D$56="無",COUNTIF($D$157:N157,1)&lt;=7),N157,IF(OR('別紙3-1_区分⑤所要額内訳'!$D$56="有",'別紙3-1_区分⑤所要額内訳'!$E$56&lt;=DATE(2022,12,31)),N157,""))</f>
        <v/>
      </c>
      <c r="O264" s="312" t="str">
        <f>IF(AND('別紙3-1_区分⑤所要額内訳'!$E$56&gt;=DATE(2023,1,1),'別紙3-1_区分⑤所要額内訳'!$D$56="無",COUNTIF($D$157:O157,1)&lt;=7),O157,IF(OR('別紙3-1_区分⑤所要額内訳'!$D$56="有",'別紙3-1_区分⑤所要額内訳'!$E$56&lt;=DATE(2022,12,31)),O157,""))</f>
        <v/>
      </c>
      <c r="P264" s="312" t="str">
        <f>IF(AND('別紙3-1_区分⑤所要額内訳'!$E$56&gt;=DATE(2023,1,1),'別紙3-1_区分⑤所要額内訳'!$D$56="無",COUNTIF($D$157:P157,1)&lt;=7),P157,IF(OR('別紙3-1_区分⑤所要額内訳'!$D$56="有",'別紙3-1_区分⑤所要額内訳'!$E$56&lt;=DATE(2022,12,31)),P157,""))</f>
        <v/>
      </c>
      <c r="Q264" s="312" t="str">
        <f>IF(AND('別紙3-1_区分⑤所要額内訳'!$E$56&gt;=DATE(2023,1,1),'別紙3-1_区分⑤所要額内訳'!$D$56="無",COUNTIF($D$157:Q157,1)&lt;=7),Q157,IF(OR('別紙3-1_区分⑤所要額内訳'!$D$56="有",'別紙3-1_区分⑤所要額内訳'!$E$56&lt;=DATE(2022,12,31)),Q157,""))</f>
        <v/>
      </c>
      <c r="R264" s="312" t="str">
        <f>IF(AND('別紙3-1_区分⑤所要額内訳'!$E$56&gt;=DATE(2023,1,1),'別紙3-1_区分⑤所要額内訳'!$D$56="無",COUNTIF($D$157:R157,1)&lt;=7),R157,IF(OR('別紙3-1_区分⑤所要額内訳'!$D$56="有",'別紙3-1_区分⑤所要額内訳'!$E$56&lt;=DATE(2022,12,31)),R157,""))</f>
        <v/>
      </c>
      <c r="S264" s="312" t="str">
        <f>IF(AND('別紙3-1_区分⑤所要額内訳'!$E$56&gt;=DATE(2023,1,1),'別紙3-1_区分⑤所要額内訳'!$D$56="無",COUNTIF($D$157:S157,1)&lt;=7),S157,IF(OR('別紙3-1_区分⑤所要額内訳'!$D$56="有",'別紙3-1_区分⑤所要額内訳'!$E$56&lt;=DATE(2022,12,31)),S157,""))</f>
        <v/>
      </c>
      <c r="T264" s="312" t="str">
        <f>IF(AND('別紙3-1_区分⑤所要額内訳'!$E$56&gt;=DATE(2023,1,1),'別紙3-1_区分⑤所要額内訳'!$D$56="無",COUNTIF($D$157:T157,1)&lt;=7),T157,IF(OR('別紙3-1_区分⑤所要額内訳'!$D$56="有",'別紙3-1_区分⑤所要額内訳'!$E$56&lt;=DATE(2022,12,31)),T157,""))</f>
        <v/>
      </c>
      <c r="U264" s="312" t="str">
        <f>IF(AND('別紙3-1_区分⑤所要額内訳'!$E$56&gt;=DATE(2023,1,1),'別紙3-1_区分⑤所要額内訳'!$D$56="無",COUNTIF($D$157:U157,1)&lt;=7),U157,IF(OR('別紙3-1_区分⑤所要額内訳'!$D$56="有",'別紙3-1_区分⑤所要額内訳'!$E$56&lt;=DATE(2022,12,31)),U157,""))</f>
        <v/>
      </c>
      <c r="V264" s="312" t="str">
        <f>IF(AND('別紙3-1_区分⑤所要額内訳'!$E$56&gt;=DATE(2023,1,1),'別紙3-1_区分⑤所要額内訳'!$D$56="無",COUNTIF($D$157:V157,1)&lt;=7),V157,IF(OR('別紙3-1_区分⑤所要額内訳'!$D$56="有",'別紙3-1_区分⑤所要額内訳'!$E$56&lt;=DATE(2022,12,31)),V157,""))</f>
        <v/>
      </c>
      <c r="W264" s="312" t="str">
        <f>IF(AND('別紙3-1_区分⑤所要額内訳'!$E$56&gt;=DATE(2023,1,1),'別紙3-1_区分⑤所要額内訳'!$D$56="無",COUNTIF($D$157:W157,1)&lt;=7),W157,IF(OR('別紙3-1_区分⑤所要額内訳'!$D$56="有",'別紙3-1_区分⑤所要額内訳'!$E$56&lt;=DATE(2022,12,31)),W157,""))</f>
        <v/>
      </c>
      <c r="X264" s="312" t="str">
        <f>IF(AND('別紙3-1_区分⑤所要額内訳'!$E$56&gt;=DATE(2023,1,1),'別紙3-1_区分⑤所要額内訳'!$D$56="無",COUNTIF($D$157:X157,1)&lt;=7),X157,IF(OR('別紙3-1_区分⑤所要額内訳'!$D$56="有",'別紙3-1_区分⑤所要額内訳'!$E$56&lt;=DATE(2022,12,31)),X157,""))</f>
        <v/>
      </c>
      <c r="Y264" s="312" t="str">
        <f>IF(AND('別紙3-1_区分⑤所要額内訳'!$E$56&gt;=DATE(2023,1,1),'別紙3-1_区分⑤所要額内訳'!$D$56="無",COUNTIF($D$157:Y157,1)&lt;=7),Y157,IF(OR('別紙3-1_区分⑤所要額内訳'!$D$56="有",'別紙3-1_区分⑤所要額内訳'!$E$56&lt;=DATE(2022,12,31)),Y157,""))</f>
        <v/>
      </c>
      <c r="Z264" s="312" t="str">
        <f>IF(AND('別紙3-1_区分⑤所要額内訳'!$E$56&gt;=DATE(2023,1,1),'別紙3-1_区分⑤所要額内訳'!$D$56="無",COUNTIF($D$157:Z157,1)&lt;=7),Z157,IF(OR('別紙3-1_区分⑤所要額内訳'!$D$56="有",'別紙3-1_区分⑤所要額内訳'!$E$56&lt;=DATE(2022,12,31)),Z157,""))</f>
        <v/>
      </c>
      <c r="AA264" s="312" t="str">
        <f>IF(AND('別紙3-1_区分⑤所要額内訳'!$E$56&gt;=DATE(2023,1,1),'別紙3-1_区分⑤所要額内訳'!$D$56="無",COUNTIF($D$157:AA157,1)&lt;=7),AA157,IF(OR('別紙3-1_区分⑤所要額内訳'!$D$56="有",'別紙3-1_区分⑤所要額内訳'!$E$56&lt;=DATE(2022,12,31)),AA157,""))</f>
        <v/>
      </c>
      <c r="AB264" s="312" t="str">
        <f>IF(AND('別紙3-1_区分⑤所要額内訳'!$E$56&gt;=DATE(2023,1,1),'別紙3-1_区分⑤所要額内訳'!$D$56="無",COUNTIF($D$157:AB157,1)&lt;=7),AB157,IF(OR('別紙3-1_区分⑤所要額内訳'!$D$56="有",'別紙3-1_区分⑤所要額内訳'!$E$56&lt;=DATE(2022,12,31)),AB157,""))</f>
        <v/>
      </c>
      <c r="AC264" s="312" t="str">
        <f>IF(AND('別紙3-1_区分⑤所要額内訳'!$E$56&gt;=DATE(2023,1,1),'別紙3-1_区分⑤所要額内訳'!$D$56="無",COUNTIF($D$157:AC157,1)&lt;=7),AC157,IF(OR('別紙3-1_区分⑤所要額内訳'!$D$56="有",'別紙3-1_区分⑤所要額内訳'!$E$56&lt;=DATE(2022,12,31)),AC157,""))</f>
        <v/>
      </c>
      <c r="AD264" s="312" t="str">
        <f>IF(AND('別紙3-1_区分⑤所要額内訳'!$E$56&gt;=DATE(2023,1,1),'別紙3-1_区分⑤所要額内訳'!$D$56="無",COUNTIF($D$157:AD157,1)&lt;=7),AD157,IF(OR('別紙3-1_区分⑤所要額内訳'!$D$56="有",'別紙3-1_区分⑤所要額内訳'!$E$56&lt;=DATE(2022,12,31)),AD157,""))</f>
        <v/>
      </c>
      <c r="AE264" s="312" t="str">
        <f>IF(AND('別紙3-1_区分⑤所要額内訳'!$E$56&gt;=DATE(2023,1,1),'別紙3-1_区分⑤所要額内訳'!$D$56="無",COUNTIF($D$157:AE157,1)&lt;=7),AE157,IF(OR('別紙3-1_区分⑤所要額内訳'!$D$56="有",'別紙3-1_区分⑤所要額内訳'!$E$56&lt;=DATE(2022,12,31)),AE157,""))</f>
        <v/>
      </c>
      <c r="AF264" s="312" t="str">
        <f>IF(AND('別紙3-1_区分⑤所要額内訳'!$E$56&gt;=DATE(2023,1,1),'別紙3-1_区分⑤所要額内訳'!$D$56="無",COUNTIF($D$157:AF157,1)&lt;=7),AF157,IF(OR('別紙3-1_区分⑤所要額内訳'!$D$56="有",'別紙3-1_区分⑤所要額内訳'!$E$56&lt;=DATE(2022,12,31)),AF157,""))</f>
        <v/>
      </c>
      <c r="AG264" s="312" t="str">
        <f>IF(AND('別紙3-1_区分⑤所要額内訳'!$E$56&gt;=DATE(2023,1,1),'別紙3-1_区分⑤所要額内訳'!$D$56="無",COUNTIF($D$157:AG157,1)&lt;=7),AG157,IF(OR('別紙3-1_区分⑤所要額内訳'!$D$56="有",'別紙3-1_区分⑤所要額内訳'!$E$56&lt;=DATE(2022,12,31)),AG157,""))</f>
        <v/>
      </c>
      <c r="AH264" s="312" t="str">
        <f>IF(AND('別紙3-1_区分⑤所要額内訳'!$E$56&gt;=DATE(2023,1,1),'別紙3-1_区分⑤所要額内訳'!$D$56="無",COUNTIF($D$157:AH157,1)&lt;=7),AH157,IF(OR('別紙3-1_区分⑤所要額内訳'!$D$56="有",'別紙3-1_区分⑤所要額内訳'!$E$56&lt;=DATE(2022,12,31)),AH157,""))</f>
        <v/>
      </c>
      <c r="AI264" s="312" t="str">
        <f>IF(AND('別紙3-1_区分⑤所要額内訳'!$E$56&gt;=DATE(2023,1,1),'別紙3-1_区分⑤所要額内訳'!$D$56="無",COUNTIF($D$157:AI157,1)&lt;=7),AI157,IF(OR('別紙3-1_区分⑤所要額内訳'!$D$56="有",'別紙3-1_区分⑤所要額内訳'!$E$56&lt;=DATE(2022,12,31)),AI157,""))</f>
        <v/>
      </c>
      <c r="AJ264" s="312" t="str">
        <f>IF(AND('別紙3-1_区分⑤所要額内訳'!$E$56&gt;=DATE(2023,1,1),'別紙3-1_区分⑤所要額内訳'!$D$56="無",COUNTIF($D$157:AJ157,1)&lt;=7),AJ157,IF(OR('別紙3-1_区分⑤所要額内訳'!$D$56="有",'別紙3-1_区分⑤所要額内訳'!$E$56&lt;=DATE(2022,12,31)),AJ157,""))</f>
        <v/>
      </c>
      <c r="AK264" s="312" t="str">
        <f>IF(AND('別紙3-1_区分⑤所要額内訳'!$E$56&gt;=DATE(2023,1,1),'別紙3-1_区分⑤所要額内訳'!$D$56="無",COUNTIF($D$157:AK157,1)&lt;=7),AK157,IF(OR('別紙3-1_区分⑤所要額内訳'!$D$56="有",'別紙3-1_区分⑤所要額内訳'!$E$56&lt;=DATE(2022,12,31)),AK157,""))</f>
        <v/>
      </c>
      <c r="AL264" s="312" t="str">
        <f>IF(AND('別紙3-1_区分⑤所要額内訳'!$E$56&gt;=DATE(2023,1,1),'別紙3-1_区分⑤所要額内訳'!$D$56="無",COUNTIF($D$157:AL157,1)&lt;=7),AL157,IF(OR('別紙3-1_区分⑤所要額内訳'!$D$56="有",'別紙3-1_区分⑤所要額内訳'!$E$56&lt;=DATE(2022,12,31)),AL157,""))</f>
        <v/>
      </c>
      <c r="AM264" s="312" t="str">
        <f>IF(AND('別紙3-1_区分⑤所要額内訳'!$E$56&gt;=DATE(2023,1,1),'別紙3-1_区分⑤所要額内訳'!$D$56="無",COUNTIF($D$157:AM157,1)&lt;=7),AM157,IF(OR('別紙3-1_区分⑤所要額内訳'!$D$56="有",'別紙3-1_区分⑤所要額内訳'!$E$56&lt;=DATE(2022,12,31)),AM157,""))</f>
        <v/>
      </c>
      <c r="AN264" s="312" t="str">
        <f>IF(AND('別紙3-1_区分⑤所要額内訳'!$E$56&gt;=DATE(2023,1,1),'別紙3-1_区分⑤所要額内訳'!$D$56="無",COUNTIF($D$157:AN157,1)&lt;=7),AN157,IF(OR('別紙3-1_区分⑤所要額内訳'!$D$56="有",'別紙3-1_区分⑤所要額内訳'!$E$56&lt;=DATE(2022,12,31)),AN157,""))</f>
        <v/>
      </c>
      <c r="AO264" s="312" t="str">
        <f>IF(AND('別紙3-1_区分⑤所要額内訳'!$E$56&gt;=DATE(2023,1,1),'別紙3-1_区分⑤所要額内訳'!$D$56="無",COUNTIF($D$157:AO157,1)&lt;=7),AO157,IF(OR('別紙3-1_区分⑤所要額内訳'!$D$56="有",'別紙3-1_区分⑤所要額内訳'!$E$56&lt;=DATE(2022,12,31)),AO157,""))</f>
        <v/>
      </c>
      <c r="AP264" s="312" t="str">
        <f>IF(AND('別紙3-1_区分⑤所要額内訳'!$E$56&gt;=DATE(2023,1,1),'別紙3-1_区分⑤所要額内訳'!$D$56="無",COUNTIF($D$157:AP157,1)&lt;=7),AP157,IF(OR('別紙3-1_区分⑤所要額内訳'!$D$56="有",'別紙3-1_区分⑤所要額内訳'!$E$56&lt;=DATE(2022,12,31)),AP157,""))</f>
        <v/>
      </c>
      <c r="AQ264" s="312" t="str">
        <f>IF(AND('別紙3-1_区分⑤所要額内訳'!$E$56&gt;=DATE(2023,1,1),'別紙3-1_区分⑤所要額内訳'!$D$56="無",COUNTIF($D$157:AQ157,1)&lt;=7),AQ157,IF(OR('別紙3-1_区分⑤所要額内訳'!$D$56="有",'別紙3-1_区分⑤所要額内訳'!$E$56&lt;=DATE(2022,12,31)),AQ157,""))</f>
        <v/>
      </c>
      <c r="AR264" s="312" t="str">
        <f>IF(AND('別紙3-1_区分⑤所要額内訳'!$E$56&gt;=DATE(2023,1,1),'別紙3-1_区分⑤所要額内訳'!$D$56="無",COUNTIF($D$157:AR157,1)&lt;=7),AR157,IF(OR('別紙3-1_区分⑤所要額内訳'!$D$56="有",'別紙3-1_区分⑤所要額内訳'!$E$56&lt;=DATE(2022,12,31)),AR157,""))</f>
        <v/>
      </c>
      <c r="AS264" s="312" t="str">
        <f>IF(AND('別紙3-1_区分⑤所要額内訳'!$E$56&gt;=DATE(2023,1,1),'別紙3-1_区分⑤所要額内訳'!$D$56="無",COUNTIF($D$157:AS157,1)&lt;=7),AS157,IF(OR('別紙3-1_区分⑤所要額内訳'!$D$56="有",'別紙3-1_区分⑤所要額内訳'!$E$56&lt;=DATE(2022,12,31)),AS157,""))</f>
        <v/>
      </c>
      <c r="AT264" s="312" t="str">
        <f>IF(AND('別紙3-1_区分⑤所要額内訳'!$E$56&gt;=DATE(2023,1,1),'別紙3-1_区分⑤所要額内訳'!$D$56="無",COUNTIF($D$157:AT157,1)&lt;=7),AT157,IF(OR('別紙3-1_区分⑤所要額内訳'!$D$56="有",'別紙3-1_区分⑤所要額内訳'!$E$56&lt;=DATE(2022,12,31)),AT157,""))</f>
        <v/>
      </c>
      <c r="AU264" s="312" t="str">
        <f>IF(AND('別紙3-1_区分⑤所要額内訳'!$E$56&gt;=DATE(2023,1,1),'別紙3-1_区分⑤所要額内訳'!$D$56="無",COUNTIF($D$157:AU157,1)&lt;=7),AU157,IF(OR('別紙3-1_区分⑤所要額内訳'!$D$56="有",'別紙3-1_区分⑤所要額内訳'!$E$56&lt;=DATE(2022,12,31)),AU157,""))</f>
        <v/>
      </c>
      <c r="AV264" s="312" t="str">
        <f>IF(AND('別紙3-1_区分⑤所要額内訳'!$E$56&gt;=DATE(2023,1,1),'別紙3-1_区分⑤所要額内訳'!$D$56="無",COUNTIF($D$157:AV157,1)&lt;=7),AV157,IF(OR('別紙3-1_区分⑤所要額内訳'!$D$56="有",'別紙3-1_区分⑤所要額内訳'!$E$56&lt;=DATE(2022,12,31)),AV157,""))</f>
        <v/>
      </c>
      <c r="AW264" s="312" t="str">
        <f>IF(AND('別紙3-1_区分⑤所要額内訳'!$E$56&gt;=DATE(2023,1,1),'別紙3-1_区分⑤所要額内訳'!$D$56="無",COUNTIF($D$157:AW157,1)&lt;=7),AW157,IF(OR('別紙3-1_区分⑤所要額内訳'!$D$56="有",'別紙3-1_区分⑤所要額内訳'!$E$56&lt;=DATE(2022,12,31)),AW157,""))</f>
        <v/>
      </c>
      <c r="AX264" s="312" t="str">
        <f>IF(AND('別紙3-1_区分⑤所要額内訳'!$E$56&gt;=DATE(2023,1,1),'別紙3-1_区分⑤所要額内訳'!$D$56="無",COUNTIF($D$157:AX157,1)&lt;=7),AX157,IF(OR('別紙3-1_区分⑤所要額内訳'!$D$56="有",'別紙3-1_区分⑤所要額内訳'!$E$56&lt;=DATE(2022,12,31)),AX157,""))</f>
        <v/>
      </c>
      <c r="AY264" s="312" t="str">
        <f>IF(AND('別紙3-1_区分⑤所要額内訳'!$E$56&gt;=DATE(2023,1,1),'別紙3-1_区分⑤所要額内訳'!$D$56="無",COUNTIF($D$157:AY157,1)&lt;=7),AY157,IF(OR('別紙3-1_区分⑤所要額内訳'!$D$56="有",'別紙3-1_区分⑤所要額内訳'!$E$56&lt;=DATE(2022,12,31)),AY157,""))</f>
        <v/>
      </c>
      <c r="AZ264" s="312" t="str">
        <f>IF(AND('別紙3-1_区分⑤所要額内訳'!$E$56&gt;=DATE(2023,1,1),'別紙3-1_区分⑤所要額内訳'!$D$56="無",COUNTIF($D$157:AZ157,1)&lt;=7),AZ157,IF(OR('別紙3-1_区分⑤所要額内訳'!$D$56="有",'別紙3-1_区分⑤所要額内訳'!$E$56&lt;=DATE(2022,12,31)),AZ157,""))</f>
        <v/>
      </c>
      <c r="BA264" s="312" t="str">
        <f>IF(AND('別紙3-1_区分⑤所要額内訳'!$E$56&gt;=DATE(2023,1,1),'別紙3-1_区分⑤所要額内訳'!$D$56="無",COUNTIF($D$157:BA157,1)&lt;=7),BA157,IF(OR('別紙3-1_区分⑤所要額内訳'!$D$56="有",'別紙3-1_区分⑤所要額内訳'!$E$56&lt;=DATE(2022,12,31)),BA157,""))</f>
        <v/>
      </c>
      <c r="BB264" s="311">
        <f t="shared" si="230"/>
        <v>1</v>
      </c>
    </row>
    <row r="265" spans="1:54">
      <c r="A265" s="307" t="str">
        <f t="shared" si="231"/>
        <v/>
      </c>
      <c r="B265" s="313" t="str">
        <f t="shared" si="231"/>
        <v/>
      </c>
      <c r="C265" s="307" t="str">
        <f t="shared" si="231"/>
        <v/>
      </c>
      <c r="D265" s="312">
        <f>IF(AND('別紙3-1_区分⑤所要額内訳'!$E$57&gt;=DATE(2023,1,1),'別紙3-1_区分⑤所要額内訳'!$D$57="無",COUNTIF($D$158:D158,1)&lt;=7),D158,IF(OR('別紙3-1_区分⑤所要額内訳'!$D$57="有",'別紙3-1_区分⑤所要額内訳'!$E$57&lt;=DATE(2022,12,31)),D158,""))</f>
        <v>1</v>
      </c>
      <c r="E265" s="312" t="str">
        <f>IF(AND('別紙3-1_区分⑤所要額内訳'!$E$57&gt;=DATE(2023,1,1),'別紙3-1_区分⑤所要額内訳'!$D$57="無",COUNTIF($D$158:E158,1)&lt;=7),E158,IF(OR('別紙3-1_区分⑤所要額内訳'!$D$57="有",'別紙3-1_区分⑤所要額内訳'!$E$57&lt;=DATE(2022,12,31)),E158,""))</f>
        <v/>
      </c>
      <c r="F265" s="312" t="str">
        <f>IF(AND('別紙3-1_区分⑤所要額内訳'!$E$57&gt;=DATE(2023,1,1),'別紙3-1_区分⑤所要額内訳'!$D$57="無",COUNTIF($D$158:F158,1)&lt;=7),F158,IF(OR('別紙3-1_区分⑤所要額内訳'!$D$57="有",'別紙3-1_区分⑤所要額内訳'!$E$57&lt;=DATE(2022,12,31)),F158,""))</f>
        <v/>
      </c>
      <c r="G265" s="312" t="str">
        <f>IF(AND('別紙3-1_区分⑤所要額内訳'!$E$57&gt;=DATE(2023,1,1),'別紙3-1_区分⑤所要額内訳'!$D$57="無",COUNTIF($D$158:G158,1)&lt;=7),G158,IF(OR('別紙3-1_区分⑤所要額内訳'!$D$57="有",'別紙3-1_区分⑤所要額内訳'!$E$57&lt;=DATE(2022,12,31)),G158,""))</f>
        <v/>
      </c>
      <c r="H265" s="312" t="str">
        <f>IF(AND('別紙3-1_区分⑤所要額内訳'!$E$57&gt;=DATE(2023,1,1),'別紙3-1_区分⑤所要額内訳'!$D$57="無",COUNTIF($D$158:H158,1)&lt;=7),H158,IF(OR('別紙3-1_区分⑤所要額内訳'!$D$57="有",'別紙3-1_区分⑤所要額内訳'!$E$57&lt;=DATE(2022,12,31)),H158,""))</f>
        <v/>
      </c>
      <c r="I265" s="312" t="str">
        <f>IF(AND('別紙3-1_区分⑤所要額内訳'!$E$57&gt;=DATE(2023,1,1),'別紙3-1_区分⑤所要額内訳'!$D$57="無",COUNTIF($D$158:I158,1)&lt;=7),I158,IF(OR('別紙3-1_区分⑤所要額内訳'!$D$57="有",'別紙3-1_区分⑤所要額内訳'!$E$57&lt;=DATE(2022,12,31)),I158,""))</f>
        <v/>
      </c>
      <c r="J265" s="312" t="str">
        <f>IF(AND('別紙3-1_区分⑤所要額内訳'!$E$57&gt;=DATE(2023,1,1),'別紙3-1_区分⑤所要額内訳'!$D$57="無",COUNTIF($D$158:J158,1)&lt;=7),J158,IF(OR('別紙3-1_区分⑤所要額内訳'!$D$57="有",'別紙3-1_区分⑤所要額内訳'!$E$57&lt;=DATE(2022,12,31)),J158,""))</f>
        <v/>
      </c>
      <c r="K265" s="312" t="str">
        <f>IF(AND('別紙3-1_区分⑤所要額内訳'!$E$57&gt;=DATE(2023,1,1),'別紙3-1_区分⑤所要額内訳'!$D$57="無",COUNTIF($D$158:K158,1)&lt;=7),K158,IF(OR('別紙3-1_区分⑤所要額内訳'!$D$57="有",'別紙3-1_区分⑤所要額内訳'!$E$57&lt;=DATE(2022,12,31)),K158,""))</f>
        <v/>
      </c>
      <c r="L265" s="312" t="str">
        <f>IF(AND('別紙3-1_区分⑤所要額内訳'!$E$57&gt;=DATE(2023,1,1),'別紙3-1_区分⑤所要額内訳'!$D$57="無",COUNTIF($D$158:L158,1)&lt;=7),L158,IF(OR('別紙3-1_区分⑤所要額内訳'!$D$57="有",'別紙3-1_区分⑤所要額内訳'!$E$57&lt;=DATE(2022,12,31)),L158,""))</f>
        <v/>
      </c>
      <c r="M265" s="312" t="str">
        <f>IF(AND('別紙3-1_区分⑤所要額内訳'!$E$57&gt;=DATE(2023,1,1),'別紙3-1_区分⑤所要額内訳'!$D$57="無",COUNTIF($D$158:M158,1)&lt;=7),M158,IF(OR('別紙3-1_区分⑤所要額内訳'!$D$57="有",'別紙3-1_区分⑤所要額内訳'!$E$57&lt;=DATE(2022,12,31)),M158,""))</f>
        <v/>
      </c>
      <c r="N265" s="312" t="str">
        <f>IF(AND('別紙3-1_区分⑤所要額内訳'!$E$57&gt;=DATE(2023,1,1),'別紙3-1_区分⑤所要額内訳'!$D$57="無",COUNTIF($D$158:N158,1)&lt;=7),N158,IF(OR('別紙3-1_区分⑤所要額内訳'!$D$57="有",'別紙3-1_区分⑤所要額内訳'!$E$57&lt;=DATE(2022,12,31)),N158,""))</f>
        <v/>
      </c>
      <c r="O265" s="312" t="str">
        <f>IF(AND('別紙3-1_区分⑤所要額内訳'!$E$57&gt;=DATE(2023,1,1),'別紙3-1_区分⑤所要額内訳'!$D$57="無",COUNTIF($D$158:O158,1)&lt;=7),O158,IF(OR('別紙3-1_区分⑤所要額内訳'!$D$57="有",'別紙3-1_区分⑤所要額内訳'!$E$57&lt;=DATE(2022,12,31)),O158,""))</f>
        <v/>
      </c>
      <c r="P265" s="312" t="str">
        <f>IF(AND('別紙3-1_区分⑤所要額内訳'!$E$57&gt;=DATE(2023,1,1),'別紙3-1_区分⑤所要額内訳'!$D$57="無",COUNTIF($D$158:P158,1)&lt;=7),P158,IF(OR('別紙3-1_区分⑤所要額内訳'!$D$57="有",'別紙3-1_区分⑤所要額内訳'!$E$57&lt;=DATE(2022,12,31)),P158,""))</f>
        <v/>
      </c>
      <c r="Q265" s="312" t="str">
        <f>IF(AND('別紙3-1_区分⑤所要額内訳'!$E$57&gt;=DATE(2023,1,1),'別紙3-1_区分⑤所要額内訳'!$D$57="無",COUNTIF($D$158:Q158,1)&lt;=7),Q158,IF(OR('別紙3-1_区分⑤所要額内訳'!$D$57="有",'別紙3-1_区分⑤所要額内訳'!$E$57&lt;=DATE(2022,12,31)),Q158,""))</f>
        <v/>
      </c>
      <c r="R265" s="312" t="str">
        <f>IF(AND('別紙3-1_区分⑤所要額内訳'!$E$57&gt;=DATE(2023,1,1),'別紙3-1_区分⑤所要額内訳'!$D$57="無",COUNTIF($D$158:R158,1)&lt;=7),R158,IF(OR('別紙3-1_区分⑤所要額内訳'!$D$57="有",'別紙3-1_区分⑤所要額内訳'!$E$57&lt;=DATE(2022,12,31)),R158,""))</f>
        <v/>
      </c>
      <c r="S265" s="312" t="str">
        <f>IF(AND('別紙3-1_区分⑤所要額内訳'!$E$57&gt;=DATE(2023,1,1),'別紙3-1_区分⑤所要額内訳'!$D$57="無",COUNTIF($D$158:S158,1)&lt;=7),S158,IF(OR('別紙3-1_区分⑤所要額内訳'!$D$57="有",'別紙3-1_区分⑤所要額内訳'!$E$57&lt;=DATE(2022,12,31)),S158,""))</f>
        <v/>
      </c>
      <c r="T265" s="312" t="str">
        <f>IF(AND('別紙3-1_区分⑤所要額内訳'!$E$57&gt;=DATE(2023,1,1),'別紙3-1_区分⑤所要額内訳'!$D$57="無",COUNTIF($D$158:T158,1)&lt;=7),T158,IF(OR('別紙3-1_区分⑤所要額内訳'!$D$57="有",'別紙3-1_区分⑤所要額内訳'!$E$57&lt;=DATE(2022,12,31)),T158,""))</f>
        <v/>
      </c>
      <c r="U265" s="312" t="str">
        <f>IF(AND('別紙3-1_区分⑤所要額内訳'!$E$57&gt;=DATE(2023,1,1),'別紙3-1_区分⑤所要額内訳'!$D$57="無",COUNTIF($D$158:U158,1)&lt;=7),U158,IF(OR('別紙3-1_区分⑤所要額内訳'!$D$57="有",'別紙3-1_区分⑤所要額内訳'!$E$57&lt;=DATE(2022,12,31)),U158,""))</f>
        <v/>
      </c>
      <c r="V265" s="312" t="str">
        <f>IF(AND('別紙3-1_区分⑤所要額内訳'!$E$57&gt;=DATE(2023,1,1),'別紙3-1_区分⑤所要額内訳'!$D$57="無",COUNTIF($D$158:V158,1)&lt;=7),V158,IF(OR('別紙3-1_区分⑤所要額内訳'!$D$57="有",'別紙3-1_区分⑤所要額内訳'!$E$57&lt;=DATE(2022,12,31)),V158,""))</f>
        <v/>
      </c>
      <c r="W265" s="312" t="str">
        <f>IF(AND('別紙3-1_区分⑤所要額内訳'!$E$57&gt;=DATE(2023,1,1),'別紙3-1_区分⑤所要額内訳'!$D$57="無",COUNTIF($D$158:W158,1)&lt;=7),W158,IF(OR('別紙3-1_区分⑤所要額内訳'!$D$57="有",'別紙3-1_区分⑤所要額内訳'!$E$57&lt;=DATE(2022,12,31)),W158,""))</f>
        <v/>
      </c>
      <c r="X265" s="312" t="str">
        <f>IF(AND('別紙3-1_区分⑤所要額内訳'!$E$57&gt;=DATE(2023,1,1),'別紙3-1_区分⑤所要額内訳'!$D$57="無",COUNTIF($D$158:X158,1)&lt;=7),X158,IF(OR('別紙3-1_区分⑤所要額内訳'!$D$57="有",'別紙3-1_区分⑤所要額内訳'!$E$57&lt;=DATE(2022,12,31)),X158,""))</f>
        <v/>
      </c>
      <c r="Y265" s="312" t="str">
        <f>IF(AND('別紙3-1_区分⑤所要額内訳'!$E$57&gt;=DATE(2023,1,1),'別紙3-1_区分⑤所要額内訳'!$D$57="無",COUNTIF($D$158:Y158,1)&lt;=7),Y158,IF(OR('別紙3-1_区分⑤所要額内訳'!$D$57="有",'別紙3-1_区分⑤所要額内訳'!$E$57&lt;=DATE(2022,12,31)),Y158,""))</f>
        <v/>
      </c>
      <c r="Z265" s="312" t="str">
        <f>IF(AND('別紙3-1_区分⑤所要額内訳'!$E$57&gt;=DATE(2023,1,1),'別紙3-1_区分⑤所要額内訳'!$D$57="無",COUNTIF($D$158:Z158,1)&lt;=7),Z158,IF(OR('別紙3-1_区分⑤所要額内訳'!$D$57="有",'別紙3-1_区分⑤所要額内訳'!$E$57&lt;=DATE(2022,12,31)),Z158,""))</f>
        <v/>
      </c>
      <c r="AA265" s="312" t="str">
        <f>IF(AND('別紙3-1_区分⑤所要額内訳'!$E$57&gt;=DATE(2023,1,1),'別紙3-1_区分⑤所要額内訳'!$D$57="無",COUNTIF($D$158:AA158,1)&lt;=7),AA158,IF(OR('別紙3-1_区分⑤所要額内訳'!$D$57="有",'別紙3-1_区分⑤所要額内訳'!$E$57&lt;=DATE(2022,12,31)),AA158,""))</f>
        <v/>
      </c>
      <c r="AB265" s="312" t="str">
        <f>IF(AND('別紙3-1_区分⑤所要額内訳'!$E$57&gt;=DATE(2023,1,1),'別紙3-1_区分⑤所要額内訳'!$D$57="無",COUNTIF($D$158:AB158,1)&lt;=7),AB158,IF(OR('別紙3-1_区分⑤所要額内訳'!$D$57="有",'別紙3-1_区分⑤所要額内訳'!$E$57&lt;=DATE(2022,12,31)),AB158,""))</f>
        <v/>
      </c>
      <c r="AC265" s="312" t="str">
        <f>IF(AND('別紙3-1_区分⑤所要額内訳'!$E$57&gt;=DATE(2023,1,1),'別紙3-1_区分⑤所要額内訳'!$D$57="無",COUNTIF($D$158:AC158,1)&lt;=7),AC158,IF(OR('別紙3-1_区分⑤所要額内訳'!$D$57="有",'別紙3-1_区分⑤所要額内訳'!$E$57&lt;=DATE(2022,12,31)),AC158,""))</f>
        <v/>
      </c>
      <c r="AD265" s="312" t="str">
        <f>IF(AND('別紙3-1_区分⑤所要額内訳'!$E$57&gt;=DATE(2023,1,1),'別紙3-1_区分⑤所要額内訳'!$D$57="無",COUNTIF($D$158:AD158,1)&lt;=7),AD158,IF(OR('別紙3-1_区分⑤所要額内訳'!$D$57="有",'別紙3-1_区分⑤所要額内訳'!$E$57&lt;=DATE(2022,12,31)),AD158,""))</f>
        <v/>
      </c>
      <c r="AE265" s="312" t="str">
        <f>IF(AND('別紙3-1_区分⑤所要額内訳'!$E$57&gt;=DATE(2023,1,1),'別紙3-1_区分⑤所要額内訳'!$D$57="無",COUNTIF($D$158:AE158,1)&lt;=7),AE158,IF(OR('別紙3-1_区分⑤所要額内訳'!$D$57="有",'別紙3-1_区分⑤所要額内訳'!$E$57&lt;=DATE(2022,12,31)),AE158,""))</f>
        <v/>
      </c>
      <c r="AF265" s="312" t="str">
        <f>IF(AND('別紙3-1_区分⑤所要額内訳'!$E$57&gt;=DATE(2023,1,1),'別紙3-1_区分⑤所要額内訳'!$D$57="無",COUNTIF($D$158:AF158,1)&lt;=7),AF158,IF(OR('別紙3-1_区分⑤所要額内訳'!$D$57="有",'別紙3-1_区分⑤所要額内訳'!$E$57&lt;=DATE(2022,12,31)),AF158,""))</f>
        <v/>
      </c>
      <c r="AG265" s="312" t="str">
        <f>IF(AND('別紙3-1_区分⑤所要額内訳'!$E$57&gt;=DATE(2023,1,1),'別紙3-1_区分⑤所要額内訳'!$D$57="無",COUNTIF($D$158:AG158,1)&lt;=7),AG158,IF(OR('別紙3-1_区分⑤所要額内訳'!$D$57="有",'別紙3-1_区分⑤所要額内訳'!$E$57&lt;=DATE(2022,12,31)),AG158,""))</f>
        <v/>
      </c>
      <c r="AH265" s="312" t="str">
        <f>IF(AND('別紙3-1_区分⑤所要額内訳'!$E$57&gt;=DATE(2023,1,1),'別紙3-1_区分⑤所要額内訳'!$D$57="無",COUNTIF($D$158:AH158,1)&lt;=7),AH158,IF(OR('別紙3-1_区分⑤所要額内訳'!$D$57="有",'別紙3-1_区分⑤所要額内訳'!$E$57&lt;=DATE(2022,12,31)),AH158,""))</f>
        <v/>
      </c>
      <c r="AI265" s="312" t="str">
        <f>IF(AND('別紙3-1_区分⑤所要額内訳'!$E$57&gt;=DATE(2023,1,1),'別紙3-1_区分⑤所要額内訳'!$D$57="無",COUNTIF($D$158:AI158,1)&lt;=7),AI158,IF(OR('別紙3-1_区分⑤所要額内訳'!$D$57="有",'別紙3-1_区分⑤所要額内訳'!$E$57&lt;=DATE(2022,12,31)),AI158,""))</f>
        <v/>
      </c>
      <c r="AJ265" s="312" t="str">
        <f>IF(AND('別紙3-1_区分⑤所要額内訳'!$E$57&gt;=DATE(2023,1,1),'別紙3-1_区分⑤所要額内訳'!$D$57="無",COUNTIF($D$158:AJ158,1)&lt;=7),AJ158,IF(OR('別紙3-1_区分⑤所要額内訳'!$D$57="有",'別紙3-1_区分⑤所要額内訳'!$E$57&lt;=DATE(2022,12,31)),AJ158,""))</f>
        <v/>
      </c>
      <c r="AK265" s="312" t="str">
        <f>IF(AND('別紙3-1_区分⑤所要額内訳'!$E$57&gt;=DATE(2023,1,1),'別紙3-1_区分⑤所要額内訳'!$D$57="無",COUNTIF($D$158:AK158,1)&lt;=7),AK158,IF(OR('別紙3-1_区分⑤所要額内訳'!$D$57="有",'別紙3-1_区分⑤所要額内訳'!$E$57&lt;=DATE(2022,12,31)),AK158,""))</f>
        <v/>
      </c>
      <c r="AL265" s="312" t="str">
        <f>IF(AND('別紙3-1_区分⑤所要額内訳'!$E$57&gt;=DATE(2023,1,1),'別紙3-1_区分⑤所要額内訳'!$D$57="無",COUNTIF($D$158:AL158,1)&lt;=7),AL158,IF(OR('別紙3-1_区分⑤所要額内訳'!$D$57="有",'別紙3-1_区分⑤所要額内訳'!$E$57&lt;=DATE(2022,12,31)),AL158,""))</f>
        <v/>
      </c>
      <c r="AM265" s="312" t="str">
        <f>IF(AND('別紙3-1_区分⑤所要額内訳'!$E$57&gt;=DATE(2023,1,1),'別紙3-1_区分⑤所要額内訳'!$D$57="無",COUNTIF($D$158:AM158,1)&lt;=7),AM158,IF(OR('別紙3-1_区分⑤所要額内訳'!$D$57="有",'別紙3-1_区分⑤所要額内訳'!$E$57&lt;=DATE(2022,12,31)),AM158,""))</f>
        <v/>
      </c>
      <c r="AN265" s="312" t="str">
        <f>IF(AND('別紙3-1_区分⑤所要額内訳'!$E$57&gt;=DATE(2023,1,1),'別紙3-1_区分⑤所要額内訳'!$D$57="無",COUNTIF($D$158:AN158,1)&lt;=7),AN158,IF(OR('別紙3-1_区分⑤所要額内訳'!$D$57="有",'別紙3-1_区分⑤所要額内訳'!$E$57&lt;=DATE(2022,12,31)),AN158,""))</f>
        <v/>
      </c>
      <c r="AO265" s="312" t="str">
        <f>IF(AND('別紙3-1_区分⑤所要額内訳'!$E$57&gt;=DATE(2023,1,1),'別紙3-1_区分⑤所要額内訳'!$D$57="無",COUNTIF($D$158:AO158,1)&lt;=7),AO158,IF(OR('別紙3-1_区分⑤所要額内訳'!$D$57="有",'別紙3-1_区分⑤所要額内訳'!$E$57&lt;=DATE(2022,12,31)),AO158,""))</f>
        <v/>
      </c>
      <c r="AP265" s="312" t="str">
        <f>IF(AND('別紙3-1_区分⑤所要額内訳'!$E$57&gt;=DATE(2023,1,1),'別紙3-1_区分⑤所要額内訳'!$D$57="無",COUNTIF($D$158:AP158,1)&lt;=7),AP158,IF(OR('別紙3-1_区分⑤所要額内訳'!$D$57="有",'別紙3-1_区分⑤所要額内訳'!$E$57&lt;=DATE(2022,12,31)),AP158,""))</f>
        <v/>
      </c>
      <c r="AQ265" s="312" t="str">
        <f>IF(AND('別紙3-1_区分⑤所要額内訳'!$E$57&gt;=DATE(2023,1,1),'別紙3-1_区分⑤所要額内訳'!$D$57="無",COUNTIF($D$158:AQ158,1)&lt;=7),AQ158,IF(OR('別紙3-1_区分⑤所要額内訳'!$D$57="有",'別紙3-1_区分⑤所要額内訳'!$E$57&lt;=DATE(2022,12,31)),AQ158,""))</f>
        <v/>
      </c>
      <c r="AR265" s="312" t="str">
        <f>IF(AND('別紙3-1_区分⑤所要額内訳'!$E$57&gt;=DATE(2023,1,1),'別紙3-1_区分⑤所要額内訳'!$D$57="無",COUNTIF($D$158:AR158,1)&lt;=7),AR158,IF(OR('別紙3-1_区分⑤所要額内訳'!$D$57="有",'別紙3-1_区分⑤所要額内訳'!$E$57&lt;=DATE(2022,12,31)),AR158,""))</f>
        <v/>
      </c>
      <c r="AS265" s="312" t="str">
        <f>IF(AND('別紙3-1_区分⑤所要額内訳'!$E$57&gt;=DATE(2023,1,1),'別紙3-1_区分⑤所要額内訳'!$D$57="無",COUNTIF($D$158:AS158,1)&lt;=7),AS158,IF(OR('別紙3-1_区分⑤所要額内訳'!$D$57="有",'別紙3-1_区分⑤所要額内訳'!$E$57&lt;=DATE(2022,12,31)),AS158,""))</f>
        <v/>
      </c>
      <c r="AT265" s="312" t="str">
        <f>IF(AND('別紙3-1_区分⑤所要額内訳'!$E$57&gt;=DATE(2023,1,1),'別紙3-1_区分⑤所要額内訳'!$D$57="無",COUNTIF($D$158:AT158,1)&lt;=7),AT158,IF(OR('別紙3-1_区分⑤所要額内訳'!$D$57="有",'別紙3-1_区分⑤所要額内訳'!$E$57&lt;=DATE(2022,12,31)),AT158,""))</f>
        <v/>
      </c>
      <c r="AU265" s="312" t="str">
        <f>IF(AND('別紙3-1_区分⑤所要額内訳'!$E$57&gt;=DATE(2023,1,1),'別紙3-1_区分⑤所要額内訳'!$D$57="無",COUNTIF($D$158:AU158,1)&lt;=7),AU158,IF(OR('別紙3-1_区分⑤所要額内訳'!$D$57="有",'別紙3-1_区分⑤所要額内訳'!$E$57&lt;=DATE(2022,12,31)),AU158,""))</f>
        <v/>
      </c>
      <c r="AV265" s="312" t="str">
        <f>IF(AND('別紙3-1_区分⑤所要額内訳'!$E$57&gt;=DATE(2023,1,1),'別紙3-1_区分⑤所要額内訳'!$D$57="無",COUNTIF($D$158:AV158,1)&lt;=7),AV158,IF(OR('別紙3-1_区分⑤所要額内訳'!$D$57="有",'別紙3-1_区分⑤所要額内訳'!$E$57&lt;=DATE(2022,12,31)),AV158,""))</f>
        <v/>
      </c>
      <c r="AW265" s="312" t="str">
        <f>IF(AND('別紙3-1_区分⑤所要額内訳'!$E$57&gt;=DATE(2023,1,1),'別紙3-1_区分⑤所要額内訳'!$D$57="無",COUNTIF($D$158:AW158,1)&lt;=7),AW158,IF(OR('別紙3-1_区分⑤所要額内訳'!$D$57="有",'別紙3-1_区分⑤所要額内訳'!$E$57&lt;=DATE(2022,12,31)),AW158,""))</f>
        <v/>
      </c>
      <c r="AX265" s="312" t="str">
        <f>IF(AND('別紙3-1_区分⑤所要額内訳'!$E$57&gt;=DATE(2023,1,1),'別紙3-1_区分⑤所要額内訳'!$D$57="無",COUNTIF($D$158:AX158,1)&lt;=7),AX158,IF(OR('別紙3-1_区分⑤所要額内訳'!$D$57="有",'別紙3-1_区分⑤所要額内訳'!$E$57&lt;=DATE(2022,12,31)),AX158,""))</f>
        <v/>
      </c>
      <c r="AY265" s="312" t="str">
        <f>IF(AND('別紙3-1_区分⑤所要額内訳'!$E$57&gt;=DATE(2023,1,1),'別紙3-1_区分⑤所要額内訳'!$D$57="無",COUNTIF($D$158:AY158,1)&lt;=7),AY158,IF(OR('別紙3-1_区分⑤所要額内訳'!$D$57="有",'別紙3-1_区分⑤所要額内訳'!$E$57&lt;=DATE(2022,12,31)),AY158,""))</f>
        <v/>
      </c>
      <c r="AZ265" s="312" t="str">
        <f>IF(AND('別紙3-1_区分⑤所要額内訳'!$E$57&gt;=DATE(2023,1,1),'別紙3-1_区分⑤所要額内訳'!$D$57="無",COUNTIF($D$158:AZ158,1)&lt;=7),AZ158,IF(OR('別紙3-1_区分⑤所要額内訳'!$D$57="有",'別紙3-1_区分⑤所要額内訳'!$E$57&lt;=DATE(2022,12,31)),AZ158,""))</f>
        <v/>
      </c>
      <c r="BA265" s="312" t="str">
        <f>IF(AND('別紙3-1_区分⑤所要額内訳'!$E$57&gt;=DATE(2023,1,1),'別紙3-1_区分⑤所要額内訳'!$D$57="無",COUNTIF($D$158:BA158,1)&lt;=7),BA158,IF(OR('別紙3-1_区分⑤所要額内訳'!$D$57="有",'別紙3-1_区分⑤所要額内訳'!$E$57&lt;=DATE(2022,12,31)),BA158,""))</f>
        <v/>
      </c>
      <c r="BB265" s="311">
        <f t="shared" si="230"/>
        <v>1</v>
      </c>
    </row>
    <row r="266" spans="1:54">
      <c r="A266" s="307" t="str">
        <f t="shared" si="231"/>
        <v/>
      </c>
      <c r="B266" s="313" t="str">
        <f t="shared" si="231"/>
        <v/>
      </c>
      <c r="C266" s="307" t="str">
        <f t="shared" si="231"/>
        <v/>
      </c>
      <c r="D266" s="312">
        <f>IF(AND('別紙3-1_区分⑤所要額内訳'!$E$58&gt;=DATE(2023,1,1),'別紙3-1_区分⑤所要額内訳'!$D$58="無",COUNTIF($D$159:D159,1)&lt;=7),D159,IF(OR('別紙3-1_区分⑤所要額内訳'!$D$58="有",'別紙3-1_区分⑤所要額内訳'!$E$58&lt;=DATE(2022,12,31)),D159,""))</f>
        <v>1</v>
      </c>
      <c r="E266" s="312" t="str">
        <f>IF(AND('別紙3-1_区分⑤所要額内訳'!$E$58&gt;=DATE(2023,1,1),'別紙3-1_区分⑤所要額内訳'!$D$58="無",COUNTIF($D$159:E159,1)&lt;=7),E159,IF(OR('別紙3-1_区分⑤所要額内訳'!$D$58="有",'別紙3-1_区分⑤所要額内訳'!$E$58&lt;=DATE(2022,12,31)),E159,""))</f>
        <v/>
      </c>
      <c r="F266" s="312" t="str">
        <f>IF(AND('別紙3-1_区分⑤所要額内訳'!$E$58&gt;=DATE(2023,1,1),'別紙3-1_区分⑤所要額内訳'!$D$58="無",COUNTIF($D$159:F159,1)&lt;=7),F159,IF(OR('別紙3-1_区分⑤所要額内訳'!$D$58="有",'別紙3-1_区分⑤所要額内訳'!$E$58&lt;=DATE(2022,12,31)),F159,""))</f>
        <v/>
      </c>
      <c r="G266" s="312" t="str">
        <f>IF(AND('別紙3-1_区分⑤所要額内訳'!$E$58&gt;=DATE(2023,1,1),'別紙3-1_区分⑤所要額内訳'!$D$58="無",COUNTIF($D$159:G159,1)&lt;=7),G159,IF(OR('別紙3-1_区分⑤所要額内訳'!$D$58="有",'別紙3-1_区分⑤所要額内訳'!$E$58&lt;=DATE(2022,12,31)),G159,""))</f>
        <v/>
      </c>
      <c r="H266" s="312" t="str">
        <f>IF(AND('別紙3-1_区分⑤所要額内訳'!$E$58&gt;=DATE(2023,1,1),'別紙3-1_区分⑤所要額内訳'!$D$58="無",COUNTIF($D$159:H159,1)&lt;=7),H159,IF(OR('別紙3-1_区分⑤所要額内訳'!$D$58="有",'別紙3-1_区分⑤所要額内訳'!$E$58&lt;=DATE(2022,12,31)),H159,""))</f>
        <v/>
      </c>
      <c r="I266" s="312" t="str">
        <f>IF(AND('別紙3-1_区分⑤所要額内訳'!$E$58&gt;=DATE(2023,1,1),'別紙3-1_区分⑤所要額内訳'!$D$58="無",COUNTIF($D$159:I159,1)&lt;=7),I159,IF(OR('別紙3-1_区分⑤所要額内訳'!$D$58="有",'別紙3-1_区分⑤所要額内訳'!$E$58&lt;=DATE(2022,12,31)),I159,""))</f>
        <v/>
      </c>
      <c r="J266" s="312" t="str">
        <f>IF(AND('別紙3-1_区分⑤所要額内訳'!$E$58&gt;=DATE(2023,1,1),'別紙3-1_区分⑤所要額内訳'!$D$58="無",COUNTIF($D$159:J159,1)&lt;=7),J159,IF(OR('別紙3-1_区分⑤所要額内訳'!$D$58="有",'別紙3-1_区分⑤所要額内訳'!$E$58&lt;=DATE(2022,12,31)),J159,""))</f>
        <v/>
      </c>
      <c r="K266" s="312" t="str">
        <f>IF(AND('別紙3-1_区分⑤所要額内訳'!$E$58&gt;=DATE(2023,1,1),'別紙3-1_区分⑤所要額内訳'!$D$58="無",COUNTIF($D$159:K159,1)&lt;=7),K159,IF(OR('別紙3-1_区分⑤所要額内訳'!$D$58="有",'別紙3-1_区分⑤所要額内訳'!$E$58&lt;=DATE(2022,12,31)),K159,""))</f>
        <v/>
      </c>
      <c r="L266" s="312" t="str">
        <f>IF(AND('別紙3-1_区分⑤所要額内訳'!$E$58&gt;=DATE(2023,1,1),'別紙3-1_区分⑤所要額内訳'!$D$58="無",COUNTIF($D$159:L159,1)&lt;=7),L159,IF(OR('別紙3-1_区分⑤所要額内訳'!$D$58="有",'別紙3-1_区分⑤所要額内訳'!$E$58&lt;=DATE(2022,12,31)),L159,""))</f>
        <v/>
      </c>
      <c r="M266" s="312" t="str">
        <f>IF(AND('別紙3-1_区分⑤所要額内訳'!$E$58&gt;=DATE(2023,1,1),'別紙3-1_区分⑤所要額内訳'!$D$58="無",COUNTIF($D$159:M159,1)&lt;=7),M159,IF(OR('別紙3-1_区分⑤所要額内訳'!$D$58="有",'別紙3-1_区分⑤所要額内訳'!$E$58&lt;=DATE(2022,12,31)),M159,""))</f>
        <v/>
      </c>
      <c r="N266" s="312" t="str">
        <f>IF(AND('別紙3-1_区分⑤所要額内訳'!$E$58&gt;=DATE(2023,1,1),'別紙3-1_区分⑤所要額内訳'!$D$58="無",COUNTIF($D$159:N159,1)&lt;=7),N159,IF(OR('別紙3-1_区分⑤所要額内訳'!$D$58="有",'別紙3-1_区分⑤所要額内訳'!$E$58&lt;=DATE(2022,12,31)),N159,""))</f>
        <v/>
      </c>
      <c r="O266" s="312" t="str">
        <f>IF(AND('別紙3-1_区分⑤所要額内訳'!$E$58&gt;=DATE(2023,1,1),'別紙3-1_区分⑤所要額内訳'!$D$58="無",COUNTIF($D$159:O159,1)&lt;=7),O159,IF(OR('別紙3-1_区分⑤所要額内訳'!$D$58="有",'別紙3-1_区分⑤所要額内訳'!$E$58&lt;=DATE(2022,12,31)),O159,""))</f>
        <v/>
      </c>
      <c r="P266" s="312" t="str">
        <f>IF(AND('別紙3-1_区分⑤所要額内訳'!$E$58&gt;=DATE(2023,1,1),'別紙3-1_区分⑤所要額内訳'!$D$58="無",COUNTIF($D$159:P159,1)&lt;=7),P159,IF(OR('別紙3-1_区分⑤所要額内訳'!$D$58="有",'別紙3-1_区分⑤所要額内訳'!$E$58&lt;=DATE(2022,12,31)),P159,""))</f>
        <v/>
      </c>
      <c r="Q266" s="312" t="str">
        <f>IF(AND('別紙3-1_区分⑤所要額内訳'!$E$58&gt;=DATE(2023,1,1),'別紙3-1_区分⑤所要額内訳'!$D$58="無",COUNTIF($D$159:Q159,1)&lt;=7),Q159,IF(OR('別紙3-1_区分⑤所要額内訳'!$D$58="有",'別紙3-1_区分⑤所要額内訳'!$E$58&lt;=DATE(2022,12,31)),Q159,""))</f>
        <v/>
      </c>
      <c r="R266" s="312" t="str">
        <f>IF(AND('別紙3-1_区分⑤所要額内訳'!$E$58&gt;=DATE(2023,1,1),'別紙3-1_区分⑤所要額内訳'!$D$58="無",COUNTIF($D$159:R159,1)&lt;=7),R159,IF(OR('別紙3-1_区分⑤所要額内訳'!$D$58="有",'別紙3-1_区分⑤所要額内訳'!$E$58&lt;=DATE(2022,12,31)),R159,""))</f>
        <v/>
      </c>
      <c r="S266" s="312" t="str">
        <f>IF(AND('別紙3-1_区分⑤所要額内訳'!$E$58&gt;=DATE(2023,1,1),'別紙3-1_区分⑤所要額内訳'!$D$58="無",COUNTIF($D$159:S159,1)&lt;=7),S159,IF(OR('別紙3-1_区分⑤所要額内訳'!$D$58="有",'別紙3-1_区分⑤所要額内訳'!$E$58&lt;=DATE(2022,12,31)),S159,""))</f>
        <v/>
      </c>
      <c r="T266" s="312" t="str">
        <f>IF(AND('別紙3-1_区分⑤所要額内訳'!$E$58&gt;=DATE(2023,1,1),'別紙3-1_区分⑤所要額内訳'!$D$58="無",COUNTIF($D$159:T159,1)&lt;=7),T159,IF(OR('別紙3-1_区分⑤所要額内訳'!$D$58="有",'別紙3-1_区分⑤所要額内訳'!$E$58&lt;=DATE(2022,12,31)),T159,""))</f>
        <v/>
      </c>
      <c r="U266" s="312" t="str">
        <f>IF(AND('別紙3-1_区分⑤所要額内訳'!$E$58&gt;=DATE(2023,1,1),'別紙3-1_区分⑤所要額内訳'!$D$58="無",COUNTIF($D$159:U159,1)&lt;=7),U159,IF(OR('別紙3-1_区分⑤所要額内訳'!$D$58="有",'別紙3-1_区分⑤所要額内訳'!$E$58&lt;=DATE(2022,12,31)),U159,""))</f>
        <v/>
      </c>
      <c r="V266" s="312" t="str">
        <f>IF(AND('別紙3-1_区分⑤所要額内訳'!$E$58&gt;=DATE(2023,1,1),'別紙3-1_区分⑤所要額内訳'!$D$58="無",COUNTIF($D$159:V159,1)&lt;=7),V159,IF(OR('別紙3-1_区分⑤所要額内訳'!$D$58="有",'別紙3-1_区分⑤所要額内訳'!$E$58&lt;=DATE(2022,12,31)),V159,""))</f>
        <v/>
      </c>
      <c r="W266" s="312" t="str">
        <f>IF(AND('別紙3-1_区分⑤所要額内訳'!$E$58&gt;=DATE(2023,1,1),'別紙3-1_区分⑤所要額内訳'!$D$58="無",COUNTIF($D$159:W159,1)&lt;=7),W159,IF(OR('別紙3-1_区分⑤所要額内訳'!$D$58="有",'別紙3-1_区分⑤所要額内訳'!$E$58&lt;=DATE(2022,12,31)),W159,""))</f>
        <v/>
      </c>
      <c r="X266" s="312" t="str">
        <f>IF(AND('別紙3-1_区分⑤所要額内訳'!$E$58&gt;=DATE(2023,1,1),'別紙3-1_区分⑤所要額内訳'!$D$58="無",COUNTIF($D$159:X159,1)&lt;=7),X159,IF(OR('別紙3-1_区分⑤所要額内訳'!$D$58="有",'別紙3-1_区分⑤所要額内訳'!$E$58&lt;=DATE(2022,12,31)),X159,""))</f>
        <v/>
      </c>
      <c r="Y266" s="312" t="str">
        <f>IF(AND('別紙3-1_区分⑤所要額内訳'!$E$58&gt;=DATE(2023,1,1),'別紙3-1_区分⑤所要額内訳'!$D$58="無",COUNTIF($D$159:Y159,1)&lt;=7),Y159,IF(OR('別紙3-1_区分⑤所要額内訳'!$D$58="有",'別紙3-1_区分⑤所要額内訳'!$E$58&lt;=DATE(2022,12,31)),Y159,""))</f>
        <v/>
      </c>
      <c r="Z266" s="312" t="str">
        <f>IF(AND('別紙3-1_区分⑤所要額内訳'!$E$58&gt;=DATE(2023,1,1),'別紙3-1_区分⑤所要額内訳'!$D$58="無",COUNTIF($D$159:Z159,1)&lt;=7),Z159,IF(OR('別紙3-1_区分⑤所要額内訳'!$D$58="有",'別紙3-1_区分⑤所要額内訳'!$E$58&lt;=DATE(2022,12,31)),Z159,""))</f>
        <v/>
      </c>
      <c r="AA266" s="312" t="str">
        <f>IF(AND('別紙3-1_区分⑤所要額内訳'!$E$58&gt;=DATE(2023,1,1),'別紙3-1_区分⑤所要額内訳'!$D$58="無",COUNTIF($D$159:AA159,1)&lt;=7),AA159,IF(OR('別紙3-1_区分⑤所要額内訳'!$D$58="有",'別紙3-1_区分⑤所要額内訳'!$E$58&lt;=DATE(2022,12,31)),AA159,""))</f>
        <v/>
      </c>
      <c r="AB266" s="312" t="str">
        <f>IF(AND('別紙3-1_区分⑤所要額内訳'!$E$58&gt;=DATE(2023,1,1),'別紙3-1_区分⑤所要額内訳'!$D$58="無",COUNTIF($D$159:AB159,1)&lt;=7),AB159,IF(OR('別紙3-1_区分⑤所要額内訳'!$D$58="有",'別紙3-1_区分⑤所要額内訳'!$E$58&lt;=DATE(2022,12,31)),AB159,""))</f>
        <v/>
      </c>
      <c r="AC266" s="312" t="str">
        <f>IF(AND('別紙3-1_区分⑤所要額内訳'!$E$58&gt;=DATE(2023,1,1),'別紙3-1_区分⑤所要額内訳'!$D$58="無",COUNTIF($D$159:AC159,1)&lt;=7),AC159,IF(OR('別紙3-1_区分⑤所要額内訳'!$D$58="有",'別紙3-1_区分⑤所要額内訳'!$E$58&lt;=DATE(2022,12,31)),AC159,""))</f>
        <v/>
      </c>
      <c r="AD266" s="312" t="str">
        <f>IF(AND('別紙3-1_区分⑤所要額内訳'!$E$58&gt;=DATE(2023,1,1),'別紙3-1_区分⑤所要額内訳'!$D$58="無",COUNTIF($D$159:AD159,1)&lt;=7),AD159,IF(OR('別紙3-1_区分⑤所要額内訳'!$D$58="有",'別紙3-1_区分⑤所要額内訳'!$E$58&lt;=DATE(2022,12,31)),AD159,""))</f>
        <v/>
      </c>
      <c r="AE266" s="312" t="str">
        <f>IF(AND('別紙3-1_区分⑤所要額内訳'!$E$58&gt;=DATE(2023,1,1),'別紙3-1_区分⑤所要額内訳'!$D$58="無",COUNTIF($D$159:AE159,1)&lt;=7),AE159,IF(OR('別紙3-1_区分⑤所要額内訳'!$D$58="有",'別紙3-1_区分⑤所要額内訳'!$E$58&lt;=DATE(2022,12,31)),AE159,""))</f>
        <v/>
      </c>
      <c r="AF266" s="312" t="str">
        <f>IF(AND('別紙3-1_区分⑤所要額内訳'!$E$58&gt;=DATE(2023,1,1),'別紙3-1_区分⑤所要額内訳'!$D$58="無",COUNTIF($D$159:AF159,1)&lt;=7),AF159,IF(OR('別紙3-1_区分⑤所要額内訳'!$D$58="有",'別紙3-1_区分⑤所要額内訳'!$E$58&lt;=DATE(2022,12,31)),AF159,""))</f>
        <v/>
      </c>
      <c r="AG266" s="312" t="str">
        <f>IF(AND('別紙3-1_区分⑤所要額内訳'!$E$58&gt;=DATE(2023,1,1),'別紙3-1_区分⑤所要額内訳'!$D$58="無",COUNTIF($D$159:AG159,1)&lt;=7),AG159,IF(OR('別紙3-1_区分⑤所要額内訳'!$D$58="有",'別紙3-1_区分⑤所要額内訳'!$E$58&lt;=DATE(2022,12,31)),AG159,""))</f>
        <v/>
      </c>
      <c r="AH266" s="312" t="str">
        <f>IF(AND('別紙3-1_区分⑤所要額内訳'!$E$58&gt;=DATE(2023,1,1),'別紙3-1_区分⑤所要額内訳'!$D$58="無",COUNTIF($D$159:AH159,1)&lt;=7),AH159,IF(OR('別紙3-1_区分⑤所要額内訳'!$D$58="有",'別紙3-1_区分⑤所要額内訳'!$E$58&lt;=DATE(2022,12,31)),AH159,""))</f>
        <v/>
      </c>
      <c r="AI266" s="312" t="str">
        <f>IF(AND('別紙3-1_区分⑤所要額内訳'!$E$58&gt;=DATE(2023,1,1),'別紙3-1_区分⑤所要額内訳'!$D$58="無",COUNTIF($D$159:AI159,1)&lt;=7),AI159,IF(OR('別紙3-1_区分⑤所要額内訳'!$D$58="有",'別紙3-1_区分⑤所要額内訳'!$E$58&lt;=DATE(2022,12,31)),AI159,""))</f>
        <v/>
      </c>
      <c r="AJ266" s="312" t="str">
        <f>IF(AND('別紙3-1_区分⑤所要額内訳'!$E$58&gt;=DATE(2023,1,1),'別紙3-1_区分⑤所要額内訳'!$D$58="無",COUNTIF($D$159:AJ159,1)&lt;=7),AJ159,IF(OR('別紙3-1_区分⑤所要額内訳'!$D$58="有",'別紙3-1_区分⑤所要額内訳'!$E$58&lt;=DATE(2022,12,31)),AJ159,""))</f>
        <v/>
      </c>
      <c r="AK266" s="312" t="str">
        <f>IF(AND('別紙3-1_区分⑤所要額内訳'!$E$58&gt;=DATE(2023,1,1),'別紙3-1_区分⑤所要額内訳'!$D$58="無",COUNTIF($D$159:AK159,1)&lt;=7),AK159,IF(OR('別紙3-1_区分⑤所要額内訳'!$D$58="有",'別紙3-1_区分⑤所要額内訳'!$E$58&lt;=DATE(2022,12,31)),AK159,""))</f>
        <v/>
      </c>
      <c r="AL266" s="312" t="str">
        <f>IF(AND('別紙3-1_区分⑤所要額内訳'!$E$58&gt;=DATE(2023,1,1),'別紙3-1_区分⑤所要額内訳'!$D$58="無",COUNTIF($D$159:AL159,1)&lt;=7),AL159,IF(OR('別紙3-1_区分⑤所要額内訳'!$D$58="有",'別紙3-1_区分⑤所要額内訳'!$E$58&lt;=DATE(2022,12,31)),AL159,""))</f>
        <v/>
      </c>
      <c r="AM266" s="312" t="str">
        <f>IF(AND('別紙3-1_区分⑤所要額内訳'!$E$58&gt;=DATE(2023,1,1),'別紙3-1_区分⑤所要額内訳'!$D$58="無",COUNTIF($D$159:AM159,1)&lt;=7),AM159,IF(OR('別紙3-1_区分⑤所要額内訳'!$D$58="有",'別紙3-1_区分⑤所要額内訳'!$E$58&lt;=DATE(2022,12,31)),AM159,""))</f>
        <v/>
      </c>
      <c r="AN266" s="312" t="str">
        <f>IF(AND('別紙3-1_区分⑤所要額内訳'!$E$58&gt;=DATE(2023,1,1),'別紙3-1_区分⑤所要額内訳'!$D$58="無",COUNTIF($D$159:AN159,1)&lt;=7),AN159,IF(OR('別紙3-1_区分⑤所要額内訳'!$D$58="有",'別紙3-1_区分⑤所要額内訳'!$E$58&lt;=DATE(2022,12,31)),AN159,""))</f>
        <v/>
      </c>
      <c r="AO266" s="312" t="str">
        <f>IF(AND('別紙3-1_区分⑤所要額内訳'!$E$58&gt;=DATE(2023,1,1),'別紙3-1_区分⑤所要額内訳'!$D$58="無",COUNTIF($D$159:AO159,1)&lt;=7),AO159,IF(OR('別紙3-1_区分⑤所要額内訳'!$D$58="有",'別紙3-1_区分⑤所要額内訳'!$E$58&lt;=DATE(2022,12,31)),AO159,""))</f>
        <v/>
      </c>
      <c r="AP266" s="312" t="str">
        <f>IF(AND('別紙3-1_区分⑤所要額内訳'!$E$58&gt;=DATE(2023,1,1),'別紙3-1_区分⑤所要額内訳'!$D$58="無",COUNTIF($D$159:AP159,1)&lt;=7),AP159,IF(OR('別紙3-1_区分⑤所要額内訳'!$D$58="有",'別紙3-1_区分⑤所要額内訳'!$E$58&lt;=DATE(2022,12,31)),AP159,""))</f>
        <v/>
      </c>
      <c r="AQ266" s="312" t="str">
        <f>IF(AND('別紙3-1_区分⑤所要額内訳'!$E$58&gt;=DATE(2023,1,1),'別紙3-1_区分⑤所要額内訳'!$D$58="無",COUNTIF($D$159:AQ159,1)&lt;=7),AQ159,IF(OR('別紙3-1_区分⑤所要額内訳'!$D$58="有",'別紙3-1_区分⑤所要額内訳'!$E$58&lt;=DATE(2022,12,31)),AQ159,""))</f>
        <v/>
      </c>
      <c r="AR266" s="312" t="str">
        <f>IF(AND('別紙3-1_区分⑤所要額内訳'!$E$58&gt;=DATE(2023,1,1),'別紙3-1_区分⑤所要額内訳'!$D$58="無",COUNTIF($D$159:AR159,1)&lt;=7),AR159,IF(OR('別紙3-1_区分⑤所要額内訳'!$D$58="有",'別紙3-1_区分⑤所要額内訳'!$E$58&lt;=DATE(2022,12,31)),AR159,""))</f>
        <v/>
      </c>
      <c r="AS266" s="312" t="str">
        <f>IF(AND('別紙3-1_区分⑤所要額内訳'!$E$58&gt;=DATE(2023,1,1),'別紙3-1_区分⑤所要額内訳'!$D$58="無",COUNTIF($D$159:AS159,1)&lt;=7),AS159,IF(OR('別紙3-1_区分⑤所要額内訳'!$D$58="有",'別紙3-1_区分⑤所要額内訳'!$E$58&lt;=DATE(2022,12,31)),AS159,""))</f>
        <v/>
      </c>
      <c r="AT266" s="312" t="str">
        <f>IF(AND('別紙3-1_区分⑤所要額内訳'!$E$58&gt;=DATE(2023,1,1),'別紙3-1_区分⑤所要額内訳'!$D$58="無",COUNTIF($D$159:AT159,1)&lt;=7),AT159,IF(OR('別紙3-1_区分⑤所要額内訳'!$D$58="有",'別紙3-1_区分⑤所要額内訳'!$E$58&lt;=DATE(2022,12,31)),AT159,""))</f>
        <v/>
      </c>
      <c r="AU266" s="312" t="str">
        <f>IF(AND('別紙3-1_区分⑤所要額内訳'!$E$58&gt;=DATE(2023,1,1),'別紙3-1_区分⑤所要額内訳'!$D$58="無",COUNTIF($D$159:AU159,1)&lt;=7),AU159,IF(OR('別紙3-1_区分⑤所要額内訳'!$D$58="有",'別紙3-1_区分⑤所要額内訳'!$E$58&lt;=DATE(2022,12,31)),AU159,""))</f>
        <v/>
      </c>
      <c r="AV266" s="312" t="str">
        <f>IF(AND('別紙3-1_区分⑤所要額内訳'!$E$58&gt;=DATE(2023,1,1),'別紙3-1_区分⑤所要額内訳'!$D$58="無",COUNTIF($D$159:AV159,1)&lt;=7),AV159,IF(OR('別紙3-1_区分⑤所要額内訳'!$D$58="有",'別紙3-1_区分⑤所要額内訳'!$E$58&lt;=DATE(2022,12,31)),AV159,""))</f>
        <v/>
      </c>
      <c r="AW266" s="312" t="str">
        <f>IF(AND('別紙3-1_区分⑤所要額内訳'!$E$58&gt;=DATE(2023,1,1),'別紙3-1_区分⑤所要額内訳'!$D$58="無",COUNTIF($D$159:AW159,1)&lt;=7),AW159,IF(OR('別紙3-1_区分⑤所要額内訳'!$D$58="有",'別紙3-1_区分⑤所要額内訳'!$E$58&lt;=DATE(2022,12,31)),AW159,""))</f>
        <v/>
      </c>
      <c r="AX266" s="312" t="str">
        <f>IF(AND('別紙3-1_区分⑤所要額内訳'!$E$58&gt;=DATE(2023,1,1),'別紙3-1_区分⑤所要額内訳'!$D$58="無",COUNTIF($D$159:AX159,1)&lt;=7),AX159,IF(OR('別紙3-1_区分⑤所要額内訳'!$D$58="有",'別紙3-1_区分⑤所要額内訳'!$E$58&lt;=DATE(2022,12,31)),AX159,""))</f>
        <v/>
      </c>
      <c r="AY266" s="312" t="str">
        <f>IF(AND('別紙3-1_区分⑤所要額内訳'!$E$58&gt;=DATE(2023,1,1),'別紙3-1_区分⑤所要額内訳'!$D$58="無",COUNTIF($D$159:AY159,1)&lt;=7),AY159,IF(OR('別紙3-1_区分⑤所要額内訳'!$D$58="有",'別紙3-1_区分⑤所要額内訳'!$E$58&lt;=DATE(2022,12,31)),AY159,""))</f>
        <v/>
      </c>
      <c r="AZ266" s="312" t="str">
        <f>IF(AND('別紙3-1_区分⑤所要額内訳'!$E$58&gt;=DATE(2023,1,1),'別紙3-1_区分⑤所要額内訳'!$D$58="無",COUNTIF($D$159:AZ159,1)&lt;=7),AZ159,IF(OR('別紙3-1_区分⑤所要額内訳'!$D$58="有",'別紙3-1_区分⑤所要額内訳'!$E$58&lt;=DATE(2022,12,31)),AZ159,""))</f>
        <v/>
      </c>
      <c r="BA266" s="312" t="str">
        <f>IF(AND('別紙3-1_区分⑤所要額内訳'!$E$58&gt;=DATE(2023,1,1),'別紙3-1_区分⑤所要額内訳'!$D$58="無",COUNTIF($D$159:BA159,1)&lt;=7),BA159,IF(OR('別紙3-1_区分⑤所要額内訳'!$D$58="有",'別紙3-1_区分⑤所要額内訳'!$E$58&lt;=DATE(2022,12,31)),BA159,""))</f>
        <v/>
      </c>
      <c r="BB266" s="311">
        <f t="shared" si="230"/>
        <v>1</v>
      </c>
    </row>
    <row r="267" spans="1:54">
      <c r="A267" s="307" t="str">
        <f t="shared" si="231"/>
        <v/>
      </c>
      <c r="B267" s="313" t="str">
        <f t="shared" si="231"/>
        <v/>
      </c>
      <c r="C267" s="307" t="str">
        <f t="shared" si="231"/>
        <v/>
      </c>
      <c r="D267" s="312">
        <f>IF(AND('別紙3-1_区分⑤所要額内訳'!$E$59&gt;=DATE(2023,1,1),'別紙3-1_区分⑤所要額内訳'!$D$59="無",COUNTIF($D$160:D160,1)&lt;=7),D160,IF(OR('別紙3-1_区分⑤所要額内訳'!$D$59="有",'別紙3-1_区分⑤所要額内訳'!$E$59&lt;=DATE(2022,12,31)),D160,""))</f>
        <v>1</v>
      </c>
      <c r="E267" s="312" t="str">
        <f>IF(AND('別紙3-1_区分⑤所要額内訳'!$E$59&gt;=DATE(2023,1,1),'別紙3-1_区分⑤所要額内訳'!$D$59="無",COUNTIF($D$160:E160,1)&lt;=7),E160,IF(OR('別紙3-1_区分⑤所要額内訳'!$D$59="有",'別紙3-1_区分⑤所要額内訳'!$E$59&lt;=DATE(2022,12,31)),E160,""))</f>
        <v/>
      </c>
      <c r="F267" s="312" t="str">
        <f>IF(AND('別紙3-1_区分⑤所要額内訳'!$E$59&gt;=DATE(2023,1,1),'別紙3-1_区分⑤所要額内訳'!$D$59="無",COUNTIF($D$160:F160,1)&lt;=7),F160,IF(OR('別紙3-1_区分⑤所要額内訳'!$D$59="有",'別紙3-1_区分⑤所要額内訳'!$E$59&lt;=DATE(2022,12,31)),F160,""))</f>
        <v/>
      </c>
      <c r="G267" s="312" t="str">
        <f>IF(AND('別紙3-1_区分⑤所要額内訳'!$E$59&gt;=DATE(2023,1,1),'別紙3-1_区分⑤所要額内訳'!$D$59="無",COUNTIF($D$160:G160,1)&lt;=7),G160,IF(OR('別紙3-1_区分⑤所要額内訳'!$D$59="有",'別紙3-1_区分⑤所要額内訳'!$E$59&lt;=DATE(2022,12,31)),G160,""))</f>
        <v/>
      </c>
      <c r="H267" s="312" t="str">
        <f>IF(AND('別紙3-1_区分⑤所要額内訳'!$E$59&gt;=DATE(2023,1,1),'別紙3-1_区分⑤所要額内訳'!$D$59="無",COUNTIF($D$160:H160,1)&lt;=7),H160,IF(OR('別紙3-1_区分⑤所要額内訳'!$D$59="有",'別紙3-1_区分⑤所要額内訳'!$E$59&lt;=DATE(2022,12,31)),H160,""))</f>
        <v/>
      </c>
      <c r="I267" s="312" t="str">
        <f>IF(AND('別紙3-1_区分⑤所要額内訳'!$E$59&gt;=DATE(2023,1,1),'別紙3-1_区分⑤所要額内訳'!$D$59="無",COUNTIF($D$160:I160,1)&lt;=7),I160,IF(OR('別紙3-1_区分⑤所要額内訳'!$D$59="有",'別紙3-1_区分⑤所要額内訳'!$E$59&lt;=DATE(2022,12,31)),I160,""))</f>
        <v/>
      </c>
      <c r="J267" s="312" t="str">
        <f>IF(AND('別紙3-1_区分⑤所要額内訳'!$E$59&gt;=DATE(2023,1,1),'別紙3-1_区分⑤所要額内訳'!$D$59="無",COUNTIF($D$160:J160,1)&lt;=7),J160,IF(OR('別紙3-1_区分⑤所要額内訳'!$D$59="有",'別紙3-1_区分⑤所要額内訳'!$E$59&lt;=DATE(2022,12,31)),J160,""))</f>
        <v/>
      </c>
      <c r="K267" s="312" t="str">
        <f>IF(AND('別紙3-1_区分⑤所要額内訳'!$E$59&gt;=DATE(2023,1,1),'別紙3-1_区分⑤所要額内訳'!$D$59="無",COUNTIF($D$160:K160,1)&lt;=7),K160,IF(OR('別紙3-1_区分⑤所要額内訳'!$D$59="有",'別紙3-1_区分⑤所要額内訳'!$E$59&lt;=DATE(2022,12,31)),K160,""))</f>
        <v/>
      </c>
      <c r="L267" s="312" t="str">
        <f>IF(AND('別紙3-1_区分⑤所要額内訳'!$E$59&gt;=DATE(2023,1,1),'別紙3-1_区分⑤所要額内訳'!$D$59="無",COUNTIF($D$160:L160,1)&lt;=7),L160,IF(OR('別紙3-1_区分⑤所要額内訳'!$D$59="有",'別紙3-1_区分⑤所要額内訳'!$E$59&lt;=DATE(2022,12,31)),L160,""))</f>
        <v/>
      </c>
      <c r="M267" s="312" t="str">
        <f>IF(AND('別紙3-1_区分⑤所要額内訳'!$E$59&gt;=DATE(2023,1,1),'別紙3-1_区分⑤所要額内訳'!$D$59="無",COUNTIF($D$160:M160,1)&lt;=7),M160,IF(OR('別紙3-1_区分⑤所要額内訳'!$D$59="有",'別紙3-1_区分⑤所要額内訳'!$E$59&lt;=DATE(2022,12,31)),M160,""))</f>
        <v/>
      </c>
      <c r="N267" s="312" t="str">
        <f>IF(AND('別紙3-1_区分⑤所要額内訳'!$E$59&gt;=DATE(2023,1,1),'別紙3-1_区分⑤所要額内訳'!$D$59="無",COUNTIF($D$160:N160,1)&lt;=7),N160,IF(OR('別紙3-1_区分⑤所要額内訳'!$D$59="有",'別紙3-1_区分⑤所要額内訳'!$E$59&lt;=DATE(2022,12,31)),N160,""))</f>
        <v/>
      </c>
      <c r="O267" s="312" t="str">
        <f>IF(AND('別紙3-1_区分⑤所要額内訳'!$E$59&gt;=DATE(2023,1,1),'別紙3-1_区分⑤所要額内訳'!$D$59="無",COUNTIF($D$160:O160,1)&lt;=7),O160,IF(OR('別紙3-1_区分⑤所要額内訳'!$D$59="有",'別紙3-1_区分⑤所要額内訳'!$E$59&lt;=DATE(2022,12,31)),O160,""))</f>
        <v/>
      </c>
      <c r="P267" s="312" t="str">
        <f>IF(AND('別紙3-1_区分⑤所要額内訳'!$E$59&gt;=DATE(2023,1,1),'別紙3-1_区分⑤所要額内訳'!$D$59="無",COUNTIF($D$160:P160,1)&lt;=7),P160,IF(OR('別紙3-1_区分⑤所要額内訳'!$D$59="有",'別紙3-1_区分⑤所要額内訳'!$E$59&lt;=DATE(2022,12,31)),P160,""))</f>
        <v/>
      </c>
      <c r="Q267" s="312" t="str">
        <f>IF(AND('別紙3-1_区分⑤所要額内訳'!$E$59&gt;=DATE(2023,1,1),'別紙3-1_区分⑤所要額内訳'!$D$59="無",COUNTIF($D$160:Q160,1)&lt;=7),Q160,IF(OR('別紙3-1_区分⑤所要額内訳'!$D$59="有",'別紙3-1_区分⑤所要額内訳'!$E$59&lt;=DATE(2022,12,31)),Q160,""))</f>
        <v/>
      </c>
      <c r="R267" s="312" t="str">
        <f>IF(AND('別紙3-1_区分⑤所要額内訳'!$E$59&gt;=DATE(2023,1,1),'別紙3-1_区分⑤所要額内訳'!$D$59="無",COUNTIF($D$160:R160,1)&lt;=7),R160,IF(OR('別紙3-1_区分⑤所要額内訳'!$D$59="有",'別紙3-1_区分⑤所要額内訳'!$E$59&lt;=DATE(2022,12,31)),R160,""))</f>
        <v/>
      </c>
      <c r="S267" s="312" t="str">
        <f>IF(AND('別紙3-1_区分⑤所要額内訳'!$E$59&gt;=DATE(2023,1,1),'別紙3-1_区分⑤所要額内訳'!$D$59="無",COUNTIF($D$160:S160,1)&lt;=7),S160,IF(OR('別紙3-1_区分⑤所要額内訳'!$D$59="有",'別紙3-1_区分⑤所要額内訳'!$E$59&lt;=DATE(2022,12,31)),S160,""))</f>
        <v/>
      </c>
      <c r="T267" s="312" t="str">
        <f>IF(AND('別紙3-1_区分⑤所要額内訳'!$E$59&gt;=DATE(2023,1,1),'別紙3-1_区分⑤所要額内訳'!$D$59="無",COUNTIF($D$160:T160,1)&lt;=7),T160,IF(OR('別紙3-1_区分⑤所要額内訳'!$D$59="有",'別紙3-1_区分⑤所要額内訳'!$E$59&lt;=DATE(2022,12,31)),T160,""))</f>
        <v/>
      </c>
      <c r="U267" s="312" t="str">
        <f>IF(AND('別紙3-1_区分⑤所要額内訳'!$E$59&gt;=DATE(2023,1,1),'別紙3-1_区分⑤所要額内訳'!$D$59="無",COUNTIF($D$160:U160,1)&lt;=7),U160,IF(OR('別紙3-1_区分⑤所要額内訳'!$D$59="有",'別紙3-1_区分⑤所要額内訳'!$E$59&lt;=DATE(2022,12,31)),U160,""))</f>
        <v/>
      </c>
      <c r="V267" s="312" t="str">
        <f>IF(AND('別紙3-1_区分⑤所要額内訳'!$E$59&gt;=DATE(2023,1,1),'別紙3-1_区分⑤所要額内訳'!$D$59="無",COUNTIF($D$160:V160,1)&lt;=7),V160,IF(OR('別紙3-1_区分⑤所要額内訳'!$D$59="有",'別紙3-1_区分⑤所要額内訳'!$E$59&lt;=DATE(2022,12,31)),V160,""))</f>
        <v/>
      </c>
      <c r="W267" s="312" t="str">
        <f>IF(AND('別紙3-1_区分⑤所要額内訳'!$E$59&gt;=DATE(2023,1,1),'別紙3-1_区分⑤所要額内訳'!$D$59="無",COUNTIF($D$160:W160,1)&lt;=7),W160,IF(OR('別紙3-1_区分⑤所要額内訳'!$D$59="有",'別紙3-1_区分⑤所要額内訳'!$E$59&lt;=DATE(2022,12,31)),W160,""))</f>
        <v/>
      </c>
      <c r="X267" s="312" t="str">
        <f>IF(AND('別紙3-1_区分⑤所要額内訳'!$E$59&gt;=DATE(2023,1,1),'別紙3-1_区分⑤所要額内訳'!$D$59="無",COUNTIF($D$160:X160,1)&lt;=7),X160,IF(OR('別紙3-1_区分⑤所要額内訳'!$D$59="有",'別紙3-1_区分⑤所要額内訳'!$E$59&lt;=DATE(2022,12,31)),X160,""))</f>
        <v/>
      </c>
      <c r="Y267" s="312" t="str">
        <f>IF(AND('別紙3-1_区分⑤所要額内訳'!$E$59&gt;=DATE(2023,1,1),'別紙3-1_区分⑤所要額内訳'!$D$59="無",COUNTIF($D$160:Y160,1)&lt;=7),Y160,IF(OR('別紙3-1_区分⑤所要額内訳'!$D$59="有",'別紙3-1_区分⑤所要額内訳'!$E$59&lt;=DATE(2022,12,31)),Y160,""))</f>
        <v/>
      </c>
      <c r="Z267" s="312" t="str">
        <f>IF(AND('別紙3-1_区分⑤所要額内訳'!$E$59&gt;=DATE(2023,1,1),'別紙3-1_区分⑤所要額内訳'!$D$59="無",COUNTIF($D$160:Z160,1)&lt;=7),Z160,IF(OR('別紙3-1_区分⑤所要額内訳'!$D$59="有",'別紙3-1_区分⑤所要額内訳'!$E$59&lt;=DATE(2022,12,31)),Z160,""))</f>
        <v/>
      </c>
      <c r="AA267" s="312" t="str">
        <f>IF(AND('別紙3-1_区分⑤所要額内訳'!$E$59&gt;=DATE(2023,1,1),'別紙3-1_区分⑤所要額内訳'!$D$59="無",COUNTIF($D$160:AA160,1)&lt;=7),AA160,IF(OR('別紙3-1_区分⑤所要額内訳'!$D$59="有",'別紙3-1_区分⑤所要額内訳'!$E$59&lt;=DATE(2022,12,31)),AA160,""))</f>
        <v/>
      </c>
      <c r="AB267" s="312" t="str">
        <f>IF(AND('別紙3-1_区分⑤所要額内訳'!$E$59&gt;=DATE(2023,1,1),'別紙3-1_区分⑤所要額内訳'!$D$59="無",COUNTIF($D$160:AB160,1)&lt;=7),AB160,IF(OR('別紙3-1_区分⑤所要額内訳'!$D$59="有",'別紙3-1_区分⑤所要額内訳'!$E$59&lt;=DATE(2022,12,31)),AB160,""))</f>
        <v/>
      </c>
      <c r="AC267" s="312" t="str">
        <f>IF(AND('別紙3-1_区分⑤所要額内訳'!$E$59&gt;=DATE(2023,1,1),'別紙3-1_区分⑤所要額内訳'!$D$59="無",COUNTIF($D$160:AC160,1)&lt;=7),AC160,IF(OR('別紙3-1_区分⑤所要額内訳'!$D$59="有",'別紙3-1_区分⑤所要額内訳'!$E$59&lt;=DATE(2022,12,31)),AC160,""))</f>
        <v/>
      </c>
      <c r="AD267" s="312" t="str">
        <f>IF(AND('別紙3-1_区分⑤所要額内訳'!$E$59&gt;=DATE(2023,1,1),'別紙3-1_区分⑤所要額内訳'!$D$59="無",COUNTIF($D$160:AD160,1)&lt;=7),AD160,IF(OR('別紙3-1_区分⑤所要額内訳'!$D$59="有",'別紙3-1_区分⑤所要額内訳'!$E$59&lt;=DATE(2022,12,31)),AD160,""))</f>
        <v/>
      </c>
      <c r="AE267" s="312" t="str">
        <f>IF(AND('別紙3-1_区分⑤所要額内訳'!$E$59&gt;=DATE(2023,1,1),'別紙3-1_区分⑤所要額内訳'!$D$59="無",COUNTIF($D$160:AE160,1)&lt;=7),AE160,IF(OR('別紙3-1_区分⑤所要額内訳'!$D$59="有",'別紙3-1_区分⑤所要額内訳'!$E$59&lt;=DATE(2022,12,31)),AE160,""))</f>
        <v/>
      </c>
      <c r="AF267" s="312" t="str">
        <f>IF(AND('別紙3-1_区分⑤所要額内訳'!$E$59&gt;=DATE(2023,1,1),'別紙3-1_区分⑤所要額内訳'!$D$59="無",COUNTIF($D$160:AF160,1)&lt;=7),AF160,IF(OR('別紙3-1_区分⑤所要額内訳'!$D$59="有",'別紙3-1_区分⑤所要額内訳'!$E$59&lt;=DATE(2022,12,31)),AF160,""))</f>
        <v/>
      </c>
      <c r="AG267" s="312" t="str">
        <f>IF(AND('別紙3-1_区分⑤所要額内訳'!$E$59&gt;=DATE(2023,1,1),'別紙3-1_区分⑤所要額内訳'!$D$59="無",COUNTIF($D$160:AG160,1)&lt;=7),AG160,IF(OR('別紙3-1_区分⑤所要額内訳'!$D$59="有",'別紙3-1_区分⑤所要額内訳'!$E$59&lt;=DATE(2022,12,31)),AG160,""))</f>
        <v/>
      </c>
      <c r="AH267" s="312" t="str">
        <f>IF(AND('別紙3-1_区分⑤所要額内訳'!$E$59&gt;=DATE(2023,1,1),'別紙3-1_区分⑤所要額内訳'!$D$59="無",COUNTIF($D$160:AH160,1)&lt;=7),AH160,IF(OR('別紙3-1_区分⑤所要額内訳'!$D$59="有",'別紙3-1_区分⑤所要額内訳'!$E$59&lt;=DATE(2022,12,31)),AH160,""))</f>
        <v/>
      </c>
      <c r="AI267" s="312" t="str">
        <f>IF(AND('別紙3-1_区分⑤所要額内訳'!$E$59&gt;=DATE(2023,1,1),'別紙3-1_区分⑤所要額内訳'!$D$59="無",COUNTIF($D$160:AI160,1)&lt;=7),AI160,IF(OR('別紙3-1_区分⑤所要額内訳'!$D$59="有",'別紙3-1_区分⑤所要額内訳'!$E$59&lt;=DATE(2022,12,31)),AI160,""))</f>
        <v/>
      </c>
      <c r="AJ267" s="312" t="str">
        <f>IF(AND('別紙3-1_区分⑤所要額内訳'!$E$59&gt;=DATE(2023,1,1),'別紙3-1_区分⑤所要額内訳'!$D$59="無",COUNTIF($D$160:AJ160,1)&lt;=7),AJ160,IF(OR('別紙3-1_区分⑤所要額内訳'!$D$59="有",'別紙3-1_区分⑤所要額内訳'!$E$59&lt;=DATE(2022,12,31)),AJ160,""))</f>
        <v/>
      </c>
      <c r="AK267" s="312" t="str">
        <f>IF(AND('別紙3-1_区分⑤所要額内訳'!$E$59&gt;=DATE(2023,1,1),'別紙3-1_区分⑤所要額内訳'!$D$59="無",COUNTIF($D$160:AK160,1)&lt;=7),AK160,IF(OR('別紙3-1_区分⑤所要額内訳'!$D$59="有",'別紙3-1_区分⑤所要額内訳'!$E$59&lt;=DATE(2022,12,31)),AK160,""))</f>
        <v/>
      </c>
      <c r="AL267" s="312" t="str">
        <f>IF(AND('別紙3-1_区分⑤所要額内訳'!$E$59&gt;=DATE(2023,1,1),'別紙3-1_区分⑤所要額内訳'!$D$59="無",COUNTIF($D$160:AL160,1)&lt;=7),AL160,IF(OR('別紙3-1_区分⑤所要額内訳'!$D$59="有",'別紙3-1_区分⑤所要額内訳'!$E$59&lt;=DATE(2022,12,31)),AL160,""))</f>
        <v/>
      </c>
      <c r="AM267" s="312" t="str">
        <f>IF(AND('別紙3-1_区分⑤所要額内訳'!$E$59&gt;=DATE(2023,1,1),'別紙3-1_区分⑤所要額内訳'!$D$59="無",COUNTIF($D$160:AM160,1)&lt;=7),AM160,IF(OR('別紙3-1_区分⑤所要額内訳'!$D$59="有",'別紙3-1_区分⑤所要額内訳'!$E$59&lt;=DATE(2022,12,31)),AM160,""))</f>
        <v/>
      </c>
      <c r="AN267" s="312" t="str">
        <f>IF(AND('別紙3-1_区分⑤所要額内訳'!$E$59&gt;=DATE(2023,1,1),'別紙3-1_区分⑤所要額内訳'!$D$59="無",COUNTIF($D$160:AN160,1)&lt;=7),AN160,IF(OR('別紙3-1_区分⑤所要額内訳'!$D$59="有",'別紙3-1_区分⑤所要額内訳'!$E$59&lt;=DATE(2022,12,31)),AN160,""))</f>
        <v/>
      </c>
      <c r="AO267" s="312" t="str">
        <f>IF(AND('別紙3-1_区分⑤所要額内訳'!$E$59&gt;=DATE(2023,1,1),'別紙3-1_区分⑤所要額内訳'!$D$59="無",COUNTIF($D$160:AO160,1)&lt;=7),AO160,IF(OR('別紙3-1_区分⑤所要額内訳'!$D$59="有",'別紙3-1_区分⑤所要額内訳'!$E$59&lt;=DATE(2022,12,31)),AO160,""))</f>
        <v/>
      </c>
      <c r="AP267" s="312" t="str">
        <f>IF(AND('別紙3-1_区分⑤所要額内訳'!$E$59&gt;=DATE(2023,1,1),'別紙3-1_区分⑤所要額内訳'!$D$59="無",COUNTIF($D$160:AP160,1)&lt;=7),AP160,IF(OR('別紙3-1_区分⑤所要額内訳'!$D$59="有",'別紙3-1_区分⑤所要額内訳'!$E$59&lt;=DATE(2022,12,31)),AP160,""))</f>
        <v/>
      </c>
      <c r="AQ267" s="312" t="str">
        <f>IF(AND('別紙3-1_区分⑤所要額内訳'!$E$59&gt;=DATE(2023,1,1),'別紙3-1_区分⑤所要額内訳'!$D$59="無",COUNTIF($D$160:AQ160,1)&lt;=7),AQ160,IF(OR('別紙3-1_区分⑤所要額内訳'!$D$59="有",'別紙3-1_区分⑤所要額内訳'!$E$59&lt;=DATE(2022,12,31)),AQ160,""))</f>
        <v/>
      </c>
      <c r="AR267" s="312" t="str">
        <f>IF(AND('別紙3-1_区分⑤所要額内訳'!$E$59&gt;=DATE(2023,1,1),'別紙3-1_区分⑤所要額内訳'!$D$59="無",COUNTIF($D$160:AR160,1)&lt;=7),AR160,IF(OR('別紙3-1_区分⑤所要額内訳'!$D$59="有",'別紙3-1_区分⑤所要額内訳'!$E$59&lt;=DATE(2022,12,31)),AR160,""))</f>
        <v/>
      </c>
      <c r="AS267" s="312" t="str">
        <f>IF(AND('別紙3-1_区分⑤所要額内訳'!$E$59&gt;=DATE(2023,1,1),'別紙3-1_区分⑤所要額内訳'!$D$59="無",COUNTIF($D$160:AS160,1)&lt;=7),AS160,IF(OR('別紙3-1_区分⑤所要額内訳'!$D$59="有",'別紙3-1_区分⑤所要額内訳'!$E$59&lt;=DATE(2022,12,31)),AS160,""))</f>
        <v/>
      </c>
      <c r="AT267" s="312" t="str">
        <f>IF(AND('別紙3-1_区分⑤所要額内訳'!$E$59&gt;=DATE(2023,1,1),'別紙3-1_区分⑤所要額内訳'!$D$59="無",COUNTIF($D$160:AT160,1)&lt;=7),AT160,IF(OR('別紙3-1_区分⑤所要額内訳'!$D$59="有",'別紙3-1_区分⑤所要額内訳'!$E$59&lt;=DATE(2022,12,31)),AT160,""))</f>
        <v/>
      </c>
      <c r="AU267" s="312" t="str">
        <f>IF(AND('別紙3-1_区分⑤所要額内訳'!$E$59&gt;=DATE(2023,1,1),'別紙3-1_区分⑤所要額内訳'!$D$59="無",COUNTIF($D$160:AU160,1)&lt;=7),AU160,IF(OR('別紙3-1_区分⑤所要額内訳'!$D$59="有",'別紙3-1_区分⑤所要額内訳'!$E$59&lt;=DATE(2022,12,31)),AU160,""))</f>
        <v/>
      </c>
      <c r="AV267" s="312" t="str">
        <f>IF(AND('別紙3-1_区分⑤所要額内訳'!$E$59&gt;=DATE(2023,1,1),'別紙3-1_区分⑤所要額内訳'!$D$59="無",COUNTIF($D$160:AV160,1)&lt;=7),AV160,IF(OR('別紙3-1_区分⑤所要額内訳'!$D$59="有",'別紙3-1_区分⑤所要額内訳'!$E$59&lt;=DATE(2022,12,31)),AV160,""))</f>
        <v/>
      </c>
      <c r="AW267" s="312" t="str">
        <f>IF(AND('別紙3-1_区分⑤所要額内訳'!$E$59&gt;=DATE(2023,1,1),'別紙3-1_区分⑤所要額内訳'!$D$59="無",COUNTIF($D$160:AW160,1)&lt;=7),AW160,IF(OR('別紙3-1_区分⑤所要額内訳'!$D$59="有",'別紙3-1_区分⑤所要額内訳'!$E$59&lt;=DATE(2022,12,31)),AW160,""))</f>
        <v/>
      </c>
      <c r="AX267" s="312" t="str">
        <f>IF(AND('別紙3-1_区分⑤所要額内訳'!$E$59&gt;=DATE(2023,1,1),'別紙3-1_区分⑤所要額内訳'!$D$59="無",COUNTIF($D$160:AX160,1)&lt;=7),AX160,IF(OR('別紙3-1_区分⑤所要額内訳'!$D$59="有",'別紙3-1_区分⑤所要額内訳'!$E$59&lt;=DATE(2022,12,31)),AX160,""))</f>
        <v/>
      </c>
      <c r="AY267" s="312" t="str">
        <f>IF(AND('別紙3-1_区分⑤所要額内訳'!$E$59&gt;=DATE(2023,1,1),'別紙3-1_区分⑤所要額内訳'!$D$59="無",COUNTIF($D$160:AY160,1)&lt;=7),AY160,IF(OR('別紙3-1_区分⑤所要額内訳'!$D$59="有",'別紙3-1_区分⑤所要額内訳'!$E$59&lt;=DATE(2022,12,31)),AY160,""))</f>
        <v/>
      </c>
      <c r="AZ267" s="312" t="str">
        <f>IF(AND('別紙3-1_区分⑤所要額内訳'!$E$59&gt;=DATE(2023,1,1),'別紙3-1_区分⑤所要額内訳'!$D$59="無",COUNTIF($D$160:AZ160,1)&lt;=7),AZ160,IF(OR('別紙3-1_区分⑤所要額内訳'!$D$59="有",'別紙3-1_区分⑤所要額内訳'!$E$59&lt;=DATE(2022,12,31)),AZ160,""))</f>
        <v/>
      </c>
      <c r="BA267" s="312" t="str">
        <f>IF(AND('別紙3-1_区分⑤所要額内訳'!$E$59&gt;=DATE(2023,1,1),'別紙3-1_区分⑤所要額内訳'!$D$59="無",COUNTIF($D$160:BA160,1)&lt;=7),BA160,IF(OR('別紙3-1_区分⑤所要額内訳'!$D$59="有",'別紙3-1_区分⑤所要額内訳'!$E$59&lt;=DATE(2022,12,31)),BA160,""))</f>
        <v/>
      </c>
      <c r="BB267" s="311">
        <f t="shared" si="230"/>
        <v>1</v>
      </c>
    </row>
    <row r="268" spans="1:54">
      <c r="A268" s="307" t="str">
        <f t="shared" si="231"/>
        <v/>
      </c>
      <c r="B268" s="313" t="str">
        <f t="shared" si="231"/>
        <v/>
      </c>
      <c r="C268" s="307" t="str">
        <f t="shared" si="231"/>
        <v/>
      </c>
      <c r="D268" s="312">
        <f>IF(AND('別紙3-1_区分⑤所要額内訳'!$E$60&gt;=DATE(2023,1,1),'別紙3-1_区分⑤所要額内訳'!$D$60="無",COUNTIF($D$161:D161,1)&lt;=7),D161,IF(OR('別紙3-1_区分⑤所要額内訳'!$D$60="有",'別紙3-1_区分⑤所要額内訳'!$E$60&lt;=DATE(2022,12,31)),D161,""))</f>
        <v>1</v>
      </c>
      <c r="E268" s="312" t="str">
        <f>IF(AND('別紙3-1_区分⑤所要額内訳'!$E$60&gt;=DATE(2023,1,1),'別紙3-1_区分⑤所要額内訳'!$D$60="無",COUNTIF($D$161:E161,1)&lt;=7),E161,IF(OR('別紙3-1_区分⑤所要額内訳'!$D$60="有",'別紙3-1_区分⑤所要額内訳'!$E$60&lt;=DATE(2022,12,31)),E161,""))</f>
        <v/>
      </c>
      <c r="F268" s="312" t="str">
        <f>IF(AND('別紙3-1_区分⑤所要額内訳'!$E$60&gt;=DATE(2023,1,1),'別紙3-1_区分⑤所要額内訳'!$D$60="無",COUNTIF($D$161:F161,1)&lt;=7),F161,IF(OR('別紙3-1_区分⑤所要額内訳'!$D$60="有",'別紙3-1_区分⑤所要額内訳'!$E$60&lt;=DATE(2022,12,31)),F161,""))</f>
        <v/>
      </c>
      <c r="G268" s="312" t="str">
        <f>IF(AND('別紙3-1_区分⑤所要額内訳'!$E$60&gt;=DATE(2023,1,1),'別紙3-1_区分⑤所要額内訳'!$D$60="無",COUNTIF($D$161:G161,1)&lt;=7),G161,IF(OR('別紙3-1_区分⑤所要額内訳'!$D$60="有",'別紙3-1_区分⑤所要額内訳'!$E$60&lt;=DATE(2022,12,31)),G161,""))</f>
        <v/>
      </c>
      <c r="H268" s="312" t="str">
        <f>IF(AND('別紙3-1_区分⑤所要額内訳'!$E$60&gt;=DATE(2023,1,1),'別紙3-1_区分⑤所要額内訳'!$D$60="無",COUNTIF($D$161:H161,1)&lt;=7),H161,IF(OR('別紙3-1_区分⑤所要額内訳'!$D$60="有",'別紙3-1_区分⑤所要額内訳'!$E$60&lt;=DATE(2022,12,31)),H161,""))</f>
        <v/>
      </c>
      <c r="I268" s="312" t="str">
        <f>IF(AND('別紙3-1_区分⑤所要額内訳'!$E$60&gt;=DATE(2023,1,1),'別紙3-1_区分⑤所要額内訳'!$D$60="無",COUNTIF($D$161:I161,1)&lt;=7),I161,IF(OR('別紙3-1_区分⑤所要額内訳'!$D$60="有",'別紙3-1_区分⑤所要額内訳'!$E$60&lt;=DATE(2022,12,31)),I161,""))</f>
        <v/>
      </c>
      <c r="J268" s="312" t="str">
        <f>IF(AND('別紙3-1_区分⑤所要額内訳'!$E$60&gt;=DATE(2023,1,1),'別紙3-1_区分⑤所要額内訳'!$D$60="無",COUNTIF($D$161:J161,1)&lt;=7),J161,IF(OR('別紙3-1_区分⑤所要額内訳'!$D$60="有",'別紙3-1_区分⑤所要額内訳'!$E$60&lt;=DATE(2022,12,31)),J161,""))</f>
        <v/>
      </c>
      <c r="K268" s="312" t="str">
        <f>IF(AND('別紙3-1_区分⑤所要額内訳'!$E$60&gt;=DATE(2023,1,1),'別紙3-1_区分⑤所要額内訳'!$D$60="無",COUNTIF($D$161:K161,1)&lt;=7),K161,IF(OR('別紙3-1_区分⑤所要額内訳'!$D$60="有",'別紙3-1_区分⑤所要額内訳'!$E$60&lt;=DATE(2022,12,31)),K161,""))</f>
        <v/>
      </c>
      <c r="L268" s="312" t="str">
        <f>IF(AND('別紙3-1_区分⑤所要額内訳'!$E$60&gt;=DATE(2023,1,1),'別紙3-1_区分⑤所要額内訳'!$D$60="無",COUNTIF($D$161:L161,1)&lt;=7),L161,IF(OR('別紙3-1_区分⑤所要額内訳'!$D$60="有",'別紙3-1_区分⑤所要額内訳'!$E$60&lt;=DATE(2022,12,31)),L161,""))</f>
        <v/>
      </c>
      <c r="M268" s="312" t="str">
        <f>IF(AND('別紙3-1_区分⑤所要額内訳'!$E$60&gt;=DATE(2023,1,1),'別紙3-1_区分⑤所要額内訳'!$D$60="無",COUNTIF($D$161:M161,1)&lt;=7),M161,IF(OR('別紙3-1_区分⑤所要額内訳'!$D$60="有",'別紙3-1_区分⑤所要額内訳'!$E$60&lt;=DATE(2022,12,31)),M161,""))</f>
        <v/>
      </c>
      <c r="N268" s="312" t="str">
        <f>IF(AND('別紙3-1_区分⑤所要額内訳'!$E$60&gt;=DATE(2023,1,1),'別紙3-1_区分⑤所要額内訳'!$D$60="無",COUNTIF($D$161:N161,1)&lt;=7),N161,IF(OR('別紙3-1_区分⑤所要額内訳'!$D$60="有",'別紙3-1_区分⑤所要額内訳'!$E$60&lt;=DATE(2022,12,31)),N161,""))</f>
        <v/>
      </c>
      <c r="O268" s="312" t="str">
        <f>IF(AND('別紙3-1_区分⑤所要額内訳'!$E$60&gt;=DATE(2023,1,1),'別紙3-1_区分⑤所要額内訳'!$D$60="無",COUNTIF($D$161:O161,1)&lt;=7),O161,IF(OR('別紙3-1_区分⑤所要額内訳'!$D$60="有",'別紙3-1_区分⑤所要額内訳'!$E$60&lt;=DATE(2022,12,31)),O161,""))</f>
        <v/>
      </c>
      <c r="P268" s="312" t="str">
        <f>IF(AND('別紙3-1_区分⑤所要額内訳'!$E$60&gt;=DATE(2023,1,1),'別紙3-1_区分⑤所要額内訳'!$D$60="無",COUNTIF($D$161:P161,1)&lt;=7),P161,IF(OR('別紙3-1_区分⑤所要額内訳'!$D$60="有",'別紙3-1_区分⑤所要額内訳'!$E$60&lt;=DATE(2022,12,31)),P161,""))</f>
        <v/>
      </c>
      <c r="Q268" s="312" t="str">
        <f>IF(AND('別紙3-1_区分⑤所要額内訳'!$E$60&gt;=DATE(2023,1,1),'別紙3-1_区分⑤所要額内訳'!$D$60="無",COUNTIF($D$161:Q161,1)&lt;=7),Q161,IF(OR('別紙3-1_区分⑤所要額内訳'!$D$60="有",'別紙3-1_区分⑤所要額内訳'!$E$60&lt;=DATE(2022,12,31)),Q161,""))</f>
        <v/>
      </c>
      <c r="R268" s="312" t="str">
        <f>IF(AND('別紙3-1_区分⑤所要額内訳'!$E$60&gt;=DATE(2023,1,1),'別紙3-1_区分⑤所要額内訳'!$D$60="無",COUNTIF($D$161:R161,1)&lt;=7),R161,IF(OR('別紙3-1_区分⑤所要額内訳'!$D$60="有",'別紙3-1_区分⑤所要額内訳'!$E$60&lt;=DATE(2022,12,31)),R161,""))</f>
        <v/>
      </c>
      <c r="S268" s="312" t="str">
        <f>IF(AND('別紙3-1_区分⑤所要額内訳'!$E$60&gt;=DATE(2023,1,1),'別紙3-1_区分⑤所要額内訳'!$D$60="無",COUNTIF($D$161:S161,1)&lt;=7),S161,IF(OR('別紙3-1_区分⑤所要額内訳'!$D$60="有",'別紙3-1_区分⑤所要額内訳'!$E$60&lt;=DATE(2022,12,31)),S161,""))</f>
        <v/>
      </c>
      <c r="T268" s="312" t="str">
        <f>IF(AND('別紙3-1_区分⑤所要額内訳'!$E$60&gt;=DATE(2023,1,1),'別紙3-1_区分⑤所要額内訳'!$D$60="無",COUNTIF($D$161:T161,1)&lt;=7),T161,IF(OR('別紙3-1_区分⑤所要額内訳'!$D$60="有",'別紙3-1_区分⑤所要額内訳'!$E$60&lt;=DATE(2022,12,31)),T161,""))</f>
        <v/>
      </c>
      <c r="U268" s="312" t="str">
        <f>IF(AND('別紙3-1_区分⑤所要額内訳'!$E$60&gt;=DATE(2023,1,1),'別紙3-1_区分⑤所要額内訳'!$D$60="無",COUNTIF($D$161:U161,1)&lt;=7),U161,IF(OR('別紙3-1_区分⑤所要額内訳'!$D$60="有",'別紙3-1_区分⑤所要額内訳'!$E$60&lt;=DATE(2022,12,31)),U161,""))</f>
        <v/>
      </c>
      <c r="V268" s="312" t="str">
        <f>IF(AND('別紙3-1_区分⑤所要額内訳'!$E$60&gt;=DATE(2023,1,1),'別紙3-1_区分⑤所要額内訳'!$D$60="無",COUNTIF($D$161:V161,1)&lt;=7),V161,IF(OR('別紙3-1_区分⑤所要額内訳'!$D$60="有",'別紙3-1_区分⑤所要額内訳'!$E$60&lt;=DATE(2022,12,31)),V161,""))</f>
        <v/>
      </c>
      <c r="W268" s="312" t="str">
        <f>IF(AND('別紙3-1_区分⑤所要額内訳'!$E$60&gt;=DATE(2023,1,1),'別紙3-1_区分⑤所要額内訳'!$D$60="無",COUNTIF($D$161:W161,1)&lt;=7),W161,IF(OR('別紙3-1_区分⑤所要額内訳'!$D$60="有",'別紙3-1_区分⑤所要額内訳'!$E$60&lt;=DATE(2022,12,31)),W161,""))</f>
        <v/>
      </c>
      <c r="X268" s="312" t="str">
        <f>IF(AND('別紙3-1_区分⑤所要額内訳'!$E$60&gt;=DATE(2023,1,1),'別紙3-1_区分⑤所要額内訳'!$D$60="無",COUNTIF($D$161:X161,1)&lt;=7),X161,IF(OR('別紙3-1_区分⑤所要額内訳'!$D$60="有",'別紙3-1_区分⑤所要額内訳'!$E$60&lt;=DATE(2022,12,31)),X161,""))</f>
        <v/>
      </c>
      <c r="Y268" s="312" t="str">
        <f>IF(AND('別紙3-1_区分⑤所要額内訳'!$E$60&gt;=DATE(2023,1,1),'別紙3-1_区分⑤所要額内訳'!$D$60="無",COUNTIF($D$161:Y161,1)&lt;=7),Y161,IF(OR('別紙3-1_区分⑤所要額内訳'!$D$60="有",'別紙3-1_区分⑤所要額内訳'!$E$60&lt;=DATE(2022,12,31)),Y161,""))</f>
        <v/>
      </c>
      <c r="Z268" s="312" t="str">
        <f>IF(AND('別紙3-1_区分⑤所要額内訳'!$E$60&gt;=DATE(2023,1,1),'別紙3-1_区分⑤所要額内訳'!$D$60="無",COUNTIF($D$161:Z161,1)&lt;=7),Z161,IF(OR('別紙3-1_区分⑤所要額内訳'!$D$60="有",'別紙3-1_区分⑤所要額内訳'!$E$60&lt;=DATE(2022,12,31)),Z161,""))</f>
        <v/>
      </c>
      <c r="AA268" s="312" t="str">
        <f>IF(AND('別紙3-1_区分⑤所要額内訳'!$E$60&gt;=DATE(2023,1,1),'別紙3-1_区分⑤所要額内訳'!$D$60="無",COUNTIF($D$161:AA161,1)&lt;=7),AA161,IF(OR('別紙3-1_区分⑤所要額内訳'!$D$60="有",'別紙3-1_区分⑤所要額内訳'!$E$60&lt;=DATE(2022,12,31)),AA161,""))</f>
        <v/>
      </c>
      <c r="AB268" s="312" t="str">
        <f>IF(AND('別紙3-1_区分⑤所要額内訳'!$E$60&gt;=DATE(2023,1,1),'別紙3-1_区分⑤所要額内訳'!$D$60="無",COUNTIF($D$161:AB161,1)&lt;=7),AB161,IF(OR('別紙3-1_区分⑤所要額内訳'!$D$60="有",'別紙3-1_区分⑤所要額内訳'!$E$60&lt;=DATE(2022,12,31)),AB161,""))</f>
        <v/>
      </c>
      <c r="AC268" s="312" t="str">
        <f>IF(AND('別紙3-1_区分⑤所要額内訳'!$E$60&gt;=DATE(2023,1,1),'別紙3-1_区分⑤所要額内訳'!$D$60="無",COUNTIF($D$161:AC161,1)&lt;=7),AC161,IF(OR('別紙3-1_区分⑤所要額内訳'!$D$60="有",'別紙3-1_区分⑤所要額内訳'!$E$60&lt;=DATE(2022,12,31)),AC161,""))</f>
        <v/>
      </c>
      <c r="AD268" s="312" t="str">
        <f>IF(AND('別紙3-1_区分⑤所要額内訳'!$E$60&gt;=DATE(2023,1,1),'別紙3-1_区分⑤所要額内訳'!$D$60="無",COUNTIF($D$161:AD161,1)&lt;=7),AD161,IF(OR('別紙3-1_区分⑤所要額内訳'!$D$60="有",'別紙3-1_区分⑤所要額内訳'!$E$60&lt;=DATE(2022,12,31)),AD161,""))</f>
        <v/>
      </c>
      <c r="AE268" s="312" t="str">
        <f>IF(AND('別紙3-1_区分⑤所要額内訳'!$E$60&gt;=DATE(2023,1,1),'別紙3-1_区分⑤所要額内訳'!$D$60="無",COUNTIF($D$161:AE161,1)&lt;=7),AE161,IF(OR('別紙3-1_区分⑤所要額内訳'!$D$60="有",'別紙3-1_区分⑤所要額内訳'!$E$60&lt;=DATE(2022,12,31)),AE161,""))</f>
        <v/>
      </c>
      <c r="AF268" s="312" t="str">
        <f>IF(AND('別紙3-1_区分⑤所要額内訳'!$E$60&gt;=DATE(2023,1,1),'別紙3-1_区分⑤所要額内訳'!$D$60="無",COUNTIF($D$161:AF161,1)&lt;=7),AF161,IF(OR('別紙3-1_区分⑤所要額内訳'!$D$60="有",'別紙3-1_区分⑤所要額内訳'!$E$60&lt;=DATE(2022,12,31)),AF161,""))</f>
        <v/>
      </c>
      <c r="AG268" s="312" t="str">
        <f>IF(AND('別紙3-1_区分⑤所要額内訳'!$E$60&gt;=DATE(2023,1,1),'別紙3-1_区分⑤所要額内訳'!$D$60="無",COUNTIF($D$161:AG161,1)&lt;=7),AG161,IF(OR('別紙3-1_区分⑤所要額内訳'!$D$60="有",'別紙3-1_区分⑤所要額内訳'!$E$60&lt;=DATE(2022,12,31)),AG161,""))</f>
        <v/>
      </c>
      <c r="AH268" s="312" t="str">
        <f>IF(AND('別紙3-1_区分⑤所要額内訳'!$E$60&gt;=DATE(2023,1,1),'別紙3-1_区分⑤所要額内訳'!$D$60="無",COUNTIF($D$161:AH161,1)&lt;=7),AH161,IF(OR('別紙3-1_区分⑤所要額内訳'!$D$60="有",'別紙3-1_区分⑤所要額内訳'!$E$60&lt;=DATE(2022,12,31)),AH161,""))</f>
        <v/>
      </c>
      <c r="AI268" s="312" t="str">
        <f>IF(AND('別紙3-1_区分⑤所要額内訳'!$E$60&gt;=DATE(2023,1,1),'別紙3-1_区分⑤所要額内訳'!$D$60="無",COUNTIF($D$161:AI161,1)&lt;=7),AI161,IF(OR('別紙3-1_区分⑤所要額内訳'!$D$60="有",'別紙3-1_区分⑤所要額内訳'!$E$60&lt;=DATE(2022,12,31)),AI161,""))</f>
        <v/>
      </c>
      <c r="AJ268" s="312" t="str">
        <f>IF(AND('別紙3-1_区分⑤所要額内訳'!$E$60&gt;=DATE(2023,1,1),'別紙3-1_区分⑤所要額内訳'!$D$60="無",COUNTIF($D$161:AJ161,1)&lt;=7),AJ161,IF(OR('別紙3-1_区分⑤所要額内訳'!$D$60="有",'別紙3-1_区分⑤所要額内訳'!$E$60&lt;=DATE(2022,12,31)),AJ161,""))</f>
        <v/>
      </c>
      <c r="AK268" s="312" t="str">
        <f>IF(AND('別紙3-1_区分⑤所要額内訳'!$E$60&gt;=DATE(2023,1,1),'別紙3-1_区分⑤所要額内訳'!$D$60="無",COUNTIF($D$161:AK161,1)&lt;=7),AK161,IF(OR('別紙3-1_区分⑤所要額内訳'!$D$60="有",'別紙3-1_区分⑤所要額内訳'!$E$60&lt;=DATE(2022,12,31)),AK161,""))</f>
        <v/>
      </c>
      <c r="AL268" s="312" t="str">
        <f>IF(AND('別紙3-1_区分⑤所要額内訳'!$E$60&gt;=DATE(2023,1,1),'別紙3-1_区分⑤所要額内訳'!$D$60="無",COUNTIF($D$161:AL161,1)&lt;=7),AL161,IF(OR('別紙3-1_区分⑤所要額内訳'!$D$60="有",'別紙3-1_区分⑤所要額内訳'!$E$60&lt;=DATE(2022,12,31)),AL161,""))</f>
        <v/>
      </c>
      <c r="AM268" s="312" t="str">
        <f>IF(AND('別紙3-1_区分⑤所要額内訳'!$E$60&gt;=DATE(2023,1,1),'別紙3-1_区分⑤所要額内訳'!$D$60="無",COUNTIF($D$161:AM161,1)&lt;=7),AM161,IF(OR('別紙3-1_区分⑤所要額内訳'!$D$60="有",'別紙3-1_区分⑤所要額内訳'!$E$60&lt;=DATE(2022,12,31)),AM161,""))</f>
        <v/>
      </c>
      <c r="AN268" s="312" t="str">
        <f>IF(AND('別紙3-1_区分⑤所要額内訳'!$E$60&gt;=DATE(2023,1,1),'別紙3-1_区分⑤所要額内訳'!$D$60="無",COUNTIF($D$161:AN161,1)&lt;=7),AN161,IF(OR('別紙3-1_区分⑤所要額内訳'!$D$60="有",'別紙3-1_区分⑤所要額内訳'!$E$60&lt;=DATE(2022,12,31)),AN161,""))</f>
        <v/>
      </c>
      <c r="AO268" s="312" t="str">
        <f>IF(AND('別紙3-1_区分⑤所要額内訳'!$E$60&gt;=DATE(2023,1,1),'別紙3-1_区分⑤所要額内訳'!$D$60="無",COUNTIF($D$161:AO161,1)&lt;=7),AO161,IF(OR('別紙3-1_区分⑤所要額内訳'!$D$60="有",'別紙3-1_区分⑤所要額内訳'!$E$60&lt;=DATE(2022,12,31)),AO161,""))</f>
        <v/>
      </c>
      <c r="AP268" s="312" t="str">
        <f>IF(AND('別紙3-1_区分⑤所要額内訳'!$E$60&gt;=DATE(2023,1,1),'別紙3-1_区分⑤所要額内訳'!$D$60="無",COUNTIF($D$161:AP161,1)&lt;=7),AP161,IF(OR('別紙3-1_区分⑤所要額内訳'!$D$60="有",'別紙3-1_区分⑤所要額内訳'!$E$60&lt;=DATE(2022,12,31)),AP161,""))</f>
        <v/>
      </c>
      <c r="AQ268" s="312" t="str">
        <f>IF(AND('別紙3-1_区分⑤所要額内訳'!$E$60&gt;=DATE(2023,1,1),'別紙3-1_区分⑤所要額内訳'!$D$60="無",COUNTIF($D$161:AQ161,1)&lt;=7),AQ161,IF(OR('別紙3-1_区分⑤所要額内訳'!$D$60="有",'別紙3-1_区分⑤所要額内訳'!$E$60&lt;=DATE(2022,12,31)),AQ161,""))</f>
        <v/>
      </c>
      <c r="AR268" s="312" t="str">
        <f>IF(AND('別紙3-1_区分⑤所要額内訳'!$E$60&gt;=DATE(2023,1,1),'別紙3-1_区分⑤所要額内訳'!$D$60="無",COUNTIF($D$161:AR161,1)&lt;=7),AR161,IF(OR('別紙3-1_区分⑤所要額内訳'!$D$60="有",'別紙3-1_区分⑤所要額内訳'!$E$60&lt;=DATE(2022,12,31)),AR161,""))</f>
        <v/>
      </c>
      <c r="AS268" s="312" t="str">
        <f>IF(AND('別紙3-1_区分⑤所要額内訳'!$E$60&gt;=DATE(2023,1,1),'別紙3-1_区分⑤所要額内訳'!$D$60="無",COUNTIF($D$161:AS161,1)&lt;=7),AS161,IF(OR('別紙3-1_区分⑤所要額内訳'!$D$60="有",'別紙3-1_区分⑤所要額内訳'!$E$60&lt;=DATE(2022,12,31)),AS161,""))</f>
        <v/>
      </c>
      <c r="AT268" s="312" t="str">
        <f>IF(AND('別紙3-1_区分⑤所要額内訳'!$E$60&gt;=DATE(2023,1,1),'別紙3-1_区分⑤所要額内訳'!$D$60="無",COUNTIF($D$161:AT161,1)&lt;=7),AT161,IF(OR('別紙3-1_区分⑤所要額内訳'!$D$60="有",'別紙3-1_区分⑤所要額内訳'!$E$60&lt;=DATE(2022,12,31)),AT161,""))</f>
        <v/>
      </c>
      <c r="AU268" s="312" t="str">
        <f>IF(AND('別紙3-1_区分⑤所要額内訳'!$E$60&gt;=DATE(2023,1,1),'別紙3-1_区分⑤所要額内訳'!$D$60="無",COUNTIF($D$161:AU161,1)&lt;=7),AU161,IF(OR('別紙3-1_区分⑤所要額内訳'!$D$60="有",'別紙3-1_区分⑤所要額内訳'!$E$60&lt;=DATE(2022,12,31)),AU161,""))</f>
        <v/>
      </c>
      <c r="AV268" s="312" t="str">
        <f>IF(AND('別紙3-1_区分⑤所要額内訳'!$E$60&gt;=DATE(2023,1,1),'別紙3-1_区分⑤所要額内訳'!$D$60="無",COUNTIF($D$161:AV161,1)&lt;=7),AV161,IF(OR('別紙3-1_区分⑤所要額内訳'!$D$60="有",'別紙3-1_区分⑤所要額内訳'!$E$60&lt;=DATE(2022,12,31)),AV161,""))</f>
        <v/>
      </c>
      <c r="AW268" s="312" t="str">
        <f>IF(AND('別紙3-1_区分⑤所要額内訳'!$E$60&gt;=DATE(2023,1,1),'別紙3-1_区分⑤所要額内訳'!$D$60="無",COUNTIF($D$161:AW161,1)&lt;=7),AW161,IF(OR('別紙3-1_区分⑤所要額内訳'!$D$60="有",'別紙3-1_区分⑤所要額内訳'!$E$60&lt;=DATE(2022,12,31)),AW161,""))</f>
        <v/>
      </c>
      <c r="AX268" s="312" t="str">
        <f>IF(AND('別紙3-1_区分⑤所要額内訳'!$E$60&gt;=DATE(2023,1,1),'別紙3-1_区分⑤所要額内訳'!$D$60="無",COUNTIF($D$161:AX161,1)&lt;=7),AX161,IF(OR('別紙3-1_区分⑤所要額内訳'!$D$60="有",'別紙3-1_区分⑤所要額内訳'!$E$60&lt;=DATE(2022,12,31)),AX161,""))</f>
        <v/>
      </c>
      <c r="AY268" s="312" t="str">
        <f>IF(AND('別紙3-1_区分⑤所要額内訳'!$E$60&gt;=DATE(2023,1,1),'別紙3-1_区分⑤所要額内訳'!$D$60="無",COUNTIF($D$161:AY161,1)&lt;=7),AY161,IF(OR('別紙3-1_区分⑤所要額内訳'!$D$60="有",'別紙3-1_区分⑤所要額内訳'!$E$60&lt;=DATE(2022,12,31)),AY161,""))</f>
        <v/>
      </c>
      <c r="AZ268" s="312" t="str">
        <f>IF(AND('別紙3-1_区分⑤所要額内訳'!$E$60&gt;=DATE(2023,1,1),'別紙3-1_区分⑤所要額内訳'!$D$60="無",COUNTIF($D$161:AZ161,1)&lt;=7),AZ161,IF(OR('別紙3-1_区分⑤所要額内訳'!$D$60="有",'別紙3-1_区分⑤所要額内訳'!$E$60&lt;=DATE(2022,12,31)),AZ161,""))</f>
        <v/>
      </c>
      <c r="BA268" s="312" t="str">
        <f>IF(AND('別紙3-1_区分⑤所要額内訳'!$E$60&gt;=DATE(2023,1,1),'別紙3-1_区分⑤所要額内訳'!$D$60="無",COUNTIF($D$161:BA161,1)&lt;=7),BA161,IF(OR('別紙3-1_区分⑤所要額内訳'!$D$60="有",'別紙3-1_区分⑤所要額内訳'!$E$60&lt;=DATE(2022,12,31)),BA161,""))</f>
        <v/>
      </c>
      <c r="BB268" s="311">
        <f t="shared" si="230"/>
        <v>1</v>
      </c>
    </row>
    <row r="269" spans="1:54">
      <c r="A269" s="307" t="str">
        <f t="shared" si="231"/>
        <v/>
      </c>
      <c r="B269" s="313" t="str">
        <f t="shared" si="231"/>
        <v/>
      </c>
      <c r="C269" s="307" t="str">
        <f t="shared" si="231"/>
        <v/>
      </c>
      <c r="D269" s="312">
        <f>IF(AND('別紙3-1_区分⑤所要額内訳'!$E$61&gt;=DATE(2023,1,1),'別紙3-1_区分⑤所要額内訳'!$D$61="無",COUNTIF($D$162:D162,1)&lt;=7),D162,IF(OR('別紙3-1_区分⑤所要額内訳'!$D$61="有",'別紙3-1_区分⑤所要額内訳'!$E$61&lt;=DATE(2022,12,31)),D162,""))</f>
        <v>1</v>
      </c>
      <c r="E269" s="312" t="str">
        <f>IF(AND('別紙3-1_区分⑤所要額内訳'!$E$61&gt;=DATE(2023,1,1),'別紙3-1_区分⑤所要額内訳'!$D$61="無",COUNTIF($D$162:E162,1)&lt;=7),E162,IF(OR('別紙3-1_区分⑤所要額内訳'!$D$61="有",'別紙3-1_区分⑤所要額内訳'!$E$61&lt;=DATE(2022,12,31)),E162,""))</f>
        <v/>
      </c>
      <c r="F269" s="312" t="str">
        <f>IF(AND('別紙3-1_区分⑤所要額内訳'!$E$61&gt;=DATE(2023,1,1),'別紙3-1_区分⑤所要額内訳'!$D$61="無",COUNTIF($D$162:F162,1)&lt;=7),F162,IF(OR('別紙3-1_区分⑤所要額内訳'!$D$61="有",'別紙3-1_区分⑤所要額内訳'!$E$61&lt;=DATE(2022,12,31)),F162,""))</f>
        <v/>
      </c>
      <c r="G269" s="312" t="str">
        <f>IF(AND('別紙3-1_区分⑤所要額内訳'!$E$61&gt;=DATE(2023,1,1),'別紙3-1_区分⑤所要額内訳'!$D$61="無",COUNTIF($D$162:G162,1)&lt;=7),G162,IF(OR('別紙3-1_区分⑤所要額内訳'!$D$61="有",'別紙3-1_区分⑤所要額内訳'!$E$61&lt;=DATE(2022,12,31)),G162,""))</f>
        <v/>
      </c>
      <c r="H269" s="312" t="str">
        <f>IF(AND('別紙3-1_区分⑤所要額内訳'!$E$61&gt;=DATE(2023,1,1),'別紙3-1_区分⑤所要額内訳'!$D$61="無",COUNTIF($D$162:H162,1)&lt;=7),H162,IF(OR('別紙3-1_区分⑤所要額内訳'!$D$61="有",'別紙3-1_区分⑤所要額内訳'!$E$61&lt;=DATE(2022,12,31)),H162,""))</f>
        <v/>
      </c>
      <c r="I269" s="312" t="str">
        <f>IF(AND('別紙3-1_区分⑤所要額内訳'!$E$61&gt;=DATE(2023,1,1),'別紙3-1_区分⑤所要額内訳'!$D$61="無",COUNTIF($D$162:I162,1)&lt;=7),I162,IF(OR('別紙3-1_区分⑤所要額内訳'!$D$61="有",'別紙3-1_区分⑤所要額内訳'!$E$61&lt;=DATE(2022,12,31)),I162,""))</f>
        <v/>
      </c>
      <c r="J269" s="312" t="str">
        <f>IF(AND('別紙3-1_区分⑤所要額内訳'!$E$61&gt;=DATE(2023,1,1),'別紙3-1_区分⑤所要額内訳'!$D$61="無",COUNTIF($D$162:J162,1)&lt;=7),J162,IF(OR('別紙3-1_区分⑤所要額内訳'!$D$61="有",'別紙3-1_区分⑤所要額内訳'!$E$61&lt;=DATE(2022,12,31)),J162,""))</f>
        <v/>
      </c>
      <c r="K269" s="312" t="str">
        <f>IF(AND('別紙3-1_区分⑤所要額内訳'!$E$61&gt;=DATE(2023,1,1),'別紙3-1_区分⑤所要額内訳'!$D$61="無",COUNTIF($D$162:K162,1)&lt;=7),K162,IF(OR('別紙3-1_区分⑤所要額内訳'!$D$61="有",'別紙3-1_区分⑤所要額内訳'!$E$61&lt;=DATE(2022,12,31)),K162,""))</f>
        <v/>
      </c>
      <c r="L269" s="312" t="str">
        <f>IF(AND('別紙3-1_区分⑤所要額内訳'!$E$61&gt;=DATE(2023,1,1),'別紙3-1_区分⑤所要額内訳'!$D$61="無",COUNTIF($D$162:L162,1)&lt;=7),L162,IF(OR('別紙3-1_区分⑤所要額内訳'!$D$61="有",'別紙3-1_区分⑤所要額内訳'!$E$61&lt;=DATE(2022,12,31)),L162,""))</f>
        <v/>
      </c>
      <c r="M269" s="312" t="str">
        <f>IF(AND('別紙3-1_区分⑤所要額内訳'!$E$61&gt;=DATE(2023,1,1),'別紙3-1_区分⑤所要額内訳'!$D$61="無",COUNTIF($D$162:M162,1)&lt;=7),M162,IF(OR('別紙3-1_区分⑤所要額内訳'!$D$61="有",'別紙3-1_区分⑤所要額内訳'!$E$61&lt;=DATE(2022,12,31)),M162,""))</f>
        <v/>
      </c>
      <c r="N269" s="312" t="str">
        <f>IF(AND('別紙3-1_区分⑤所要額内訳'!$E$61&gt;=DATE(2023,1,1),'別紙3-1_区分⑤所要額内訳'!$D$61="無",COUNTIF($D$162:N162,1)&lt;=7),N162,IF(OR('別紙3-1_区分⑤所要額内訳'!$D$61="有",'別紙3-1_区分⑤所要額内訳'!$E$61&lt;=DATE(2022,12,31)),N162,""))</f>
        <v/>
      </c>
      <c r="O269" s="312" t="str">
        <f>IF(AND('別紙3-1_区分⑤所要額内訳'!$E$61&gt;=DATE(2023,1,1),'別紙3-1_区分⑤所要額内訳'!$D$61="無",COUNTIF($D$162:O162,1)&lt;=7),O162,IF(OR('別紙3-1_区分⑤所要額内訳'!$D$61="有",'別紙3-1_区分⑤所要額内訳'!$E$61&lt;=DATE(2022,12,31)),O162,""))</f>
        <v/>
      </c>
      <c r="P269" s="312" t="str">
        <f>IF(AND('別紙3-1_区分⑤所要額内訳'!$E$61&gt;=DATE(2023,1,1),'別紙3-1_区分⑤所要額内訳'!$D$61="無",COUNTIF($D$162:P162,1)&lt;=7),P162,IF(OR('別紙3-1_区分⑤所要額内訳'!$D$61="有",'別紙3-1_区分⑤所要額内訳'!$E$61&lt;=DATE(2022,12,31)),P162,""))</f>
        <v/>
      </c>
      <c r="Q269" s="312" t="str">
        <f>IF(AND('別紙3-1_区分⑤所要額内訳'!$E$61&gt;=DATE(2023,1,1),'別紙3-1_区分⑤所要額内訳'!$D$61="無",COUNTIF($D$162:Q162,1)&lt;=7),Q162,IF(OR('別紙3-1_区分⑤所要額内訳'!$D$61="有",'別紙3-1_区分⑤所要額内訳'!$E$61&lt;=DATE(2022,12,31)),Q162,""))</f>
        <v/>
      </c>
      <c r="R269" s="312" t="str">
        <f>IF(AND('別紙3-1_区分⑤所要額内訳'!$E$61&gt;=DATE(2023,1,1),'別紙3-1_区分⑤所要額内訳'!$D$61="無",COUNTIF($D$162:R162,1)&lt;=7),R162,IF(OR('別紙3-1_区分⑤所要額内訳'!$D$61="有",'別紙3-1_区分⑤所要額内訳'!$E$61&lt;=DATE(2022,12,31)),R162,""))</f>
        <v/>
      </c>
      <c r="S269" s="312" t="str">
        <f>IF(AND('別紙3-1_区分⑤所要額内訳'!$E$61&gt;=DATE(2023,1,1),'別紙3-1_区分⑤所要額内訳'!$D$61="無",COUNTIF($D$162:S162,1)&lt;=7),S162,IF(OR('別紙3-1_区分⑤所要額内訳'!$D$61="有",'別紙3-1_区分⑤所要額内訳'!$E$61&lt;=DATE(2022,12,31)),S162,""))</f>
        <v/>
      </c>
      <c r="T269" s="312" t="str">
        <f>IF(AND('別紙3-1_区分⑤所要額内訳'!$E$61&gt;=DATE(2023,1,1),'別紙3-1_区分⑤所要額内訳'!$D$61="無",COUNTIF($D$162:T162,1)&lt;=7),T162,IF(OR('別紙3-1_区分⑤所要額内訳'!$D$61="有",'別紙3-1_区分⑤所要額内訳'!$E$61&lt;=DATE(2022,12,31)),T162,""))</f>
        <v/>
      </c>
      <c r="U269" s="312" t="str">
        <f>IF(AND('別紙3-1_区分⑤所要額内訳'!$E$61&gt;=DATE(2023,1,1),'別紙3-1_区分⑤所要額内訳'!$D$61="無",COUNTIF($D$162:U162,1)&lt;=7),U162,IF(OR('別紙3-1_区分⑤所要額内訳'!$D$61="有",'別紙3-1_区分⑤所要額内訳'!$E$61&lt;=DATE(2022,12,31)),U162,""))</f>
        <v/>
      </c>
      <c r="V269" s="312" t="str">
        <f>IF(AND('別紙3-1_区分⑤所要額内訳'!$E$61&gt;=DATE(2023,1,1),'別紙3-1_区分⑤所要額内訳'!$D$61="無",COUNTIF($D$162:V162,1)&lt;=7),V162,IF(OR('別紙3-1_区分⑤所要額内訳'!$D$61="有",'別紙3-1_区分⑤所要額内訳'!$E$61&lt;=DATE(2022,12,31)),V162,""))</f>
        <v/>
      </c>
      <c r="W269" s="312" t="str">
        <f>IF(AND('別紙3-1_区分⑤所要額内訳'!$E$61&gt;=DATE(2023,1,1),'別紙3-1_区分⑤所要額内訳'!$D$61="無",COUNTIF($D$162:W162,1)&lt;=7),W162,IF(OR('別紙3-1_区分⑤所要額内訳'!$D$61="有",'別紙3-1_区分⑤所要額内訳'!$E$61&lt;=DATE(2022,12,31)),W162,""))</f>
        <v/>
      </c>
      <c r="X269" s="312" t="str">
        <f>IF(AND('別紙3-1_区分⑤所要額内訳'!$E$61&gt;=DATE(2023,1,1),'別紙3-1_区分⑤所要額内訳'!$D$61="無",COUNTIF($D$162:X162,1)&lt;=7),X162,IF(OR('別紙3-1_区分⑤所要額内訳'!$D$61="有",'別紙3-1_区分⑤所要額内訳'!$E$61&lt;=DATE(2022,12,31)),X162,""))</f>
        <v/>
      </c>
      <c r="Y269" s="312" t="str">
        <f>IF(AND('別紙3-1_区分⑤所要額内訳'!$E$61&gt;=DATE(2023,1,1),'別紙3-1_区分⑤所要額内訳'!$D$61="無",COUNTIF($D$162:Y162,1)&lt;=7),Y162,IF(OR('別紙3-1_区分⑤所要額内訳'!$D$61="有",'別紙3-1_区分⑤所要額内訳'!$E$61&lt;=DATE(2022,12,31)),Y162,""))</f>
        <v/>
      </c>
      <c r="Z269" s="312" t="str">
        <f>IF(AND('別紙3-1_区分⑤所要額内訳'!$E$61&gt;=DATE(2023,1,1),'別紙3-1_区分⑤所要額内訳'!$D$61="無",COUNTIF($D$162:Z162,1)&lt;=7),Z162,IF(OR('別紙3-1_区分⑤所要額内訳'!$D$61="有",'別紙3-1_区分⑤所要額内訳'!$E$61&lt;=DATE(2022,12,31)),Z162,""))</f>
        <v/>
      </c>
      <c r="AA269" s="312" t="str">
        <f>IF(AND('別紙3-1_区分⑤所要額内訳'!$E$61&gt;=DATE(2023,1,1),'別紙3-1_区分⑤所要額内訳'!$D$61="無",COUNTIF($D$162:AA162,1)&lt;=7),AA162,IF(OR('別紙3-1_区分⑤所要額内訳'!$D$61="有",'別紙3-1_区分⑤所要額内訳'!$E$61&lt;=DATE(2022,12,31)),AA162,""))</f>
        <v/>
      </c>
      <c r="AB269" s="312" t="str">
        <f>IF(AND('別紙3-1_区分⑤所要額内訳'!$E$61&gt;=DATE(2023,1,1),'別紙3-1_区分⑤所要額内訳'!$D$61="無",COUNTIF($D$162:AB162,1)&lt;=7),AB162,IF(OR('別紙3-1_区分⑤所要額内訳'!$D$61="有",'別紙3-1_区分⑤所要額内訳'!$E$61&lt;=DATE(2022,12,31)),AB162,""))</f>
        <v/>
      </c>
      <c r="AC269" s="312" t="str">
        <f>IF(AND('別紙3-1_区分⑤所要額内訳'!$E$61&gt;=DATE(2023,1,1),'別紙3-1_区分⑤所要額内訳'!$D$61="無",COUNTIF($D$162:AC162,1)&lt;=7),AC162,IF(OR('別紙3-1_区分⑤所要額内訳'!$D$61="有",'別紙3-1_区分⑤所要額内訳'!$E$61&lt;=DATE(2022,12,31)),AC162,""))</f>
        <v/>
      </c>
      <c r="AD269" s="312" t="str">
        <f>IF(AND('別紙3-1_区分⑤所要額内訳'!$E$61&gt;=DATE(2023,1,1),'別紙3-1_区分⑤所要額内訳'!$D$61="無",COUNTIF($D$162:AD162,1)&lt;=7),AD162,IF(OR('別紙3-1_区分⑤所要額内訳'!$D$61="有",'別紙3-1_区分⑤所要額内訳'!$E$61&lt;=DATE(2022,12,31)),AD162,""))</f>
        <v/>
      </c>
      <c r="AE269" s="312" t="str">
        <f>IF(AND('別紙3-1_区分⑤所要額内訳'!$E$61&gt;=DATE(2023,1,1),'別紙3-1_区分⑤所要額内訳'!$D$61="無",COUNTIF($D$162:AE162,1)&lt;=7),AE162,IF(OR('別紙3-1_区分⑤所要額内訳'!$D$61="有",'別紙3-1_区分⑤所要額内訳'!$E$61&lt;=DATE(2022,12,31)),AE162,""))</f>
        <v/>
      </c>
      <c r="AF269" s="312" t="str">
        <f>IF(AND('別紙3-1_区分⑤所要額内訳'!$E$61&gt;=DATE(2023,1,1),'別紙3-1_区分⑤所要額内訳'!$D$61="無",COUNTIF($D$162:AF162,1)&lt;=7),AF162,IF(OR('別紙3-1_区分⑤所要額内訳'!$D$61="有",'別紙3-1_区分⑤所要額内訳'!$E$61&lt;=DATE(2022,12,31)),AF162,""))</f>
        <v/>
      </c>
      <c r="AG269" s="312" t="str">
        <f>IF(AND('別紙3-1_区分⑤所要額内訳'!$E$61&gt;=DATE(2023,1,1),'別紙3-1_区分⑤所要額内訳'!$D$61="無",COUNTIF($D$162:AG162,1)&lt;=7),AG162,IF(OR('別紙3-1_区分⑤所要額内訳'!$D$61="有",'別紙3-1_区分⑤所要額内訳'!$E$61&lt;=DATE(2022,12,31)),AG162,""))</f>
        <v/>
      </c>
      <c r="AH269" s="312" t="str">
        <f>IF(AND('別紙3-1_区分⑤所要額内訳'!$E$61&gt;=DATE(2023,1,1),'別紙3-1_区分⑤所要額内訳'!$D$61="無",COUNTIF($D$162:AH162,1)&lt;=7),AH162,IF(OR('別紙3-1_区分⑤所要額内訳'!$D$61="有",'別紙3-1_区分⑤所要額内訳'!$E$61&lt;=DATE(2022,12,31)),AH162,""))</f>
        <v/>
      </c>
      <c r="AI269" s="312" t="str">
        <f>IF(AND('別紙3-1_区分⑤所要額内訳'!$E$61&gt;=DATE(2023,1,1),'別紙3-1_区分⑤所要額内訳'!$D$61="無",COUNTIF($D$162:AI162,1)&lt;=7),AI162,IF(OR('別紙3-1_区分⑤所要額内訳'!$D$61="有",'別紙3-1_区分⑤所要額内訳'!$E$61&lt;=DATE(2022,12,31)),AI162,""))</f>
        <v/>
      </c>
      <c r="AJ269" s="312" t="str">
        <f>IF(AND('別紙3-1_区分⑤所要額内訳'!$E$61&gt;=DATE(2023,1,1),'別紙3-1_区分⑤所要額内訳'!$D$61="無",COUNTIF($D$162:AJ162,1)&lt;=7),AJ162,IF(OR('別紙3-1_区分⑤所要額内訳'!$D$61="有",'別紙3-1_区分⑤所要額内訳'!$E$61&lt;=DATE(2022,12,31)),AJ162,""))</f>
        <v/>
      </c>
      <c r="AK269" s="312" t="str">
        <f>IF(AND('別紙3-1_区分⑤所要額内訳'!$E$61&gt;=DATE(2023,1,1),'別紙3-1_区分⑤所要額内訳'!$D$61="無",COUNTIF($D$162:AK162,1)&lt;=7),AK162,IF(OR('別紙3-1_区分⑤所要額内訳'!$D$61="有",'別紙3-1_区分⑤所要額内訳'!$E$61&lt;=DATE(2022,12,31)),AK162,""))</f>
        <v/>
      </c>
      <c r="AL269" s="312" t="str">
        <f>IF(AND('別紙3-1_区分⑤所要額内訳'!$E$61&gt;=DATE(2023,1,1),'別紙3-1_区分⑤所要額内訳'!$D$61="無",COUNTIF($D$162:AL162,1)&lt;=7),AL162,IF(OR('別紙3-1_区分⑤所要額内訳'!$D$61="有",'別紙3-1_区分⑤所要額内訳'!$E$61&lt;=DATE(2022,12,31)),AL162,""))</f>
        <v/>
      </c>
      <c r="AM269" s="312" t="str">
        <f>IF(AND('別紙3-1_区分⑤所要額内訳'!$E$61&gt;=DATE(2023,1,1),'別紙3-1_区分⑤所要額内訳'!$D$61="無",COUNTIF($D$162:AM162,1)&lt;=7),AM162,IF(OR('別紙3-1_区分⑤所要額内訳'!$D$61="有",'別紙3-1_区分⑤所要額内訳'!$E$61&lt;=DATE(2022,12,31)),AM162,""))</f>
        <v/>
      </c>
      <c r="AN269" s="312" t="str">
        <f>IF(AND('別紙3-1_区分⑤所要額内訳'!$E$61&gt;=DATE(2023,1,1),'別紙3-1_区分⑤所要額内訳'!$D$61="無",COUNTIF($D$162:AN162,1)&lt;=7),AN162,IF(OR('別紙3-1_区分⑤所要額内訳'!$D$61="有",'別紙3-1_区分⑤所要額内訳'!$E$61&lt;=DATE(2022,12,31)),AN162,""))</f>
        <v/>
      </c>
      <c r="AO269" s="312" t="str">
        <f>IF(AND('別紙3-1_区分⑤所要額内訳'!$E$61&gt;=DATE(2023,1,1),'別紙3-1_区分⑤所要額内訳'!$D$61="無",COUNTIF($D$162:AO162,1)&lt;=7),AO162,IF(OR('別紙3-1_区分⑤所要額内訳'!$D$61="有",'別紙3-1_区分⑤所要額内訳'!$E$61&lt;=DATE(2022,12,31)),AO162,""))</f>
        <v/>
      </c>
      <c r="AP269" s="312" t="str">
        <f>IF(AND('別紙3-1_区分⑤所要額内訳'!$E$61&gt;=DATE(2023,1,1),'別紙3-1_区分⑤所要額内訳'!$D$61="無",COUNTIF($D$162:AP162,1)&lt;=7),AP162,IF(OR('別紙3-1_区分⑤所要額内訳'!$D$61="有",'別紙3-1_区分⑤所要額内訳'!$E$61&lt;=DATE(2022,12,31)),AP162,""))</f>
        <v/>
      </c>
      <c r="AQ269" s="312" t="str">
        <f>IF(AND('別紙3-1_区分⑤所要額内訳'!$E$61&gt;=DATE(2023,1,1),'別紙3-1_区分⑤所要額内訳'!$D$61="無",COUNTIF($D$162:AQ162,1)&lt;=7),AQ162,IF(OR('別紙3-1_区分⑤所要額内訳'!$D$61="有",'別紙3-1_区分⑤所要額内訳'!$E$61&lt;=DATE(2022,12,31)),AQ162,""))</f>
        <v/>
      </c>
      <c r="AR269" s="312" t="str">
        <f>IF(AND('別紙3-1_区分⑤所要額内訳'!$E$61&gt;=DATE(2023,1,1),'別紙3-1_区分⑤所要額内訳'!$D$61="無",COUNTIF($D$162:AR162,1)&lt;=7),AR162,IF(OR('別紙3-1_区分⑤所要額内訳'!$D$61="有",'別紙3-1_区分⑤所要額内訳'!$E$61&lt;=DATE(2022,12,31)),AR162,""))</f>
        <v/>
      </c>
      <c r="AS269" s="312" t="str">
        <f>IF(AND('別紙3-1_区分⑤所要額内訳'!$E$61&gt;=DATE(2023,1,1),'別紙3-1_区分⑤所要額内訳'!$D$61="無",COUNTIF($D$162:AS162,1)&lt;=7),AS162,IF(OR('別紙3-1_区分⑤所要額内訳'!$D$61="有",'別紙3-1_区分⑤所要額内訳'!$E$61&lt;=DATE(2022,12,31)),AS162,""))</f>
        <v/>
      </c>
      <c r="AT269" s="312" t="str">
        <f>IF(AND('別紙3-1_区分⑤所要額内訳'!$E$61&gt;=DATE(2023,1,1),'別紙3-1_区分⑤所要額内訳'!$D$61="無",COUNTIF($D$162:AT162,1)&lt;=7),AT162,IF(OR('別紙3-1_区分⑤所要額内訳'!$D$61="有",'別紙3-1_区分⑤所要額内訳'!$E$61&lt;=DATE(2022,12,31)),AT162,""))</f>
        <v/>
      </c>
      <c r="AU269" s="312" t="str">
        <f>IF(AND('別紙3-1_区分⑤所要額内訳'!$E$61&gt;=DATE(2023,1,1),'別紙3-1_区分⑤所要額内訳'!$D$61="無",COUNTIF($D$162:AU162,1)&lt;=7),AU162,IF(OR('別紙3-1_区分⑤所要額内訳'!$D$61="有",'別紙3-1_区分⑤所要額内訳'!$E$61&lt;=DATE(2022,12,31)),AU162,""))</f>
        <v/>
      </c>
      <c r="AV269" s="312" t="str">
        <f>IF(AND('別紙3-1_区分⑤所要額内訳'!$E$61&gt;=DATE(2023,1,1),'別紙3-1_区分⑤所要額内訳'!$D$61="無",COUNTIF($D$162:AV162,1)&lt;=7),AV162,IF(OR('別紙3-1_区分⑤所要額内訳'!$D$61="有",'別紙3-1_区分⑤所要額内訳'!$E$61&lt;=DATE(2022,12,31)),AV162,""))</f>
        <v/>
      </c>
      <c r="AW269" s="312" t="str">
        <f>IF(AND('別紙3-1_区分⑤所要額内訳'!$E$61&gt;=DATE(2023,1,1),'別紙3-1_区分⑤所要額内訳'!$D$61="無",COUNTIF($D$162:AW162,1)&lt;=7),AW162,IF(OR('別紙3-1_区分⑤所要額内訳'!$D$61="有",'別紙3-1_区分⑤所要額内訳'!$E$61&lt;=DATE(2022,12,31)),AW162,""))</f>
        <v/>
      </c>
      <c r="AX269" s="312" t="str">
        <f>IF(AND('別紙3-1_区分⑤所要額内訳'!$E$61&gt;=DATE(2023,1,1),'別紙3-1_区分⑤所要額内訳'!$D$61="無",COUNTIF($D$162:AX162,1)&lt;=7),AX162,IF(OR('別紙3-1_区分⑤所要額内訳'!$D$61="有",'別紙3-1_区分⑤所要額内訳'!$E$61&lt;=DATE(2022,12,31)),AX162,""))</f>
        <v/>
      </c>
      <c r="AY269" s="312" t="str">
        <f>IF(AND('別紙3-1_区分⑤所要額内訳'!$E$61&gt;=DATE(2023,1,1),'別紙3-1_区分⑤所要額内訳'!$D$61="無",COUNTIF($D$162:AY162,1)&lt;=7),AY162,IF(OR('別紙3-1_区分⑤所要額内訳'!$D$61="有",'別紙3-1_区分⑤所要額内訳'!$E$61&lt;=DATE(2022,12,31)),AY162,""))</f>
        <v/>
      </c>
      <c r="AZ269" s="312" t="str">
        <f>IF(AND('別紙3-1_区分⑤所要額内訳'!$E$61&gt;=DATE(2023,1,1),'別紙3-1_区分⑤所要額内訳'!$D$61="無",COUNTIF($D$162:AZ162,1)&lt;=7),AZ162,IF(OR('別紙3-1_区分⑤所要額内訳'!$D$61="有",'別紙3-1_区分⑤所要額内訳'!$E$61&lt;=DATE(2022,12,31)),AZ162,""))</f>
        <v/>
      </c>
      <c r="BA269" s="312" t="str">
        <f>IF(AND('別紙3-1_区分⑤所要額内訳'!$E$61&gt;=DATE(2023,1,1),'別紙3-1_区分⑤所要額内訳'!$D$61="無",COUNTIF($D$162:BA162,1)&lt;=7),BA162,IF(OR('別紙3-1_区分⑤所要額内訳'!$D$61="有",'別紙3-1_区分⑤所要額内訳'!$E$61&lt;=DATE(2022,12,31)),BA162,""))</f>
        <v/>
      </c>
      <c r="BB269" s="311">
        <f t="shared" si="230"/>
        <v>1</v>
      </c>
    </row>
    <row r="270" spans="1:54">
      <c r="A270" s="307" t="str">
        <f t="shared" si="231"/>
        <v/>
      </c>
      <c r="B270" s="313" t="str">
        <f t="shared" si="231"/>
        <v/>
      </c>
      <c r="C270" s="307" t="str">
        <f t="shared" si="231"/>
        <v/>
      </c>
      <c r="D270" s="312">
        <f>IF(AND('別紙3-1_区分⑤所要額内訳'!$E$62&gt;=DATE(2023,1,1),'別紙3-1_区分⑤所要額内訳'!$D$62="無",COUNTIF($D$163:D163,1)&lt;=7),D163,IF(OR('別紙3-1_区分⑤所要額内訳'!$D$62="有",'別紙3-1_区分⑤所要額内訳'!$E$62&lt;=DATE(2022,12,31)),D163,""))</f>
        <v>1</v>
      </c>
      <c r="E270" s="312" t="str">
        <f>IF(AND('別紙3-1_区分⑤所要額内訳'!$E$62&gt;=DATE(2023,1,1),'別紙3-1_区分⑤所要額内訳'!$D$62="無",COUNTIF($D$163:E163,1)&lt;=7),E163,IF(OR('別紙3-1_区分⑤所要額内訳'!$D$62="有",'別紙3-1_区分⑤所要額内訳'!$E$62&lt;=DATE(2022,12,31)),E163,""))</f>
        <v/>
      </c>
      <c r="F270" s="312" t="str">
        <f>IF(AND('別紙3-1_区分⑤所要額内訳'!$E$62&gt;=DATE(2023,1,1),'別紙3-1_区分⑤所要額内訳'!$D$62="無",COUNTIF($D$163:F163,1)&lt;=7),F163,IF(OR('別紙3-1_区分⑤所要額内訳'!$D$62="有",'別紙3-1_区分⑤所要額内訳'!$E$62&lt;=DATE(2022,12,31)),F163,""))</f>
        <v/>
      </c>
      <c r="G270" s="312" t="str">
        <f>IF(AND('別紙3-1_区分⑤所要額内訳'!$E$62&gt;=DATE(2023,1,1),'別紙3-1_区分⑤所要額内訳'!$D$62="無",COUNTIF($D$163:G163,1)&lt;=7),G163,IF(OR('別紙3-1_区分⑤所要額内訳'!$D$62="有",'別紙3-1_区分⑤所要額内訳'!$E$62&lt;=DATE(2022,12,31)),G163,""))</f>
        <v/>
      </c>
      <c r="H270" s="312" t="str">
        <f>IF(AND('別紙3-1_区分⑤所要額内訳'!$E$62&gt;=DATE(2023,1,1),'別紙3-1_区分⑤所要額内訳'!$D$62="無",COUNTIF($D$163:H163,1)&lt;=7),H163,IF(OR('別紙3-1_区分⑤所要額内訳'!$D$62="有",'別紙3-1_区分⑤所要額内訳'!$E$62&lt;=DATE(2022,12,31)),H163,""))</f>
        <v/>
      </c>
      <c r="I270" s="312" t="str">
        <f>IF(AND('別紙3-1_区分⑤所要額内訳'!$E$62&gt;=DATE(2023,1,1),'別紙3-1_区分⑤所要額内訳'!$D$62="無",COUNTIF($D$163:I163,1)&lt;=7),I163,IF(OR('別紙3-1_区分⑤所要額内訳'!$D$62="有",'別紙3-1_区分⑤所要額内訳'!$E$62&lt;=DATE(2022,12,31)),I163,""))</f>
        <v/>
      </c>
      <c r="J270" s="312" t="str">
        <f>IF(AND('別紙3-1_区分⑤所要額内訳'!$E$62&gt;=DATE(2023,1,1),'別紙3-1_区分⑤所要額内訳'!$D$62="無",COUNTIF($D$163:J163,1)&lt;=7),J163,IF(OR('別紙3-1_区分⑤所要額内訳'!$D$62="有",'別紙3-1_区分⑤所要額内訳'!$E$62&lt;=DATE(2022,12,31)),J163,""))</f>
        <v/>
      </c>
      <c r="K270" s="312" t="str">
        <f>IF(AND('別紙3-1_区分⑤所要額内訳'!$E$62&gt;=DATE(2023,1,1),'別紙3-1_区分⑤所要額内訳'!$D$62="無",COUNTIF($D$163:K163,1)&lt;=7),K163,IF(OR('別紙3-1_区分⑤所要額内訳'!$D$62="有",'別紙3-1_区分⑤所要額内訳'!$E$62&lt;=DATE(2022,12,31)),K163,""))</f>
        <v/>
      </c>
      <c r="L270" s="312" t="str">
        <f>IF(AND('別紙3-1_区分⑤所要額内訳'!$E$62&gt;=DATE(2023,1,1),'別紙3-1_区分⑤所要額内訳'!$D$62="無",COUNTIF($D$163:L163,1)&lt;=7),L163,IF(OR('別紙3-1_区分⑤所要額内訳'!$D$62="有",'別紙3-1_区分⑤所要額内訳'!$E$62&lt;=DATE(2022,12,31)),L163,""))</f>
        <v/>
      </c>
      <c r="M270" s="312" t="str">
        <f>IF(AND('別紙3-1_区分⑤所要額内訳'!$E$62&gt;=DATE(2023,1,1),'別紙3-1_区分⑤所要額内訳'!$D$62="無",COUNTIF($D$163:M163,1)&lt;=7),M163,IF(OR('別紙3-1_区分⑤所要額内訳'!$D$62="有",'別紙3-1_区分⑤所要額内訳'!$E$62&lt;=DATE(2022,12,31)),M163,""))</f>
        <v/>
      </c>
      <c r="N270" s="312" t="str">
        <f>IF(AND('別紙3-1_区分⑤所要額内訳'!$E$62&gt;=DATE(2023,1,1),'別紙3-1_区分⑤所要額内訳'!$D$62="無",COUNTIF($D$163:N163,1)&lt;=7),N163,IF(OR('別紙3-1_区分⑤所要額内訳'!$D$62="有",'別紙3-1_区分⑤所要額内訳'!$E$62&lt;=DATE(2022,12,31)),N163,""))</f>
        <v/>
      </c>
      <c r="O270" s="312" t="str">
        <f>IF(AND('別紙3-1_区分⑤所要額内訳'!$E$62&gt;=DATE(2023,1,1),'別紙3-1_区分⑤所要額内訳'!$D$62="無",COUNTIF($D$163:O163,1)&lt;=7),O163,IF(OR('別紙3-1_区分⑤所要額内訳'!$D$62="有",'別紙3-1_区分⑤所要額内訳'!$E$62&lt;=DATE(2022,12,31)),O163,""))</f>
        <v/>
      </c>
      <c r="P270" s="312" t="str">
        <f>IF(AND('別紙3-1_区分⑤所要額内訳'!$E$62&gt;=DATE(2023,1,1),'別紙3-1_区分⑤所要額内訳'!$D$62="無",COUNTIF($D$163:P163,1)&lt;=7),P163,IF(OR('別紙3-1_区分⑤所要額内訳'!$D$62="有",'別紙3-1_区分⑤所要額内訳'!$E$62&lt;=DATE(2022,12,31)),P163,""))</f>
        <v/>
      </c>
      <c r="Q270" s="312" t="str">
        <f>IF(AND('別紙3-1_区分⑤所要額内訳'!$E$62&gt;=DATE(2023,1,1),'別紙3-1_区分⑤所要額内訳'!$D$62="無",COUNTIF($D$163:Q163,1)&lt;=7),Q163,IF(OR('別紙3-1_区分⑤所要額内訳'!$D$62="有",'別紙3-1_区分⑤所要額内訳'!$E$62&lt;=DATE(2022,12,31)),Q163,""))</f>
        <v/>
      </c>
      <c r="R270" s="312" t="str">
        <f>IF(AND('別紙3-1_区分⑤所要額内訳'!$E$62&gt;=DATE(2023,1,1),'別紙3-1_区分⑤所要額内訳'!$D$62="無",COUNTIF($D$163:R163,1)&lt;=7),R163,IF(OR('別紙3-1_区分⑤所要額内訳'!$D$62="有",'別紙3-1_区分⑤所要額内訳'!$E$62&lt;=DATE(2022,12,31)),R163,""))</f>
        <v/>
      </c>
      <c r="S270" s="312" t="str">
        <f>IF(AND('別紙3-1_区分⑤所要額内訳'!$E$62&gt;=DATE(2023,1,1),'別紙3-1_区分⑤所要額内訳'!$D$62="無",COUNTIF($D$163:S163,1)&lt;=7),S163,IF(OR('別紙3-1_区分⑤所要額内訳'!$D$62="有",'別紙3-1_区分⑤所要額内訳'!$E$62&lt;=DATE(2022,12,31)),S163,""))</f>
        <v/>
      </c>
      <c r="T270" s="312" t="str">
        <f>IF(AND('別紙3-1_区分⑤所要額内訳'!$E$62&gt;=DATE(2023,1,1),'別紙3-1_区分⑤所要額内訳'!$D$62="無",COUNTIF($D$163:T163,1)&lt;=7),T163,IF(OR('別紙3-1_区分⑤所要額内訳'!$D$62="有",'別紙3-1_区分⑤所要額内訳'!$E$62&lt;=DATE(2022,12,31)),T163,""))</f>
        <v/>
      </c>
      <c r="U270" s="312" t="str">
        <f>IF(AND('別紙3-1_区分⑤所要額内訳'!$E$62&gt;=DATE(2023,1,1),'別紙3-1_区分⑤所要額内訳'!$D$62="無",COUNTIF($D$163:U163,1)&lt;=7),U163,IF(OR('別紙3-1_区分⑤所要額内訳'!$D$62="有",'別紙3-1_区分⑤所要額内訳'!$E$62&lt;=DATE(2022,12,31)),U163,""))</f>
        <v/>
      </c>
      <c r="V270" s="312" t="str">
        <f>IF(AND('別紙3-1_区分⑤所要額内訳'!$E$62&gt;=DATE(2023,1,1),'別紙3-1_区分⑤所要額内訳'!$D$62="無",COUNTIF($D$163:V163,1)&lt;=7),V163,IF(OR('別紙3-1_区分⑤所要額内訳'!$D$62="有",'別紙3-1_区分⑤所要額内訳'!$E$62&lt;=DATE(2022,12,31)),V163,""))</f>
        <v/>
      </c>
      <c r="W270" s="312" t="str">
        <f>IF(AND('別紙3-1_区分⑤所要額内訳'!$E$62&gt;=DATE(2023,1,1),'別紙3-1_区分⑤所要額内訳'!$D$62="無",COUNTIF($D$163:W163,1)&lt;=7),W163,IF(OR('別紙3-1_区分⑤所要額内訳'!$D$62="有",'別紙3-1_区分⑤所要額内訳'!$E$62&lt;=DATE(2022,12,31)),W163,""))</f>
        <v/>
      </c>
      <c r="X270" s="312" t="str">
        <f>IF(AND('別紙3-1_区分⑤所要額内訳'!$E$62&gt;=DATE(2023,1,1),'別紙3-1_区分⑤所要額内訳'!$D$62="無",COUNTIF($D$163:X163,1)&lt;=7),X163,IF(OR('別紙3-1_区分⑤所要額内訳'!$D$62="有",'別紙3-1_区分⑤所要額内訳'!$E$62&lt;=DATE(2022,12,31)),X163,""))</f>
        <v/>
      </c>
      <c r="Y270" s="312" t="str">
        <f>IF(AND('別紙3-1_区分⑤所要額内訳'!$E$62&gt;=DATE(2023,1,1),'別紙3-1_区分⑤所要額内訳'!$D$62="無",COUNTIF($D$163:Y163,1)&lt;=7),Y163,IF(OR('別紙3-1_区分⑤所要額内訳'!$D$62="有",'別紙3-1_区分⑤所要額内訳'!$E$62&lt;=DATE(2022,12,31)),Y163,""))</f>
        <v/>
      </c>
      <c r="Z270" s="312" t="str">
        <f>IF(AND('別紙3-1_区分⑤所要額内訳'!$E$62&gt;=DATE(2023,1,1),'別紙3-1_区分⑤所要額内訳'!$D$62="無",COUNTIF($D$163:Z163,1)&lt;=7),Z163,IF(OR('別紙3-1_区分⑤所要額内訳'!$D$62="有",'別紙3-1_区分⑤所要額内訳'!$E$62&lt;=DATE(2022,12,31)),Z163,""))</f>
        <v/>
      </c>
      <c r="AA270" s="312" t="str">
        <f>IF(AND('別紙3-1_区分⑤所要額内訳'!$E$62&gt;=DATE(2023,1,1),'別紙3-1_区分⑤所要額内訳'!$D$62="無",COUNTIF($D$163:AA163,1)&lt;=7),AA163,IF(OR('別紙3-1_区分⑤所要額内訳'!$D$62="有",'別紙3-1_区分⑤所要額内訳'!$E$62&lt;=DATE(2022,12,31)),AA163,""))</f>
        <v/>
      </c>
      <c r="AB270" s="312" t="str">
        <f>IF(AND('別紙3-1_区分⑤所要額内訳'!$E$62&gt;=DATE(2023,1,1),'別紙3-1_区分⑤所要額内訳'!$D$62="無",COUNTIF($D$163:AB163,1)&lt;=7),AB163,IF(OR('別紙3-1_区分⑤所要額内訳'!$D$62="有",'別紙3-1_区分⑤所要額内訳'!$E$62&lt;=DATE(2022,12,31)),AB163,""))</f>
        <v/>
      </c>
      <c r="AC270" s="312" t="str">
        <f>IF(AND('別紙3-1_区分⑤所要額内訳'!$E$62&gt;=DATE(2023,1,1),'別紙3-1_区分⑤所要額内訳'!$D$62="無",COUNTIF($D$163:AC163,1)&lt;=7),AC163,IF(OR('別紙3-1_区分⑤所要額内訳'!$D$62="有",'別紙3-1_区分⑤所要額内訳'!$E$62&lt;=DATE(2022,12,31)),AC163,""))</f>
        <v/>
      </c>
      <c r="AD270" s="312" t="str">
        <f>IF(AND('別紙3-1_区分⑤所要額内訳'!$E$62&gt;=DATE(2023,1,1),'別紙3-1_区分⑤所要額内訳'!$D$62="無",COUNTIF($D$163:AD163,1)&lt;=7),AD163,IF(OR('別紙3-1_区分⑤所要額内訳'!$D$62="有",'別紙3-1_区分⑤所要額内訳'!$E$62&lt;=DATE(2022,12,31)),AD163,""))</f>
        <v/>
      </c>
      <c r="AE270" s="312" t="str">
        <f>IF(AND('別紙3-1_区分⑤所要額内訳'!$E$62&gt;=DATE(2023,1,1),'別紙3-1_区分⑤所要額内訳'!$D$62="無",COUNTIF($D$163:AE163,1)&lt;=7),AE163,IF(OR('別紙3-1_区分⑤所要額内訳'!$D$62="有",'別紙3-1_区分⑤所要額内訳'!$E$62&lt;=DATE(2022,12,31)),AE163,""))</f>
        <v/>
      </c>
      <c r="AF270" s="312" t="str">
        <f>IF(AND('別紙3-1_区分⑤所要額内訳'!$E$62&gt;=DATE(2023,1,1),'別紙3-1_区分⑤所要額内訳'!$D$62="無",COUNTIF($D$163:AF163,1)&lt;=7),AF163,IF(OR('別紙3-1_区分⑤所要額内訳'!$D$62="有",'別紙3-1_区分⑤所要額内訳'!$E$62&lt;=DATE(2022,12,31)),AF163,""))</f>
        <v/>
      </c>
      <c r="AG270" s="312" t="str">
        <f>IF(AND('別紙3-1_区分⑤所要額内訳'!$E$62&gt;=DATE(2023,1,1),'別紙3-1_区分⑤所要額内訳'!$D$62="無",COUNTIF($D$163:AG163,1)&lt;=7),AG163,IF(OR('別紙3-1_区分⑤所要額内訳'!$D$62="有",'別紙3-1_区分⑤所要額内訳'!$E$62&lt;=DATE(2022,12,31)),AG163,""))</f>
        <v/>
      </c>
      <c r="AH270" s="312" t="str">
        <f>IF(AND('別紙3-1_区分⑤所要額内訳'!$E$62&gt;=DATE(2023,1,1),'別紙3-1_区分⑤所要額内訳'!$D$62="無",COUNTIF($D$163:AH163,1)&lt;=7),AH163,IF(OR('別紙3-1_区分⑤所要額内訳'!$D$62="有",'別紙3-1_区分⑤所要額内訳'!$E$62&lt;=DATE(2022,12,31)),AH163,""))</f>
        <v/>
      </c>
      <c r="AI270" s="312" t="str">
        <f>IF(AND('別紙3-1_区分⑤所要額内訳'!$E$62&gt;=DATE(2023,1,1),'別紙3-1_区分⑤所要額内訳'!$D$62="無",COUNTIF($D$163:AI163,1)&lt;=7),AI163,IF(OR('別紙3-1_区分⑤所要額内訳'!$D$62="有",'別紙3-1_区分⑤所要額内訳'!$E$62&lt;=DATE(2022,12,31)),AI163,""))</f>
        <v/>
      </c>
      <c r="AJ270" s="312" t="str">
        <f>IF(AND('別紙3-1_区分⑤所要額内訳'!$E$62&gt;=DATE(2023,1,1),'別紙3-1_区分⑤所要額内訳'!$D$62="無",COUNTIF($D$163:AJ163,1)&lt;=7),AJ163,IF(OR('別紙3-1_区分⑤所要額内訳'!$D$62="有",'別紙3-1_区分⑤所要額内訳'!$E$62&lt;=DATE(2022,12,31)),AJ163,""))</f>
        <v/>
      </c>
      <c r="AK270" s="312" t="str">
        <f>IF(AND('別紙3-1_区分⑤所要額内訳'!$E$62&gt;=DATE(2023,1,1),'別紙3-1_区分⑤所要額内訳'!$D$62="無",COUNTIF($D$163:AK163,1)&lt;=7),AK163,IF(OR('別紙3-1_区分⑤所要額内訳'!$D$62="有",'別紙3-1_区分⑤所要額内訳'!$E$62&lt;=DATE(2022,12,31)),AK163,""))</f>
        <v/>
      </c>
      <c r="AL270" s="312" t="str">
        <f>IF(AND('別紙3-1_区分⑤所要額内訳'!$E$62&gt;=DATE(2023,1,1),'別紙3-1_区分⑤所要額内訳'!$D$62="無",COUNTIF($D$163:AL163,1)&lt;=7),AL163,IF(OR('別紙3-1_区分⑤所要額内訳'!$D$62="有",'別紙3-1_区分⑤所要額内訳'!$E$62&lt;=DATE(2022,12,31)),AL163,""))</f>
        <v/>
      </c>
      <c r="AM270" s="312" t="str">
        <f>IF(AND('別紙3-1_区分⑤所要額内訳'!$E$62&gt;=DATE(2023,1,1),'別紙3-1_区分⑤所要額内訳'!$D$62="無",COUNTIF($D$163:AM163,1)&lt;=7),AM163,IF(OR('別紙3-1_区分⑤所要額内訳'!$D$62="有",'別紙3-1_区分⑤所要額内訳'!$E$62&lt;=DATE(2022,12,31)),AM163,""))</f>
        <v/>
      </c>
      <c r="AN270" s="312" t="str">
        <f>IF(AND('別紙3-1_区分⑤所要額内訳'!$E$62&gt;=DATE(2023,1,1),'別紙3-1_区分⑤所要額内訳'!$D$62="無",COUNTIF($D$163:AN163,1)&lt;=7),AN163,IF(OR('別紙3-1_区分⑤所要額内訳'!$D$62="有",'別紙3-1_区分⑤所要額内訳'!$E$62&lt;=DATE(2022,12,31)),AN163,""))</f>
        <v/>
      </c>
      <c r="AO270" s="312" t="str">
        <f>IF(AND('別紙3-1_区分⑤所要額内訳'!$E$62&gt;=DATE(2023,1,1),'別紙3-1_区分⑤所要額内訳'!$D$62="無",COUNTIF($D$163:AO163,1)&lt;=7),AO163,IF(OR('別紙3-1_区分⑤所要額内訳'!$D$62="有",'別紙3-1_区分⑤所要額内訳'!$E$62&lt;=DATE(2022,12,31)),AO163,""))</f>
        <v/>
      </c>
      <c r="AP270" s="312" t="str">
        <f>IF(AND('別紙3-1_区分⑤所要額内訳'!$E$62&gt;=DATE(2023,1,1),'別紙3-1_区分⑤所要額内訳'!$D$62="無",COUNTIF($D$163:AP163,1)&lt;=7),AP163,IF(OR('別紙3-1_区分⑤所要額内訳'!$D$62="有",'別紙3-1_区分⑤所要額内訳'!$E$62&lt;=DATE(2022,12,31)),AP163,""))</f>
        <v/>
      </c>
      <c r="AQ270" s="312" t="str">
        <f>IF(AND('別紙3-1_区分⑤所要額内訳'!$E$62&gt;=DATE(2023,1,1),'別紙3-1_区分⑤所要額内訳'!$D$62="無",COUNTIF($D$163:AQ163,1)&lt;=7),AQ163,IF(OR('別紙3-1_区分⑤所要額内訳'!$D$62="有",'別紙3-1_区分⑤所要額内訳'!$E$62&lt;=DATE(2022,12,31)),AQ163,""))</f>
        <v/>
      </c>
      <c r="AR270" s="312" t="str">
        <f>IF(AND('別紙3-1_区分⑤所要額内訳'!$E$62&gt;=DATE(2023,1,1),'別紙3-1_区分⑤所要額内訳'!$D$62="無",COUNTIF($D$163:AR163,1)&lt;=7),AR163,IF(OR('別紙3-1_区分⑤所要額内訳'!$D$62="有",'別紙3-1_区分⑤所要額内訳'!$E$62&lt;=DATE(2022,12,31)),AR163,""))</f>
        <v/>
      </c>
      <c r="AS270" s="312" t="str">
        <f>IF(AND('別紙3-1_区分⑤所要額内訳'!$E$62&gt;=DATE(2023,1,1),'別紙3-1_区分⑤所要額内訳'!$D$62="無",COUNTIF($D$163:AS163,1)&lt;=7),AS163,IF(OR('別紙3-1_区分⑤所要額内訳'!$D$62="有",'別紙3-1_区分⑤所要額内訳'!$E$62&lt;=DATE(2022,12,31)),AS163,""))</f>
        <v/>
      </c>
      <c r="AT270" s="312" t="str">
        <f>IF(AND('別紙3-1_区分⑤所要額内訳'!$E$62&gt;=DATE(2023,1,1),'別紙3-1_区分⑤所要額内訳'!$D$62="無",COUNTIF($D$163:AT163,1)&lt;=7),AT163,IF(OR('別紙3-1_区分⑤所要額内訳'!$D$62="有",'別紙3-1_区分⑤所要額内訳'!$E$62&lt;=DATE(2022,12,31)),AT163,""))</f>
        <v/>
      </c>
      <c r="AU270" s="312" t="str">
        <f>IF(AND('別紙3-1_区分⑤所要額内訳'!$E$62&gt;=DATE(2023,1,1),'別紙3-1_区分⑤所要額内訳'!$D$62="無",COUNTIF($D$163:AU163,1)&lt;=7),AU163,IF(OR('別紙3-1_区分⑤所要額内訳'!$D$62="有",'別紙3-1_区分⑤所要額内訳'!$E$62&lt;=DATE(2022,12,31)),AU163,""))</f>
        <v/>
      </c>
      <c r="AV270" s="312" t="str">
        <f>IF(AND('別紙3-1_区分⑤所要額内訳'!$E$62&gt;=DATE(2023,1,1),'別紙3-1_区分⑤所要額内訳'!$D$62="無",COUNTIF($D$163:AV163,1)&lt;=7),AV163,IF(OR('別紙3-1_区分⑤所要額内訳'!$D$62="有",'別紙3-1_区分⑤所要額内訳'!$E$62&lt;=DATE(2022,12,31)),AV163,""))</f>
        <v/>
      </c>
      <c r="AW270" s="312" t="str">
        <f>IF(AND('別紙3-1_区分⑤所要額内訳'!$E$62&gt;=DATE(2023,1,1),'別紙3-1_区分⑤所要額内訳'!$D$62="無",COUNTIF($D$163:AW163,1)&lt;=7),AW163,IF(OR('別紙3-1_区分⑤所要額内訳'!$D$62="有",'別紙3-1_区分⑤所要額内訳'!$E$62&lt;=DATE(2022,12,31)),AW163,""))</f>
        <v/>
      </c>
      <c r="AX270" s="312" t="str">
        <f>IF(AND('別紙3-1_区分⑤所要額内訳'!$E$62&gt;=DATE(2023,1,1),'別紙3-1_区分⑤所要額内訳'!$D$62="無",COUNTIF($D$163:AX163,1)&lt;=7),AX163,IF(OR('別紙3-1_区分⑤所要額内訳'!$D$62="有",'別紙3-1_区分⑤所要額内訳'!$E$62&lt;=DATE(2022,12,31)),AX163,""))</f>
        <v/>
      </c>
      <c r="AY270" s="312" t="str">
        <f>IF(AND('別紙3-1_区分⑤所要額内訳'!$E$62&gt;=DATE(2023,1,1),'別紙3-1_区分⑤所要額内訳'!$D$62="無",COUNTIF($D$163:AY163,1)&lt;=7),AY163,IF(OR('別紙3-1_区分⑤所要額内訳'!$D$62="有",'別紙3-1_区分⑤所要額内訳'!$E$62&lt;=DATE(2022,12,31)),AY163,""))</f>
        <v/>
      </c>
      <c r="AZ270" s="312" t="str">
        <f>IF(AND('別紙3-1_区分⑤所要額内訳'!$E$62&gt;=DATE(2023,1,1),'別紙3-1_区分⑤所要額内訳'!$D$62="無",COUNTIF($D$163:AZ163,1)&lt;=7),AZ163,IF(OR('別紙3-1_区分⑤所要額内訳'!$D$62="有",'別紙3-1_区分⑤所要額内訳'!$E$62&lt;=DATE(2022,12,31)),AZ163,""))</f>
        <v/>
      </c>
      <c r="BA270" s="312" t="str">
        <f>IF(AND('別紙3-1_区分⑤所要額内訳'!$E$62&gt;=DATE(2023,1,1),'別紙3-1_区分⑤所要額内訳'!$D$62="無",COUNTIF($D$163:BA163,1)&lt;=7),BA163,IF(OR('別紙3-1_区分⑤所要額内訳'!$D$62="有",'別紙3-1_区分⑤所要額内訳'!$E$62&lt;=DATE(2022,12,31)),BA163,""))</f>
        <v/>
      </c>
      <c r="BB270" s="311">
        <f t="shared" si="230"/>
        <v>1</v>
      </c>
    </row>
    <row r="271" spans="1:54">
      <c r="A271" s="307" t="str">
        <f t="shared" si="231"/>
        <v/>
      </c>
      <c r="B271" s="313" t="str">
        <f t="shared" si="231"/>
        <v/>
      </c>
      <c r="C271" s="307" t="str">
        <f t="shared" si="231"/>
        <v/>
      </c>
      <c r="D271" s="312">
        <f>IF(AND('別紙3-1_区分⑤所要額内訳'!$E$63&gt;=DATE(2023,1,1),'別紙3-1_区分⑤所要額内訳'!$D$63="無",COUNTIF($D$164:D164,1)&lt;=7),D164,IF(OR('別紙3-1_区分⑤所要額内訳'!$D$63="有",'別紙3-1_区分⑤所要額内訳'!$E$63&lt;=DATE(2022,12,31)),D164,""))</f>
        <v>1</v>
      </c>
      <c r="E271" s="312" t="str">
        <f>IF(AND('別紙3-1_区分⑤所要額内訳'!$E$63&gt;=DATE(2023,1,1),'別紙3-1_区分⑤所要額内訳'!$D$63="無",COUNTIF($D$164:E164,1)&lt;=7),E164,IF(OR('別紙3-1_区分⑤所要額内訳'!$D$63="有",'別紙3-1_区分⑤所要額内訳'!$E$63&lt;=DATE(2022,12,31)),E164,""))</f>
        <v/>
      </c>
      <c r="F271" s="312" t="str">
        <f>IF(AND('別紙3-1_区分⑤所要額内訳'!$E$63&gt;=DATE(2023,1,1),'別紙3-1_区分⑤所要額内訳'!$D$63="無",COUNTIF($D$164:F164,1)&lt;=7),F164,IF(OR('別紙3-1_区分⑤所要額内訳'!$D$63="有",'別紙3-1_区分⑤所要額内訳'!$E$63&lt;=DATE(2022,12,31)),F164,""))</f>
        <v/>
      </c>
      <c r="G271" s="312" t="str">
        <f>IF(AND('別紙3-1_区分⑤所要額内訳'!$E$63&gt;=DATE(2023,1,1),'別紙3-1_区分⑤所要額内訳'!$D$63="無",COUNTIF($D$164:G164,1)&lt;=7),G164,IF(OR('別紙3-1_区分⑤所要額内訳'!$D$63="有",'別紙3-1_区分⑤所要額内訳'!$E$63&lt;=DATE(2022,12,31)),G164,""))</f>
        <v/>
      </c>
      <c r="H271" s="312" t="str">
        <f>IF(AND('別紙3-1_区分⑤所要額内訳'!$E$63&gt;=DATE(2023,1,1),'別紙3-1_区分⑤所要額内訳'!$D$63="無",COUNTIF($D$164:H164,1)&lt;=7),H164,IF(OR('別紙3-1_区分⑤所要額内訳'!$D$63="有",'別紙3-1_区分⑤所要額内訳'!$E$63&lt;=DATE(2022,12,31)),H164,""))</f>
        <v/>
      </c>
      <c r="I271" s="312" t="str">
        <f>IF(AND('別紙3-1_区分⑤所要額内訳'!$E$63&gt;=DATE(2023,1,1),'別紙3-1_区分⑤所要額内訳'!$D$63="無",COUNTIF($D$164:I164,1)&lt;=7),I164,IF(OR('別紙3-1_区分⑤所要額内訳'!$D$63="有",'別紙3-1_区分⑤所要額内訳'!$E$63&lt;=DATE(2022,12,31)),I164,""))</f>
        <v/>
      </c>
      <c r="J271" s="312" t="str">
        <f>IF(AND('別紙3-1_区分⑤所要額内訳'!$E$63&gt;=DATE(2023,1,1),'別紙3-1_区分⑤所要額内訳'!$D$63="無",COUNTIF($D$164:J164,1)&lt;=7),J164,IF(OR('別紙3-1_区分⑤所要額内訳'!$D$63="有",'別紙3-1_区分⑤所要額内訳'!$E$63&lt;=DATE(2022,12,31)),J164,""))</f>
        <v/>
      </c>
      <c r="K271" s="312" t="str">
        <f>IF(AND('別紙3-1_区分⑤所要額内訳'!$E$63&gt;=DATE(2023,1,1),'別紙3-1_区分⑤所要額内訳'!$D$63="無",COUNTIF($D$164:K164,1)&lt;=7),K164,IF(OR('別紙3-1_区分⑤所要額内訳'!$D$63="有",'別紙3-1_区分⑤所要額内訳'!$E$63&lt;=DATE(2022,12,31)),K164,""))</f>
        <v/>
      </c>
      <c r="L271" s="312" t="str">
        <f>IF(AND('別紙3-1_区分⑤所要額内訳'!$E$63&gt;=DATE(2023,1,1),'別紙3-1_区分⑤所要額内訳'!$D$63="無",COUNTIF($D$164:L164,1)&lt;=7),L164,IF(OR('別紙3-1_区分⑤所要額内訳'!$D$63="有",'別紙3-1_区分⑤所要額内訳'!$E$63&lt;=DATE(2022,12,31)),L164,""))</f>
        <v/>
      </c>
      <c r="M271" s="312" t="str">
        <f>IF(AND('別紙3-1_区分⑤所要額内訳'!$E$63&gt;=DATE(2023,1,1),'別紙3-1_区分⑤所要額内訳'!$D$63="無",COUNTIF($D$164:M164,1)&lt;=7),M164,IF(OR('別紙3-1_区分⑤所要額内訳'!$D$63="有",'別紙3-1_区分⑤所要額内訳'!$E$63&lt;=DATE(2022,12,31)),M164,""))</f>
        <v/>
      </c>
      <c r="N271" s="312" t="str">
        <f>IF(AND('別紙3-1_区分⑤所要額内訳'!$E$63&gt;=DATE(2023,1,1),'別紙3-1_区分⑤所要額内訳'!$D$63="無",COUNTIF($D$164:N164,1)&lt;=7),N164,IF(OR('別紙3-1_区分⑤所要額内訳'!$D$63="有",'別紙3-1_区分⑤所要額内訳'!$E$63&lt;=DATE(2022,12,31)),N164,""))</f>
        <v/>
      </c>
      <c r="O271" s="312" t="str">
        <f>IF(AND('別紙3-1_区分⑤所要額内訳'!$E$63&gt;=DATE(2023,1,1),'別紙3-1_区分⑤所要額内訳'!$D$63="無",COUNTIF($D$164:O164,1)&lt;=7),O164,IF(OR('別紙3-1_区分⑤所要額内訳'!$D$63="有",'別紙3-1_区分⑤所要額内訳'!$E$63&lt;=DATE(2022,12,31)),O164,""))</f>
        <v/>
      </c>
      <c r="P271" s="312" t="str">
        <f>IF(AND('別紙3-1_区分⑤所要額内訳'!$E$63&gt;=DATE(2023,1,1),'別紙3-1_区分⑤所要額内訳'!$D$63="無",COUNTIF($D$164:P164,1)&lt;=7),P164,IF(OR('別紙3-1_区分⑤所要額内訳'!$D$63="有",'別紙3-1_区分⑤所要額内訳'!$E$63&lt;=DATE(2022,12,31)),P164,""))</f>
        <v/>
      </c>
      <c r="Q271" s="312" t="str">
        <f>IF(AND('別紙3-1_区分⑤所要額内訳'!$E$63&gt;=DATE(2023,1,1),'別紙3-1_区分⑤所要額内訳'!$D$63="無",COUNTIF($D$164:Q164,1)&lt;=7),Q164,IF(OR('別紙3-1_区分⑤所要額内訳'!$D$63="有",'別紙3-1_区分⑤所要額内訳'!$E$63&lt;=DATE(2022,12,31)),Q164,""))</f>
        <v/>
      </c>
      <c r="R271" s="312" t="str">
        <f>IF(AND('別紙3-1_区分⑤所要額内訳'!$E$63&gt;=DATE(2023,1,1),'別紙3-1_区分⑤所要額内訳'!$D$63="無",COUNTIF($D$164:R164,1)&lt;=7),R164,IF(OR('別紙3-1_区分⑤所要額内訳'!$D$63="有",'別紙3-1_区分⑤所要額内訳'!$E$63&lt;=DATE(2022,12,31)),R164,""))</f>
        <v/>
      </c>
      <c r="S271" s="312" t="str">
        <f>IF(AND('別紙3-1_区分⑤所要額内訳'!$E$63&gt;=DATE(2023,1,1),'別紙3-1_区分⑤所要額内訳'!$D$63="無",COUNTIF($D$164:S164,1)&lt;=7),S164,IF(OR('別紙3-1_区分⑤所要額内訳'!$D$63="有",'別紙3-1_区分⑤所要額内訳'!$E$63&lt;=DATE(2022,12,31)),S164,""))</f>
        <v/>
      </c>
      <c r="T271" s="312" t="str">
        <f>IF(AND('別紙3-1_区分⑤所要額内訳'!$E$63&gt;=DATE(2023,1,1),'別紙3-1_区分⑤所要額内訳'!$D$63="無",COUNTIF($D$164:T164,1)&lt;=7),T164,IF(OR('別紙3-1_区分⑤所要額内訳'!$D$63="有",'別紙3-1_区分⑤所要額内訳'!$E$63&lt;=DATE(2022,12,31)),T164,""))</f>
        <v/>
      </c>
      <c r="U271" s="312" t="str">
        <f>IF(AND('別紙3-1_区分⑤所要額内訳'!$E$63&gt;=DATE(2023,1,1),'別紙3-1_区分⑤所要額内訳'!$D$63="無",COUNTIF($D$164:U164,1)&lt;=7),U164,IF(OR('別紙3-1_区分⑤所要額内訳'!$D$63="有",'別紙3-1_区分⑤所要額内訳'!$E$63&lt;=DATE(2022,12,31)),U164,""))</f>
        <v/>
      </c>
      <c r="V271" s="312" t="str">
        <f>IF(AND('別紙3-1_区分⑤所要額内訳'!$E$63&gt;=DATE(2023,1,1),'別紙3-1_区分⑤所要額内訳'!$D$63="無",COUNTIF($D$164:V164,1)&lt;=7),V164,IF(OR('別紙3-1_区分⑤所要額内訳'!$D$63="有",'別紙3-1_区分⑤所要額内訳'!$E$63&lt;=DATE(2022,12,31)),V164,""))</f>
        <v/>
      </c>
      <c r="W271" s="312" t="str">
        <f>IF(AND('別紙3-1_区分⑤所要額内訳'!$E$63&gt;=DATE(2023,1,1),'別紙3-1_区分⑤所要額内訳'!$D$63="無",COUNTIF($D$164:W164,1)&lt;=7),W164,IF(OR('別紙3-1_区分⑤所要額内訳'!$D$63="有",'別紙3-1_区分⑤所要額内訳'!$E$63&lt;=DATE(2022,12,31)),W164,""))</f>
        <v/>
      </c>
      <c r="X271" s="312" t="str">
        <f>IF(AND('別紙3-1_区分⑤所要額内訳'!$E$63&gt;=DATE(2023,1,1),'別紙3-1_区分⑤所要額内訳'!$D$63="無",COUNTIF($D$164:X164,1)&lt;=7),X164,IF(OR('別紙3-1_区分⑤所要額内訳'!$D$63="有",'別紙3-1_区分⑤所要額内訳'!$E$63&lt;=DATE(2022,12,31)),X164,""))</f>
        <v/>
      </c>
      <c r="Y271" s="312" t="str">
        <f>IF(AND('別紙3-1_区分⑤所要額内訳'!$E$63&gt;=DATE(2023,1,1),'別紙3-1_区分⑤所要額内訳'!$D$63="無",COUNTIF($D$164:Y164,1)&lt;=7),Y164,IF(OR('別紙3-1_区分⑤所要額内訳'!$D$63="有",'別紙3-1_区分⑤所要額内訳'!$E$63&lt;=DATE(2022,12,31)),Y164,""))</f>
        <v/>
      </c>
      <c r="Z271" s="312" t="str">
        <f>IF(AND('別紙3-1_区分⑤所要額内訳'!$E$63&gt;=DATE(2023,1,1),'別紙3-1_区分⑤所要額内訳'!$D$63="無",COUNTIF($D$164:Z164,1)&lt;=7),Z164,IF(OR('別紙3-1_区分⑤所要額内訳'!$D$63="有",'別紙3-1_区分⑤所要額内訳'!$E$63&lt;=DATE(2022,12,31)),Z164,""))</f>
        <v/>
      </c>
      <c r="AA271" s="312" t="str">
        <f>IF(AND('別紙3-1_区分⑤所要額内訳'!$E$63&gt;=DATE(2023,1,1),'別紙3-1_区分⑤所要額内訳'!$D$63="無",COUNTIF($D$164:AA164,1)&lt;=7),AA164,IF(OR('別紙3-1_区分⑤所要額内訳'!$D$63="有",'別紙3-1_区分⑤所要額内訳'!$E$63&lt;=DATE(2022,12,31)),AA164,""))</f>
        <v/>
      </c>
      <c r="AB271" s="312" t="str">
        <f>IF(AND('別紙3-1_区分⑤所要額内訳'!$E$63&gt;=DATE(2023,1,1),'別紙3-1_区分⑤所要額内訳'!$D$63="無",COUNTIF($D$164:AB164,1)&lt;=7),AB164,IF(OR('別紙3-1_区分⑤所要額内訳'!$D$63="有",'別紙3-1_区分⑤所要額内訳'!$E$63&lt;=DATE(2022,12,31)),AB164,""))</f>
        <v/>
      </c>
      <c r="AC271" s="312" t="str">
        <f>IF(AND('別紙3-1_区分⑤所要額内訳'!$E$63&gt;=DATE(2023,1,1),'別紙3-1_区分⑤所要額内訳'!$D$63="無",COUNTIF($D$164:AC164,1)&lt;=7),AC164,IF(OR('別紙3-1_区分⑤所要額内訳'!$D$63="有",'別紙3-1_区分⑤所要額内訳'!$E$63&lt;=DATE(2022,12,31)),AC164,""))</f>
        <v/>
      </c>
      <c r="AD271" s="312" t="str">
        <f>IF(AND('別紙3-1_区分⑤所要額内訳'!$E$63&gt;=DATE(2023,1,1),'別紙3-1_区分⑤所要額内訳'!$D$63="無",COUNTIF($D$164:AD164,1)&lt;=7),AD164,IF(OR('別紙3-1_区分⑤所要額内訳'!$D$63="有",'別紙3-1_区分⑤所要額内訳'!$E$63&lt;=DATE(2022,12,31)),AD164,""))</f>
        <v/>
      </c>
      <c r="AE271" s="312" t="str">
        <f>IF(AND('別紙3-1_区分⑤所要額内訳'!$E$63&gt;=DATE(2023,1,1),'別紙3-1_区分⑤所要額内訳'!$D$63="無",COUNTIF($D$164:AE164,1)&lt;=7),AE164,IF(OR('別紙3-1_区分⑤所要額内訳'!$D$63="有",'別紙3-1_区分⑤所要額内訳'!$E$63&lt;=DATE(2022,12,31)),AE164,""))</f>
        <v/>
      </c>
      <c r="AF271" s="312" t="str">
        <f>IF(AND('別紙3-1_区分⑤所要額内訳'!$E$63&gt;=DATE(2023,1,1),'別紙3-1_区分⑤所要額内訳'!$D$63="無",COUNTIF($D$164:AF164,1)&lt;=7),AF164,IF(OR('別紙3-1_区分⑤所要額内訳'!$D$63="有",'別紙3-1_区分⑤所要額内訳'!$E$63&lt;=DATE(2022,12,31)),AF164,""))</f>
        <v/>
      </c>
      <c r="AG271" s="312" t="str">
        <f>IF(AND('別紙3-1_区分⑤所要額内訳'!$E$63&gt;=DATE(2023,1,1),'別紙3-1_区分⑤所要額内訳'!$D$63="無",COUNTIF($D$164:AG164,1)&lt;=7),AG164,IF(OR('別紙3-1_区分⑤所要額内訳'!$D$63="有",'別紙3-1_区分⑤所要額内訳'!$E$63&lt;=DATE(2022,12,31)),AG164,""))</f>
        <v/>
      </c>
      <c r="AH271" s="312" t="str">
        <f>IF(AND('別紙3-1_区分⑤所要額内訳'!$E$63&gt;=DATE(2023,1,1),'別紙3-1_区分⑤所要額内訳'!$D$63="無",COUNTIF($D$164:AH164,1)&lt;=7),AH164,IF(OR('別紙3-1_区分⑤所要額内訳'!$D$63="有",'別紙3-1_区分⑤所要額内訳'!$E$63&lt;=DATE(2022,12,31)),AH164,""))</f>
        <v/>
      </c>
      <c r="AI271" s="312" t="str">
        <f>IF(AND('別紙3-1_区分⑤所要額内訳'!$E$63&gt;=DATE(2023,1,1),'別紙3-1_区分⑤所要額内訳'!$D$63="無",COUNTIF($D$164:AI164,1)&lt;=7),AI164,IF(OR('別紙3-1_区分⑤所要額内訳'!$D$63="有",'別紙3-1_区分⑤所要額内訳'!$E$63&lt;=DATE(2022,12,31)),AI164,""))</f>
        <v/>
      </c>
      <c r="AJ271" s="312" t="str">
        <f>IF(AND('別紙3-1_区分⑤所要額内訳'!$E$63&gt;=DATE(2023,1,1),'別紙3-1_区分⑤所要額内訳'!$D$63="無",COUNTIF($D$164:AJ164,1)&lt;=7),AJ164,IF(OR('別紙3-1_区分⑤所要額内訳'!$D$63="有",'別紙3-1_区分⑤所要額内訳'!$E$63&lt;=DATE(2022,12,31)),AJ164,""))</f>
        <v/>
      </c>
      <c r="AK271" s="312" t="str">
        <f>IF(AND('別紙3-1_区分⑤所要額内訳'!$E$63&gt;=DATE(2023,1,1),'別紙3-1_区分⑤所要額内訳'!$D$63="無",COUNTIF($D$164:AK164,1)&lt;=7),AK164,IF(OR('別紙3-1_区分⑤所要額内訳'!$D$63="有",'別紙3-1_区分⑤所要額内訳'!$E$63&lt;=DATE(2022,12,31)),AK164,""))</f>
        <v/>
      </c>
      <c r="AL271" s="312" t="str">
        <f>IF(AND('別紙3-1_区分⑤所要額内訳'!$E$63&gt;=DATE(2023,1,1),'別紙3-1_区分⑤所要額内訳'!$D$63="無",COUNTIF($D$164:AL164,1)&lt;=7),AL164,IF(OR('別紙3-1_区分⑤所要額内訳'!$D$63="有",'別紙3-1_区分⑤所要額内訳'!$E$63&lt;=DATE(2022,12,31)),AL164,""))</f>
        <v/>
      </c>
      <c r="AM271" s="312" t="str">
        <f>IF(AND('別紙3-1_区分⑤所要額内訳'!$E$63&gt;=DATE(2023,1,1),'別紙3-1_区分⑤所要額内訳'!$D$63="無",COUNTIF($D$164:AM164,1)&lt;=7),AM164,IF(OR('別紙3-1_区分⑤所要額内訳'!$D$63="有",'別紙3-1_区分⑤所要額内訳'!$E$63&lt;=DATE(2022,12,31)),AM164,""))</f>
        <v/>
      </c>
      <c r="AN271" s="312" t="str">
        <f>IF(AND('別紙3-1_区分⑤所要額内訳'!$E$63&gt;=DATE(2023,1,1),'別紙3-1_区分⑤所要額内訳'!$D$63="無",COUNTIF($D$164:AN164,1)&lt;=7),AN164,IF(OR('別紙3-1_区分⑤所要額内訳'!$D$63="有",'別紙3-1_区分⑤所要額内訳'!$E$63&lt;=DATE(2022,12,31)),AN164,""))</f>
        <v/>
      </c>
      <c r="AO271" s="312" t="str">
        <f>IF(AND('別紙3-1_区分⑤所要額内訳'!$E$63&gt;=DATE(2023,1,1),'別紙3-1_区分⑤所要額内訳'!$D$63="無",COUNTIF($D$164:AO164,1)&lt;=7),AO164,IF(OR('別紙3-1_区分⑤所要額内訳'!$D$63="有",'別紙3-1_区分⑤所要額内訳'!$E$63&lt;=DATE(2022,12,31)),AO164,""))</f>
        <v/>
      </c>
      <c r="AP271" s="312" t="str">
        <f>IF(AND('別紙3-1_区分⑤所要額内訳'!$E$63&gt;=DATE(2023,1,1),'別紙3-1_区分⑤所要額内訳'!$D$63="無",COUNTIF($D$164:AP164,1)&lt;=7),AP164,IF(OR('別紙3-1_区分⑤所要額内訳'!$D$63="有",'別紙3-1_区分⑤所要額内訳'!$E$63&lt;=DATE(2022,12,31)),AP164,""))</f>
        <v/>
      </c>
      <c r="AQ271" s="312" t="str">
        <f>IF(AND('別紙3-1_区分⑤所要額内訳'!$E$63&gt;=DATE(2023,1,1),'別紙3-1_区分⑤所要額内訳'!$D$63="無",COUNTIF($D$164:AQ164,1)&lt;=7),AQ164,IF(OR('別紙3-1_区分⑤所要額内訳'!$D$63="有",'別紙3-1_区分⑤所要額内訳'!$E$63&lt;=DATE(2022,12,31)),AQ164,""))</f>
        <v/>
      </c>
      <c r="AR271" s="312" t="str">
        <f>IF(AND('別紙3-1_区分⑤所要額内訳'!$E$63&gt;=DATE(2023,1,1),'別紙3-1_区分⑤所要額内訳'!$D$63="無",COUNTIF($D$164:AR164,1)&lt;=7),AR164,IF(OR('別紙3-1_区分⑤所要額内訳'!$D$63="有",'別紙3-1_区分⑤所要額内訳'!$E$63&lt;=DATE(2022,12,31)),AR164,""))</f>
        <v/>
      </c>
      <c r="AS271" s="312" t="str">
        <f>IF(AND('別紙3-1_区分⑤所要額内訳'!$E$63&gt;=DATE(2023,1,1),'別紙3-1_区分⑤所要額内訳'!$D$63="無",COUNTIF($D$164:AS164,1)&lt;=7),AS164,IF(OR('別紙3-1_区分⑤所要額内訳'!$D$63="有",'別紙3-1_区分⑤所要額内訳'!$E$63&lt;=DATE(2022,12,31)),AS164,""))</f>
        <v/>
      </c>
      <c r="AT271" s="312" t="str">
        <f>IF(AND('別紙3-1_区分⑤所要額内訳'!$E$63&gt;=DATE(2023,1,1),'別紙3-1_区分⑤所要額内訳'!$D$63="無",COUNTIF($D$164:AT164,1)&lt;=7),AT164,IF(OR('別紙3-1_区分⑤所要額内訳'!$D$63="有",'別紙3-1_区分⑤所要額内訳'!$E$63&lt;=DATE(2022,12,31)),AT164,""))</f>
        <v/>
      </c>
      <c r="AU271" s="312" t="str">
        <f>IF(AND('別紙3-1_区分⑤所要額内訳'!$E$63&gt;=DATE(2023,1,1),'別紙3-1_区分⑤所要額内訳'!$D$63="無",COUNTIF($D$164:AU164,1)&lt;=7),AU164,IF(OR('別紙3-1_区分⑤所要額内訳'!$D$63="有",'別紙3-1_区分⑤所要額内訳'!$E$63&lt;=DATE(2022,12,31)),AU164,""))</f>
        <v/>
      </c>
      <c r="AV271" s="312" t="str">
        <f>IF(AND('別紙3-1_区分⑤所要額内訳'!$E$63&gt;=DATE(2023,1,1),'別紙3-1_区分⑤所要額内訳'!$D$63="無",COUNTIF($D$164:AV164,1)&lt;=7),AV164,IF(OR('別紙3-1_区分⑤所要額内訳'!$D$63="有",'別紙3-1_区分⑤所要額内訳'!$E$63&lt;=DATE(2022,12,31)),AV164,""))</f>
        <v/>
      </c>
      <c r="AW271" s="312" t="str">
        <f>IF(AND('別紙3-1_区分⑤所要額内訳'!$E$63&gt;=DATE(2023,1,1),'別紙3-1_区分⑤所要額内訳'!$D$63="無",COUNTIF($D$164:AW164,1)&lt;=7),AW164,IF(OR('別紙3-1_区分⑤所要額内訳'!$D$63="有",'別紙3-1_区分⑤所要額内訳'!$E$63&lt;=DATE(2022,12,31)),AW164,""))</f>
        <v/>
      </c>
      <c r="AX271" s="312" t="str">
        <f>IF(AND('別紙3-1_区分⑤所要額内訳'!$E$63&gt;=DATE(2023,1,1),'別紙3-1_区分⑤所要額内訳'!$D$63="無",COUNTIF($D$164:AX164,1)&lt;=7),AX164,IF(OR('別紙3-1_区分⑤所要額内訳'!$D$63="有",'別紙3-1_区分⑤所要額内訳'!$E$63&lt;=DATE(2022,12,31)),AX164,""))</f>
        <v/>
      </c>
      <c r="AY271" s="312" t="str">
        <f>IF(AND('別紙3-1_区分⑤所要額内訳'!$E$63&gt;=DATE(2023,1,1),'別紙3-1_区分⑤所要額内訳'!$D$63="無",COUNTIF($D$164:AY164,1)&lt;=7),AY164,IF(OR('別紙3-1_区分⑤所要額内訳'!$D$63="有",'別紙3-1_区分⑤所要額内訳'!$E$63&lt;=DATE(2022,12,31)),AY164,""))</f>
        <v/>
      </c>
      <c r="AZ271" s="312" t="str">
        <f>IF(AND('別紙3-1_区分⑤所要額内訳'!$E$63&gt;=DATE(2023,1,1),'別紙3-1_区分⑤所要額内訳'!$D$63="無",COUNTIF($D$164:AZ164,1)&lt;=7),AZ164,IF(OR('別紙3-1_区分⑤所要額内訳'!$D$63="有",'別紙3-1_区分⑤所要額内訳'!$E$63&lt;=DATE(2022,12,31)),AZ164,""))</f>
        <v/>
      </c>
      <c r="BA271" s="312" t="str">
        <f>IF(AND('別紙3-1_区分⑤所要額内訳'!$E$63&gt;=DATE(2023,1,1),'別紙3-1_区分⑤所要額内訳'!$D$63="無",COUNTIF($D$164:BA164,1)&lt;=7),BA164,IF(OR('別紙3-1_区分⑤所要額内訳'!$D$63="有",'別紙3-1_区分⑤所要額内訳'!$E$63&lt;=DATE(2022,12,31)),BA164,""))</f>
        <v/>
      </c>
      <c r="BB271" s="311">
        <f t="shared" si="230"/>
        <v>1</v>
      </c>
    </row>
    <row r="272" spans="1:54">
      <c r="A272" s="307" t="str">
        <f t="shared" si="231"/>
        <v/>
      </c>
      <c r="B272" s="313" t="str">
        <f t="shared" si="231"/>
        <v/>
      </c>
      <c r="C272" s="307" t="str">
        <f t="shared" si="231"/>
        <v/>
      </c>
      <c r="D272" s="312">
        <f>IF(AND('別紙3-1_区分⑤所要額内訳'!$E$64&gt;=DATE(2023,1,1),'別紙3-1_区分⑤所要額内訳'!$D$64="無",COUNTIF($D$165:D165,1)&lt;=7),D165,IF(OR('別紙3-1_区分⑤所要額内訳'!$D$64="有",'別紙3-1_区分⑤所要額内訳'!$E$64&lt;=DATE(2022,12,31)),D165,""))</f>
        <v>1</v>
      </c>
      <c r="E272" s="312" t="str">
        <f>IF(AND('別紙3-1_区分⑤所要額内訳'!$E$64&gt;=DATE(2023,1,1),'別紙3-1_区分⑤所要額内訳'!$D$64="無",COUNTIF($D$165:E165,1)&lt;=7),E165,IF(OR('別紙3-1_区分⑤所要額内訳'!$D$64="有",'別紙3-1_区分⑤所要額内訳'!$E$64&lt;=DATE(2022,12,31)),E165,""))</f>
        <v/>
      </c>
      <c r="F272" s="312" t="str">
        <f>IF(AND('別紙3-1_区分⑤所要額内訳'!$E$64&gt;=DATE(2023,1,1),'別紙3-1_区分⑤所要額内訳'!$D$64="無",COUNTIF($D$165:F165,1)&lt;=7),F165,IF(OR('別紙3-1_区分⑤所要額内訳'!$D$64="有",'別紙3-1_区分⑤所要額内訳'!$E$64&lt;=DATE(2022,12,31)),F165,""))</f>
        <v/>
      </c>
      <c r="G272" s="312" t="str">
        <f>IF(AND('別紙3-1_区分⑤所要額内訳'!$E$64&gt;=DATE(2023,1,1),'別紙3-1_区分⑤所要額内訳'!$D$64="無",COUNTIF($D$165:G165,1)&lt;=7),G165,IF(OR('別紙3-1_区分⑤所要額内訳'!$D$64="有",'別紙3-1_区分⑤所要額内訳'!$E$64&lt;=DATE(2022,12,31)),G165,""))</f>
        <v/>
      </c>
      <c r="H272" s="312" t="str">
        <f>IF(AND('別紙3-1_区分⑤所要額内訳'!$E$64&gt;=DATE(2023,1,1),'別紙3-1_区分⑤所要額内訳'!$D$64="無",COUNTIF($D$165:H165,1)&lt;=7),H165,IF(OR('別紙3-1_区分⑤所要額内訳'!$D$64="有",'別紙3-1_区分⑤所要額内訳'!$E$64&lt;=DATE(2022,12,31)),H165,""))</f>
        <v/>
      </c>
      <c r="I272" s="312" t="str">
        <f>IF(AND('別紙3-1_区分⑤所要額内訳'!$E$64&gt;=DATE(2023,1,1),'別紙3-1_区分⑤所要額内訳'!$D$64="無",COUNTIF($D$165:I165,1)&lt;=7),I165,IF(OR('別紙3-1_区分⑤所要額内訳'!$D$64="有",'別紙3-1_区分⑤所要額内訳'!$E$64&lt;=DATE(2022,12,31)),I165,""))</f>
        <v/>
      </c>
      <c r="J272" s="312" t="str">
        <f>IF(AND('別紙3-1_区分⑤所要額内訳'!$E$64&gt;=DATE(2023,1,1),'別紙3-1_区分⑤所要額内訳'!$D$64="無",COUNTIF($D$165:J165,1)&lt;=7),J165,IF(OR('別紙3-1_区分⑤所要額内訳'!$D$64="有",'別紙3-1_区分⑤所要額内訳'!$E$64&lt;=DATE(2022,12,31)),J165,""))</f>
        <v/>
      </c>
      <c r="K272" s="312" t="str">
        <f>IF(AND('別紙3-1_区分⑤所要額内訳'!$E$64&gt;=DATE(2023,1,1),'別紙3-1_区分⑤所要額内訳'!$D$64="無",COUNTIF($D$165:K165,1)&lt;=7),K165,IF(OR('別紙3-1_区分⑤所要額内訳'!$D$64="有",'別紙3-1_区分⑤所要額内訳'!$E$64&lt;=DATE(2022,12,31)),K165,""))</f>
        <v/>
      </c>
      <c r="L272" s="312" t="str">
        <f>IF(AND('別紙3-1_区分⑤所要額内訳'!$E$64&gt;=DATE(2023,1,1),'別紙3-1_区分⑤所要額内訳'!$D$64="無",COUNTIF($D$165:L165,1)&lt;=7),L165,IF(OR('別紙3-1_区分⑤所要額内訳'!$D$64="有",'別紙3-1_区分⑤所要額内訳'!$E$64&lt;=DATE(2022,12,31)),L165,""))</f>
        <v/>
      </c>
      <c r="M272" s="312" t="str">
        <f>IF(AND('別紙3-1_区分⑤所要額内訳'!$E$64&gt;=DATE(2023,1,1),'別紙3-1_区分⑤所要額内訳'!$D$64="無",COUNTIF($D$165:M165,1)&lt;=7),M165,IF(OR('別紙3-1_区分⑤所要額内訳'!$D$64="有",'別紙3-1_区分⑤所要額内訳'!$E$64&lt;=DATE(2022,12,31)),M165,""))</f>
        <v/>
      </c>
      <c r="N272" s="312" t="str">
        <f>IF(AND('別紙3-1_区分⑤所要額内訳'!$E$64&gt;=DATE(2023,1,1),'別紙3-1_区分⑤所要額内訳'!$D$64="無",COUNTIF($D$165:N165,1)&lt;=7),N165,IF(OR('別紙3-1_区分⑤所要額内訳'!$D$64="有",'別紙3-1_区分⑤所要額内訳'!$E$64&lt;=DATE(2022,12,31)),N165,""))</f>
        <v/>
      </c>
      <c r="O272" s="312" t="str">
        <f>IF(AND('別紙3-1_区分⑤所要額内訳'!$E$64&gt;=DATE(2023,1,1),'別紙3-1_区分⑤所要額内訳'!$D$64="無",COUNTIF($D$165:O165,1)&lt;=7),O165,IF(OR('別紙3-1_区分⑤所要額内訳'!$D$64="有",'別紙3-1_区分⑤所要額内訳'!$E$64&lt;=DATE(2022,12,31)),O165,""))</f>
        <v/>
      </c>
      <c r="P272" s="312" t="str">
        <f>IF(AND('別紙3-1_区分⑤所要額内訳'!$E$64&gt;=DATE(2023,1,1),'別紙3-1_区分⑤所要額内訳'!$D$64="無",COUNTIF($D$165:P165,1)&lt;=7),P165,IF(OR('別紙3-1_区分⑤所要額内訳'!$D$64="有",'別紙3-1_区分⑤所要額内訳'!$E$64&lt;=DATE(2022,12,31)),P165,""))</f>
        <v/>
      </c>
      <c r="Q272" s="312" t="str">
        <f>IF(AND('別紙3-1_区分⑤所要額内訳'!$E$64&gt;=DATE(2023,1,1),'別紙3-1_区分⑤所要額内訳'!$D$64="無",COUNTIF($D$165:Q165,1)&lt;=7),Q165,IF(OR('別紙3-1_区分⑤所要額内訳'!$D$64="有",'別紙3-1_区分⑤所要額内訳'!$E$64&lt;=DATE(2022,12,31)),Q165,""))</f>
        <v/>
      </c>
      <c r="R272" s="312" t="str">
        <f>IF(AND('別紙3-1_区分⑤所要額内訳'!$E$64&gt;=DATE(2023,1,1),'別紙3-1_区分⑤所要額内訳'!$D$64="無",COUNTIF($D$165:R165,1)&lt;=7),R165,IF(OR('別紙3-1_区分⑤所要額内訳'!$D$64="有",'別紙3-1_区分⑤所要額内訳'!$E$64&lt;=DATE(2022,12,31)),R165,""))</f>
        <v/>
      </c>
      <c r="S272" s="312" t="str">
        <f>IF(AND('別紙3-1_区分⑤所要額内訳'!$E$64&gt;=DATE(2023,1,1),'別紙3-1_区分⑤所要額内訳'!$D$64="無",COUNTIF($D$165:S165,1)&lt;=7),S165,IF(OR('別紙3-1_区分⑤所要額内訳'!$D$64="有",'別紙3-1_区分⑤所要額内訳'!$E$64&lt;=DATE(2022,12,31)),S165,""))</f>
        <v/>
      </c>
      <c r="T272" s="312" t="str">
        <f>IF(AND('別紙3-1_区分⑤所要額内訳'!$E$64&gt;=DATE(2023,1,1),'別紙3-1_区分⑤所要額内訳'!$D$64="無",COUNTIF($D$165:T165,1)&lt;=7),T165,IF(OR('別紙3-1_区分⑤所要額内訳'!$D$64="有",'別紙3-1_区分⑤所要額内訳'!$E$64&lt;=DATE(2022,12,31)),T165,""))</f>
        <v/>
      </c>
      <c r="U272" s="312" t="str">
        <f>IF(AND('別紙3-1_区分⑤所要額内訳'!$E$64&gt;=DATE(2023,1,1),'別紙3-1_区分⑤所要額内訳'!$D$64="無",COUNTIF($D$165:U165,1)&lt;=7),U165,IF(OR('別紙3-1_区分⑤所要額内訳'!$D$64="有",'別紙3-1_区分⑤所要額内訳'!$E$64&lt;=DATE(2022,12,31)),U165,""))</f>
        <v/>
      </c>
      <c r="V272" s="312" t="str">
        <f>IF(AND('別紙3-1_区分⑤所要額内訳'!$E$64&gt;=DATE(2023,1,1),'別紙3-1_区分⑤所要額内訳'!$D$64="無",COUNTIF($D$165:V165,1)&lt;=7),V165,IF(OR('別紙3-1_区分⑤所要額内訳'!$D$64="有",'別紙3-1_区分⑤所要額内訳'!$E$64&lt;=DATE(2022,12,31)),V165,""))</f>
        <v/>
      </c>
      <c r="W272" s="312" t="str">
        <f>IF(AND('別紙3-1_区分⑤所要額内訳'!$E$64&gt;=DATE(2023,1,1),'別紙3-1_区分⑤所要額内訳'!$D$64="無",COUNTIF($D$165:W165,1)&lt;=7),W165,IF(OR('別紙3-1_区分⑤所要額内訳'!$D$64="有",'別紙3-1_区分⑤所要額内訳'!$E$64&lt;=DATE(2022,12,31)),W165,""))</f>
        <v/>
      </c>
      <c r="X272" s="312" t="str">
        <f>IF(AND('別紙3-1_区分⑤所要額内訳'!$E$64&gt;=DATE(2023,1,1),'別紙3-1_区分⑤所要額内訳'!$D$64="無",COUNTIF($D$165:X165,1)&lt;=7),X165,IF(OR('別紙3-1_区分⑤所要額内訳'!$D$64="有",'別紙3-1_区分⑤所要額内訳'!$E$64&lt;=DATE(2022,12,31)),X165,""))</f>
        <v/>
      </c>
      <c r="Y272" s="312" t="str">
        <f>IF(AND('別紙3-1_区分⑤所要額内訳'!$E$64&gt;=DATE(2023,1,1),'別紙3-1_区分⑤所要額内訳'!$D$64="無",COUNTIF($D$165:Y165,1)&lt;=7),Y165,IF(OR('別紙3-1_区分⑤所要額内訳'!$D$64="有",'別紙3-1_区分⑤所要額内訳'!$E$64&lt;=DATE(2022,12,31)),Y165,""))</f>
        <v/>
      </c>
      <c r="Z272" s="312" t="str">
        <f>IF(AND('別紙3-1_区分⑤所要額内訳'!$E$64&gt;=DATE(2023,1,1),'別紙3-1_区分⑤所要額内訳'!$D$64="無",COUNTIF($D$165:Z165,1)&lt;=7),Z165,IF(OR('別紙3-1_区分⑤所要額内訳'!$D$64="有",'別紙3-1_区分⑤所要額内訳'!$E$64&lt;=DATE(2022,12,31)),Z165,""))</f>
        <v/>
      </c>
      <c r="AA272" s="312" t="str">
        <f>IF(AND('別紙3-1_区分⑤所要額内訳'!$E$64&gt;=DATE(2023,1,1),'別紙3-1_区分⑤所要額内訳'!$D$64="無",COUNTIF($D$165:AA165,1)&lt;=7),AA165,IF(OR('別紙3-1_区分⑤所要額内訳'!$D$64="有",'別紙3-1_区分⑤所要額内訳'!$E$64&lt;=DATE(2022,12,31)),AA165,""))</f>
        <v/>
      </c>
      <c r="AB272" s="312" t="str">
        <f>IF(AND('別紙3-1_区分⑤所要額内訳'!$E$64&gt;=DATE(2023,1,1),'別紙3-1_区分⑤所要額内訳'!$D$64="無",COUNTIF($D$165:AB165,1)&lt;=7),AB165,IF(OR('別紙3-1_区分⑤所要額内訳'!$D$64="有",'別紙3-1_区分⑤所要額内訳'!$E$64&lt;=DATE(2022,12,31)),AB165,""))</f>
        <v/>
      </c>
      <c r="AC272" s="312" t="str">
        <f>IF(AND('別紙3-1_区分⑤所要額内訳'!$E$64&gt;=DATE(2023,1,1),'別紙3-1_区分⑤所要額内訳'!$D$64="無",COUNTIF($D$165:AC165,1)&lt;=7),AC165,IF(OR('別紙3-1_区分⑤所要額内訳'!$D$64="有",'別紙3-1_区分⑤所要額内訳'!$E$64&lt;=DATE(2022,12,31)),AC165,""))</f>
        <v/>
      </c>
      <c r="AD272" s="312" t="str">
        <f>IF(AND('別紙3-1_区分⑤所要額内訳'!$E$64&gt;=DATE(2023,1,1),'別紙3-1_区分⑤所要額内訳'!$D$64="無",COUNTIF($D$165:AD165,1)&lt;=7),AD165,IF(OR('別紙3-1_区分⑤所要額内訳'!$D$64="有",'別紙3-1_区分⑤所要額内訳'!$E$64&lt;=DATE(2022,12,31)),AD165,""))</f>
        <v/>
      </c>
      <c r="AE272" s="312" t="str">
        <f>IF(AND('別紙3-1_区分⑤所要額内訳'!$E$64&gt;=DATE(2023,1,1),'別紙3-1_区分⑤所要額内訳'!$D$64="無",COUNTIF($D$165:AE165,1)&lt;=7),AE165,IF(OR('別紙3-1_区分⑤所要額内訳'!$D$64="有",'別紙3-1_区分⑤所要額内訳'!$E$64&lt;=DATE(2022,12,31)),AE165,""))</f>
        <v/>
      </c>
      <c r="AF272" s="312" t="str">
        <f>IF(AND('別紙3-1_区分⑤所要額内訳'!$E$64&gt;=DATE(2023,1,1),'別紙3-1_区分⑤所要額内訳'!$D$64="無",COUNTIF($D$165:AF165,1)&lt;=7),AF165,IF(OR('別紙3-1_区分⑤所要額内訳'!$D$64="有",'別紙3-1_区分⑤所要額内訳'!$E$64&lt;=DATE(2022,12,31)),AF165,""))</f>
        <v/>
      </c>
      <c r="AG272" s="312" t="str">
        <f>IF(AND('別紙3-1_区分⑤所要額内訳'!$E$64&gt;=DATE(2023,1,1),'別紙3-1_区分⑤所要額内訳'!$D$64="無",COUNTIF($D$165:AG165,1)&lt;=7),AG165,IF(OR('別紙3-1_区分⑤所要額内訳'!$D$64="有",'別紙3-1_区分⑤所要額内訳'!$E$64&lt;=DATE(2022,12,31)),AG165,""))</f>
        <v/>
      </c>
      <c r="AH272" s="312" t="str">
        <f>IF(AND('別紙3-1_区分⑤所要額内訳'!$E$64&gt;=DATE(2023,1,1),'別紙3-1_区分⑤所要額内訳'!$D$64="無",COUNTIF($D$165:AH165,1)&lt;=7),AH165,IF(OR('別紙3-1_区分⑤所要額内訳'!$D$64="有",'別紙3-1_区分⑤所要額内訳'!$E$64&lt;=DATE(2022,12,31)),AH165,""))</f>
        <v/>
      </c>
      <c r="AI272" s="312" t="str">
        <f>IF(AND('別紙3-1_区分⑤所要額内訳'!$E$64&gt;=DATE(2023,1,1),'別紙3-1_区分⑤所要額内訳'!$D$64="無",COUNTIF($D$165:AI165,1)&lt;=7),AI165,IF(OR('別紙3-1_区分⑤所要額内訳'!$D$64="有",'別紙3-1_区分⑤所要額内訳'!$E$64&lt;=DATE(2022,12,31)),AI165,""))</f>
        <v/>
      </c>
      <c r="AJ272" s="312" t="str">
        <f>IF(AND('別紙3-1_区分⑤所要額内訳'!$E$64&gt;=DATE(2023,1,1),'別紙3-1_区分⑤所要額内訳'!$D$64="無",COUNTIF($D$165:AJ165,1)&lt;=7),AJ165,IF(OR('別紙3-1_区分⑤所要額内訳'!$D$64="有",'別紙3-1_区分⑤所要額内訳'!$E$64&lt;=DATE(2022,12,31)),AJ165,""))</f>
        <v/>
      </c>
      <c r="AK272" s="312" t="str">
        <f>IF(AND('別紙3-1_区分⑤所要額内訳'!$E$64&gt;=DATE(2023,1,1),'別紙3-1_区分⑤所要額内訳'!$D$64="無",COUNTIF($D$165:AK165,1)&lt;=7),AK165,IF(OR('別紙3-1_区分⑤所要額内訳'!$D$64="有",'別紙3-1_区分⑤所要額内訳'!$E$64&lt;=DATE(2022,12,31)),AK165,""))</f>
        <v/>
      </c>
      <c r="AL272" s="312" t="str">
        <f>IF(AND('別紙3-1_区分⑤所要額内訳'!$E$64&gt;=DATE(2023,1,1),'別紙3-1_区分⑤所要額内訳'!$D$64="無",COUNTIF($D$165:AL165,1)&lt;=7),AL165,IF(OR('別紙3-1_区分⑤所要額内訳'!$D$64="有",'別紙3-1_区分⑤所要額内訳'!$E$64&lt;=DATE(2022,12,31)),AL165,""))</f>
        <v/>
      </c>
      <c r="AM272" s="312" t="str">
        <f>IF(AND('別紙3-1_区分⑤所要額内訳'!$E$64&gt;=DATE(2023,1,1),'別紙3-1_区分⑤所要額内訳'!$D$64="無",COUNTIF($D$165:AM165,1)&lt;=7),AM165,IF(OR('別紙3-1_区分⑤所要額内訳'!$D$64="有",'別紙3-1_区分⑤所要額内訳'!$E$64&lt;=DATE(2022,12,31)),AM165,""))</f>
        <v/>
      </c>
      <c r="AN272" s="312" t="str">
        <f>IF(AND('別紙3-1_区分⑤所要額内訳'!$E$64&gt;=DATE(2023,1,1),'別紙3-1_区分⑤所要額内訳'!$D$64="無",COUNTIF($D$165:AN165,1)&lt;=7),AN165,IF(OR('別紙3-1_区分⑤所要額内訳'!$D$64="有",'別紙3-1_区分⑤所要額内訳'!$E$64&lt;=DATE(2022,12,31)),AN165,""))</f>
        <v/>
      </c>
      <c r="AO272" s="312" t="str">
        <f>IF(AND('別紙3-1_区分⑤所要額内訳'!$E$64&gt;=DATE(2023,1,1),'別紙3-1_区分⑤所要額内訳'!$D$64="無",COUNTIF($D$165:AO165,1)&lt;=7),AO165,IF(OR('別紙3-1_区分⑤所要額内訳'!$D$64="有",'別紙3-1_区分⑤所要額内訳'!$E$64&lt;=DATE(2022,12,31)),AO165,""))</f>
        <v/>
      </c>
      <c r="AP272" s="312" t="str">
        <f>IF(AND('別紙3-1_区分⑤所要額内訳'!$E$64&gt;=DATE(2023,1,1),'別紙3-1_区分⑤所要額内訳'!$D$64="無",COUNTIF($D$165:AP165,1)&lt;=7),AP165,IF(OR('別紙3-1_区分⑤所要額内訳'!$D$64="有",'別紙3-1_区分⑤所要額内訳'!$E$64&lt;=DATE(2022,12,31)),AP165,""))</f>
        <v/>
      </c>
      <c r="AQ272" s="312" t="str">
        <f>IF(AND('別紙3-1_区分⑤所要額内訳'!$E$64&gt;=DATE(2023,1,1),'別紙3-1_区分⑤所要額内訳'!$D$64="無",COUNTIF($D$165:AQ165,1)&lt;=7),AQ165,IF(OR('別紙3-1_区分⑤所要額内訳'!$D$64="有",'別紙3-1_区分⑤所要額内訳'!$E$64&lt;=DATE(2022,12,31)),AQ165,""))</f>
        <v/>
      </c>
      <c r="AR272" s="312" t="str">
        <f>IF(AND('別紙3-1_区分⑤所要額内訳'!$E$64&gt;=DATE(2023,1,1),'別紙3-1_区分⑤所要額内訳'!$D$64="無",COUNTIF($D$165:AR165,1)&lt;=7),AR165,IF(OR('別紙3-1_区分⑤所要額内訳'!$D$64="有",'別紙3-1_区分⑤所要額内訳'!$E$64&lt;=DATE(2022,12,31)),AR165,""))</f>
        <v/>
      </c>
      <c r="AS272" s="312" t="str">
        <f>IF(AND('別紙3-1_区分⑤所要額内訳'!$E$64&gt;=DATE(2023,1,1),'別紙3-1_区分⑤所要額内訳'!$D$64="無",COUNTIF($D$165:AS165,1)&lt;=7),AS165,IF(OR('別紙3-1_区分⑤所要額内訳'!$D$64="有",'別紙3-1_区分⑤所要額内訳'!$E$64&lt;=DATE(2022,12,31)),AS165,""))</f>
        <v/>
      </c>
      <c r="AT272" s="312" t="str">
        <f>IF(AND('別紙3-1_区分⑤所要額内訳'!$E$64&gt;=DATE(2023,1,1),'別紙3-1_区分⑤所要額内訳'!$D$64="無",COUNTIF($D$165:AT165,1)&lt;=7),AT165,IF(OR('別紙3-1_区分⑤所要額内訳'!$D$64="有",'別紙3-1_区分⑤所要額内訳'!$E$64&lt;=DATE(2022,12,31)),AT165,""))</f>
        <v/>
      </c>
      <c r="AU272" s="312" t="str">
        <f>IF(AND('別紙3-1_区分⑤所要額内訳'!$E$64&gt;=DATE(2023,1,1),'別紙3-1_区分⑤所要額内訳'!$D$64="無",COUNTIF($D$165:AU165,1)&lt;=7),AU165,IF(OR('別紙3-1_区分⑤所要額内訳'!$D$64="有",'別紙3-1_区分⑤所要額内訳'!$E$64&lt;=DATE(2022,12,31)),AU165,""))</f>
        <v/>
      </c>
      <c r="AV272" s="312" t="str">
        <f>IF(AND('別紙3-1_区分⑤所要額内訳'!$E$64&gt;=DATE(2023,1,1),'別紙3-1_区分⑤所要額内訳'!$D$64="無",COUNTIF($D$165:AV165,1)&lt;=7),AV165,IF(OR('別紙3-1_区分⑤所要額内訳'!$D$64="有",'別紙3-1_区分⑤所要額内訳'!$E$64&lt;=DATE(2022,12,31)),AV165,""))</f>
        <v/>
      </c>
      <c r="AW272" s="312" t="str">
        <f>IF(AND('別紙3-1_区分⑤所要額内訳'!$E$64&gt;=DATE(2023,1,1),'別紙3-1_区分⑤所要額内訳'!$D$64="無",COUNTIF($D$165:AW165,1)&lt;=7),AW165,IF(OR('別紙3-1_区分⑤所要額内訳'!$D$64="有",'別紙3-1_区分⑤所要額内訳'!$E$64&lt;=DATE(2022,12,31)),AW165,""))</f>
        <v/>
      </c>
      <c r="AX272" s="312" t="str">
        <f>IF(AND('別紙3-1_区分⑤所要額内訳'!$E$64&gt;=DATE(2023,1,1),'別紙3-1_区分⑤所要額内訳'!$D$64="無",COUNTIF($D$165:AX165,1)&lt;=7),AX165,IF(OR('別紙3-1_区分⑤所要額内訳'!$D$64="有",'別紙3-1_区分⑤所要額内訳'!$E$64&lt;=DATE(2022,12,31)),AX165,""))</f>
        <v/>
      </c>
      <c r="AY272" s="312" t="str">
        <f>IF(AND('別紙3-1_区分⑤所要額内訳'!$E$64&gt;=DATE(2023,1,1),'別紙3-1_区分⑤所要額内訳'!$D$64="無",COUNTIF($D$165:AY165,1)&lt;=7),AY165,IF(OR('別紙3-1_区分⑤所要額内訳'!$D$64="有",'別紙3-1_区分⑤所要額内訳'!$E$64&lt;=DATE(2022,12,31)),AY165,""))</f>
        <v/>
      </c>
      <c r="AZ272" s="312" t="str">
        <f>IF(AND('別紙3-1_区分⑤所要額内訳'!$E$64&gt;=DATE(2023,1,1),'別紙3-1_区分⑤所要額内訳'!$D$64="無",COUNTIF($D$165:AZ165,1)&lt;=7),AZ165,IF(OR('別紙3-1_区分⑤所要額内訳'!$D$64="有",'別紙3-1_区分⑤所要額内訳'!$E$64&lt;=DATE(2022,12,31)),AZ165,""))</f>
        <v/>
      </c>
      <c r="BA272" s="312" t="str">
        <f>IF(AND('別紙3-1_区分⑤所要額内訳'!$E$64&gt;=DATE(2023,1,1),'別紙3-1_区分⑤所要額内訳'!$D$64="無",COUNTIF($D$165:BA165,1)&lt;=7),BA165,IF(OR('別紙3-1_区分⑤所要額内訳'!$D$64="有",'別紙3-1_区分⑤所要額内訳'!$E$64&lt;=DATE(2022,12,31)),BA165,""))</f>
        <v/>
      </c>
      <c r="BB272" s="311">
        <f t="shared" si="230"/>
        <v>1</v>
      </c>
    </row>
    <row r="273" spans="1:54">
      <c r="A273" s="307" t="str">
        <f t="shared" si="231"/>
        <v/>
      </c>
      <c r="B273" s="313" t="str">
        <f t="shared" si="231"/>
        <v/>
      </c>
      <c r="C273" s="307" t="str">
        <f t="shared" si="231"/>
        <v/>
      </c>
      <c r="D273" s="312">
        <f>IF(AND('別紙3-1_区分⑤所要額内訳'!$E$65&gt;=DATE(2023,1,1),'別紙3-1_区分⑤所要額内訳'!$D$65="無",COUNTIF($D$166:D166,1)&lt;=7),D166,IF(OR('別紙3-1_区分⑤所要額内訳'!$D$65="有",'別紙3-1_区分⑤所要額内訳'!$E$65&lt;=DATE(2022,12,31)),D166,""))</f>
        <v>1</v>
      </c>
      <c r="E273" s="312" t="str">
        <f>IF(AND('別紙3-1_区分⑤所要額内訳'!$E$65&gt;=DATE(2023,1,1),'別紙3-1_区分⑤所要額内訳'!$D$65="無",COUNTIF($D$166:E166,1)&lt;=7),E166,IF(OR('別紙3-1_区分⑤所要額内訳'!$D$65="有",'別紙3-1_区分⑤所要額内訳'!$E$65&lt;=DATE(2022,12,31)),E166,""))</f>
        <v/>
      </c>
      <c r="F273" s="312" t="str">
        <f>IF(AND('別紙3-1_区分⑤所要額内訳'!$E$65&gt;=DATE(2023,1,1),'別紙3-1_区分⑤所要額内訳'!$D$65="無",COUNTIF($D$166:F166,1)&lt;=7),F166,IF(OR('別紙3-1_区分⑤所要額内訳'!$D$65="有",'別紙3-1_区分⑤所要額内訳'!$E$65&lt;=DATE(2022,12,31)),F166,""))</f>
        <v/>
      </c>
      <c r="G273" s="312" t="str">
        <f>IF(AND('別紙3-1_区分⑤所要額内訳'!$E$65&gt;=DATE(2023,1,1),'別紙3-1_区分⑤所要額内訳'!$D$65="無",COUNTIF($D$166:G166,1)&lt;=7),G166,IF(OR('別紙3-1_区分⑤所要額内訳'!$D$65="有",'別紙3-1_区分⑤所要額内訳'!$E$65&lt;=DATE(2022,12,31)),G166,""))</f>
        <v/>
      </c>
      <c r="H273" s="312" t="str">
        <f>IF(AND('別紙3-1_区分⑤所要額内訳'!$E$65&gt;=DATE(2023,1,1),'別紙3-1_区分⑤所要額内訳'!$D$65="無",COUNTIF($D$166:H166,1)&lt;=7),H166,IF(OR('別紙3-1_区分⑤所要額内訳'!$D$65="有",'別紙3-1_区分⑤所要額内訳'!$E$65&lt;=DATE(2022,12,31)),H166,""))</f>
        <v/>
      </c>
      <c r="I273" s="312" t="str">
        <f>IF(AND('別紙3-1_区分⑤所要額内訳'!$E$65&gt;=DATE(2023,1,1),'別紙3-1_区分⑤所要額内訳'!$D$65="無",COUNTIF($D$166:I166,1)&lt;=7),I166,IF(OR('別紙3-1_区分⑤所要額内訳'!$D$65="有",'別紙3-1_区分⑤所要額内訳'!$E$65&lt;=DATE(2022,12,31)),I166,""))</f>
        <v/>
      </c>
      <c r="J273" s="312" t="str">
        <f>IF(AND('別紙3-1_区分⑤所要額内訳'!$E$65&gt;=DATE(2023,1,1),'別紙3-1_区分⑤所要額内訳'!$D$65="無",COUNTIF($D$166:J166,1)&lt;=7),J166,IF(OR('別紙3-1_区分⑤所要額内訳'!$D$65="有",'別紙3-1_区分⑤所要額内訳'!$E$65&lt;=DATE(2022,12,31)),J166,""))</f>
        <v/>
      </c>
      <c r="K273" s="312" t="str">
        <f>IF(AND('別紙3-1_区分⑤所要額内訳'!$E$65&gt;=DATE(2023,1,1),'別紙3-1_区分⑤所要額内訳'!$D$65="無",COUNTIF($D$166:K166,1)&lt;=7),K166,IF(OR('別紙3-1_区分⑤所要額内訳'!$D$65="有",'別紙3-1_区分⑤所要額内訳'!$E$65&lt;=DATE(2022,12,31)),K166,""))</f>
        <v/>
      </c>
      <c r="L273" s="312" t="str">
        <f>IF(AND('別紙3-1_区分⑤所要額内訳'!$E$65&gt;=DATE(2023,1,1),'別紙3-1_区分⑤所要額内訳'!$D$65="無",COUNTIF($D$166:L166,1)&lt;=7),L166,IF(OR('別紙3-1_区分⑤所要額内訳'!$D$65="有",'別紙3-1_区分⑤所要額内訳'!$E$65&lt;=DATE(2022,12,31)),L166,""))</f>
        <v/>
      </c>
      <c r="M273" s="312" t="str">
        <f>IF(AND('別紙3-1_区分⑤所要額内訳'!$E$65&gt;=DATE(2023,1,1),'別紙3-1_区分⑤所要額内訳'!$D$65="無",COUNTIF($D$166:M166,1)&lt;=7),M166,IF(OR('別紙3-1_区分⑤所要額内訳'!$D$65="有",'別紙3-1_区分⑤所要額内訳'!$E$65&lt;=DATE(2022,12,31)),M166,""))</f>
        <v/>
      </c>
      <c r="N273" s="312" t="str">
        <f>IF(AND('別紙3-1_区分⑤所要額内訳'!$E$65&gt;=DATE(2023,1,1),'別紙3-1_区分⑤所要額内訳'!$D$65="無",COUNTIF($D$166:N166,1)&lt;=7),N166,IF(OR('別紙3-1_区分⑤所要額内訳'!$D$65="有",'別紙3-1_区分⑤所要額内訳'!$E$65&lt;=DATE(2022,12,31)),N166,""))</f>
        <v/>
      </c>
      <c r="O273" s="312" t="str">
        <f>IF(AND('別紙3-1_区分⑤所要額内訳'!$E$65&gt;=DATE(2023,1,1),'別紙3-1_区分⑤所要額内訳'!$D$65="無",COUNTIF($D$166:O166,1)&lt;=7),O166,IF(OR('別紙3-1_区分⑤所要額内訳'!$D$65="有",'別紙3-1_区分⑤所要額内訳'!$E$65&lt;=DATE(2022,12,31)),O166,""))</f>
        <v/>
      </c>
      <c r="P273" s="312" t="str">
        <f>IF(AND('別紙3-1_区分⑤所要額内訳'!$E$65&gt;=DATE(2023,1,1),'別紙3-1_区分⑤所要額内訳'!$D$65="無",COUNTIF($D$166:P166,1)&lt;=7),P166,IF(OR('別紙3-1_区分⑤所要額内訳'!$D$65="有",'別紙3-1_区分⑤所要額内訳'!$E$65&lt;=DATE(2022,12,31)),P166,""))</f>
        <v/>
      </c>
      <c r="Q273" s="312" t="str">
        <f>IF(AND('別紙3-1_区分⑤所要額内訳'!$E$65&gt;=DATE(2023,1,1),'別紙3-1_区分⑤所要額内訳'!$D$65="無",COUNTIF($D$166:Q166,1)&lt;=7),Q166,IF(OR('別紙3-1_区分⑤所要額内訳'!$D$65="有",'別紙3-1_区分⑤所要額内訳'!$E$65&lt;=DATE(2022,12,31)),Q166,""))</f>
        <v/>
      </c>
      <c r="R273" s="312" t="str">
        <f>IF(AND('別紙3-1_区分⑤所要額内訳'!$E$65&gt;=DATE(2023,1,1),'別紙3-1_区分⑤所要額内訳'!$D$65="無",COUNTIF($D$166:R166,1)&lt;=7),R166,IF(OR('別紙3-1_区分⑤所要額内訳'!$D$65="有",'別紙3-1_区分⑤所要額内訳'!$E$65&lt;=DATE(2022,12,31)),R166,""))</f>
        <v/>
      </c>
      <c r="S273" s="312" t="str">
        <f>IF(AND('別紙3-1_区分⑤所要額内訳'!$E$65&gt;=DATE(2023,1,1),'別紙3-1_区分⑤所要額内訳'!$D$65="無",COUNTIF($D$166:S166,1)&lt;=7),S166,IF(OR('別紙3-1_区分⑤所要額内訳'!$D$65="有",'別紙3-1_区分⑤所要額内訳'!$E$65&lt;=DATE(2022,12,31)),S166,""))</f>
        <v/>
      </c>
      <c r="T273" s="312" t="str">
        <f>IF(AND('別紙3-1_区分⑤所要額内訳'!$E$65&gt;=DATE(2023,1,1),'別紙3-1_区分⑤所要額内訳'!$D$65="無",COUNTIF($D$166:T166,1)&lt;=7),T166,IF(OR('別紙3-1_区分⑤所要額内訳'!$D$65="有",'別紙3-1_区分⑤所要額内訳'!$E$65&lt;=DATE(2022,12,31)),T166,""))</f>
        <v/>
      </c>
      <c r="U273" s="312" t="str">
        <f>IF(AND('別紙3-1_区分⑤所要額内訳'!$E$65&gt;=DATE(2023,1,1),'別紙3-1_区分⑤所要額内訳'!$D$65="無",COUNTIF($D$166:U166,1)&lt;=7),U166,IF(OR('別紙3-1_区分⑤所要額内訳'!$D$65="有",'別紙3-1_区分⑤所要額内訳'!$E$65&lt;=DATE(2022,12,31)),U166,""))</f>
        <v/>
      </c>
      <c r="V273" s="312" t="str">
        <f>IF(AND('別紙3-1_区分⑤所要額内訳'!$E$65&gt;=DATE(2023,1,1),'別紙3-1_区分⑤所要額内訳'!$D$65="無",COUNTIF($D$166:V166,1)&lt;=7),V166,IF(OR('別紙3-1_区分⑤所要額内訳'!$D$65="有",'別紙3-1_区分⑤所要額内訳'!$E$65&lt;=DATE(2022,12,31)),V166,""))</f>
        <v/>
      </c>
      <c r="W273" s="312" t="str">
        <f>IF(AND('別紙3-1_区分⑤所要額内訳'!$E$65&gt;=DATE(2023,1,1),'別紙3-1_区分⑤所要額内訳'!$D$65="無",COUNTIF($D$166:W166,1)&lt;=7),W166,IF(OR('別紙3-1_区分⑤所要額内訳'!$D$65="有",'別紙3-1_区分⑤所要額内訳'!$E$65&lt;=DATE(2022,12,31)),W166,""))</f>
        <v/>
      </c>
      <c r="X273" s="312" t="str">
        <f>IF(AND('別紙3-1_区分⑤所要額内訳'!$E$65&gt;=DATE(2023,1,1),'別紙3-1_区分⑤所要額内訳'!$D$65="無",COUNTIF($D$166:X166,1)&lt;=7),X166,IF(OR('別紙3-1_区分⑤所要額内訳'!$D$65="有",'別紙3-1_区分⑤所要額内訳'!$E$65&lt;=DATE(2022,12,31)),X166,""))</f>
        <v/>
      </c>
      <c r="Y273" s="312" t="str">
        <f>IF(AND('別紙3-1_区分⑤所要額内訳'!$E$65&gt;=DATE(2023,1,1),'別紙3-1_区分⑤所要額内訳'!$D$65="無",COUNTIF($D$166:Y166,1)&lt;=7),Y166,IF(OR('別紙3-1_区分⑤所要額内訳'!$D$65="有",'別紙3-1_区分⑤所要額内訳'!$E$65&lt;=DATE(2022,12,31)),Y166,""))</f>
        <v/>
      </c>
      <c r="Z273" s="312" t="str">
        <f>IF(AND('別紙3-1_区分⑤所要額内訳'!$E$65&gt;=DATE(2023,1,1),'別紙3-1_区分⑤所要額内訳'!$D$65="無",COUNTIF($D$166:Z166,1)&lt;=7),Z166,IF(OR('別紙3-1_区分⑤所要額内訳'!$D$65="有",'別紙3-1_区分⑤所要額内訳'!$E$65&lt;=DATE(2022,12,31)),Z166,""))</f>
        <v/>
      </c>
      <c r="AA273" s="312" t="str">
        <f>IF(AND('別紙3-1_区分⑤所要額内訳'!$E$65&gt;=DATE(2023,1,1),'別紙3-1_区分⑤所要額内訳'!$D$65="無",COUNTIF($D$166:AA166,1)&lt;=7),AA166,IF(OR('別紙3-1_区分⑤所要額内訳'!$D$65="有",'別紙3-1_区分⑤所要額内訳'!$E$65&lt;=DATE(2022,12,31)),AA166,""))</f>
        <v/>
      </c>
      <c r="AB273" s="312" t="str">
        <f>IF(AND('別紙3-1_区分⑤所要額内訳'!$E$65&gt;=DATE(2023,1,1),'別紙3-1_区分⑤所要額内訳'!$D$65="無",COUNTIF($D$166:AB166,1)&lt;=7),AB166,IF(OR('別紙3-1_区分⑤所要額内訳'!$D$65="有",'別紙3-1_区分⑤所要額内訳'!$E$65&lt;=DATE(2022,12,31)),AB166,""))</f>
        <v/>
      </c>
      <c r="AC273" s="312" t="str">
        <f>IF(AND('別紙3-1_区分⑤所要額内訳'!$E$65&gt;=DATE(2023,1,1),'別紙3-1_区分⑤所要額内訳'!$D$65="無",COUNTIF($D$166:AC166,1)&lt;=7),AC166,IF(OR('別紙3-1_区分⑤所要額内訳'!$D$65="有",'別紙3-1_区分⑤所要額内訳'!$E$65&lt;=DATE(2022,12,31)),AC166,""))</f>
        <v/>
      </c>
      <c r="AD273" s="312" t="str">
        <f>IF(AND('別紙3-1_区分⑤所要額内訳'!$E$65&gt;=DATE(2023,1,1),'別紙3-1_区分⑤所要額内訳'!$D$65="無",COUNTIF($D$166:AD166,1)&lt;=7),AD166,IF(OR('別紙3-1_区分⑤所要額内訳'!$D$65="有",'別紙3-1_区分⑤所要額内訳'!$E$65&lt;=DATE(2022,12,31)),AD166,""))</f>
        <v/>
      </c>
      <c r="AE273" s="312" t="str">
        <f>IF(AND('別紙3-1_区分⑤所要額内訳'!$E$65&gt;=DATE(2023,1,1),'別紙3-1_区分⑤所要額内訳'!$D$65="無",COUNTIF($D$166:AE166,1)&lt;=7),AE166,IF(OR('別紙3-1_区分⑤所要額内訳'!$D$65="有",'別紙3-1_区分⑤所要額内訳'!$E$65&lt;=DATE(2022,12,31)),AE166,""))</f>
        <v/>
      </c>
      <c r="AF273" s="312" t="str">
        <f>IF(AND('別紙3-1_区分⑤所要額内訳'!$E$65&gt;=DATE(2023,1,1),'別紙3-1_区分⑤所要額内訳'!$D$65="無",COUNTIF($D$166:AF166,1)&lt;=7),AF166,IF(OR('別紙3-1_区分⑤所要額内訳'!$D$65="有",'別紙3-1_区分⑤所要額内訳'!$E$65&lt;=DATE(2022,12,31)),AF166,""))</f>
        <v/>
      </c>
      <c r="AG273" s="312" t="str">
        <f>IF(AND('別紙3-1_区分⑤所要額内訳'!$E$65&gt;=DATE(2023,1,1),'別紙3-1_区分⑤所要額内訳'!$D$65="無",COUNTIF($D$166:AG166,1)&lt;=7),AG166,IF(OR('別紙3-1_区分⑤所要額内訳'!$D$65="有",'別紙3-1_区分⑤所要額内訳'!$E$65&lt;=DATE(2022,12,31)),AG166,""))</f>
        <v/>
      </c>
      <c r="AH273" s="312" t="str">
        <f>IF(AND('別紙3-1_区分⑤所要額内訳'!$E$65&gt;=DATE(2023,1,1),'別紙3-1_区分⑤所要額内訳'!$D$65="無",COUNTIF($D$166:AH166,1)&lt;=7),AH166,IF(OR('別紙3-1_区分⑤所要額内訳'!$D$65="有",'別紙3-1_区分⑤所要額内訳'!$E$65&lt;=DATE(2022,12,31)),AH166,""))</f>
        <v/>
      </c>
      <c r="AI273" s="312" t="str">
        <f>IF(AND('別紙3-1_区分⑤所要額内訳'!$E$65&gt;=DATE(2023,1,1),'別紙3-1_区分⑤所要額内訳'!$D$65="無",COUNTIF($D$166:AI166,1)&lt;=7),AI166,IF(OR('別紙3-1_区分⑤所要額内訳'!$D$65="有",'別紙3-1_区分⑤所要額内訳'!$E$65&lt;=DATE(2022,12,31)),AI166,""))</f>
        <v/>
      </c>
      <c r="AJ273" s="312" t="str">
        <f>IF(AND('別紙3-1_区分⑤所要額内訳'!$E$65&gt;=DATE(2023,1,1),'別紙3-1_区分⑤所要額内訳'!$D$65="無",COUNTIF($D$166:AJ166,1)&lt;=7),AJ166,IF(OR('別紙3-1_区分⑤所要額内訳'!$D$65="有",'別紙3-1_区分⑤所要額内訳'!$E$65&lt;=DATE(2022,12,31)),AJ166,""))</f>
        <v/>
      </c>
      <c r="AK273" s="312" t="str">
        <f>IF(AND('別紙3-1_区分⑤所要額内訳'!$E$65&gt;=DATE(2023,1,1),'別紙3-1_区分⑤所要額内訳'!$D$65="無",COUNTIF($D$166:AK166,1)&lt;=7),AK166,IF(OR('別紙3-1_区分⑤所要額内訳'!$D$65="有",'別紙3-1_区分⑤所要額内訳'!$E$65&lt;=DATE(2022,12,31)),AK166,""))</f>
        <v/>
      </c>
      <c r="AL273" s="312" t="str">
        <f>IF(AND('別紙3-1_区分⑤所要額内訳'!$E$65&gt;=DATE(2023,1,1),'別紙3-1_区分⑤所要額内訳'!$D$65="無",COUNTIF($D$166:AL166,1)&lt;=7),AL166,IF(OR('別紙3-1_区分⑤所要額内訳'!$D$65="有",'別紙3-1_区分⑤所要額内訳'!$E$65&lt;=DATE(2022,12,31)),AL166,""))</f>
        <v/>
      </c>
      <c r="AM273" s="312" t="str">
        <f>IF(AND('別紙3-1_区分⑤所要額内訳'!$E$65&gt;=DATE(2023,1,1),'別紙3-1_区分⑤所要額内訳'!$D$65="無",COUNTIF($D$166:AM166,1)&lt;=7),AM166,IF(OR('別紙3-1_区分⑤所要額内訳'!$D$65="有",'別紙3-1_区分⑤所要額内訳'!$E$65&lt;=DATE(2022,12,31)),AM166,""))</f>
        <v/>
      </c>
      <c r="AN273" s="312" t="str">
        <f>IF(AND('別紙3-1_区分⑤所要額内訳'!$E$65&gt;=DATE(2023,1,1),'別紙3-1_区分⑤所要額内訳'!$D$65="無",COUNTIF($D$166:AN166,1)&lt;=7),AN166,IF(OR('別紙3-1_区分⑤所要額内訳'!$D$65="有",'別紙3-1_区分⑤所要額内訳'!$E$65&lt;=DATE(2022,12,31)),AN166,""))</f>
        <v/>
      </c>
      <c r="AO273" s="312" t="str">
        <f>IF(AND('別紙3-1_区分⑤所要額内訳'!$E$65&gt;=DATE(2023,1,1),'別紙3-1_区分⑤所要額内訳'!$D$65="無",COUNTIF($D$166:AO166,1)&lt;=7),AO166,IF(OR('別紙3-1_区分⑤所要額内訳'!$D$65="有",'別紙3-1_区分⑤所要額内訳'!$E$65&lt;=DATE(2022,12,31)),AO166,""))</f>
        <v/>
      </c>
      <c r="AP273" s="312" t="str">
        <f>IF(AND('別紙3-1_区分⑤所要額内訳'!$E$65&gt;=DATE(2023,1,1),'別紙3-1_区分⑤所要額内訳'!$D$65="無",COUNTIF($D$166:AP166,1)&lt;=7),AP166,IF(OR('別紙3-1_区分⑤所要額内訳'!$D$65="有",'別紙3-1_区分⑤所要額内訳'!$E$65&lt;=DATE(2022,12,31)),AP166,""))</f>
        <v/>
      </c>
      <c r="AQ273" s="312" t="str">
        <f>IF(AND('別紙3-1_区分⑤所要額内訳'!$E$65&gt;=DATE(2023,1,1),'別紙3-1_区分⑤所要額内訳'!$D$65="無",COUNTIF($D$166:AQ166,1)&lt;=7),AQ166,IF(OR('別紙3-1_区分⑤所要額内訳'!$D$65="有",'別紙3-1_区分⑤所要額内訳'!$E$65&lt;=DATE(2022,12,31)),AQ166,""))</f>
        <v/>
      </c>
      <c r="AR273" s="312" t="str">
        <f>IF(AND('別紙3-1_区分⑤所要額内訳'!$E$65&gt;=DATE(2023,1,1),'別紙3-1_区分⑤所要額内訳'!$D$65="無",COUNTIF($D$166:AR166,1)&lt;=7),AR166,IF(OR('別紙3-1_区分⑤所要額内訳'!$D$65="有",'別紙3-1_区分⑤所要額内訳'!$E$65&lt;=DATE(2022,12,31)),AR166,""))</f>
        <v/>
      </c>
      <c r="AS273" s="312" t="str">
        <f>IF(AND('別紙3-1_区分⑤所要額内訳'!$E$65&gt;=DATE(2023,1,1),'別紙3-1_区分⑤所要額内訳'!$D$65="無",COUNTIF($D$166:AS166,1)&lt;=7),AS166,IF(OR('別紙3-1_区分⑤所要額内訳'!$D$65="有",'別紙3-1_区分⑤所要額内訳'!$E$65&lt;=DATE(2022,12,31)),AS166,""))</f>
        <v/>
      </c>
      <c r="AT273" s="312" t="str">
        <f>IF(AND('別紙3-1_区分⑤所要額内訳'!$E$65&gt;=DATE(2023,1,1),'別紙3-1_区分⑤所要額内訳'!$D$65="無",COUNTIF($D$166:AT166,1)&lt;=7),AT166,IF(OR('別紙3-1_区分⑤所要額内訳'!$D$65="有",'別紙3-1_区分⑤所要額内訳'!$E$65&lt;=DATE(2022,12,31)),AT166,""))</f>
        <v/>
      </c>
      <c r="AU273" s="312" t="str">
        <f>IF(AND('別紙3-1_区分⑤所要額内訳'!$E$65&gt;=DATE(2023,1,1),'別紙3-1_区分⑤所要額内訳'!$D$65="無",COUNTIF($D$166:AU166,1)&lt;=7),AU166,IF(OR('別紙3-1_区分⑤所要額内訳'!$D$65="有",'別紙3-1_区分⑤所要額内訳'!$E$65&lt;=DATE(2022,12,31)),AU166,""))</f>
        <v/>
      </c>
      <c r="AV273" s="312" t="str">
        <f>IF(AND('別紙3-1_区分⑤所要額内訳'!$E$65&gt;=DATE(2023,1,1),'別紙3-1_区分⑤所要額内訳'!$D$65="無",COUNTIF($D$166:AV166,1)&lt;=7),AV166,IF(OR('別紙3-1_区分⑤所要額内訳'!$D$65="有",'別紙3-1_区分⑤所要額内訳'!$E$65&lt;=DATE(2022,12,31)),AV166,""))</f>
        <v/>
      </c>
      <c r="AW273" s="312" t="str">
        <f>IF(AND('別紙3-1_区分⑤所要額内訳'!$E$65&gt;=DATE(2023,1,1),'別紙3-1_区分⑤所要額内訳'!$D$65="無",COUNTIF($D$166:AW166,1)&lt;=7),AW166,IF(OR('別紙3-1_区分⑤所要額内訳'!$D$65="有",'別紙3-1_区分⑤所要額内訳'!$E$65&lt;=DATE(2022,12,31)),AW166,""))</f>
        <v/>
      </c>
      <c r="AX273" s="312" t="str">
        <f>IF(AND('別紙3-1_区分⑤所要額内訳'!$E$65&gt;=DATE(2023,1,1),'別紙3-1_区分⑤所要額内訳'!$D$65="無",COUNTIF($D$166:AX166,1)&lt;=7),AX166,IF(OR('別紙3-1_区分⑤所要額内訳'!$D$65="有",'別紙3-1_区分⑤所要額内訳'!$E$65&lt;=DATE(2022,12,31)),AX166,""))</f>
        <v/>
      </c>
      <c r="AY273" s="312" t="str">
        <f>IF(AND('別紙3-1_区分⑤所要額内訳'!$E$65&gt;=DATE(2023,1,1),'別紙3-1_区分⑤所要額内訳'!$D$65="無",COUNTIF($D$166:AY166,1)&lt;=7),AY166,IF(OR('別紙3-1_区分⑤所要額内訳'!$D$65="有",'別紙3-1_区分⑤所要額内訳'!$E$65&lt;=DATE(2022,12,31)),AY166,""))</f>
        <v/>
      </c>
      <c r="AZ273" s="312" t="str">
        <f>IF(AND('別紙3-1_区分⑤所要額内訳'!$E$65&gt;=DATE(2023,1,1),'別紙3-1_区分⑤所要額内訳'!$D$65="無",COUNTIF($D$166:AZ166,1)&lt;=7),AZ166,IF(OR('別紙3-1_区分⑤所要額内訳'!$D$65="有",'別紙3-1_区分⑤所要額内訳'!$E$65&lt;=DATE(2022,12,31)),AZ166,""))</f>
        <v/>
      </c>
      <c r="BA273" s="312" t="str">
        <f>IF(AND('別紙3-1_区分⑤所要額内訳'!$E$65&gt;=DATE(2023,1,1),'別紙3-1_区分⑤所要額内訳'!$D$65="無",COUNTIF($D$166:BA166,1)&lt;=7),BA166,IF(OR('別紙3-1_区分⑤所要額内訳'!$D$65="有",'別紙3-1_区分⑤所要額内訳'!$E$65&lt;=DATE(2022,12,31)),BA166,""))</f>
        <v/>
      </c>
      <c r="BB273" s="311">
        <f t="shared" si="230"/>
        <v>1</v>
      </c>
    </row>
    <row r="274" spans="1:54">
      <c r="A274" s="307" t="str">
        <f t="shared" si="231"/>
        <v/>
      </c>
      <c r="B274" s="313" t="str">
        <f t="shared" si="231"/>
        <v/>
      </c>
      <c r="C274" s="307" t="str">
        <f t="shared" si="231"/>
        <v/>
      </c>
      <c r="D274" s="312">
        <f>IF(AND('別紙3-1_区分⑤所要額内訳'!$E$66&gt;=DATE(2023,1,1),'別紙3-1_区分⑤所要額内訳'!$D$66="無",COUNTIF($D$167:D167,1)&lt;=7),D167,IF(OR('別紙3-1_区分⑤所要額内訳'!$D$66="有",'別紙3-1_区分⑤所要額内訳'!$E$66&lt;=DATE(2022,12,31)),D167,""))</f>
        <v>1</v>
      </c>
      <c r="E274" s="312" t="str">
        <f>IF(AND('別紙3-1_区分⑤所要額内訳'!$E$66&gt;=DATE(2023,1,1),'別紙3-1_区分⑤所要額内訳'!$D$66="無",COUNTIF($D$167:E167,1)&lt;=7),E167,IF(OR('別紙3-1_区分⑤所要額内訳'!$D$66="有",'別紙3-1_区分⑤所要額内訳'!$E$66&lt;=DATE(2022,12,31)),E167,""))</f>
        <v/>
      </c>
      <c r="F274" s="312" t="str">
        <f>IF(AND('別紙3-1_区分⑤所要額内訳'!$E$66&gt;=DATE(2023,1,1),'別紙3-1_区分⑤所要額内訳'!$D$66="無",COUNTIF($D$167:F167,1)&lt;=7),F167,IF(OR('別紙3-1_区分⑤所要額内訳'!$D$66="有",'別紙3-1_区分⑤所要額内訳'!$E$66&lt;=DATE(2022,12,31)),F167,""))</f>
        <v/>
      </c>
      <c r="G274" s="312" t="str">
        <f>IF(AND('別紙3-1_区分⑤所要額内訳'!$E$66&gt;=DATE(2023,1,1),'別紙3-1_区分⑤所要額内訳'!$D$66="無",COUNTIF($D$167:G167,1)&lt;=7),G167,IF(OR('別紙3-1_区分⑤所要額内訳'!$D$66="有",'別紙3-1_区分⑤所要額内訳'!$E$66&lt;=DATE(2022,12,31)),G167,""))</f>
        <v/>
      </c>
      <c r="H274" s="312" t="str">
        <f>IF(AND('別紙3-1_区分⑤所要額内訳'!$E$66&gt;=DATE(2023,1,1),'別紙3-1_区分⑤所要額内訳'!$D$66="無",COUNTIF($D$167:H167,1)&lt;=7),H167,IF(OR('別紙3-1_区分⑤所要額内訳'!$D$66="有",'別紙3-1_区分⑤所要額内訳'!$E$66&lt;=DATE(2022,12,31)),H167,""))</f>
        <v/>
      </c>
      <c r="I274" s="312" t="str">
        <f>IF(AND('別紙3-1_区分⑤所要額内訳'!$E$66&gt;=DATE(2023,1,1),'別紙3-1_区分⑤所要額内訳'!$D$66="無",COUNTIF($D$167:I167,1)&lt;=7),I167,IF(OR('別紙3-1_区分⑤所要額内訳'!$D$66="有",'別紙3-1_区分⑤所要額内訳'!$E$66&lt;=DATE(2022,12,31)),I167,""))</f>
        <v/>
      </c>
      <c r="J274" s="312" t="str">
        <f>IF(AND('別紙3-1_区分⑤所要額内訳'!$E$66&gt;=DATE(2023,1,1),'別紙3-1_区分⑤所要額内訳'!$D$66="無",COUNTIF($D$167:J167,1)&lt;=7),J167,IF(OR('別紙3-1_区分⑤所要額内訳'!$D$66="有",'別紙3-1_区分⑤所要額内訳'!$E$66&lt;=DATE(2022,12,31)),J167,""))</f>
        <v/>
      </c>
      <c r="K274" s="312" t="str">
        <f>IF(AND('別紙3-1_区分⑤所要額内訳'!$E$66&gt;=DATE(2023,1,1),'別紙3-1_区分⑤所要額内訳'!$D$66="無",COUNTIF($D$167:K167,1)&lt;=7),K167,IF(OR('別紙3-1_区分⑤所要額内訳'!$D$66="有",'別紙3-1_区分⑤所要額内訳'!$E$66&lt;=DATE(2022,12,31)),K167,""))</f>
        <v/>
      </c>
      <c r="L274" s="312" t="str">
        <f>IF(AND('別紙3-1_区分⑤所要額内訳'!$E$66&gt;=DATE(2023,1,1),'別紙3-1_区分⑤所要額内訳'!$D$66="無",COUNTIF($D$167:L167,1)&lt;=7),L167,IF(OR('別紙3-1_区分⑤所要額内訳'!$D$66="有",'別紙3-1_区分⑤所要額内訳'!$E$66&lt;=DATE(2022,12,31)),L167,""))</f>
        <v/>
      </c>
      <c r="M274" s="312" t="str">
        <f>IF(AND('別紙3-1_区分⑤所要額内訳'!$E$66&gt;=DATE(2023,1,1),'別紙3-1_区分⑤所要額内訳'!$D$66="無",COUNTIF($D$167:M167,1)&lt;=7),M167,IF(OR('別紙3-1_区分⑤所要額内訳'!$D$66="有",'別紙3-1_区分⑤所要額内訳'!$E$66&lt;=DATE(2022,12,31)),M167,""))</f>
        <v/>
      </c>
      <c r="N274" s="312" t="str">
        <f>IF(AND('別紙3-1_区分⑤所要額内訳'!$E$66&gt;=DATE(2023,1,1),'別紙3-1_区分⑤所要額内訳'!$D$66="無",COUNTIF($D$167:N167,1)&lt;=7),N167,IF(OR('別紙3-1_区分⑤所要額内訳'!$D$66="有",'別紙3-1_区分⑤所要額内訳'!$E$66&lt;=DATE(2022,12,31)),N167,""))</f>
        <v/>
      </c>
      <c r="O274" s="312" t="str">
        <f>IF(AND('別紙3-1_区分⑤所要額内訳'!$E$66&gt;=DATE(2023,1,1),'別紙3-1_区分⑤所要額内訳'!$D$66="無",COUNTIF($D$167:O167,1)&lt;=7),O167,IF(OR('別紙3-1_区分⑤所要額内訳'!$D$66="有",'別紙3-1_区分⑤所要額内訳'!$E$66&lt;=DATE(2022,12,31)),O167,""))</f>
        <v/>
      </c>
      <c r="P274" s="312" t="str">
        <f>IF(AND('別紙3-1_区分⑤所要額内訳'!$E$66&gt;=DATE(2023,1,1),'別紙3-1_区分⑤所要額内訳'!$D$66="無",COUNTIF($D$167:P167,1)&lt;=7),P167,IF(OR('別紙3-1_区分⑤所要額内訳'!$D$66="有",'別紙3-1_区分⑤所要額内訳'!$E$66&lt;=DATE(2022,12,31)),P167,""))</f>
        <v/>
      </c>
      <c r="Q274" s="312" t="str">
        <f>IF(AND('別紙3-1_区分⑤所要額内訳'!$E$66&gt;=DATE(2023,1,1),'別紙3-1_区分⑤所要額内訳'!$D$66="無",COUNTIF($D$167:Q167,1)&lt;=7),Q167,IF(OR('別紙3-1_区分⑤所要額内訳'!$D$66="有",'別紙3-1_区分⑤所要額内訳'!$E$66&lt;=DATE(2022,12,31)),Q167,""))</f>
        <v/>
      </c>
      <c r="R274" s="312" t="str">
        <f>IF(AND('別紙3-1_区分⑤所要額内訳'!$E$66&gt;=DATE(2023,1,1),'別紙3-1_区分⑤所要額内訳'!$D$66="無",COUNTIF($D$167:R167,1)&lt;=7),R167,IF(OR('別紙3-1_区分⑤所要額内訳'!$D$66="有",'別紙3-1_区分⑤所要額内訳'!$E$66&lt;=DATE(2022,12,31)),R167,""))</f>
        <v/>
      </c>
      <c r="S274" s="312" t="str">
        <f>IF(AND('別紙3-1_区分⑤所要額内訳'!$E$66&gt;=DATE(2023,1,1),'別紙3-1_区分⑤所要額内訳'!$D$66="無",COUNTIF($D$167:S167,1)&lt;=7),S167,IF(OR('別紙3-1_区分⑤所要額内訳'!$D$66="有",'別紙3-1_区分⑤所要額内訳'!$E$66&lt;=DATE(2022,12,31)),S167,""))</f>
        <v/>
      </c>
      <c r="T274" s="312" t="str">
        <f>IF(AND('別紙3-1_区分⑤所要額内訳'!$E$66&gt;=DATE(2023,1,1),'別紙3-1_区分⑤所要額内訳'!$D$66="無",COUNTIF($D$167:T167,1)&lt;=7),T167,IF(OR('別紙3-1_区分⑤所要額内訳'!$D$66="有",'別紙3-1_区分⑤所要額内訳'!$E$66&lt;=DATE(2022,12,31)),T167,""))</f>
        <v/>
      </c>
      <c r="U274" s="312" t="str">
        <f>IF(AND('別紙3-1_区分⑤所要額内訳'!$E$66&gt;=DATE(2023,1,1),'別紙3-1_区分⑤所要額内訳'!$D$66="無",COUNTIF($D$167:U167,1)&lt;=7),U167,IF(OR('別紙3-1_区分⑤所要額内訳'!$D$66="有",'別紙3-1_区分⑤所要額内訳'!$E$66&lt;=DATE(2022,12,31)),U167,""))</f>
        <v/>
      </c>
      <c r="V274" s="312" t="str">
        <f>IF(AND('別紙3-1_区分⑤所要額内訳'!$E$66&gt;=DATE(2023,1,1),'別紙3-1_区分⑤所要額内訳'!$D$66="無",COUNTIF($D$167:V167,1)&lt;=7),V167,IF(OR('別紙3-1_区分⑤所要額内訳'!$D$66="有",'別紙3-1_区分⑤所要額内訳'!$E$66&lt;=DATE(2022,12,31)),V167,""))</f>
        <v/>
      </c>
      <c r="W274" s="312" t="str">
        <f>IF(AND('別紙3-1_区分⑤所要額内訳'!$E$66&gt;=DATE(2023,1,1),'別紙3-1_区分⑤所要額内訳'!$D$66="無",COUNTIF($D$167:W167,1)&lt;=7),W167,IF(OR('別紙3-1_区分⑤所要額内訳'!$D$66="有",'別紙3-1_区分⑤所要額内訳'!$E$66&lt;=DATE(2022,12,31)),W167,""))</f>
        <v/>
      </c>
      <c r="X274" s="312" t="str">
        <f>IF(AND('別紙3-1_区分⑤所要額内訳'!$E$66&gt;=DATE(2023,1,1),'別紙3-1_区分⑤所要額内訳'!$D$66="無",COUNTIF($D$167:X167,1)&lt;=7),X167,IF(OR('別紙3-1_区分⑤所要額内訳'!$D$66="有",'別紙3-1_区分⑤所要額内訳'!$E$66&lt;=DATE(2022,12,31)),X167,""))</f>
        <v/>
      </c>
      <c r="Y274" s="312" t="str">
        <f>IF(AND('別紙3-1_区分⑤所要額内訳'!$E$66&gt;=DATE(2023,1,1),'別紙3-1_区分⑤所要額内訳'!$D$66="無",COUNTIF($D$167:Y167,1)&lt;=7),Y167,IF(OR('別紙3-1_区分⑤所要額内訳'!$D$66="有",'別紙3-1_区分⑤所要額内訳'!$E$66&lt;=DATE(2022,12,31)),Y167,""))</f>
        <v/>
      </c>
      <c r="Z274" s="312" t="str">
        <f>IF(AND('別紙3-1_区分⑤所要額内訳'!$E$66&gt;=DATE(2023,1,1),'別紙3-1_区分⑤所要額内訳'!$D$66="無",COUNTIF($D$167:Z167,1)&lt;=7),Z167,IF(OR('別紙3-1_区分⑤所要額内訳'!$D$66="有",'別紙3-1_区分⑤所要額内訳'!$E$66&lt;=DATE(2022,12,31)),Z167,""))</f>
        <v/>
      </c>
      <c r="AA274" s="312" t="str">
        <f>IF(AND('別紙3-1_区分⑤所要額内訳'!$E$66&gt;=DATE(2023,1,1),'別紙3-1_区分⑤所要額内訳'!$D$66="無",COUNTIF($D$167:AA167,1)&lt;=7),AA167,IF(OR('別紙3-1_区分⑤所要額内訳'!$D$66="有",'別紙3-1_区分⑤所要額内訳'!$E$66&lt;=DATE(2022,12,31)),AA167,""))</f>
        <v/>
      </c>
      <c r="AB274" s="312" t="str">
        <f>IF(AND('別紙3-1_区分⑤所要額内訳'!$E$66&gt;=DATE(2023,1,1),'別紙3-1_区分⑤所要額内訳'!$D$66="無",COUNTIF($D$167:AB167,1)&lt;=7),AB167,IF(OR('別紙3-1_区分⑤所要額内訳'!$D$66="有",'別紙3-1_区分⑤所要額内訳'!$E$66&lt;=DATE(2022,12,31)),AB167,""))</f>
        <v/>
      </c>
      <c r="AC274" s="312" t="str">
        <f>IF(AND('別紙3-1_区分⑤所要額内訳'!$E$66&gt;=DATE(2023,1,1),'別紙3-1_区分⑤所要額内訳'!$D$66="無",COUNTIF($D$167:AC167,1)&lt;=7),AC167,IF(OR('別紙3-1_区分⑤所要額内訳'!$D$66="有",'別紙3-1_区分⑤所要額内訳'!$E$66&lt;=DATE(2022,12,31)),AC167,""))</f>
        <v/>
      </c>
      <c r="AD274" s="312" t="str">
        <f>IF(AND('別紙3-1_区分⑤所要額内訳'!$E$66&gt;=DATE(2023,1,1),'別紙3-1_区分⑤所要額内訳'!$D$66="無",COUNTIF($D$167:AD167,1)&lt;=7),AD167,IF(OR('別紙3-1_区分⑤所要額内訳'!$D$66="有",'別紙3-1_区分⑤所要額内訳'!$E$66&lt;=DATE(2022,12,31)),AD167,""))</f>
        <v/>
      </c>
      <c r="AE274" s="312" t="str">
        <f>IF(AND('別紙3-1_区分⑤所要額内訳'!$E$66&gt;=DATE(2023,1,1),'別紙3-1_区分⑤所要額内訳'!$D$66="無",COUNTIF($D$167:AE167,1)&lt;=7),AE167,IF(OR('別紙3-1_区分⑤所要額内訳'!$D$66="有",'別紙3-1_区分⑤所要額内訳'!$E$66&lt;=DATE(2022,12,31)),AE167,""))</f>
        <v/>
      </c>
      <c r="AF274" s="312" t="str">
        <f>IF(AND('別紙3-1_区分⑤所要額内訳'!$E$66&gt;=DATE(2023,1,1),'別紙3-1_区分⑤所要額内訳'!$D$66="無",COUNTIF($D$167:AF167,1)&lt;=7),AF167,IF(OR('別紙3-1_区分⑤所要額内訳'!$D$66="有",'別紙3-1_区分⑤所要額内訳'!$E$66&lt;=DATE(2022,12,31)),AF167,""))</f>
        <v/>
      </c>
      <c r="AG274" s="312" t="str">
        <f>IF(AND('別紙3-1_区分⑤所要額内訳'!$E$66&gt;=DATE(2023,1,1),'別紙3-1_区分⑤所要額内訳'!$D$66="無",COUNTIF($D$167:AG167,1)&lt;=7),AG167,IF(OR('別紙3-1_区分⑤所要額内訳'!$D$66="有",'別紙3-1_区分⑤所要額内訳'!$E$66&lt;=DATE(2022,12,31)),AG167,""))</f>
        <v/>
      </c>
      <c r="AH274" s="312" t="str">
        <f>IF(AND('別紙3-1_区分⑤所要額内訳'!$E$66&gt;=DATE(2023,1,1),'別紙3-1_区分⑤所要額内訳'!$D$66="無",COUNTIF($D$167:AH167,1)&lt;=7),AH167,IF(OR('別紙3-1_区分⑤所要額内訳'!$D$66="有",'別紙3-1_区分⑤所要額内訳'!$E$66&lt;=DATE(2022,12,31)),AH167,""))</f>
        <v/>
      </c>
      <c r="AI274" s="312" t="str">
        <f>IF(AND('別紙3-1_区分⑤所要額内訳'!$E$66&gt;=DATE(2023,1,1),'別紙3-1_区分⑤所要額内訳'!$D$66="無",COUNTIF($D$167:AI167,1)&lt;=7),AI167,IF(OR('別紙3-1_区分⑤所要額内訳'!$D$66="有",'別紙3-1_区分⑤所要額内訳'!$E$66&lt;=DATE(2022,12,31)),AI167,""))</f>
        <v/>
      </c>
      <c r="AJ274" s="312" t="str">
        <f>IF(AND('別紙3-1_区分⑤所要額内訳'!$E$66&gt;=DATE(2023,1,1),'別紙3-1_区分⑤所要額内訳'!$D$66="無",COUNTIF($D$167:AJ167,1)&lt;=7),AJ167,IF(OR('別紙3-1_区分⑤所要額内訳'!$D$66="有",'別紙3-1_区分⑤所要額内訳'!$E$66&lt;=DATE(2022,12,31)),AJ167,""))</f>
        <v/>
      </c>
      <c r="AK274" s="312" t="str">
        <f>IF(AND('別紙3-1_区分⑤所要額内訳'!$E$66&gt;=DATE(2023,1,1),'別紙3-1_区分⑤所要額内訳'!$D$66="無",COUNTIF($D$167:AK167,1)&lt;=7),AK167,IF(OR('別紙3-1_区分⑤所要額内訳'!$D$66="有",'別紙3-1_区分⑤所要額内訳'!$E$66&lt;=DATE(2022,12,31)),AK167,""))</f>
        <v/>
      </c>
      <c r="AL274" s="312" t="str">
        <f>IF(AND('別紙3-1_区分⑤所要額内訳'!$E$66&gt;=DATE(2023,1,1),'別紙3-1_区分⑤所要額内訳'!$D$66="無",COUNTIF($D$167:AL167,1)&lt;=7),AL167,IF(OR('別紙3-1_区分⑤所要額内訳'!$D$66="有",'別紙3-1_区分⑤所要額内訳'!$E$66&lt;=DATE(2022,12,31)),AL167,""))</f>
        <v/>
      </c>
      <c r="AM274" s="312" t="str">
        <f>IF(AND('別紙3-1_区分⑤所要額内訳'!$E$66&gt;=DATE(2023,1,1),'別紙3-1_区分⑤所要額内訳'!$D$66="無",COUNTIF($D$167:AM167,1)&lt;=7),AM167,IF(OR('別紙3-1_区分⑤所要額内訳'!$D$66="有",'別紙3-1_区分⑤所要額内訳'!$E$66&lt;=DATE(2022,12,31)),AM167,""))</f>
        <v/>
      </c>
      <c r="AN274" s="312" t="str">
        <f>IF(AND('別紙3-1_区分⑤所要額内訳'!$E$66&gt;=DATE(2023,1,1),'別紙3-1_区分⑤所要額内訳'!$D$66="無",COUNTIF($D$167:AN167,1)&lt;=7),AN167,IF(OR('別紙3-1_区分⑤所要額内訳'!$D$66="有",'別紙3-1_区分⑤所要額内訳'!$E$66&lt;=DATE(2022,12,31)),AN167,""))</f>
        <v/>
      </c>
      <c r="AO274" s="312" t="str">
        <f>IF(AND('別紙3-1_区分⑤所要額内訳'!$E$66&gt;=DATE(2023,1,1),'別紙3-1_区分⑤所要額内訳'!$D$66="無",COUNTIF($D$167:AO167,1)&lt;=7),AO167,IF(OR('別紙3-1_区分⑤所要額内訳'!$D$66="有",'別紙3-1_区分⑤所要額内訳'!$E$66&lt;=DATE(2022,12,31)),AO167,""))</f>
        <v/>
      </c>
      <c r="AP274" s="312" t="str">
        <f>IF(AND('別紙3-1_区分⑤所要額内訳'!$E$66&gt;=DATE(2023,1,1),'別紙3-1_区分⑤所要額内訳'!$D$66="無",COUNTIF($D$167:AP167,1)&lt;=7),AP167,IF(OR('別紙3-1_区分⑤所要額内訳'!$D$66="有",'別紙3-1_区分⑤所要額内訳'!$E$66&lt;=DATE(2022,12,31)),AP167,""))</f>
        <v/>
      </c>
      <c r="AQ274" s="312" t="str">
        <f>IF(AND('別紙3-1_区分⑤所要額内訳'!$E$66&gt;=DATE(2023,1,1),'別紙3-1_区分⑤所要額内訳'!$D$66="無",COUNTIF($D$167:AQ167,1)&lt;=7),AQ167,IF(OR('別紙3-1_区分⑤所要額内訳'!$D$66="有",'別紙3-1_区分⑤所要額内訳'!$E$66&lt;=DATE(2022,12,31)),AQ167,""))</f>
        <v/>
      </c>
      <c r="AR274" s="312" t="str">
        <f>IF(AND('別紙3-1_区分⑤所要額内訳'!$E$66&gt;=DATE(2023,1,1),'別紙3-1_区分⑤所要額内訳'!$D$66="無",COUNTIF($D$167:AR167,1)&lt;=7),AR167,IF(OR('別紙3-1_区分⑤所要額内訳'!$D$66="有",'別紙3-1_区分⑤所要額内訳'!$E$66&lt;=DATE(2022,12,31)),AR167,""))</f>
        <v/>
      </c>
      <c r="AS274" s="312" t="str">
        <f>IF(AND('別紙3-1_区分⑤所要額内訳'!$E$66&gt;=DATE(2023,1,1),'別紙3-1_区分⑤所要額内訳'!$D$66="無",COUNTIF($D$167:AS167,1)&lt;=7),AS167,IF(OR('別紙3-1_区分⑤所要額内訳'!$D$66="有",'別紙3-1_区分⑤所要額内訳'!$E$66&lt;=DATE(2022,12,31)),AS167,""))</f>
        <v/>
      </c>
      <c r="AT274" s="312" t="str">
        <f>IF(AND('別紙3-1_区分⑤所要額内訳'!$E$66&gt;=DATE(2023,1,1),'別紙3-1_区分⑤所要額内訳'!$D$66="無",COUNTIF($D$167:AT167,1)&lt;=7),AT167,IF(OR('別紙3-1_区分⑤所要額内訳'!$D$66="有",'別紙3-1_区分⑤所要額内訳'!$E$66&lt;=DATE(2022,12,31)),AT167,""))</f>
        <v/>
      </c>
      <c r="AU274" s="312" t="str">
        <f>IF(AND('別紙3-1_区分⑤所要額内訳'!$E$66&gt;=DATE(2023,1,1),'別紙3-1_区分⑤所要額内訳'!$D$66="無",COUNTIF($D$167:AU167,1)&lt;=7),AU167,IF(OR('別紙3-1_区分⑤所要額内訳'!$D$66="有",'別紙3-1_区分⑤所要額内訳'!$E$66&lt;=DATE(2022,12,31)),AU167,""))</f>
        <v/>
      </c>
      <c r="AV274" s="312" t="str">
        <f>IF(AND('別紙3-1_区分⑤所要額内訳'!$E$66&gt;=DATE(2023,1,1),'別紙3-1_区分⑤所要額内訳'!$D$66="無",COUNTIF($D$167:AV167,1)&lt;=7),AV167,IF(OR('別紙3-1_区分⑤所要額内訳'!$D$66="有",'別紙3-1_区分⑤所要額内訳'!$E$66&lt;=DATE(2022,12,31)),AV167,""))</f>
        <v/>
      </c>
      <c r="AW274" s="312" t="str">
        <f>IF(AND('別紙3-1_区分⑤所要額内訳'!$E$66&gt;=DATE(2023,1,1),'別紙3-1_区分⑤所要額内訳'!$D$66="無",COUNTIF($D$167:AW167,1)&lt;=7),AW167,IF(OR('別紙3-1_区分⑤所要額内訳'!$D$66="有",'別紙3-1_区分⑤所要額内訳'!$E$66&lt;=DATE(2022,12,31)),AW167,""))</f>
        <v/>
      </c>
      <c r="AX274" s="312" t="str">
        <f>IF(AND('別紙3-1_区分⑤所要額内訳'!$E$66&gt;=DATE(2023,1,1),'別紙3-1_区分⑤所要額内訳'!$D$66="無",COUNTIF($D$167:AX167,1)&lt;=7),AX167,IF(OR('別紙3-1_区分⑤所要額内訳'!$D$66="有",'別紙3-1_区分⑤所要額内訳'!$E$66&lt;=DATE(2022,12,31)),AX167,""))</f>
        <v/>
      </c>
      <c r="AY274" s="312" t="str">
        <f>IF(AND('別紙3-1_区分⑤所要額内訳'!$E$66&gt;=DATE(2023,1,1),'別紙3-1_区分⑤所要額内訳'!$D$66="無",COUNTIF($D$167:AY167,1)&lt;=7),AY167,IF(OR('別紙3-1_区分⑤所要額内訳'!$D$66="有",'別紙3-1_区分⑤所要額内訳'!$E$66&lt;=DATE(2022,12,31)),AY167,""))</f>
        <v/>
      </c>
      <c r="AZ274" s="312" t="str">
        <f>IF(AND('別紙3-1_区分⑤所要額内訳'!$E$66&gt;=DATE(2023,1,1),'別紙3-1_区分⑤所要額内訳'!$D$66="無",COUNTIF($D$167:AZ167,1)&lt;=7),AZ167,IF(OR('別紙3-1_区分⑤所要額内訳'!$D$66="有",'別紙3-1_区分⑤所要額内訳'!$E$66&lt;=DATE(2022,12,31)),AZ167,""))</f>
        <v/>
      </c>
      <c r="BA274" s="312" t="str">
        <f>IF(AND('別紙3-1_区分⑤所要額内訳'!$E$66&gt;=DATE(2023,1,1),'別紙3-1_区分⑤所要額内訳'!$D$66="無",COUNTIF($D$167:BA167,1)&lt;=7),BA167,IF(OR('別紙3-1_区分⑤所要額内訳'!$D$66="有",'別紙3-1_区分⑤所要額内訳'!$E$66&lt;=DATE(2022,12,31)),BA167,""))</f>
        <v/>
      </c>
      <c r="BB274" s="311">
        <f t="shared" si="230"/>
        <v>1</v>
      </c>
    </row>
    <row r="275" spans="1:54">
      <c r="A275" s="307" t="str">
        <f t="shared" si="231"/>
        <v/>
      </c>
      <c r="B275" s="313" t="str">
        <f t="shared" si="231"/>
        <v/>
      </c>
      <c r="C275" s="307" t="str">
        <f t="shared" si="231"/>
        <v/>
      </c>
      <c r="D275" s="312">
        <f>IF(AND('別紙3-1_区分⑤所要額内訳'!$E$67&gt;=DATE(2023,1,1),'別紙3-1_区分⑤所要額内訳'!$D$67="無",COUNTIF($D$168:D168,1)&lt;=7),D168,IF(OR('別紙3-1_区分⑤所要額内訳'!$D$67="有",'別紙3-1_区分⑤所要額内訳'!$E$67&lt;=DATE(2022,12,31)),D168,""))</f>
        <v>1</v>
      </c>
      <c r="E275" s="312" t="str">
        <f>IF(AND('別紙3-1_区分⑤所要額内訳'!$E$67&gt;=DATE(2023,1,1),'別紙3-1_区分⑤所要額内訳'!$D$67="無",COUNTIF($D$168:E168,1)&lt;=7),E168,IF(OR('別紙3-1_区分⑤所要額内訳'!$D$67="有",'別紙3-1_区分⑤所要額内訳'!$E$67&lt;=DATE(2022,12,31)),E168,""))</f>
        <v/>
      </c>
      <c r="F275" s="312" t="str">
        <f>IF(AND('別紙3-1_区分⑤所要額内訳'!$E$67&gt;=DATE(2023,1,1),'別紙3-1_区分⑤所要額内訳'!$D$67="無",COUNTIF($D$168:F168,1)&lt;=7),F168,IF(OR('別紙3-1_区分⑤所要額内訳'!$D$67="有",'別紙3-1_区分⑤所要額内訳'!$E$67&lt;=DATE(2022,12,31)),F168,""))</f>
        <v/>
      </c>
      <c r="G275" s="312" t="str">
        <f>IF(AND('別紙3-1_区分⑤所要額内訳'!$E$67&gt;=DATE(2023,1,1),'別紙3-1_区分⑤所要額内訳'!$D$67="無",COUNTIF($D$168:G168,1)&lt;=7),G168,IF(OR('別紙3-1_区分⑤所要額内訳'!$D$67="有",'別紙3-1_区分⑤所要額内訳'!$E$67&lt;=DATE(2022,12,31)),G168,""))</f>
        <v/>
      </c>
      <c r="H275" s="312" t="str">
        <f>IF(AND('別紙3-1_区分⑤所要額内訳'!$E$67&gt;=DATE(2023,1,1),'別紙3-1_区分⑤所要額内訳'!$D$67="無",COUNTIF($D$168:H168,1)&lt;=7),H168,IF(OR('別紙3-1_区分⑤所要額内訳'!$D$67="有",'別紙3-1_区分⑤所要額内訳'!$E$67&lt;=DATE(2022,12,31)),H168,""))</f>
        <v/>
      </c>
      <c r="I275" s="312" t="str">
        <f>IF(AND('別紙3-1_区分⑤所要額内訳'!$E$67&gt;=DATE(2023,1,1),'別紙3-1_区分⑤所要額内訳'!$D$67="無",COUNTIF($D$168:I168,1)&lt;=7),I168,IF(OR('別紙3-1_区分⑤所要額内訳'!$D$67="有",'別紙3-1_区分⑤所要額内訳'!$E$67&lt;=DATE(2022,12,31)),I168,""))</f>
        <v/>
      </c>
      <c r="J275" s="312" t="str">
        <f>IF(AND('別紙3-1_区分⑤所要額内訳'!$E$67&gt;=DATE(2023,1,1),'別紙3-1_区分⑤所要額内訳'!$D$67="無",COUNTIF($D$168:J168,1)&lt;=7),J168,IF(OR('別紙3-1_区分⑤所要額内訳'!$D$67="有",'別紙3-1_区分⑤所要額内訳'!$E$67&lt;=DATE(2022,12,31)),J168,""))</f>
        <v/>
      </c>
      <c r="K275" s="312" t="str">
        <f>IF(AND('別紙3-1_区分⑤所要額内訳'!$E$67&gt;=DATE(2023,1,1),'別紙3-1_区分⑤所要額内訳'!$D$67="無",COUNTIF($D$168:K168,1)&lt;=7),K168,IF(OR('別紙3-1_区分⑤所要額内訳'!$D$67="有",'別紙3-1_区分⑤所要額内訳'!$E$67&lt;=DATE(2022,12,31)),K168,""))</f>
        <v/>
      </c>
      <c r="L275" s="312" t="str">
        <f>IF(AND('別紙3-1_区分⑤所要額内訳'!$E$67&gt;=DATE(2023,1,1),'別紙3-1_区分⑤所要額内訳'!$D$67="無",COUNTIF($D$168:L168,1)&lt;=7),L168,IF(OR('別紙3-1_区分⑤所要額内訳'!$D$67="有",'別紙3-1_区分⑤所要額内訳'!$E$67&lt;=DATE(2022,12,31)),L168,""))</f>
        <v/>
      </c>
      <c r="M275" s="312" t="str">
        <f>IF(AND('別紙3-1_区分⑤所要額内訳'!$E$67&gt;=DATE(2023,1,1),'別紙3-1_区分⑤所要額内訳'!$D$67="無",COUNTIF($D$168:M168,1)&lt;=7),M168,IF(OR('別紙3-1_区分⑤所要額内訳'!$D$67="有",'別紙3-1_区分⑤所要額内訳'!$E$67&lt;=DATE(2022,12,31)),M168,""))</f>
        <v/>
      </c>
      <c r="N275" s="312" t="str">
        <f>IF(AND('別紙3-1_区分⑤所要額内訳'!$E$67&gt;=DATE(2023,1,1),'別紙3-1_区分⑤所要額内訳'!$D$67="無",COUNTIF($D$168:N168,1)&lt;=7),N168,IF(OR('別紙3-1_区分⑤所要額内訳'!$D$67="有",'別紙3-1_区分⑤所要額内訳'!$E$67&lt;=DATE(2022,12,31)),N168,""))</f>
        <v/>
      </c>
      <c r="O275" s="312" t="str">
        <f>IF(AND('別紙3-1_区分⑤所要額内訳'!$E$67&gt;=DATE(2023,1,1),'別紙3-1_区分⑤所要額内訳'!$D$67="無",COUNTIF($D$168:O168,1)&lt;=7),O168,IF(OR('別紙3-1_区分⑤所要額内訳'!$D$67="有",'別紙3-1_区分⑤所要額内訳'!$E$67&lt;=DATE(2022,12,31)),O168,""))</f>
        <v/>
      </c>
      <c r="P275" s="312" t="str">
        <f>IF(AND('別紙3-1_区分⑤所要額内訳'!$E$67&gt;=DATE(2023,1,1),'別紙3-1_区分⑤所要額内訳'!$D$67="無",COUNTIF($D$168:P168,1)&lt;=7),P168,IF(OR('別紙3-1_区分⑤所要額内訳'!$D$67="有",'別紙3-1_区分⑤所要額内訳'!$E$67&lt;=DATE(2022,12,31)),P168,""))</f>
        <v/>
      </c>
      <c r="Q275" s="312" t="str">
        <f>IF(AND('別紙3-1_区分⑤所要額内訳'!$E$67&gt;=DATE(2023,1,1),'別紙3-1_区分⑤所要額内訳'!$D$67="無",COUNTIF($D$168:Q168,1)&lt;=7),Q168,IF(OR('別紙3-1_区分⑤所要額内訳'!$D$67="有",'別紙3-1_区分⑤所要額内訳'!$E$67&lt;=DATE(2022,12,31)),Q168,""))</f>
        <v/>
      </c>
      <c r="R275" s="312" t="str">
        <f>IF(AND('別紙3-1_区分⑤所要額内訳'!$E$67&gt;=DATE(2023,1,1),'別紙3-1_区分⑤所要額内訳'!$D$67="無",COUNTIF($D$168:R168,1)&lt;=7),R168,IF(OR('別紙3-1_区分⑤所要額内訳'!$D$67="有",'別紙3-1_区分⑤所要額内訳'!$E$67&lt;=DATE(2022,12,31)),R168,""))</f>
        <v/>
      </c>
      <c r="S275" s="312" t="str">
        <f>IF(AND('別紙3-1_区分⑤所要額内訳'!$E$67&gt;=DATE(2023,1,1),'別紙3-1_区分⑤所要額内訳'!$D$67="無",COUNTIF($D$168:S168,1)&lt;=7),S168,IF(OR('別紙3-1_区分⑤所要額内訳'!$D$67="有",'別紙3-1_区分⑤所要額内訳'!$E$67&lt;=DATE(2022,12,31)),S168,""))</f>
        <v/>
      </c>
      <c r="T275" s="312" t="str">
        <f>IF(AND('別紙3-1_区分⑤所要額内訳'!$E$67&gt;=DATE(2023,1,1),'別紙3-1_区分⑤所要額内訳'!$D$67="無",COUNTIF($D$168:T168,1)&lt;=7),T168,IF(OR('別紙3-1_区分⑤所要額内訳'!$D$67="有",'別紙3-1_区分⑤所要額内訳'!$E$67&lt;=DATE(2022,12,31)),T168,""))</f>
        <v/>
      </c>
      <c r="U275" s="312" t="str">
        <f>IF(AND('別紙3-1_区分⑤所要額内訳'!$E$67&gt;=DATE(2023,1,1),'別紙3-1_区分⑤所要額内訳'!$D$67="無",COUNTIF($D$168:U168,1)&lt;=7),U168,IF(OR('別紙3-1_区分⑤所要額内訳'!$D$67="有",'別紙3-1_区分⑤所要額内訳'!$E$67&lt;=DATE(2022,12,31)),U168,""))</f>
        <v/>
      </c>
      <c r="V275" s="312" t="str">
        <f>IF(AND('別紙3-1_区分⑤所要額内訳'!$E$67&gt;=DATE(2023,1,1),'別紙3-1_区分⑤所要額内訳'!$D$67="無",COUNTIF($D$168:V168,1)&lt;=7),V168,IF(OR('別紙3-1_区分⑤所要額内訳'!$D$67="有",'別紙3-1_区分⑤所要額内訳'!$E$67&lt;=DATE(2022,12,31)),V168,""))</f>
        <v/>
      </c>
      <c r="W275" s="312" t="str">
        <f>IF(AND('別紙3-1_区分⑤所要額内訳'!$E$67&gt;=DATE(2023,1,1),'別紙3-1_区分⑤所要額内訳'!$D$67="無",COUNTIF($D$168:W168,1)&lt;=7),W168,IF(OR('別紙3-1_区分⑤所要額内訳'!$D$67="有",'別紙3-1_区分⑤所要額内訳'!$E$67&lt;=DATE(2022,12,31)),W168,""))</f>
        <v/>
      </c>
      <c r="X275" s="312" t="str">
        <f>IF(AND('別紙3-1_区分⑤所要額内訳'!$E$67&gt;=DATE(2023,1,1),'別紙3-1_区分⑤所要額内訳'!$D$67="無",COUNTIF($D$168:X168,1)&lt;=7),X168,IF(OR('別紙3-1_区分⑤所要額内訳'!$D$67="有",'別紙3-1_区分⑤所要額内訳'!$E$67&lt;=DATE(2022,12,31)),X168,""))</f>
        <v/>
      </c>
      <c r="Y275" s="312" t="str">
        <f>IF(AND('別紙3-1_区分⑤所要額内訳'!$E$67&gt;=DATE(2023,1,1),'別紙3-1_区分⑤所要額内訳'!$D$67="無",COUNTIF($D$168:Y168,1)&lt;=7),Y168,IF(OR('別紙3-1_区分⑤所要額内訳'!$D$67="有",'別紙3-1_区分⑤所要額内訳'!$E$67&lt;=DATE(2022,12,31)),Y168,""))</f>
        <v/>
      </c>
      <c r="Z275" s="312" t="str">
        <f>IF(AND('別紙3-1_区分⑤所要額内訳'!$E$67&gt;=DATE(2023,1,1),'別紙3-1_区分⑤所要額内訳'!$D$67="無",COUNTIF($D$168:Z168,1)&lt;=7),Z168,IF(OR('別紙3-1_区分⑤所要額内訳'!$D$67="有",'別紙3-1_区分⑤所要額内訳'!$E$67&lt;=DATE(2022,12,31)),Z168,""))</f>
        <v/>
      </c>
      <c r="AA275" s="312" t="str">
        <f>IF(AND('別紙3-1_区分⑤所要額内訳'!$E$67&gt;=DATE(2023,1,1),'別紙3-1_区分⑤所要額内訳'!$D$67="無",COUNTIF($D$168:AA168,1)&lt;=7),AA168,IF(OR('別紙3-1_区分⑤所要額内訳'!$D$67="有",'別紙3-1_区分⑤所要額内訳'!$E$67&lt;=DATE(2022,12,31)),AA168,""))</f>
        <v/>
      </c>
      <c r="AB275" s="312" t="str">
        <f>IF(AND('別紙3-1_区分⑤所要額内訳'!$E$67&gt;=DATE(2023,1,1),'別紙3-1_区分⑤所要額内訳'!$D$67="無",COUNTIF($D$168:AB168,1)&lt;=7),AB168,IF(OR('別紙3-1_区分⑤所要額内訳'!$D$67="有",'別紙3-1_区分⑤所要額内訳'!$E$67&lt;=DATE(2022,12,31)),AB168,""))</f>
        <v/>
      </c>
      <c r="AC275" s="312" t="str">
        <f>IF(AND('別紙3-1_区分⑤所要額内訳'!$E$67&gt;=DATE(2023,1,1),'別紙3-1_区分⑤所要額内訳'!$D$67="無",COUNTIF($D$168:AC168,1)&lt;=7),AC168,IF(OR('別紙3-1_区分⑤所要額内訳'!$D$67="有",'別紙3-1_区分⑤所要額内訳'!$E$67&lt;=DATE(2022,12,31)),AC168,""))</f>
        <v/>
      </c>
      <c r="AD275" s="312" t="str">
        <f>IF(AND('別紙3-1_区分⑤所要額内訳'!$E$67&gt;=DATE(2023,1,1),'別紙3-1_区分⑤所要額内訳'!$D$67="無",COUNTIF($D$168:AD168,1)&lt;=7),AD168,IF(OR('別紙3-1_区分⑤所要額内訳'!$D$67="有",'別紙3-1_区分⑤所要額内訳'!$E$67&lt;=DATE(2022,12,31)),AD168,""))</f>
        <v/>
      </c>
      <c r="AE275" s="312" t="str">
        <f>IF(AND('別紙3-1_区分⑤所要額内訳'!$E$67&gt;=DATE(2023,1,1),'別紙3-1_区分⑤所要額内訳'!$D$67="無",COUNTIF($D$168:AE168,1)&lt;=7),AE168,IF(OR('別紙3-1_区分⑤所要額内訳'!$D$67="有",'別紙3-1_区分⑤所要額内訳'!$E$67&lt;=DATE(2022,12,31)),AE168,""))</f>
        <v/>
      </c>
      <c r="AF275" s="312" t="str">
        <f>IF(AND('別紙3-1_区分⑤所要額内訳'!$E$67&gt;=DATE(2023,1,1),'別紙3-1_区分⑤所要額内訳'!$D$67="無",COUNTIF($D$168:AF168,1)&lt;=7),AF168,IF(OR('別紙3-1_区分⑤所要額内訳'!$D$67="有",'別紙3-1_区分⑤所要額内訳'!$E$67&lt;=DATE(2022,12,31)),AF168,""))</f>
        <v/>
      </c>
      <c r="AG275" s="312" t="str">
        <f>IF(AND('別紙3-1_区分⑤所要額内訳'!$E$67&gt;=DATE(2023,1,1),'別紙3-1_区分⑤所要額内訳'!$D$67="無",COUNTIF($D$168:AG168,1)&lt;=7),AG168,IF(OR('別紙3-1_区分⑤所要額内訳'!$D$67="有",'別紙3-1_区分⑤所要額内訳'!$E$67&lt;=DATE(2022,12,31)),AG168,""))</f>
        <v/>
      </c>
      <c r="AH275" s="312" t="str">
        <f>IF(AND('別紙3-1_区分⑤所要額内訳'!$E$67&gt;=DATE(2023,1,1),'別紙3-1_区分⑤所要額内訳'!$D$67="無",COUNTIF($D$168:AH168,1)&lt;=7),AH168,IF(OR('別紙3-1_区分⑤所要額内訳'!$D$67="有",'別紙3-1_区分⑤所要額内訳'!$E$67&lt;=DATE(2022,12,31)),AH168,""))</f>
        <v/>
      </c>
      <c r="AI275" s="312" t="str">
        <f>IF(AND('別紙3-1_区分⑤所要額内訳'!$E$67&gt;=DATE(2023,1,1),'別紙3-1_区分⑤所要額内訳'!$D$67="無",COUNTIF($D$168:AI168,1)&lt;=7),AI168,IF(OR('別紙3-1_区分⑤所要額内訳'!$D$67="有",'別紙3-1_区分⑤所要額内訳'!$E$67&lt;=DATE(2022,12,31)),AI168,""))</f>
        <v/>
      </c>
      <c r="AJ275" s="312" t="str">
        <f>IF(AND('別紙3-1_区分⑤所要額内訳'!$E$67&gt;=DATE(2023,1,1),'別紙3-1_区分⑤所要額内訳'!$D$67="無",COUNTIF($D$168:AJ168,1)&lt;=7),AJ168,IF(OR('別紙3-1_区分⑤所要額内訳'!$D$67="有",'別紙3-1_区分⑤所要額内訳'!$E$67&lt;=DATE(2022,12,31)),AJ168,""))</f>
        <v/>
      </c>
      <c r="AK275" s="312" t="str">
        <f>IF(AND('別紙3-1_区分⑤所要額内訳'!$E$67&gt;=DATE(2023,1,1),'別紙3-1_区分⑤所要額内訳'!$D$67="無",COUNTIF($D$168:AK168,1)&lt;=7),AK168,IF(OR('別紙3-1_区分⑤所要額内訳'!$D$67="有",'別紙3-1_区分⑤所要額内訳'!$E$67&lt;=DATE(2022,12,31)),AK168,""))</f>
        <v/>
      </c>
      <c r="AL275" s="312" t="str">
        <f>IF(AND('別紙3-1_区分⑤所要額内訳'!$E$67&gt;=DATE(2023,1,1),'別紙3-1_区分⑤所要額内訳'!$D$67="無",COUNTIF($D$168:AL168,1)&lt;=7),AL168,IF(OR('別紙3-1_区分⑤所要額内訳'!$D$67="有",'別紙3-1_区分⑤所要額内訳'!$E$67&lt;=DATE(2022,12,31)),AL168,""))</f>
        <v/>
      </c>
      <c r="AM275" s="312" t="str">
        <f>IF(AND('別紙3-1_区分⑤所要額内訳'!$E$67&gt;=DATE(2023,1,1),'別紙3-1_区分⑤所要額内訳'!$D$67="無",COUNTIF($D$168:AM168,1)&lt;=7),AM168,IF(OR('別紙3-1_区分⑤所要額内訳'!$D$67="有",'別紙3-1_区分⑤所要額内訳'!$E$67&lt;=DATE(2022,12,31)),AM168,""))</f>
        <v/>
      </c>
      <c r="AN275" s="312" t="str">
        <f>IF(AND('別紙3-1_区分⑤所要額内訳'!$E$67&gt;=DATE(2023,1,1),'別紙3-1_区分⑤所要額内訳'!$D$67="無",COUNTIF($D$168:AN168,1)&lt;=7),AN168,IF(OR('別紙3-1_区分⑤所要額内訳'!$D$67="有",'別紙3-1_区分⑤所要額内訳'!$E$67&lt;=DATE(2022,12,31)),AN168,""))</f>
        <v/>
      </c>
      <c r="AO275" s="312" t="str">
        <f>IF(AND('別紙3-1_区分⑤所要額内訳'!$E$67&gt;=DATE(2023,1,1),'別紙3-1_区分⑤所要額内訳'!$D$67="無",COUNTIF($D$168:AO168,1)&lt;=7),AO168,IF(OR('別紙3-1_区分⑤所要額内訳'!$D$67="有",'別紙3-1_区分⑤所要額内訳'!$E$67&lt;=DATE(2022,12,31)),AO168,""))</f>
        <v/>
      </c>
      <c r="AP275" s="312" t="str">
        <f>IF(AND('別紙3-1_区分⑤所要額内訳'!$E$67&gt;=DATE(2023,1,1),'別紙3-1_区分⑤所要額内訳'!$D$67="無",COUNTIF($D$168:AP168,1)&lt;=7),AP168,IF(OR('別紙3-1_区分⑤所要額内訳'!$D$67="有",'別紙3-1_区分⑤所要額内訳'!$E$67&lt;=DATE(2022,12,31)),AP168,""))</f>
        <v/>
      </c>
      <c r="AQ275" s="312" t="str">
        <f>IF(AND('別紙3-1_区分⑤所要額内訳'!$E$67&gt;=DATE(2023,1,1),'別紙3-1_区分⑤所要額内訳'!$D$67="無",COUNTIF($D$168:AQ168,1)&lt;=7),AQ168,IF(OR('別紙3-1_区分⑤所要額内訳'!$D$67="有",'別紙3-1_区分⑤所要額内訳'!$E$67&lt;=DATE(2022,12,31)),AQ168,""))</f>
        <v/>
      </c>
      <c r="AR275" s="312" t="str">
        <f>IF(AND('別紙3-1_区分⑤所要額内訳'!$E$67&gt;=DATE(2023,1,1),'別紙3-1_区分⑤所要額内訳'!$D$67="無",COUNTIF($D$168:AR168,1)&lt;=7),AR168,IF(OR('別紙3-1_区分⑤所要額内訳'!$D$67="有",'別紙3-1_区分⑤所要額内訳'!$E$67&lt;=DATE(2022,12,31)),AR168,""))</f>
        <v/>
      </c>
      <c r="AS275" s="312" t="str">
        <f>IF(AND('別紙3-1_区分⑤所要額内訳'!$E$67&gt;=DATE(2023,1,1),'別紙3-1_区分⑤所要額内訳'!$D$67="無",COUNTIF($D$168:AS168,1)&lt;=7),AS168,IF(OR('別紙3-1_区分⑤所要額内訳'!$D$67="有",'別紙3-1_区分⑤所要額内訳'!$E$67&lt;=DATE(2022,12,31)),AS168,""))</f>
        <v/>
      </c>
      <c r="AT275" s="312" t="str">
        <f>IF(AND('別紙3-1_区分⑤所要額内訳'!$E$67&gt;=DATE(2023,1,1),'別紙3-1_区分⑤所要額内訳'!$D$67="無",COUNTIF($D$168:AT168,1)&lt;=7),AT168,IF(OR('別紙3-1_区分⑤所要額内訳'!$D$67="有",'別紙3-1_区分⑤所要額内訳'!$E$67&lt;=DATE(2022,12,31)),AT168,""))</f>
        <v/>
      </c>
      <c r="AU275" s="312" t="str">
        <f>IF(AND('別紙3-1_区分⑤所要額内訳'!$E$67&gt;=DATE(2023,1,1),'別紙3-1_区分⑤所要額内訳'!$D$67="無",COUNTIF($D$168:AU168,1)&lt;=7),AU168,IF(OR('別紙3-1_区分⑤所要額内訳'!$D$67="有",'別紙3-1_区分⑤所要額内訳'!$E$67&lt;=DATE(2022,12,31)),AU168,""))</f>
        <v/>
      </c>
      <c r="AV275" s="312" t="str">
        <f>IF(AND('別紙3-1_区分⑤所要額内訳'!$E$67&gt;=DATE(2023,1,1),'別紙3-1_区分⑤所要額内訳'!$D$67="無",COUNTIF($D$168:AV168,1)&lt;=7),AV168,IF(OR('別紙3-1_区分⑤所要額内訳'!$D$67="有",'別紙3-1_区分⑤所要額内訳'!$E$67&lt;=DATE(2022,12,31)),AV168,""))</f>
        <v/>
      </c>
      <c r="AW275" s="312" t="str">
        <f>IF(AND('別紙3-1_区分⑤所要額内訳'!$E$67&gt;=DATE(2023,1,1),'別紙3-1_区分⑤所要額内訳'!$D$67="無",COUNTIF($D$168:AW168,1)&lt;=7),AW168,IF(OR('別紙3-1_区分⑤所要額内訳'!$D$67="有",'別紙3-1_区分⑤所要額内訳'!$E$67&lt;=DATE(2022,12,31)),AW168,""))</f>
        <v/>
      </c>
      <c r="AX275" s="312" t="str">
        <f>IF(AND('別紙3-1_区分⑤所要額内訳'!$E$67&gt;=DATE(2023,1,1),'別紙3-1_区分⑤所要額内訳'!$D$67="無",COUNTIF($D$168:AX168,1)&lt;=7),AX168,IF(OR('別紙3-1_区分⑤所要額内訳'!$D$67="有",'別紙3-1_区分⑤所要額内訳'!$E$67&lt;=DATE(2022,12,31)),AX168,""))</f>
        <v/>
      </c>
      <c r="AY275" s="312" t="str">
        <f>IF(AND('別紙3-1_区分⑤所要額内訳'!$E$67&gt;=DATE(2023,1,1),'別紙3-1_区分⑤所要額内訳'!$D$67="無",COUNTIF($D$168:AY168,1)&lt;=7),AY168,IF(OR('別紙3-1_区分⑤所要額内訳'!$D$67="有",'別紙3-1_区分⑤所要額内訳'!$E$67&lt;=DATE(2022,12,31)),AY168,""))</f>
        <v/>
      </c>
      <c r="AZ275" s="312" t="str">
        <f>IF(AND('別紙3-1_区分⑤所要額内訳'!$E$67&gt;=DATE(2023,1,1),'別紙3-1_区分⑤所要額内訳'!$D$67="無",COUNTIF($D$168:AZ168,1)&lt;=7),AZ168,IF(OR('別紙3-1_区分⑤所要額内訳'!$D$67="有",'別紙3-1_区分⑤所要額内訳'!$E$67&lt;=DATE(2022,12,31)),AZ168,""))</f>
        <v/>
      </c>
      <c r="BA275" s="312" t="str">
        <f>IF(AND('別紙3-1_区分⑤所要額内訳'!$E$67&gt;=DATE(2023,1,1),'別紙3-1_区分⑤所要額内訳'!$D$67="無",COUNTIF($D$168:BA168,1)&lt;=7),BA168,IF(OR('別紙3-1_区分⑤所要額内訳'!$D$67="有",'別紙3-1_区分⑤所要額内訳'!$E$67&lt;=DATE(2022,12,31)),BA168,""))</f>
        <v/>
      </c>
      <c r="BB275" s="311">
        <f t="shared" si="230"/>
        <v>1</v>
      </c>
    </row>
    <row r="276" spans="1:54">
      <c r="A276" s="307" t="str">
        <f t="shared" si="231"/>
        <v/>
      </c>
      <c r="B276" s="313" t="str">
        <f t="shared" si="231"/>
        <v/>
      </c>
      <c r="C276" s="307" t="str">
        <f t="shared" si="231"/>
        <v/>
      </c>
      <c r="D276" s="312">
        <f>IF(AND('別紙3-1_区分⑤所要額内訳'!$E$68&gt;=DATE(2023,1,1),'別紙3-1_区分⑤所要額内訳'!$D$68="無",COUNTIF($D$169:D169,1)&lt;=7),D169,IF(OR('別紙3-1_区分⑤所要額内訳'!$D$68="有",'別紙3-1_区分⑤所要額内訳'!$E$68&lt;=DATE(2022,12,31)),D169,""))</f>
        <v>1</v>
      </c>
      <c r="E276" s="312" t="str">
        <f>IF(AND('別紙3-1_区分⑤所要額内訳'!$E$68&gt;=DATE(2023,1,1),'別紙3-1_区分⑤所要額内訳'!$D$68="無",COUNTIF($D$169:E169,1)&lt;=7),E169,IF(OR('別紙3-1_区分⑤所要額内訳'!$D$68="有",'別紙3-1_区分⑤所要額内訳'!$E$68&lt;=DATE(2022,12,31)),E169,""))</f>
        <v/>
      </c>
      <c r="F276" s="312" t="str">
        <f>IF(AND('別紙3-1_区分⑤所要額内訳'!$E$68&gt;=DATE(2023,1,1),'別紙3-1_区分⑤所要額内訳'!$D$68="無",COUNTIF($D$169:F169,1)&lt;=7),F169,IF(OR('別紙3-1_区分⑤所要額内訳'!$D$68="有",'別紙3-1_区分⑤所要額内訳'!$E$68&lt;=DATE(2022,12,31)),F169,""))</f>
        <v/>
      </c>
      <c r="G276" s="312" t="str">
        <f>IF(AND('別紙3-1_区分⑤所要額内訳'!$E$68&gt;=DATE(2023,1,1),'別紙3-1_区分⑤所要額内訳'!$D$68="無",COUNTIF($D$169:G169,1)&lt;=7),G169,IF(OR('別紙3-1_区分⑤所要額内訳'!$D$68="有",'別紙3-1_区分⑤所要額内訳'!$E$68&lt;=DATE(2022,12,31)),G169,""))</f>
        <v/>
      </c>
      <c r="H276" s="312" t="str">
        <f>IF(AND('別紙3-1_区分⑤所要額内訳'!$E$68&gt;=DATE(2023,1,1),'別紙3-1_区分⑤所要額内訳'!$D$68="無",COUNTIF($D$169:H169,1)&lt;=7),H169,IF(OR('別紙3-1_区分⑤所要額内訳'!$D$68="有",'別紙3-1_区分⑤所要額内訳'!$E$68&lt;=DATE(2022,12,31)),H169,""))</f>
        <v/>
      </c>
      <c r="I276" s="312" t="str">
        <f>IF(AND('別紙3-1_区分⑤所要額内訳'!$E$68&gt;=DATE(2023,1,1),'別紙3-1_区分⑤所要額内訳'!$D$68="無",COUNTIF($D$169:I169,1)&lt;=7),I169,IF(OR('別紙3-1_区分⑤所要額内訳'!$D$68="有",'別紙3-1_区分⑤所要額内訳'!$E$68&lt;=DATE(2022,12,31)),I169,""))</f>
        <v/>
      </c>
      <c r="J276" s="312" t="str">
        <f>IF(AND('別紙3-1_区分⑤所要額内訳'!$E$68&gt;=DATE(2023,1,1),'別紙3-1_区分⑤所要額内訳'!$D$68="無",COUNTIF($D$169:J169,1)&lt;=7),J169,IF(OR('別紙3-1_区分⑤所要額内訳'!$D$68="有",'別紙3-1_区分⑤所要額内訳'!$E$68&lt;=DATE(2022,12,31)),J169,""))</f>
        <v/>
      </c>
      <c r="K276" s="312" t="str">
        <f>IF(AND('別紙3-1_区分⑤所要額内訳'!$E$68&gt;=DATE(2023,1,1),'別紙3-1_区分⑤所要額内訳'!$D$68="無",COUNTIF($D$169:K169,1)&lt;=7),K169,IF(OR('別紙3-1_区分⑤所要額内訳'!$D$68="有",'別紙3-1_区分⑤所要額内訳'!$E$68&lt;=DATE(2022,12,31)),K169,""))</f>
        <v/>
      </c>
      <c r="L276" s="312" t="str">
        <f>IF(AND('別紙3-1_区分⑤所要額内訳'!$E$68&gt;=DATE(2023,1,1),'別紙3-1_区分⑤所要額内訳'!$D$68="無",COUNTIF($D$169:L169,1)&lt;=7),L169,IF(OR('別紙3-1_区分⑤所要額内訳'!$D$68="有",'別紙3-1_区分⑤所要額内訳'!$E$68&lt;=DATE(2022,12,31)),L169,""))</f>
        <v/>
      </c>
      <c r="M276" s="312" t="str">
        <f>IF(AND('別紙3-1_区分⑤所要額内訳'!$E$68&gt;=DATE(2023,1,1),'別紙3-1_区分⑤所要額内訳'!$D$68="無",COUNTIF($D$169:M169,1)&lt;=7),M169,IF(OR('別紙3-1_区分⑤所要額内訳'!$D$68="有",'別紙3-1_区分⑤所要額内訳'!$E$68&lt;=DATE(2022,12,31)),M169,""))</f>
        <v/>
      </c>
      <c r="N276" s="312" t="str">
        <f>IF(AND('別紙3-1_区分⑤所要額内訳'!$E$68&gt;=DATE(2023,1,1),'別紙3-1_区分⑤所要額内訳'!$D$68="無",COUNTIF($D$169:N169,1)&lt;=7),N169,IF(OR('別紙3-1_区分⑤所要額内訳'!$D$68="有",'別紙3-1_区分⑤所要額内訳'!$E$68&lt;=DATE(2022,12,31)),N169,""))</f>
        <v/>
      </c>
      <c r="O276" s="312" t="str">
        <f>IF(AND('別紙3-1_区分⑤所要額内訳'!$E$68&gt;=DATE(2023,1,1),'別紙3-1_区分⑤所要額内訳'!$D$68="無",COUNTIF($D$169:O169,1)&lt;=7),O169,IF(OR('別紙3-1_区分⑤所要額内訳'!$D$68="有",'別紙3-1_区分⑤所要額内訳'!$E$68&lt;=DATE(2022,12,31)),O169,""))</f>
        <v/>
      </c>
      <c r="P276" s="312" t="str">
        <f>IF(AND('別紙3-1_区分⑤所要額内訳'!$E$68&gt;=DATE(2023,1,1),'別紙3-1_区分⑤所要額内訳'!$D$68="無",COUNTIF($D$169:P169,1)&lt;=7),P169,IF(OR('別紙3-1_区分⑤所要額内訳'!$D$68="有",'別紙3-1_区分⑤所要額内訳'!$E$68&lt;=DATE(2022,12,31)),P169,""))</f>
        <v/>
      </c>
      <c r="Q276" s="312" t="str">
        <f>IF(AND('別紙3-1_区分⑤所要額内訳'!$E$68&gt;=DATE(2023,1,1),'別紙3-1_区分⑤所要額内訳'!$D$68="無",COUNTIF($D$169:Q169,1)&lt;=7),Q169,IF(OR('別紙3-1_区分⑤所要額内訳'!$D$68="有",'別紙3-1_区分⑤所要額内訳'!$E$68&lt;=DATE(2022,12,31)),Q169,""))</f>
        <v/>
      </c>
      <c r="R276" s="312" t="str">
        <f>IF(AND('別紙3-1_区分⑤所要額内訳'!$E$68&gt;=DATE(2023,1,1),'別紙3-1_区分⑤所要額内訳'!$D$68="無",COUNTIF($D$169:R169,1)&lt;=7),R169,IF(OR('別紙3-1_区分⑤所要額内訳'!$D$68="有",'別紙3-1_区分⑤所要額内訳'!$E$68&lt;=DATE(2022,12,31)),R169,""))</f>
        <v/>
      </c>
      <c r="S276" s="312" t="str">
        <f>IF(AND('別紙3-1_区分⑤所要額内訳'!$E$68&gt;=DATE(2023,1,1),'別紙3-1_区分⑤所要額内訳'!$D$68="無",COUNTIF($D$169:S169,1)&lt;=7),S169,IF(OR('別紙3-1_区分⑤所要額内訳'!$D$68="有",'別紙3-1_区分⑤所要額内訳'!$E$68&lt;=DATE(2022,12,31)),S169,""))</f>
        <v/>
      </c>
      <c r="T276" s="312" t="str">
        <f>IF(AND('別紙3-1_区分⑤所要額内訳'!$E$68&gt;=DATE(2023,1,1),'別紙3-1_区分⑤所要額内訳'!$D$68="無",COUNTIF($D$169:T169,1)&lt;=7),T169,IF(OR('別紙3-1_区分⑤所要額内訳'!$D$68="有",'別紙3-1_区分⑤所要額内訳'!$E$68&lt;=DATE(2022,12,31)),T169,""))</f>
        <v/>
      </c>
      <c r="U276" s="312" t="str">
        <f>IF(AND('別紙3-1_区分⑤所要額内訳'!$E$68&gt;=DATE(2023,1,1),'別紙3-1_区分⑤所要額内訳'!$D$68="無",COUNTIF($D$169:U169,1)&lt;=7),U169,IF(OR('別紙3-1_区分⑤所要額内訳'!$D$68="有",'別紙3-1_区分⑤所要額内訳'!$E$68&lt;=DATE(2022,12,31)),U169,""))</f>
        <v/>
      </c>
      <c r="V276" s="312" t="str">
        <f>IF(AND('別紙3-1_区分⑤所要額内訳'!$E$68&gt;=DATE(2023,1,1),'別紙3-1_区分⑤所要額内訳'!$D$68="無",COUNTIF($D$169:V169,1)&lt;=7),V169,IF(OR('別紙3-1_区分⑤所要額内訳'!$D$68="有",'別紙3-1_区分⑤所要額内訳'!$E$68&lt;=DATE(2022,12,31)),V169,""))</f>
        <v/>
      </c>
      <c r="W276" s="312" t="str">
        <f>IF(AND('別紙3-1_区分⑤所要額内訳'!$E$68&gt;=DATE(2023,1,1),'別紙3-1_区分⑤所要額内訳'!$D$68="無",COUNTIF($D$169:W169,1)&lt;=7),W169,IF(OR('別紙3-1_区分⑤所要額内訳'!$D$68="有",'別紙3-1_区分⑤所要額内訳'!$E$68&lt;=DATE(2022,12,31)),W169,""))</f>
        <v/>
      </c>
      <c r="X276" s="312" t="str">
        <f>IF(AND('別紙3-1_区分⑤所要額内訳'!$E$68&gt;=DATE(2023,1,1),'別紙3-1_区分⑤所要額内訳'!$D$68="無",COUNTIF($D$169:X169,1)&lt;=7),X169,IF(OR('別紙3-1_区分⑤所要額内訳'!$D$68="有",'別紙3-1_区分⑤所要額内訳'!$E$68&lt;=DATE(2022,12,31)),X169,""))</f>
        <v/>
      </c>
      <c r="Y276" s="312" t="str">
        <f>IF(AND('別紙3-1_区分⑤所要額内訳'!$E$68&gt;=DATE(2023,1,1),'別紙3-1_区分⑤所要額内訳'!$D$68="無",COUNTIF($D$169:Y169,1)&lt;=7),Y169,IF(OR('別紙3-1_区分⑤所要額内訳'!$D$68="有",'別紙3-1_区分⑤所要額内訳'!$E$68&lt;=DATE(2022,12,31)),Y169,""))</f>
        <v/>
      </c>
      <c r="Z276" s="312" t="str">
        <f>IF(AND('別紙3-1_区分⑤所要額内訳'!$E$68&gt;=DATE(2023,1,1),'別紙3-1_区分⑤所要額内訳'!$D$68="無",COUNTIF($D$169:Z169,1)&lt;=7),Z169,IF(OR('別紙3-1_区分⑤所要額内訳'!$D$68="有",'別紙3-1_区分⑤所要額内訳'!$E$68&lt;=DATE(2022,12,31)),Z169,""))</f>
        <v/>
      </c>
      <c r="AA276" s="312" t="str">
        <f>IF(AND('別紙3-1_区分⑤所要額内訳'!$E$68&gt;=DATE(2023,1,1),'別紙3-1_区分⑤所要額内訳'!$D$68="無",COUNTIF($D$169:AA169,1)&lt;=7),AA169,IF(OR('別紙3-1_区分⑤所要額内訳'!$D$68="有",'別紙3-1_区分⑤所要額内訳'!$E$68&lt;=DATE(2022,12,31)),AA169,""))</f>
        <v/>
      </c>
      <c r="AB276" s="312" t="str">
        <f>IF(AND('別紙3-1_区分⑤所要額内訳'!$E$68&gt;=DATE(2023,1,1),'別紙3-1_区分⑤所要額内訳'!$D$68="無",COUNTIF($D$169:AB169,1)&lt;=7),AB169,IF(OR('別紙3-1_区分⑤所要額内訳'!$D$68="有",'別紙3-1_区分⑤所要額内訳'!$E$68&lt;=DATE(2022,12,31)),AB169,""))</f>
        <v/>
      </c>
      <c r="AC276" s="312" t="str">
        <f>IF(AND('別紙3-1_区分⑤所要額内訳'!$E$68&gt;=DATE(2023,1,1),'別紙3-1_区分⑤所要額内訳'!$D$68="無",COUNTIF($D$169:AC169,1)&lt;=7),AC169,IF(OR('別紙3-1_区分⑤所要額内訳'!$D$68="有",'別紙3-1_区分⑤所要額内訳'!$E$68&lt;=DATE(2022,12,31)),AC169,""))</f>
        <v/>
      </c>
      <c r="AD276" s="312" t="str">
        <f>IF(AND('別紙3-1_区分⑤所要額内訳'!$E$68&gt;=DATE(2023,1,1),'別紙3-1_区分⑤所要額内訳'!$D$68="無",COUNTIF($D$169:AD169,1)&lt;=7),AD169,IF(OR('別紙3-1_区分⑤所要額内訳'!$D$68="有",'別紙3-1_区分⑤所要額内訳'!$E$68&lt;=DATE(2022,12,31)),AD169,""))</f>
        <v/>
      </c>
      <c r="AE276" s="312" t="str">
        <f>IF(AND('別紙3-1_区分⑤所要額内訳'!$E$68&gt;=DATE(2023,1,1),'別紙3-1_区分⑤所要額内訳'!$D$68="無",COUNTIF($D$169:AE169,1)&lt;=7),AE169,IF(OR('別紙3-1_区分⑤所要額内訳'!$D$68="有",'別紙3-1_区分⑤所要額内訳'!$E$68&lt;=DATE(2022,12,31)),AE169,""))</f>
        <v/>
      </c>
      <c r="AF276" s="312" t="str">
        <f>IF(AND('別紙3-1_区分⑤所要額内訳'!$E$68&gt;=DATE(2023,1,1),'別紙3-1_区分⑤所要額内訳'!$D$68="無",COUNTIF($D$169:AF169,1)&lt;=7),AF169,IF(OR('別紙3-1_区分⑤所要額内訳'!$D$68="有",'別紙3-1_区分⑤所要額内訳'!$E$68&lt;=DATE(2022,12,31)),AF169,""))</f>
        <v/>
      </c>
      <c r="AG276" s="312" t="str">
        <f>IF(AND('別紙3-1_区分⑤所要額内訳'!$E$68&gt;=DATE(2023,1,1),'別紙3-1_区分⑤所要額内訳'!$D$68="無",COUNTIF($D$169:AG169,1)&lt;=7),AG169,IF(OR('別紙3-1_区分⑤所要額内訳'!$D$68="有",'別紙3-1_区分⑤所要額内訳'!$E$68&lt;=DATE(2022,12,31)),AG169,""))</f>
        <v/>
      </c>
      <c r="AH276" s="312" t="str">
        <f>IF(AND('別紙3-1_区分⑤所要額内訳'!$E$68&gt;=DATE(2023,1,1),'別紙3-1_区分⑤所要額内訳'!$D$68="無",COUNTIF($D$169:AH169,1)&lt;=7),AH169,IF(OR('別紙3-1_区分⑤所要額内訳'!$D$68="有",'別紙3-1_区分⑤所要額内訳'!$E$68&lt;=DATE(2022,12,31)),AH169,""))</f>
        <v/>
      </c>
      <c r="AI276" s="312" t="str">
        <f>IF(AND('別紙3-1_区分⑤所要額内訳'!$E$68&gt;=DATE(2023,1,1),'別紙3-1_区分⑤所要額内訳'!$D$68="無",COUNTIF($D$169:AI169,1)&lt;=7),AI169,IF(OR('別紙3-1_区分⑤所要額内訳'!$D$68="有",'別紙3-1_区分⑤所要額内訳'!$E$68&lt;=DATE(2022,12,31)),AI169,""))</f>
        <v/>
      </c>
      <c r="AJ276" s="312" t="str">
        <f>IF(AND('別紙3-1_区分⑤所要額内訳'!$E$68&gt;=DATE(2023,1,1),'別紙3-1_区分⑤所要額内訳'!$D$68="無",COUNTIF($D$169:AJ169,1)&lt;=7),AJ169,IF(OR('別紙3-1_区分⑤所要額内訳'!$D$68="有",'別紙3-1_区分⑤所要額内訳'!$E$68&lt;=DATE(2022,12,31)),AJ169,""))</f>
        <v/>
      </c>
      <c r="AK276" s="312" t="str">
        <f>IF(AND('別紙3-1_区分⑤所要額内訳'!$E$68&gt;=DATE(2023,1,1),'別紙3-1_区分⑤所要額内訳'!$D$68="無",COUNTIF($D$169:AK169,1)&lt;=7),AK169,IF(OR('別紙3-1_区分⑤所要額内訳'!$D$68="有",'別紙3-1_区分⑤所要額内訳'!$E$68&lt;=DATE(2022,12,31)),AK169,""))</f>
        <v/>
      </c>
      <c r="AL276" s="312" t="str">
        <f>IF(AND('別紙3-1_区分⑤所要額内訳'!$E$68&gt;=DATE(2023,1,1),'別紙3-1_区分⑤所要額内訳'!$D$68="無",COUNTIF($D$169:AL169,1)&lt;=7),AL169,IF(OR('別紙3-1_区分⑤所要額内訳'!$D$68="有",'別紙3-1_区分⑤所要額内訳'!$E$68&lt;=DATE(2022,12,31)),AL169,""))</f>
        <v/>
      </c>
      <c r="AM276" s="312" t="str">
        <f>IF(AND('別紙3-1_区分⑤所要額内訳'!$E$68&gt;=DATE(2023,1,1),'別紙3-1_区分⑤所要額内訳'!$D$68="無",COUNTIF($D$169:AM169,1)&lt;=7),AM169,IF(OR('別紙3-1_区分⑤所要額内訳'!$D$68="有",'別紙3-1_区分⑤所要額内訳'!$E$68&lt;=DATE(2022,12,31)),AM169,""))</f>
        <v/>
      </c>
      <c r="AN276" s="312" t="str">
        <f>IF(AND('別紙3-1_区分⑤所要額内訳'!$E$68&gt;=DATE(2023,1,1),'別紙3-1_区分⑤所要額内訳'!$D$68="無",COUNTIF($D$169:AN169,1)&lt;=7),AN169,IF(OR('別紙3-1_区分⑤所要額内訳'!$D$68="有",'別紙3-1_区分⑤所要額内訳'!$E$68&lt;=DATE(2022,12,31)),AN169,""))</f>
        <v/>
      </c>
      <c r="AO276" s="312" t="str">
        <f>IF(AND('別紙3-1_区分⑤所要額内訳'!$E$68&gt;=DATE(2023,1,1),'別紙3-1_区分⑤所要額内訳'!$D$68="無",COUNTIF($D$169:AO169,1)&lt;=7),AO169,IF(OR('別紙3-1_区分⑤所要額内訳'!$D$68="有",'別紙3-1_区分⑤所要額内訳'!$E$68&lt;=DATE(2022,12,31)),AO169,""))</f>
        <v/>
      </c>
      <c r="AP276" s="312" t="str">
        <f>IF(AND('別紙3-1_区分⑤所要額内訳'!$E$68&gt;=DATE(2023,1,1),'別紙3-1_区分⑤所要額内訳'!$D$68="無",COUNTIF($D$169:AP169,1)&lt;=7),AP169,IF(OR('別紙3-1_区分⑤所要額内訳'!$D$68="有",'別紙3-1_区分⑤所要額内訳'!$E$68&lt;=DATE(2022,12,31)),AP169,""))</f>
        <v/>
      </c>
      <c r="AQ276" s="312" t="str">
        <f>IF(AND('別紙3-1_区分⑤所要額内訳'!$E$68&gt;=DATE(2023,1,1),'別紙3-1_区分⑤所要額内訳'!$D$68="無",COUNTIF($D$169:AQ169,1)&lt;=7),AQ169,IF(OR('別紙3-1_区分⑤所要額内訳'!$D$68="有",'別紙3-1_区分⑤所要額内訳'!$E$68&lt;=DATE(2022,12,31)),AQ169,""))</f>
        <v/>
      </c>
      <c r="AR276" s="312" t="str">
        <f>IF(AND('別紙3-1_区分⑤所要額内訳'!$E$68&gt;=DATE(2023,1,1),'別紙3-1_区分⑤所要額内訳'!$D$68="無",COUNTIF($D$169:AR169,1)&lt;=7),AR169,IF(OR('別紙3-1_区分⑤所要額内訳'!$D$68="有",'別紙3-1_区分⑤所要額内訳'!$E$68&lt;=DATE(2022,12,31)),AR169,""))</f>
        <v/>
      </c>
      <c r="AS276" s="312" t="str">
        <f>IF(AND('別紙3-1_区分⑤所要額内訳'!$E$68&gt;=DATE(2023,1,1),'別紙3-1_区分⑤所要額内訳'!$D$68="無",COUNTIF($D$169:AS169,1)&lt;=7),AS169,IF(OR('別紙3-1_区分⑤所要額内訳'!$D$68="有",'別紙3-1_区分⑤所要額内訳'!$E$68&lt;=DATE(2022,12,31)),AS169,""))</f>
        <v/>
      </c>
      <c r="AT276" s="312" t="str">
        <f>IF(AND('別紙3-1_区分⑤所要額内訳'!$E$68&gt;=DATE(2023,1,1),'別紙3-1_区分⑤所要額内訳'!$D$68="無",COUNTIF($D$169:AT169,1)&lt;=7),AT169,IF(OR('別紙3-1_区分⑤所要額内訳'!$D$68="有",'別紙3-1_区分⑤所要額内訳'!$E$68&lt;=DATE(2022,12,31)),AT169,""))</f>
        <v/>
      </c>
      <c r="AU276" s="312" t="str">
        <f>IF(AND('別紙3-1_区分⑤所要額内訳'!$E$68&gt;=DATE(2023,1,1),'別紙3-1_区分⑤所要額内訳'!$D$68="無",COUNTIF($D$169:AU169,1)&lt;=7),AU169,IF(OR('別紙3-1_区分⑤所要額内訳'!$D$68="有",'別紙3-1_区分⑤所要額内訳'!$E$68&lt;=DATE(2022,12,31)),AU169,""))</f>
        <v/>
      </c>
      <c r="AV276" s="312" t="str">
        <f>IF(AND('別紙3-1_区分⑤所要額内訳'!$E$68&gt;=DATE(2023,1,1),'別紙3-1_区分⑤所要額内訳'!$D$68="無",COUNTIF($D$169:AV169,1)&lt;=7),AV169,IF(OR('別紙3-1_区分⑤所要額内訳'!$D$68="有",'別紙3-1_区分⑤所要額内訳'!$E$68&lt;=DATE(2022,12,31)),AV169,""))</f>
        <v/>
      </c>
      <c r="AW276" s="312" t="str">
        <f>IF(AND('別紙3-1_区分⑤所要額内訳'!$E$68&gt;=DATE(2023,1,1),'別紙3-1_区分⑤所要額内訳'!$D$68="無",COUNTIF($D$169:AW169,1)&lt;=7),AW169,IF(OR('別紙3-1_区分⑤所要額内訳'!$D$68="有",'別紙3-1_区分⑤所要額内訳'!$E$68&lt;=DATE(2022,12,31)),AW169,""))</f>
        <v/>
      </c>
      <c r="AX276" s="312" t="str">
        <f>IF(AND('別紙3-1_区分⑤所要額内訳'!$E$68&gt;=DATE(2023,1,1),'別紙3-1_区分⑤所要額内訳'!$D$68="無",COUNTIF($D$169:AX169,1)&lt;=7),AX169,IF(OR('別紙3-1_区分⑤所要額内訳'!$D$68="有",'別紙3-1_区分⑤所要額内訳'!$E$68&lt;=DATE(2022,12,31)),AX169,""))</f>
        <v/>
      </c>
      <c r="AY276" s="312" t="str">
        <f>IF(AND('別紙3-1_区分⑤所要額内訳'!$E$68&gt;=DATE(2023,1,1),'別紙3-1_区分⑤所要額内訳'!$D$68="無",COUNTIF($D$169:AY169,1)&lt;=7),AY169,IF(OR('別紙3-1_区分⑤所要額内訳'!$D$68="有",'別紙3-1_区分⑤所要額内訳'!$E$68&lt;=DATE(2022,12,31)),AY169,""))</f>
        <v/>
      </c>
      <c r="AZ276" s="312" t="str">
        <f>IF(AND('別紙3-1_区分⑤所要額内訳'!$E$68&gt;=DATE(2023,1,1),'別紙3-1_区分⑤所要額内訳'!$D$68="無",COUNTIF($D$169:AZ169,1)&lt;=7),AZ169,IF(OR('別紙3-1_区分⑤所要額内訳'!$D$68="有",'別紙3-1_区分⑤所要額内訳'!$E$68&lt;=DATE(2022,12,31)),AZ169,""))</f>
        <v/>
      </c>
      <c r="BA276" s="312" t="str">
        <f>IF(AND('別紙3-1_区分⑤所要額内訳'!$E$68&gt;=DATE(2023,1,1),'別紙3-1_区分⑤所要額内訳'!$D$68="無",COUNTIF($D$169:BA169,1)&lt;=7),BA169,IF(OR('別紙3-1_区分⑤所要額内訳'!$D$68="有",'別紙3-1_区分⑤所要額内訳'!$E$68&lt;=DATE(2022,12,31)),BA169,""))</f>
        <v/>
      </c>
      <c r="BB276" s="311">
        <f t="shared" si="230"/>
        <v>1</v>
      </c>
    </row>
    <row r="277" spans="1:54">
      <c r="A277" s="307" t="str">
        <f t="shared" si="231"/>
        <v/>
      </c>
      <c r="B277" s="313" t="str">
        <f t="shared" si="231"/>
        <v/>
      </c>
      <c r="C277" s="307" t="str">
        <f t="shared" si="231"/>
        <v/>
      </c>
      <c r="D277" s="312">
        <f>IF(AND('別紙3-1_区分⑤所要額内訳'!$E$69&gt;=DATE(2023,1,1),'別紙3-1_区分⑤所要額内訳'!$D$69="無",COUNTIF($D$170:D170,1)&lt;=7),D170,IF(OR('別紙3-1_区分⑤所要額内訳'!$D$69="有",'別紙3-1_区分⑤所要額内訳'!$E$69&lt;=DATE(2022,12,31)),D170,""))</f>
        <v>1</v>
      </c>
      <c r="E277" s="312" t="str">
        <f>IF(AND('別紙3-1_区分⑤所要額内訳'!$E$69&gt;=DATE(2023,1,1),'別紙3-1_区分⑤所要額内訳'!$D$69="無",COUNTIF($D$170:E170,1)&lt;=7),E170,IF(OR('別紙3-1_区分⑤所要額内訳'!$D$69="有",'別紙3-1_区分⑤所要額内訳'!$E$69&lt;=DATE(2022,12,31)),E170,""))</f>
        <v/>
      </c>
      <c r="F277" s="312" t="str">
        <f>IF(AND('別紙3-1_区分⑤所要額内訳'!$E$69&gt;=DATE(2023,1,1),'別紙3-1_区分⑤所要額内訳'!$D$69="無",COUNTIF($D$170:F170,1)&lt;=7),F170,IF(OR('別紙3-1_区分⑤所要額内訳'!$D$69="有",'別紙3-1_区分⑤所要額内訳'!$E$69&lt;=DATE(2022,12,31)),F170,""))</f>
        <v/>
      </c>
      <c r="G277" s="312" t="str">
        <f>IF(AND('別紙3-1_区分⑤所要額内訳'!$E$69&gt;=DATE(2023,1,1),'別紙3-1_区分⑤所要額内訳'!$D$69="無",COUNTIF($D$170:G170,1)&lt;=7),G170,IF(OR('別紙3-1_区分⑤所要額内訳'!$D$69="有",'別紙3-1_区分⑤所要額内訳'!$E$69&lt;=DATE(2022,12,31)),G170,""))</f>
        <v/>
      </c>
      <c r="H277" s="312" t="str">
        <f>IF(AND('別紙3-1_区分⑤所要額内訳'!$E$69&gt;=DATE(2023,1,1),'別紙3-1_区分⑤所要額内訳'!$D$69="無",COUNTIF($D$170:H170,1)&lt;=7),H170,IF(OR('別紙3-1_区分⑤所要額内訳'!$D$69="有",'別紙3-1_区分⑤所要額内訳'!$E$69&lt;=DATE(2022,12,31)),H170,""))</f>
        <v/>
      </c>
      <c r="I277" s="312" t="str">
        <f>IF(AND('別紙3-1_区分⑤所要額内訳'!$E$69&gt;=DATE(2023,1,1),'別紙3-1_区分⑤所要額内訳'!$D$69="無",COUNTIF($D$170:I170,1)&lt;=7),I170,IF(OR('別紙3-1_区分⑤所要額内訳'!$D$69="有",'別紙3-1_区分⑤所要額内訳'!$E$69&lt;=DATE(2022,12,31)),I170,""))</f>
        <v/>
      </c>
      <c r="J277" s="312" t="str">
        <f>IF(AND('別紙3-1_区分⑤所要額内訳'!$E$69&gt;=DATE(2023,1,1),'別紙3-1_区分⑤所要額内訳'!$D$69="無",COUNTIF($D$170:J170,1)&lt;=7),J170,IF(OR('別紙3-1_区分⑤所要額内訳'!$D$69="有",'別紙3-1_区分⑤所要額内訳'!$E$69&lt;=DATE(2022,12,31)),J170,""))</f>
        <v/>
      </c>
      <c r="K277" s="312" t="str">
        <f>IF(AND('別紙3-1_区分⑤所要額内訳'!$E$69&gt;=DATE(2023,1,1),'別紙3-1_区分⑤所要額内訳'!$D$69="無",COUNTIF($D$170:K170,1)&lt;=7),K170,IF(OR('別紙3-1_区分⑤所要額内訳'!$D$69="有",'別紙3-1_区分⑤所要額内訳'!$E$69&lt;=DATE(2022,12,31)),K170,""))</f>
        <v/>
      </c>
      <c r="L277" s="312" t="str">
        <f>IF(AND('別紙3-1_区分⑤所要額内訳'!$E$69&gt;=DATE(2023,1,1),'別紙3-1_区分⑤所要額内訳'!$D$69="無",COUNTIF($D$170:L170,1)&lt;=7),L170,IF(OR('別紙3-1_区分⑤所要額内訳'!$D$69="有",'別紙3-1_区分⑤所要額内訳'!$E$69&lt;=DATE(2022,12,31)),L170,""))</f>
        <v/>
      </c>
      <c r="M277" s="312" t="str">
        <f>IF(AND('別紙3-1_区分⑤所要額内訳'!$E$69&gt;=DATE(2023,1,1),'別紙3-1_区分⑤所要額内訳'!$D$69="無",COUNTIF($D$170:M170,1)&lt;=7),M170,IF(OR('別紙3-1_区分⑤所要額内訳'!$D$69="有",'別紙3-1_区分⑤所要額内訳'!$E$69&lt;=DATE(2022,12,31)),M170,""))</f>
        <v/>
      </c>
      <c r="N277" s="312" t="str">
        <f>IF(AND('別紙3-1_区分⑤所要額内訳'!$E$69&gt;=DATE(2023,1,1),'別紙3-1_区分⑤所要額内訳'!$D$69="無",COUNTIF($D$170:N170,1)&lt;=7),N170,IF(OR('別紙3-1_区分⑤所要額内訳'!$D$69="有",'別紙3-1_区分⑤所要額内訳'!$E$69&lt;=DATE(2022,12,31)),N170,""))</f>
        <v/>
      </c>
      <c r="O277" s="312" t="str">
        <f>IF(AND('別紙3-1_区分⑤所要額内訳'!$E$69&gt;=DATE(2023,1,1),'別紙3-1_区分⑤所要額内訳'!$D$69="無",COUNTIF($D$170:O170,1)&lt;=7),O170,IF(OR('別紙3-1_区分⑤所要額内訳'!$D$69="有",'別紙3-1_区分⑤所要額内訳'!$E$69&lt;=DATE(2022,12,31)),O170,""))</f>
        <v/>
      </c>
      <c r="P277" s="312" t="str">
        <f>IF(AND('別紙3-1_区分⑤所要額内訳'!$E$69&gt;=DATE(2023,1,1),'別紙3-1_区分⑤所要額内訳'!$D$69="無",COUNTIF($D$170:P170,1)&lt;=7),P170,IF(OR('別紙3-1_区分⑤所要額内訳'!$D$69="有",'別紙3-1_区分⑤所要額内訳'!$E$69&lt;=DATE(2022,12,31)),P170,""))</f>
        <v/>
      </c>
      <c r="Q277" s="312" t="str">
        <f>IF(AND('別紙3-1_区分⑤所要額内訳'!$E$69&gt;=DATE(2023,1,1),'別紙3-1_区分⑤所要額内訳'!$D$69="無",COUNTIF($D$170:Q170,1)&lt;=7),Q170,IF(OR('別紙3-1_区分⑤所要額内訳'!$D$69="有",'別紙3-1_区分⑤所要額内訳'!$E$69&lt;=DATE(2022,12,31)),Q170,""))</f>
        <v/>
      </c>
      <c r="R277" s="312" t="str">
        <f>IF(AND('別紙3-1_区分⑤所要額内訳'!$E$69&gt;=DATE(2023,1,1),'別紙3-1_区分⑤所要額内訳'!$D$69="無",COUNTIF($D$170:R170,1)&lt;=7),R170,IF(OR('別紙3-1_区分⑤所要額内訳'!$D$69="有",'別紙3-1_区分⑤所要額内訳'!$E$69&lt;=DATE(2022,12,31)),R170,""))</f>
        <v/>
      </c>
      <c r="S277" s="312" t="str">
        <f>IF(AND('別紙3-1_区分⑤所要額内訳'!$E$69&gt;=DATE(2023,1,1),'別紙3-1_区分⑤所要額内訳'!$D$69="無",COUNTIF($D$170:S170,1)&lt;=7),S170,IF(OR('別紙3-1_区分⑤所要額内訳'!$D$69="有",'別紙3-1_区分⑤所要額内訳'!$E$69&lt;=DATE(2022,12,31)),S170,""))</f>
        <v/>
      </c>
      <c r="T277" s="312" t="str">
        <f>IF(AND('別紙3-1_区分⑤所要額内訳'!$E$69&gt;=DATE(2023,1,1),'別紙3-1_区分⑤所要額内訳'!$D$69="無",COUNTIF($D$170:T170,1)&lt;=7),T170,IF(OR('別紙3-1_区分⑤所要額内訳'!$D$69="有",'別紙3-1_区分⑤所要額内訳'!$E$69&lt;=DATE(2022,12,31)),T170,""))</f>
        <v/>
      </c>
      <c r="U277" s="312" t="str">
        <f>IF(AND('別紙3-1_区分⑤所要額内訳'!$E$69&gt;=DATE(2023,1,1),'別紙3-1_区分⑤所要額内訳'!$D$69="無",COUNTIF($D$170:U170,1)&lt;=7),U170,IF(OR('別紙3-1_区分⑤所要額内訳'!$D$69="有",'別紙3-1_区分⑤所要額内訳'!$E$69&lt;=DATE(2022,12,31)),U170,""))</f>
        <v/>
      </c>
      <c r="V277" s="312" t="str">
        <f>IF(AND('別紙3-1_区分⑤所要額内訳'!$E$69&gt;=DATE(2023,1,1),'別紙3-1_区分⑤所要額内訳'!$D$69="無",COUNTIF($D$170:V170,1)&lt;=7),V170,IF(OR('別紙3-1_区分⑤所要額内訳'!$D$69="有",'別紙3-1_区分⑤所要額内訳'!$E$69&lt;=DATE(2022,12,31)),V170,""))</f>
        <v/>
      </c>
      <c r="W277" s="312" t="str">
        <f>IF(AND('別紙3-1_区分⑤所要額内訳'!$E$69&gt;=DATE(2023,1,1),'別紙3-1_区分⑤所要額内訳'!$D$69="無",COUNTIF($D$170:W170,1)&lt;=7),W170,IF(OR('別紙3-1_区分⑤所要額内訳'!$D$69="有",'別紙3-1_区分⑤所要額内訳'!$E$69&lt;=DATE(2022,12,31)),W170,""))</f>
        <v/>
      </c>
      <c r="X277" s="312" t="str">
        <f>IF(AND('別紙3-1_区分⑤所要額内訳'!$E$69&gt;=DATE(2023,1,1),'別紙3-1_区分⑤所要額内訳'!$D$69="無",COUNTIF($D$170:X170,1)&lt;=7),X170,IF(OR('別紙3-1_区分⑤所要額内訳'!$D$69="有",'別紙3-1_区分⑤所要額内訳'!$E$69&lt;=DATE(2022,12,31)),X170,""))</f>
        <v/>
      </c>
      <c r="Y277" s="312" t="str">
        <f>IF(AND('別紙3-1_区分⑤所要額内訳'!$E$69&gt;=DATE(2023,1,1),'別紙3-1_区分⑤所要額内訳'!$D$69="無",COUNTIF($D$170:Y170,1)&lt;=7),Y170,IF(OR('別紙3-1_区分⑤所要額内訳'!$D$69="有",'別紙3-1_区分⑤所要額内訳'!$E$69&lt;=DATE(2022,12,31)),Y170,""))</f>
        <v/>
      </c>
      <c r="Z277" s="312" t="str">
        <f>IF(AND('別紙3-1_区分⑤所要額内訳'!$E$69&gt;=DATE(2023,1,1),'別紙3-1_区分⑤所要額内訳'!$D$69="無",COUNTIF($D$170:Z170,1)&lt;=7),Z170,IF(OR('別紙3-1_区分⑤所要額内訳'!$D$69="有",'別紙3-1_区分⑤所要額内訳'!$E$69&lt;=DATE(2022,12,31)),Z170,""))</f>
        <v/>
      </c>
      <c r="AA277" s="312" t="str">
        <f>IF(AND('別紙3-1_区分⑤所要額内訳'!$E$69&gt;=DATE(2023,1,1),'別紙3-1_区分⑤所要額内訳'!$D$69="無",COUNTIF($D$170:AA170,1)&lt;=7),AA170,IF(OR('別紙3-1_区分⑤所要額内訳'!$D$69="有",'別紙3-1_区分⑤所要額内訳'!$E$69&lt;=DATE(2022,12,31)),AA170,""))</f>
        <v/>
      </c>
      <c r="AB277" s="312" t="str">
        <f>IF(AND('別紙3-1_区分⑤所要額内訳'!$E$69&gt;=DATE(2023,1,1),'別紙3-1_区分⑤所要額内訳'!$D$69="無",COUNTIF($D$170:AB170,1)&lt;=7),AB170,IF(OR('別紙3-1_区分⑤所要額内訳'!$D$69="有",'別紙3-1_区分⑤所要額内訳'!$E$69&lt;=DATE(2022,12,31)),AB170,""))</f>
        <v/>
      </c>
      <c r="AC277" s="312" t="str">
        <f>IF(AND('別紙3-1_区分⑤所要額内訳'!$E$69&gt;=DATE(2023,1,1),'別紙3-1_区分⑤所要額内訳'!$D$69="無",COUNTIF($D$170:AC170,1)&lt;=7),AC170,IF(OR('別紙3-1_区分⑤所要額内訳'!$D$69="有",'別紙3-1_区分⑤所要額内訳'!$E$69&lt;=DATE(2022,12,31)),AC170,""))</f>
        <v/>
      </c>
      <c r="AD277" s="312" t="str">
        <f>IF(AND('別紙3-1_区分⑤所要額内訳'!$E$69&gt;=DATE(2023,1,1),'別紙3-1_区分⑤所要額内訳'!$D$69="無",COUNTIF($D$170:AD170,1)&lt;=7),AD170,IF(OR('別紙3-1_区分⑤所要額内訳'!$D$69="有",'別紙3-1_区分⑤所要額内訳'!$E$69&lt;=DATE(2022,12,31)),AD170,""))</f>
        <v/>
      </c>
      <c r="AE277" s="312" t="str">
        <f>IF(AND('別紙3-1_区分⑤所要額内訳'!$E$69&gt;=DATE(2023,1,1),'別紙3-1_区分⑤所要額内訳'!$D$69="無",COUNTIF($D$170:AE170,1)&lt;=7),AE170,IF(OR('別紙3-1_区分⑤所要額内訳'!$D$69="有",'別紙3-1_区分⑤所要額内訳'!$E$69&lt;=DATE(2022,12,31)),AE170,""))</f>
        <v/>
      </c>
      <c r="AF277" s="312" t="str">
        <f>IF(AND('別紙3-1_区分⑤所要額内訳'!$E$69&gt;=DATE(2023,1,1),'別紙3-1_区分⑤所要額内訳'!$D$69="無",COUNTIF($D$170:AF170,1)&lt;=7),AF170,IF(OR('別紙3-1_区分⑤所要額内訳'!$D$69="有",'別紙3-1_区分⑤所要額内訳'!$E$69&lt;=DATE(2022,12,31)),AF170,""))</f>
        <v/>
      </c>
      <c r="AG277" s="312" t="str">
        <f>IF(AND('別紙3-1_区分⑤所要額内訳'!$E$69&gt;=DATE(2023,1,1),'別紙3-1_区分⑤所要額内訳'!$D$69="無",COUNTIF($D$170:AG170,1)&lt;=7),AG170,IF(OR('別紙3-1_区分⑤所要額内訳'!$D$69="有",'別紙3-1_区分⑤所要額内訳'!$E$69&lt;=DATE(2022,12,31)),AG170,""))</f>
        <v/>
      </c>
      <c r="AH277" s="312" t="str">
        <f>IF(AND('別紙3-1_区分⑤所要額内訳'!$E$69&gt;=DATE(2023,1,1),'別紙3-1_区分⑤所要額内訳'!$D$69="無",COUNTIF($D$170:AH170,1)&lt;=7),AH170,IF(OR('別紙3-1_区分⑤所要額内訳'!$D$69="有",'別紙3-1_区分⑤所要額内訳'!$E$69&lt;=DATE(2022,12,31)),AH170,""))</f>
        <v/>
      </c>
      <c r="AI277" s="312" t="str">
        <f>IF(AND('別紙3-1_区分⑤所要額内訳'!$E$69&gt;=DATE(2023,1,1),'別紙3-1_区分⑤所要額内訳'!$D$69="無",COUNTIF($D$170:AI170,1)&lt;=7),AI170,IF(OR('別紙3-1_区分⑤所要額内訳'!$D$69="有",'別紙3-1_区分⑤所要額内訳'!$E$69&lt;=DATE(2022,12,31)),AI170,""))</f>
        <v/>
      </c>
      <c r="AJ277" s="312" t="str">
        <f>IF(AND('別紙3-1_区分⑤所要額内訳'!$E$69&gt;=DATE(2023,1,1),'別紙3-1_区分⑤所要額内訳'!$D$69="無",COUNTIF($D$170:AJ170,1)&lt;=7),AJ170,IF(OR('別紙3-1_区分⑤所要額内訳'!$D$69="有",'別紙3-1_区分⑤所要額内訳'!$E$69&lt;=DATE(2022,12,31)),AJ170,""))</f>
        <v/>
      </c>
      <c r="AK277" s="312" t="str">
        <f>IF(AND('別紙3-1_区分⑤所要額内訳'!$E$69&gt;=DATE(2023,1,1),'別紙3-1_区分⑤所要額内訳'!$D$69="無",COUNTIF($D$170:AK170,1)&lt;=7),AK170,IF(OR('別紙3-1_区分⑤所要額内訳'!$D$69="有",'別紙3-1_区分⑤所要額内訳'!$E$69&lt;=DATE(2022,12,31)),AK170,""))</f>
        <v/>
      </c>
      <c r="AL277" s="312" t="str">
        <f>IF(AND('別紙3-1_区分⑤所要額内訳'!$E$69&gt;=DATE(2023,1,1),'別紙3-1_区分⑤所要額内訳'!$D$69="無",COUNTIF($D$170:AL170,1)&lt;=7),AL170,IF(OR('別紙3-1_区分⑤所要額内訳'!$D$69="有",'別紙3-1_区分⑤所要額内訳'!$E$69&lt;=DATE(2022,12,31)),AL170,""))</f>
        <v/>
      </c>
      <c r="AM277" s="312" t="str">
        <f>IF(AND('別紙3-1_区分⑤所要額内訳'!$E$69&gt;=DATE(2023,1,1),'別紙3-1_区分⑤所要額内訳'!$D$69="無",COUNTIF($D$170:AM170,1)&lt;=7),AM170,IF(OR('別紙3-1_区分⑤所要額内訳'!$D$69="有",'別紙3-1_区分⑤所要額内訳'!$E$69&lt;=DATE(2022,12,31)),AM170,""))</f>
        <v/>
      </c>
      <c r="AN277" s="312" t="str">
        <f>IF(AND('別紙3-1_区分⑤所要額内訳'!$E$69&gt;=DATE(2023,1,1),'別紙3-1_区分⑤所要額内訳'!$D$69="無",COUNTIF($D$170:AN170,1)&lt;=7),AN170,IF(OR('別紙3-1_区分⑤所要額内訳'!$D$69="有",'別紙3-1_区分⑤所要額内訳'!$E$69&lt;=DATE(2022,12,31)),AN170,""))</f>
        <v/>
      </c>
      <c r="AO277" s="312" t="str">
        <f>IF(AND('別紙3-1_区分⑤所要額内訳'!$E$69&gt;=DATE(2023,1,1),'別紙3-1_区分⑤所要額内訳'!$D$69="無",COUNTIF($D$170:AO170,1)&lt;=7),AO170,IF(OR('別紙3-1_区分⑤所要額内訳'!$D$69="有",'別紙3-1_区分⑤所要額内訳'!$E$69&lt;=DATE(2022,12,31)),AO170,""))</f>
        <v/>
      </c>
      <c r="AP277" s="312" t="str">
        <f>IF(AND('別紙3-1_区分⑤所要額内訳'!$E$69&gt;=DATE(2023,1,1),'別紙3-1_区分⑤所要額内訳'!$D$69="無",COUNTIF($D$170:AP170,1)&lt;=7),AP170,IF(OR('別紙3-1_区分⑤所要額内訳'!$D$69="有",'別紙3-1_区分⑤所要額内訳'!$E$69&lt;=DATE(2022,12,31)),AP170,""))</f>
        <v/>
      </c>
      <c r="AQ277" s="312" t="str">
        <f>IF(AND('別紙3-1_区分⑤所要額内訳'!$E$69&gt;=DATE(2023,1,1),'別紙3-1_区分⑤所要額内訳'!$D$69="無",COUNTIF($D$170:AQ170,1)&lt;=7),AQ170,IF(OR('別紙3-1_区分⑤所要額内訳'!$D$69="有",'別紙3-1_区分⑤所要額内訳'!$E$69&lt;=DATE(2022,12,31)),AQ170,""))</f>
        <v/>
      </c>
      <c r="AR277" s="312" t="str">
        <f>IF(AND('別紙3-1_区分⑤所要額内訳'!$E$69&gt;=DATE(2023,1,1),'別紙3-1_区分⑤所要額内訳'!$D$69="無",COUNTIF($D$170:AR170,1)&lt;=7),AR170,IF(OR('別紙3-1_区分⑤所要額内訳'!$D$69="有",'別紙3-1_区分⑤所要額内訳'!$E$69&lt;=DATE(2022,12,31)),AR170,""))</f>
        <v/>
      </c>
      <c r="AS277" s="312" t="str">
        <f>IF(AND('別紙3-1_区分⑤所要額内訳'!$E$69&gt;=DATE(2023,1,1),'別紙3-1_区分⑤所要額内訳'!$D$69="無",COUNTIF($D$170:AS170,1)&lt;=7),AS170,IF(OR('別紙3-1_区分⑤所要額内訳'!$D$69="有",'別紙3-1_区分⑤所要額内訳'!$E$69&lt;=DATE(2022,12,31)),AS170,""))</f>
        <v/>
      </c>
      <c r="AT277" s="312" t="str">
        <f>IF(AND('別紙3-1_区分⑤所要額内訳'!$E$69&gt;=DATE(2023,1,1),'別紙3-1_区分⑤所要額内訳'!$D$69="無",COUNTIF($D$170:AT170,1)&lt;=7),AT170,IF(OR('別紙3-1_区分⑤所要額内訳'!$D$69="有",'別紙3-1_区分⑤所要額内訳'!$E$69&lt;=DATE(2022,12,31)),AT170,""))</f>
        <v/>
      </c>
      <c r="AU277" s="312" t="str">
        <f>IF(AND('別紙3-1_区分⑤所要額内訳'!$E$69&gt;=DATE(2023,1,1),'別紙3-1_区分⑤所要額内訳'!$D$69="無",COUNTIF($D$170:AU170,1)&lt;=7),AU170,IF(OR('別紙3-1_区分⑤所要額内訳'!$D$69="有",'別紙3-1_区分⑤所要額内訳'!$E$69&lt;=DATE(2022,12,31)),AU170,""))</f>
        <v/>
      </c>
      <c r="AV277" s="312" t="str">
        <f>IF(AND('別紙3-1_区分⑤所要額内訳'!$E$69&gt;=DATE(2023,1,1),'別紙3-1_区分⑤所要額内訳'!$D$69="無",COUNTIF($D$170:AV170,1)&lt;=7),AV170,IF(OR('別紙3-1_区分⑤所要額内訳'!$D$69="有",'別紙3-1_区分⑤所要額内訳'!$E$69&lt;=DATE(2022,12,31)),AV170,""))</f>
        <v/>
      </c>
      <c r="AW277" s="312" t="str">
        <f>IF(AND('別紙3-1_区分⑤所要額内訳'!$E$69&gt;=DATE(2023,1,1),'別紙3-1_区分⑤所要額内訳'!$D$69="無",COUNTIF($D$170:AW170,1)&lt;=7),AW170,IF(OR('別紙3-1_区分⑤所要額内訳'!$D$69="有",'別紙3-1_区分⑤所要額内訳'!$E$69&lt;=DATE(2022,12,31)),AW170,""))</f>
        <v/>
      </c>
      <c r="AX277" s="312" t="str">
        <f>IF(AND('別紙3-1_区分⑤所要額内訳'!$E$69&gt;=DATE(2023,1,1),'別紙3-1_区分⑤所要額内訳'!$D$69="無",COUNTIF($D$170:AX170,1)&lt;=7),AX170,IF(OR('別紙3-1_区分⑤所要額内訳'!$D$69="有",'別紙3-1_区分⑤所要額内訳'!$E$69&lt;=DATE(2022,12,31)),AX170,""))</f>
        <v/>
      </c>
      <c r="AY277" s="312" t="str">
        <f>IF(AND('別紙3-1_区分⑤所要額内訳'!$E$69&gt;=DATE(2023,1,1),'別紙3-1_区分⑤所要額内訳'!$D$69="無",COUNTIF($D$170:AY170,1)&lt;=7),AY170,IF(OR('別紙3-1_区分⑤所要額内訳'!$D$69="有",'別紙3-1_区分⑤所要額内訳'!$E$69&lt;=DATE(2022,12,31)),AY170,""))</f>
        <v/>
      </c>
      <c r="AZ277" s="312" t="str">
        <f>IF(AND('別紙3-1_区分⑤所要額内訳'!$E$69&gt;=DATE(2023,1,1),'別紙3-1_区分⑤所要額内訳'!$D$69="無",COUNTIF($D$170:AZ170,1)&lt;=7),AZ170,IF(OR('別紙3-1_区分⑤所要額内訳'!$D$69="有",'別紙3-1_区分⑤所要額内訳'!$E$69&lt;=DATE(2022,12,31)),AZ170,""))</f>
        <v/>
      </c>
      <c r="BA277" s="312" t="str">
        <f>IF(AND('別紙3-1_区分⑤所要額内訳'!$E$69&gt;=DATE(2023,1,1),'別紙3-1_区分⑤所要額内訳'!$D$69="無",COUNTIF($D$170:BA170,1)&lt;=7),BA170,IF(OR('別紙3-1_区分⑤所要額内訳'!$D$69="有",'別紙3-1_区分⑤所要額内訳'!$E$69&lt;=DATE(2022,12,31)),BA170,""))</f>
        <v/>
      </c>
      <c r="BB277" s="311">
        <f t="shared" si="230"/>
        <v>1</v>
      </c>
    </row>
    <row r="278" spans="1:54">
      <c r="A278" s="307" t="str">
        <f t="shared" si="231"/>
        <v/>
      </c>
      <c r="B278" s="313" t="str">
        <f t="shared" si="231"/>
        <v/>
      </c>
      <c r="C278" s="307" t="str">
        <f t="shared" si="231"/>
        <v/>
      </c>
      <c r="D278" s="312">
        <f>IF(AND('別紙3-1_区分⑤所要額内訳'!$E$70&gt;=DATE(2023,1,1),'別紙3-1_区分⑤所要額内訳'!$D$70="無",COUNTIF($D$171:D171,1)&lt;=7),D171,IF(OR('別紙3-1_区分⑤所要額内訳'!$D$70="有",'別紙3-1_区分⑤所要額内訳'!$E$70&lt;=DATE(2022,12,31)),D171,""))</f>
        <v>1</v>
      </c>
      <c r="E278" s="312" t="str">
        <f>IF(AND('別紙3-1_区分⑤所要額内訳'!$E$70&gt;=DATE(2023,1,1),'別紙3-1_区分⑤所要額内訳'!$D$70="無",COUNTIF($D$171:E171,1)&lt;=7),E171,IF(OR('別紙3-1_区分⑤所要額内訳'!$D$70="有",'別紙3-1_区分⑤所要額内訳'!$E$70&lt;=DATE(2022,12,31)),E171,""))</f>
        <v/>
      </c>
      <c r="F278" s="312" t="str">
        <f>IF(AND('別紙3-1_区分⑤所要額内訳'!$E$70&gt;=DATE(2023,1,1),'別紙3-1_区分⑤所要額内訳'!$D$70="無",COUNTIF($D$171:F171,1)&lt;=7),F171,IF(OR('別紙3-1_区分⑤所要額内訳'!$D$70="有",'別紙3-1_区分⑤所要額内訳'!$E$70&lt;=DATE(2022,12,31)),F171,""))</f>
        <v/>
      </c>
      <c r="G278" s="312" t="str">
        <f>IF(AND('別紙3-1_区分⑤所要額内訳'!$E$70&gt;=DATE(2023,1,1),'別紙3-1_区分⑤所要額内訳'!$D$70="無",COUNTIF($D$171:G171,1)&lt;=7),G171,IF(OR('別紙3-1_区分⑤所要額内訳'!$D$70="有",'別紙3-1_区分⑤所要額内訳'!$E$70&lt;=DATE(2022,12,31)),G171,""))</f>
        <v/>
      </c>
      <c r="H278" s="312" t="str">
        <f>IF(AND('別紙3-1_区分⑤所要額内訳'!$E$70&gt;=DATE(2023,1,1),'別紙3-1_区分⑤所要額内訳'!$D$70="無",COUNTIF($D$171:H171,1)&lt;=7),H171,IF(OR('別紙3-1_区分⑤所要額内訳'!$D$70="有",'別紙3-1_区分⑤所要額内訳'!$E$70&lt;=DATE(2022,12,31)),H171,""))</f>
        <v/>
      </c>
      <c r="I278" s="312" t="str">
        <f>IF(AND('別紙3-1_区分⑤所要額内訳'!$E$70&gt;=DATE(2023,1,1),'別紙3-1_区分⑤所要額内訳'!$D$70="無",COUNTIF($D$171:I171,1)&lt;=7),I171,IF(OR('別紙3-1_区分⑤所要額内訳'!$D$70="有",'別紙3-1_区分⑤所要額内訳'!$E$70&lt;=DATE(2022,12,31)),I171,""))</f>
        <v/>
      </c>
      <c r="J278" s="312" t="str">
        <f>IF(AND('別紙3-1_区分⑤所要額内訳'!$E$70&gt;=DATE(2023,1,1),'別紙3-1_区分⑤所要額内訳'!$D$70="無",COUNTIF($D$171:J171,1)&lt;=7),J171,IF(OR('別紙3-1_区分⑤所要額内訳'!$D$70="有",'別紙3-1_区分⑤所要額内訳'!$E$70&lt;=DATE(2022,12,31)),J171,""))</f>
        <v/>
      </c>
      <c r="K278" s="312" t="str">
        <f>IF(AND('別紙3-1_区分⑤所要額内訳'!$E$70&gt;=DATE(2023,1,1),'別紙3-1_区分⑤所要額内訳'!$D$70="無",COUNTIF($D$171:K171,1)&lt;=7),K171,IF(OR('別紙3-1_区分⑤所要額内訳'!$D$70="有",'別紙3-1_区分⑤所要額内訳'!$E$70&lt;=DATE(2022,12,31)),K171,""))</f>
        <v/>
      </c>
      <c r="L278" s="312" t="str">
        <f>IF(AND('別紙3-1_区分⑤所要額内訳'!$E$70&gt;=DATE(2023,1,1),'別紙3-1_区分⑤所要額内訳'!$D$70="無",COUNTIF($D$171:L171,1)&lt;=7),L171,IF(OR('別紙3-1_区分⑤所要額内訳'!$D$70="有",'別紙3-1_区分⑤所要額内訳'!$E$70&lt;=DATE(2022,12,31)),L171,""))</f>
        <v/>
      </c>
      <c r="M278" s="312" t="str">
        <f>IF(AND('別紙3-1_区分⑤所要額内訳'!$E$70&gt;=DATE(2023,1,1),'別紙3-1_区分⑤所要額内訳'!$D$70="無",COUNTIF($D$171:M171,1)&lt;=7),M171,IF(OR('別紙3-1_区分⑤所要額内訳'!$D$70="有",'別紙3-1_区分⑤所要額内訳'!$E$70&lt;=DATE(2022,12,31)),M171,""))</f>
        <v/>
      </c>
      <c r="N278" s="312" t="str">
        <f>IF(AND('別紙3-1_区分⑤所要額内訳'!$E$70&gt;=DATE(2023,1,1),'別紙3-1_区分⑤所要額内訳'!$D$70="無",COUNTIF($D$171:N171,1)&lt;=7),N171,IF(OR('別紙3-1_区分⑤所要額内訳'!$D$70="有",'別紙3-1_区分⑤所要額内訳'!$E$70&lt;=DATE(2022,12,31)),N171,""))</f>
        <v/>
      </c>
      <c r="O278" s="312" t="str">
        <f>IF(AND('別紙3-1_区分⑤所要額内訳'!$E$70&gt;=DATE(2023,1,1),'別紙3-1_区分⑤所要額内訳'!$D$70="無",COUNTIF($D$171:O171,1)&lt;=7),O171,IF(OR('別紙3-1_区分⑤所要額内訳'!$D$70="有",'別紙3-1_区分⑤所要額内訳'!$E$70&lt;=DATE(2022,12,31)),O171,""))</f>
        <v/>
      </c>
      <c r="P278" s="312" t="str">
        <f>IF(AND('別紙3-1_区分⑤所要額内訳'!$E$70&gt;=DATE(2023,1,1),'別紙3-1_区分⑤所要額内訳'!$D$70="無",COUNTIF($D$171:P171,1)&lt;=7),P171,IF(OR('別紙3-1_区分⑤所要額内訳'!$D$70="有",'別紙3-1_区分⑤所要額内訳'!$E$70&lt;=DATE(2022,12,31)),P171,""))</f>
        <v/>
      </c>
      <c r="Q278" s="312" t="str">
        <f>IF(AND('別紙3-1_区分⑤所要額内訳'!$E$70&gt;=DATE(2023,1,1),'別紙3-1_区分⑤所要額内訳'!$D$70="無",COUNTIF($D$171:Q171,1)&lt;=7),Q171,IF(OR('別紙3-1_区分⑤所要額内訳'!$D$70="有",'別紙3-1_区分⑤所要額内訳'!$E$70&lt;=DATE(2022,12,31)),Q171,""))</f>
        <v/>
      </c>
      <c r="R278" s="312" t="str">
        <f>IF(AND('別紙3-1_区分⑤所要額内訳'!$E$70&gt;=DATE(2023,1,1),'別紙3-1_区分⑤所要額内訳'!$D$70="無",COUNTIF($D$171:R171,1)&lt;=7),R171,IF(OR('別紙3-1_区分⑤所要額内訳'!$D$70="有",'別紙3-1_区分⑤所要額内訳'!$E$70&lt;=DATE(2022,12,31)),R171,""))</f>
        <v/>
      </c>
      <c r="S278" s="312" t="str">
        <f>IF(AND('別紙3-1_区分⑤所要額内訳'!$E$70&gt;=DATE(2023,1,1),'別紙3-1_区分⑤所要額内訳'!$D$70="無",COUNTIF($D$171:S171,1)&lt;=7),S171,IF(OR('別紙3-1_区分⑤所要額内訳'!$D$70="有",'別紙3-1_区分⑤所要額内訳'!$E$70&lt;=DATE(2022,12,31)),S171,""))</f>
        <v/>
      </c>
      <c r="T278" s="312" t="str">
        <f>IF(AND('別紙3-1_区分⑤所要額内訳'!$E$70&gt;=DATE(2023,1,1),'別紙3-1_区分⑤所要額内訳'!$D$70="無",COUNTIF($D$171:T171,1)&lt;=7),T171,IF(OR('別紙3-1_区分⑤所要額内訳'!$D$70="有",'別紙3-1_区分⑤所要額内訳'!$E$70&lt;=DATE(2022,12,31)),T171,""))</f>
        <v/>
      </c>
      <c r="U278" s="312" t="str">
        <f>IF(AND('別紙3-1_区分⑤所要額内訳'!$E$70&gt;=DATE(2023,1,1),'別紙3-1_区分⑤所要額内訳'!$D$70="無",COUNTIF($D$171:U171,1)&lt;=7),U171,IF(OR('別紙3-1_区分⑤所要額内訳'!$D$70="有",'別紙3-1_区分⑤所要額内訳'!$E$70&lt;=DATE(2022,12,31)),U171,""))</f>
        <v/>
      </c>
      <c r="V278" s="312" t="str">
        <f>IF(AND('別紙3-1_区分⑤所要額内訳'!$E$70&gt;=DATE(2023,1,1),'別紙3-1_区分⑤所要額内訳'!$D$70="無",COUNTIF($D$171:V171,1)&lt;=7),V171,IF(OR('別紙3-1_区分⑤所要額内訳'!$D$70="有",'別紙3-1_区分⑤所要額内訳'!$E$70&lt;=DATE(2022,12,31)),V171,""))</f>
        <v/>
      </c>
      <c r="W278" s="312" t="str">
        <f>IF(AND('別紙3-1_区分⑤所要額内訳'!$E$70&gt;=DATE(2023,1,1),'別紙3-1_区分⑤所要額内訳'!$D$70="無",COUNTIF($D$171:W171,1)&lt;=7),W171,IF(OR('別紙3-1_区分⑤所要額内訳'!$D$70="有",'別紙3-1_区分⑤所要額内訳'!$E$70&lt;=DATE(2022,12,31)),W171,""))</f>
        <v/>
      </c>
      <c r="X278" s="312" t="str">
        <f>IF(AND('別紙3-1_区分⑤所要額内訳'!$E$70&gt;=DATE(2023,1,1),'別紙3-1_区分⑤所要額内訳'!$D$70="無",COUNTIF($D$171:X171,1)&lt;=7),X171,IF(OR('別紙3-1_区分⑤所要額内訳'!$D$70="有",'別紙3-1_区分⑤所要額内訳'!$E$70&lt;=DATE(2022,12,31)),X171,""))</f>
        <v/>
      </c>
      <c r="Y278" s="312" t="str">
        <f>IF(AND('別紙3-1_区分⑤所要額内訳'!$E$70&gt;=DATE(2023,1,1),'別紙3-1_区分⑤所要額内訳'!$D$70="無",COUNTIF($D$171:Y171,1)&lt;=7),Y171,IF(OR('別紙3-1_区分⑤所要額内訳'!$D$70="有",'別紙3-1_区分⑤所要額内訳'!$E$70&lt;=DATE(2022,12,31)),Y171,""))</f>
        <v/>
      </c>
      <c r="Z278" s="312" t="str">
        <f>IF(AND('別紙3-1_区分⑤所要額内訳'!$E$70&gt;=DATE(2023,1,1),'別紙3-1_区分⑤所要額内訳'!$D$70="無",COUNTIF($D$171:Z171,1)&lt;=7),Z171,IF(OR('別紙3-1_区分⑤所要額内訳'!$D$70="有",'別紙3-1_区分⑤所要額内訳'!$E$70&lt;=DATE(2022,12,31)),Z171,""))</f>
        <v/>
      </c>
      <c r="AA278" s="312" t="str">
        <f>IF(AND('別紙3-1_区分⑤所要額内訳'!$E$70&gt;=DATE(2023,1,1),'別紙3-1_区分⑤所要額内訳'!$D$70="無",COUNTIF($D$171:AA171,1)&lt;=7),AA171,IF(OR('別紙3-1_区分⑤所要額内訳'!$D$70="有",'別紙3-1_区分⑤所要額内訳'!$E$70&lt;=DATE(2022,12,31)),AA171,""))</f>
        <v/>
      </c>
      <c r="AB278" s="312" t="str">
        <f>IF(AND('別紙3-1_区分⑤所要額内訳'!$E$70&gt;=DATE(2023,1,1),'別紙3-1_区分⑤所要額内訳'!$D$70="無",COUNTIF($D$171:AB171,1)&lt;=7),AB171,IF(OR('別紙3-1_区分⑤所要額内訳'!$D$70="有",'別紙3-1_区分⑤所要額内訳'!$E$70&lt;=DATE(2022,12,31)),AB171,""))</f>
        <v/>
      </c>
      <c r="AC278" s="312" t="str">
        <f>IF(AND('別紙3-1_区分⑤所要額内訳'!$E$70&gt;=DATE(2023,1,1),'別紙3-1_区分⑤所要額内訳'!$D$70="無",COUNTIF($D$171:AC171,1)&lt;=7),AC171,IF(OR('別紙3-1_区分⑤所要額内訳'!$D$70="有",'別紙3-1_区分⑤所要額内訳'!$E$70&lt;=DATE(2022,12,31)),AC171,""))</f>
        <v/>
      </c>
      <c r="AD278" s="312" t="str">
        <f>IF(AND('別紙3-1_区分⑤所要額内訳'!$E$70&gt;=DATE(2023,1,1),'別紙3-1_区分⑤所要額内訳'!$D$70="無",COUNTIF($D$171:AD171,1)&lt;=7),AD171,IF(OR('別紙3-1_区分⑤所要額内訳'!$D$70="有",'別紙3-1_区分⑤所要額内訳'!$E$70&lt;=DATE(2022,12,31)),AD171,""))</f>
        <v/>
      </c>
      <c r="AE278" s="312" t="str">
        <f>IF(AND('別紙3-1_区分⑤所要額内訳'!$E$70&gt;=DATE(2023,1,1),'別紙3-1_区分⑤所要額内訳'!$D$70="無",COUNTIF($D$171:AE171,1)&lt;=7),AE171,IF(OR('別紙3-1_区分⑤所要額内訳'!$D$70="有",'別紙3-1_区分⑤所要額内訳'!$E$70&lt;=DATE(2022,12,31)),AE171,""))</f>
        <v/>
      </c>
      <c r="AF278" s="312" t="str">
        <f>IF(AND('別紙3-1_区分⑤所要額内訳'!$E$70&gt;=DATE(2023,1,1),'別紙3-1_区分⑤所要額内訳'!$D$70="無",COUNTIF($D$171:AF171,1)&lt;=7),AF171,IF(OR('別紙3-1_区分⑤所要額内訳'!$D$70="有",'別紙3-1_区分⑤所要額内訳'!$E$70&lt;=DATE(2022,12,31)),AF171,""))</f>
        <v/>
      </c>
      <c r="AG278" s="312" t="str">
        <f>IF(AND('別紙3-1_区分⑤所要額内訳'!$E$70&gt;=DATE(2023,1,1),'別紙3-1_区分⑤所要額内訳'!$D$70="無",COUNTIF($D$171:AG171,1)&lt;=7),AG171,IF(OR('別紙3-1_区分⑤所要額内訳'!$D$70="有",'別紙3-1_区分⑤所要額内訳'!$E$70&lt;=DATE(2022,12,31)),AG171,""))</f>
        <v/>
      </c>
      <c r="AH278" s="312" t="str">
        <f>IF(AND('別紙3-1_区分⑤所要額内訳'!$E$70&gt;=DATE(2023,1,1),'別紙3-1_区分⑤所要額内訳'!$D$70="無",COUNTIF($D$171:AH171,1)&lt;=7),AH171,IF(OR('別紙3-1_区分⑤所要額内訳'!$D$70="有",'別紙3-1_区分⑤所要額内訳'!$E$70&lt;=DATE(2022,12,31)),AH171,""))</f>
        <v/>
      </c>
      <c r="AI278" s="312" t="str">
        <f>IF(AND('別紙3-1_区分⑤所要額内訳'!$E$70&gt;=DATE(2023,1,1),'別紙3-1_区分⑤所要額内訳'!$D$70="無",COUNTIF($D$171:AI171,1)&lt;=7),AI171,IF(OR('別紙3-1_区分⑤所要額内訳'!$D$70="有",'別紙3-1_区分⑤所要額内訳'!$E$70&lt;=DATE(2022,12,31)),AI171,""))</f>
        <v/>
      </c>
      <c r="AJ278" s="312" t="str">
        <f>IF(AND('別紙3-1_区分⑤所要額内訳'!$E$70&gt;=DATE(2023,1,1),'別紙3-1_区分⑤所要額内訳'!$D$70="無",COUNTIF($D$171:AJ171,1)&lt;=7),AJ171,IF(OR('別紙3-1_区分⑤所要額内訳'!$D$70="有",'別紙3-1_区分⑤所要額内訳'!$E$70&lt;=DATE(2022,12,31)),AJ171,""))</f>
        <v/>
      </c>
      <c r="AK278" s="312" t="str">
        <f>IF(AND('別紙3-1_区分⑤所要額内訳'!$E$70&gt;=DATE(2023,1,1),'別紙3-1_区分⑤所要額内訳'!$D$70="無",COUNTIF($D$171:AK171,1)&lt;=7),AK171,IF(OR('別紙3-1_区分⑤所要額内訳'!$D$70="有",'別紙3-1_区分⑤所要額内訳'!$E$70&lt;=DATE(2022,12,31)),AK171,""))</f>
        <v/>
      </c>
      <c r="AL278" s="312" t="str">
        <f>IF(AND('別紙3-1_区分⑤所要額内訳'!$E$70&gt;=DATE(2023,1,1),'別紙3-1_区分⑤所要額内訳'!$D$70="無",COUNTIF($D$171:AL171,1)&lt;=7),AL171,IF(OR('別紙3-1_区分⑤所要額内訳'!$D$70="有",'別紙3-1_区分⑤所要額内訳'!$E$70&lt;=DATE(2022,12,31)),AL171,""))</f>
        <v/>
      </c>
      <c r="AM278" s="312" t="str">
        <f>IF(AND('別紙3-1_区分⑤所要額内訳'!$E$70&gt;=DATE(2023,1,1),'別紙3-1_区分⑤所要額内訳'!$D$70="無",COUNTIF($D$171:AM171,1)&lt;=7),AM171,IF(OR('別紙3-1_区分⑤所要額内訳'!$D$70="有",'別紙3-1_区分⑤所要額内訳'!$E$70&lt;=DATE(2022,12,31)),AM171,""))</f>
        <v/>
      </c>
      <c r="AN278" s="312" t="str">
        <f>IF(AND('別紙3-1_区分⑤所要額内訳'!$E$70&gt;=DATE(2023,1,1),'別紙3-1_区分⑤所要額内訳'!$D$70="無",COUNTIF($D$171:AN171,1)&lt;=7),AN171,IF(OR('別紙3-1_区分⑤所要額内訳'!$D$70="有",'別紙3-1_区分⑤所要額内訳'!$E$70&lt;=DATE(2022,12,31)),AN171,""))</f>
        <v/>
      </c>
      <c r="AO278" s="312" t="str">
        <f>IF(AND('別紙3-1_区分⑤所要額内訳'!$E$70&gt;=DATE(2023,1,1),'別紙3-1_区分⑤所要額内訳'!$D$70="無",COUNTIF($D$171:AO171,1)&lt;=7),AO171,IF(OR('別紙3-1_区分⑤所要額内訳'!$D$70="有",'別紙3-1_区分⑤所要額内訳'!$E$70&lt;=DATE(2022,12,31)),AO171,""))</f>
        <v/>
      </c>
      <c r="AP278" s="312" t="str">
        <f>IF(AND('別紙3-1_区分⑤所要額内訳'!$E$70&gt;=DATE(2023,1,1),'別紙3-1_区分⑤所要額内訳'!$D$70="無",COUNTIF($D$171:AP171,1)&lt;=7),AP171,IF(OR('別紙3-1_区分⑤所要額内訳'!$D$70="有",'別紙3-1_区分⑤所要額内訳'!$E$70&lt;=DATE(2022,12,31)),AP171,""))</f>
        <v/>
      </c>
      <c r="AQ278" s="312" t="str">
        <f>IF(AND('別紙3-1_区分⑤所要額内訳'!$E$70&gt;=DATE(2023,1,1),'別紙3-1_区分⑤所要額内訳'!$D$70="無",COUNTIF($D$171:AQ171,1)&lt;=7),AQ171,IF(OR('別紙3-1_区分⑤所要額内訳'!$D$70="有",'別紙3-1_区分⑤所要額内訳'!$E$70&lt;=DATE(2022,12,31)),AQ171,""))</f>
        <v/>
      </c>
      <c r="AR278" s="312" t="str">
        <f>IF(AND('別紙3-1_区分⑤所要額内訳'!$E$70&gt;=DATE(2023,1,1),'別紙3-1_区分⑤所要額内訳'!$D$70="無",COUNTIF($D$171:AR171,1)&lt;=7),AR171,IF(OR('別紙3-1_区分⑤所要額内訳'!$D$70="有",'別紙3-1_区分⑤所要額内訳'!$E$70&lt;=DATE(2022,12,31)),AR171,""))</f>
        <v/>
      </c>
      <c r="AS278" s="312" t="str">
        <f>IF(AND('別紙3-1_区分⑤所要額内訳'!$E$70&gt;=DATE(2023,1,1),'別紙3-1_区分⑤所要額内訳'!$D$70="無",COUNTIF($D$171:AS171,1)&lt;=7),AS171,IF(OR('別紙3-1_区分⑤所要額内訳'!$D$70="有",'別紙3-1_区分⑤所要額内訳'!$E$70&lt;=DATE(2022,12,31)),AS171,""))</f>
        <v/>
      </c>
      <c r="AT278" s="312" t="str">
        <f>IF(AND('別紙3-1_区分⑤所要額内訳'!$E$70&gt;=DATE(2023,1,1),'別紙3-1_区分⑤所要額内訳'!$D$70="無",COUNTIF($D$171:AT171,1)&lt;=7),AT171,IF(OR('別紙3-1_区分⑤所要額内訳'!$D$70="有",'別紙3-1_区分⑤所要額内訳'!$E$70&lt;=DATE(2022,12,31)),AT171,""))</f>
        <v/>
      </c>
      <c r="AU278" s="312" t="str">
        <f>IF(AND('別紙3-1_区分⑤所要額内訳'!$E$70&gt;=DATE(2023,1,1),'別紙3-1_区分⑤所要額内訳'!$D$70="無",COUNTIF($D$171:AU171,1)&lt;=7),AU171,IF(OR('別紙3-1_区分⑤所要額内訳'!$D$70="有",'別紙3-1_区分⑤所要額内訳'!$E$70&lt;=DATE(2022,12,31)),AU171,""))</f>
        <v/>
      </c>
      <c r="AV278" s="312" t="str">
        <f>IF(AND('別紙3-1_区分⑤所要額内訳'!$E$70&gt;=DATE(2023,1,1),'別紙3-1_区分⑤所要額内訳'!$D$70="無",COUNTIF($D$171:AV171,1)&lt;=7),AV171,IF(OR('別紙3-1_区分⑤所要額内訳'!$D$70="有",'別紙3-1_区分⑤所要額内訳'!$E$70&lt;=DATE(2022,12,31)),AV171,""))</f>
        <v/>
      </c>
      <c r="AW278" s="312" t="str">
        <f>IF(AND('別紙3-1_区分⑤所要額内訳'!$E$70&gt;=DATE(2023,1,1),'別紙3-1_区分⑤所要額内訳'!$D$70="無",COUNTIF($D$171:AW171,1)&lt;=7),AW171,IF(OR('別紙3-1_区分⑤所要額内訳'!$D$70="有",'別紙3-1_区分⑤所要額内訳'!$E$70&lt;=DATE(2022,12,31)),AW171,""))</f>
        <v/>
      </c>
      <c r="AX278" s="312" t="str">
        <f>IF(AND('別紙3-1_区分⑤所要額内訳'!$E$70&gt;=DATE(2023,1,1),'別紙3-1_区分⑤所要額内訳'!$D$70="無",COUNTIF($D$171:AX171,1)&lt;=7),AX171,IF(OR('別紙3-1_区分⑤所要額内訳'!$D$70="有",'別紙3-1_区分⑤所要額内訳'!$E$70&lt;=DATE(2022,12,31)),AX171,""))</f>
        <v/>
      </c>
      <c r="AY278" s="312" t="str">
        <f>IF(AND('別紙3-1_区分⑤所要額内訳'!$E$70&gt;=DATE(2023,1,1),'別紙3-1_区分⑤所要額内訳'!$D$70="無",COUNTIF($D$171:AY171,1)&lt;=7),AY171,IF(OR('別紙3-1_区分⑤所要額内訳'!$D$70="有",'別紙3-1_区分⑤所要額内訳'!$E$70&lt;=DATE(2022,12,31)),AY171,""))</f>
        <v/>
      </c>
      <c r="AZ278" s="312" t="str">
        <f>IF(AND('別紙3-1_区分⑤所要額内訳'!$E$70&gt;=DATE(2023,1,1),'別紙3-1_区分⑤所要額内訳'!$D$70="無",COUNTIF($D$171:AZ171,1)&lt;=7),AZ171,IF(OR('別紙3-1_区分⑤所要額内訳'!$D$70="有",'別紙3-1_区分⑤所要額内訳'!$E$70&lt;=DATE(2022,12,31)),AZ171,""))</f>
        <v/>
      </c>
      <c r="BA278" s="312" t="str">
        <f>IF(AND('別紙3-1_区分⑤所要額内訳'!$E$70&gt;=DATE(2023,1,1),'別紙3-1_区分⑤所要額内訳'!$D$70="無",COUNTIF($D$171:BA171,1)&lt;=7),BA171,IF(OR('別紙3-1_区分⑤所要額内訳'!$D$70="有",'別紙3-1_区分⑤所要額内訳'!$E$70&lt;=DATE(2022,12,31)),BA171,""))</f>
        <v/>
      </c>
      <c r="BB278" s="311">
        <f t="shared" si="230"/>
        <v>1</v>
      </c>
    </row>
    <row r="279" spans="1:54">
      <c r="A279" s="307" t="str">
        <f t="shared" ref="A279:C298" si="232">A172</f>
        <v/>
      </c>
      <c r="B279" s="313" t="str">
        <f t="shared" si="232"/>
        <v/>
      </c>
      <c r="C279" s="307" t="str">
        <f t="shared" si="232"/>
        <v/>
      </c>
      <c r="D279" s="312">
        <f>IF(AND('別紙3-1_区分⑤所要額内訳'!$E$71&gt;=DATE(2023,1,1),'別紙3-1_区分⑤所要額内訳'!$D$71="無",COUNTIF($D$172:D172,1)&lt;=7),D172,IF(OR('別紙3-1_区分⑤所要額内訳'!$D$71="有",'別紙3-1_区分⑤所要額内訳'!$E$71&lt;=DATE(2022,12,31)),D172,""))</f>
        <v>1</v>
      </c>
      <c r="E279" s="312" t="str">
        <f>IF(AND('別紙3-1_区分⑤所要額内訳'!$E$71&gt;=DATE(2023,1,1),'別紙3-1_区分⑤所要額内訳'!$D$71="無",COUNTIF($D$172:E172,1)&lt;=7),E172,IF(OR('別紙3-1_区分⑤所要額内訳'!$D$71="有",'別紙3-1_区分⑤所要額内訳'!$E$71&lt;=DATE(2022,12,31)),E172,""))</f>
        <v/>
      </c>
      <c r="F279" s="312" t="str">
        <f>IF(AND('別紙3-1_区分⑤所要額内訳'!$E$71&gt;=DATE(2023,1,1),'別紙3-1_区分⑤所要額内訳'!$D$71="無",COUNTIF($D$172:F172,1)&lt;=7),F172,IF(OR('別紙3-1_区分⑤所要額内訳'!$D$71="有",'別紙3-1_区分⑤所要額内訳'!$E$71&lt;=DATE(2022,12,31)),F172,""))</f>
        <v/>
      </c>
      <c r="G279" s="312" t="str">
        <f>IF(AND('別紙3-1_区分⑤所要額内訳'!$E$71&gt;=DATE(2023,1,1),'別紙3-1_区分⑤所要額内訳'!$D$71="無",COUNTIF($D$172:G172,1)&lt;=7),G172,IF(OR('別紙3-1_区分⑤所要額内訳'!$D$71="有",'別紙3-1_区分⑤所要額内訳'!$E$71&lt;=DATE(2022,12,31)),G172,""))</f>
        <v/>
      </c>
      <c r="H279" s="312" t="str">
        <f>IF(AND('別紙3-1_区分⑤所要額内訳'!$E$71&gt;=DATE(2023,1,1),'別紙3-1_区分⑤所要額内訳'!$D$71="無",COUNTIF($D$172:H172,1)&lt;=7),H172,IF(OR('別紙3-1_区分⑤所要額内訳'!$D$71="有",'別紙3-1_区分⑤所要額内訳'!$E$71&lt;=DATE(2022,12,31)),H172,""))</f>
        <v/>
      </c>
      <c r="I279" s="312" t="str">
        <f>IF(AND('別紙3-1_区分⑤所要額内訳'!$E$71&gt;=DATE(2023,1,1),'別紙3-1_区分⑤所要額内訳'!$D$71="無",COUNTIF($D$172:I172,1)&lt;=7),I172,IF(OR('別紙3-1_区分⑤所要額内訳'!$D$71="有",'別紙3-1_区分⑤所要額内訳'!$E$71&lt;=DATE(2022,12,31)),I172,""))</f>
        <v/>
      </c>
      <c r="J279" s="312" t="str">
        <f>IF(AND('別紙3-1_区分⑤所要額内訳'!$E$71&gt;=DATE(2023,1,1),'別紙3-1_区分⑤所要額内訳'!$D$71="無",COUNTIF($D$172:J172,1)&lt;=7),J172,IF(OR('別紙3-1_区分⑤所要額内訳'!$D$71="有",'別紙3-1_区分⑤所要額内訳'!$E$71&lt;=DATE(2022,12,31)),J172,""))</f>
        <v/>
      </c>
      <c r="K279" s="312" t="str">
        <f>IF(AND('別紙3-1_区分⑤所要額内訳'!$E$71&gt;=DATE(2023,1,1),'別紙3-1_区分⑤所要額内訳'!$D$71="無",COUNTIF($D$172:K172,1)&lt;=7),K172,IF(OR('別紙3-1_区分⑤所要額内訳'!$D$71="有",'別紙3-1_区分⑤所要額内訳'!$E$71&lt;=DATE(2022,12,31)),K172,""))</f>
        <v/>
      </c>
      <c r="L279" s="312" t="str">
        <f>IF(AND('別紙3-1_区分⑤所要額内訳'!$E$71&gt;=DATE(2023,1,1),'別紙3-1_区分⑤所要額内訳'!$D$71="無",COUNTIF($D$172:L172,1)&lt;=7),L172,IF(OR('別紙3-1_区分⑤所要額内訳'!$D$71="有",'別紙3-1_区分⑤所要額内訳'!$E$71&lt;=DATE(2022,12,31)),L172,""))</f>
        <v/>
      </c>
      <c r="M279" s="312" t="str">
        <f>IF(AND('別紙3-1_区分⑤所要額内訳'!$E$71&gt;=DATE(2023,1,1),'別紙3-1_区分⑤所要額内訳'!$D$71="無",COUNTIF($D$172:M172,1)&lt;=7),M172,IF(OR('別紙3-1_区分⑤所要額内訳'!$D$71="有",'別紙3-1_区分⑤所要額内訳'!$E$71&lt;=DATE(2022,12,31)),M172,""))</f>
        <v/>
      </c>
      <c r="N279" s="312" t="str">
        <f>IF(AND('別紙3-1_区分⑤所要額内訳'!$E$71&gt;=DATE(2023,1,1),'別紙3-1_区分⑤所要額内訳'!$D$71="無",COUNTIF($D$172:N172,1)&lt;=7),N172,IF(OR('別紙3-1_区分⑤所要額内訳'!$D$71="有",'別紙3-1_区分⑤所要額内訳'!$E$71&lt;=DATE(2022,12,31)),N172,""))</f>
        <v/>
      </c>
      <c r="O279" s="312" t="str">
        <f>IF(AND('別紙3-1_区分⑤所要額内訳'!$E$71&gt;=DATE(2023,1,1),'別紙3-1_区分⑤所要額内訳'!$D$71="無",COUNTIF($D$172:O172,1)&lt;=7),O172,IF(OR('別紙3-1_区分⑤所要額内訳'!$D$71="有",'別紙3-1_区分⑤所要額内訳'!$E$71&lt;=DATE(2022,12,31)),O172,""))</f>
        <v/>
      </c>
      <c r="P279" s="312" t="str">
        <f>IF(AND('別紙3-1_区分⑤所要額内訳'!$E$71&gt;=DATE(2023,1,1),'別紙3-1_区分⑤所要額内訳'!$D$71="無",COUNTIF($D$172:P172,1)&lt;=7),P172,IF(OR('別紙3-1_区分⑤所要額内訳'!$D$71="有",'別紙3-1_区分⑤所要額内訳'!$E$71&lt;=DATE(2022,12,31)),P172,""))</f>
        <v/>
      </c>
      <c r="Q279" s="312" t="str">
        <f>IF(AND('別紙3-1_区分⑤所要額内訳'!$E$71&gt;=DATE(2023,1,1),'別紙3-1_区分⑤所要額内訳'!$D$71="無",COUNTIF($D$172:Q172,1)&lt;=7),Q172,IF(OR('別紙3-1_区分⑤所要額内訳'!$D$71="有",'別紙3-1_区分⑤所要額内訳'!$E$71&lt;=DATE(2022,12,31)),Q172,""))</f>
        <v/>
      </c>
      <c r="R279" s="312" t="str">
        <f>IF(AND('別紙3-1_区分⑤所要額内訳'!$E$71&gt;=DATE(2023,1,1),'別紙3-1_区分⑤所要額内訳'!$D$71="無",COUNTIF($D$172:R172,1)&lt;=7),R172,IF(OR('別紙3-1_区分⑤所要額内訳'!$D$71="有",'別紙3-1_区分⑤所要額内訳'!$E$71&lt;=DATE(2022,12,31)),R172,""))</f>
        <v/>
      </c>
      <c r="S279" s="312" t="str">
        <f>IF(AND('別紙3-1_区分⑤所要額内訳'!$E$71&gt;=DATE(2023,1,1),'別紙3-1_区分⑤所要額内訳'!$D$71="無",COUNTIF($D$172:S172,1)&lt;=7),S172,IF(OR('別紙3-1_区分⑤所要額内訳'!$D$71="有",'別紙3-1_区分⑤所要額内訳'!$E$71&lt;=DATE(2022,12,31)),S172,""))</f>
        <v/>
      </c>
      <c r="T279" s="312" t="str">
        <f>IF(AND('別紙3-1_区分⑤所要額内訳'!$E$71&gt;=DATE(2023,1,1),'別紙3-1_区分⑤所要額内訳'!$D$71="無",COUNTIF($D$172:T172,1)&lt;=7),T172,IF(OR('別紙3-1_区分⑤所要額内訳'!$D$71="有",'別紙3-1_区分⑤所要額内訳'!$E$71&lt;=DATE(2022,12,31)),T172,""))</f>
        <v/>
      </c>
      <c r="U279" s="312" t="str">
        <f>IF(AND('別紙3-1_区分⑤所要額内訳'!$E$71&gt;=DATE(2023,1,1),'別紙3-1_区分⑤所要額内訳'!$D$71="無",COUNTIF($D$172:U172,1)&lt;=7),U172,IF(OR('別紙3-1_区分⑤所要額内訳'!$D$71="有",'別紙3-1_区分⑤所要額内訳'!$E$71&lt;=DATE(2022,12,31)),U172,""))</f>
        <v/>
      </c>
      <c r="V279" s="312" t="str">
        <f>IF(AND('別紙3-1_区分⑤所要額内訳'!$E$71&gt;=DATE(2023,1,1),'別紙3-1_区分⑤所要額内訳'!$D$71="無",COUNTIF($D$172:V172,1)&lt;=7),V172,IF(OR('別紙3-1_区分⑤所要額内訳'!$D$71="有",'別紙3-1_区分⑤所要額内訳'!$E$71&lt;=DATE(2022,12,31)),V172,""))</f>
        <v/>
      </c>
      <c r="W279" s="312" t="str">
        <f>IF(AND('別紙3-1_区分⑤所要額内訳'!$E$71&gt;=DATE(2023,1,1),'別紙3-1_区分⑤所要額内訳'!$D$71="無",COUNTIF($D$172:W172,1)&lt;=7),W172,IF(OR('別紙3-1_区分⑤所要額内訳'!$D$71="有",'別紙3-1_区分⑤所要額内訳'!$E$71&lt;=DATE(2022,12,31)),W172,""))</f>
        <v/>
      </c>
      <c r="X279" s="312" t="str">
        <f>IF(AND('別紙3-1_区分⑤所要額内訳'!$E$71&gt;=DATE(2023,1,1),'別紙3-1_区分⑤所要額内訳'!$D$71="無",COUNTIF($D$172:X172,1)&lt;=7),X172,IF(OR('別紙3-1_区分⑤所要額内訳'!$D$71="有",'別紙3-1_区分⑤所要額内訳'!$E$71&lt;=DATE(2022,12,31)),X172,""))</f>
        <v/>
      </c>
      <c r="Y279" s="312" t="str">
        <f>IF(AND('別紙3-1_区分⑤所要額内訳'!$E$71&gt;=DATE(2023,1,1),'別紙3-1_区分⑤所要額内訳'!$D$71="無",COUNTIF($D$172:Y172,1)&lt;=7),Y172,IF(OR('別紙3-1_区分⑤所要額内訳'!$D$71="有",'別紙3-1_区分⑤所要額内訳'!$E$71&lt;=DATE(2022,12,31)),Y172,""))</f>
        <v/>
      </c>
      <c r="Z279" s="312" t="str">
        <f>IF(AND('別紙3-1_区分⑤所要額内訳'!$E$71&gt;=DATE(2023,1,1),'別紙3-1_区分⑤所要額内訳'!$D$71="無",COUNTIF($D$172:Z172,1)&lt;=7),Z172,IF(OR('別紙3-1_区分⑤所要額内訳'!$D$71="有",'別紙3-1_区分⑤所要額内訳'!$E$71&lt;=DATE(2022,12,31)),Z172,""))</f>
        <v/>
      </c>
      <c r="AA279" s="312" t="str">
        <f>IF(AND('別紙3-1_区分⑤所要額内訳'!$E$71&gt;=DATE(2023,1,1),'別紙3-1_区分⑤所要額内訳'!$D$71="無",COUNTIF($D$172:AA172,1)&lt;=7),AA172,IF(OR('別紙3-1_区分⑤所要額内訳'!$D$71="有",'別紙3-1_区分⑤所要額内訳'!$E$71&lt;=DATE(2022,12,31)),AA172,""))</f>
        <v/>
      </c>
      <c r="AB279" s="312" t="str">
        <f>IF(AND('別紙3-1_区分⑤所要額内訳'!$E$71&gt;=DATE(2023,1,1),'別紙3-1_区分⑤所要額内訳'!$D$71="無",COUNTIF($D$172:AB172,1)&lt;=7),AB172,IF(OR('別紙3-1_区分⑤所要額内訳'!$D$71="有",'別紙3-1_区分⑤所要額内訳'!$E$71&lt;=DATE(2022,12,31)),AB172,""))</f>
        <v/>
      </c>
      <c r="AC279" s="312" t="str">
        <f>IF(AND('別紙3-1_区分⑤所要額内訳'!$E$71&gt;=DATE(2023,1,1),'別紙3-1_区分⑤所要額内訳'!$D$71="無",COUNTIF($D$172:AC172,1)&lt;=7),AC172,IF(OR('別紙3-1_区分⑤所要額内訳'!$D$71="有",'別紙3-1_区分⑤所要額内訳'!$E$71&lt;=DATE(2022,12,31)),AC172,""))</f>
        <v/>
      </c>
      <c r="AD279" s="312" t="str">
        <f>IF(AND('別紙3-1_区分⑤所要額内訳'!$E$71&gt;=DATE(2023,1,1),'別紙3-1_区分⑤所要額内訳'!$D$71="無",COUNTIF($D$172:AD172,1)&lt;=7),AD172,IF(OR('別紙3-1_区分⑤所要額内訳'!$D$71="有",'別紙3-1_区分⑤所要額内訳'!$E$71&lt;=DATE(2022,12,31)),AD172,""))</f>
        <v/>
      </c>
      <c r="AE279" s="312" t="str">
        <f>IF(AND('別紙3-1_区分⑤所要額内訳'!$E$71&gt;=DATE(2023,1,1),'別紙3-1_区分⑤所要額内訳'!$D$71="無",COUNTIF($D$172:AE172,1)&lt;=7),AE172,IF(OR('別紙3-1_区分⑤所要額内訳'!$D$71="有",'別紙3-1_区分⑤所要額内訳'!$E$71&lt;=DATE(2022,12,31)),AE172,""))</f>
        <v/>
      </c>
      <c r="AF279" s="312" t="str">
        <f>IF(AND('別紙3-1_区分⑤所要額内訳'!$E$71&gt;=DATE(2023,1,1),'別紙3-1_区分⑤所要額内訳'!$D$71="無",COUNTIF($D$172:AF172,1)&lt;=7),AF172,IF(OR('別紙3-1_区分⑤所要額内訳'!$D$71="有",'別紙3-1_区分⑤所要額内訳'!$E$71&lt;=DATE(2022,12,31)),AF172,""))</f>
        <v/>
      </c>
      <c r="AG279" s="312" t="str">
        <f>IF(AND('別紙3-1_区分⑤所要額内訳'!$E$71&gt;=DATE(2023,1,1),'別紙3-1_区分⑤所要額内訳'!$D$71="無",COUNTIF($D$172:AG172,1)&lt;=7),AG172,IF(OR('別紙3-1_区分⑤所要額内訳'!$D$71="有",'別紙3-1_区分⑤所要額内訳'!$E$71&lt;=DATE(2022,12,31)),AG172,""))</f>
        <v/>
      </c>
      <c r="AH279" s="312" t="str">
        <f>IF(AND('別紙3-1_区分⑤所要額内訳'!$E$71&gt;=DATE(2023,1,1),'別紙3-1_区分⑤所要額内訳'!$D$71="無",COUNTIF($D$172:AH172,1)&lt;=7),AH172,IF(OR('別紙3-1_区分⑤所要額内訳'!$D$71="有",'別紙3-1_区分⑤所要額内訳'!$E$71&lt;=DATE(2022,12,31)),AH172,""))</f>
        <v/>
      </c>
      <c r="AI279" s="312" t="str">
        <f>IF(AND('別紙3-1_区分⑤所要額内訳'!$E$71&gt;=DATE(2023,1,1),'別紙3-1_区分⑤所要額内訳'!$D$71="無",COUNTIF($D$172:AI172,1)&lt;=7),AI172,IF(OR('別紙3-1_区分⑤所要額内訳'!$D$71="有",'別紙3-1_区分⑤所要額内訳'!$E$71&lt;=DATE(2022,12,31)),AI172,""))</f>
        <v/>
      </c>
      <c r="AJ279" s="312" t="str">
        <f>IF(AND('別紙3-1_区分⑤所要額内訳'!$E$71&gt;=DATE(2023,1,1),'別紙3-1_区分⑤所要額内訳'!$D$71="無",COUNTIF($D$172:AJ172,1)&lt;=7),AJ172,IF(OR('別紙3-1_区分⑤所要額内訳'!$D$71="有",'別紙3-1_区分⑤所要額内訳'!$E$71&lt;=DATE(2022,12,31)),AJ172,""))</f>
        <v/>
      </c>
      <c r="AK279" s="312" t="str">
        <f>IF(AND('別紙3-1_区分⑤所要額内訳'!$E$71&gt;=DATE(2023,1,1),'別紙3-1_区分⑤所要額内訳'!$D$71="無",COUNTIF($D$172:AK172,1)&lt;=7),AK172,IF(OR('別紙3-1_区分⑤所要額内訳'!$D$71="有",'別紙3-1_区分⑤所要額内訳'!$E$71&lt;=DATE(2022,12,31)),AK172,""))</f>
        <v/>
      </c>
      <c r="AL279" s="312" t="str">
        <f>IF(AND('別紙3-1_区分⑤所要額内訳'!$E$71&gt;=DATE(2023,1,1),'別紙3-1_区分⑤所要額内訳'!$D$71="無",COUNTIF($D$172:AL172,1)&lt;=7),AL172,IF(OR('別紙3-1_区分⑤所要額内訳'!$D$71="有",'別紙3-1_区分⑤所要額内訳'!$E$71&lt;=DATE(2022,12,31)),AL172,""))</f>
        <v/>
      </c>
      <c r="AM279" s="312" t="str">
        <f>IF(AND('別紙3-1_区分⑤所要額内訳'!$E$71&gt;=DATE(2023,1,1),'別紙3-1_区分⑤所要額内訳'!$D$71="無",COUNTIF($D$172:AM172,1)&lt;=7),AM172,IF(OR('別紙3-1_区分⑤所要額内訳'!$D$71="有",'別紙3-1_区分⑤所要額内訳'!$E$71&lt;=DATE(2022,12,31)),AM172,""))</f>
        <v/>
      </c>
      <c r="AN279" s="312" t="str">
        <f>IF(AND('別紙3-1_区分⑤所要額内訳'!$E$71&gt;=DATE(2023,1,1),'別紙3-1_区分⑤所要額内訳'!$D$71="無",COUNTIF($D$172:AN172,1)&lt;=7),AN172,IF(OR('別紙3-1_区分⑤所要額内訳'!$D$71="有",'別紙3-1_区分⑤所要額内訳'!$E$71&lt;=DATE(2022,12,31)),AN172,""))</f>
        <v/>
      </c>
      <c r="AO279" s="312" t="str">
        <f>IF(AND('別紙3-1_区分⑤所要額内訳'!$E$71&gt;=DATE(2023,1,1),'別紙3-1_区分⑤所要額内訳'!$D$71="無",COUNTIF($D$172:AO172,1)&lt;=7),AO172,IF(OR('別紙3-1_区分⑤所要額内訳'!$D$71="有",'別紙3-1_区分⑤所要額内訳'!$E$71&lt;=DATE(2022,12,31)),AO172,""))</f>
        <v/>
      </c>
      <c r="AP279" s="312" t="str">
        <f>IF(AND('別紙3-1_区分⑤所要額内訳'!$E$71&gt;=DATE(2023,1,1),'別紙3-1_区分⑤所要額内訳'!$D$71="無",COUNTIF($D$172:AP172,1)&lt;=7),AP172,IF(OR('別紙3-1_区分⑤所要額内訳'!$D$71="有",'別紙3-1_区分⑤所要額内訳'!$E$71&lt;=DATE(2022,12,31)),AP172,""))</f>
        <v/>
      </c>
      <c r="AQ279" s="312" t="str">
        <f>IF(AND('別紙3-1_区分⑤所要額内訳'!$E$71&gt;=DATE(2023,1,1),'別紙3-1_区分⑤所要額内訳'!$D$71="無",COUNTIF($D$172:AQ172,1)&lt;=7),AQ172,IF(OR('別紙3-1_区分⑤所要額内訳'!$D$71="有",'別紙3-1_区分⑤所要額内訳'!$E$71&lt;=DATE(2022,12,31)),AQ172,""))</f>
        <v/>
      </c>
      <c r="AR279" s="312" t="str">
        <f>IF(AND('別紙3-1_区分⑤所要額内訳'!$E$71&gt;=DATE(2023,1,1),'別紙3-1_区分⑤所要額内訳'!$D$71="無",COUNTIF($D$172:AR172,1)&lt;=7),AR172,IF(OR('別紙3-1_区分⑤所要額内訳'!$D$71="有",'別紙3-1_区分⑤所要額内訳'!$E$71&lt;=DATE(2022,12,31)),AR172,""))</f>
        <v/>
      </c>
      <c r="AS279" s="312" t="str">
        <f>IF(AND('別紙3-1_区分⑤所要額内訳'!$E$71&gt;=DATE(2023,1,1),'別紙3-1_区分⑤所要額内訳'!$D$71="無",COUNTIF($D$172:AS172,1)&lt;=7),AS172,IF(OR('別紙3-1_区分⑤所要額内訳'!$D$71="有",'別紙3-1_区分⑤所要額内訳'!$E$71&lt;=DATE(2022,12,31)),AS172,""))</f>
        <v/>
      </c>
      <c r="AT279" s="312" t="str">
        <f>IF(AND('別紙3-1_区分⑤所要額内訳'!$E$71&gt;=DATE(2023,1,1),'別紙3-1_区分⑤所要額内訳'!$D$71="無",COUNTIF($D$172:AT172,1)&lt;=7),AT172,IF(OR('別紙3-1_区分⑤所要額内訳'!$D$71="有",'別紙3-1_区分⑤所要額内訳'!$E$71&lt;=DATE(2022,12,31)),AT172,""))</f>
        <v/>
      </c>
      <c r="AU279" s="312" t="str">
        <f>IF(AND('別紙3-1_区分⑤所要額内訳'!$E$71&gt;=DATE(2023,1,1),'別紙3-1_区分⑤所要額内訳'!$D$71="無",COUNTIF($D$172:AU172,1)&lt;=7),AU172,IF(OR('別紙3-1_区分⑤所要額内訳'!$D$71="有",'別紙3-1_区分⑤所要額内訳'!$E$71&lt;=DATE(2022,12,31)),AU172,""))</f>
        <v/>
      </c>
      <c r="AV279" s="312" t="str">
        <f>IF(AND('別紙3-1_区分⑤所要額内訳'!$E$71&gt;=DATE(2023,1,1),'別紙3-1_区分⑤所要額内訳'!$D$71="無",COUNTIF($D$172:AV172,1)&lt;=7),AV172,IF(OR('別紙3-1_区分⑤所要額内訳'!$D$71="有",'別紙3-1_区分⑤所要額内訳'!$E$71&lt;=DATE(2022,12,31)),AV172,""))</f>
        <v/>
      </c>
      <c r="AW279" s="312" t="str">
        <f>IF(AND('別紙3-1_区分⑤所要額内訳'!$E$71&gt;=DATE(2023,1,1),'別紙3-1_区分⑤所要額内訳'!$D$71="無",COUNTIF($D$172:AW172,1)&lt;=7),AW172,IF(OR('別紙3-1_区分⑤所要額内訳'!$D$71="有",'別紙3-1_区分⑤所要額内訳'!$E$71&lt;=DATE(2022,12,31)),AW172,""))</f>
        <v/>
      </c>
      <c r="AX279" s="312" t="str">
        <f>IF(AND('別紙3-1_区分⑤所要額内訳'!$E$71&gt;=DATE(2023,1,1),'別紙3-1_区分⑤所要額内訳'!$D$71="無",COUNTIF($D$172:AX172,1)&lt;=7),AX172,IF(OR('別紙3-1_区分⑤所要額内訳'!$D$71="有",'別紙3-1_区分⑤所要額内訳'!$E$71&lt;=DATE(2022,12,31)),AX172,""))</f>
        <v/>
      </c>
      <c r="AY279" s="312" t="str">
        <f>IF(AND('別紙3-1_区分⑤所要額内訳'!$E$71&gt;=DATE(2023,1,1),'別紙3-1_区分⑤所要額内訳'!$D$71="無",COUNTIF($D$172:AY172,1)&lt;=7),AY172,IF(OR('別紙3-1_区分⑤所要額内訳'!$D$71="有",'別紙3-1_区分⑤所要額内訳'!$E$71&lt;=DATE(2022,12,31)),AY172,""))</f>
        <v/>
      </c>
      <c r="AZ279" s="312" t="str">
        <f>IF(AND('別紙3-1_区分⑤所要額内訳'!$E$71&gt;=DATE(2023,1,1),'別紙3-1_区分⑤所要額内訳'!$D$71="無",COUNTIF($D$172:AZ172,1)&lt;=7),AZ172,IF(OR('別紙3-1_区分⑤所要額内訳'!$D$71="有",'別紙3-1_区分⑤所要額内訳'!$E$71&lt;=DATE(2022,12,31)),AZ172,""))</f>
        <v/>
      </c>
      <c r="BA279" s="312" t="str">
        <f>IF(AND('別紙3-1_区分⑤所要額内訳'!$E$71&gt;=DATE(2023,1,1),'別紙3-1_区分⑤所要額内訳'!$D$71="無",COUNTIF($D$172:BA172,1)&lt;=7),BA172,IF(OR('別紙3-1_区分⑤所要額内訳'!$D$71="有",'別紙3-1_区分⑤所要額内訳'!$E$71&lt;=DATE(2022,12,31)),BA172,""))</f>
        <v/>
      </c>
      <c r="BB279" s="311">
        <f t="shared" si="230"/>
        <v>1</v>
      </c>
    </row>
    <row r="280" spans="1:54">
      <c r="A280" s="307" t="str">
        <f t="shared" si="232"/>
        <v/>
      </c>
      <c r="B280" s="313" t="str">
        <f t="shared" si="232"/>
        <v/>
      </c>
      <c r="C280" s="307" t="str">
        <f t="shared" si="232"/>
        <v/>
      </c>
      <c r="D280" s="312">
        <f>IF(AND('別紙3-1_区分⑤所要額内訳'!$E$72&gt;=DATE(2023,1,1),'別紙3-1_区分⑤所要額内訳'!$D$72="無",COUNTIF($D$173:D173,1)&lt;=7),D173,IF(OR('別紙3-1_区分⑤所要額内訳'!$D$72="有",'別紙3-1_区分⑤所要額内訳'!$E$72&lt;=DATE(2022,12,31)),D173,""))</f>
        <v>1</v>
      </c>
      <c r="E280" s="312" t="str">
        <f>IF(AND('別紙3-1_区分⑤所要額内訳'!$E$72&gt;=DATE(2023,1,1),'別紙3-1_区分⑤所要額内訳'!$D$72="無",COUNTIF($D$173:E173,1)&lt;=7),E173,IF(OR('別紙3-1_区分⑤所要額内訳'!$D$72="有",'別紙3-1_区分⑤所要額内訳'!$E$72&lt;=DATE(2022,12,31)),E173,""))</f>
        <v/>
      </c>
      <c r="F280" s="312" t="str">
        <f>IF(AND('別紙3-1_区分⑤所要額内訳'!$E$72&gt;=DATE(2023,1,1),'別紙3-1_区分⑤所要額内訳'!$D$72="無",COUNTIF($D$173:F173,1)&lt;=7),F173,IF(OR('別紙3-1_区分⑤所要額内訳'!$D$72="有",'別紙3-1_区分⑤所要額内訳'!$E$72&lt;=DATE(2022,12,31)),F173,""))</f>
        <v/>
      </c>
      <c r="G280" s="312" t="str">
        <f>IF(AND('別紙3-1_区分⑤所要額内訳'!$E$72&gt;=DATE(2023,1,1),'別紙3-1_区分⑤所要額内訳'!$D$72="無",COUNTIF($D$173:G173,1)&lt;=7),G173,IF(OR('別紙3-1_区分⑤所要額内訳'!$D$72="有",'別紙3-1_区分⑤所要額内訳'!$E$72&lt;=DATE(2022,12,31)),G173,""))</f>
        <v/>
      </c>
      <c r="H280" s="312" t="str">
        <f>IF(AND('別紙3-1_区分⑤所要額内訳'!$E$72&gt;=DATE(2023,1,1),'別紙3-1_区分⑤所要額内訳'!$D$72="無",COUNTIF($D$173:H173,1)&lt;=7),H173,IF(OR('別紙3-1_区分⑤所要額内訳'!$D$72="有",'別紙3-1_区分⑤所要額内訳'!$E$72&lt;=DATE(2022,12,31)),H173,""))</f>
        <v/>
      </c>
      <c r="I280" s="312" t="str">
        <f>IF(AND('別紙3-1_区分⑤所要額内訳'!$E$72&gt;=DATE(2023,1,1),'別紙3-1_区分⑤所要額内訳'!$D$72="無",COUNTIF($D$173:I173,1)&lt;=7),I173,IF(OR('別紙3-1_区分⑤所要額内訳'!$D$72="有",'別紙3-1_区分⑤所要額内訳'!$E$72&lt;=DATE(2022,12,31)),I173,""))</f>
        <v/>
      </c>
      <c r="J280" s="312" t="str">
        <f>IF(AND('別紙3-1_区分⑤所要額内訳'!$E$72&gt;=DATE(2023,1,1),'別紙3-1_区分⑤所要額内訳'!$D$72="無",COUNTIF($D$173:J173,1)&lt;=7),J173,IF(OR('別紙3-1_区分⑤所要額内訳'!$D$72="有",'別紙3-1_区分⑤所要額内訳'!$E$72&lt;=DATE(2022,12,31)),J173,""))</f>
        <v/>
      </c>
      <c r="K280" s="312" t="str">
        <f>IF(AND('別紙3-1_区分⑤所要額内訳'!$E$72&gt;=DATE(2023,1,1),'別紙3-1_区分⑤所要額内訳'!$D$72="無",COUNTIF($D$173:K173,1)&lt;=7),K173,IF(OR('別紙3-1_区分⑤所要額内訳'!$D$72="有",'別紙3-1_区分⑤所要額内訳'!$E$72&lt;=DATE(2022,12,31)),K173,""))</f>
        <v/>
      </c>
      <c r="L280" s="312" t="str">
        <f>IF(AND('別紙3-1_区分⑤所要額内訳'!$E$72&gt;=DATE(2023,1,1),'別紙3-1_区分⑤所要額内訳'!$D$72="無",COUNTIF($D$173:L173,1)&lt;=7),L173,IF(OR('別紙3-1_区分⑤所要額内訳'!$D$72="有",'別紙3-1_区分⑤所要額内訳'!$E$72&lt;=DATE(2022,12,31)),L173,""))</f>
        <v/>
      </c>
      <c r="M280" s="312" t="str">
        <f>IF(AND('別紙3-1_区分⑤所要額内訳'!$E$72&gt;=DATE(2023,1,1),'別紙3-1_区分⑤所要額内訳'!$D$72="無",COUNTIF($D$173:M173,1)&lt;=7),M173,IF(OR('別紙3-1_区分⑤所要額内訳'!$D$72="有",'別紙3-1_区分⑤所要額内訳'!$E$72&lt;=DATE(2022,12,31)),M173,""))</f>
        <v/>
      </c>
      <c r="N280" s="312" t="str">
        <f>IF(AND('別紙3-1_区分⑤所要額内訳'!$E$72&gt;=DATE(2023,1,1),'別紙3-1_区分⑤所要額内訳'!$D$72="無",COUNTIF($D$173:N173,1)&lt;=7),N173,IF(OR('別紙3-1_区分⑤所要額内訳'!$D$72="有",'別紙3-1_区分⑤所要額内訳'!$E$72&lt;=DATE(2022,12,31)),N173,""))</f>
        <v/>
      </c>
      <c r="O280" s="312" t="str">
        <f>IF(AND('別紙3-1_区分⑤所要額内訳'!$E$72&gt;=DATE(2023,1,1),'別紙3-1_区分⑤所要額内訳'!$D$72="無",COUNTIF($D$173:O173,1)&lt;=7),O173,IF(OR('別紙3-1_区分⑤所要額内訳'!$D$72="有",'別紙3-1_区分⑤所要額内訳'!$E$72&lt;=DATE(2022,12,31)),O173,""))</f>
        <v/>
      </c>
      <c r="P280" s="312" t="str">
        <f>IF(AND('別紙3-1_区分⑤所要額内訳'!$E$72&gt;=DATE(2023,1,1),'別紙3-1_区分⑤所要額内訳'!$D$72="無",COUNTIF($D$173:P173,1)&lt;=7),P173,IF(OR('別紙3-1_区分⑤所要額内訳'!$D$72="有",'別紙3-1_区分⑤所要額内訳'!$E$72&lt;=DATE(2022,12,31)),P173,""))</f>
        <v/>
      </c>
      <c r="Q280" s="312" t="str">
        <f>IF(AND('別紙3-1_区分⑤所要額内訳'!$E$72&gt;=DATE(2023,1,1),'別紙3-1_区分⑤所要額内訳'!$D$72="無",COUNTIF($D$173:Q173,1)&lt;=7),Q173,IF(OR('別紙3-1_区分⑤所要額内訳'!$D$72="有",'別紙3-1_区分⑤所要額内訳'!$E$72&lt;=DATE(2022,12,31)),Q173,""))</f>
        <v/>
      </c>
      <c r="R280" s="312" t="str">
        <f>IF(AND('別紙3-1_区分⑤所要額内訳'!$E$72&gt;=DATE(2023,1,1),'別紙3-1_区分⑤所要額内訳'!$D$72="無",COUNTIF($D$173:R173,1)&lt;=7),R173,IF(OR('別紙3-1_区分⑤所要額内訳'!$D$72="有",'別紙3-1_区分⑤所要額内訳'!$E$72&lt;=DATE(2022,12,31)),R173,""))</f>
        <v/>
      </c>
      <c r="S280" s="312" t="str">
        <f>IF(AND('別紙3-1_区分⑤所要額内訳'!$E$72&gt;=DATE(2023,1,1),'別紙3-1_区分⑤所要額内訳'!$D$72="無",COUNTIF($D$173:S173,1)&lt;=7),S173,IF(OR('別紙3-1_区分⑤所要額内訳'!$D$72="有",'別紙3-1_区分⑤所要額内訳'!$E$72&lt;=DATE(2022,12,31)),S173,""))</f>
        <v/>
      </c>
      <c r="T280" s="312" t="str">
        <f>IF(AND('別紙3-1_区分⑤所要額内訳'!$E$72&gt;=DATE(2023,1,1),'別紙3-1_区分⑤所要額内訳'!$D$72="無",COUNTIF($D$173:T173,1)&lt;=7),T173,IF(OR('別紙3-1_区分⑤所要額内訳'!$D$72="有",'別紙3-1_区分⑤所要額内訳'!$E$72&lt;=DATE(2022,12,31)),T173,""))</f>
        <v/>
      </c>
      <c r="U280" s="312" t="str">
        <f>IF(AND('別紙3-1_区分⑤所要額内訳'!$E$72&gt;=DATE(2023,1,1),'別紙3-1_区分⑤所要額内訳'!$D$72="無",COUNTIF($D$173:U173,1)&lt;=7),U173,IF(OR('別紙3-1_区分⑤所要額内訳'!$D$72="有",'別紙3-1_区分⑤所要額内訳'!$E$72&lt;=DATE(2022,12,31)),U173,""))</f>
        <v/>
      </c>
      <c r="V280" s="312" t="str">
        <f>IF(AND('別紙3-1_区分⑤所要額内訳'!$E$72&gt;=DATE(2023,1,1),'別紙3-1_区分⑤所要額内訳'!$D$72="無",COUNTIF($D$173:V173,1)&lt;=7),V173,IF(OR('別紙3-1_区分⑤所要額内訳'!$D$72="有",'別紙3-1_区分⑤所要額内訳'!$E$72&lt;=DATE(2022,12,31)),V173,""))</f>
        <v/>
      </c>
      <c r="W280" s="312" t="str">
        <f>IF(AND('別紙3-1_区分⑤所要額内訳'!$E$72&gt;=DATE(2023,1,1),'別紙3-1_区分⑤所要額内訳'!$D$72="無",COUNTIF($D$173:W173,1)&lt;=7),W173,IF(OR('別紙3-1_区分⑤所要額内訳'!$D$72="有",'別紙3-1_区分⑤所要額内訳'!$E$72&lt;=DATE(2022,12,31)),W173,""))</f>
        <v/>
      </c>
      <c r="X280" s="312" t="str">
        <f>IF(AND('別紙3-1_区分⑤所要額内訳'!$E$72&gt;=DATE(2023,1,1),'別紙3-1_区分⑤所要額内訳'!$D$72="無",COUNTIF($D$173:X173,1)&lt;=7),X173,IF(OR('別紙3-1_区分⑤所要額内訳'!$D$72="有",'別紙3-1_区分⑤所要額内訳'!$E$72&lt;=DATE(2022,12,31)),X173,""))</f>
        <v/>
      </c>
      <c r="Y280" s="312" t="str">
        <f>IF(AND('別紙3-1_区分⑤所要額内訳'!$E$72&gt;=DATE(2023,1,1),'別紙3-1_区分⑤所要額内訳'!$D$72="無",COUNTIF($D$173:Y173,1)&lt;=7),Y173,IF(OR('別紙3-1_区分⑤所要額内訳'!$D$72="有",'別紙3-1_区分⑤所要額内訳'!$E$72&lt;=DATE(2022,12,31)),Y173,""))</f>
        <v/>
      </c>
      <c r="Z280" s="312" t="str">
        <f>IF(AND('別紙3-1_区分⑤所要額内訳'!$E$72&gt;=DATE(2023,1,1),'別紙3-1_区分⑤所要額内訳'!$D$72="無",COUNTIF($D$173:Z173,1)&lt;=7),Z173,IF(OR('別紙3-1_区分⑤所要額内訳'!$D$72="有",'別紙3-1_区分⑤所要額内訳'!$E$72&lt;=DATE(2022,12,31)),Z173,""))</f>
        <v/>
      </c>
      <c r="AA280" s="312" t="str">
        <f>IF(AND('別紙3-1_区分⑤所要額内訳'!$E$72&gt;=DATE(2023,1,1),'別紙3-1_区分⑤所要額内訳'!$D$72="無",COUNTIF($D$173:AA173,1)&lt;=7),AA173,IF(OR('別紙3-1_区分⑤所要額内訳'!$D$72="有",'別紙3-1_区分⑤所要額内訳'!$E$72&lt;=DATE(2022,12,31)),AA173,""))</f>
        <v/>
      </c>
      <c r="AB280" s="312" t="str">
        <f>IF(AND('別紙3-1_区分⑤所要額内訳'!$E$72&gt;=DATE(2023,1,1),'別紙3-1_区分⑤所要額内訳'!$D$72="無",COUNTIF($D$173:AB173,1)&lt;=7),AB173,IF(OR('別紙3-1_区分⑤所要額内訳'!$D$72="有",'別紙3-1_区分⑤所要額内訳'!$E$72&lt;=DATE(2022,12,31)),AB173,""))</f>
        <v/>
      </c>
      <c r="AC280" s="312" t="str">
        <f>IF(AND('別紙3-1_区分⑤所要額内訳'!$E$72&gt;=DATE(2023,1,1),'別紙3-1_区分⑤所要額内訳'!$D$72="無",COUNTIF($D$173:AC173,1)&lt;=7),AC173,IF(OR('別紙3-1_区分⑤所要額内訳'!$D$72="有",'別紙3-1_区分⑤所要額内訳'!$E$72&lt;=DATE(2022,12,31)),AC173,""))</f>
        <v/>
      </c>
      <c r="AD280" s="312" t="str">
        <f>IF(AND('別紙3-1_区分⑤所要額内訳'!$E$72&gt;=DATE(2023,1,1),'別紙3-1_区分⑤所要額内訳'!$D$72="無",COUNTIF($D$173:AD173,1)&lt;=7),AD173,IF(OR('別紙3-1_区分⑤所要額内訳'!$D$72="有",'別紙3-1_区分⑤所要額内訳'!$E$72&lt;=DATE(2022,12,31)),AD173,""))</f>
        <v/>
      </c>
      <c r="AE280" s="312" t="str">
        <f>IF(AND('別紙3-1_区分⑤所要額内訳'!$E$72&gt;=DATE(2023,1,1),'別紙3-1_区分⑤所要額内訳'!$D$72="無",COUNTIF($D$173:AE173,1)&lt;=7),AE173,IF(OR('別紙3-1_区分⑤所要額内訳'!$D$72="有",'別紙3-1_区分⑤所要額内訳'!$E$72&lt;=DATE(2022,12,31)),AE173,""))</f>
        <v/>
      </c>
      <c r="AF280" s="312" t="str">
        <f>IF(AND('別紙3-1_区分⑤所要額内訳'!$E$72&gt;=DATE(2023,1,1),'別紙3-1_区分⑤所要額内訳'!$D$72="無",COUNTIF($D$173:AF173,1)&lt;=7),AF173,IF(OR('別紙3-1_区分⑤所要額内訳'!$D$72="有",'別紙3-1_区分⑤所要額内訳'!$E$72&lt;=DATE(2022,12,31)),AF173,""))</f>
        <v/>
      </c>
      <c r="AG280" s="312" t="str">
        <f>IF(AND('別紙3-1_区分⑤所要額内訳'!$E$72&gt;=DATE(2023,1,1),'別紙3-1_区分⑤所要額内訳'!$D$72="無",COUNTIF($D$173:AG173,1)&lt;=7),AG173,IF(OR('別紙3-1_区分⑤所要額内訳'!$D$72="有",'別紙3-1_区分⑤所要額内訳'!$E$72&lt;=DATE(2022,12,31)),AG173,""))</f>
        <v/>
      </c>
      <c r="AH280" s="312" t="str">
        <f>IF(AND('別紙3-1_区分⑤所要額内訳'!$E$72&gt;=DATE(2023,1,1),'別紙3-1_区分⑤所要額内訳'!$D$72="無",COUNTIF($D$173:AH173,1)&lt;=7),AH173,IF(OR('別紙3-1_区分⑤所要額内訳'!$D$72="有",'別紙3-1_区分⑤所要額内訳'!$E$72&lt;=DATE(2022,12,31)),AH173,""))</f>
        <v/>
      </c>
      <c r="AI280" s="312" t="str">
        <f>IF(AND('別紙3-1_区分⑤所要額内訳'!$E$72&gt;=DATE(2023,1,1),'別紙3-1_区分⑤所要額内訳'!$D$72="無",COUNTIF($D$173:AI173,1)&lt;=7),AI173,IF(OR('別紙3-1_区分⑤所要額内訳'!$D$72="有",'別紙3-1_区分⑤所要額内訳'!$E$72&lt;=DATE(2022,12,31)),AI173,""))</f>
        <v/>
      </c>
      <c r="AJ280" s="312" t="str">
        <f>IF(AND('別紙3-1_区分⑤所要額内訳'!$E$72&gt;=DATE(2023,1,1),'別紙3-1_区分⑤所要額内訳'!$D$72="無",COUNTIF($D$173:AJ173,1)&lt;=7),AJ173,IF(OR('別紙3-1_区分⑤所要額内訳'!$D$72="有",'別紙3-1_区分⑤所要額内訳'!$E$72&lt;=DATE(2022,12,31)),AJ173,""))</f>
        <v/>
      </c>
      <c r="AK280" s="312" t="str">
        <f>IF(AND('別紙3-1_区分⑤所要額内訳'!$E$72&gt;=DATE(2023,1,1),'別紙3-1_区分⑤所要額内訳'!$D$72="無",COUNTIF($D$173:AK173,1)&lt;=7),AK173,IF(OR('別紙3-1_区分⑤所要額内訳'!$D$72="有",'別紙3-1_区分⑤所要額内訳'!$E$72&lt;=DATE(2022,12,31)),AK173,""))</f>
        <v/>
      </c>
      <c r="AL280" s="312" t="str">
        <f>IF(AND('別紙3-1_区分⑤所要額内訳'!$E$72&gt;=DATE(2023,1,1),'別紙3-1_区分⑤所要額内訳'!$D$72="無",COUNTIF($D$173:AL173,1)&lt;=7),AL173,IF(OR('別紙3-1_区分⑤所要額内訳'!$D$72="有",'別紙3-1_区分⑤所要額内訳'!$E$72&lt;=DATE(2022,12,31)),AL173,""))</f>
        <v/>
      </c>
      <c r="AM280" s="312" t="str">
        <f>IF(AND('別紙3-1_区分⑤所要額内訳'!$E$72&gt;=DATE(2023,1,1),'別紙3-1_区分⑤所要額内訳'!$D$72="無",COUNTIF($D$173:AM173,1)&lt;=7),AM173,IF(OR('別紙3-1_区分⑤所要額内訳'!$D$72="有",'別紙3-1_区分⑤所要額内訳'!$E$72&lt;=DATE(2022,12,31)),AM173,""))</f>
        <v/>
      </c>
      <c r="AN280" s="312" t="str">
        <f>IF(AND('別紙3-1_区分⑤所要額内訳'!$E$72&gt;=DATE(2023,1,1),'別紙3-1_区分⑤所要額内訳'!$D$72="無",COUNTIF($D$173:AN173,1)&lt;=7),AN173,IF(OR('別紙3-1_区分⑤所要額内訳'!$D$72="有",'別紙3-1_区分⑤所要額内訳'!$E$72&lt;=DATE(2022,12,31)),AN173,""))</f>
        <v/>
      </c>
      <c r="AO280" s="312" t="str">
        <f>IF(AND('別紙3-1_区分⑤所要額内訳'!$E$72&gt;=DATE(2023,1,1),'別紙3-1_区分⑤所要額内訳'!$D$72="無",COUNTIF($D$173:AO173,1)&lt;=7),AO173,IF(OR('別紙3-1_区分⑤所要額内訳'!$D$72="有",'別紙3-1_区分⑤所要額内訳'!$E$72&lt;=DATE(2022,12,31)),AO173,""))</f>
        <v/>
      </c>
      <c r="AP280" s="312" t="str">
        <f>IF(AND('別紙3-1_区分⑤所要額内訳'!$E$72&gt;=DATE(2023,1,1),'別紙3-1_区分⑤所要額内訳'!$D$72="無",COUNTIF($D$173:AP173,1)&lt;=7),AP173,IF(OR('別紙3-1_区分⑤所要額内訳'!$D$72="有",'別紙3-1_区分⑤所要額内訳'!$E$72&lt;=DATE(2022,12,31)),AP173,""))</f>
        <v/>
      </c>
      <c r="AQ280" s="312" t="str">
        <f>IF(AND('別紙3-1_区分⑤所要額内訳'!$E$72&gt;=DATE(2023,1,1),'別紙3-1_区分⑤所要額内訳'!$D$72="無",COUNTIF($D$173:AQ173,1)&lt;=7),AQ173,IF(OR('別紙3-1_区分⑤所要額内訳'!$D$72="有",'別紙3-1_区分⑤所要額内訳'!$E$72&lt;=DATE(2022,12,31)),AQ173,""))</f>
        <v/>
      </c>
      <c r="AR280" s="312" t="str">
        <f>IF(AND('別紙3-1_区分⑤所要額内訳'!$E$72&gt;=DATE(2023,1,1),'別紙3-1_区分⑤所要額内訳'!$D$72="無",COUNTIF($D$173:AR173,1)&lt;=7),AR173,IF(OR('別紙3-1_区分⑤所要額内訳'!$D$72="有",'別紙3-1_区分⑤所要額内訳'!$E$72&lt;=DATE(2022,12,31)),AR173,""))</f>
        <v/>
      </c>
      <c r="AS280" s="312" t="str">
        <f>IF(AND('別紙3-1_区分⑤所要額内訳'!$E$72&gt;=DATE(2023,1,1),'別紙3-1_区分⑤所要額内訳'!$D$72="無",COUNTIF($D$173:AS173,1)&lt;=7),AS173,IF(OR('別紙3-1_区分⑤所要額内訳'!$D$72="有",'別紙3-1_区分⑤所要額内訳'!$E$72&lt;=DATE(2022,12,31)),AS173,""))</f>
        <v/>
      </c>
      <c r="AT280" s="312" t="str">
        <f>IF(AND('別紙3-1_区分⑤所要額内訳'!$E$72&gt;=DATE(2023,1,1),'別紙3-1_区分⑤所要額内訳'!$D$72="無",COUNTIF($D$173:AT173,1)&lt;=7),AT173,IF(OR('別紙3-1_区分⑤所要額内訳'!$D$72="有",'別紙3-1_区分⑤所要額内訳'!$E$72&lt;=DATE(2022,12,31)),AT173,""))</f>
        <v/>
      </c>
      <c r="AU280" s="312" t="str">
        <f>IF(AND('別紙3-1_区分⑤所要額内訳'!$E$72&gt;=DATE(2023,1,1),'別紙3-1_区分⑤所要額内訳'!$D$72="無",COUNTIF($D$173:AU173,1)&lt;=7),AU173,IF(OR('別紙3-1_区分⑤所要額内訳'!$D$72="有",'別紙3-1_区分⑤所要額内訳'!$E$72&lt;=DATE(2022,12,31)),AU173,""))</f>
        <v/>
      </c>
      <c r="AV280" s="312" t="str">
        <f>IF(AND('別紙3-1_区分⑤所要額内訳'!$E$72&gt;=DATE(2023,1,1),'別紙3-1_区分⑤所要額内訳'!$D$72="無",COUNTIF($D$173:AV173,1)&lt;=7),AV173,IF(OR('別紙3-1_区分⑤所要額内訳'!$D$72="有",'別紙3-1_区分⑤所要額内訳'!$E$72&lt;=DATE(2022,12,31)),AV173,""))</f>
        <v/>
      </c>
      <c r="AW280" s="312" t="str">
        <f>IF(AND('別紙3-1_区分⑤所要額内訳'!$E$72&gt;=DATE(2023,1,1),'別紙3-1_区分⑤所要額内訳'!$D$72="無",COUNTIF($D$173:AW173,1)&lt;=7),AW173,IF(OR('別紙3-1_区分⑤所要額内訳'!$D$72="有",'別紙3-1_区分⑤所要額内訳'!$E$72&lt;=DATE(2022,12,31)),AW173,""))</f>
        <v/>
      </c>
      <c r="AX280" s="312" t="str">
        <f>IF(AND('別紙3-1_区分⑤所要額内訳'!$E$72&gt;=DATE(2023,1,1),'別紙3-1_区分⑤所要額内訳'!$D$72="無",COUNTIF($D$173:AX173,1)&lt;=7),AX173,IF(OR('別紙3-1_区分⑤所要額内訳'!$D$72="有",'別紙3-1_区分⑤所要額内訳'!$E$72&lt;=DATE(2022,12,31)),AX173,""))</f>
        <v/>
      </c>
      <c r="AY280" s="312" t="str">
        <f>IF(AND('別紙3-1_区分⑤所要額内訳'!$E$72&gt;=DATE(2023,1,1),'別紙3-1_区分⑤所要額内訳'!$D$72="無",COUNTIF($D$173:AY173,1)&lt;=7),AY173,IF(OR('別紙3-1_区分⑤所要額内訳'!$D$72="有",'別紙3-1_区分⑤所要額内訳'!$E$72&lt;=DATE(2022,12,31)),AY173,""))</f>
        <v/>
      </c>
      <c r="AZ280" s="312" t="str">
        <f>IF(AND('別紙3-1_区分⑤所要額内訳'!$E$72&gt;=DATE(2023,1,1),'別紙3-1_区分⑤所要額内訳'!$D$72="無",COUNTIF($D$173:AZ173,1)&lt;=7),AZ173,IF(OR('別紙3-1_区分⑤所要額内訳'!$D$72="有",'別紙3-1_区分⑤所要額内訳'!$E$72&lt;=DATE(2022,12,31)),AZ173,""))</f>
        <v/>
      </c>
      <c r="BA280" s="312" t="str">
        <f>IF(AND('別紙3-1_区分⑤所要額内訳'!$E$72&gt;=DATE(2023,1,1),'別紙3-1_区分⑤所要額内訳'!$D$72="無",COUNTIF($D$173:BA173,1)&lt;=7),BA173,IF(OR('別紙3-1_区分⑤所要額内訳'!$D$72="有",'別紙3-1_区分⑤所要額内訳'!$E$72&lt;=DATE(2022,12,31)),BA173,""))</f>
        <v/>
      </c>
      <c r="BB280" s="311">
        <f t="shared" si="230"/>
        <v>1</v>
      </c>
    </row>
    <row r="281" spans="1:54">
      <c r="A281" s="307" t="str">
        <f t="shared" si="232"/>
        <v/>
      </c>
      <c r="B281" s="313" t="str">
        <f t="shared" si="232"/>
        <v/>
      </c>
      <c r="C281" s="307" t="str">
        <f t="shared" si="232"/>
        <v/>
      </c>
      <c r="D281" s="312">
        <f>IF(AND('別紙3-1_区分⑤所要額内訳'!$E$73&gt;=DATE(2023,1,1),'別紙3-1_区分⑤所要額内訳'!$D$73="無",COUNTIF($D$174:D174,1)&lt;=7),D174,IF(OR('別紙3-1_区分⑤所要額内訳'!$D$73="有",'別紙3-1_区分⑤所要額内訳'!$E$73&lt;=DATE(2022,12,31)),D174,""))</f>
        <v>1</v>
      </c>
      <c r="E281" s="312" t="str">
        <f>IF(AND('別紙3-1_区分⑤所要額内訳'!$E$73&gt;=DATE(2023,1,1),'別紙3-1_区分⑤所要額内訳'!$D$73="無",COUNTIF($D$174:E174,1)&lt;=7),E174,IF(OR('別紙3-1_区分⑤所要額内訳'!$D$73="有",'別紙3-1_区分⑤所要額内訳'!$E$73&lt;=DATE(2022,12,31)),E174,""))</f>
        <v/>
      </c>
      <c r="F281" s="312" t="str">
        <f>IF(AND('別紙3-1_区分⑤所要額内訳'!$E$73&gt;=DATE(2023,1,1),'別紙3-1_区分⑤所要額内訳'!$D$73="無",COUNTIF($D$174:F174,1)&lt;=7),F174,IF(OR('別紙3-1_区分⑤所要額内訳'!$D$73="有",'別紙3-1_区分⑤所要額内訳'!$E$73&lt;=DATE(2022,12,31)),F174,""))</f>
        <v/>
      </c>
      <c r="G281" s="312" t="str">
        <f>IF(AND('別紙3-1_区分⑤所要額内訳'!$E$73&gt;=DATE(2023,1,1),'別紙3-1_区分⑤所要額内訳'!$D$73="無",COUNTIF($D$174:G174,1)&lt;=7),G174,IF(OR('別紙3-1_区分⑤所要額内訳'!$D$73="有",'別紙3-1_区分⑤所要額内訳'!$E$73&lt;=DATE(2022,12,31)),G174,""))</f>
        <v/>
      </c>
      <c r="H281" s="312" t="str">
        <f>IF(AND('別紙3-1_区分⑤所要額内訳'!$E$73&gt;=DATE(2023,1,1),'別紙3-1_区分⑤所要額内訳'!$D$73="無",COUNTIF($D$174:H174,1)&lt;=7),H174,IF(OR('別紙3-1_区分⑤所要額内訳'!$D$73="有",'別紙3-1_区分⑤所要額内訳'!$E$73&lt;=DATE(2022,12,31)),H174,""))</f>
        <v/>
      </c>
      <c r="I281" s="312" t="str">
        <f>IF(AND('別紙3-1_区分⑤所要額内訳'!$E$73&gt;=DATE(2023,1,1),'別紙3-1_区分⑤所要額内訳'!$D$73="無",COUNTIF($D$174:I174,1)&lt;=7),I174,IF(OR('別紙3-1_区分⑤所要額内訳'!$D$73="有",'別紙3-1_区分⑤所要額内訳'!$E$73&lt;=DATE(2022,12,31)),I174,""))</f>
        <v/>
      </c>
      <c r="J281" s="312" t="str">
        <f>IF(AND('別紙3-1_区分⑤所要額内訳'!$E$73&gt;=DATE(2023,1,1),'別紙3-1_区分⑤所要額内訳'!$D$73="無",COUNTIF($D$174:J174,1)&lt;=7),J174,IF(OR('別紙3-1_区分⑤所要額内訳'!$D$73="有",'別紙3-1_区分⑤所要額内訳'!$E$73&lt;=DATE(2022,12,31)),J174,""))</f>
        <v/>
      </c>
      <c r="K281" s="312" t="str">
        <f>IF(AND('別紙3-1_区分⑤所要額内訳'!$E$73&gt;=DATE(2023,1,1),'別紙3-1_区分⑤所要額内訳'!$D$73="無",COUNTIF($D$174:K174,1)&lt;=7),K174,IF(OR('別紙3-1_区分⑤所要額内訳'!$D$73="有",'別紙3-1_区分⑤所要額内訳'!$E$73&lt;=DATE(2022,12,31)),K174,""))</f>
        <v/>
      </c>
      <c r="L281" s="312" t="str">
        <f>IF(AND('別紙3-1_区分⑤所要額内訳'!$E$73&gt;=DATE(2023,1,1),'別紙3-1_区分⑤所要額内訳'!$D$73="無",COUNTIF($D$174:L174,1)&lt;=7),L174,IF(OR('別紙3-1_区分⑤所要額内訳'!$D$73="有",'別紙3-1_区分⑤所要額内訳'!$E$73&lt;=DATE(2022,12,31)),L174,""))</f>
        <v/>
      </c>
      <c r="M281" s="312" t="str">
        <f>IF(AND('別紙3-1_区分⑤所要額内訳'!$E$73&gt;=DATE(2023,1,1),'別紙3-1_区分⑤所要額内訳'!$D$73="無",COUNTIF($D$174:M174,1)&lt;=7),M174,IF(OR('別紙3-1_区分⑤所要額内訳'!$D$73="有",'別紙3-1_区分⑤所要額内訳'!$E$73&lt;=DATE(2022,12,31)),M174,""))</f>
        <v/>
      </c>
      <c r="N281" s="312" t="str">
        <f>IF(AND('別紙3-1_区分⑤所要額内訳'!$E$73&gt;=DATE(2023,1,1),'別紙3-1_区分⑤所要額内訳'!$D$73="無",COUNTIF($D$174:N174,1)&lt;=7),N174,IF(OR('別紙3-1_区分⑤所要額内訳'!$D$73="有",'別紙3-1_区分⑤所要額内訳'!$E$73&lt;=DATE(2022,12,31)),N174,""))</f>
        <v/>
      </c>
      <c r="O281" s="312" t="str">
        <f>IF(AND('別紙3-1_区分⑤所要額内訳'!$E$73&gt;=DATE(2023,1,1),'別紙3-1_区分⑤所要額内訳'!$D$73="無",COUNTIF($D$174:O174,1)&lt;=7),O174,IF(OR('別紙3-1_区分⑤所要額内訳'!$D$73="有",'別紙3-1_区分⑤所要額内訳'!$E$73&lt;=DATE(2022,12,31)),O174,""))</f>
        <v/>
      </c>
      <c r="P281" s="312" t="str">
        <f>IF(AND('別紙3-1_区分⑤所要額内訳'!$E$73&gt;=DATE(2023,1,1),'別紙3-1_区分⑤所要額内訳'!$D$73="無",COUNTIF($D$174:P174,1)&lt;=7),P174,IF(OR('別紙3-1_区分⑤所要額内訳'!$D$73="有",'別紙3-1_区分⑤所要額内訳'!$E$73&lt;=DATE(2022,12,31)),P174,""))</f>
        <v/>
      </c>
      <c r="Q281" s="312" t="str">
        <f>IF(AND('別紙3-1_区分⑤所要額内訳'!$E$73&gt;=DATE(2023,1,1),'別紙3-1_区分⑤所要額内訳'!$D$73="無",COUNTIF($D$174:Q174,1)&lt;=7),Q174,IF(OR('別紙3-1_区分⑤所要額内訳'!$D$73="有",'別紙3-1_区分⑤所要額内訳'!$E$73&lt;=DATE(2022,12,31)),Q174,""))</f>
        <v/>
      </c>
      <c r="R281" s="312" t="str">
        <f>IF(AND('別紙3-1_区分⑤所要額内訳'!$E$73&gt;=DATE(2023,1,1),'別紙3-1_区分⑤所要額内訳'!$D$73="無",COUNTIF($D$174:R174,1)&lt;=7),R174,IF(OR('別紙3-1_区分⑤所要額内訳'!$D$73="有",'別紙3-1_区分⑤所要額内訳'!$E$73&lt;=DATE(2022,12,31)),R174,""))</f>
        <v/>
      </c>
      <c r="S281" s="312" t="str">
        <f>IF(AND('別紙3-1_区分⑤所要額内訳'!$E$73&gt;=DATE(2023,1,1),'別紙3-1_区分⑤所要額内訳'!$D$73="無",COUNTIF($D$174:S174,1)&lt;=7),S174,IF(OR('別紙3-1_区分⑤所要額内訳'!$D$73="有",'別紙3-1_区分⑤所要額内訳'!$E$73&lt;=DATE(2022,12,31)),S174,""))</f>
        <v/>
      </c>
      <c r="T281" s="312" t="str">
        <f>IF(AND('別紙3-1_区分⑤所要額内訳'!$E$73&gt;=DATE(2023,1,1),'別紙3-1_区分⑤所要額内訳'!$D$73="無",COUNTIF($D$174:T174,1)&lt;=7),T174,IF(OR('別紙3-1_区分⑤所要額内訳'!$D$73="有",'別紙3-1_区分⑤所要額内訳'!$E$73&lt;=DATE(2022,12,31)),T174,""))</f>
        <v/>
      </c>
      <c r="U281" s="312" t="str">
        <f>IF(AND('別紙3-1_区分⑤所要額内訳'!$E$73&gt;=DATE(2023,1,1),'別紙3-1_区分⑤所要額内訳'!$D$73="無",COUNTIF($D$174:U174,1)&lt;=7),U174,IF(OR('別紙3-1_区分⑤所要額内訳'!$D$73="有",'別紙3-1_区分⑤所要額内訳'!$E$73&lt;=DATE(2022,12,31)),U174,""))</f>
        <v/>
      </c>
      <c r="V281" s="312" t="str">
        <f>IF(AND('別紙3-1_区分⑤所要額内訳'!$E$73&gt;=DATE(2023,1,1),'別紙3-1_区分⑤所要額内訳'!$D$73="無",COUNTIF($D$174:V174,1)&lt;=7),V174,IF(OR('別紙3-1_区分⑤所要額内訳'!$D$73="有",'別紙3-1_区分⑤所要額内訳'!$E$73&lt;=DATE(2022,12,31)),V174,""))</f>
        <v/>
      </c>
      <c r="W281" s="312" t="str">
        <f>IF(AND('別紙3-1_区分⑤所要額内訳'!$E$73&gt;=DATE(2023,1,1),'別紙3-1_区分⑤所要額内訳'!$D$73="無",COUNTIF($D$174:W174,1)&lt;=7),W174,IF(OR('別紙3-1_区分⑤所要額内訳'!$D$73="有",'別紙3-1_区分⑤所要額内訳'!$E$73&lt;=DATE(2022,12,31)),W174,""))</f>
        <v/>
      </c>
      <c r="X281" s="312" t="str">
        <f>IF(AND('別紙3-1_区分⑤所要額内訳'!$E$73&gt;=DATE(2023,1,1),'別紙3-1_区分⑤所要額内訳'!$D$73="無",COUNTIF($D$174:X174,1)&lt;=7),X174,IF(OR('別紙3-1_区分⑤所要額内訳'!$D$73="有",'別紙3-1_区分⑤所要額内訳'!$E$73&lt;=DATE(2022,12,31)),X174,""))</f>
        <v/>
      </c>
      <c r="Y281" s="312" t="str">
        <f>IF(AND('別紙3-1_区分⑤所要額内訳'!$E$73&gt;=DATE(2023,1,1),'別紙3-1_区分⑤所要額内訳'!$D$73="無",COUNTIF($D$174:Y174,1)&lt;=7),Y174,IF(OR('別紙3-1_区分⑤所要額内訳'!$D$73="有",'別紙3-1_区分⑤所要額内訳'!$E$73&lt;=DATE(2022,12,31)),Y174,""))</f>
        <v/>
      </c>
      <c r="Z281" s="312" t="str">
        <f>IF(AND('別紙3-1_区分⑤所要額内訳'!$E$73&gt;=DATE(2023,1,1),'別紙3-1_区分⑤所要額内訳'!$D$73="無",COUNTIF($D$174:Z174,1)&lt;=7),Z174,IF(OR('別紙3-1_区分⑤所要額内訳'!$D$73="有",'別紙3-1_区分⑤所要額内訳'!$E$73&lt;=DATE(2022,12,31)),Z174,""))</f>
        <v/>
      </c>
      <c r="AA281" s="312" t="str">
        <f>IF(AND('別紙3-1_区分⑤所要額内訳'!$E$73&gt;=DATE(2023,1,1),'別紙3-1_区分⑤所要額内訳'!$D$73="無",COUNTIF($D$174:AA174,1)&lt;=7),AA174,IF(OR('別紙3-1_区分⑤所要額内訳'!$D$73="有",'別紙3-1_区分⑤所要額内訳'!$E$73&lt;=DATE(2022,12,31)),AA174,""))</f>
        <v/>
      </c>
      <c r="AB281" s="312" t="str">
        <f>IF(AND('別紙3-1_区分⑤所要額内訳'!$E$73&gt;=DATE(2023,1,1),'別紙3-1_区分⑤所要額内訳'!$D$73="無",COUNTIF($D$174:AB174,1)&lt;=7),AB174,IF(OR('別紙3-1_区分⑤所要額内訳'!$D$73="有",'別紙3-1_区分⑤所要額内訳'!$E$73&lt;=DATE(2022,12,31)),AB174,""))</f>
        <v/>
      </c>
      <c r="AC281" s="312" t="str">
        <f>IF(AND('別紙3-1_区分⑤所要額内訳'!$E$73&gt;=DATE(2023,1,1),'別紙3-1_区分⑤所要額内訳'!$D$73="無",COUNTIF($D$174:AC174,1)&lt;=7),AC174,IF(OR('別紙3-1_区分⑤所要額内訳'!$D$73="有",'別紙3-1_区分⑤所要額内訳'!$E$73&lt;=DATE(2022,12,31)),AC174,""))</f>
        <v/>
      </c>
      <c r="AD281" s="312" t="str">
        <f>IF(AND('別紙3-1_区分⑤所要額内訳'!$E$73&gt;=DATE(2023,1,1),'別紙3-1_区分⑤所要額内訳'!$D$73="無",COUNTIF($D$174:AD174,1)&lt;=7),AD174,IF(OR('別紙3-1_区分⑤所要額内訳'!$D$73="有",'別紙3-1_区分⑤所要額内訳'!$E$73&lt;=DATE(2022,12,31)),AD174,""))</f>
        <v/>
      </c>
      <c r="AE281" s="312" t="str">
        <f>IF(AND('別紙3-1_区分⑤所要額内訳'!$E$73&gt;=DATE(2023,1,1),'別紙3-1_区分⑤所要額内訳'!$D$73="無",COUNTIF($D$174:AE174,1)&lt;=7),AE174,IF(OR('別紙3-1_区分⑤所要額内訳'!$D$73="有",'別紙3-1_区分⑤所要額内訳'!$E$73&lt;=DATE(2022,12,31)),AE174,""))</f>
        <v/>
      </c>
      <c r="AF281" s="312" t="str">
        <f>IF(AND('別紙3-1_区分⑤所要額内訳'!$E$73&gt;=DATE(2023,1,1),'別紙3-1_区分⑤所要額内訳'!$D$73="無",COUNTIF($D$174:AF174,1)&lt;=7),AF174,IF(OR('別紙3-1_区分⑤所要額内訳'!$D$73="有",'別紙3-1_区分⑤所要額内訳'!$E$73&lt;=DATE(2022,12,31)),AF174,""))</f>
        <v/>
      </c>
      <c r="AG281" s="312" t="str">
        <f>IF(AND('別紙3-1_区分⑤所要額内訳'!$E$73&gt;=DATE(2023,1,1),'別紙3-1_区分⑤所要額内訳'!$D$73="無",COUNTIF($D$174:AG174,1)&lt;=7),AG174,IF(OR('別紙3-1_区分⑤所要額内訳'!$D$73="有",'別紙3-1_区分⑤所要額内訳'!$E$73&lt;=DATE(2022,12,31)),AG174,""))</f>
        <v/>
      </c>
      <c r="AH281" s="312" t="str">
        <f>IF(AND('別紙3-1_区分⑤所要額内訳'!$E$73&gt;=DATE(2023,1,1),'別紙3-1_区分⑤所要額内訳'!$D$73="無",COUNTIF($D$174:AH174,1)&lt;=7),AH174,IF(OR('別紙3-1_区分⑤所要額内訳'!$D$73="有",'別紙3-1_区分⑤所要額内訳'!$E$73&lt;=DATE(2022,12,31)),AH174,""))</f>
        <v/>
      </c>
      <c r="AI281" s="312" t="str">
        <f>IF(AND('別紙3-1_区分⑤所要額内訳'!$E$73&gt;=DATE(2023,1,1),'別紙3-1_区分⑤所要額内訳'!$D$73="無",COUNTIF($D$174:AI174,1)&lt;=7),AI174,IF(OR('別紙3-1_区分⑤所要額内訳'!$D$73="有",'別紙3-1_区分⑤所要額内訳'!$E$73&lt;=DATE(2022,12,31)),AI174,""))</f>
        <v/>
      </c>
      <c r="AJ281" s="312" t="str">
        <f>IF(AND('別紙3-1_区分⑤所要額内訳'!$E$73&gt;=DATE(2023,1,1),'別紙3-1_区分⑤所要額内訳'!$D$73="無",COUNTIF($D$174:AJ174,1)&lt;=7),AJ174,IF(OR('別紙3-1_区分⑤所要額内訳'!$D$73="有",'別紙3-1_区分⑤所要額内訳'!$E$73&lt;=DATE(2022,12,31)),AJ174,""))</f>
        <v/>
      </c>
      <c r="AK281" s="312" t="str">
        <f>IF(AND('別紙3-1_区分⑤所要額内訳'!$E$73&gt;=DATE(2023,1,1),'別紙3-1_区分⑤所要額内訳'!$D$73="無",COUNTIF($D$174:AK174,1)&lt;=7),AK174,IF(OR('別紙3-1_区分⑤所要額内訳'!$D$73="有",'別紙3-1_区分⑤所要額内訳'!$E$73&lt;=DATE(2022,12,31)),AK174,""))</f>
        <v/>
      </c>
      <c r="AL281" s="312" t="str">
        <f>IF(AND('別紙3-1_区分⑤所要額内訳'!$E$73&gt;=DATE(2023,1,1),'別紙3-1_区分⑤所要額内訳'!$D$73="無",COUNTIF($D$174:AL174,1)&lt;=7),AL174,IF(OR('別紙3-1_区分⑤所要額内訳'!$D$73="有",'別紙3-1_区分⑤所要額内訳'!$E$73&lt;=DATE(2022,12,31)),AL174,""))</f>
        <v/>
      </c>
      <c r="AM281" s="312" t="str">
        <f>IF(AND('別紙3-1_区分⑤所要額内訳'!$E$73&gt;=DATE(2023,1,1),'別紙3-1_区分⑤所要額内訳'!$D$73="無",COUNTIF($D$174:AM174,1)&lt;=7),AM174,IF(OR('別紙3-1_区分⑤所要額内訳'!$D$73="有",'別紙3-1_区分⑤所要額内訳'!$E$73&lt;=DATE(2022,12,31)),AM174,""))</f>
        <v/>
      </c>
      <c r="AN281" s="312" t="str">
        <f>IF(AND('別紙3-1_区分⑤所要額内訳'!$E$73&gt;=DATE(2023,1,1),'別紙3-1_区分⑤所要額内訳'!$D$73="無",COUNTIF($D$174:AN174,1)&lt;=7),AN174,IF(OR('別紙3-1_区分⑤所要額内訳'!$D$73="有",'別紙3-1_区分⑤所要額内訳'!$E$73&lt;=DATE(2022,12,31)),AN174,""))</f>
        <v/>
      </c>
      <c r="AO281" s="312" t="str">
        <f>IF(AND('別紙3-1_区分⑤所要額内訳'!$E$73&gt;=DATE(2023,1,1),'別紙3-1_区分⑤所要額内訳'!$D$73="無",COUNTIF($D$174:AO174,1)&lt;=7),AO174,IF(OR('別紙3-1_区分⑤所要額内訳'!$D$73="有",'別紙3-1_区分⑤所要額内訳'!$E$73&lt;=DATE(2022,12,31)),AO174,""))</f>
        <v/>
      </c>
      <c r="AP281" s="312" t="str">
        <f>IF(AND('別紙3-1_区分⑤所要額内訳'!$E$73&gt;=DATE(2023,1,1),'別紙3-1_区分⑤所要額内訳'!$D$73="無",COUNTIF($D$174:AP174,1)&lt;=7),AP174,IF(OR('別紙3-1_区分⑤所要額内訳'!$D$73="有",'別紙3-1_区分⑤所要額内訳'!$E$73&lt;=DATE(2022,12,31)),AP174,""))</f>
        <v/>
      </c>
      <c r="AQ281" s="312" t="str">
        <f>IF(AND('別紙3-1_区分⑤所要額内訳'!$E$73&gt;=DATE(2023,1,1),'別紙3-1_区分⑤所要額内訳'!$D$73="無",COUNTIF($D$174:AQ174,1)&lt;=7),AQ174,IF(OR('別紙3-1_区分⑤所要額内訳'!$D$73="有",'別紙3-1_区分⑤所要額内訳'!$E$73&lt;=DATE(2022,12,31)),AQ174,""))</f>
        <v/>
      </c>
      <c r="AR281" s="312" t="str">
        <f>IF(AND('別紙3-1_区分⑤所要額内訳'!$E$73&gt;=DATE(2023,1,1),'別紙3-1_区分⑤所要額内訳'!$D$73="無",COUNTIF($D$174:AR174,1)&lt;=7),AR174,IF(OR('別紙3-1_区分⑤所要額内訳'!$D$73="有",'別紙3-1_区分⑤所要額内訳'!$E$73&lt;=DATE(2022,12,31)),AR174,""))</f>
        <v/>
      </c>
      <c r="AS281" s="312" t="str">
        <f>IF(AND('別紙3-1_区分⑤所要額内訳'!$E$73&gt;=DATE(2023,1,1),'別紙3-1_区分⑤所要額内訳'!$D$73="無",COUNTIF($D$174:AS174,1)&lt;=7),AS174,IF(OR('別紙3-1_区分⑤所要額内訳'!$D$73="有",'別紙3-1_区分⑤所要額内訳'!$E$73&lt;=DATE(2022,12,31)),AS174,""))</f>
        <v/>
      </c>
      <c r="AT281" s="312" t="str">
        <f>IF(AND('別紙3-1_区分⑤所要額内訳'!$E$73&gt;=DATE(2023,1,1),'別紙3-1_区分⑤所要額内訳'!$D$73="無",COUNTIF($D$174:AT174,1)&lt;=7),AT174,IF(OR('別紙3-1_区分⑤所要額内訳'!$D$73="有",'別紙3-1_区分⑤所要額内訳'!$E$73&lt;=DATE(2022,12,31)),AT174,""))</f>
        <v/>
      </c>
      <c r="AU281" s="312" t="str">
        <f>IF(AND('別紙3-1_区分⑤所要額内訳'!$E$73&gt;=DATE(2023,1,1),'別紙3-1_区分⑤所要額内訳'!$D$73="無",COUNTIF($D$174:AU174,1)&lt;=7),AU174,IF(OR('別紙3-1_区分⑤所要額内訳'!$D$73="有",'別紙3-1_区分⑤所要額内訳'!$E$73&lt;=DATE(2022,12,31)),AU174,""))</f>
        <v/>
      </c>
      <c r="AV281" s="312" t="str">
        <f>IF(AND('別紙3-1_区分⑤所要額内訳'!$E$73&gt;=DATE(2023,1,1),'別紙3-1_区分⑤所要額内訳'!$D$73="無",COUNTIF($D$174:AV174,1)&lt;=7),AV174,IF(OR('別紙3-1_区分⑤所要額内訳'!$D$73="有",'別紙3-1_区分⑤所要額内訳'!$E$73&lt;=DATE(2022,12,31)),AV174,""))</f>
        <v/>
      </c>
      <c r="AW281" s="312" t="str">
        <f>IF(AND('別紙3-1_区分⑤所要額内訳'!$E$73&gt;=DATE(2023,1,1),'別紙3-1_区分⑤所要額内訳'!$D$73="無",COUNTIF($D$174:AW174,1)&lt;=7),AW174,IF(OR('別紙3-1_区分⑤所要額内訳'!$D$73="有",'別紙3-1_区分⑤所要額内訳'!$E$73&lt;=DATE(2022,12,31)),AW174,""))</f>
        <v/>
      </c>
      <c r="AX281" s="312" t="str">
        <f>IF(AND('別紙3-1_区分⑤所要額内訳'!$E$73&gt;=DATE(2023,1,1),'別紙3-1_区分⑤所要額内訳'!$D$73="無",COUNTIF($D$174:AX174,1)&lt;=7),AX174,IF(OR('別紙3-1_区分⑤所要額内訳'!$D$73="有",'別紙3-1_区分⑤所要額内訳'!$E$73&lt;=DATE(2022,12,31)),AX174,""))</f>
        <v/>
      </c>
      <c r="AY281" s="312" t="str">
        <f>IF(AND('別紙3-1_区分⑤所要額内訳'!$E$73&gt;=DATE(2023,1,1),'別紙3-1_区分⑤所要額内訳'!$D$73="無",COUNTIF($D$174:AY174,1)&lt;=7),AY174,IF(OR('別紙3-1_区分⑤所要額内訳'!$D$73="有",'別紙3-1_区分⑤所要額内訳'!$E$73&lt;=DATE(2022,12,31)),AY174,""))</f>
        <v/>
      </c>
      <c r="AZ281" s="312" t="str">
        <f>IF(AND('別紙3-1_区分⑤所要額内訳'!$E$73&gt;=DATE(2023,1,1),'別紙3-1_区分⑤所要額内訳'!$D$73="無",COUNTIF($D$174:AZ174,1)&lt;=7),AZ174,IF(OR('別紙3-1_区分⑤所要額内訳'!$D$73="有",'別紙3-1_区分⑤所要額内訳'!$E$73&lt;=DATE(2022,12,31)),AZ174,""))</f>
        <v/>
      </c>
      <c r="BA281" s="312" t="str">
        <f>IF(AND('別紙3-1_区分⑤所要額内訳'!$E$73&gt;=DATE(2023,1,1),'別紙3-1_区分⑤所要額内訳'!$D$73="無",COUNTIF($D$174:BA174,1)&lt;=7),BA174,IF(OR('別紙3-1_区分⑤所要額内訳'!$D$73="有",'別紙3-1_区分⑤所要額内訳'!$E$73&lt;=DATE(2022,12,31)),BA174,""))</f>
        <v/>
      </c>
      <c r="BB281" s="311">
        <f t="shared" si="230"/>
        <v>1</v>
      </c>
    </row>
    <row r="282" spans="1:54">
      <c r="A282" s="307" t="str">
        <f t="shared" si="232"/>
        <v/>
      </c>
      <c r="B282" s="313" t="str">
        <f t="shared" si="232"/>
        <v/>
      </c>
      <c r="C282" s="307" t="str">
        <f t="shared" si="232"/>
        <v/>
      </c>
      <c r="D282" s="312">
        <f>IF(AND('別紙3-1_区分⑤所要額内訳'!$E$74&gt;=DATE(2023,1,1),'別紙3-1_区分⑤所要額内訳'!$D$74="無",COUNTIF($D$175:D175,1)&lt;=7),D175,IF(OR('別紙3-1_区分⑤所要額内訳'!$D$74="有",'別紙3-1_区分⑤所要額内訳'!$E$74&lt;=DATE(2022,12,31)),D175,""))</f>
        <v>1</v>
      </c>
      <c r="E282" s="312" t="str">
        <f>IF(AND('別紙3-1_区分⑤所要額内訳'!$E$74&gt;=DATE(2023,1,1),'別紙3-1_区分⑤所要額内訳'!$D$74="無",COUNTIF($D$175:E175,1)&lt;=7),E175,IF(OR('別紙3-1_区分⑤所要額内訳'!$D$74="有",'別紙3-1_区分⑤所要額内訳'!$E$74&lt;=DATE(2022,12,31)),E175,""))</f>
        <v/>
      </c>
      <c r="F282" s="312" t="str">
        <f>IF(AND('別紙3-1_区分⑤所要額内訳'!$E$74&gt;=DATE(2023,1,1),'別紙3-1_区分⑤所要額内訳'!$D$74="無",COUNTIF($D$175:F175,1)&lt;=7),F175,IF(OR('別紙3-1_区分⑤所要額内訳'!$D$74="有",'別紙3-1_区分⑤所要額内訳'!$E$74&lt;=DATE(2022,12,31)),F175,""))</f>
        <v/>
      </c>
      <c r="G282" s="312" t="str">
        <f>IF(AND('別紙3-1_区分⑤所要額内訳'!$E$74&gt;=DATE(2023,1,1),'別紙3-1_区分⑤所要額内訳'!$D$74="無",COUNTIF($D$175:G175,1)&lt;=7),G175,IF(OR('別紙3-1_区分⑤所要額内訳'!$D$74="有",'別紙3-1_区分⑤所要額内訳'!$E$74&lt;=DATE(2022,12,31)),G175,""))</f>
        <v/>
      </c>
      <c r="H282" s="312" t="str">
        <f>IF(AND('別紙3-1_区分⑤所要額内訳'!$E$74&gt;=DATE(2023,1,1),'別紙3-1_区分⑤所要額内訳'!$D$74="無",COUNTIF($D$175:H175,1)&lt;=7),H175,IF(OR('別紙3-1_区分⑤所要額内訳'!$D$74="有",'別紙3-1_区分⑤所要額内訳'!$E$74&lt;=DATE(2022,12,31)),H175,""))</f>
        <v/>
      </c>
      <c r="I282" s="312" t="str">
        <f>IF(AND('別紙3-1_区分⑤所要額内訳'!$E$74&gt;=DATE(2023,1,1),'別紙3-1_区分⑤所要額内訳'!$D$74="無",COUNTIF($D$175:I175,1)&lt;=7),I175,IF(OR('別紙3-1_区分⑤所要額内訳'!$D$74="有",'別紙3-1_区分⑤所要額内訳'!$E$74&lt;=DATE(2022,12,31)),I175,""))</f>
        <v/>
      </c>
      <c r="J282" s="312" t="str">
        <f>IF(AND('別紙3-1_区分⑤所要額内訳'!$E$74&gt;=DATE(2023,1,1),'別紙3-1_区分⑤所要額内訳'!$D$74="無",COUNTIF($D$175:J175,1)&lt;=7),J175,IF(OR('別紙3-1_区分⑤所要額内訳'!$D$74="有",'別紙3-1_区分⑤所要額内訳'!$E$74&lt;=DATE(2022,12,31)),J175,""))</f>
        <v/>
      </c>
      <c r="K282" s="312" t="str">
        <f>IF(AND('別紙3-1_区分⑤所要額内訳'!$E$74&gt;=DATE(2023,1,1),'別紙3-1_区分⑤所要額内訳'!$D$74="無",COUNTIF($D$175:K175,1)&lt;=7),K175,IF(OR('別紙3-1_区分⑤所要額内訳'!$D$74="有",'別紙3-1_区分⑤所要額内訳'!$E$74&lt;=DATE(2022,12,31)),K175,""))</f>
        <v/>
      </c>
      <c r="L282" s="312" t="str">
        <f>IF(AND('別紙3-1_区分⑤所要額内訳'!$E$74&gt;=DATE(2023,1,1),'別紙3-1_区分⑤所要額内訳'!$D$74="無",COUNTIF($D$175:L175,1)&lt;=7),L175,IF(OR('別紙3-1_区分⑤所要額内訳'!$D$74="有",'別紙3-1_区分⑤所要額内訳'!$E$74&lt;=DATE(2022,12,31)),L175,""))</f>
        <v/>
      </c>
      <c r="M282" s="312" t="str">
        <f>IF(AND('別紙3-1_区分⑤所要額内訳'!$E$74&gt;=DATE(2023,1,1),'別紙3-1_区分⑤所要額内訳'!$D$74="無",COUNTIF($D$175:M175,1)&lt;=7),M175,IF(OR('別紙3-1_区分⑤所要額内訳'!$D$74="有",'別紙3-1_区分⑤所要額内訳'!$E$74&lt;=DATE(2022,12,31)),M175,""))</f>
        <v/>
      </c>
      <c r="N282" s="312" t="str">
        <f>IF(AND('別紙3-1_区分⑤所要額内訳'!$E$74&gt;=DATE(2023,1,1),'別紙3-1_区分⑤所要額内訳'!$D$74="無",COUNTIF($D$175:N175,1)&lt;=7),N175,IF(OR('別紙3-1_区分⑤所要額内訳'!$D$74="有",'別紙3-1_区分⑤所要額内訳'!$E$74&lt;=DATE(2022,12,31)),N175,""))</f>
        <v/>
      </c>
      <c r="O282" s="312" t="str">
        <f>IF(AND('別紙3-1_区分⑤所要額内訳'!$E$74&gt;=DATE(2023,1,1),'別紙3-1_区分⑤所要額内訳'!$D$74="無",COUNTIF($D$175:O175,1)&lt;=7),O175,IF(OR('別紙3-1_区分⑤所要額内訳'!$D$74="有",'別紙3-1_区分⑤所要額内訳'!$E$74&lt;=DATE(2022,12,31)),O175,""))</f>
        <v/>
      </c>
      <c r="P282" s="312" t="str">
        <f>IF(AND('別紙3-1_区分⑤所要額内訳'!$E$74&gt;=DATE(2023,1,1),'別紙3-1_区分⑤所要額内訳'!$D$74="無",COUNTIF($D$175:P175,1)&lt;=7),P175,IF(OR('別紙3-1_区分⑤所要額内訳'!$D$74="有",'別紙3-1_区分⑤所要額内訳'!$E$74&lt;=DATE(2022,12,31)),P175,""))</f>
        <v/>
      </c>
      <c r="Q282" s="312" t="str">
        <f>IF(AND('別紙3-1_区分⑤所要額内訳'!$E$74&gt;=DATE(2023,1,1),'別紙3-1_区分⑤所要額内訳'!$D$74="無",COUNTIF($D$175:Q175,1)&lt;=7),Q175,IF(OR('別紙3-1_区分⑤所要額内訳'!$D$74="有",'別紙3-1_区分⑤所要額内訳'!$E$74&lt;=DATE(2022,12,31)),Q175,""))</f>
        <v/>
      </c>
      <c r="R282" s="312" t="str">
        <f>IF(AND('別紙3-1_区分⑤所要額内訳'!$E$74&gt;=DATE(2023,1,1),'別紙3-1_区分⑤所要額内訳'!$D$74="無",COUNTIF($D$175:R175,1)&lt;=7),R175,IF(OR('別紙3-1_区分⑤所要額内訳'!$D$74="有",'別紙3-1_区分⑤所要額内訳'!$E$74&lt;=DATE(2022,12,31)),R175,""))</f>
        <v/>
      </c>
      <c r="S282" s="312" t="str">
        <f>IF(AND('別紙3-1_区分⑤所要額内訳'!$E$74&gt;=DATE(2023,1,1),'別紙3-1_区分⑤所要額内訳'!$D$74="無",COUNTIF($D$175:S175,1)&lt;=7),S175,IF(OR('別紙3-1_区分⑤所要額内訳'!$D$74="有",'別紙3-1_区分⑤所要額内訳'!$E$74&lt;=DATE(2022,12,31)),S175,""))</f>
        <v/>
      </c>
      <c r="T282" s="312" t="str">
        <f>IF(AND('別紙3-1_区分⑤所要額内訳'!$E$74&gt;=DATE(2023,1,1),'別紙3-1_区分⑤所要額内訳'!$D$74="無",COUNTIF($D$175:T175,1)&lt;=7),T175,IF(OR('別紙3-1_区分⑤所要額内訳'!$D$74="有",'別紙3-1_区分⑤所要額内訳'!$E$74&lt;=DATE(2022,12,31)),T175,""))</f>
        <v/>
      </c>
      <c r="U282" s="312" t="str">
        <f>IF(AND('別紙3-1_区分⑤所要額内訳'!$E$74&gt;=DATE(2023,1,1),'別紙3-1_区分⑤所要額内訳'!$D$74="無",COUNTIF($D$175:U175,1)&lt;=7),U175,IF(OR('別紙3-1_区分⑤所要額内訳'!$D$74="有",'別紙3-1_区分⑤所要額内訳'!$E$74&lt;=DATE(2022,12,31)),U175,""))</f>
        <v/>
      </c>
      <c r="V282" s="312" t="str">
        <f>IF(AND('別紙3-1_区分⑤所要額内訳'!$E$74&gt;=DATE(2023,1,1),'別紙3-1_区分⑤所要額内訳'!$D$74="無",COUNTIF($D$175:V175,1)&lt;=7),V175,IF(OR('別紙3-1_区分⑤所要額内訳'!$D$74="有",'別紙3-1_区分⑤所要額内訳'!$E$74&lt;=DATE(2022,12,31)),V175,""))</f>
        <v/>
      </c>
      <c r="W282" s="312" t="str">
        <f>IF(AND('別紙3-1_区分⑤所要額内訳'!$E$74&gt;=DATE(2023,1,1),'別紙3-1_区分⑤所要額内訳'!$D$74="無",COUNTIF($D$175:W175,1)&lt;=7),W175,IF(OR('別紙3-1_区分⑤所要額内訳'!$D$74="有",'別紙3-1_区分⑤所要額内訳'!$E$74&lt;=DATE(2022,12,31)),W175,""))</f>
        <v/>
      </c>
      <c r="X282" s="312" t="str">
        <f>IF(AND('別紙3-1_区分⑤所要額内訳'!$E$74&gt;=DATE(2023,1,1),'別紙3-1_区分⑤所要額内訳'!$D$74="無",COUNTIF($D$175:X175,1)&lt;=7),X175,IF(OR('別紙3-1_区分⑤所要額内訳'!$D$74="有",'別紙3-1_区分⑤所要額内訳'!$E$74&lt;=DATE(2022,12,31)),X175,""))</f>
        <v/>
      </c>
      <c r="Y282" s="312" t="str">
        <f>IF(AND('別紙3-1_区分⑤所要額内訳'!$E$74&gt;=DATE(2023,1,1),'別紙3-1_区分⑤所要額内訳'!$D$74="無",COUNTIF($D$175:Y175,1)&lt;=7),Y175,IF(OR('別紙3-1_区分⑤所要額内訳'!$D$74="有",'別紙3-1_区分⑤所要額内訳'!$E$74&lt;=DATE(2022,12,31)),Y175,""))</f>
        <v/>
      </c>
      <c r="Z282" s="312" t="str">
        <f>IF(AND('別紙3-1_区分⑤所要額内訳'!$E$74&gt;=DATE(2023,1,1),'別紙3-1_区分⑤所要額内訳'!$D$74="無",COUNTIF($D$175:Z175,1)&lt;=7),Z175,IF(OR('別紙3-1_区分⑤所要額内訳'!$D$74="有",'別紙3-1_区分⑤所要額内訳'!$E$74&lt;=DATE(2022,12,31)),Z175,""))</f>
        <v/>
      </c>
      <c r="AA282" s="312" t="str">
        <f>IF(AND('別紙3-1_区分⑤所要額内訳'!$E$74&gt;=DATE(2023,1,1),'別紙3-1_区分⑤所要額内訳'!$D$74="無",COUNTIF($D$175:AA175,1)&lt;=7),AA175,IF(OR('別紙3-1_区分⑤所要額内訳'!$D$74="有",'別紙3-1_区分⑤所要額内訳'!$E$74&lt;=DATE(2022,12,31)),AA175,""))</f>
        <v/>
      </c>
      <c r="AB282" s="312" t="str">
        <f>IF(AND('別紙3-1_区分⑤所要額内訳'!$E$74&gt;=DATE(2023,1,1),'別紙3-1_区分⑤所要額内訳'!$D$74="無",COUNTIF($D$175:AB175,1)&lt;=7),AB175,IF(OR('別紙3-1_区分⑤所要額内訳'!$D$74="有",'別紙3-1_区分⑤所要額内訳'!$E$74&lt;=DATE(2022,12,31)),AB175,""))</f>
        <v/>
      </c>
      <c r="AC282" s="312" t="str">
        <f>IF(AND('別紙3-1_区分⑤所要額内訳'!$E$74&gt;=DATE(2023,1,1),'別紙3-1_区分⑤所要額内訳'!$D$74="無",COUNTIF($D$175:AC175,1)&lt;=7),AC175,IF(OR('別紙3-1_区分⑤所要額内訳'!$D$74="有",'別紙3-1_区分⑤所要額内訳'!$E$74&lt;=DATE(2022,12,31)),AC175,""))</f>
        <v/>
      </c>
      <c r="AD282" s="312" t="str">
        <f>IF(AND('別紙3-1_区分⑤所要額内訳'!$E$74&gt;=DATE(2023,1,1),'別紙3-1_区分⑤所要額内訳'!$D$74="無",COUNTIF($D$175:AD175,1)&lt;=7),AD175,IF(OR('別紙3-1_区分⑤所要額内訳'!$D$74="有",'別紙3-1_区分⑤所要額内訳'!$E$74&lt;=DATE(2022,12,31)),AD175,""))</f>
        <v/>
      </c>
      <c r="AE282" s="312" t="str">
        <f>IF(AND('別紙3-1_区分⑤所要額内訳'!$E$74&gt;=DATE(2023,1,1),'別紙3-1_区分⑤所要額内訳'!$D$74="無",COUNTIF($D$175:AE175,1)&lt;=7),AE175,IF(OR('別紙3-1_区分⑤所要額内訳'!$D$74="有",'別紙3-1_区分⑤所要額内訳'!$E$74&lt;=DATE(2022,12,31)),AE175,""))</f>
        <v/>
      </c>
      <c r="AF282" s="312" t="str">
        <f>IF(AND('別紙3-1_区分⑤所要額内訳'!$E$74&gt;=DATE(2023,1,1),'別紙3-1_区分⑤所要額内訳'!$D$74="無",COUNTIF($D$175:AF175,1)&lt;=7),AF175,IF(OR('別紙3-1_区分⑤所要額内訳'!$D$74="有",'別紙3-1_区分⑤所要額内訳'!$E$74&lt;=DATE(2022,12,31)),AF175,""))</f>
        <v/>
      </c>
      <c r="AG282" s="312" t="str">
        <f>IF(AND('別紙3-1_区分⑤所要額内訳'!$E$74&gt;=DATE(2023,1,1),'別紙3-1_区分⑤所要額内訳'!$D$74="無",COUNTIF($D$175:AG175,1)&lt;=7),AG175,IF(OR('別紙3-1_区分⑤所要額内訳'!$D$74="有",'別紙3-1_区分⑤所要額内訳'!$E$74&lt;=DATE(2022,12,31)),AG175,""))</f>
        <v/>
      </c>
      <c r="AH282" s="312" t="str">
        <f>IF(AND('別紙3-1_区分⑤所要額内訳'!$E$74&gt;=DATE(2023,1,1),'別紙3-1_区分⑤所要額内訳'!$D$74="無",COUNTIF($D$175:AH175,1)&lt;=7),AH175,IF(OR('別紙3-1_区分⑤所要額内訳'!$D$74="有",'別紙3-1_区分⑤所要額内訳'!$E$74&lt;=DATE(2022,12,31)),AH175,""))</f>
        <v/>
      </c>
      <c r="AI282" s="312" t="str">
        <f>IF(AND('別紙3-1_区分⑤所要額内訳'!$E$74&gt;=DATE(2023,1,1),'別紙3-1_区分⑤所要額内訳'!$D$74="無",COUNTIF($D$175:AI175,1)&lt;=7),AI175,IF(OR('別紙3-1_区分⑤所要額内訳'!$D$74="有",'別紙3-1_区分⑤所要額内訳'!$E$74&lt;=DATE(2022,12,31)),AI175,""))</f>
        <v/>
      </c>
      <c r="AJ282" s="312" t="str">
        <f>IF(AND('別紙3-1_区分⑤所要額内訳'!$E$74&gt;=DATE(2023,1,1),'別紙3-1_区分⑤所要額内訳'!$D$74="無",COUNTIF($D$175:AJ175,1)&lt;=7),AJ175,IF(OR('別紙3-1_区分⑤所要額内訳'!$D$74="有",'別紙3-1_区分⑤所要額内訳'!$E$74&lt;=DATE(2022,12,31)),AJ175,""))</f>
        <v/>
      </c>
      <c r="AK282" s="312" t="str">
        <f>IF(AND('別紙3-1_区分⑤所要額内訳'!$E$74&gt;=DATE(2023,1,1),'別紙3-1_区分⑤所要額内訳'!$D$74="無",COUNTIF($D$175:AK175,1)&lt;=7),AK175,IF(OR('別紙3-1_区分⑤所要額内訳'!$D$74="有",'別紙3-1_区分⑤所要額内訳'!$E$74&lt;=DATE(2022,12,31)),AK175,""))</f>
        <v/>
      </c>
      <c r="AL282" s="312" t="str">
        <f>IF(AND('別紙3-1_区分⑤所要額内訳'!$E$74&gt;=DATE(2023,1,1),'別紙3-1_区分⑤所要額内訳'!$D$74="無",COUNTIF($D$175:AL175,1)&lt;=7),AL175,IF(OR('別紙3-1_区分⑤所要額内訳'!$D$74="有",'別紙3-1_区分⑤所要額内訳'!$E$74&lt;=DATE(2022,12,31)),AL175,""))</f>
        <v/>
      </c>
      <c r="AM282" s="312" t="str">
        <f>IF(AND('別紙3-1_区分⑤所要額内訳'!$E$74&gt;=DATE(2023,1,1),'別紙3-1_区分⑤所要額内訳'!$D$74="無",COUNTIF($D$175:AM175,1)&lt;=7),AM175,IF(OR('別紙3-1_区分⑤所要額内訳'!$D$74="有",'別紙3-1_区分⑤所要額内訳'!$E$74&lt;=DATE(2022,12,31)),AM175,""))</f>
        <v/>
      </c>
      <c r="AN282" s="312" t="str">
        <f>IF(AND('別紙3-1_区分⑤所要額内訳'!$E$74&gt;=DATE(2023,1,1),'別紙3-1_区分⑤所要額内訳'!$D$74="無",COUNTIF($D$175:AN175,1)&lt;=7),AN175,IF(OR('別紙3-1_区分⑤所要額内訳'!$D$74="有",'別紙3-1_区分⑤所要額内訳'!$E$74&lt;=DATE(2022,12,31)),AN175,""))</f>
        <v/>
      </c>
      <c r="AO282" s="312" t="str">
        <f>IF(AND('別紙3-1_区分⑤所要額内訳'!$E$74&gt;=DATE(2023,1,1),'別紙3-1_区分⑤所要額内訳'!$D$74="無",COUNTIF($D$175:AO175,1)&lt;=7),AO175,IF(OR('別紙3-1_区分⑤所要額内訳'!$D$74="有",'別紙3-1_区分⑤所要額内訳'!$E$74&lt;=DATE(2022,12,31)),AO175,""))</f>
        <v/>
      </c>
      <c r="AP282" s="312" t="str">
        <f>IF(AND('別紙3-1_区分⑤所要額内訳'!$E$74&gt;=DATE(2023,1,1),'別紙3-1_区分⑤所要額内訳'!$D$74="無",COUNTIF($D$175:AP175,1)&lt;=7),AP175,IF(OR('別紙3-1_区分⑤所要額内訳'!$D$74="有",'別紙3-1_区分⑤所要額内訳'!$E$74&lt;=DATE(2022,12,31)),AP175,""))</f>
        <v/>
      </c>
      <c r="AQ282" s="312" t="str">
        <f>IF(AND('別紙3-1_区分⑤所要額内訳'!$E$74&gt;=DATE(2023,1,1),'別紙3-1_区分⑤所要額内訳'!$D$74="無",COUNTIF($D$175:AQ175,1)&lt;=7),AQ175,IF(OR('別紙3-1_区分⑤所要額内訳'!$D$74="有",'別紙3-1_区分⑤所要額内訳'!$E$74&lt;=DATE(2022,12,31)),AQ175,""))</f>
        <v/>
      </c>
      <c r="AR282" s="312" t="str">
        <f>IF(AND('別紙3-1_区分⑤所要額内訳'!$E$74&gt;=DATE(2023,1,1),'別紙3-1_区分⑤所要額内訳'!$D$74="無",COUNTIF($D$175:AR175,1)&lt;=7),AR175,IF(OR('別紙3-1_区分⑤所要額内訳'!$D$74="有",'別紙3-1_区分⑤所要額内訳'!$E$74&lt;=DATE(2022,12,31)),AR175,""))</f>
        <v/>
      </c>
      <c r="AS282" s="312" t="str">
        <f>IF(AND('別紙3-1_区分⑤所要額内訳'!$E$74&gt;=DATE(2023,1,1),'別紙3-1_区分⑤所要額内訳'!$D$74="無",COUNTIF($D$175:AS175,1)&lt;=7),AS175,IF(OR('別紙3-1_区分⑤所要額内訳'!$D$74="有",'別紙3-1_区分⑤所要額内訳'!$E$74&lt;=DATE(2022,12,31)),AS175,""))</f>
        <v/>
      </c>
      <c r="AT282" s="312" t="str">
        <f>IF(AND('別紙3-1_区分⑤所要額内訳'!$E$74&gt;=DATE(2023,1,1),'別紙3-1_区分⑤所要額内訳'!$D$74="無",COUNTIF($D$175:AT175,1)&lt;=7),AT175,IF(OR('別紙3-1_区分⑤所要額内訳'!$D$74="有",'別紙3-1_区分⑤所要額内訳'!$E$74&lt;=DATE(2022,12,31)),AT175,""))</f>
        <v/>
      </c>
      <c r="AU282" s="312" t="str">
        <f>IF(AND('別紙3-1_区分⑤所要額内訳'!$E$74&gt;=DATE(2023,1,1),'別紙3-1_区分⑤所要額内訳'!$D$74="無",COUNTIF($D$175:AU175,1)&lt;=7),AU175,IF(OR('別紙3-1_区分⑤所要額内訳'!$D$74="有",'別紙3-1_区分⑤所要額内訳'!$E$74&lt;=DATE(2022,12,31)),AU175,""))</f>
        <v/>
      </c>
      <c r="AV282" s="312" t="str">
        <f>IF(AND('別紙3-1_区分⑤所要額内訳'!$E$74&gt;=DATE(2023,1,1),'別紙3-1_区分⑤所要額内訳'!$D$74="無",COUNTIF($D$175:AV175,1)&lt;=7),AV175,IF(OR('別紙3-1_区分⑤所要額内訳'!$D$74="有",'別紙3-1_区分⑤所要額内訳'!$E$74&lt;=DATE(2022,12,31)),AV175,""))</f>
        <v/>
      </c>
      <c r="AW282" s="312" t="str">
        <f>IF(AND('別紙3-1_区分⑤所要額内訳'!$E$74&gt;=DATE(2023,1,1),'別紙3-1_区分⑤所要額内訳'!$D$74="無",COUNTIF($D$175:AW175,1)&lt;=7),AW175,IF(OR('別紙3-1_区分⑤所要額内訳'!$D$74="有",'別紙3-1_区分⑤所要額内訳'!$E$74&lt;=DATE(2022,12,31)),AW175,""))</f>
        <v/>
      </c>
      <c r="AX282" s="312" t="str">
        <f>IF(AND('別紙3-1_区分⑤所要額内訳'!$E$74&gt;=DATE(2023,1,1),'別紙3-1_区分⑤所要額内訳'!$D$74="無",COUNTIF($D$175:AX175,1)&lt;=7),AX175,IF(OR('別紙3-1_区分⑤所要額内訳'!$D$74="有",'別紙3-1_区分⑤所要額内訳'!$E$74&lt;=DATE(2022,12,31)),AX175,""))</f>
        <v/>
      </c>
      <c r="AY282" s="312" t="str">
        <f>IF(AND('別紙3-1_区分⑤所要額内訳'!$E$74&gt;=DATE(2023,1,1),'別紙3-1_区分⑤所要額内訳'!$D$74="無",COUNTIF($D$175:AY175,1)&lt;=7),AY175,IF(OR('別紙3-1_区分⑤所要額内訳'!$D$74="有",'別紙3-1_区分⑤所要額内訳'!$E$74&lt;=DATE(2022,12,31)),AY175,""))</f>
        <v/>
      </c>
      <c r="AZ282" s="312" t="str">
        <f>IF(AND('別紙3-1_区分⑤所要額内訳'!$E$74&gt;=DATE(2023,1,1),'別紙3-1_区分⑤所要額内訳'!$D$74="無",COUNTIF($D$175:AZ175,1)&lt;=7),AZ175,IF(OR('別紙3-1_区分⑤所要額内訳'!$D$74="有",'別紙3-1_区分⑤所要額内訳'!$E$74&lt;=DATE(2022,12,31)),AZ175,""))</f>
        <v/>
      </c>
      <c r="BA282" s="312" t="str">
        <f>IF(AND('別紙3-1_区分⑤所要額内訳'!$E$74&gt;=DATE(2023,1,1),'別紙3-1_区分⑤所要額内訳'!$D$74="無",COUNTIF($D$175:BA175,1)&lt;=7),BA175,IF(OR('別紙3-1_区分⑤所要額内訳'!$D$74="有",'別紙3-1_区分⑤所要額内訳'!$E$74&lt;=DATE(2022,12,31)),BA175,""))</f>
        <v/>
      </c>
      <c r="BB282" s="311">
        <f t="shared" si="230"/>
        <v>1</v>
      </c>
    </row>
    <row r="283" spans="1:54">
      <c r="A283" s="307" t="str">
        <f t="shared" si="232"/>
        <v/>
      </c>
      <c r="B283" s="313" t="str">
        <f t="shared" si="232"/>
        <v/>
      </c>
      <c r="C283" s="307" t="str">
        <f t="shared" si="232"/>
        <v/>
      </c>
      <c r="D283" s="312">
        <f>IF(AND('別紙3-1_区分⑤所要額内訳'!$E$75&gt;=DATE(2023,1,1),'別紙3-1_区分⑤所要額内訳'!$D$75="無",COUNTIF($D$176:D176,1)&lt;=7),D176,IF(OR('別紙3-1_区分⑤所要額内訳'!$D$75="有",'別紙3-1_区分⑤所要額内訳'!$E$75&lt;=DATE(2022,12,31)),D176,""))</f>
        <v>1</v>
      </c>
      <c r="E283" s="312" t="str">
        <f>IF(AND('別紙3-1_区分⑤所要額内訳'!$E$75&gt;=DATE(2023,1,1),'別紙3-1_区分⑤所要額内訳'!$D$75="無",COUNTIF($D$176:E176,1)&lt;=7),E176,IF(OR('別紙3-1_区分⑤所要額内訳'!$D$75="有",'別紙3-1_区分⑤所要額内訳'!$E$75&lt;=DATE(2022,12,31)),E176,""))</f>
        <v/>
      </c>
      <c r="F283" s="312" t="str">
        <f>IF(AND('別紙3-1_区分⑤所要額内訳'!$E$75&gt;=DATE(2023,1,1),'別紙3-1_区分⑤所要額内訳'!$D$75="無",COUNTIF($D$176:F176,1)&lt;=7),F176,IF(OR('別紙3-1_区分⑤所要額内訳'!$D$75="有",'別紙3-1_区分⑤所要額内訳'!$E$75&lt;=DATE(2022,12,31)),F176,""))</f>
        <v/>
      </c>
      <c r="G283" s="312" t="str">
        <f>IF(AND('別紙3-1_区分⑤所要額内訳'!$E$75&gt;=DATE(2023,1,1),'別紙3-1_区分⑤所要額内訳'!$D$75="無",COUNTIF($D$176:G176,1)&lt;=7),G176,IF(OR('別紙3-1_区分⑤所要額内訳'!$D$75="有",'別紙3-1_区分⑤所要額内訳'!$E$75&lt;=DATE(2022,12,31)),G176,""))</f>
        <v/>
      </c>
      <c r="H283" s="312" t="str">
        <f>IF(AND('別紙3-1_区分⑤所要額内訳'!$E$75&gt;=DATE(2023,1,1),'別紙3-1_区分⑤所要額内訳'!$D$75="無",COUNTIF($D$176:H176,1)&lt;=7),H176,IF(OR('別紙3-1_区分⑤所要額内訳'!$D$75="有",'別紙3-1_区分⑤所要額内訳'!$E$75&lt;=DATE(2022,12,31)),H176,""))</f>
        <v/>
      </c>
      <c r="I283" s="312" t="str">
        <f>IF(AND('別紙3-1_区分⑤所要額内訳'!$E$75&gt;=DATE(2023,1,1),'別紙3-1_区分⑤所要額内訳'!$D$75="無",COUNTIF($D$176:I176,1)&lt;=7),I176,IF(OR('別紙3-1_区分⑤所要額内訳'!$D$75="有",'別紙3-1_区分⑤所要額内訳'!$E$75&lt;=DATE(2022,12,31)),I176,""))</f>
        <v/>
      </c>
      <c r="J283" s="312" t="str">
        <f>IF(AND('別紙3-1_区分⑤所要額内訳'!$E$75&gt;=DATE(2023,1,1),'別紙3-1_区分⑤所要額内訳'!$D$75="無",COUNTIF($D$176:J176,1)&lt;=7),J176,IF(OR('別紙3-1_区分⑤所要額内訳'!$D$75="有",'別紙3-1_区分⑤所要額内訳'!$E$75&lt;=DATE(2022,12,31)),J176,""))</f>
        <v/>
      </c>
      <c r="K283" s="312" t="str">
        <f>IF(AND('別紙3-1_区分⑤所要額内訳'!$E$75&gt;=DATE(2023,1,1),'別紙3-1_区分⑤所要額内訳'!$D$75="無",COUNTIF($D$176:K176,1)&lt;=7),K176,IF(OR('別紙3-1_区分⑤所要額内訳'!$D$75="有",'別紙3-1_区分⑤所要額内訳'!$E$75&lt;=DATE(2022,12,31)),K176,""))</f>
        <v/>
      </c>
      <c r="L283" s="312" t="str">
        <f>IF(AND('別紙3-1_区分⑤所要額内訳'!$E$75&gt;=DATE(2023,1,1),'別紙3-1_区分⑤所要額内訳'!$D$75="無",COUNTIF($D$176:L176,1)&lt;=7),L176,IF(OR('別紙3-1_区分⑤所要額内訳'!$D$75="有",'別紙3-1_区分⑤所要額内訳'!$E$75&lt;=DATE(2022,12,31)),L176,""))</f>
        <v/>
      </c>
      <c r="M283" s="312" t="str">
        <f>IF(AND('別紙3-1_区分⑤所要額内訳'!$E$75&gt;=DATE(2023,1,1),'別紙3-1_区分⑤所要額内訳'!$D$75="無",COUNTIF($D$176:M176,1)&lt;=7),M176,IF(OR('別紙3-1_区分⑤所要額内訳'!$D$75="有",'別紙3-1_区分⑤所要額内訳'!$E$75&lt;=DATE(2022,12,31)),M176,""))</f>
        <v/>
      </c>
      <c r="N283" s="312" t="str">
        <f>IF(AND('別紙3-1_区分⑤所要額内訳'!$E$75&gt;=DATE(2023,1,1),'別紙3-1_区分⑤所要額内訳'!$D$75="無",COUNTIF($D$176:N176,1)&lt;=7),N176,IF(OR('別紙3-1_区分⑤所要額内訳'!$D$75="有",'別紙3-1_区分⑤所要額内訳'!$E$75&lt;=DATE(2022,12,31)),N176,""))</f>
        <v/>
      </c>
      <c r="O283" s="312" t="str">
        <f>IF(AND('別紙3-1_区分⑤所要額内訳'!$E$75&gt;=DATE(2023,1,1),'別紙3-1_区分⑤所要額内訳'!$D$75="無",COUNTIF($D$176:O176,1)&lt;=7),O176,IF(OR('別紙3-1_区分⑤所要額内訳'!$D$75="有",'別紙3-1_区分⑤所要額内訳'!$E$75&lt;=DATE(2022,12,31)),O176,""))</f>
        <v/>
      </c>
      <c r="P283" s="312" t="str">
        <f>IF(AND('別紙3-1_区分⑤所要額内訳'!$E$75&gt;=DATE(2023,1,1),'別紙3-1_区分⑤所要額内訳'!$D$75="無",COUNTIF($D$176:P176,1)&lt;=7),P176,IF(OR('別紙3-1_区分⑤所要額内訳'!$D$75="有",'別紙3-1_区分⑤所要額内訳'!$E$75&lt;=DATE(2022,12,31)),P176,""))</f>
        <v/>
      </c>
      <c r="Q283" s="312" t="str">
        <f>IF(AND('別紙3-1_区分⑤所要額内訳'!$E$75&gt;=DATE(2023,1,1),'別紙3-1_区分⑤所要額内訳'!$D$75="無",COUNTIF($D$176:Q176,1)&lt;=7),Q176,IF(OR('別紙3-1_区分⑤所要額内訳'!$D$75="有",'別紙3-1_区分⑤所要額内訳'!$E$75&lt;=DATE(2022,12,31)),Q176,""))</f>
        <v/>
      </c>
      <c r="R283" s="312" t="str">
        <f>IF(AND('別紙3-1_区分⑤所要額内訳'!$E$75&gt;=DATE(2023,1,1),'別紙3-1_区分⑤所要額内訳'!$D$75="無",COUNTIF($D$176:R176,1)&lt;=7),R176,IF(OR('別紙3-1_区分⑤所要額内訳'!$D$75="有",'別紙3-1_区分⑤所要額内訳'!$E$75&lt;=DATE(2022,12,31)),R176,""))</f>
        <v/>
      </c>
      <c r="S283" s="312" t="str">
        <f>IF(AND('別紙3-1_区分⑤所要額内訳'!$E$75&gt;=DATE(2023,1,1),'別紙3-1_区分⑤所要額内訳'!$D$75="無",COUNTIF($D$176:S176,1)&lt;=7),S176,IF(OR('別紙3-1_区分⑤所要額内訳'!$D$75="有",'別紙3-1_区分⑤所要額内訳'!$E$75&lt;=DATE(2022,12,31)),S176,""))</f>
        <v/>
      </c>
      <c r="T283" s="312" t="str">
        <f>IF(AND('別紙3-1_区分⑤所要額内訳'!$E$75&gt;=DATE(2023,1,1),'別紙3-1_区分⑤所要額内訳'!$D$75="無",COUNTIF($D$176:T176,1)&lt;=7),T176,IF(OR('別紙3-1_区分⑤所要額内訳'!$D$75="有",'別紙3-1_区分⑤所要額内訳'!$E$75&lt;=DATE(2022,12,31)),T176,""))</f>
        <v/>
      </c>
      <c r="U283" s="312" t="str">
        <f>IF(AND('別紙3-1_区分⑤所要額内訳'!$E$75&gt;=DATE(2023,1,1),'別紙3-1_区分⑤所要額内訳'!$D$75="無",COUNTIF($D$176:U176,1)&lt;=7),U176,IF(OR('別紙3-1_区分⑤所要額内訳'!$D$75="有",'別紙3-1_区分⑤所要額内訳'!$E$75&lt;=DATE(2022,12,31)),U176,""))</f>
        <v/>
      </c>
      <c r="V283" s="312" t="str">
        <f>IF(AND('別紙3-1_区分⑤所要額内訳'!$E$75&gt;=DATE(2023,1,1),'別紙3-1_区分⑤所要額内訳'!$D$75="無",COUNTIF($D$176:V176,1)&lt;=7),V176,IF(OR('別紙3-1_区分⑤所要額内訳'!$D$75="有",'別紙3-1_区分⑤所要額内訳'!$E$75&lt;=DATE(2022,12,31)),V176,""))</f>
        <v/>
      </c>
      <c r="W283" s="312" t="str">
        <f>IF(AND('別紙3-1_区分⑤所要額内訳'!$E$75&gt;=DATE(2023,1,1),'別紙3-1_区分⑤所要額内訳'!$D$75="無",COUNTIF($D$176:W176,1)&lt;=7),W176,IF(OR('別紙3-1_区分⑤所要額内訳'!$D$75="有",'別紙3-1_区分⑤所要額内訳'!$E$75&lt;=DATE(2022,12,31)),W176,""))</f>
        <v/>
      </c>
      <c r="X283" s="312" t="str">
        <f>IF(AND('別紙3-1_区分⑤所要額内訳'!$E$75&gt;=DATE(2023,1,1),'別紙3-1_区分⑤所要額内訳'!$D$75="無",COUNTIF($D$176:X176,1)&lt;=7),X176,IF(OR('別紙3-1_区分⑤所要額内訳'!$D$75="有",'別紙3-1_区分⑤所要額内訳'!$E$75&lt;=DATE(2022,12,31)),X176,""))</f>
        <v/>
      </c>
      <c r="Y283" s="312" t="str">
        <f>IF(AND('別紙3-1_区分⑤所要額内訳'!$E$75&gt;=DATE(2023,1,1),'別紙3-1_区分⑤所要額内訳'!$D$75="無",COUNTIF($D$176:Y176,1)&lt;=7),Y176,IF(OR('別紙3-1_区分⑤所要額内訳'!$D$75="有",'別紙3-1_区分⑤所要額内訳'!$E$75&lt;=DATE(2022,12,31)),Y176,""))</f>
        <v/>
      </c>
      <c r="Z283" s="312" t="str">
        <f>IF(AND('別紙3-1_区分⑤所要額内訳'!$E$75&gt;=DATE(2023,1,1),'別紙3-1_区分⑤所要額内訳'!$D$75="無",COUNTIF($D$176:Z176,1)&lt;=7),Z176,IF(OR('別紙3-1_区分⑤所要額内訳'!$D$75="有",'別紙3-1_区分⑤所要額内訳'!$E$75&lt;=DATE(2022,12,31)),Z176,""))</f>
        <v/>
      </c>
      <c r="AA283" s="312" t="str">
        <f>IF(AND('別紙3-1_区分⑤所要額内訳'!$E$75&gt;=DATE(2023,1,1),'別紙3-1_区分⑤所要額内訳'!$D$75="無",COUNTIF($D$176:AA176,1)&lt;=7),AA176,IF(OR('別紙3-1_区分⑤所要額内訳'!$D$75="有",'別紙3-1_区分⑤所要額内訳'!$E$75&lt;=DATE(2022,12,31)),AA176,""))</f>
        <v/>
      </c>
      <c r="AB283" s="312" t="str">
        <f>IF(AND('別紙3-1_区分⑤所要額内訳'!$E$75&gt;=DATE(2023,1,1),'別紙3-1_区分⑤所要額内訳'!$D$75="無",COUNTIF($D$176:AB176,1)&lt;=7),AB176,IF(OR('別紙3-1_区分⑤所要額内訳'!$D$75="有",'別紙3-1_区分⑤所要額内訳'!$E$75&lt;=DATE(2022,12,31)),AB176,""))</f>
        <v/>
      </c>
      <c r="AC283" s="312" t="str">
        <f>IF(AND('別紙3-1_区分⑤所要額内訳'!$E$75&gt;=DATE(2023,1,1),'別紙3-1_区分⑤所要額内訳'!$D$75="無",COUNTIF($D$176:AC176,1)&lt;=7),AC176,IF(OR('別紙3-1_区分⑤所要額内訳'!$D$75="有",'別紙3-1_区分⑤所要額内訳'!$E$75&lt;=DATE(2022,12,31)),AC176,""))</f>
        <v/>
      </c>
      <c r="AD283" s="312" t="str">
        <f>IF(AND('別紙3-1_区分⑤所要額内訳'!$E$75&gt;=DATE(2023,1,1),'別紙3-1_区分⑤所要額内訳'!$D$75="無",COUNTIF($D$176:AD176,1)&lt;=7),AD176,IF(OR('別紙3-1_区分⑤所要額内訳'!$D$75="有",'別紙3-1_区分⑤所要額内訳'!$E$75&lt;=DATE(2022,12,31)),AD176,""))</f>
        <v/>
      </c>
      <c r="AE283" s="312" t="str">
        <f>IF(AND('別紙3-1_区分⑤所要額内訳'!$E$75&gt;=DATE(2023,1,1),'別紙3-1_区分⑤所要額内訳'!$D$75="無",COUNTIF($D$176:AE176,1)&lt;=7),AE176,IF(OR('別紙3-1_区分⑤所要額内訳'!$D$75="有",'別紙3-1_区分⑤所要額内訳'!$E$75&lt;=DATE(2022,12,31)),AE176,""))</f>
        <v/>
      </c>
      <c r="AF283" s="312" t="str">
        <f>IF(AND('別紙3-1_区分⑤所要額内訳'!$E$75&gt;=DATE(2023,1,1),'別紙3-1_区分⑤所要額内訳'!$D$75="無",COUNTIF($D$176:AF176,1)&lt;=7),AF176,IF(OR('別紙3-1_区分⑤所要額内訳'!$D$75="有",'別紙3-1_区分⑤所要額内訳'!$E$75&lt;=DATE(2022,12,31)),AF176,""))</f>
        <v/>
      </c>
      <c r="AG283" s="312" t="str">
        <f>IF(AND('別紙3-1_区分⑤所要額内訳'!$E$75&gt;=DATE(2023,1,1),'別紙3-1_区分⑤所要額内訳'!$D$75="無",COUNTIF($D$176:AG176,1)&lt;=7),AG176,IF(OR('別紙3-1_区分⑤所要額内訳'!$D$75="有",'別紙3-1_区分⑤所要額内訳'!$E$75&lt;=DATE(2022,12,31)),AG176,""))</f>
        <v/>
      </c>
      <c r="AH283" s="312" t="str">
        <f>IF(AND('別紙3-1_区分⑤所要額内訳'!$E$75&gt;=DATE(2023,1,1),'別紙3-1_区分⑤所要額内訳'!$D$75="無",COUNTIF($D$176:AH176,1)&lt;=7),AH176,IF(OR('別紙3-1_区分⑤所要額内訳'!$D$75="有",'別紙3-1_区分⑤所要額内訳'!$E$75&lt;=DATE(2022,12,31)),AH176,""))</f>
        <v/>
      </c>
      <c r="AI283" s="312" t="str">
        <f>IF(AND('別紙3-1_区分⑤所要額内訳'!$E$75&gt;=DATE(2023,1,1),'別紙3-1_区分⑤所要額内訳'!$D$75="無",COUNTIF($D$176:AI176,1)&lt;=7),AI176,IF(OR('別紙3-1_区分⑤所要額内訳'!$D$75="有",'別紙3-1_区分⑤所要額内訳'!$E$75&lt;=DATE(2022,12,31)),AI176,""))</f>
        <v/>
      </c>
      <c r="AJ283" s="312" t="str">
        <f>IF(AND('別紙3-1_区分⑤所要額内訳'!$E$75&gt;=DATE(2023,1,1),'別紙3-1_区分⑤所要額内訳'!$D$75="無",COUNTIF($D$176:AJ176,1)&lt;=7),AJ176,IF(OR('別紙3-1_区分⑤所要額内訳'!$D$75="有",'別紙3-1_区分⑤所要額内訳'!$E$75&lt;=DATE(2022,12,31)),AJ176,""))</f>
        <v/>
      </c>
      <c r="AK283" s="312" t="str">
        <f>IF(AND('別紙3-1_区分⑤所要額内訳'!$E$75&gt;=DATE(2023,1,1),'別紙3-1_区分⑤所要額内訳'!$D$75="無",COUNTIF($D$176:AK176,1)&lt;=7),AK176,IF(OR('別紙3-1_区分⑤所要額内訳'!$D$75="有",'別紙3-1_区分⑤所要額内訳'!$E$75&lt;=DATE(2022,12,31)),AK176,""))</f>
        <v/>
      </c>
      <c r="AL283" s="312" t="str">
        <f>IF(AND('別紙3-1_区分⑤所要額内訳'!$E$75&gt;=DATE(2023,1,1),'別紙3-1_区分⑤所要額内訳'!$D$75="無",COUNTIF($D$176:AL176,1)&lt;=7),AL176,IF(OR('別紙3-1_区分⑤所要額内訳'!$D$75="有",'別紙3-1_区分⑤所要額内訳'!$E$75&lt;=DATE(2022,12,31)),AL176,""))</f>
        <v/>
      </c>
      <c r="AM283" s="312" t="str">
        <f>IF(AND('別紙3-1_区分⑤所要額内訳'!$E$75&gt;=DATE(2023,1,1),'別紙3-1_区分⑤所要額内訳'!$D$75="無",COUNTIF($D$176:AM176,1)&lt;=7),AM176,IF(OR('別紙3-1_区分⑤所要額内訳'!$D$75="有",'別紙3-1_区分⑤所要額内訳'!$E$75&lt;=DATE(2022,12,31)),AM176,""))</f>
        <v/>
      </c>
      <c r="AN283" s="312" t="str">
        <f>IF(AND('別紙3-1_区分⑤所要額内訳'!$E$75&gt;=DATE(2023,1,1),'別紙3-1_区分⑤所要額内訳'!$D$75="無",COUNTIF($D$176:AN176,1)&lt;=7),AN176,IF(OR('別紙3-1_区分⑤所要額内訳'!$D$75="有",'別紙3-1_区分⑤所要額内訳'!$E$75&lt;=DATE(2022,12,31)),AN176,""))</f>
        <v/>
      </c>
      <c r="AO283" s="312" t="str">
        <f>IF(AND('別紙3-1_区分⑤所要額内訳'!$E$75&gt;=DATE(2023,1,1),'別紙3-1_区分⑤所要額内訳'!$D$75="無",COUNTIF($D$176:AO176,1)&lt;=7),AO176,IF(OR('別紙3-1_区分⑤所要額内訳'!$D$75="有",'別紙3-1_区分⑤所要額内訳'!$E$75&lt;=DATE(2022,12,31)),AO176,""))</f>
        <v/>
      </c>
      <c r="AP283" s="312" t="str">
        <f>IF(AND('別紙3-1_区分⑤所要額内訳'!$E$75&gt;=DATE(2023,1,1),'別紙3-1_区分⑤所要額内訳'!$D$75="無",COUNTIF($D$176:AP176,1)&lt;=7),AP176,IF(OR('別紙3-1_区分⑤所要額内訳'!$D$75="有",'別紙3-1_区分⑤所要額内訳'!$E$75&lt;=DATE(2022,12,31)),AP176,""))</f>
        <v/>
      </c>
      <c r="AQ283" s="312" t="str">
        <f>IF(AND('別紙3-1_区分⑤所要額内訳'!$E$75&gt;=DATE(2023,1,1),'別紙3-1_区分⑤所要額内訳'!$D$75="無",COUNTIF($D$176:AQ176,1)&lt;=7),AQ176,IF(OR('別紙3-1_区分⑤所要額内訳'!$D$75="有",'別紙3-1_区分⑤所要額内訳'!$E$75&lt;=DATE(2022,12,31)),AQ176,""))</f>
        <v/>
      </c>
      <c r="AR283" s="312" t="str">
        <f>IF(AND('別紙3-1_区分⑤所要額内訳'!$E$75&gt;=DATE(2023,1,1),'別紙3-1_区分⑤所要額内訳'!$D$75="無",COUNTIF($D$176:AR176,1)&lt;=7),AR176,IF(OR('別紙3-1_区分⑤所要額内訳'!$D$75="有",'別紙3-1_区分⑤所要額内訳'!$E$75&lt;=DATE(2022,12,31)),AR176,""))</f>
        <v/>
      </c>
      <c r="AS283" s="312" t="str">
        <f>IF(AND('別紙3-1_区分⑤所要額内訳'!$E$75&gt;=DATE(2023,1,1),'別紙3-1_区分⑤所要額内訳'!$D$75="無",COUNTIF($D$176:AS176,1)&lt;=7),AS176,IF(OR('別紙3-1_区分⑤所要額内訳'!$D$75="有",'別紙3-1_区分⑤所要額内訳'!$E$75&lt;=DATE(2022,12,31)),AS176,""))</f>
        <v/>
      </c>
      <c r="AT283" s="312" t="str">
        <f>IF(AND('別紙3-1_区分⑤所要額内訳'!$E$75&gt;=DATE(2023,1,1),'別紙3-1_区分⑤所要額内訳'!$D$75="無",COUNTIF($D$176:AT176,1)&lt;=7),AT176,IF(OR('別紙3-1_区分⑤所要額内訳'!$D$75="有",'別紙3-1_区分⑤所要額内訳'!$E$75&lt;=DATE(2022,12,31)),AT176,""))</f>
        <v/>
      </c>
      <c r="AU283" s="312" t="str">
        <f>IF(AND('別紙3-1_区分⑤所要額内訳'!$E$75&gt;=DATE(2023,1,1),'別紙3-1_区分⑤所要額内訳'!$D$75="無",COUNTIF($D$176:AU176,1)&lt;=7),AU176,IF(OR('別紙3-1_区分⑤所要額内訳'!$D$75="有",'別紙3-1_区分⑤所要額内訳'!$E$75&lt;=DATE(2022,12,31)),AU176,""))</f>
        <v/>
      </c>
      <c r="AV283" s="312" t="str">
        <f>IF(AND('別紙3-1_区分⑤所要額内訳'!$E$75&gt;=DATE(2023,1,1),'別紙3-1_区分⑤所要額内訳'!$D$75="無",COUNTIF($D$176:AV176,1)&lt;=7),AV176,IF(OR('別紙3-1_区分⑤所要額内訳'!$D$75="有",'別紙3-1_区分⑤所要額内訳'!$E$75&lt;=DATE(2022,12,31)),AV176,""))</f>
        <v/>
      </c>
      <c r="AW283" s="312" t="str">
        <f>IF(AND('別紙3-1_区分⑤所要額内訳'!$E$75&gt;=DATE(2023,1,1),'別紙3-1_区分⑤所要額内訳'!$D$75="無",COUNTIF($D$176:AW176,1)&lt;=7),AW176,IF(OR('別紙3-1_区分⑤所要額内訳'!$D$75="有",'別紙3-1_区分⑤所要額内訳'!$E$75&lt;=DATE(2022,12,31)),AW176,""))</f>
        <v/>
      </c>
      <c r="AX283" s="312" t="str">
        <f>IF(AND('別紙3-1_区分⑤所要額内訳'!$E$75&gt;=DATE(2023,1,1),'別紙3-1_区分⑤所要額内訳'!$D$75="無",COUNTIF($D$176:AX176,1)&lt;=7),AX176,IF(OR('別紙3-1_区分⑤所要額内訳'!$D$75="有",'別紙3-1_区分⑤所要額内訳'!$E$75&lt;=DATE(2022,12,31)),AX176,""))</f>
        <v/>
      </c>
      <c r="AY283" s="312" t="str">
        <f>IF(AND('別紙3-1_区分⑤所要額内訳'!$E$75&gt;=DATE(2023,1,1),'別紙3-1_区分⑤所要額内訳'!$D$75="無",COUNTIF($D$176:AY176,1)&lt;=7),AY176,IF(OR('別紙3-1_区分⑤所要額内訳'!$D$75="有",'別紙3-1_区分⑤所要額内訳'!$E$75&lt;=DATE(2022,12,31)),AY176,""))</f>
        <v/>
      </c>
      <c r="AZ283" s="312" t="str">
        <f>IF(AND('別紙3-1_区分⑤所要額内訳'!$E$75&gt;=DATE(2023,1,1),'別紙3-1_区分⑤所要額内訳'!$D$75="無",COUNTIF($D$176:AZ176,1)&lt;=7),AZ176,IF(OR('別紙3-1_区分⑤所要額内訳'!$D$75="有",'別紙3-1_区分⑤所要額内訳'!$E$75&lt;=DATE(2022,12,31)),AZ176,""))</f>
        <v/>
      </c>
      <c r="BA283" s="312" t="str">
        <f>IF(AND('別紙3-1_区分⑤所要額内訳'!$E$75&gt;=DATE(2023,1,1),'別紙3-1_区分⑤所要額内訳'!$D$75="無",COUNTIF($D$176:BA176,1)&lt;=7),BA176,IF(OR('別紙3-1_区分⑤所要額内訳'!$D$75="有",'別紙3-1_区分⑤所要額内訳'!$E$75&lt;=DATE(2022,12,31)),BA176,""))</f>
        <v/>
      </c>
      <c r="BB283" s="311">
        <f t="shared" ref="BB283:BB314" si="233">COUNTIF(D283:BA283,1)</f>
        <v>1</v>
      </c>
    </row>
    <row r="284" spans="1:54">
      <c r="A284" s="307" t="str">
        <f t="shared" si="232"/>
        <v/>
      </c>
      <c r="B284" s="313" t="str">
        <f t="shared" si="232"/>
        <v/>
      </c>
      <c r="C284" s="307" t="str">
        <f t="shared" si="232"/>
        <v/>
      </c>
      <c r="D284" s="312">
        <f>IF(AND('別紙3-1_区分⑤所要額内訳'!$E$76&gt;=DATE(2023,1,1),'別紙3-1_区分⑤所要額内訳'!$D$76="無",COUNTIF($D$177:D177,1)&lt;=7),D177,IF(OR('別紙3-1_区分⑤所要額内訳'!$D$76="有",'別紙3-1_区分⑤所要額内訳'!$E$76&lt;=DATE(2022,12,31)),D177,""))</f>
        <v>1</v>
      </c>
      <c r="E284" s="312" t="str">
        <f>IF(AND('別紙3-1_区分⑤所要額内訳'!$E$76&gt;=DATE(2023,1,1),'別紙3-1_区分⑤所要額内訳'!$D$76="無",COUNTIF($D$177:E177,1)&lt;=7),E177,IF(OR('別紙3-1_区分⑤所要額内訳'!$D$76="有",'別紙3-1_区分⑤所要額内訳'!$E$76&lt;=DATE(2022,12,31)),E177,""))</f>
        <v/>
      </c>
      <c r="F284" s="312" t="str">
        <f>IF(AND('別紙3-1_区分⑤所要額内訳'!$E$76&gt;=DATE(2023,1,1),'別紙3-1_区分⑤所要額内訳'!$D$76="無",COUNTIF($D$177:F177,1)&lt;=7),F177,IF(OR('別紙3-1_区分⑤所要額内訳'!$D$76="有",'別紙3-1_区分⑤所要額内訳'!$E$76&lt;=DATE(2022,12,31)),F177,""))</f>
        <v/>
      </c>
      <c r="G284" s="312" t="str">
        <f>IF(AND('別紙3-1_区分⑤所要額内訳'!$E$76&gt;=DATE(2023,1,1),'別紙3-1_区分⑤所要額内訳'!$D$76="無",COUNTIF($D$177:G177,1)&lt;=7),G177,IF(OR('別紙3-1_区分⑤所要額内訳'!$D$76="有",'別紙3-1_区分⑤所要額内訳'!$E$76&lt;=DATE(2022,12,31)),G177,""))</f>
        <v/>
      </c>
      <c r="H284" s="312" t="str">
        <f>IF(AND('別紙3-1_区分⑤所要額内訳'!$E$76&gt;=DATE(2023,1,1),'別紙3-1_区分⑤所要額内訳'!$D$76="無",COUNTIF($D$177:H177,1)&lt;=7),H177,IF(OR('別紙3-1_区分⑤所要額内訳'!$D$76="有",'別紙3-1_区分⑤所要額内訳'!$E$76&lt;=DATE(2022,12,31)),H177,""))</f>
        <v/>
      </c>
      <c r="I284" s="312" t="str">
        <f>IF(AND('別紙3-1_区分⑤所要額内訳'!$E$76&gt;=DATE(2023,1,1),'別紙3-1_区分⑤所要額内訳'!$D$76="無",COUNTIF($D$177:I177,1)&lt;=7),I177,IF(OR('別紙3-1_区分⑤所要額内訳'!$D$76="有",'別紙3-1_区分⑤所要額内訳'!$E$76&lt;=DATE(2022,12,31)),I177,""))</f>
        <v/>
      </c>
      <c r="J284" s="312" t="str">
        <f>IF(AND('別紙3-1_区分⑤所要額内訳'!$E$76&gt;=DATE(2023,1,1),'別紙3-1_区分⑤所要額内訳'!$D$76="無",COUNTIF($D$177:J177,1)&lt;=7),J177,IF(OR('別紙3-1_区分⑤所要額内訳'!$D$76="有",'別紙3-1_区分⑤所要額内訳'!$E$76&lt;=DATE(2022,12,31)),J177,""))</f>
        <v/>
      </c>
      <c r="K284" s="312" t="str">
        <f>IF(AND('別紙3-1_区分⑤所要額内訳'!$E$76&gt;=DATE(2023,1,1),'別紙3-1_区分⑤所要額内訳'!$D$76="無",COUNTIF($D$177:K177,1)&lt;=7),K177,IF(OR('別紙3-1_区分⑤所要額内訳'!$D$76="有",'別紙3-1_区分⑤所要額内訳'!$E$76&lt;=DATE(2022,12,31)),K177,""))</f>
        <v/>
      </c>
      <c r="L284" s="312" t="str">
        <f>IF(AND('別紙3-1_区分⑤所要額内訳'!$E$76&gt;=DATE(2023,1,1),'別紙3-1_区分⑤所要額内訳'!$D$76="無",COUNTIF($D$177:L177,1)&lt;=7),L177,IF(OR('別紙3-1_区分⑤所要額内訳'!$D$76="有",'別紙3-1_区分⑤所要額内訳'!$E$76&lt;=DATE(2022,12,31)),L177,""))</f>
        <v/>
      </c>
      <c r="M284" s="312" t="str">
        <f>IF(AND('別紙3-1_区分⑤所要額内訳'!$E$76&gt;=DATE(2023,1,1),'別紙3-1_区分⑤所要額内訳'!$D$76="無",COUNTIF($D$177:M177,1)&lt;=7),M177,IF(OR('別紙3-1_区分⑤所要額内訳'!$D$76="有",'別紙3-1_区分⑤所要額内訳'!$E$76&lt;=DATE(2022,12,31)),M177,""))</f>
        <v/>
      </c>
      <c r="N284" s="312" t="str">
        <f>IF(AND('別紙3-1_区分⑤所要額内訳'!$E$76&gt;=DATE(2023,1,1),'別紙3-1_区分⑤所要額内訳'!$D$76="無",COUNTIF($D$177:N177,1)&lt;=7),N177,IF(OR('別紙3-1_区分⑤所要額内訳'!$D$76="有",'別紙3-1_区分⑤所要額内訳'!$E$76&lt;=DATE(2022,12,31)),N177,""))</f>
        <v/>
      </c>
      <c r="O284" s="312" t="str">
        <f>IF(AND('別紙3-1_区分⑤所要額内訳'!$E$76&gt;=DATE(2023,1,1),'別紙3-1_区分⑤所要額内訳'!$D$76="無",COUNTIF($D$177:O177,1)&lt;=7),O177,IF(OR('別紙3-1_区分⑤所要額内訳'!$D$76="有",'別紙3-1_区分⑤所要額内訳'!$E$76&lt;=DATE(2022,12,31)),O177,""))</f>
        <v/>
      </c>
      <c r="P284" s="312" t="str">
        <f>IF(AND('別紙3-1_区分⑤所要額内訳'!$E$76&gt;=DATE(2023,1,1),'別紙3-1_区分⑤所要額内訳'!$D$76="無",COUNTIF($D$177:P177,1)&lt;=7),P177,IF(OR('別紙3-1_区分⑤所要額内訳'!$D$76="有",'別紙3-1_区分⑤所要額内訳'!$E$76&lt;=DATE(2022,12,31)),P177,""))</f>
        <v/>
      </c>
      <c r="Q284" s="312" t="str">
        <f>IF(AND('別紙3-1_区分⑤所要額内訳'!$E$76&gt;=DATE(2023,1,1),'別紙3-1_区分⑤所要額内訳'!$D$76="無",COUNTIF($D$177:Q177,1)&lt;=7),Q177,IF(OR('別紙3-1_区分⑤所要額内訳'!$D$76="有",'別紙3-1_区分⑤所要額内訳'!$E$76&lt;=DATE(2022,12,31)),Q177,""))</f>
        <v/>
      </c>
      <c r="R284" s="312" t="str">
        <f>IF(AND('別紙3-1_区分⑤所要額内訳'!$E$76&gt;=DATE(2023,1,1),'別紙3-1_区分⑤所要額内訳'!$D$76="無",COUNTIF($D$177:R177,1)&lt;=7),R177,IF(OR('別紙3-1_区分⑤所要額内訳'!$D$76="有",'別紙3-1_区分⑤所要額内訳'!$E$76&lt;=DATE(2022,12,31)),R177,""))</f>
        <v/>
      </c>
      <c r="S284" s="312" t="str">
        <f>IF(AND('別紙3-1_区分⑤所要額内訳'!$E$76&gt;=DATE(2023,1,1),'別紙3-1_区分⑤所要額内訳'!$D$76="無",COUNTIF($D$177:S177,1)&lt;=7),S177,IF(OR('別紙3-1_区分⑤所要額内訳'!$D$76="有",'別紙3-1_区分⑤所要額内訳'!$E$76&lt;=DATE(2022,12,31)),S177,""))</f>
        <v/>
      </c>
      <c r="T284" s="312" t="str">
        <f>IF(AND('別紙3-1_区分⑤所要額内訳'!$E$76&gt;=DATE(2023,1,1),'別紙3-1_区分⑤所要額内訳'!$D$76="無",COUNTIF($D$177:T177,1)&lt;=7),T177,IF(OR('別紙3-1_区分⑤所要額内訳'!$D$76="有",'別紙3-1_区分⑤所要額内訳'!$E$76&lt;=DATE(2022,12,31)),T177,""))</f>
        <v/>
      </c>
      <c r="U284" s="312" t="str">
        <f>IF(AND('別紙3-1_区分⑤所要額内訳'!$E$76&gt;=DATE(2023,1,1),'別紙3-1_区分⑤所要額内訳'!$D$76="無",COUNTIF($D$177:U177,1)&lt;=7),U177,IF(OR('別紙3-1_区分⑤所要額内訳'!$D$76="有",'別紙3-1_区分⑤所要額内訳'!$E$76&lt;=DATE(2022,12,31)),U177,""))</f>
        <v/>
      </c>
      <c r="V284" s="312" t="str">
        <f>IF(AND('別紙3-1_区分⑤所要額内訳'!$E$76&gt;=DATE(2023,1,1),'別紙3-1_区分⑤所要額内訳'!$D$76="無",COUNTIF($D$177:V177,1)&lt;=7),V177,IF(OR('別紙3-1_区分⑤所要額内訳'!$D$76="有",'別紙3-1_区分⑤所要額内訳'!$E$76&lt;=DATE(2022,12,31)),V177,""))</f>
        <v/>
      </c>
      <c r="W284" s="312" t="str">
        <f>IF(AND('別紙3-1_区分⑤所要額内訳'!$E$76&gt;=DATE(2023,1,1),'別紙3-1_区分⑤所要額内訳'!$D$76="無",COUNTIF($D$177:W177,1)&lt;=7),W177,IF(OR('別紙3-1_区分⑤所要額内訳'!$D$76="有",'別紙3-1_区分⑤所要額内訳'!$E$76&lt;=DATE(2022,12,31)),W177,""))</f>
        <v/>
      </c>
      <c r="X284" s="312" t="str">
        <f>IF(AND('別紙3-1_区分⑤所要額内訳'!$E$76&gt;=DATE(2023,1,1),'別紙3-1_区分⑤所要額内訳'!$D$76="無",COUNTIF($D$177:X177,1)&lt;=7),X177,IF(OR('別紙3-1_区分⑤所要額内訳'!$D$76="有",'別紙3-1_区分⑤所要額内訳'!$E$76&lt;=DATE(2022,12,31)),X177,""))</f>
        <v/>
      </c>
      <c r="Y284" s="312" t="str">
        <f>IF(AND('別紙3-1_区分⑤所要額内訳'!$E$76&gt;=DATE(2023,1,1),'別紙3-1_区分⑤所要額内訳'!$D$76="無",COUNTIF($D$177:Y177,1)&lt;=7),Y177,IF(OR('別紙3-1_区分⑤所要額内訳'!$D$76="有",'別紙3-1_区分⑤所要額内訳'!$E$76&lt;=DATE(2022,12,31)),Y177,""))</f>
        <v/>
      </c>
      <c r="Z284" s="312" t="str">
        <f>IF(AND('別紙3-1_区分⑤所要額内訳'!$E$76&gt;=DATE(2023,1,1),'別紙3-1_区分⑤所要額内訳'!$D$76="無",COUNTIF($D$177:Z177,1)&lt;=7),Z177,IF(OR('別紙3-1_区分⑤所要額内訳'!$D$76="有",'別紙3-1_区分⑤所要額内訳'!$E$76&lt;=DATE(2022,12,31)),Z177,""))</f>
        <v/>
      </c>
      <c r="AA284" s="312" t="str">
        <f>IF(AND('別紙3-1_区分⑤所要額内訳'!$E$76&gt;=DATE(2023,1,1),'別紙3-1_区分⑤所要額内訳'!$D$76="無",COUNTIF($D$177:AA177,1)&lt;=7),AA177,IF(OR('別紙3-1_区分⑤所要額内訳'!$D$76="有",'別紙3-1_区分⑤所要額内訳'!$E$76&lt;=DATE(2022,12,31)),AA177,""))</f>
        <v/>
      </c>
      <c r="AB284" s="312" t="str">
        <f>IF(AND('別紙3-1_区分⑤所要額内訳'!$E$76&gt;=DATE(2023,1,1),'別紙3-1_区分⑤所要額内訳'!$D$76="無",COUNTIF($D$177:AB177,1)&lt;=7),AB177,IF(OR('別紙3-1_区分⑤所要額内訳'!$D$76="有",'別紙3-1_区分⑤所要額内訳'!$E$76&lt;=DATE(2022,12,31)),AB177,""))</f>
        <v/>
      </c>
      <c r="AC284" s="312" t="str">
        <f>IF(AND('別紙3-1_区分⑤所要額内訳'!$E$76&gt;=DATE(2023,1,1),'別紙3-1_区分⑤所要額内訳'!$D$76="無",COUNTIF($D$177:AC177,1)&lt;=7),AC177,IF(OR('別紙3-1_区分⑤所要額内訳'!$D$76="有",'別紙3-1_区分⑤所要額内訳'!$E$76&lt;=DATE(2022,12,31)),AC177,""))</f>
        <v/>
      </c>
      <c r="AD284" s="312" t="str">
        <f>IF(AND('別紙3-1_区分⑤所要額内訳'!$E$76&gt;=DATE(2023,1,1),'別紙3-1_区分⑤所要額内訳'!$D$76="無",COUNTIF($D$177:AD177,1)&lt;=7),AD177,IF(OR('別紙3-1_区分⑤所要額内訳'!$D$76="有",'別紙3-1_区分⑤所要額内訳'!$E$76&lt;=DATE(2022,12,31)),AD177,""))</f>
        <v/>
      </c>
      <c r="AE284" s="312" t="str">
        <f>IF(AND('別紙3-1_区分⑤所要額内訳'!$E$76&gt;=DATE(2023,1,1),'別紙3-1_区分⑤所要額内訳'!$D$76="無",COUNTIF($D$177:AE177,1)&lt;=7),AE177,IF(OR('別紙3-1_区分⑤所要額内訳'!$D$76="有",'別紙3-1_区分⑤所要額内訳'!$E$76&lt;=DATE(2022,12,31)),AE177,""))</f>
        <v/>
      </c>
      <c r="AF284" s="312" t="str">
        <f>IF(AND('別紙3-1_区分⑤所要額内訳'!$E$76&gt;=DATE(2023,1,1),'別紙3-1_区分⑤所要額内訳'!$D$76="無",COUNTIF($D$177:AF177,1)&lt;=7),AF177,IF(OR('別紙3-1_区分⑤所要額内訳'!$D$76="有",'別紙3-1_区分⑤所要額内訳'!$E$76&lt;=DATE(2022,12,31)),AF177,""))</f>
        <v/>
      </c>
      <c r="AG284" s="312" t="str">
        <f>IF(AND('別紙3-1_区分⑤所要額内訳'!$E$76&gt;=DATE(2023,1,1),'別紙3-1_区分⑤所要額内訳'!$D$76="無",COUNTIF($D$177:AG177,1)&lt;=7),AG177,IF(OR('別紙3-1_区分⑤所要額内訳'!$D$76="有",'別紙3-1_区分⑤所要額内訳'!$E$76&lt;=DATE(2022,12,31)),AG177,""))</f>
        <v/>
      </c>
      <c r="AH284" s="312" t="str">
        <f>IF(AND('別紙3-1_区分⑤所要額内訳'!$E$76&gt;=DATE(2023,1,1),'別紙3-1_区分⑤所要額内訳'!$D$76="無",COUNTIF($D$177:AH177,1)&lt;=7),AH177,IF(OR('別紙3-1_区分⑤所要額内訳'!$D$76="有",'別紙3-1_区分⑤所要額内訳'!$E$76&lt;=DATE(2022,12,31)),AH177,""))</f>
        <v/>
      </c>
      <c r="AI284" s="312" t="str">
        <f>IF(AND('別紙3-1_区分⑤所要額内訳'!$E$76&gt;=DATE(2023,1,1),'別紙3-1_区分⑤所要額内訳'!$D$76="無",COUNTIF($D$177:AI177,1)&lt;=7),AI177,IF(OR('別紙3-1_区分⑤所要額内訳'!$D$76="有",'別紙3-1_区分⑤所要額内訳'!$E$76&lt;=DATE(2022,12,31)),AI177,""))</f>
        <v/>
      </c>
      <c r="AJ284" s="312" t="str">
        <f>IF(AND('別紙3-1_区分⑤所要額内訳'!$E$76&gt;=DATE(2023,1,1),'別紙3-1_区分⑤所要額内訳'!$D$76="無",COUNTIF($D$177:AJ177,1)&lt;=7),AJ177,IF(OR('別紙3-1_区分⑤所要額内訳'!$D$76="有",'別紙3-1_区分⑤所要額内訳'!$E$76&lt;=DATE(2022,12,31)),AJ177,""))</f>
        <v/>
      </c>
      <c r="AK284" s="312" t="str">
        <f>IF(AND('別紙3-1_区分⑤所要額内訳'!$E$76&gt;=DATE(2023,1,1),'別紙3-1_区分⑤所要額内訳'!$D$76="無",COUNTIF($D$177:AK177,1)&lt;=7),AK177,IF(OR('別紙3-1_区分⑤所要額内訳'!$D$76="有",'別紙3-1_区分⑤所要額内訳'!$E$76&lt;=DATE(2022,12,31)),AK177,""))</f>
        <v/>
      </c>
      <c r="AL284" s="312" t="str">
        <f>IF(AND('別紙3-1_区分⑤所要額内訳'!$E$76&gt;=DATE(2023,1,1),'別紙3-1_区分⑤所要額内訳'!$D$76="無",COUNTIF($D$177:AL177,1)&lt;=7),AL177,IF(OR('別紙3-1_区分⑤所要額内訳'!$D$76="有",'別紙3-1_区分⑤所要額内訳'!$E$76&lt;=DATE(2022,12,31)),AL177,""))</f>
        <v/>
      </c>
      <c r="AM284" s="312" t="str">
        <f>IF(AND('別紙3-1_区分⑤所要額内訳'!$E$76&gt;=DATE(2023,1,1),'別紙3-1_区分⑤所要額内訳'!$D$76="無",COUNTIF($D$177:AM177,1)&lt;=7),AM177,IF(OR('別紙3-1_区分⑤所要額内訳'!$D$76="有",'別紙3-1_区分⑤所要額内訳'!$E$76&lt;=DATE(2022,12,31)),AM177,""))</f>
        <v/>
      </c>
      <c r="AN284" s="312" t="str">
        <f>IF(AND('別紙3-1_区分⑤所要額内訳'!$E$76&gt;=DATE(2023,1,1),'別紙3-1_区分⑤所要額内訳'!$D$76="無",COUNTIF($D$177:AN177,1)&lt;=7),AN177,IF(OR('別紙3-1_区分⑤所要額内訳'!$D$76="有",'別紙3-1_区分⑤所要額内訳'!$E$76&lt;=DATE(2022,12,31)),AN177,""))</f>
        <v/>
      </c>
      <c r="AO284" s="312" t="str">
        <f>IF(AND('別紙3-1_区分⑤所要額内訳'!$E$76&gt;=DATE(2023,1,1),'別紙3-1_区分⑤所要額内訳'!$D$76="無",COUNTIF($D$177:AO177,1)&lt;=7),AO177,IF(OR('別紙3-1_区分⑤所要額内訳'!$D$76="有",'別紙3-1_区分⑤所要額内訳'!$E$76&lt;=DATE(2022,12,31)),AO177,""))</f>
        <v/>
      </c>
      <c r="AP284" s="312" t="str">
        <f>IF(AND('別紙3-1_区分⑤所要額内訳'!$E$76&gt;=DATE(2023,1,1),'別紙3-1_区分⑤所要額内訳'!$D$76="無",COUNTIF($D$177:AP177,1)&lt;=7),AP177,IF(OR('別紙3-1_区分⑤所要額内訳'!$D$76="有",'別紙3-1_区分⑤所要額内訳'!$E$76&lt;=DATE(2022,12,31)),AP177,""))</f>
        <v/>
      </c>
      <c r="AQ284" s="312" t="str">
        <f>IF(AND('別紙3-1_区分⑤所要額内訳'!$E$76&gt;=DATE(2023,1,1),'別紙3-1_区分⑤所要額内訳'!$D$76="無",COUNTIF($D$177:AQ177,1)&lt;=7),AQ177,IF(OR('別紙3-1_区分⑤所要額内訳'!$D$76="有",'別紙3-1_区分⑤所要額内訳'!$E$76&lt;=DATE(2022,12,31)),AQ177,""))</f>
        <v/>
      </c>
      <c r="AR284" s="312" t="str">
        <f>IF(AND('別紙3-1_区分⑤所要額内訳'!$E$76&gt;=DATE(2023,1,1),'別紙3-1_区分⑤所要額内訳'!$D$76="無",COUNTIF($D$177:AR177,1)&lt;=7),AR177,IF(OR('別紙3-1_区分⑤所要額内訳'!$D$76="有",'別紙3-1_区分⑤所要額内訳'!$E$76&lt;=DATE(2022,12,31)),AR177,""))</f>
        <v/>
      </c>
      <c r="AS284" s="312" t="str">
        <f>IF(AND('別紙3-1_区分⑤所要額内訳'!$E$76&gt;=DATE(2023,1,1),'別紙3-1_区分⑤所要額内訳'!$D$76="無",COUNTIF($D$177:AS177,1)&lt;=7),AS177,IF(OR('別紙3-1_区分⑤所要額内訳'!$D$76="有",'別紙3-1_区分⑤所要額内訳'!$E$76&lt;=DATE(2022,12,31)),AS177,""))</f>
        <v/>
      </c>
      <c r="AT284" s="312" t="str">
        <f>IF(AND('別紙3-1_区分⑤所要額内訳'!$E$76&gt;=DATE(2023,1,1),'別紙3-1_区分⑤所要額内訳'!$D$76="無",COUNTIF($D$177:AT177,1)&lt;=7),AT177,IF(OR('別紙3-1_区分⑤所要額内訳'!$D$76="有",'別紙3-1_区分⑤所要額内訳'!$E$76&lt;=DATE(2022,12,31)),AT177,""))</f>
        <v/>
      </c>
      <c r="AU284" s="312" t="str">
        <f>IF(AND('別紙3-1_区分⑤所要額内訳'!$E$76&gt;=DATE(2023,1,1),'別紙3-1_区分⑤所要額内訳'!$D$76="無",COUNTIF($D$177:AU177,1)&lt;=7),AU177,IF(OR('別紙3-1_区分⑤所要額内訳'!$D$76="有",'別紙3-1_区分⑤所要額内訳'!$E$76&lt;=DATE(2022,12,31)),AU177,""))</f>
        <v/>
      </c>
      <c r="AV284" s="312" t="str">
        <f>IF(AND('別紙3-1_区分⑤所要額内訳'!$E$76&gt;=DATE(2023,1,1),'別紙3-1_区分⑤所要額内訳'!$D$76="無",COUNTIF($D$177:AV177,1)&lt;=7),AV177,IF(OR('別紙3-1_区分⑤所要額内訳'!$D$76="有",'別紙3-1_区分⑤所要額内訳'!$E$76&lt;=DATE(2022,12,31)),AV177,""))</f>
        <v/>
      </c>
      <c r="AW284" s="312" t="str">
        <f>IF(AND('別紙3-1_区分⑤所要額内訳'!$E$76&gt;=DATE(2023,1,1),'別紙3-1_区分⑤所要額内訳'!$D$76="無",COUNTIF($D$177:AW177,1)&lt;=7),AW177,IF(OR('別紙3-1_区分⑤所要額内訳'!$D$76="有",'別紙3-1_区分⑤所要額内訳'!$E$76&lt;=DATE(2022,12,31)),AW177,""))</f>
        <v/>
      </c>
      <c r="AX284" s="312" t="str">
        <f>IF(AND('別紙3-1_区分⑤所要額内訳'!$E$76&gt;=DATE(2023,1,1),'別紙3-1_区分⑤所要額内訳'!$D$76="無",COUNTIF($D$177:AX177,1)&lt;=7),AX177,IF(OR('別紙3-1_区分⑤所要額内訳'!$D$76="有",'別紙3-1_区分⑤所要額内訳'!$E$76&lt;=DATE(2022,12,31)),AX177,""))</f>
        <v/>
      </c>
      <c r="AY284" s="312" t="str">
        <f>IF(AND('別紙3-1_区分⑤所要額内訳'!$E$76&gt;=DATE(2023,1,1),'別紙3-1_区分⑤所要額内訳'!$D$76="無",COUNTIF($D$177:AY177,1)&lt;=7),AY177,IF(OR('別紙3-1_区分⑤所要額内訳'!$D$76="有",'別紙3-1_区分⑤所要額内訳'!$E$76&lt;=DATE(2022,12,31)),AY177,""))</f>
        <v/>
      </c>
      <c r="AZ284" s="312" t="str">
        <f>IF(AND('別紙3-1_区分⑤所要額内訳'!$E$76&gt;=DATE(2023,1,1),'別紙3-1_区分⑤所要額内訳'!$D$76="無",COUNTIF($D$177:AZ177,1)&lt;=7),AZ177,IF(OR('別紙3-1_区分⑤所要額内訳'!$D$76="有",'別紙3-1_区分⑤所要額内訳'!$E$76&lt;=DATE(2022,12,31)),AZ177,""))</f>
        <v/>
      </c>
      <c r="BA284" s="312" t="str">
        <f>IF(AND('別紙3-1_区分⑤所要額内訳'!$E$76&gt;=DATE(2023,1,1),'別紙3-1_区分⑤所要額内訳'!$D$76="無",COUNTIF($D$177:BA177,1)&lt;=7),BA177,IF(OR('別紙3-1_区分⑤所要額内訳'!$D$76="有",'別紙3-1_区分⑤所要額内訳'!$E$76&lt;=DATE(2022,12,31)),BA177,""))</f>
        <v/>
      </c>
      <c r="BB284" s="311">
        <f t="shared" si="233"/>
        <v>1</v>
      </c>
    </row>
    <row r="285" spans="1:54">
      <c r="A285" s="307" t="str">
        <f t="shared" si="232"/>
        <v/>
      </c>
      <c r="B285" s="313" t="str">
        <f t="shared" si="232"/>
        <v/>
      </c>
      <c r="C285" s="307" t="str">
        <f t="shared" si="232"/>
        <v/>
      </c>
      <c r="D285" s="312">
        <f>IF(AND('別紙3-1_区分⑤所要額内訳'!$E$77&gt;=DATE(2023,1,1),'別紙3-1_区分⑤所要額内訳'!$D$77="無",COUNTIF($D$178:D178,1)&lt;=7),D178,IF(OR('別紙3-1_区分⑤所要額内訳'!$D$77="有",'別紙3-1_区分⑤所要額内訳'!$E$77&lt;=DATE(2022,12,31)),D178,""))</f>
        <v>1</v>
      </c>
      <c r="E285" s="312" t="str">
        <f>IF(AND('別紙3-1_区分⑤所要額内訳'!$E$77&gt;=DATE(2023,1,1),'別紙3-1_区分⑤所要額内訳'!$D$77="無",COUNTIF($D$178:E178,1)&lt;=7),E178,IF(OR('別紙3-1_区分⑤所要額内訳'!$D$77="有",'別紙3-1_区分⑤所要額内訳'!$E$77&lt;=DATE(2022,12,31)),E178,""))</f>
        <v/>
      </c>
      <c r="F285" s="312" t="str">
        <f>IF(AND('別紙3-1_区分⑤所要額内訳'!$E$77&gt;=DATE(2023,1,1),'別紙3-1_区分⑤所要額内訳'!$D$77="無",COUNTIF($D$178:F178,1)&lt;=7),F178,IF(OR('別紙3-1_区分⑤所要額内訳'!$D$77="有",'別紙3-1_区分⑤所要額内訳'!$E$77&lt;=DATE(2022,12,31)),F178,""))</f>
        <v/>
      </c>
      <c r="G285" s="312" t="str">
        <f>IF(AND('別紙3-1_区分⑤所要額内訳'!$E$77&gt;=DATE(2023,1,1),'別紙3-1_区分⑤所要額内訳'!$D$77="無",COUNTIF($D$178:G178,1)&lt;=7),G178,IF(OR('別紙3-1_区分⑤所要額内訳'!$D$77="有",'別紙3-1_区分⑤所要額内訳'!$E$77&lt;=DATE(2022,12,31)),G178,""))</f>
        <v/>
      </c>
      <c r="H285" s="312" t="str">
        <f>IF(AND('別紙3-1_区分⑤所要額内訳'!$E$77&gt;=DATE(2023,1,1),'別紙3-1_区分⑤所要額内訳'!$D$77="無",COUNTIF($D$178:H178,1)&lt;=7),H178,IF(OR('別紙3-1_区分⑤所要額内訳'!$D$77="有",'別紙3-1_区分⑤所要額内訳'!$E$77&lt;=DATE(2022,12,31)),H178,""))</f>
        <v/>
      </c>
      <c r="I285" s="312" t="str">
        <f>IF(AND('別紙3-1_区分⑤所要額内訳'!$E$77&gt;=DATE(2023,1,1),'別紙3-1_区分⑤所要額内訳'!$D$77="無",COUNTIF($D$178:I178,1)&lt;=7),I178,IF(OR('別紙3-1_区分⑤所要額内訳'!$D$77="有",'別紙3-1_区分⑤所要額内訳'!$E$77&lt;=DATE(2022,12,31)),I178,""))</f>
        <v/>
      </c>
      <c r="J285" s="312" t="str">
        <f>IF(AND('別紙3-1_区分⑤所要額内訳'!$E$77&gt;=DATE(2023,1,1),'別紙3-1_区分⑤所要額内訳'!$D$77="無",COUNTIF($D$178:J178,1)&lt;=7),J178,IF(OR('別紙3-1_区分⑤所要額内訳'!$D$77="有",'別紙3-1_区分⑤所要額内訳'!$E$77&lt;=DATE(2022,12,31)),J178,""))</f>
        <v/>
      </c>
      <c r="K285" s="312" t="str">
        <f>IF(AND('別紙3-1_区分⑤所要額内訳'!$E$77&gt;=DATE(2023,1,1),'別紙3-1_区分⑤所要額内訳'!$D$77="無",COUNTIF($D$178:K178,1)&lt;=7),K178,IF(OR('別紙3-1_区分⑤所要額内訳'!$D$77="有",'別紙3-1_区分⑤所要額内訳'!$E$77&lt;=DATE(2022,12,31)),K178,""))</f>
        <v/>
      </c>
      <c r="L285" s="312" t="str">
        <f>IF(AND('別紙3-1_区分⑤所要額内訳'!$E$77&gt;=DATE(2023,1,1),'別紙3-1_区分⑤所要額内訳'!$D$77="無",COUNTIF($D$178:L178,1)&lt;=7),L178,IF(OR('別紙3-1_区分⑤所要額内訳'!$D$77="有",'別紙3-1_区分⑤所要額内訳'!$E$77&lt;=DATE(2022,12,31)),L178,""))</f>
        <v/>
      </c>
      <c r="M285" s="312" t="str">
        <f>IF(AND('別紙3-1_区分⑤所要額内訳'!$E$77&gt;=DATE(2023,1,1),'別紙3-1_区分⑤所要額内訳'!$D$77="無",COUNTIF($D$178:M178,1)&lt;=7),M178,IF(OR('別紙3-1_区分⑤所要額内訳'!$D$77="有",'別紙3-1_区分⑤所要額内訳'!$E$77&lt;=DATE(2022,12,31)),M178,""))</f>
        <v/>
      </c>
      <c r="N285" s="312" t="str">
        <f>IF(AND('別紙3-1_区分⑤所要額内訳'!$E$77&gt;=DATE(2023,1,1),'別紙3-1_区分⑤所要額内訳'!$D$77="無",COUNTIF($D$178:N178,1)&lt;=7),N178,IF(OR('別紙3-1_区分⑤所要額内訳'!$D$77="有",'別紙3-1_区分⑤所要額内訳'!$E$77&lt;=DATE(2022,12,31)),N178,""))</f>
        <v/>
      </c>
      <c r="O285" s="312" t="str">
        <f>IF(AND('別紙3-1_区分⑤所要額内訳'!$E$77&gt;=DATE(2023,1,1),'別紙3-1_区分⑤所要額内訳'!$D$77="無",COUNTIF($D$178:O178,1)&lt;=7),O178,IF(OR('別紙3-1_区分⑤所要額内訳'!$D$77="有",'別紙3-1_区分⑤所要額内訳'!$E$77&lt;=DATE(2022,12,31)),O178,""))</f>
        <v/>
      </c>
      <c r="P285" s="312" t="str">
        <f>IF(AND('別紙3-1_区分⑤所要額内訳'!$E$77&gt;=DATE(2023,1,1),'別紙3-1_区分⑤所要額内訳'!$D$77="無",COUNTIF($D$178:P178,1)&lt;=7),P178,IF(OR('別紙3-1_区分⑤所要額内訳'!$D$77="有",'別紙3-1_区分⑤所要額内訳'!$E$77&lt;=DATE(2022,12,31)),P178,""))</f>
        <v/>
      </c>
      <c r="Q285" s="312" t="str">
        <f>IF(AND('別紙3-1_区分⑤所要額内訳'!$E$77&gt;=DATE(2023,1,1),'別紙3-1_区分⑤所要額内訳'!$D$77="無",COUNTIF($D$178:Q178,1)&lt;=7),Q178,IF(OR('別紙3-1_区分⑤所要額内訳'!$D$77="有",'別紙3-1_区分⑤所要額内訳'!$E$77&lt;=DATE(2022,12,31)),Q178,""))</f>
        <v/>
      </c>
      <c r="R285" s="312" t="str">
        <f>IF(AND('別紙3-1_区分⑤所要額内訳'!$E$77&gt;=DATE(2023,1,1),'別紙3-1_区分⑤所要額内訳'!$D$77="無",COUNTIF($D$178:R178,1)&lt;=7),R178,IF(OR('別紙3-1_区分⑤所要額内訳'!$D$77="有",'別紙3-1_区分⑤所要額内訳'!$E$77&lt;=DATE(2022,12,31)),R178,""))</f>
        <v/>
      </c>
      <c r="S285" s="312" t="str">
        <f>IF(AND('別紙3-1_区分⑤所要額内訳'!$E$77&gt;=DATE(2023,1,1),'別紙3-1_区分⑤所要額内訳'!$D$77="無",COUNTIF($D$178:S178,1)&lt;=7),S178,IF(OR('別紙3-1_区分⑤所要額内訳'!$D$77="有",'別紙3-1_区分⑤所要額内訳'!$E$77&lt;=DATE(2022,12,31)),S178,""))</f>
        <v/>
      </c>
      <c r="T285" s="312" t="str">
        <f>IF(AND('別紙3-1_区分⑤所要額内訳'!$E$77&gt;=DATE(2023,1,1),'別紙3-1_区分⑤所要額内訳'!$D$77="無",COUNTIF($D$178:T178,1)&lt;=7),T178,IF(OR('別紙3-1_区分⑤所要額内訳'!$D$77="有",'別紙3-1_区分⑤所要額内訳'!$E$77&lt;=DATE(2022,12,31)),T178,""))</f>
        <v/>
      </c>
      <c r="U285" s="312" t="str">
        <f>IF(AND('別紙3-1_区分⑤所要額内訳'!$E$77&gt;=DATE(2023,1,1),'別紙3-1_区分⑤所要額内訳'!$D$77="無",COUNTIF($D$178:U178,1)&lt;=7),U178,IF(OR('別紙3-1_区分⑤所要額内訳'!$D$77="有",'別紙3-1_区分⑤所要額内訳'!$E$77&lt;=DATE(2022,12,31)),U178,""))</f>
        <v/>
      </c>
      <c r="V285" s="312" t="str">
        <f>IF(AND('別紙3-1_区分⑤所要額内訳'!$E$77&gt;=DATE(2023,1,1),'別紙3-1_区分⑤所要額内訳'!$D$77="無",COUNTIF($D$178:V178,1)&lt;=7),V178,IF(OR('別紙3-1_区分⑤所要額内訳'!$D$77="有",'別紙3-1_区分⑤所要額内訳'!$E$77&lt;=DATE(2022,12,31)),V178,""))</f>
        <v/>
      </c>
      <c r="W285" s="312" t="str">
        <f>IF(AND('別紙3-1_区分⑤所要額内訳'!$E$77&gt;=DATE(2023,1,1),'別紙3-1_区分⑤所要額内訳'!$D$77="無",COUNTIF($D$178:W178,1)&lt;=7),W178,IF(OR('別紙3-1_区分⑤所要額内訳'!$D$77="有",'別紙3-1_区分⑤所要額内訳'!$E$77&lt;=DATE(2022,12,31)),W178,""))</f>
        <v/>
      </c>
      <c r="X285" s="312" t="str">
        <f>IF(AND('別紙3-1_区分⑤所要額内訳'!$E$77&gt;=DATE(2023,1,1),'別紙3-1_区分⑤所要額内訳'!$D$77="無",COUNTIF($D$178:X178,1)&lt;=7),X178,IF(OR('別紙3-1_区分⑤所要額内訳'!$D$77="有",'別紙3-1_区分⑤所要額内訳'!$E$77&lt;=DATE(2022,12,31)),X178,""))</f>
        <v/>
      </c>
      <c r="Y285" s="312" t="str">
        <f>IF(AND('別紙3-1_区分⑤所要額内訳'!$E$77&gt;=DATE(2023,1,1),'別紙3-1_区分⑤所要額内訳'!$D$77="無",COUNTIF($D$178:Y178,1)&lt;=7),Y178,IF(OR('別紙3-1_区分⑤所要額内訳'!$D$77="有",'別紙3-1_区分⑤所要額内訳'!$E$77&lt;=DATE(2022,12,31)),Y178,""))</f>
        <v/>
      </c>
      <c r="Z285" s="312" t="str">
        <f>IF(AND('別紙3-1_区分⑤所要額内訳'!$E$77&gt;=DATE(2023,1,1),'別紙3-1_区分⑤所要額内訳'!$D$77="無",COUNTIF($D$178:Z178,1)&lt;=7),Z178,IF(OR('別紙3-1_区分⑤所要額内訳'!$D$77="有",'別紙3-1_区分⑤所要額内訳'!$E$77&lt;=DATE(2022,12,31)),Z178,""))</f>
        <v/>
      </c>
      <c r="AA285" s="312" t="str">
        <f>IF(AND('別紙3-1_区分⑤所要額内訳'!$E$77&gt;=DATE(2023,1,1),'別紙3-1_区分⑤所要額内訳'!$D$77="無",COUNTIF($D$178:AA178,1)&lt;=7),AA178,IF(OR('別紙3-1_区分⑤所要額内訳'!$D$77="有",'別紙3-1_区分⑤所要額内訳'!$E$77&lt;=DATE(2022,12,31)),AA178,""))</f>
        <v/>
      </c>
      <c r="AB285" s="312" t="str">
        <f>IF(AND('別紙3-1_区分⑤所要額内訳'!$E$77&gt;=DATE(2023,1,1),'別紙3-1_区分⑤所要額内訳'!$D$77="無",COUNTIF($D$178:AB178,1)&lt;=7),AB178,IF(OR('別紙3-1_区分⑤所要額内訳'!$D$77="有",'別紙3-1_区分⑤所要額内訳'!$E$77&lt;=DATE(2022,12,31)),AB178,""))</f>
        <v/>
      </c>
      <c r="AC285" s="312" t="str">
        <f>IF(AND('別紙3-1_区分⑤所要額内訳'!$E$77&gt;=DATE(2023,1,1),'別紙3-1_区分⑤所要額内訳'!$D$77="無",COUNTIF($D$178:AC178,1)&lt;=7),AC178,IF(OR('別紙3-1_区分⑤所要額内訳'!$D$77="有",'別紙3-1_区分⑤所要額内訳'!$E$77&lt;=DATE(2022,12,31)),AC178,""))</f>
        <v/>
      </c>
      <c r="AD285" s="312" t="str">
        <f>IF(AND('別紙3-1_区分⑤所要額内訳'!$E$77&gt;=DATE(2023,1,1),'別紙3-1_区分⑤所要額内訳'!$D$77="無",COUNTIF($D$178:AD178,1)&lt;=7),AD178,IF(OR('別紙3-1_区分⑤所要額内訳'!$D$77="有",'別紙3-1_区分⑤所要額内訳'!$E$77&lt;=DATE(2022,12,31)),AD178,""))</f>
        <v/>
      </c>
      <c r="AE285" s="312" t="str">
        <f>IF(AND('別紙3-1_区分⑤所要額内訳'!$E$77&gt;=DATE(2023,1,1),'別紙3-1_区分⑤所要額内訳'!$D$77="無",COUNTIF($D$178:AE178,1)&lt;=7),AE178,IF(OR('別紙3-1_区分⑤所要額内訳'!$D$77="有",'別紙3-1_区分⑤所要額内訳'!$E$77&lt;=DATE(2022,12,31)),AE178,""))</f>
        <v/>
      </c>
      <c r="AF285" s="312" t="str">
        <f>IF(AND('別紙3-1_区分⑤所要額内訳'!$E$77&gt;=DATE(2023,1,1),'別紙3-1_区分⑤所要額内訳'!$D$77="無",COUNTIF($D$178:AF178,1)&lt;=7),AF178,IF(OR('別紙3-1_区分⑤所要額内訳'!$D$77="有",'別紙3-1_区分⑤所要額内訳'!$E$77&lt;=DATE(2022,12,31)),AF178,""))</f>
        <v/>
      </c>
      <c r="AG285" s="312" t="str">
        <f>IF(AND('別紙3-1_区分⑤所要額内訳'!$E$77&gt;=DATE(2023,1,1),'別紙3-1_区分⑤所要額内訳'!$D$77="無",COUNTIF($D$178:AG178,1)&lt;=7),AG178,IF(OR('別紙3-1_区分⑤所要額内訳'!$D$77="有",'別紙3-1_区分⑤所要額内訳'!$E$77&lt;=DATE(2022,12,31)),AG178,""))</f>
        <v/>
      </c>
      <c r="AH285" s="312" t="str">
        <f>IF(AND('別紙3-1_区分⑤所要額内訳'!$E$77&gt;=DATE(2023,1,1),'別紙3-1_区分⑤所要額内訳'!$D$77="無",COUNTIF($D$178:AH178,1)&lt;=7),AH178,IF(OR('別紙3-1_区分⑤所要額内訳'!$D$77="有",'別紙3-1_区分⑤所要額内訳'!$E$77&lt;=DATE(2022,12,31)),AH178,""))</f>
        <v/>
      </c>
      <c r="AI285" s="312" t="str">
        <f>IF(AND('別紙3-1_区分⑤所要額内訳'!$E$77&gt;=DATE(2023,1,1),'別紙3-1_区分⑤所要額内訳'!$D$77="無",COUNTIF($D$178:AI178,1)&lt;=7),AI178,IF(OR('別紙3-1_区分⑤所要額内訳'!$D$77="有",'別紙3-1_区分⑤所要額内訳'!$E$77&lt;=DATE(2022,12,31)),AI178,""))</f>
        <v/>
      </c>
      <c r="AJ285" s="312" t="str">
        <f>IF(AND('別紙3-1_区分⑤所要額内訳'!$E$77&gt;=DATE(2023,1,1),'別紙3-1_区分⑤所要額内訳'!$D$77="無",COUNTIF($D$178:AJ178,1)&lt;=7),AJ178,IF(OR('別紙3-1_区分⑤所要額内訳'!$D$77="有",'別紙3-1_区分⑤所要額内訳'!$E$77&lt;=DATE(2022,12,31)),AJ178,""))</f>
        <v/>
      </c>
      <c r="AK285" s="312" t="str">
        <f>IF(AND('別紙3-1_区分⑤所要額内訳'!$E$77&gt;=DATE(2023,1,1),'別紙3-1_区分⑤所要額内訳'!$D$77="無",COUNTIF($D$178:AK178,1)&lt;=7),AK178,IF(OR('別紙3-1_区分⑤所要額内訳'!$D$77="有",'別紙3-1_区分⑤所要額内訳'!$E$77&lt;=DATE(2022,12,31)),AK178,""))</f>
        <v/>
      </c>
      <c r="AL285" s="312" t="str">
        <f>IF(AND('別紙3-1_区分⑤所要額内訳'!$E$77&gt;=DATE(2023,1,1),'別紙3-1_区分⑤所要額内訳'!$D$77="無",COUNTIF($D$178:AL178,1)&lt;=7),AL178,IF(OR('別紙3-1_区分⑤所要額内訳'!$D$77="有",'別紙3-1_区分⑤所要額内訳'!$E$77&lt;=DATE(2022,12,31)),AL178,""))</f>
        <v/>
      </c>
      <c r="AM285" s="312" t="str">
        <f>IF(AND('別紙3-1_区分⑤所要額内訳'!$E$77&gt;=DATE(2023,1,1),'別紙3-1_区分⑤所要額内訳'!$D$77="無",COUNTIF($D$178:AM178,1)&lt;=7),AM178,IF(OR('別紙3-1_区分⑤所要額内訳'!$D$77="有",'別紙3-1_区分⑤所要額内訳'!$E$77&lt;=DATE(2022,12,31)),AM178,""))</f>
        <v/>
      </c>
      <c r="AN285" s="312" t="str">
        <f>IF(AND('別紙3-1_区分⑤所要額内訳'!$E$77&gt;=DATE(2023,1,1),'別紙3-1_区分⑤所要額内訳'!$D$77="無",COUNTIF($D$178:AN178,1)&lt;=7),AN178,IF(OR('別紙3-1_区分⑤所要額内訳'!$D$77="有",'別紙3-1_区分⑤所要額内訳'!$E$77&lt;=DATE(2022,12,31)),AN178,""))</f>
        <v/>
      </c>
      <c r="AO285" s="312" t="str">
        <f>IF(AND('別紙3-1_区分⑤所要額内訳'!$E$77&gt;=DATE(2023,1,1),'別紙3-1_区分⑤所要額内訳'!$D$77="無",COUNTIF($D$178:AO178,1)&lt;=7),AO178,IF(OR('別紙3-1_区分⑤所要額内訳'!$D$77="有",'別紙3-1_区分⑤所要額内訳'!$E$77&lt;=DATE(2022,12,31)),AO178,""))</f>
        <v/>
      </c>
      <c r="AP285" s="312" t="str">
        <f>IF(AND('別紙3-1_区分⑤所要額内訳'!$E$77&gt;=DATE(2023,1,1),'別紙3-1_区分⑤所要額内訳'!$D$77="無",COUNTIF($D$178:AP178,1)&lt;=7),AP178,IF(OR('別紙3-1_区分⑤所要額内訳'!$D$77="有",'別紙3-1_区分⑤所要額内訳'!$E$77&lt;=DATE(2022,12,31)),AP178,""))</f>
        <v/>
      </c>
      <c r="AQ285" s="312" t="str">
        <f>IF(AND('別紙3-1_区分⑤所要額内訳'!$E$77&gt;=DATE(2023,1,1),'別紙3-1_区分⑤所要額内訳'!$D$77="無",COUNTIF($D$178:AQ178,1)&lt;=7),AQ178,IF(OR('別紙3-1_区分⑤所要額内訳'!$D$77="有",'別紙3-1_区分⑤所要額内訳'!$E$77&lt;=DATE(2022,12,31)),AQ178,""))</f>
        <v/>
      </c>
      <c r="AR285" s="312" t="str">
        <f>IF(AND('別紙3-1_区分⑤所要額内訳'!$E$77&gt;=DATE(2023,1,1),'別紙3-1_区分⑤所要額内訳'!$D$77="無",COUNTIF($D$178:AR178,1)&lt;=7),AR178,IF(OR('別紙3-1_区分⑤所要額内訳'!$D$77="有",'別紙3-1_区分⑤所要額内訳'!$E$77&lt;=DATE(2022,12,31)),AR178,""))</f>
        <v/>
      </c>
      <c r="AS285" s="312" t="str">
        <f>IF(AND('別紙3-1_区分⑤所要額内訳'!$E$77&gt;=DATE(2023,1,1),'別紙3-1_区分⑤所要額内訳'!$D$77="無",COUNTIF($D$178:AS178,1)&lt;=7),AS178,IF(OR('別紙3-1_区分⑤所要額内訳'!$D$77="有",'別紙3-1_区分⑤所要額内訳'!$E$77&lt;=DATE(2022,12,31)),AS178,""))</f>
        <v/>
      </c>
      <c r="AT285" s="312" t="str">
        <f>IF(AND('別紙3-1_区分⑤所要額内訳'!$E$77&gt;=DATE(2023,1,1),'別紙3-1_区分⑤所要額内訳'!$D$77="無",COUNTIF($D$178:AT178,1)&lt;=7),AT178,IF(OR('別紙3-1_区分⑤所要額内訳'!$D$77="有",'別紙3-1_区分⑤所要額内訳'!$E$77&lt;=DATE(2022,12,31)),AT178,""))</f>
        <v/>
      </c>
      <c r="AU285" s="312" t="str">
        <f>IF(AND('別紙3-1_区分⑤所要額内訳'!$E$77&gt;=DATE(2023,1,1),'別紙3-1_区分⑤所要額内訳'!$D$77="無",COUNTIF($D$178:AU178,1)&lt;=7),AU178,IF(OR('別紙3-1_区分⑤所要額内訳'!$D$77="有",'別紙3-1_区分⑤所要額内訳'!$E$77&lt;=DATE(2022,12,31)),AU178,""))</f>
        <v/>
      </c>
      <c r="AV285" s="312" t="str">
        <f>IF(AND('別紙3-1_区分⑤所要額内訳'!$E$77&gt;=DATE(2023,1,1),'別紙3-1_区分⑤所要額内訳'!$D$77="無",COUNTIF($D$178:AV178,1)&lt;=7),AV178,IF(OR('別紙3-1_区分⑤所要額内訳'!$D$77="有",'別紙3-1_区分⑤所要額内訳'!$E$77&lt;=DATE(2022,12,31)),AV178,""))</f>
        <v/>
      </c>
      <c r="AW285" s="312" t="str">
        <f>IF(AND('別紙3-1_区分⑤所要額内訳'!$E$77&gt;=DATE(2023,1,1),'別紙3-1_区分⑤所要額内訳'!$D$77="無",COUNTIF($D$178:AW178,1)&lt;=7),AW178,IF(OR('別紙3-1_区分⑤所要額内訳'!$D$77="有",'別紙3-1_区分⑤所要額内訳'!$E$77&lt;=DATE(2022,12,31)),AW178,""))</f>
        <v/>
      </c>
      <c r="AX285" s="312" t="str">
        <f>IF(AND('別紙3-1_区分⑤所要額内訳'!$E$77&gt;=DATE(2023,1,1),'別紙3-1_区分⑤所要額内訳'!$D$77="無",COUNTIF($D$178:AX178,1)&lt;=7),AX178,IF(OR('別紙3-1_区分⑤所要額内訳'!$D$77="有",'別紙3-1_区分⑤所要額内訳'!$E$77&lt;=DATE(2022,12,31)),AX178,""))</f>
        <v/>
      </c>
      <c r="AY285" s="312" t="str">
        <f>IF(AND('別紙3-1_区分⑤所要額内訳'!$E$77&gt;=DATE(2023,1,1),'別紙3-1_区分⑤所要額内訳'!$D$77="無",COUNTIF($D$178:AY178,1)&lt;=7),AY178,IF(OR('別紙3-1_区分⑤所要額内訳'!$D$77="有",'別紙3-1_区分⑤所要額内訳'!$E$77&lt;=DATE(2022,12,31)),AY178,""))</f>
        <v/>
      </c>
      <c r="AZ285" s="312" t="str">
        <f>IF(AND('別紙3-1_区分⑤所要額内訳'!$E$77&gt;=DATE(2023,1,1),'別紙3-1_区分⑤所要額内訳'!$D$77="無",COUNTIF($D$178:AZ178,1)&lt;=7),AZ178,IF(OR('別紙3-1_区分⑤所要額内訳'!$D$77="有",'別紙3-1_区分⑤所要額内訳'!$E$77&lt;=DATE(2022,12,31)),AZ178,""))</f>
        <v/>
      </c>
      <c r="BA285" s="312" t="str">
        <f>IF(AND('別紙3-1_区分⑤所要額内訳'!$E$77&gt;=DATE(2023,1,1),'別紙3-1_区分⑤所要額内訳'!$D$77="無",COUNTIF($D$178:BA178,1)&lt;=7),BA178,IF(OR('別紙3-1_区分⑤所要額内訳'!$D$77="有",'別紙3-1_区分⑤所要額内訳'!$E$77&lt;=DATE(2022,12,31)),BA178,""))</f>
        <v/>
      </c>
      <c r="BB285" s="311">
        <f t="shared" si="233"/>
        <v>1</v>
      </c>
    </row>
    <row r="286" spans="1:54">
      <c r="A286" s="307" t="str">
        <f t="shared" si="232"/>
        <v/>
      </c>
      <c r="B286" s="313" t="str">
        <f t="shared" si="232"/>
        <v/>
      </c>
      <c r="C286" s="307" t="str">
        <f t="shared" si="232"/>
        <v/>
      </c>
      <c r="D286" s="312">
        <f>IF(AND('別紙3-1_区分⑤所要額内訳'!$E$78&gt;=DATE(2023,1,1),'別紙3-1_区分⑤所要額内訳'!$D$78="無",COUNTIF($D$179:D179,1)&lt;=7),D179,IF(OR('別紙3-1_区分⑤所要額内訳'!$D$78="有",'別紙3-1_区分⑤所要額内訳'!$E$78&lt;=DATE(2022,12,31)),D179,""))</f>
        <v>1</v>
      </c>
      <c r="E286" s="312" t="str">
        <f>IF(AND('別紙3-1_区分⑤所要額内訳'!$E$78&gt;=DATE(2023,1,1),'別紙3-1_区分⑤所要額内訳'!$D$78="無",COUNTIF($D$179:E179,1)&lt;=7),E179,IF(OR('別紙3-1_区分⑤所要額内訳'!$D$78="有",'別紙3-1_区分⑤所要額内訳'!$E$78&lt;=DATE(2022,12,31)),E179,""))</f>
        <v/>
      </c>
      <c r="F286" s="312" t="str">
        <f>IF(AND('別紙3-1_区分⑤所要額内訳'!$E$78&gt;=DATE(2023,1,1),'別紙3-1_区分⑤所要額内訳'!$D$78="無",COUNTIF($D$179:F179,1)&lt;=7),F179,IF(OR('別紙3-1_区分⑤所要額内訳'!$D$78="有",'別紙3-1_区分⑤所要額内訳'!$E$78&lt;=DATE(2022,12,31)),F179,""))</f>
        <v/>
      </c>
      <c r="G286" s="312" t="str">
        <f>IF(AND('別紙3-1_区分⑤所要額内訳'!$E$78&gt;=DATE(2023,1,1),'別紙3-1_区分⑤所要額内訳'!$D$78="無",COUNTIF($D$179:G179,1)&lt;=7),G179,IF(OR('別紙3-1_区分⑤所要額内訳'!$D$78="有",'別紙3-1_区分⑤所要額内訳'!$E$78&lt;=DATE(2022,12,31)),G179,""))</f>
        <v/>
      </c>
      <c r="H286" s="312" t="str">
        <f>IF(AND('別紙3-1_区分⑤所要額内訳'!$E$78&gt;=DATE(2023,1,1),'別紙3-1_区分⑤所要額内訳'!$D$78="無",COUNTIF($D$179:H179,1)&lt;=7),H179,IF(OR('別紙3-1_区分⑤所要額内訳'!$D$78="有",'別紙3-1_区分⑤所要額内訳'!$E$78&lt;=DATE(2022,12,31)),H179,""))</f>
        <v/>
      </c>
      <c r="I286" s="312" t="str">
        <f>IF(AND('別紙3-1_区分⑤所要額内訳'!$E$78&gt;=DATE(2023,1,1),'別紙3-1_区分⑤所要額内訳'!$D$78="無",COUNTIF($D$179:I179,1)&lt;=7),I179,IF(OR('別紙3-1_区分⑤所要額内訳'!$D$78="有",'別紙3-1_区分⑤所要額内訳'!$E$78&lt;=DATE(2022,12,31)),I179,""))</f>
        <v/>
      </c>
      <c r="J286" s="312" t="str">
        <f>IF(AND('別紙3-1_区分⑤所要額内訳'!$E$78&gt;=DATE(2023,1,1),'別紙3-1_区分⑤所要額内訳'!$D$78="無",COUNTIF($D$179:J179,1)&lt;=7),J179,IF(OR('別紙3-1_区分⑤所要額内訳'!$D$78="有",'別紙3-1_区分⑤所要額内訳'!$E$78&lt;=DATE(2022,12,31)),J179,""))</f>
        <v/>
      </c>
      <c r="K286" s="312" t="str">
        <f>IF(AND('別紙3-1_区分⑤所要額内訳'!$E$78&gt;=DATE(2023,1,1),'別紙3-1_区分⑤所要額内訳'!$D$78="無",COUNTIF($D$179:K179,1)&lt;=7),K179,IF(OR('別紙3-1_区分⑤所要額内訳'!$D$78="有",'別紙3-1_区分⑤所要額内訳'!$E$78&lt;=DATE(2022,12,31)),K179,""))</f>
        <v/>
      </c>
      <c r="L286" s="312" t="str">
        <f>IF(AND('別紙3-1_区分⑤所要額内訳'!$E$78&gt;=DATE(2023,1,1),'別紙3-1_区分⑤所要額内訳'!$D$78="無",COUNTIF($D$179:L179,1)&lt;=7),L179,IF(OR('別紙3-1_区分⑤所要額内訳'!$D$78="有",'別紙3-1_区分⑤所要額内訳'!$E$78&lt;=DATE(2022,12,31)),L179,""))</f>
        <v/>
      </c>
      <c r="M286" s="312" t="str">
        <f>IF(AND('別紙3-1_区分⑤所要額内訳'!$E$78&gt;=DATE(2023,1,1),'別紙3-1_区分⑤所要額内訳'!$D$78="無",COUNTIF($D$179:M179,1)&lt;=7),M179,IF(OR('別紙3-1_区分⑤所要額内訳'!$D$78="有",'別紙3-1_区分⑤所要額内訳'!$E$78&lt;=DATE(2022,12,31)),M179,""))</f>
        <v/>
      </c>
      <c r="N286" s="312" t="str">
        <f>IF(AND('別紙3-1_区分⑤所要額内訳'!$E$78&gt;=DATE(2023,1,1),'別紙3-1_区分⑤所要額内訳'!$D$78="無",COUNTIF($D$179:N179,1)&lt;=7),N179,IF(OR('別紙3-1_区分⑤所要額内訳'!$D$78="有",'別紙3-1_区分⑤所要額内訳'!$E$78&lt;=DATE(2022,12,31)),N179,""))</f>
        <v/>
      </c>
      <c r="O286" s="312" t="str">
        <f>IF(AND('別紙3-1_区分⑤所要額内訳'!$E$78&gt;=DATE(2023,1,1),'別紙3-1_区分⑤所要額内訳'!$D$78="無",COUNTIF($D$179:O179,1)&lt;=7),O179,IF(OR('別紙3-1_区分⑤所要額内訳'!$D$78="有",'別紙3-1_区分⑤所要額内訳'!$E$78&lt;=DATE(2022,12,31)),O179,""))</f>
        <v/>
      </c>
      <c r="P286" s="312" t="str">
        <f>IF(AND('別紙3-1_区分⑤所要額内訳'!$E$78&gt;=DATE(2023,1,1),'別紙3-1_区分⑤所要額内訳'!$D$78="無",COUNTIF($D$179:P179,1)&lt;=7),P179,IF(OR('別紙3-1_区分⑤所要額内訳'!$D$78="有",'別紙3-1_区分⑤所要額内訳'!$E$78&lt;=DATE(2022,12,31)),P179,""))</f>
        <v/>
      </c>
      <c r="Q286" s="312" t="str">
        <f>IF(AND('別紙3-1_区分⑤所要額内訳'!$E$78&gt;=DATE(2023,1,1),'別紙3-1_区分⑤所要額内訳'!$D$78="無",COUNTIF($D$179:Q179,1)&lt;=7),Q179,IF(OR('別紙3-1_区分⑤所要額内訳'!$D$78="有",'別紙3-1_区分⑤所要額内訳'!$E$78&lt;=DATE(2022,12,31)),Q179,""))</f>
        <v/>
      </c>
      <c r="R286" s="312" t="str">
        <f>IF(AND('別紙3-1_区分⑤所要額内訳'!$E$78&gt;=DATE(2023,1,1),'別紙3-1_区分⑤所要額内訳'!$D$78="無",COUNTIF($D$179:R179,1)&lt;=7),R179,IF(OR('別紙3-1_区分⑤所要額内訳'!$D$78="有",'別紙3-1_区分⑤所要額内訳'!$E$78&lt;=DATE(2022,12,31)),R179,""))</f>
        <v/>
      </c>
      <c r="S286" s="312" t="str">
        <f>IF(AND('別紙3-1_区分⑤所要額内訳'!$E$78&gt;=DATE(2023,1,1),'別紙3-1_区分⑤所要額内訳'!$D$78="無",COUNTIF($D$179:S179,1)&lt;=7),S179,IF(OR('別紙3-1_区分⑤所要額内訳'!$D$78="有",'別紙3-1_区分⑤所要額内訳'!$E$78&lt;=DATE(2022,12,31)),S179,""))</f>
        <v/>
      </c>
      <c r="T286" s="312" t="str">
        <f>IF(AND('別紙3-1_区分⑤所要額内訳'!$E$78&gt;=DATE(2023,1,1),'別紙3-1_区分⑤所要額内訳'!$D$78="無",COUNTIF($D$179:T179,1)&lt;=7),T179,IF(OR('別紙3-1_区分⑤所要額内訳'!$D$78="有",'別紙3-1_区分⑤所要額内訳'!$E$78&lt;=DATE(2022,12,31)),T179,""))</f>
        <v/>
      </c>
      <c r="U286" s="312" t="str">
        <f>IF(AND('別紙3-1_区分⑤所要額内訳'!$E$78&gt;=DATE(2023,1,1),'別紙3-1_区分⑤所要額内訳'!$D$78="無",COUNTIF($D$179:U179,1)&lt;=7),U179,IF(OR('別紙3-1_区分⑤所要額内訳'!$D$78="有",'別紙3-1_区分⑤所要額内訳'!$E$78&lt;=DATE(2022,12,31)),U179,""))</f>
        <v/>
      </c>
      <c r="V286" s="312" t="str">
        <f>IF(AND('別紙3-1_区分⑤所要額内訳'!$E$78&gt;=DATE(2023,1,1),'別紙3-1_区分⑤所要額内訳'!$D$78="無",COUNTIF($D$179:V179,1)&lt;=7),V179,IF(OR('別紙3-1_区分⑤所要額内訳'!$D$78="有",'別紙3-1_区分⑤所要額内訳'!$E$78&lt;=DATE(2022,12,31)),V179,""))</f>
        <v/>
      </c>
      <c r="W286" s="312" t="str">
        <f>IF(AND('別紙3-1_区分⑤所要額内訳'!$E$78&gt;=DATE(2023,1,1),'別紙3-1_区分⑤所要額内訳'!$D$78="無",COUNTIF($D$179:W179,1)&lt;=7),W179,IF(OR('別紙3-1_区分⑤所要額内訳'!$D$78="有",'別紙3-1_区分⑤所要額内訳'!$E$78&lt;=DATE(2022,12,31)),W179,""))</f>
        <v/>
      </c>
      <c r="X286" s="312" t="str">
        <f>IF(AND('別紙3-1_区分⑤所要額内訳'!$E$78&gt;=DATE(2023,1,1),'別紙3-1_区分⑤所要額内訳'!$D$78="無",COUNTIF($D$179:X179,1)&lt;=7),X179,IF(OR('別紙3-1_区分⑤所要額内訳'!$D$78="有",'別紙3-1_区分⑤所要額内訳'!$E$78&lt;=DATE(2022,12,31)),X179,""))</f>
        <v/>
      </c>
      <c r="Y286" s="312" t="str">
        <f>IF(AND('別紙3-1_区分⑤所要額内訳'!$E$78&gt;=DATE(2023,1,1),'別紙3-1_区分⑤所要額内訳'!$D$78="無",COUNTIF($D$179:Y179,1)&lt;=7),Y179,IF(OR('別紙3-1_区分⑤所要額内訳'!$D$78="有",'別紙3-1_区分⑤所要額内訳'!$E$78&lt;=DATE(2022,12,31)),Y179,""))</f>
        <v/>
      </c>
      <c r="Z286" s="312" t="str">
        <f>IF(AND('別紙3-1_区分⑤所要額内訳'!$E$78&gt;=DATE(2023,1,1),'別紙3-1_区分⑤所要額内訳'!$D$78="無",COUNTIF($D$179:Z179,1)&lt;=7),Z179,IF(OR('別紙3-1_区分⑤所要額内訳'!$D$78="有",'別紙3-1_区分⑤所要額内訳'!$E$78&lt;=DATE(2022,12,31)),Z179,""))</f>
        <v/>
      </c>
      <c r="AA286" s="312" t="str">
        <f>IF(AND('別紙3-1_区分⑤所要額内訳'!$E$78&gt;=DATE(2023,1,1),'別紙3-1_区分⑤所要額内訳'!$D$78="無",COUNTIF($D$179:AA179,1)&lt;=7),AA179,IF(OR('別紙3-1_区分⑤所要額内訳'!$D$78="有",'別紙3-1_区分⑤所要額内訳'!$E$78&lt;=DATE(2022,12,31)),AA179,""))</f>
        <v/>
      </c>
      <c r="AB286" s="312" t="str">
        <f>IF(AND('別紙3-1_区分⑤所要額内訳'!$E$78&gt;=DATE(2023,1,1),'別紙3-1_区分⑤所要額内訳'!$D$78="無",COUNTIF($D$179:AB179,1)&lt;=7),AB179,IF(OR('別紙3-1_区分⑤所要額内訳'!$D$78="有",'別紙3-1_区分⑤所要額内訳'!$E$78&lt;=DATE(2022,12,31)),AB179,""))</f>
        <v/>
      </c>
      <c r="AC286" s="312" t="str">
        <f>IF(AND('別紙3-1_区分⑤所要額内訳'!$E$78&gt;=DATE(2023,1,1),'別紙3-1_区分⑤所要額内訳'!$D$78="無",COUNTIF($D$179:AC179,1)&lt;=7),AC179,IF(OR('別紙3-1_区分⑤所要額内訳'!$D$78="有",'別紙3-1_区分⑤所要額内訳'!$E$78&lt;=DATE(2022,12,31)),AC179,""))</f>
        <v/>
      </c>
      <c r="AD286" s="312" t="str">
        <f>IF(AND('別紙3-1_区分⑤所要額内訳'!$E$78&gt;=DATE(2023,1,1),'別紙3-1_区分⑤所要額内訳'!$D$78="無",COUNTIF($D$179:AD179,1)&lt;=7),AD179,IF(OR('別紙3-1_区分⑤所要額内訳'!$D$78="有",'別紙3-1_区分⑤所要額内訳'!$E$78&lt;=DATE(2022,12,31)),AD179,""))</f>
        <v/>
      </c>
      <c r="AE286" s="312" t="str">
        <f>IF(AND('別紙3-1_区分⑤所要額内訳'!$E$78&gt;=DATE(2023,1,1),'別紙3-1_区分⑤所要額内訳'!$D$78="無",COUNTIF($D$179:AE179,1)&lt;=7),AE179,IF(OR('別紙3-1_区分⑤所要額内訳'!$D$78="有",'別紙3-1_区分⑤所要額内訳'!$E$78&lt;=DATE(2022,12,31)),AE179,""))</f>
        <v/>
      </c>
      <c r="AF286" s="312" t="str">
        <f>IF(AND('別紙3-1_区分⑤所要額内訳'!$E$78&gt;=DATE(2023,1,1),'別紙3-1_区分⑤所要額内訳'!$D$78="無",COUNTIF($D$179:AF179,1)&lt;=7),AF179,IF(OR('別紙3-1_区分⑤所要額内訳'!$D$78="有",'別紙3-1_区分⑤所要額内訳'!$E$78&lt;=DATE(2022,12,31)),AF179,""))</f>
        <v/>
      </c>
      <c r="AG286" s="312" t="str">
        <f>IF(AND('別紙3-1_区分⑤所要額内訳'!$E$78&gt;=DATE(2023,1,1),'別紙3-1_区分⑤所要額内訳'!$D$78="無",COUNTIF($D$179:AG179,1)&lt;=7),AG179,IF(OR('別紙3-1_区分⑤所要額内訳'!$D$78="有",'別紙3-1_区分⑤所要額内訳'!$E$78&lt;=DATE(2022,12,31)),AG179,""))</f>
        <v/>
      </c>
      <c r="AH286" s="312" t="str">
        <f>IF(AND('別紙3-1_区分⑤所要額内訳'!$E$78&gt;=DATE(2023,1,1),'別紙3-1_区分⑤所要額内訳'!$D$78="無",COUNTIF($D$179:AH179,1)&lt;=7),AH179,IF(OR('別紙3-1_区分⑤所要額内訳'!$D$78="有",'別紙3-1_区分⑤所要額内訳'!$E$78&lt;=DATE(2022,12,31)),AH179,""))</f>
        <v/>
      </c>
      <c r="AI286" s="312" t="str">
        <f>IF(AND('別紙3-1_区分⑤所要額内訳'!$E$78&gt;=DATE(2023,1,1),'別紙3-1_区分⑤所要額内訳'!$D$78="無",COUNTIF($D$179:AI179,1)&lt;=7),AI179,IF(OR('別紙3-1_区分⑤所要額内訳'!$D$78="有",'別紙3-1_区分⑤所要額内訳'!$E$78&lt;=DATE(2022,12,31)),AI179,""))</f>
        <v/>
      </c>
      <c r="AJ286" s="312" t="str">
        <f>IF(AND('別紙3-1_区分⑤所要額内訳'!$E$78&gt;=DATE(2023,1,1),'別紙3-1_区分⑤所要額内訳'!$D$78="無",COUNTIF($D$179:AJ179,1)&lt;=7),AJ179,IF(OR('別紙3-1_区分⑤所要額内訳'!$D$78="有",'別紙3-1_区分⑤所要額内訳'!$E$78&lt;=DATE(2022,12,31)),AJ179,""))</f>
        <v/>
      </c>
      <c r="AK286" s="312" t="str">
        <f>IF(AND('別紙3-1_区分⑤所要額内訳'!$E$78&gt;=DATE(2023,1,1),'別紙3-1_区分⑤所要額内訳'!$D$78="無",COUNTIF($D$179:AK179,1)&lt;=7),AK179,IF(OR('別紙3-1_区分⑤所要額内訳'!$D$78="有",'別紙3-1_区分⑤所要額内訳'!$E$78&lt;=DATE(2022,12,31)),AK179,""))</f>
        <v/>
      </c>
      <c r="AL286" s="312" t="str">
        <f>IF(AND('別紙3-1_区分⑤所要額内訳'!$E$78&gt;=DATE(2023,1,1),'別紙3-1_区分⑤所要額内訳'!$D$78="無",COUNTIF($D$179:AL179,1)&lt;=7),AL179,IF(OR('別紙3-1_区分⑤所要額内訳'!$D$78="有",'別紙3-1_区分⑤所要額内訳'!$E$78&lt;=DATE(2022,12,31)),AL179,""))</f>
        <v/>
      </c>
      <c r="AM286" s="312" t="str">
        <f>IF(AND('別紙3-1_区分⑤所要額内訳'!$E$78&gt;=DATE(2023,1,1),'別紙3-1_区分⑤所要額内訳'!$D$78="無",COUNTIF($D$179:AM179,1)&lt;=7),AM179,IF(OR('別紙3-1_区分⑤所要額内訳'!$D$78="有",'別紙3-1_区分⑤所要額内訳'!$E$78&lt;=DATE(2022,12,31)),AM179,""))</f>
        <v/>
      </c>
      <c r="AN286" s="312" t="str">
        <f>IF(AND('別紙3-1_区分⑤所要額内訳'!$E$78&gt;=DATE(2023,1,1),'別紙3-1_区分⑤所要額内訳'!$D$78="無",COUNTIF($D$179:AN179,1)&lt;=7),AN179,IF(OR('別紙3-1_区分⑤所要額内訳'!$D$78="有",'別紙3-1_区分⑤所要額内訳'!$E$78&lt;=DATE(2022,12,31)),AN179,""))</f>
        <v/>
      </c>
      <c r="AO286" s="312" t="str">
        <f>IF(AND('別紙3-1_区分⑤所要額内訳'!$E$78&gt;=DATE(2023,1,1),'別紙3-1_区分⑤所要額内訳'!$D$78="無",COUNTIF($D$179:AO179,1)&lt;=7),AO179,IF(OR('別紙3-1_区分⑤所要額内訳'!$D$78="有",'別紙3-1_区分⑤所要額内訳'!$E$78&lt;=DATE(2022,12,31)),AO179,""))</f>
        <v/>
      </c>
      <c r="AP286" s="312" t="str">
        <f>IF(AND('別紙3-1_区分⑤所要額内訳'!$E$78&gt;=DATE(2023,1,1),'別紙3-1_区分⑤所要額内訳'!$D$78="無",COUNTIF($D$179:AP179,1)&lt;=7),AP179,IF(OR('別紙3-1_区分⑤所要額内訳'!$D$78="有",'別紙3-1_区分⑤所要額内訳'!$E$78&lt;=DATE(2022,12,31)),AP179,""))</f>
        <v/>
      </c>
      <c r="AQ286" s="312" t="str">
        <f>IF(AND('別紙3-1_区分⑤所要額内訳'!$E$78&gt;=DATE(2023,1,1),'別紙3-1_区分⑤所要額内訳'!$D$78="無",COUNTIF($D$179:AQ179,1)&lt;=7),AQ179,IF(OR('別紙3-1_区分⑤所要額内訳'!$D$78="有",'別紙3-1_区分⑤所要額内訳'!$E$78&lt;=DATE(2022,12,31)),AQ179,""))</f>
        <v/>
      </c>
      <c r="AR286" s="312" t="str">
        <f>IF(AND('別紙3-1_区分⑤所要額内訳'!$E$78&gt;=DATE(2023,1,1),'別紙3-1_区分⑤所要額内訳'!$D$78="無",COUNTIF($D$179:AR179,1)&lt;=7),AR179,IF(OR('別紙3-1_区分⑤所要額内訳'!$D$78="有",'別紙3-1_区分⑤所要額内訳'!$E$78&lt;=DATE(2022,12,31)),AR179,""))</f>
        <v/>
      </c>
      <c r="AS286" s="312" t="str">
        <f>IF(AND('別紙3-1_区分⑤所要額内訳'!$E$78&gt;=DATE(2023,1,1),'別紙3-1_区分⑤所要額内訳'!$D$78="無",COUNTIF($D$179:AS179,1)&lt;=7),AS179,IF(OR('別紙3-1_区分⑤所要額内訳'!$D$78="有",'別紙3-1_区分⑤所要額内訳'!$E$78&lt;=DATE(2022,12,31)),AS179,""))</f>
        <v/>
      </c>
      <c r="AT286" s="312" t="str">
        <f>IF(AND('別紙3-1_区分⑤所要額内訳'!$E$78&gt;=DATE(2023,1,1),'別紙3-1_区分⑤所要額内訳'!$D$78="無",COUNTIF($D$179:AT179,1)&lt;=7),AT179,IF(OR('別紙3-1_区分⑤所要額内訳'!$D$78="有",'別紙3-1_区分⑤所要額内訳'!$E$78&lt;=DATE(2022,12,31)),AT179,""))</f>
        <v/>
      </c>
      <c r="AU286" s="312" t="str">
        <f>IF(AND('別紙3-1_区分⑤所要額内訳'!$E$78&gt;=DATE(2023,1,1),'別紙3-1_区分⑤所要額内訳'!$D$78="無",COUNTIF($D$179:AU179,1)&lt;=7),AU179,IF(OR('別紙3-1_区分⑤所要額内訳'!$D$78="有",'別紙3-1_区分⑤所要額内訳'!$E$78&lt;=DATE(2022,12,31)),AU179,""))</f>
        <v/>
      </c>
      <c r="AV286" s="312" t="str">
        <f>IF(AND('別紙3-1_区分⑤所要額内訳'!$E$78&gt;=DATE(2023,1,1),'別紙3-1_区分⑤所要額内訳'!$D$78="無",COUNTIF($D$179:AV179,1)&lt;=7),AV179,IF(OR('別紙3-1_区分⑤所要額内訳'!$D$78="有",'別紙3-1_区分⑤所要額内訳'!$E$78&lt;=DATE(2022,12,31)),AV179,""))</f>
        <v/>
      </c>
      <c r="AW286" s="312" t="str">
        <f>IF(AND('別紙3-1_区分⑤所要額内訳'!$E$78&gt;=DATE(2023,1,1),'別紙3-1_区分⑤所要額内訳'!$D$78="無",COUNTIF($D$179:AW179,1)&lt;=7),AW179,IF(OR('別紙3-1_区分⑤所要額内訳'!$D$78="有",'別紙3-1_区分⑤所要額内訳'!$E$78&lt;=DATE(2022,12,31)),AW179,""))</f>
        <v/>
      </c>
      <c r="AX286" s="312" t="str">
        <f>IF(AND('別紙3-1_区分⑤所要額内訳'!$E$78&gt;=DATE(2023,1,1),'別紙3-1_区分⑤所要額内訳'!$D$78="無",COUNTIF($D$179:AX179,1)&lt;=7),AX179,IF(OR('別紙3-1_区分⑤所要額内訳'!$D$78="有",'別紙3-1_区分⑤所要額内訳'!$E$78&lt;=DATE(2022,12,31)),AX179,""))</f>
        <v/>
      </c>
      <c r="AY286" s="312" t="str">
        <f>IF(AND('別紙3-1_区分⑤所要額内訳'!$E$78&gt;=DATE(2023,1,1),'別紙3-1_区分⑤所要額内訳'!$D$78="無",COUNTIF($D$179:AY179,1)&lt;=7),AY179,IF(OR('別紙3-1_区分⑤所要額内訳'!$D$78="有",'別紙3-1_区分⑤所要額内訳'!$E$78&lt;=DATE(2022,12,31)),AY179,""))</f>
        <v/>
      </c>
      <c r="AZ286" s="312" t="str">
        <f>IF(AND('別紙3-1_区分⑤所要額内訳'!$E$78&gt;=DATE(2023,1,1),'別紙3-1_区分⑤所要額内訳'!$D$78="無",COUNTIF($D$179:AZ179,1)&lt;=7),AZ179,IF(OR('別紙3-1_区分⑤所要額内訳'!$D$78="有",'別紙3-1_区分⑤所要額内訳'!$E$78&lt;=DATE(2022,12,31)),AZ179,""))</f>
        <v/>
      </c>
      <c r="BA286" s="312" t="str">
        <f>IF(AND('別紙3-1_区分⑤所要額内訳'!$E$78&gt;=DATE(2023,1,1),'別紙3-1_区分⑤所要額内訳'!$D$78="無",COUNTIF($D$179:BA179,1)&lt;=7),BA179,IF(OR('別紙3-1_区分⑤所要額内訳'!$D$78="有",'別紙3-1_区分⑤所要額内訳'!$E$78&lt;=DATE(2022,12,31)),BA179,""))</f>
        <v/>
      </c>
      <c r="BB286" s="311">
        <f t="shared" si="233"/>
        <v>1</v>
      </c>
    </row>
    <row r="287" spans="1:54">
      <c r="A287" s="307" t="str">
        <f t="shared" si="232"/>
        <v/>
      </c>
      <c r="B287" s="313" t="str">
        <f t="shared" si="232"/>
        <v/>
      </c>
      <c r="C287" s="307" t="str">
        <f t="shared" si="232"/>
        <v/>
      </c>
      <c r="D287" s="312">
        <f>IF(AND('別紙3-1_区分⑤所要額内訳'!$E$79&gt;=DATE(2023,1,1),'別紙3-1_区分⑤所要額内訳'!$D$79="無",COUNTIF($D$180:D180,1)&lt;=7),D180,IF(OR('別紙3-1_区分⑤所要額内訳'!$D$79="有",'別紙3-1_区分⑤所要額内訳'!$E$79&lt;=DATE(2022,12,31)),D180,""))</f>
        <v>1</v>
      </c>
      <c r="E287" s="312" t="str">
        <f>IF(AND('別紙3-1_区分⑤所要額内訳'!$E$79&gt;=DATE(2023,1,1),'別紙3-1_区分⑤所要額内訳'!$D$79="無",COUNTIF($D$180:E180,1)&lt;=7),E180,IF(OR('別紙3-1_区分⑤所要額内訳'!$D$79="有",'別紙3-1_区分⑤所要額内訳'!$E$79&lt;=DATE(2022,12,31)),E180,""))</f>
        <v/>
      </c>
      <c r="F287" s="312" t="str">
        <f>IF(AND('別紙3-1_区分⑤所要額内訳'!$E$79&gt;=DATE(2023,1,1),'別紙3-1_区分⑤所要額内訳'!$D$79="無",COUNTIF($D$180:F180,1)&lt;=7),F180,IF(OR('別紙3-1_区分⑤所要額内訳'!$D$79="有",'別紙3-1_区分⑤所要額内訳'!$E$79&lt;=DATE(2022,12,31)),F180,""))</f>
        <v/>
      </c>
      <c r="G287" s="312" t="str">
        <f>IF(AND('別紙3-1_区分⑤所要額内訳'!$E$79&gt;=DATE(2023,1,1),'別紙3-1_区分⑤所要額内訳'!$D$79="無",COUNTIF($D$180:G180,1)&lt;=7),G180,IF(OR('別紙3-1_区分⑤所要額内訳'!$D$79="有",'別紙3-1_区分⑤所要額内訳'!$E$79&lt;=DATE(2022,12,31)),G180,""))</f>
        <v/>
      </c>
      <c r="H287" s="312" t="str">
        <f>IF(AND('別紙3-1_区分⑤所要額内訳'!$E$79&gt;=DATE(2023,1,1),'別紙3-1_区分⑤所要額内訳'!$D$79="無",COUNTIF($D$180:H180,1)&lt;=7),H180,IF(OR('別紙3-1_区分⑤所要額内訳'!$D$79="有",'別紙3-1_区分⑤所要額内訳'!$E$79&lt;=DATE(2022,12,31)),H180,""))</f>
        <v/>
      </c>
      <c r="I287" s="312" t="str">
        <f>IF(AND('別紙3-1_区分⑤所要額内訳'!$E$79&gt;=DATE(2023,1,1),'別紙3-1_区分⑤所要額内訳'!$D$79="無",COUNTIF($D$180:I180,1)&lt;=7),I180,IF(OR('別紙3-1_区分⑤所要額内訳'!$D$79="有",'別紙3-1_区分⑤所要額内訳'!$E$79&lt;=DATE(2022,12,31)),I180,""))</f>
        <v/>
      </c>
      <c r="J287" s="312" t="str">
        <f>IF(AND('別紙3-1_区分⑤所要額内訳'!$E$79&gt;=DATE(2023,1,1),'別紙3-1_区分⑤所要額内訳'!$D$79="無",COUNTIF($D$180:J180,1)&lt;=7),J180,IF(OR('別紙3-1_区分⑤所要額内訳'!$D$79="有",'別紙3-1_区分⑤所要額内訳'!$E$79&lt;=DATE(2022,12,31)),J180,""))</f>
        <v/>
      </c>
      <c r="K287" s="312" t="str">
        <f>IF(AND('別紙3-1_区分⑤所要額内訳'!$E$79&gt;=DATE(2023,1,1),'別紙3-1_区分⑤所要額内訳'!$D$79="無",COUNTIF($D$180:K180,1)&lt;=7),K180,IF(OR('別紙3-1_区分⑤所要額内訳'!$D$79="有",'別紙3-1_区分⑤所要額内訳'!$E$79&lt;=DATE(2022,12,31)),K180,""))</f>
        <v/>
      </c>
      <c r="L287" s="312" t="str">
        <f>IF(AND('別紙3-1_区分⑤所要額内訳'!$E$79&gt;=DATE(2023,1,1),'別紙3-1_区分⑤所要額内訳'!$D$79="無",COUNTIF($D$180:L180,1)&lt;=7),L180,IF(OR('別紙3-1_区分⑤所要額内訳'!$D$79="有",'別紙3-1_区分⑤所要額内訳'!$E$79&lt;=DATE(2022,12,31)),L180,""))</f>
        <v/>
      </c>
      <c r="M287" s="312" t="str">
        <f>IF(AND('別紙3-1_区分⑤所要額内訳'!$E$79&gt;=DATE(2023,1,1),'別紙3-1_区分⑤所要額内訳'!$D$79="無",COUNTIF($D$180:M180,1)&lt;=7),M180,IF(OR('別紙3-1_区分⑤所要額内訳'!$D$79="有",'別紙3-1_区分⑤所要額内訳'!$E$79&lt;=DATE(2022,12,31)),M180,""))</f>
        <v/>
      </c>
      <c r="N287" s="312" t="str">
        <f>IF(AND('別紙3-1_区分⑤所要額内訳'!$E$79&gt;=DATE(2023,1,1),'別紙3-1_区分⑤所要額内訳'!$D$79="無",COUNTIF($D$180:N180,1)&lt;=7),N180,IF(OR('別紙3-1_区分⑤所要額内訳'!$D$79="有",'別紙3-1_区分⑤所要額内訳'!$E$79&lt;=DATE(2022,12,31)),N180,""))</f>
        <v/>
      </c>
      <c r="O287" s="312" t="str">
        <f>IF(AND('別紙3-1_区分⑤所要額内訳'!$E$79&gt;=DATE(2023,1,1),'別紙3-1_区分⑤所要額内訳'!$D$79="無",COUNTIF($D$180:O180,1)&lt;=7),O180,IF(OR('別紙3-1_区分⑤所要額内訳'!$D$79="有",'別紙3-1_区分⑤所要額内訳'!$E$79&lt;=DATE(2022,12,31)),O180,""))</f>
        <v/>
      </c>
      <c r="P287" s="312" t="str">
        <f>IF(AND('別紙3-1_区分⑤所要額内訳'!$E$79&gt;=DATE(2023,1,1),'別紙3-1_区分⑤所要額内訳'!$D$79="無",COUNTIF($D$180:P180,1)&lt;=7),P180,IF(OR('別紙3-1_区分⑤所要額内訳'!$D$79="有",'別紙3-1_区分⑤所要額内訳'!$E$79&lt;=DATE(2022,12,31)),P180,""))</f>
        <v/>
      </c>
      <c r="Q287" s="312" t="str">
        <f>IF(AND('別紙3-1_区分⑤所要額内訳'!$E$79&gt;=DATE(2023,1,1),'別紙3-1_区分⑤所要額内訳'!$D$79="無",COUNTIF($D$180:Q180,1)&lt;=7),Q180,IF(OR('別紙3-1_区分⑤所要額内訳'!$D$79="有",'別紙3-1_区分⑤所要額内訳'!$E$79&lt;=DATE(2022,12,31)),Q180,""))</f>
        <v/>
      </c>
      <c r="R287" s="312" t="str">
        <f>IF(AND('別紙3-1_区分⑤所要額内訳'!$E$79&gt;=DATE(2023,1,1),'別紙3-1_区分⑤所要額内訳'!$D$79="無",COUNTIF($D$180:R180,1)&lt;=7),R180,IF(OR('別紙3-1_区分⑤所要額内訳'!$D$79="有",'別紙3-1_区分⑤所要額内訳'!$E$79&lt;=DATE(2022,12,31)),R180,""))</f>
        <v/>
      </c>
      <c r="S287" s="312" t="str">
        <f>IF(AND('別紙3-1_区分⑤所要額内訳'!$E$79&gt;=DATE(2023,1,1),'別紙3-1_区分⑤所要額内訳'!$D$79="無",COUNTIF($D$180:S180,1)&lt;=7),S180,IF(OR('別紙3-1_区分⑤所要額内訳'!$D$79="有",'別紙3-1_区分⑤所要額内訳'!$E$79&lt;=DATE(2022,12,31)),S180,""))</f>
        <v/>
      </c>
      <c r="T287" s="312" t="str">
        <f>IF(AND('別紙3-1_区分⑤所要額内訳'!$E$79&gt;=DATE(2023,1,1),'別紙3-1_区分⑤所要額内訳'!$D$79="無",COUNTIF($D$180:T180,1)&lt;=7),T180,IF(OR('別紙3-1_区分⑤所要額内訳'!$D$79="有",'別紙3-1_区分⑤所要額内訳'!$E$79&lt;=DATE(2022,12,31)),T180,""))</f>
        <v/>
      </c>
      <c r="U287" s="312" t="str">
        <f>IF(AND('別紙3-1_区分⑤所要額内訳'!$E$79&gt;=DATE(2023,1,1),'別紙3-1_区分⑤所要額内訳'!$D$79="無",COUNTIF($D$180:U180,1)&lt;=7),U180,IF(OR('別紙3-1_区分⑤所要額内訳'!$D$79="有",'別紙3-1_区分⑤所要額内訳'!$E$79&lt;=DATE(2022,12,31)),U180,""))</f>
        <v/>
      </c>
      <c r="V287" s="312" t="str">
        <f>IF(AND('別紙3-1_区分⑤所要額内訳'!$E$79&gt;=DATE(2023,1,1),'別紙3-1_区分⑤所要額内訳'!$D$79="無",COUNTIF($D$180:V180,1)&lt;=7),V180,IF(OR('別紙3-1_区分⑤所要額内訳'!$D$79="有",'別紙3-1_区分⑤所要額内訳'!$E$79&lt;=DATE(2022,12,31)),V180,""))</f>
        <v/>
      </c>
      <c r="W287" s="312" t="str">
        <f>IF(AND('別紙3-1_区分⑤所要額内訳'!$E$79&gt;=DATE(2023,1,1),'別紙3-1_区分⑤所要額内訳'!$D$79="無",COUNTIF($D$180:W180,1)&lt;=7),W180,IF(OR('別紙3-1_区分⑤所要額内訳'!$D$79="有",'別紙3-1_区分⑤所要額内訳'!$E$79&lt;=DATE(2022,12,31)),W180,""))</f>
        <v/>
      </c>
      <c r="X287" s="312" t="str">
        <f>IF(AND('別紙3-1_区分⑤所要額内訳'!$E$79&gt;=DATE(2023,1,1),'別紙3-1_区分⑤所要額内訳'!$D$79="無",COUNTIF($D$180:X180,1)&lt;=7),X180,IF(OR('別紙3-1_区分⑤所要額内訳'!$D$79="有",'別紙3-1_区分⑤所要額内訳'!$E$79&lt;=DATE(2022,12,31)),X180,""))</f>
        <v/>
      </c>
      <c r="Y287" s="312" t="str">
        <f>IF(AND('別紙3-1_区分⑤所要額内訳'!$E$79&gt;=DATE(2023,1,1),'別紙3-1_区分⑤所要額内訳'!$D$79="無",COUNTIF($D$180:Y180,1)&lt;=7),Y180,IF(OR('別紙3-1_区分⑤所要額内訳'!$D$79="有",'別紙3-1_区分⑤所要額内訳'!$E$79&lt;=DATE(2022,12,31)),Y180,""))</f>
        <v/>
      </c>
      <c r="Z287" s="312" t="str">
        <f>IF(AND('別紙3-1_区分⑤所要額内訳'!$E$79&gt;=DATE(2023,1,1),'別紙3-1_区分⑤所要額内訳'!$D$79="無",COUNTIF($D$180:Z180,1)&lt;=7),Z180,IF(OR('別紙3-1_区分⑤所要額内訳'!$D$79="有",'別紙3-1_区分⑤所要額内訳'!$E$79&lt;=DATE(2022,12,31)),Z180,""))</f>
        <v/>
      </c>
      <c r="AA287" s="312" t="str">
        <f>IF(AND('別紙3-1_区分⑤所要額内訳'!$E$79&gt;=DATE(2023,1,1),'別紙3-1_区分⑤所要額内訳'!$D$79="無",COUNTIF($D$180:AA180,1)&lt;=7),AA180,IF(OR('別紙3-1_区分⑤所要額内訳'!$D$79="有",'別紙3-1_区分⑤所要額内訳'!$E$79&lt;=DATE(2022,12,31)),AA180,""))</f>
        <v/>
      </c>
      <c r="AB287" s="312" t="str">
        <f>IF(AND('別紙3-1_区分⑤所要額内訳'!$E$79&gt;=DATE(2023,1,1),'別紙3-1_区分⑤所要額内訳'!$D$79="無",COUNTIF($D$180:AB180,1)&lt;=7),AB180,IF(OR('別紙3-1_区分⑤所要額内訳'!$D$79="有",'別紙3-1_区分⑤所要額内訳'!$E$79&lt;=DATE(2022,12,31)),AB180,""))</f>
        <v/>
      </c>
      <c r="AC287" s="312" t="str">
        <f>IF(AND('別紙3-1_区分⑤所要額内訳'!$E$79&gt;=DATE(2023,1,1),'別紙3-1_区分⑤所要額内訳'!$D$79="無",COUNTIF($D$180:AC180,1)&lt;=7),AC180,IF(OR('別紙3-1_区分⑤所要額内訳'!$D$79="有",'別紙3-1_区分⑤所要額内訳'!$E$79&lt;=DATE(2022,12,31)),AC180,""))</f>
        <v/>
      </c>
      <c r="AD287" s="312" t="str">
        <f>IF(AND('別紙3-1_区分⑤所要額内訳'!$E$79&gt;=DATE(2023,1,1),'別紙3-1_区分⑤所要額内訳'!$D$79="無",COUNTIF($D$180:AD180,1)&lt;=7),AD180,IF(OR('別紙3-1_区分⑤所要額内訳'!$D$79="有",'別紙3-1_区分⑤所要額内訳'!$E$79&lt;=DATE(2022,12,31)),AD180,""))</f>
        <v/>
      </c>
      <c r="AE287" s="312" t="str">
        <f>IF(AND('別紙3-1_区分⑤所要額内訳'!$E$79&gt;=DATE(2023,1,1),'別紙3-1_区分⑤所要額内訳'!$D$79="無",COUNTIF($D$180:AE180,1)&lt;=7),AE180,IF(OR('別紙3-1_区分⑤所要額内訳'!$D$79="有",'別紙3-1_区分⑤所要額内訳'!$E$79&lt;=DATE(2022,12,31)),AE180,""))</f>
        <v/>
      </c>
      <c r="AF287" s="312" t="str">
        <f>IF(AND('別紙3-1_区分⑤所要額内訳'!$E$79&gt;=DATE(2023,1,1),'別紙3-1_区分⑤所要額内訳'!$D$79="無",COUNTIF($D$180:AF180,1)&lt;=7),AF180,IF(OR('別紙3-1_区分⑤所要額内訳'!$D$79="有",'別紙3-1_区分⑤所要額内訳'!$E$79&lt;=DATE(2022,12,31)),AF180,""))</f>
        <v/>
      </c>
      <c r="AG287" s="312" t="str">
        <f>IF(AND('別紙3-1_区分⑤所要額内訳'!$E$79&gt;=DATE(2023,1,1),'別紙3-1_区分⑤所要額内訳'!$D$79="無",COUNTIF($D$180:AG180,1)&lt;=7),AG180,IF(OR('別紙3-1_区分⑤所要額内訳'!$D$79="有",'別紙3-1_区分⑤所要額内訳'!$E$79&lt;=DATE(2022,12,31)),AG180,""))</f>
        <v/>
      </c>
      <c r="AH287" s="312" t="str">
        <f>IF(AND('別紙3-1_区分⑤所要額内訳'!$E$79&gt;=DATE(2023,1,1),'別紙3-1_区分⑤所要額内訳'!$D$79="無",COUNTIF($D$180:AH180,1)&lt;=7),AH180,IF(OR('別紙3-1_区分⑤所要額内訳'!$D$79="有",'別紙3-1_区分⑤所要額内訳'!$E$79&lt;=DATE(2022,12,31)),AH180,""))</f>
        <v/>
      </c>
      <c r="AI287" s="312" t="str">
        <f>IF(AND('別紙3-1_区分⑤所要額内訳'!$E$79&gt;=DATE(2023,1,1),'別紙3-1_区分⑤所要額内訳'!$D$79="無",COUNTIF($D$180:AI180,1)&lt;=7),AI180,IF(OR('別紙3-1_区分⑤所要額内訳'!$D$79="有",'別紙3-1_区分⑤所要額内訳'!$E$79&lt;=DATE(2022,12,31)),AI180,""))</f>
        <v/>
      </c>
      <c r="AJ287" s="312" t="str">
        <f>IF(AND('別紙3-1_区分⑤所要額内訳'!$E$79&gt;=DATE(2023,1,1),'別紙3-1_区分⑤所要額内訳'!$D$79="無",COUNTIF($D$180:AJ180,1)&lt;=7),AJ180,IF(OR('別紙3-1_区分⑤所要額内訳'!$D$79="有",'別紙3-1_区分⑤所要額内訳'!$E$79&lt;=DATE(2022,12,31)),AJ180,""))</f>
        <v/>
      </c>
      <c r="AK287" s="312" t="str">
        <f>IF(AND('別紙3-1_区分⑤所要額内訳'!$E$79&gt;=DATE(2023,1,1),'別紙3-1_区分⑤所要額内訳'!$D$79="無",COUNTIF($D$180:AK180,1)&lt;=7),AK180,IF(OR('別紙3-1_区分⑤所要額内訳'!$D$79="有",'別紙3-1_区分⑤所要額内訳'!$E$79&lt;=DATE(2022,12,31)),AK180,""))</f>
        <v/>
      </c>
      <c r="AL287" s="312" t="str">
        <f>IF(AND('別紙3-1_区分⑤所要額内訳'!$E$79&gt;=DATE(2023,1,1),'別紙3-1_区分⑤所要額内訳'!$D$79="無",COUNTIF($D$180:AL180,1)&lt;=7),AL180,IF(OR('別紙3-1_区分⑤所要額内訳'!$D$79="有",'別紙3-1_区分⑤所要額内訳'!$E$79&lt;=DATE(2022,12,31)),AL180,""))</f>
        <v/>
      </c>
      <c r="AM287" s="312" t="str">
        <f>IF(AND('別紙3-1_区分⑤所要額内訳'!$E$79&gt;=DATE(2023,1,1),'別紙3-1_区分⑤所要額内訳'!$D$79="無",COUNTIF($D$180:AM180,1)&lt;=7),AM180,IF(OR('別紙3-1_区分⑤所要額内訳'!$D$79="有",'別紙3-1_区分⑤所要額内訳'!$E$79&lt;=DATE(2022,12,31)),AM180,""))</f>
        <v/>
      </c>
      <c r="AN287" s="312" t="str">
        <f>IF(AND('別紙3-1_区分⑤所要額内訳'!$E$79&gt;=DATE(2023,1,1),'別紙3-1_区分⑤所要額内訳'!$D$79="無",COUNTIF($D$180:AN180,1)&lt;=7),AN180,IF(OR('別紙3-1_区分⑤所要額内訳'!$D$79="有",'別紙3-1_区分⑤所要額内訳'!$E$79&lt;=DATE(2022,12,31)),AN180,""))</f>
        <v/>
      </c>
      <c r="AO287" s="312" t="str">
        <f>IF(AND('別紙3-1_区分⑤所要額内訳'!$E$79&gt;=DATE(2023,1,1),'別紙3-1_区分⑤所要額内訳'!$D$79="無",COUNTIF($D$180:AO180,1)&lt;=7),AO180,IF(OR('別紙3-1_区分⑤所要額内訳'!$D$79="有",'別紙3-1_区分⑤所要額内訳'!$E$79&lt;=DATE(2022,12,31)),AO180,""))</f>
        <v/>
      </c>
      <c r="AP287" s="312" t="str">
        <f>IF(AND('別紙3-1_区分⑤所要額内訳'!$E$79&gt;=DATE(2023,1,1),'別紙3-1_区分⑤所要額内訳'!$D$79="無",COUNTIF($D$180:AP180,1)&lt;=7),AP180,IF(OR('別紙3-1_区分⑤所要額内訳'!$D$79="有",'別紙3-1_区分⑤所要額内訳'!$E$79&lt;=DATE(2022,12,31)),AP180,""))</f>
        <v/>
      </c>
      <c r="AQ287" s="312" t="str">
        <f>IF(AND('別紙3-1_区分⑤所要額内訳'!$E$79&gt;=DATE(2023,1,1),'別紙3-1_区分⑤所要額内訳'!$D$79="無",COUNTIF($D$180:AQ180,1)&lt;=7),AQ180,IF(OR('別紙3-1_区分⑤所要額内訳'!$D$79="有",'別紙3-1_区分⑤所要額内訳'!$E$79&lt;=DATE(2022,12,31)),AQ180,""))</f>
        <v/>
      </c>
      <c r="AR287" s="312" t="str">
        <f>IF(AND('別紙3-1_区分⑤所要額内訳'!$E$79&gt;=DATE(2023,1,1),'別紙3-1_区分⑤所要額内訳'!$D$79="無",COUNTIF($D$180:AR180,1)&lt;=7),AR180,IF(OR('別紙3-1_区分⑤所要額内訳'!$D$79="有",'別紙3-1_区分⑤所要額内訳'!$E$79&lt;=DATE(2022,12,31)),AR180,""))</f>
        <v/>
      </c>
      <c r="AS287" s="312" t="str">
        <f>IF(AND('別紙3-1_区分⑤所要額内訳'!$E$79&gt;=DATE(2023,1,1),'別紙3-1_区分⑤所要額内訳'!$D$79="無",COUNTIF($D$180:AS180,1)&lt;=7),AS180,IF(OR('別紙3-1_区分⑤所要額内訳'!$D$79="有",'別紙3-1_区分⑤所要額内訳'!$E$79&lt;=DATE(2022,12,31)),AS180,""))</f>
        <v/>
      </c>
      <c r="AT287" s="312" t="str">
        <f>IF(AND('別紙3-1_区分⑤所要額内訳'!$E$79&gt;=DATE(2023,1,1),'別紙3-1_区分⑤所要額内訳'!$D$79="無",COUNTIF($D$180:AT180,1)&lt;=7),AT180,IF(OR('別紙3-1_区分⑤所要額内訳'!$D$79="有",'別紙3-1_区分⑤所要額内訳'!$E$79&lt;=DATE(2022,12,31)),AT180,""))</f>
        <v/>
      </c>
      <c r="AU287" s="312" t="str">
        <f>IF(AND('別紙3-1_区分⑤所要額内訳'!$E$79&gt;=DATE(2023,1,1),'別紙3-1_区分⑤所要額内訳'!$D$79="無",COUNTIF($D$180:AU180,1)&lt;=7),AU180,IF(OR('別紙3-1_区分⑤所要額内訳'!$D$79="有",'別紙3-1_区分⑤所要額内訳'!$E$79&lt;=DATE(2022,12,31)),AU180,""))</f>
        <v/>
      </c>
      <c r="AV287" s="312" t="str">
        <f>IF(AND('別紙3-1_区分⑤所要額内訳'!$E$79&gt;=DATE(2023,1,1),'別紙3-1_区分⑤所要額内訳'!$D$79="無",COUNTIF($D$180:AV180,1)&lt;=7),AV180,IF(OR('別紙3-1_区分⑤所要額内訳'!$D$79="有",'別紙3-1_区分⑤所要額内訳'!$E$79&lt;=DATE(2022,12,31)),AV180,""))</f>
        <v/>
      </c>
      <c r="AW287" s="312" t="str">
        <f>IF(AND('別紙3-1_区分⑤所要額内訳'!$E$79&gt;=DATE(2023,1,1),'別紙3-1_区分⑤所要額内訳'!$D$79="無",COUNTIF($D$180:AW180,1)&lt;=7),AW180,IF(OR('別紙3-1_区分⑤所要額内訳'!$D$79="有",'別紙3-1_区分⑤所要額内訳'!$E$79&lt;=DATE(2022,12,31)),AW180,""))</f>
        <v/>
      </c>
      <c r="AX287" s="312" t="str">
        <f>IF(AND('別紙3-1_区分⑤所要額内訳'!$E$79&gt;=DATE(2023,1,1),'別紙3-1_区分⑤所要額内訳'!$D$79="無",COUNTIF($D$180:AX180,1)&lt;=7),AX180,IF(OR('別紙3-1_区分⑤所要額内訳'!$D$79="有",'別紙3-1_区分⑤所要額内訳'!$E$79&lt;=DATE(2022,12,31)),AX180,""))</f>
        <v/>
      </c>
      <c r="AY287" s="312" t="str">
        <f>IF(AND('別紙3-1_区分⑤所要額内訳'!$E$79&gt;=DATE(2023,1,1),'別紙3-1_区分⑤所要額内訳'!$D$79="無",COUNTIF($D$180:AY180,1)&lt;=7),AY180,IF(OR('別紙3-1_区分⑤所要額内訳'!$D$79="有",'別紙3-1_区分⑤所要額内訳'!$E$79&lt;=DATE(2022,12,31)),AY180,""))</f>
        <v/>
      </c>
      <c r="AZ287" s="312" t="str">
        <f>IF(AND('別紙3-1_区分⑤所要額内訳'!$E$79&gt;=DATE(2023,1,1),'別紙3-1_区分⑤所要額内訳'!$D$79="無",COUNTIF($D$180:AZ180,1)&lt;=7),AZ180,IF(OR('別紙3-1_区分⑤所要額内訳'!$D$79="有",'別紙3-1_区分⑤所要額内訳'!$E$79&lt;=DATE(2022,12,31)),AZ180,""))</f>
        <v/>
      </c>
      <c r="BA287" s="312" t="str">
        <f>IF(AND('別紙3-1_区分⑤所要額内訳'!$E$79&gt;=DATE(2023,1,1),'別紙3-1_区分⑤所要額内訳'!$D$79="無",COUNTIF($D$180:BA180,1)&lt;=7),BA180,IF(OR('別紙3-1_区分⑤所要額内訳'!$D$79="有",'別紙3-1_区分⑤所要額内訳'!$E$79&lt;=DATE(2022,12,31)),BA180,""))</f>
        <v/>
      </c>
      <c r="BB287" s="311">
        <f t="shared" si="233"/>
        <v>1</v>
      </c>
    </row>
    <row r="288" spans="1:54">
      <c r="A288" s="307" t="str">
        <f t="shared" si="232"/>
        <v/>
      </c>
      <c r="B288" s="313" t="str">
        <f t="shared" si="232"/>
        <v/>
      </c>
      <c r="C288" s="307" t="str">
        <f t="shared" si="232"/>
        <v/>
      </c>
      <c r="D288" s="312">
        <f>IF(AND('別紙3-1_区分⑤所要額内訳'!$E$80&gt;=DATE(2023,1,1),'別紙3-1_区分⑤所要額内訳'!$D$80="無",COUNTIF($D$181:D181,1)&lt;=7),D181,IF(OR('別紙3-1_区分⑤所要額内訳'!$D$80="有",'別紙3-1_区分⑤所要額内訳'!$E$80&lt;=DATE(2022,12,31)),D181,""))</f>
        <v>1</v>
      </c>
      <c r="E288" s="312" t="str">
        <f>IF(AND('別紙3-1_区分⑤所要額内訳'!$E$80&gt;=DATE(2023,1,1),'別紙3-1_区分⑤所要額内訳'!$D$80="無",COUNTIF($D$181:E181,1)&lt;=7),E181,IF(OR('別紙3-1_区分⑤所要額内訳'!$D$80="有",'別紙3-1_区分⑤所要額内訳'!$E$80&lt;=DATE(2022,12,31)),E181,""))</f>
        <v/>
      </c>
      <c r="F288" s="312" t="str">
        <f>IF(AND('別紙3-1_区分⑤所要額内訳'!$E$80&gt;=DATE(2023,1,1),'別紙3-1_区分⑤所要額内訳'!$D$80="無",COUNTIF($D$181:F181,1)&lt;=7),F181,IF(OR('別紙3-1_区分⑤所要額内訳'!$D$80="有",'別紙3-1_区分⑤所要額内訳'!$E$80&lt;=DATE(2022,12,31)),F181,""))</f>
        <v/>
      </c>
      <c r="G288" s="312" t="str">
        <f>IF(AND('別紙3-1_区分⑤所要額内訳'!$E$80&gt;=DATE(2023,1,1),'別紙3-1_区分⑤所要額内訳'!$D$80="無",COUNTIF($D$181:G181,1)&lt;=7),G181,IF(OR('別紙3-1_区分⑤所要額内訳'!$D$80="有",'別紙3-1_区分⑤所要額内訳'!$E$80&lt;=DATE(2022,12,31)),G181,""))</f>
        <v/>
      </c>
      <c r="H288" s="312" t="str">
        <f>IF(AND('別紙3-1_区分⑤所要額内訳'!$E$80&gt;=DATE(2023,1,1),'別紙3-1_区分⑤所要額内訳'!$D$80="無",COUNTIF($D$181:H181,1)&lt;=7),H181,IF(OR('別紙3-1_区分⑤所要額内訳'!$D$80="有",'別紙3-1_区分⑤所要額内訳'!$E$80&lt;=DATE(2022,12,31)),H181,""))</f>
        <v/>
      </c>
      <c r="I288" s="312" t="str">
        <f>IF(AND('別紙3-1_区分⑤所要額内訳'!$E$80&gt;=DATE(2023,1,1),'別紙3-1_区分⑤所要額内訳'!$D$80="無",COUNTIF($D$181:I181,1)&lt;=7),I181,IF(OR('別紙3-1_区分⑤所要額内訳'!$D$80="有",'別紙3-1_区分⑤所要額内訳'!$E$80&lt;=DATE(2022,12,31)),I181,""))</f>
        <v/>
      </c>
      <c r="J288" s="312" t="str">
        <f>IF(AND('別紙3-1_区分⑤所要額内訳'!$E$80&gt;=DATE(2023,1,1),'別紙3-1_区分⑤所要額内訳'!$D$80="無",COUNTIF($D$181:J181,1)&lt;=7),J181,IF(OR('別紙3-1_区分⑤所要額内訳'!$D$80="有",'別紙3-1_区分⑤所要額内訳'!$E$80&lt;=DATE(2022,12,31)),J181,""))</f>
        <v/>
      </c>
      <c r="K288" s="312" t="str">
        <f>IF(AND('別紙3-1_区分⑤所要額内訳'!$E$80&gt;=DATE(2023,1,1),'別紙3-1_区分⑤所要額内訳'!$D$80="無",COUNTIF($D$181:K181,1)&lt;=7),K181,IF(OR('別紙3-1_区分⑤所要額内訳'!$D$80="有",'別紙3-1_区分⑤所要額内訳'!$E$80&lt;=DATE(2022,12,31)),K181,""))</f>
        <v/>
      </c>
      <c r="L288" s="312" t="str">
        <f>IF(AND('別紙3-1_区分⑤所要額内訳'!$E$80&gt;=DATE(2023,1,1),'別紙3-1_区分⑤所要額内訳'!$D$80="無",COUNTIF($D$181:L181,1)&lt;=7),L181,IF(OR('別紙3-1_区分⑤所要額内訳'!$D$80="有",'別紙3-1_区分⑤所要額内訳'!$E$80&lt;=DATE(2022,12,31)),L181,""))</f>
        <v/>
      </c>
      <c r="M288" s="312" t="str">
        <f>IF(AND('別紙3-1_区分⑤所要額内訳'!$E$80&gt;=DATE(2023,1,1),'別紙3-1_区分⑤所要額内訳'!$D$80="無",COUNTIF($D$181:M181,1)&lt;=7),M181,IF(OR('別紙3-1_区分⑤所要額内訳'!$D$80="有",'別紙3-1_区分⑤所要額内訳'!$E$80&lt;=DATE(2022,12,31)),M181,""))</f>
        <v/>
      </c>
      <c r="N288" s="312" t="str">
        <f>IF(AND('別紙3-1_区分⑤所要額内訳'!$E$80&gt;=DATE(2023,1,1),'別紙3-1_区分⑤所要額内訳'!$D$80="無",COUNTIF($D$181:N181,1)&lt;=7),N181,IF(OR('別紙3-1_区分⑤所要額内訳'!$D$80="有",'別紙3-1_区分⑤所要額内訳'!$E$80&lt;=DATE(2022,12,31)),N181,""))</f>
        <v/>
      </c>
      <c r="O288" s="312" t="str">
        <f>IF(AND('別紙3-1_区分⑤所要額内訳'!$E$80&gt;=DATE(2023,1,1),'別紙3-1_区分⑤所要額内訳'!$D$80="無",COUNTIF($D$181:O181,1)&lt;=7),O181,IF(OR('別紙3-1_区分⑤所要額内訳'!$D$80="有",'別紙3-1_区分⑤所要額内訳'!$E$80&lt;=DATE(2022,12,31)),O181,""))</f>
        <v/>
      </c>
      <c r="P288" s="312" t="str">
        <f>IF(AND('別紙3-1_区分⑤所要額内訳'!$E$80&gt;=DATE(2023,1,1),'別紙3-1_区分⑤所要額内訳'!$D$80="無",COUNTIF($D$181:P181,1)&lt;=7),P181,IF(OR('別紙3-1_区分⑤所要額内訳'!$D$80="有",'別紙3-1_区分⑤所要額内訳'!$E$80&lt;=DATE(2022,12,31)),P181,""))</f>
        <v/>
      </c>
      <c r="Q288" s="312" t="str">
        <f>IF(AND('別紙3-1_区分⑤所要額内訳'!$E$80&gt;=DATE(2023,1,1),'別紙3-1_区分⑤所要額内訳'!$D$80="無",COUNTIF($D$181:Q181,1)&lt;=7),Q181,IF(OR('別紙3-1_区分⑤所要額内訳'!$D$80="有",'別紙3-1_区分⑤所要額内訳'!$E$80&lt;=DATE(2022,12,31)),Q181,""))</f>
        <v/>
      </c>
      <c r="R288" s="312" t="str">
        <f>IF(AND('別紙3-1_区分⑤所要額内訳'!$E$80&gt;=DATE(2023,1,1),'別紙3-1_区分⑤所要額内訳'!$D$80="無",COUNTIF($D$181:R181,1)&lt;=7),R181,IF(OR('別紙3-1_区分⑤所要額内訳'!$D$80="有",'別紙3-1_区分⑤所要額内訳'!$E$80&lt;=DATE(2022,12,31)),R181,""))</f>
        <v/>
      </c>
      <c r="S288" s="312" t="str">
        <f>IF(AND('別紙3-1_区分⑤所要額内訳'!$E$80&gt;=DATE(2023,1,1),'別紙3-1_区分⑤所要額内訳'!$D$80="無",COUNTIF($D$181:S181,1)&lt;=7),S181,IF(OR('別紙3-1_区分⑤所要額内訳'!$D$80="有",'別紙3-1_区分⑤所要額内訳'!$E$80&lt;=DATE(2022,12,31)),S181,""))</f>
        <v/>
      </c>
      <c r="T288" s="312" t="str">
        <f>IF(AND('別紙3-1_区分⑤所要額内訳'!$E$80&gt;=DATE(2023,1,1),'別紙3-1_区分⑤所要額内訳'!$D$80="無",COUNTIF($D$181:T181,1)&lt;=7),T181,IF(OR('別紙3-1_区分⑤所要額内訳'!$D$80="有",'別紙3-1_区分⑤所要額内訳'!$E$80&lt;=DATE(2022,12,31)),T181,""))</f>
        <v/>
      </c>
      <c r="U288" s="312" t="str">
        <f>IF(AND('別紙3-1_区分⑤所要額内訳'!$E$80&gt;=DATE(2023,1,1),'別紙3-1_区分⑤所要額内訳'!$D$80="無",COUNTIF($D$181:U181,1)&lt;=7),U181,IF(OR('別紙3-1_区分⑤所要額内訳'!$D$80="有",'別紙3-1_区分⑤所要額内訳'!$E$80&lt;=DATE(2022,12,31)),U181,""))</f>
        <v/>
      </c>
      <c r="V288" s="312" t="str">
        <f>IF(AND('別紙3-1_区分⑤所要額内訳'!$E$80&gt;=DATE(2023,1,1),'別紙3-1_区分⑤所要額内訳'!$D$80="無",COUNTIF($D$181:V181,1)&lt;=7),V181,IF(OR('別紙3-1_区分⑤所要額内訳'!$D$80="有",'別紙3-1_区分⑤所要額内訳'!$E$80&lt;=DATE(2022,12,31)),V181,""))</f>
        <v/>
      </c>
      <c r="W288" s="312" t="str">
        <f>IF(AND('別紙3-1_区分⑤所要額内訳'!$E$80&gt;=DATE(2023,1,1),'別紙3-1_区分⑤所要額内訳'!$D$80="無",COUNTIF($D$181:W181,1)&lt;=7),W181,IF(OR('別紙3-1_区分⑤所要額内訳'!$D$80="有",'別紙3-1_区分⑤所要額内訳'!$E$80&lt;=DATE(2022,12,31)),W181,""))</f>
        <v/>
      </c>
      <c r="X288" s="312" t="str">
        <f>IF(AND('別紙3-1_区分⑤所要額内訳'!$E$80&gt;=DATE(2023,1,1),'別紙3-1_区分⑤所要額内訳'!$D$80="無",COUNTIF($D$181:X181,1)&lt;=7),X181,IF(OR('別紙3-1_区分⑤所要額内訳'!$D$80="有",'別紙3-1_区分⑤所要額内訳'!$E$80&lt;=DATE(2022,12,31)),X181,""))</f>
        <v/>
      </c>
      <c r="Y288" s="312" t="str">
        <f>IF(AND('別紙3-1_区分⑤所要額内訳'!$E$80&gt;=DATE(2023,1,1),'別紙3-1_区分⑤所要額内訳'!$D$80="無",COUNTIF($D$181:Y181,1)&lt;=7),Y181,IF(OR('別紙3-1_区分⑤所要額内訳'!$D$80="有",'別紙3-1_区分⑤所要額内訳'!$E$80&lt;=DATE(2022,12,31)),Y181,""))</f>
        <v/>
      </c>
      <c r="Z288" s="312" t="str">
        <f>IF(AND('別紙3-1_区分⑤所要額内訳'!$E$80&gt;=DATE(2023,1,1),'別紙3-1_区分⑤所要額内訳'!$D$80="無",COUNTIF($D$181:Z181,1)&lt;=7),Z181,IF(OR('別紙3-1_区分⑤所要額内訳'!$D$80="有",'別紙3-1_区分⑤所要額内訳'!$E$80&lt;=DATE(2022,12,31)),Z181,""))</f>
        <v/>
      </c>
      <c r="AA288" s="312" t="str">
        <f>IF(AND('別紙3-1_区分⑤所要額内訳'!$E$80&gt;=DATE(2023,1,1),'別紙3-1_区分⑤所要額内訳'!$D$80="無",COUNTIF($D$181:AA181,1)&lt;=7),AA181,IF(OR('別紙3-1_区分⑤所要額内訳'!$D$80="有",'別紙3-1_区分⑤所要額内訳'!$E$80&lt;=DATE(2022,12,31)),AA181,""))</f>
        <v/>
      </c>
      <c r="AB288" s="312" t="str">
        <f>IF(AND('別紙3-1_区分⑤所要額内訳'!$E$80&gt;=DATE(2023,1,1),'別紙3-1_区分⑤所要額内訳'!$D$80="無",COUNTIF($D$181:AB181,1)&lt;=7),AB181,IF(OR('別紙3-1_区分⑤所要額内訳'!$D$80="有",'別紙3-1_区分⑤所要額内訳'!$E$80&lt;=DATE(2022,12,31)),AB181,""))</f>
        <v/>
      </c>
      <c r="AC288" s="312" t="str">
        <f>IF(AND('別紙3-1_区分⑤所要額内訳'!$E$80&gt;=DATE(2023,1,1),'別紙3-1_区分⑤所要額内訳'!$D$80="無",COUNTIF($D$181:AC181,1)&lt;=7),AC181,IF(OR('別紙3-1_区分⑤所要額内訳'!$D$80="有",'別紙3-1_区分⑤所要額内訳'!$E$80&lt;=DATE(2022,12,31)),AC181,""))</f>
        <v/>
      </c>
      <c r="AD288" s="312" t="str">
        <f>IF(AND('別紙3-1_区分⑤所要額内訳'!$E$80&gt;=DATE(2023,1,1),'別紙3-1_区分⑤所要額内訳'!$D$80="無",COUNTIF($D$181:AD181,1)&lt;=7),AD181,IF(OR('別紙3-1_区分⑤所要額内訳'!$D$80="有",'別紙3-1_区分⑤所要額内訳'!$E$80&lt;=DATE(2022,12,31)),AD181,""))</f>
        <v/>
      </c>
      <c r="AE288" s="312" t="str">
        <f>IF(AND('別紙3-1_区分⑤所要額内訳'!$E$80&gt;=DATE(2023,1,1),'別紙3-1_区分⑤所要額内訳'!$D$80="無",COUNTIF($D$181:AE181,1)&lt;=7),AE181,IF(OR('別紙3-1_区分⑤所要額内訳'!$D$80="有",'別紙3-1_区分⑤所要額内訳'!$E$80&lt;=DATE(2022,12,31)),AE181,""))</f>
        <v/>
      </c>
      <c r="AF288" s="312" t="str">
        <f>IF(AND('別紙3-1_区分⑤所要額内訳'!$E$80&gt;=DATE(2023,1,1),'別紙3-1_区分⑤所要額内訳'!$D$80="無",COUNTIF($D$181:AF181,1)&lt;=7),AF181,IF(OR('別紙3-1_区分⑤所要額内訳'!$D$80="有",'別紙3-1_区分⑤所要額内訳'!$E$80&lt;=DATE(2022,12,31)),AF181,""))</f>
        <v/>
      </c>
      <c r="AG288" s="312" t="str">
        <f>IF(AND('別紙3-1_区分⑤所要額内訳'!$E$80&gt;=DATE(2023,1,1),'別紙3-1_区分⑤所要額内訳'!$D$80="無",COUNTIF($D$181:AG181,1)&lt;=7),AG181,IF(OR('別紙3-1_区分⑤所要額内訳'!$D$80="有",'別紙3-1_区分⑤所要額内訳'!$E$80&lt;=DATE(2022,12,31)),AG181,""))</f>
        <v/>
      </c>
      <c r="AH288" s="312" t="str">
        <f>IF(AND('別紙3-1_区分⑤所要額内訳'!$E$80&gt;=DATE(2023,1,1),'別紙3-1_区分⑤所要額内訳'!$D$80="無",COUNTIF($D$181:AH181,1)&lt;=7),AH181,IF(OR('別紙3-1_区分⑤所要額内訳'!$D$80="有",'別紙3-1_区分⑤所要額内訳'!$E$80&lt;=DATE(2022,12,31)),AH181,""))</f>
        <v/>
      </c>
      <c r="AI288" s="312" t="str">
        <f>IF(AND('別紙3-1_区分⑤所要額内訳'!$E$80&gt;=DATE(2023,1,1),'別紙3-1_区分⑤所要額内訳'!$D$80="無",COUNTIF($D$181:AI181,1)&lt;=7),AI181,IF(OR('別紙3-1_区分⑤所要額内訳'!$D$80="有",'別紙3-1_区分⑤所要額内訳'!$E$80&lt;=DATE(2022,12,31)),AI181,""))</f>
        <v/>
      </c>
      <c r="AJ288" s="312" t="str">
        <f>IF(AND('別紙3-1_区分⑤所要額内訳'!$E$80&gt;=DATE(2023,1,1),'別紙3-1_区分⑤所要額内訳'!$D$80="無",COUNTIF($D$181:AJ181,1)&lt;=7),AJ181,IF(OR('別紙3-1_区分⑤所要額内訳'!$D$80="有",'別紙3-1_区分⑤所要額内訳'!$E$80&lt;=DATE(2022,12,31)),AJ181,""))</f>
        <v/>
      </c>
      <c r="AK288" s="312" t="str">
        <f>IF(AND('別紙3-1_区分⑤所要額内訳'!$E$80&gt;=DATE(2023,1,1),'別紙3-1_区分⑤所要額内訳'!$D$80="無",COUNTIF($D$181:AK181,1)&lt;=7),AK181,IF(OR('別紙3-1_区分⑤所要額内訳'!$D$80="有",'別紙3-1_区分⑤所要額内訳'!$E$80&lt;=DATE(2022,12,31)),AK181,""))</f>
        <v/>
      </c>
      <c r="AL288" s="312" t="str">
        <f>IF(AND('別紙3-1_区分⑤所要額内訳'!$E$80&gt;=DATE(2023,1,1),'別紙3-1_区分⑤所要額内訳'!$D$80="無",COUNTIF($D$181:AL181,1)&lt;=7),AL181,IF(OR('別紙3-1_区分⑤所要額内訳'!$D$80="有",'別紙3-1_区分⑤所要額内訳'!$E$80&lt;=DATE(2022,12,31)),AL181,""))</f>
        <v/>
      </c>
      <c r="AM288" s="312" t="str">
        <f>IF(AND('別紙3-1_区分⑤所要額内訳'!$E$80&gt;=DATE(2023,1,1),'別紙3-1_区分⑤所要額内訳'!$D$80="無",COUNTIF($D$181:AM181,1)&lt;=7),AM181,IF(OR('別紙3-1_区分⑤所要額内訳'!$D$80="有",'別紙3-1_区分⑤所要額内訳'!$E$80&lt;=DATE(2022,12,31)),AM181,""))</f>
        <v/>
      </c>
      <c r="AN288" s="312" t="str">
        <f>IF(AND('別紙3-1_区分⑤所要額内訳'!$E$80&gt;=DATE(2023,1,1),'別紙3-1_区分⑤所要額内訳'!$D$80="無",COUNTIF($D$181:AN181,1)&lt;=7),AN181,IF(OR('別紙3-1_区分⑤所要額内訳'!$D$80="有",'別紙3-1_区分⑤所要額内訳'!$E$80&lt;=DATE(2022,12,31)),AN181,""))</f>
        <v/>
      </c>
      <c r="AO288" s="312" t="str">
        <f>IF(AND('別紙3-1_区分⑤所要額内訳'!$E$80&gt;=DATE(2023,1,1),'別紙3-1_区分⑤所要額内訳'!$D$80="無",COUNTIF($D$181:AO181,1)&lt;=7),AO181,IF(OR('別紙3-1_区分⑤所要額内訳'!$D$80="有",'別紙3-1_区分⑤所要額内訳'!$E$80&lt;=DATE(2022,12,31)),AO181,""))</f>
        <v/>
      </c>
      <c r="AP288" s="312" t="str">
        <f>IF(AND('別紙3-1_区分⑤所要額内訳'!$E$80&gt;=DATE(2023,1,1),'別紙3-1_区分⑤所要額内訳'!$D$80="無",COUNTIF($D$181:AP181,1)&lt;=7),AP181,IF(OR('別紙3-1_区分⑤所要額内訳'!$D$80="有",'別紙3-1_区分⑤所要額内訳'!$E$80&lt;=DATE(2022,12,31)),AP181,""))</f>
        <v/>
      </c>
      <c r="AQ288" s="312" t="str">
        <f>IF(AND('別紙3-1_区分⑤所要額内訳'!$E$80&gt;=DATE(2023,1,1),'別紙3-1_区分⑤所要額内訳'!$D$80="無",COUNTIF($D$181:AQ181,1)&lt;=7),AQ181,IF(OR('別紙3-1_区分⑤所要額内訳'!$D$80="有",'別紙3-1_区分⑤所要額内訳'!$E$80&lt;=DATE(2022,12,31)),AQ181,""))</f>
        <v/>
      </c>
      <c r="AR288" s="312" t="str">
        <f>IF(AND('別紙3-1_区分⑤所要額内訳'!$E$80&gt;=DATE(2023,1,1),'別紙3-1_区分⑤所要額内訳'!$D$80="無",COUNTIF($D$181:AR181,1)&lt;=7),AR181,IF(OR('別紙3-1_区分⑤所要額内訳'!$D$80="有",'別紙3-1_区分⑤所要額内訳'!$E$80&lt;=DATE(2022,12,31)),AR181,""))</f>
        <v/>
      </c>
      <c r="AS288" s="312" t="str">
        <f>IF(AND('別紙3-1_区分⑤所要額内訳'!$E$80&gt;=DATE(2023,1,1),'別紙3-1_区分⑤所要額内訳'!$D$80="無",COUNTIF($D$181:AS181,1)&lt;=7),AS181,IF(OR('別紙3-1_区分⑤所要額内訳'!$D$80="有",'別紙3-1_区分⑤所要額内訳'!$E$80&lt;=DATE(2022,12,31)),AS181,""))</f>
        <v/>
      </c>
      <c r="AT288" s="312" t="str">
        <f>IF(AND('別紙3-1_区分⑤所要額内訳'!$E$80&gt;=DATE(2023,1,1),'別紙3-1_区分⑤所要額内訳'!$D$80="無",COUNTIF($D$181:AT181,1)&lt;=7),AT181,IF(OR('別紙3-1_区分⑤所要額内訳'!$D$80="有",'別紙3-1_区分⑤所要額内訳'!$E$80&lt;=DATE(2022,12,31)),AT181,""))</f>
        <v/>
      </c>
      <c r="AU288" s="312" t="str">
        <f>IF(AND('別紙3-1_区分⑤所要額内訳'!$E$80&gt;=DATE(2023,1,1),'別紙3-1_区分⑤所要額内訳'!$D$80="無",COUNTIF($D$181:AU181,1)&lt;=7),AU181,IF(OR('別紙3-1_区分⑤所要額内訳'!$D$80="有",'別紙3-1_区分⑤所要額内訳'!$E$80&lt;=DATE(2022,12,31)),AU181,""))</f>
        <v/>
      </c>
      <c r="AV288" s="312" t="str">
        <f>IF(AND('別紙3-1_区分⑤所要額内訳'!$E$80&gt;=DATE(2023,1,1),'別紙3-1_区分⑤所要額内訳'!$D$80="無",COUNTIF($D$181:AV181,1)&lt;=7),AV181,IF(OR('別紙3-1_区分⑤所要額内訳'!$D$80="有",'別紙3-1_区分⑤所要額内訳'!$E$80&lt;=DATE(2022,12,31)),AV181,""))</f>
        <v/>
      </c>
      <c r="AW288" s="312" t="str">
        <f>IF(AND('別紙3-1_区分⑤所要額内訳'!$E$80&gt;=DATE(2023,1,1),'別紙3-1_区分⑤所要額内訳'!$D$80="無",COUNTIF($D$181:AW181,1)&lt;=7),AW181,IF(OR('別紙3-1_区分⑤所要額内訳'!$D$80="有",'別紙3-1_区分⑤所要額内訳'!$E$80&lt;=DATE(2022,12,31)),AW181,""))</f>
        <v/>
      </c>
      <c r="AX288" s="312" t="str">
        <f>IF(AND('別紙3-1_区分⑤所要額内訳'!$E$80&gt;=DATE(2023,1,1),'別紙3-1_区分⑤所要額内訳'!$D$80="無",COUNTIF($D$181:AX181,1)&lt;=7),AX181,IF(OR('別紙3-1_区分⑤所要額内訳'!$D$80="有",'別紙3-1_区分⑤所要額内訳'!$E$80&lt;=DATE(2022,12,31)),AX181,""))</f>
        <v/>
      </c>
      <c r="AY288" s="312" t="str">
        <f>IF(AND('別紙3-1_区分⑤所要額内訳'!$E$80&gt;=DATE(2023,1,1),'別紙3-1_区分⑤所要額内訳'!$D$80="無",COUNTIF($D$181:AY181,1)&lt;=7),AY181,IF(OR('別紙3-1_区分⑤所要額内訳'!$D$80="有",'別紙3-1_区分⑤所要額内訳'!$E$80&lt;=DATE(2022,12,31)),AY181,""))</f>
        <v/>
      </c>
      <c r="AZ288" s="312" t="str">
        <f>IF(AND('別紙3-1_区分⑤所要額内訳'!$E$80&gt;=DATE(2023,1,1),'別紙3-1_区分⑤所要額内訳'!$D$80="無",COUNTIF($D$181:AZ181,1)&lt;=7),AZ181,IF(OR('別紙3-1_区分⑤所要額内訳'!$D$80="有",'別紙3-1_区分⑤所要額内訳'!$E$80&lt;=DATE(2022,12,31)),AZ181,""))</f>
        <v/>
      </c>
      <c r="BA288" s="312" t="str">
        <f>IF(AND('別紙3-1_区分⑤所要額内訳'!$E$80&gt;=DATE(2023,1,1),'別紙3-1_区分⑤所要額内訳'!$D$80="無",COUNTIF($D$181:BA181,1)&lt;=7),BA181,IF(OR('別紙3-1_区分⑤所要額内訳'!$D$80="有",'別紙3-1_区分⑤所要額内訳'!$E$80&lt;=DATE(2022,12,31)),BA181,""))</f>
        <v/>
      </c>
      <c r="BB288" s="311">
        <f t="shared" si="233"/>
        <v>1</v>
      </c>
    </row>
    <row r="289" spans="1:54">
      <c r="A289" s="307" t="str">
        <f t="shared" si="232"/>
        <v/>
      </c>
      <c r="B289" s="313" t="str">
        <f t="shared" si="232"/>
        <v/>
      </c>
      <c r="C289" s="307" t="str">
        <f t="shared" si="232"/>
        <v/>
      </c>
      <c r="D289" s="312">
        <f>IF(AND('別紙3-1_区分⑤所要額内訳'!$E$81&gt;=DATE(2023,1,1),'別紙3-1_区分⑤所要額内訳'!$D$81="無",COUNTIF($D$182:D182,1)&lt;=7),D182,IF(OR('別紙3-1_区分⑤所要額内訳'!$D$81="有",'別紙3-1_区分⑤所要額内訳'!$E$81&lt;=DATE(2022,12,31)),D182,""))</f>
        <v>1</v>
      </c>
      <c r="E289" s="312" t="str">
        <f>IF(AND('別紙3-1_区分⑤所要額内訳'!$E$81&gt;=DATE(2023,1,1),'別紙3-1_区分⑤所要額内訳'!$D$81="無",COUNTIF($D$182:E182,1)&lt;=7),E182,IF(OR('別紙3-1_区分⑤所要額内訳'!$D$81="有",'別紙3-1_区分⑤所要額内訳'!$E$81&lt;=DATE(2022,12,31)),E182,""))</f>
        <v/>
      </c>
      <c r="F289" s="312" t="str">
        <f>IF(AND('別紙3-1_区分⑤所要額内訳'!$E$81&gt;=DATE(2023,1,1),'別紙3-1_区分⑤所要額内訳'!$D$81="無",COUNTIF($D$182:F182,1)&lt;=7),F182,IF(OR('別紙3-1_区分⑤所要額内訳'!$D$81="有",'別紙3-1_区分⑤所要額内訳'!$E$81&lt;=DATE(2022,12,31)),F182,""))</f>
        <v/>
      </c>
      <c r="G289" s="312" t="str">
        <f>IF(AND('別紙3-1_区分⑤所要額内訳'!$E$81&gt;=DATE(2023,1,1),'別紙3-1_区分⑤所要額内訳'!$D$81="無",COUNTIF($D$182:G182,1)&lt;=7),G182,IF(OR('別紙3-1_区分⑤所要額内訳'!$D$81="有",'別紙3-1_区分⑤所要額内訳'!$E$81&lt;=DATE(2022,12,31)),G182,""))</f>
        <v/>
      </c>
      <c r="H289" s="312" t="str">
        <f>IF(AND('別紙3-1_区分⑤所要額内訳'!$E$81&gt;=DATE(2023,1,1),'別紙3-1_区分⑤所要額内訳'!$D$81="無",COUNTIF($D$182:H182,1)&lt;=7),H182,IF(OR('別紙3-1_区分⑤所要額内訳'!$D$81="有",'別紙3-1_区分⑤所要額内訳'!$E$81&lt;=DATE(2022,12,31)),H182,""))</f>
        <v/>
      </c>
      <c r="I289" s="312" t="str">
        <f>IF(AND('別紙3-1_区分⑤所要額内訳'!$E$81&gt;=DATE(2023,1,1),'別紙3-1_区分⑤所要額内訳'!$D$81="無",COUNTIF($D$182:I182,1)&lt;=7),I182,IF(OR('別紙3-1_区分⑤所要額内訳'!$D$81="有",'別紙3-1_区分⑤所要額内訳'!$E$81&lt;=DATE(2022,12,31)),I182,""))</f>
        <v/>
      </c>
      <c r="J289" s="312" t="str">
        <f>IF(AND('別紙3-1_区分⑤所要額内訳'!$E$81&gt;=DATE(2023,1,1),'別紙3-1_区分⑤所要額内訳'!$D$81="無",COUNTIF($D$182:J182,1)&lt;=7),J182,IF(OR('別紙3-1_区分⑤所要額内訳'!$D$81="有",'別紙3-1_区分⑤所要額内訳'!$E$81&lt;=DATE(2022,12,31)),J182,""))</f>
        <v/>
      </c>
      <c r="K289" s="312" t="str">
        <f>IF(AND('別紙3-1_区分⑤所要額内訳'!$E$81&gt;=DATE(2023,1,1),'別紙3-1_区分⑤所要額内訳'!$D$81="無",COUNTIF($D$182:K182,1)&lt;=7),K182,IF(OR('別紙3-1_区分⑤所要額内訳'!$D$81="有",'別紙3-1_区分⑤所要額内訳'!$E$81&lt;=DATE(2022,12,31)),K182,""))</f>
        <v/>
      </c>
      <c r="L289" s="312" t="str">
        <f>IF(AND('別紙3-1_区分⑤所要額内訳'!$E$81&gt;=DATE(2023,1,1),'別紙3-1_区分⑤所要額内訳'!$D$81="無",COUNTIF($D$182:L182,1)&lt;=7),L182,IF(OR('別紙3-1_区分⑤所要額内訳'!$D$81="有",'別紙3-1_区分⑤所要額内訳'!$E$81&lt;=DATE(2022,12,31)),L182,""))</f>
        <v/>
      </c>
      <c r="M289" s="312" t="str">
        <f>IF(AND('別紙3-1_区分⑤所要額内訳'!$E$81&gt;=DATE(2023,1,1),'別紙3-1_区分⑤所要額内訳'!$D$81="無",COUNTIF($D$182:M182,1)&lt;=7),M182,IF(OR('別紙3-1_区分⑤所要額内訳'!$D$81="有",'別紙3-1_区分⑤所要額内訳'!$E$81&lt;=DATE(2022,12,31)),M182,""))</f>
        <v/>
      </c>
      <c r="N289" s="312" t="str">
        <f>IF(AND('別紙3-1_区分⑤所要額内訳'!$E$81&gt;=DATE(2023,1,1),'別紙3-1_区分⑤所要額内訳'!$D$81="無",COUNTIF($D$182:N182,1)&lt;=7),N182,IF(OR('別紙3-1_区分⑤所要額内訳'!$D$81="有",'別紙3-1_区分⑤所要額内訳'!$E$81&lt;=DATE(2022,12,31)),N182,""))</f>
        <v/>
      </c>
      <c r="O289" s="312" t="str">
        <f>IF(AND('別紙3-1_区分⑤所要額内訳'!$E$81&gt;=DATE(2023,1,1),'別紙3-1_区分⑤所要額内訳'!$D$81="無",COUNTIF($D$182:O182,1)&lt;=7),O182,IF(OR('別紙3-1_区分⑤所要額内訳'!$D$81="有",'別紙3-1_区分⑤所要額内訳'!$E$81&lt;=DATE(2022,12,31)),O182,""))</f>
        <v/>
      </c>
      <c r="P289" s="312" t="str">
        <f>IF(AND('別紙3-1_区分⑤所要額内訳'!$E$81&gt;=DATE(2023,1,1),'別紙3-1_区分⑤所要額内訳'!$D$81="無",COUNTIF($D$182:P182,1)&lt;=7),P182,IF(OR('別紙3-1_区分⑤所要額内訳'!$D$81="有",'別紙3-1_区分⑤所要額内訳'!$E$81&lt;=DATE(2022,12,31)),P182,""))</f>
        <v/>
      </c>
      <c r="Q289" s="312" t="str">
        <f>IF(AND('別紙3-1_区分⑤所要額内訳'!$E$81&gt;=DATE(2023,1,1),'別紙3-1_区分⑤所要額内訳'!$D$81="無",COUNTIF($D$182:Q182,1)&lt;=7),Q182,IF(OR('別紙3-1_区分⑤所要額内訳'!$D$81="有",'別紙3-1_区分⑤所要額内訳'!$E$81&lt;=DATE(2022,12,31)),Q182,""))</f>
        <v/>
      </c>
      <c r="R289" s="312" t="str">
        <f>IF(AND('別紙3-1_区分⑤所要額内訳'!$E$81&gt;=DATE(2023,1,1),'別紙3-1_区分⑤所要額内訳'!$D$81="無",COUNTIF($D$182:R182,1)&lt;=7),R182,IF(OR('別紙3-1_区分⑤所要額内訳'!$D$81="有",'別紙3-1_区分⑤所要額内訳'!$E$81&lt;=DATE(2022,12,31)),R182,""))</f>
        <v/>
      </c>
      <c r="S289" s="312" t="str">
        <f>IF(AND('別紙3-1_区分⑤所要額内訳'!$E$81&gt;=DATE(2023,1,1),'別紙3-1_区分⑤所要額内訳'!$D$81="無",COUNTIF($D$182:S182,1)&lt;=7),S182,IF(OR('別紙3-1_区分⑤所要額内訳'!$D$81="有",'別紙3-1_区分⑤所要額内訳'!$E$81&lt;=DATE(2022,12,31)),S182,""))</f>
        <v/>
      </c>
      <c r="T289" s="312" t="str">
        <f>IF(AND('別紙3-1_区分⑤所要額内訳'!$E$81&gt;=DATE(2023,1,1),'別紙3-1_区分⑤所要額内訳'!$D$81="無",COUNTIF($D$182:T182,1)&lt;=7),T182,IF(OR('別紙3-1_区分⑤所要額内訳'!$D$81="有",'別紙3-1_区分⑤所要額内訳'!$E$81&lt;=DATE(2022,12,31)),T182,""))</f>
        <v/>
      </c>
      <c r="U289" s="312" t="str">
        <f>IF(AND('別紙3-1_区分⑤所要額内訳'!$E$81&gt;=DATE(2023,1,1),'別紙3-1_区分⑤所要額内訳'!$D$81="無",COUNTIF($D$182:U182,1)&lt;=7),U182,IF(OR('別紙3-1_区分⑤所要額内訳'!$D$81="有",'別紙3-1_区分⑤所要額内訳'!$E$81&lt;=DATE(2022,12,31)),U182,""))</f>
        <v/>
      </c>
      <c r="V289" s="312" t="str">
        <f>IF(AND('別紙3-1_区分⑤所要額内訳'!$E$81&gt;=DATE(2023,1,1),'別紙3-1_区分⑤所要額内訳'!$D$81="無",COUNTIF($D$182:V182,1)&lt;=7),V182,IF(OR('別紙3-1_区分⑤所要額内訳'!$D$81="有",'別紙3-1_区分⑤所要額内訳'!$E$81&lt;=DATE(2022,12,31)),V182,""))</f>
        <v/>
      </c>
      <c r="W289" s="312" t="str">
        <f>IF(AND('別紙3-1_区分⑤所要額内訳'!$E$81&gt;=DATE(2023,1,1),'別紙3-1_区分⑤所要額内訳'!$D$81="無",COUNTIF($D$182:W182,1)&lt;=7),W182,IF(OR('別紙3-1_区分⑤所要額内訳'!$D$81="有",'別紙3-1_区分⑤所要額内訳'!$E$81&lt;=DATE(2022,12,31)),W182,""))</f>
        <v/>
      </c>
      <c r="X289" s="312" t="str">
        <f>IF(AND('別紙3-1_区分⑤所要額内訳'!$E$81&gt;=DATE(2023,1,1),'別紙3-1_区分⑤所要額内訳'!$D$81="無",COUNTIF($D$182:X182,1)&lt;=7),X182,IF(OR('別紙3-1_区分⑤所要額内訳'!$D$81="有",'別紙3-1_区分⑤所要額内訳'!$E$81&lt;=DATE(2022,12,31)),X182,""))</f>
        <v/>
      </c>
      <c r="Y289" s="312" t="str">
        <f>IF(AND('別紙3-1_区分⑤所要額内訳'!$E$81&gt;=DATE(2023,1,1),'別紙3-1_区分⑤所要額内訳'!$D$81="無",COUNTIF($D$182:Y182,1)&lt;=7),Y182,IF(OR('別紙3-1_区分⑤所要額内訳'!$D$81="有",'別紙3-1_区分⑤所要額内訳'!$E$81&lt;=DATE(2022,12,31)),Y182,""))</f>
        <v/>
      </c>
      <c r="Z289" s="312" t="str">
        <f>IF(AND('別紙3-1_区分⑤所要額内訳'!$E$81&gt;=DATE(2023,1,1),'別紙3-1_区分⑤所要額内訳'!$D$81="無",COUNTIF($D$182:Z182,1)&lt;=7),Z182,IF(OR('別紙3-1_区分⑤所要額内訳'!$D$81="有",'別紙3-1_区分⑤所要額内訳'!$E$81&lt;=DATE(2022,12,31)),Z182,""))</f>
        <v/>
      </c>
      <c r="AA289" s="312" t="str">
        <f>IF(AND('別紙3-1_区分⑤所要額内訳'!$E$81&gt;=DATE(2023,1,1),'別紙3-1_区分⑤所要額内訳'!$D$81="無",COUNTIF($D$182:AA182,1)&lt;=7),AA182,IF(OR('別紙3-1_区分⑤所要額内訳'!$D$81="有",'別紙3-1_区分⑤所要額内訳'!$E$81&lt;=DATE(2022,12,31)),AA182,""))</f>
        <v/>
      </c>
      <c r="AB289" s="312" t="str">
        <f>IF(AND('別紙3-1_区分⑤所要額内訳'!$E$81&gt;=DATE(2023,1,1),'別紙3-1_区分⑤所要額内訳'!$D$81="無",COUNTIF($D$182:AB182,1)&lt;=7),AB182,IF(OR('別紙3-1_区分⑤所要額内訳'!$D$81="有",'別紙3-1_区分⑤所要額内訳'!$E$81&lt;=DATE(2022,12,31)),AB182,""))</f>
        <v/>
      </c>
      <c r="AC289" s="312" t="str">
        <f>IF(AND('別紙3-1_区分⑤所要額内訳'!$E$81&gt;=DATE(2023,1,1),'別紙3-1_区分⑤所要額内訳'!$D$81="無",COUNTIF($D$182:AC182,1)&lt;=7),AC182,IF(OR('別紙3-1_区分⑤所要額内訳'!$D$81="有",'別紙3-1_区分⑤所要額内訳'!$E$81&lt;=DATE(2022,12,31)),AC182,""))</f>
        <v/>
      </c>
      <c r="AD289" s="312" t="str">
        <f>IF(AND('別紙3-1_区分⑤所要額内訳'!$E$81&gt;=DATE(2023,1,1),'別紙3-1_区分⑤所要額内訳'!$D$81="無",COUNTIF($D$182:AD182,1)&lt;=7),AD182,IF(OR('別紙3-1_区分⑤所要額内訳'!$D$81="有",'別紙3-1_区分⑤所要額内訳'!$E$81&lt;=DATE(2022,12,31)),AD182,""))</f>
        <v/>
      </c>
      <c r="AE289" s="312" t="str">
        <f>IF(AND('別紙3-1_区分⑤所要額内訳'!$E$81&gt;=DATE(2023,1,1),'別紙3-1_区分⑤所要額内訳'!$D$81="無",COUNTIF($D$182:AE182,1)&lt;=7),AE182,IF(OR('別紙3-1_区分⑤所要額内訳'!$D$81="有",'別紙3-1_区分⑤所要額内訳'!$E$81&lt;=DATE(2022,12,31)),AE182,""))</f>
        <v/>
      </c>
      <c r="AF289" s="312" t="str">
        <f>IF(AND('別紙3-1_区分⑤所要額内訳'!$E$81&gt;=DATE(2023,1,1),'別紙3-1_区分⑤所要額内訳'!$D$81="無",COUNTIF($D$182:AF182,1)&lt;=7),AF182,IF(OR('別紙3-1_区分⑤所要額内訳'!$D$81="有",'別紙3-1_区分⑤所要額内訳'!$E$81&lt;=DATE(2022,12,31)),AF182,""))</f>
        <v/>
      </c>
      <c r="AG289" s="312" t="str">
        <f>IF(AND('別紙3-1_区分⑤所要額内訳'!$E$81&gt;=DATE(2023,1,1),'別紙3-1_区分⑤所要額内訳'!$D$81="無",COUNTIF($D$182:AG182,1)&lt;=7),AG182,IF(OR('別紙3-1_区分⑤所要額内訳'!$D$81="有",'別紙3-1_区分⑤所要額内訳'!$E$81&lt;=DATE(2022,12,31)),AG182,""))</f>
        <v/>
      </c>
      <c r="AH289" s="312" t="str">
        <f>IF(AND('別紙3-1_区分⑤所要額内訳'!$E$81&gt;=DATE(2023,1,1),'別紙3-1_区分⑤所要額内訳'!$D$81="無",COUNTIF($D$182:AH182,1)&lt;=7),AH182,IF(OR('別紙3-1_区分⑤所要額内訳'!$D$81="有",'別紙3-1_区分⑤所要額内訳'!$E$81&lt;=DATE(2022,12,31)),AH182,""))</f>
        <v/>
      </c>
      <c r="AI289" s="312" t="str">
        <f>IF(AND('別紙3-1_区分⑤所要額内訳'!$E$81&gt;=DATE(2023,1,1),'別紙3-1_区分⑤所要額内訳'!$D$81="無",COUNTIF($D$182:AI182,1)&lt;=7),AI182,IF(OR('別紙3-1_区分⑤所要額内訳'!$D$81="有",'別紙3-1_区分⑤所要額内訳'!$E$81&lt;=DATE(2022,12,31)),AI182,""))</f>
        <v/>
      </c>
      <c r="AJ289" s="312" t="str">
        <f>IF(AND('別紙3-1_区分⑤所要額内訳'!$E$81&gt;=DATE(2023,1,1),'別紙3-1_区分⑤所要額内訳'!$D$81="無",COUNTIF($D$182:AJ182,1)&lt;=7),AJ182,IF(OR('別紙3-1_区分⑤所要額内訳'!$D$81="有",'別紙3-1_区分⑤所要額内訳'!$E$81&lt;=DATE(2022,12,31)),AJ182,""))</f>
        <v/>
      </c>
      <c r="AK289" s="312" t="str">
        <f>IF(AND('別紙3-1_区分⑤所要額内訳'!$E$81&gt;=DATE(2023,1,1),'別紙3-1_区分⑤所要額内訳'!$D$81="無",COUNTIF($D$182:AK182,1)&lt;=7),AK182,IF(OR('別紙3-1_区分⑤所要額内訳'!$D$81="有",'別紙3-1_区分⑤所要額内訳'!$E$81&lt;=DATE(2022,12,31)),AK182,""))</f>
        <v/>
      </c>
      <c r="AL289" s="312" t="str">
        <f>IF(AND('別紙3-1_区分⑤所要額内訳'!$E$81&gt;=DATE(2023,1,1),'別紙3-1_区分⑤所要額内訳'!$D$81="無",COUNTIF($D$182:AL182,1)&lt;=7),AL182,IF(OR('別紙3-1_区分⑤所要額内訳'!$D$81="有",'別紙3-1_区分⑤所要額内訳'!$E$81&lt;=DATE(2022,12,31)),AL182,""))</f>
        <v/>
      </c>
      <c r="AM289" s="312" t="str">
        <f>IF(AND('別紙3-1_区分⑤所要額内訳'!$E$81&gt;=DATE(2023,1,1),'別紙3-1_区分⑤所要額内訳'!$D$81="無",COUNTIF($D$182:AM182,1)&lt;=7),AM182,IF(OR('別紙3-1_区分⑤所要額内訳'!$D$81="有",'別紙3-1_区分⑤所要額内訳'!$E$81&lt;=DATE(2022,12,31)),AM182,""))</f>
        <v/>
      </c>
      <c r="AN289" s="312" t="str">
        <f>IF(AND('別紙3-1_区分⑤所要額内訳'!$E$81&gt;=DATE(2023,1,1),'別紙3-1_区分⑤所要額内訳'!$D$81="無",COUNTIF($D$182:AN182,1)&lt;=7),AN182,IF(OR('別紙3-1_区分⑤所要額内訳'!$D$81="有",'別紙3-1_区分⑤所要額内訳'!$E$81&lt;=DATE(2022,12,31)),AN182,""))</f>
        <v/>
      </c>
      <c r="AO289" s="312" t="str">
        <f>IF(AND('別紙3-1_区分⑤所要額内訳'!$E$81&gt;=DATE(2023,1,1),'別紙3-1_区分⑤所要額内訳'!$D$81="無",COUNTIF($D$182:AO182,1)&lt;=7),AO182,IF(OR('別紙3-1_区分⑤所要額内訳'!$D$81="有",'別紙3-1_区分⑤所要額内訳'!$E$81&lt;=DATE(2022,12,31)),AO182,""))</f>
        <v/>
      </c>
      <c r="AP289" s="312" t="str">
        <f>IF(AND('別紙3-1_区分⑤所要額内訳'!$E$81&gt;=DATE(2023,1,1),'別紙3-1_区分⑤所要額内訳'!$D$81="無",COUNTIF($D$182:AP182,1)&lt;=7),AP182,IF(OR('別紙3-1_区分⑤所要額内訳'!$D$81="有",'別紙3-1_区分⑤所要額内訳'!$E$81&lt;=DATE(2022,12,31)),AP182,""))</f>
        <v/>
      </c>
      <c r="AQ289" s="312" t="str">
        <f>IF(AND('別紙3-1_区分⑤所要額内訳'!$E$81&gt;=DATE(2023,1,1),'別紙3-1_区分⑤所要額内訳'!$D$81="無",COUNTIF($D$182:AQ182,1)&lt;=7),AQ182,IF(OR('別紙3-1_区分⑤所要額内訳'!$D$81="有",'別紙3-1_区分⑤所要額内訳'!$E$81&lt;=DATE(2022,12,31)),AQ182,""))</f>
        <v/>
      </c>
      <c r="AR289" s="312" t="str">
        <f>IF(AND('別紙3-1_区分⑤所要額内訳'!$E$81&gt;=DATE(2023,1,1),'別紙3-1_区分⑤所要額内訳'!$D$81="無",COUNTIF($D$182:AR182,1)&lt;=7),AR182,IF(OR('別紙3-1_区分⑤所要額内訳'!$D$81="有",'別紙3-1_区分⑤所要額内訳'!$E$81&lt;=DATE(2022,12,31)),AR182,""))</f>
        <v/>
      </c>
      <c r="AS289" s="312" t="str">
        <f>IF(AND('別紙3-1_区分⑤所要額内訳'!$E$81&gt;=DATE(2023,1,1),'別紙3-1_区分⑤所要額内訳'!$D$81="無",COUNTIF($D$182:AS182,1)&lt;=7),AS182,IF(OR('別紙3-1_区分⑤所要額内訳'!$D$81="有",'別紙3-1_区分⑤所要額内訳'!$E$81&lt;=DATE(2022,12,31)),AS182,""))</f>
        <v/>
      </c>
      <c r="AT289" s="312" t="str">
        <f>IF(AND('別紙3-1_区分⑤所要額内訳'!$E$81&gt;=DATE(2023,1,1),'別紙3-1_区分⑤所要額内訳'!$D$81="無",COUNTIF($D$182:AT182,1)&lt;=7),AT182,IF(OR('別紙3-1_区分⑤所要額内訳'!$D$81="有",'別紙3-1_区分⑤所要額内訳'!$E$81&lt;=DATE(2022,12,31)),AT182,""))</f>
        <v/>
      </c>
      <c r="AU289" s="312" t="str">
        <f>IF(AND('別紙3-1_区分⑤所要額内訳'!$E$81&gt;=DATE(2023,1,1),'別紙3-1_区分⑤所要額内訳'!$D$81="無",COUNTIF($D$182:AU182,1)&lt;=7),AU182,IF(OR('別紙3-1_区分⑤所要額内訳'!$D$81="有",'別紙3-1_区分⑤所要額内訳'!$E$81&lt;=DATE(2022,12,31)),AU182,""))</f>
        <v/>
      </c>
      <c r="AV289" s="312" t="str">
        <f>IF(AND('別紙3-1_区分⑤所要額内訳'!$E$81&gt;=DATE(2023,1,1),'別紙3-1_区分⑤所要額内訳'!$D$81="無",COUNTIF($D$182:AV182,1)&lt;=7),AV182,IF(OR('別紙3-1_区分⑤所要額内訳'!$D$81="有",'別紙3-1_区分⑤所要額内訳'!$E$81&lt;=DATE(2022,12,31)),AV182,""))</f>
        <v/>
      </c>
      <c r="AW289" s="312" t="str">
        <f>IF(AND('別紙3-1_区分⑤所要額内訳'!$E$81&gt;=DATE(2023,1,1),'別紙3-1_区分⑤所要額内訳'!$D$81="無",COUNTIF($D$182:AW182,1)&lt;=7),AW182,IF(OR('別紙3-1_区分⑤所要額内訳'!$D$81="有",'別紙3-1_区分⑤所要額内訳'!$E$81&lt;=DATE(2022,12,31)),AW182,""))</f>
        <v/>
      </c>
      <c r="AX289" s="312" t="str">
        <f>IF(AND('別紙3-1_区分⑤所要額内訳'!$E$81&gt;=DATE(2023,1,1),'別紙3-1_区分⑤所要額内訳'!$D$81="無",COUNTIF($D$182:AX182,1)&lt;=7),AX182,IF(OR('別紙3-1_区分⑤所要額内訳'!$D$81="有",'別紙3-1_区分⑤所要額内訳'!$E$81&lt;=DATE(2022,12,31)),AX182,""))</f>
        <v/>
      </c>
      <c r="AY289" s="312" t="str">
        <f>IF(AND('別紙3-1_区分⑤所要額内訳'!$E$81&gt;=DATE(2023,1,1),'別紙3-1_区分⑤所要額内訳'!$D$81="無",COUNTIF($D$182:AY182,1)&lt;=7),AY182,IF(OR('別紙3-1_区分⑤所要額内訳'!$D$81="有",'別紙3-1_区分⑤所要額内訳'!$E$81&lt;=DATE(2022,12,31)),AY182,""))</f>
        <v/>
      </c>
      <c r="AZ289" s="312" t="str">
        <f>IF(AND('別紙3-1_区分⑤所要額内訳'!$E$81&gt;=DATE(2023,1,1),'別紙3-1_区分⑤所要額内訳'!$D$81="無",COUNTIF($D$182:AZ182,1)&lt;=7),AZ182,IF(OR('別紙3-1_区分⑤所要額内訳'!$D$81="有",'別紙3-1_区分⑤所要額内訳'!$E$81&lt;=DATE(2022,12,31)),AZ182,""))</f>
        <v/>
      </c>
      <c r="BA289" s="312" t="str">
        <f>IF(AND('別紙3-1_区分⑤所要額内訳'!$E$81&gt;=DATE(2023,1,1),'別紙3-1_区分⑤所要額内訳'!$D$81="無",COUNTIF($D$182:BA182,1)&lt;=7),BA182,IF(OR('別紙3-1_区分⑤所要額内訳'!$D$81="有",'別紙3-1_区分⑤所要額内訳'!$E$81&lt;=DATE(2022,12,31)),BA182,""))</f>
        <v/>
      </c>
      <c r="BB289" s="311">
        <f t="shared" si="233"/>
        <v>1</v>
      </c>
    </row>
    <row r="290" spans="1:54">
      <c r="A290" s="307" t="str">
        <f t="shared" si="232"/>
        <v/>
      </c>
      <c r="B290" s="313" t="str">
        <f t="shared" si="232"/>
        <v/>
      </c>
      <c r="C290" s="307" t="str">
        <f t="shared" si="232"/>
        <v/>
      </c>
      <c r="D290" s="312">
        <f>IF(AND('別紙3-1_区分⑤所要額内訳'!$E$82&gt;=DATE(2023,1,1),'別紙3-1_区分⑤所要額内訳'!$D$82="無",COUNTIF($D$183:D183,1)&lt;=7),D183,IF(OR('別紙3-1_区分⑤所要額内訳'!$D$82="有",'別紙3-1_区分⑤所要額内訳'!$E$82&lt;=DATE(2022,12,31)),D183,""))</f>
        <v>1</v>
      </c>
      <c r="E290" s="312" t="str">
        <f>IF(AND('別紙3-1_区分⑤所要額内訳'!$E$82&gt;=DATE(2023,1,1),'別紙3-1_区分⑤所要額内訳'!$D$82="無",COUNTIF($D$183:E183,1)&lt;=7),E183,IF(OR('別紙3-1_区分⑤所要額内訳'!$D$82="有",'別紙3-1_区分⑤所要額内訳'!$E$82&lt;=DATE(2022,12,31)),E183,""))</f>
        <v/>
      </c>
      <c r="F290" s="312" t="str">
        <f>IF(AND('別紙3-1_区分⑤所要額内訳'!$E$82&gt;=DATE(2023,1,1),'別紙3-1_区分⑤所要額内訳'!$D$82="無",COUNTIF($D$183:F183,1)&lt;=7),F183,IF(OR('別紙3-1_区分⑤所要額内訳'!$D$82="有",'別紙3-1_区分⑤所要額内訳'!$E$82&lt;=DATE(2022,12,31)),F183,""))</f>
        <v/>
      </c>
      <c r="G290" s="312" t="str">
        <f>IF(AND('別紙3-1_区分⑤所要額内訳'!$E$82&gt;=DATE(2023,1,1),'別紙3-1_区分⑤所要額内訳'!$D$82="無",COUNTIF($D$183:G183,1)&lt;=7),G183,IF(OR('別紙3-1_区分⑤所要額内訳'!$D$82="有",'別紙3-1_区分⑤所要額内訳'!$E$82&lt;=DATE(2022,12,31)),G183,""))</f>
        <v/>
      </c>
      <c r="H290" s="312" t="str">
        <f>IF(AND('別紙3-1_区分⑤所要額内訳'!$E$82&gt;=DATE(2023,1,1),'別紙3-1_区分⑤所要額内訳'!$D$82="無",COUNTIF($D$183:H183,1)&lt;=7),H183,IF(OR('別紙3-1_区分⑤所要額内訳'!$D$82="有",'別紙3-1_区分⑤所要額内訳'!$E$82&lt;=DATE(2022,12,31)),H183,""))</f>
        <v/>
      </c>
      <c r="I290" s="312" t="str">
        <f>IF(AND('別紙3-1_区分⑤所要額内訳'!$E$82&gt;=DATE(2023,1,1),'別紙3-1_区分⑤所要額内訳'!$D$82="無",COUNTIF($D$183:I183,1)&lt;=7),I183,IF(OR('別紙3-1_区分⑤所要額内訳'!$D$82="有",'別紙3-1_区分⑤所要額内訳'!$E$82&lt;=DATE(2022,12,31)),I183,""))</f>
        <v/>
      </c>
      <c r="J290" s="312" t="str">
        <f>IF(AND('別紙3-1_区分⑤所要額内訳'!$E$82&gt;=DATE(2023,1,1),'別紙3-1_区分⑤所要額内訳'!$D$82="無",COUNTIF($D$183:J183,1)&lt;=7),J183,IF(OR('別紙3-1_区分⑤所要額内訳'!$D$82="有",'別紙3-1_区分⑤所要額内訳'!$E$82&lt;=DATE(2022,12,31)),J183,""))</f>
        <v/>
      </c>
      <c r="K290" s="312" t="str">
        <f>IF(AND('別紙3-1_区分⑤所要額内訳'!$E$82&gt;=DATE(2023,1,1),'別紙3-1_区分⑤所要額内訳'!$D$82="無",COUNTIF($D$183:K183,1)&lt;=7),K183,IF(OR('別紙3-1_区分⑤所要額内訳'!$D$82="有",'別紙3-1_区分⑤所要額内訳'!$E$82&lt;=DATE(2022,12,31)),K183,""))</f>
        <v/>
      </c>
      <c r="L290" s="312" t="str">
        <f>IF(AND('別紙3-1_区分⑤所要額内訳'!$E$82&gt;=DATE(2023,1,1),'別紙3-1_区分⑤所要額内訳'!$D$82="無",COUNTIF($D$183:L183,1)&lt;=7),L183,IF(OR('別紙3-1_区分⑤所要額内訳'!$D$82="有",'別紙3-1_区分⑤所要額内訳'!$E$82&lt;=DATE(2022,12,31)),L183,""))</f>
        <v/>
      </c>
      <c r="M290" s="312" t="str">
        <f>IF(AND('別紙3-1_区分⑤所要額内訳'!$E$82&gt;=DATE(2023,1,1),'別紙3-1_区分⑤所要額内訳'!$D$82="無",COUNTIF($D$183:M183,1)&lt;=7),M183,IF(OR('別紙3-1_区分⑤所要額内訳'!$D$82="有",'別紙3-1_区分⑤所要額内訳'!$E$82&lt;=DATE(2022,12,31)),M183,""))</f>
        <v/>
      </c>
      <c r="N290" s="312" t="str">
        <f>IF(AND('別紙3-1_区分⑤所要額内訳'!$E$82&gt;=DATE(2023,1,1),'別紙3-1_区分⑤所要額内訳'!$D$82="無",COUNTIF($D$183:N183,1)&lt;=7),N183,IF(OR('別紙3-1_区分⑤所要額内訳'!$D$82="有",'別紙3-1_区分⑤所要額内訳'!$E$82&lt;=DATE(2022,12,31)),N183,""))</f>
        <v/>
      </c>
      <c r="O290" s="312" t="str">
        <f>IF(AND('別紙3-1_区分⑤所要額内訳'!$E$82&gt;=DATE(2023,1,1),'別紙3-1_区分⑤所要額内訳'!$D$82="無",COUNTIF($D$183:O183,1)&lt;=7),O183,IF(OR('別紙3-1_区分⑤所要額内訳'!$D$82="有",'別紙3-1_区分⑤所要額内訳'!$E$82&lt;=DATE(2022,12,31)),O183,""))</f>
        <v/>
      </c>
      <c r="P290" s="312" t="str">
        <f>IF(AND('別紙3-1_区分⑤所要額内訳'!$E$82&gt;=DATE(2023,1,1),'別紙3-1_区分⑤所要額内訳'!$D$82="無",COUNTIF($D$183:P183,1)&lt;=7),P183,IF(OR('別紙3-1_区分⑤所要額内訳'!$D$82="有",'別紙3-1_区分⑤所要額内訳'!$E$82&lt;=DATE(2022,12,31)),P183,""))</f>
        <v/>
      </c>
      <c r="Q290" s="312" t="str">
        <f>IF(AND('別紙3-1_区分⑤所要額内訳'!$E$82&gt;=DATE(2023,1,1),'別紙3-1_区分⑤所要額内訳'!$D$82="無",COUNTIF($D$183:Q183,1)&lt;=7),Q183,IF(OR('別紙3-1_区分⑤所要額内訳'!$D$82="有",'別紙3-1_区分⑤所要額内訳'!$E$82&lt;=DATE(2022,12,31)),Q183,""))</f>
        <v/>
      </c>
      <c r="R290" s="312" t="str">
        <f>IF(AND('別紙3-1_区分⑤所要額内訳'!$E$82&gt;=DATE(2023,1,1),'別紙3-1_区分⑤所要額内訳'!$D$82="無",COUNTIF($D$183:R183,1)&lt;=7),R183,IF(OR('別紙3-1_区分⑤所要額内訳'!$D$82="有",'別紙3-1_区分⑤所要額内訳'!$E$82&lt;=DATE(2022,12,31)),R183,""))</f>
        <v/>
      </c>
      <c r="S290" s="312" t="str">
        <f>IF(AND('別紙3-1_区分⑤所要額内訳'!$E$82&gt;=DATE(2023,1,1),'別紙3-1_区分⑤所要額内訳'!$D$82="無",COUNTIF($D$183:S183,1)&lt;=7),S183,IF(OR('別紙3-1_区分⑤所要額内訳'!$D$82="有",'別紙3-1_区分⑤所要額内訳'!$E$82&lt;=DATE(2022,12,31)),S183,""))</f>
        <v/>
      </c>
      <c r="T290" s="312" t="str">
        <f>IF(AND('別紙3-1_区分⑤所要額内訳'!$E$82&gt;=DATE(2023,1,1),'別紙3-1_区分⑤所要額内訳'!$D$82="無",COUNTIF($D$183:T183,1)&lt;=7),T183,IF(OR('別紙3-1_区分⑤所要額内訳'!$D$82="有",'別紙3-1_区分⑤所要額内訳'!$E$82&lt;=DATE(2022,12,31)),T183,""))</f>
        <v/>
      </c>
      <c r="U290" s="312" t="str">
        <f>IF(AND('別紙3-1_区分⑤所要額内訳'!$E$82&gt;=DATE(2023,1,1),'別紙3-1_区分⑤所要額内訳'!$D$82="無",COUNTIF($D$183:U183,1)&lt;=7),U183,IF(OR('別紙3-1_区分⑤所要額内訳'!$D$82="有",'別紙3-1_区分⑤所要額内訳'!$E$82&lt;=DATE(2022,12,31)),U183,""))</f>
        <v/>
      </c>
      <c r="V290" s="312" t="str">
        <f>IF(AND('別紙3-1_区分⑤所要額内訳'!$E$82&gt;=DATE(2023,1,1),'別紙3-1_区分⑤所要額内訳'!$D$82="無",COUNTIF($D$183:V183,1)&lt;=7),V183,IF(OR('別紙3-1_区分⑤所要額内訳'!$D$82="有",'別紙3-1_区分⑤所要額内訳'!$E$82&lt;=DATE(2022,12,31)),V183,""))</f>
        <v/>
      </c>
      <c r="W290" s="312" t="str">
        <f>IF(AND('別紙3-1_区分⑤所要額内訳'!$E$82&gt;=DATE(2023,1,1),'別紙3-1_区分⑤所要額内訳'!$D$82="無",COUNTIF($D$183:W183,1)&lt;=7),W183,IF(OR('別紙3-1_区分⑤所要額内訳'!$D$82="有",'別紙3-1_区分⑤所要額内訳'!$E$82&lt;=DATE(2022,12,31)),W183,""))</f>
        <v/>
      </c>
      <c r="X290" s="312" t="str">
        <f>IF(AND('別紙3-1_区分⑤所要額内訳'!$E$82&gt;=DATE(2023,1,1),'別紙3-1_区分⑤所要額内訳'!$D$82="無",COUNTIF($D$183:X183,1)&lt;=7),X183,IF(OR('別紙3-1_区分⑤所要額内訳'!$D$82="有",'別紙3-1_区分⑤所要額内訳'!$E$82&lt;=DATE(2022,12,31)),X183,""))</f>
        <v/>
      </c>
      <c r="Y290" s="312" t="str">
        <f>IF(AND('別紙3-1_区分⑤所要額内訳'!$E$82&gt;=DATE(2023,1,1),'別紙3-1_区分⑤所要額内訳'!$D$82="無",COUNTIF($D$183:Y183,1)&lt;=7),Y183,IF(OR('別紙3-1_区分⑤所要額内訳'!$D$82="有",'別紙3-1_区分⑤所要額内訳'!$E$82&lt;=DATE(2022,12,31)),Y183,""))</f>
        <v/>
      </c>
      <c r="Z290" s="312" t="str">
        <f>IF(AND('別紙3-1_区分⑤所要額内訳'!$E$82&gt;=DATE(2023,1,1),'別紙3-1_区分⑤所要額内訳'!$D$82="無",COUNTIF($D$183:Z183,1)&lt;=7),Z183,IF(OR('別紙3-1_区分⑤所要額内訳'!$D$82="有",'別紙3-1_区分⑤所要額内訳'!$E$82&lt;=DATE(2022,12,31)),Z183,""))</f>
        <v/>
      </c>
      <c r="AA290" s="312" t="str">
        <f>IF(AND('別紙3-1_区分⑤所要額内訳'!$E$82&gt;=DATE(2023,1,1),'別紙3-1_区分⑤所要額内訳'!$D$82="無",COUNTIF($D$183:AA183,1)&lt;=7),AA183,IF(OR('別紙3-1_区分⑤所要額内訳'!$D$82="有",'別紙3-1_区分⑤所要額内訳'!$E$82&lt;=DATE(2022,12,31)),AA183,""))</f>
        <v/>
      </c>
      <c r="AB290" s="312" t="str">
        <f>IF(AND('別紙3-1_区分⑤所要額内訳'!$E$82&gt;=DATE(2023,1,1),'別紙3-1_区分⑤所要額内訳'!$D$82="無",COUNTIF($D$183:AB183,1)&lt;=7),AB183,IF(OR('別紙3-1_区分⑤所要額内訳'!$D$82="有",'別紙3-1_区分⑤所要額内訳'!$E$82&lt;=DATE(2022,12,31)),AB183,""))</f>
        <v/>
      </c>
      <c r="AC290" s="312" t="str">
        <f>IF(AND('別紙3-1_区分⑤所要額内訳'!$E$82&gt;=DATE(2023,1,1),'別紙3-1_区分⑤所要額内訳'!$D$82="無",COUNTIF($D$183:AC183,1)&lt;=7),AC183,IF(OR('別紙3-1_区分⑤所要額内訳'!$D$82="有",'別紙3-1_区分⑤所要額内訳'!$E$82&lt;=DATE(2022,12,31)),AC183,""))</f>
        <v/>
      </c>
      <c r="AD290" s="312" t="str">
        <f>IF(AND('別紙3-1_区分⑤所要額内訳'!$E$82&gt;=DATE(2023,1,1),'別紙3-1_区分⑤所要額内訳'!$D$82="無",COUNTIF($D$183:AD183,1)&lt;=7),AD183,IF(OR('別紙3-1_区分⑤所要額内訳'!$D$82="有",'別紙3-1_区分⑤所要額内訳'!$E$82&lt;=DATE(2022,12,31)),AD183,""))</f>
        <v/>
      </c>
      <c r="AE290" s="312" t="str">
        <f>IF(AND('別紙3-1_区分⑤所要額内訳'!$E$82&gt;=DATE(2023,1,1),'別紙3-1_区分⑤所要額内訳'!$D$82="無",COUNTIF($D$183:AE183,1)&lt;=7),AE183,IF(OR('別紙3-1_区分⑤所要額内訳'!$D$82="有",'別紙3-1_区分⑤所要額内訳'!$E$82&lt;=DATE(2022,12,31)),AE183,""))</f>
        <v/>
      </c>
      <c r="AF290" s="312" t="str">
        <f>IF(AND('別紙3-1_区分⑤所要額内訳'!$E$82&gt;=DATE(2023,1,1),'別紙3-1_区分⑤所要額内訳'!$D$82="無",COUNTIF($D$183:AF183,1)&lt;=7),AF183,IF(OR('別紙3-1_区分⑤所要額内訳'!$D$82="有",'別紙3-1_区分⑤所要額内訳'!$E$82&lt;=DATE(2022,12,31)),AF183,""))</f>
        <v/>
      </c>
      <c r="AG290" s="312" t="str">
        <f>IF(AND('別紙3-1_区分⑤所要額内訳'!$E$82&gt;=DATE(2023,1,1),'別紙3-1_区分⑤所要額内訳'!$D$82="無",COUNTIF($D$183:AG183,1)&lt;=7),AG183,IF(OR('別紙3-1_区分⑤所要額内訳'!$D$82="有",'別紙3-1_区分⑤所要額内訳'!$E$82&lt;=DATE(2022,12,31)),AG183,""))</f>
        <v/>
      </c>
      <c r="AH290" s="312" t="str">
        <f>IF(AND('別紙3-1_区分⑤所要額内訳'!$E$82&gt;=DATE(2023,1,1),'別紙3-1_区分⑤所要額内訳'!$D$82="無",COUNTIF($D$183:AH183,1)&lt;=7),AH183,IF(OR('別紙3-1_区分⑤所要額内訳'!$D$82="有",'別紙3-1_区分⑤所要額内訳'!$E$82&lt;=DATE(2022,12,31)),AH183,""))</f>
        <v/>
      </c>
      <c r="AI290" s="312" t="str">
        <f>IF(AND('別紙3-1_区分⑤所要額内訳'!$E$82&gt;=DATE(2023,1,1),'別紙3-1_区分⑤所要額内訳'!$D$82="無",COUNTIF($D$183:AI183,1)&lt;=7),AI183,IF(OR('別紙3-1_区分⑤所要額内訳'!$D$82="有",'別紙3-1_区分⑤所要額内訳'!$E$82&lt;=DATE(2022,12,31)),AI183,""))</f>
        <v/>
      </c>
      <c r="AJ290" s="312" t="str">
        <f>IF(AND('別紙3-1_区分⑤所要額内訳'!$E$82&gt;=DATE(2023,1,1),'別紙3-1_区分⑤所要額内訳'!$D$82="無",COUNTIF($D$183:AJ183,1)&lt;=7),AJ183,IF(OR('別紙3-1_区分⑤所要額内訳'!$D$82="有",'別紙3-1_区分⑤所要額内訳'!$E$82&lt;=DATE(2022,12,31)),AJ183,""))</f>
        <v/>
      </c>
      <c r="AK290" s="312" t="str">
        <f>IF(AND('別紙3-1_区分⑤所要額内訳'!$E$82&gt;=DATE(2023,1,1),'別紙3-1_区分⑤所要額内訳'!$D$82="無",COUNTIF($D$183:AK183,1)&lt;=7),AK183,IF(OR('別紙3-1_区分⑤所要額内訳'!$D$82="有",'別紙3-1_区分⑤所要額内訳'!$E$82&lt;=DATE(2022,12,31)),AK183,""))</f>
        <v/>
      </c>
      <c r="AL290" s="312" t="str">
        <f>IF(AND('別紙3-1_区分⑤所要額内訳'!$E$82&gt;=DATE(2023,1,1),'別紙3-1_区分⑤所要額内訳'!$D$82="無",COUNTIF($D$183:AL183,1)&lt;=7),AL183,IF(OR('別紙3-1_区分⑤所要額内訳'!$D$82="有",'別紙3-1_区分⑤所要額内訳'!$E$82&lt;=DATE(2022,12,31)),AL183,""))</f>
        <v/>
      </c>
      <c r="AM290" s="312" t="str">
        <f>IF(AND('別紙3-1_区分⑤所要額内訳'!$E$82&gt;=DATE(2023,1,1),'別紙3-1_区分⑤所要額内訳'!$D$82="無",COUNTIF($D$183:AM183,1)&lt;=7),AM183,IF(OR('別紙3-1_区分⑤所要額内訳'!$D$82="有",'別紙3-1_区分⑤所要額内訳'!$E$82&lt;=DATE(2022,12,31)),AM183,""))</f>
        <v/>
      </c>
      <c r="AN290" s="312" t="str">
        <f>IF(AND('別紙3-1_区分⑤所要額内訳'!$E$82&gt;=DATE(2023,1,1),'別紙3-1_区分⑤所要額内訳'!$D$82="無",COUNTIF($D$183:AN183,1)&lt;=7),AN183,IF(OR('別紙3-1_区分⑤所要額内訳'!$D$82="有",'別紙3-1_区分⑤所要額内訳'!$E$82&lt;=DATE(2022,12,31)),AN183,""))</f>
        <v/>
      </c>
      <c r="AO290" s="312" t="str">
        <f>IF(AND('別紙3-1_区分⑤所要額内訳'!$E$82&gt;=DATE(2023,1,1),'別紙3-1_区分⑤所要額内訳'!$D$82="無",COUNTIF($D$183:AO183,1)&lt;=7),AO183,IF(OR('別紙3-1_区分⑤所要額内訳'!$D$82="有",'別紙3-1_区分⑤所要額内訳'!$E$82&lt;=DATE(2022,12,31)),AO183,""))</f>
        <v/>
      </c>
      <c r="AP290" s="312" t="str">
        <f>IF(AND('別紙3-1_区分⑤所要額内訳'!$E$82&gt;=DATE(2023,1,1),'別紙3-1_区分⑤所要額内訳'!$D$82="無",COUNTIF($D$183:AP183,1)&lt;=7),AP183,IF(OR('別紙3-1_区分⑤所要額内訳'!$D$82="有",'別紙3-1_区分⑤所要額内訳'!$E$82&lt;=DATE(2022,12,31)),AP183,""))</f>
        <v/>
      </c>
      <c r="AQ290" s="312" t="str">
        <f>IF(AND('別紙3-1_区分⑤所要額内訳'!$E$82&gt;=DATE(2023,1,1),'別紙3-1_区分⑤所要額内訳'!$D$82="無",COUNTIF($D$183:AQ183,1)&lt;=7),AQ183,IF(OR('別紙3-1_区分⑤所要額内訳'!$D$82="有",'別紙3-1_区分⑤所要額内訳'!$E$82&lt;=DATE(2022,12,31)),AQ183,""))</f>
        <v/>
      </c>
      <c r="AR290" s="312" t="str">
        <f>IF(AND('別紙3-1_区分⑤所要額内訳'!$E$82&gt;=DATE(2023,1,1),'別紙3-1_区分⑤所要額内訳'!$D$82="無",COUNTIF($D$183:AR183,1)&lt;=7),AR183,IF(OR('別紙3-1_区分⑤所要額内訳'!$D$82="有",'別紙3-1_区分⑤所要額内訳'!$E$82&lt;=DATE(2022,12,31)),AR183,""))</f>
        <v/>
      </c>
      <c r="AS290" s="312" t="str">
        <f>IF(AND('別紙3-1_区分⑤所要額内訳'!$E$82&gt;=DATE(2023,1,1),'別紙3-1_区分⑤所要額内訳'!$D$82="無",COUNTIF($D$183:AS183,1)&lt;=7),AS183,IF(OR('別紙3-1_区分⑤所要額内訳'!$D$82="有",'別紙3-1_区分⑤所要額内訳'!$E$82&lt;=DATE(2022,12,31)),AS183,""))</f>
        <v/>
      </c>
      <c r="AT290" s="312" t="str">
        <f>IF(AND('別紙3-1_区分⑤所要額内訳'!$E$82&gt;=DATE(2023,1,1),'別紙3-1_区分⑤所要額内訳'!$D$82="無",COUNTIF($D$183:AT183,1)&lt;=7),AT183,IF(OR('別紙3-1_区分⑤所要額内訳'!$D$82="有",'別紙3-1_区分⑤所要額内訳'!$E$82&lt;=DATE(2022,12,31)),AT183,""))</f>
        <v/>
      </c>
      <c r="AU290" s="312" t="str">
        <f>IF(AND('別紙3-1_区分⑤所要額内訳'!$E$82&gt;=DATE(2023,1,1),'別紙3-1_区分⑤所要額内訳'!$D$82="無",COUNTIF($D$183:AU183,1)&lt;=7),AU183,IF(OR('別紙3-1_区分⑤所要額内訳'!$D$82="有",'別紙3-1_区分⑤所要額内訳'!$E$82&lt;=DATE(2022,12,31)),AU183,""))</f>
        <v/>
      </c>
      <c r="AV290" s="312" t="str">
        <f>IF(AND('別紙3-1_区分⑤所要額内訳'!$E$82&gt;=DATE(2023,1,1),'別紙3-1_区分⑤所要額内訳'!$D$82="無",COUNTIF($D$183:AV183,1)&lt;=7),AV183,IF(OR('別紙3-1_区分⑤所要額内訳'!$D$82="有",'別紙3-1_区分⑤所要額内訳'!$E$82&lt;=DATE(2022,12,31)),AV183,""))</f>
        <v/>
      </c>
      <c r="AW290" s="312" t="str">
        <f>IF(AND('別紙3-1_区分⑤所要額内訳'!$E$82&gt;=DATE(2023,1,1),'別紙3-1_区分⑤所要額内訳'!$D$82="無",COUNTIF($D$183:AW183,1)&lt;=7),AW183,IF(OR('別紙3-1_区分⑤所要額内訳'!$D$82="有",'別紙3-1_区分⑤所要額内訳'!$E$82&lt;=DATE(2022,12,31)),AW183,""))</f>
        <v/>
      </c>
      <c r="AX290" s="312" t="str">
        <f>IF(AND('別紙3-1_区分⑤所要額内訳'!$E$82&gt;=DATE(2023,1,1),'別紙3-1_区分⑤所要額内訳'!$D$82="無",COUNTIF($D$183:AX183,1)&lt;=7),AX183,IF(OR('別紙3-1_区分⑤所要額内訳'!$D$82="有",'別紙3-1_区分⑤所要額内訳'!$E$82&lt;=DATE(2022,12,31)),AX183,""))</f>
        <v/>
      </c>
      <c r="AY290" s="312" t="str">
        <f>IF(AND('別紙3-1_区分⑤所要額内訳'!$E$82&gt;=DATE(2023,1,1),'別紙3-1_区分⑤所要額内訳'!$D$82="無",COUNTIF($D$183:AY183,1)&lt;=7),AY183,IF(OR('別紙3-1_区分⑤所要額内訳'!$D$82="有",'別紙3-1_区分⑤所要額内訳'!$E$82&lt;=DATE(2022,12,31)),AY183,""))</f>
        <v/>
      </c>
      <c r="AZ290" s="312" t="str">
        <f>IF(AND('別紙3-1_区分⑤所要額内訳'!$E$82&gt;=DATE(2023,1,1),'別紙3-1_区分⑤所要額内訳'!$D$82="無",COUNTIF($D$183:AZ183,1)&lt;=7),AZ183,IF(OR('別紙3-1_区分⑤所要額内訳'!$D$82="有",'別紙3-1_区分⑤所要額内訳'!$E$82&lt;=DATE(2022,12,31)),AZ183,""))</f>
        <v/>
      </c>
      <c r="BA290" s="312" t="str">
        <f>IF(AND('別紙3-1_区分⑤所要額内訳'!$E$82&gt;=DATE(2023,1,1),'別紙3-1_区分⑤所要額内訳'!$D$82="無",COUNTIF($D$183:BA183,1)&lt;=7),BA183,IF(OR('別紙3-1_区分⑤所要額内訳'!$D$82="有",'別紙3-1_区分⑤所要額内訳'!$E$82&lt;=DATE(2022,12,31)),BA183,""))</f>
        <v/>
      </c>
      <c r="BB290" s="311">
        <f t="shared" si="233"/>
        <v>1</v>
      </c>
    </row>
    <row r="291" spans="1:54">
      <c r="A291" s="307" t="str">
        <f t="shared" si="232"/>
        <v/>
      </c>
      <c r="B291" s="313" t="str">
        <f t="shared" si="232"/>
        <v/>
      </c>
      <c r="C291" s="307" t="str">
        <f t="shared" si="232"/>
        <v/>
      </c>
      <c r="D291" s="312">
        <f>IF(AND('別紙3-1_区分⑤所要額内訳'!$E$83&gt;=DATE(2023,1,1),'別紙3-1_区分⑤所要額内訳'!$D$83="無",COUNTIF($D$184:D184,1)&lt;=7),D184,IF(OR('別紙3-1_区分⑤所要額内訳'!$D$83="有",'別紙3-1_区分⑤所要額内訳'!$E$83&lt;=DATE(2022,12,31)),D184,""))</f>
        <v>1</v>
      </c>
      <c r="E291" s="312" t="str">
        <f>IF(AND('別紙3-1_区分⑤所要額内訳'!$E$83&gt;=DATE(2023,1,1),'別紙3-1_区分⑤所要額内訳'!$D$83="無",COUNTIF($D$184:E184,1)&lt;=7),E184,IF(OR('別紙3-1_区分⑤所要額内訳'!$D$83="有",'別紙3-1_区分⑤所要額内訳'!$E$83&lt;=DATE(2022,12,31)),E184,""))</f>
        <v/>
      </c>
      <c r="F291" s="312" t="str">
        <f>IF(AND('別紙3-1_区分⑤所要額内訳'!$E$83&gt;=DATE(2023,1,1),'別紙3-1_区分⑤所要額内訳'!$D$83="無",COUNTIF($D$184:F184,1)&lt;=7),F184,IF(OR('別紙3-1_区分⑤所要額内訳'!$D$83="有",'別紙3-1_区分⑤所要額内訳'!$E$83&lt;=DATE(2022,12,31)),F184,""))</f>
        <v/>
      </c>
      <c r="G291" s="312" t="str">
        <f>IF(AND('別紙3-1_区分⑤所要額内訳'!$E$83&gt;=DATE(2023,1,1),'別紙3-1_区分⑤所要額内訳'!$D$83="無",COUNTIF($D$184:G184,1)&lt;=7),G184,IF(OR('別紙3-1_区分⑤所要額内訳'!$D$83="有",'別紙3-1_区分⑤所要額内訳'!$E$83&lt;=DATE(2022,12,31)),G184,""))</f>
        <v/>
      </c>
      <c r="H291" s="312" t="str">
        <f>IF(AND('別紙3-1_区分⑤所要額内訳'!$E$83&gt;=DATE(2023,1,1),'別紙3-1_区分⑤所要額内訳'!$D$83="無",COUNTIF($D$184:H184,1)&lt;=7),H184,IF(OR('別紙3-1_区分⑤所要額内訳'!$D$83="有",'別紙3-1_区分⑤所要額内訳'!$E$83&lt;=DATE(2022,12,31)),H184,""))</f>
        <v/>
      </c>
      <c r="I291" s="312" t="str">
        <f>IF(AND('別紙3-1_区分⑤所要額内訳'!$E$83&gt;=DATE(2023,1,1),'別紙3-1_区分⑤所要額内訳'!$D$83="無",COUNTIF($D$184:I184,1)&lt;=7),I184,IF(OR('別紙3-1_区分⑤所要額内訳'!$D$83="有",'別紙3-1_区分⑤所要額内訳'!$E$83&lt;=DATE(2022,12,31)),I184,""))</f>
        <v/>
      </c>
      <c r="J291" s="312" t="str">
        <f>IF(AND('別紙3-1_区分⑤所要額内訳'!$E$83&gt;=DATE(2023,1,1),'別紙3-1_区分⑤所要額内訳'!$D$83="無",COUNTIF($D$184:J184,1)&lt;=7),J184,IF(OR('別紙3-1_区分⑤所要額内訳'!$D$83="有",'別紙3-1_区分⑤所要額内訳'!$E$83&lt;=DATE(2022,12,31)),J184,""))</f>
        <v/>
      </c>
      <c r="K291" s="312" t="str">
        <f>IF(AND('別紙3-1_区分⑤所要額内訳'!$E$83&gt;=DATE(2023,1,1),'別紙3-1_区分⑤所要額内訳'!$D$83="無",COUNTIF($D$184:K184,1)&lt;=7),K184,IF(OR('別紙3-1_区分⑤所要額内訳'!$D$83="有",'別紙3-1_区分⑤所要額内訳'!$E$83&lt;=DATE(2022,12,31)),K184,""))</f>
        <v/>
      </c>
      <c r="L291" s="312" t="str">
        <f>IF(AND('別紙3-1_区分⑤所要額内訳'!$E$83&gt;=DATE(2023,1,1),'別紙3-1_区分⑤所要額内訳'!$D$83="無",COUNTIF($D$184:L184,1)&lt;=7),L184,IF(OR('別紙3-1_区分⑤所要額内訳'!$D$83="有",'別紙3-1_区分⑤所要額内訳'!$E$83&lt;=DATE(2022,12,31)),L184,""))</f>
        <v/>
      </c>
      <c r="M291" s="312" t="str">
        <f>IF(AND('別紙3-1_区分⑤所要額内訳'!$E$83&gt;=DATE(2023,1,1),'別紙3-1_区分⑤所要額内訳'!$D$83="無",COUNTIF($D$184:M184,1)&lt;=7),M184,IF(OR('別紙3-1_区分⑤所要額内訳'!$D$83="有",'別紙3-1_区分⑤所要額内訳'!$E$83&lt;=DATE(2022,12,31)),M184,""))</f>
        <v/>
      </c>
      <c r="N291" s="312" t="str">
        <f>IF(AND('別紙3-1_区分⑤所要額内訳'!$E$83&gt;=DATE(2023,1,1),'別紙3-1_区分⑤所要額内訳'!$D$83="無",COUNTIF($D$184:N184,1)&lt;=7),N184,IF(OR('別紙3-1_区分⑤所要額内訳'!$D$83="有",'別紙3-1_区分⑤所要額内訳'!$E$83&lt;=DATE(2022,12,31)),N184,""))</f>
        <v/>
      </c>
      <c r="O291" s="312" t="str">
        <f>IF(AND('別紙3-1_区分⑤所要額内訳'!$E$83&gt;=DATE(2023,1,1),'別紙3-1_区分⑤所要額内訳'!$D$83="無",COUNTIF($D$184:O184,1)&lt;=7),O184,IF(OR('別紙3-1_区分⑤所要額内訳'!$D$83="有",'別紙3-1_区分⑤所要額内訳'!$E$83&lt;=DATE(2022,12,31)),O184,""))</f>
        <v/>
      </c>
      <c r="P291" s="312" t="str">
        <f>IF(AND('別紙3-1_区分⑤所要額内訳'!$E$83&gt;=DATE(2023,1,1),'別紙3-1_区分⑤所要額内訳'!$D$83="無",COUNTIF($D$184:P184,1)&lt;=7),P184,IF(OR('別紙3-1_区分⑤所要額内訳'!$D$83="有",'別紙3-1_区分⑤所要額内訳'!$E$83&lt;=DATE(2022,12,31)),P184,""))</f>
        <v/>
      </c>
      <c r="Q291" s="312" t="str">
        <f>IF(AND('別紙3-1_区分⑤所要額内訳'!$E$83&gt;=DATE(2023,1,1),'別紙3-1_区分⑤所要額内訳'!$D$83="無",COUNTIF($D$184:Q184,1)&lt;=7),Q184,IF(OR('別紙3-1_区分⑤所要額内訳'!$D$83="有",'別紙3-1_区分⑤所要額内訳'!$E$83&lt;=DATE(2022,12,31)),Q184,""))</f>
        <v/>
      </c>
      <c r="R291" s="312" t="str">
        <f>IF(AND('別紙3-1_区分⑤所要額内訳'!$E$83&gt;=DATE(2023,1,1),'別紙3-1_区分⑤所要額内訳'!$D$83="無",COUNTIF($D$184:R184,1)&lt;=7),R184,IF(OR('別紙3-1_区分⑤所要額内訳'!$D$83="有",'別紙3-1_区分⑤所要額内訳'!$E$83&lt;=DATE(2022,12,31)),R184,""))</f>
        <v/>
      </c>
      <c r="S291" s="312" t="str">
        <f>IF(AND('別紙3-1_区分⑤所要額内訳'!$E$83&gt;=DATE(2023,1,1),'別紙3-1_区分⑤所要額内訳'!$D$83="無",COUNTIF($D$184:S184,1)&lt;=7),S184,IF(OR('別紙3-1_区分⑤所要額内訳'!$D$83="有",'別紙3-1_区分⑤所要額内訳'!$E$83&lt;=DATE(2022,12,31)),S184,""))</f>
        <v/>
      </c>
      <c r="T291" s="312" t="str">
        <f>IF(AND('別紙3-1_区分⑤所要額内訳'!$E$83&gt;=DATE(2023,1,1),'別紙3-1_区分⑤所要額内訳'!$D$83="無",COUNTIF($D$184:T184,1)&lt;=7),T184,IF(OR('別紙3-1_区分⑤所要額内訳'!$D$83="有",'別紙3-1_区分⑤所要額内訳'!$E$83&lt;=DATE(2022,12,31)),T184,""))</f>
        <v/>
      </c>
      <c r="U291" s="312" t="str">
        <f>IF(AND('別紙3-1_区分⑤所要額内訳'!$E$83&gt;=DATE(2023,1,1),'別紙3-1_区分⑤所要額内訳'!$D$83="無",COUNTIF($D$184:U184,1)&lt;=7),U184,IF(OR('別紙3-1_区分⑤所要額内訳'!$D$83="有",'別紙3-1_区分⑤所要額内訳'!$E$83&lt;=DATE(2022,12,31)),U184,""))</f>
        <v/>
      </c>
      <c r="V291" s="312" t="str">
        <f>IF(AND('別紙3-1_区分⑤所要額内訳'!$E$83&gt;=DATE(2023,1,1),'別紙3-1_区分⑤所要額内訳'!$D$83="無",COUNTIF($D$184:V184,1)&lt;=7),V184,IF(OR('別紙3-1_区分⑤所要額内訳'!$D$83="有",'別紙3-1_区分⑤所要額内訳'!$E$83&lt;=DATE(2022,12,31)),V184,""))</f>
        <v/>
      </c>
      <c r="W291" s="312" t="str">
        <f>IF(AND('別紙3-1_区分⑤所要額内訳'!$E$83&gt;=DATE(2023,1,1),'別紙3-1_区分⑤所要額内訳'!$D$83="無",COUNTIF($D$184:W184,1)&lt;=7),W184,IF(OR('別紙3-1_区分⑤所要額内訳'!$D$83="有",'別紙3-1_区分⑤所要額内訳'!$E$83&lt;=DATE(2022,12,31)),W184,""))</f>
        <v/>
      </c>
      <c r="X291" s="312" t="str">
        <f>IF(AND('別紙3-1_区分⑤所要額内訳'!$E$83&gt;=DATE(2023,1,1),'別紙3-1_区分⑤所要額内訳'!$D$83="無",COUNTIF($D$184:X184,1)&lt;=7),X184,IF(OR('別紙3-1_区分⑤所要額内訳'!$D$83="有",'別紙3-1_区分⑤所要額内訳'!$E$83&lt;=DATE(2022,12,31)),X184,""))</f>
        <v/>
      </c>
      <c r="Y291" s="312" t="str">
        <f>IF(AND('別紙3-1_区分⑤所要額内訳'!$E$83&gt;=DATE(2023,1,1),'別紙3-1_区分⑤所要額内訳'!$D$83="無",COUNTIF($D$184:Y184,1)&lt;=7),Y184,IF(OR('別紙3-1_区分⑤所要額内訳'!$D$83="有",'別紙3-1_区分⑤所要額内訳'!$E$83&lt;=DATE(2022,12,31)),Y184,""))</f>
        <v/>
      </c>
      <c r="Z291" s="312" t="str">
        <f>IF(AND('別紙3-1_区分⑤所要額内訳'!$E$83&gt;=DATE(2023,1,1),'別紙3-1_区分⑤所要額内訳'!$D$83="無",COUNTIF($D$184:Z184,1)&lt;=7),Z184,IF(OR('別紙3-1_区分⑤所要額内訳'!$D$83="有",'別紙3-1_区分⑤所要額内訳'!$E$83&lt;=DATE(2022,12,31)),Z184,""))</f>
        <v/>
      </c>
      <c r="AA291" s="312" t="str">
        <f>IF(AND('別紙3-1_区分⑤所要額内訳'!$E$83&gt;=DATE(2023,1,1),'別紙3-1_区分⑤所要額内訳'!$D$83="無",COUNTIF($D$184:AA184,1)&lt;=7),AA184,IF(OR('別紙3-1_区分⑤所要額内訳'!$D$83="有",'別紙3-1_区分⑤所要額内訳'!$E$83&lt;=DATE(2022,12,31)),AA184,""))</f>
        <v/>
      </c>
      <c r="AB291" s="312" t="str">
        <f>IF(AND('別紙3-1_区分⑤所要額内訳'!$E$83&gt;=DATE(2023,1,1),'別紙3-1_区分⑤所要額内訳'!$D$83="無",COUNTIF($D$184:AB184,1)&lt;=7),AB184,IF(OR('別紙3-1_区分⑤所要額内訳'!$D$83="有",'別紙3-1_区分⑤所要額内訳'!$E$83&lt;=DATE(2022,12,31)),AB184,""))</f>
        <v/>
      </c>
      <c r="AC291" s="312" t="str">
        <f>IF(AND('別紙3-1_区分⑤所要額内訳'!$E$83&gt;=DATE(2023,1,1),'別紙3-1_区分⑤所要額内訳'!$D$83="無",COUNTIF($D$184:AC184,1)&lt;=7),AC184,IF(OR('別紙3-1_区分⑤所要額内訳'!$D$83="有",'別紙3-1_区分⑤所要額内訳'!$E$83&lt;=DATE(2022,12,31)),AC184,""))</f>
        <v/>
      </c>
      <c r="AD291" s="312" t="str">
        <f>IF(AND('別紙3-1_区分⑤所要額内訳'!$E$83&gt;=DATE(2023,1,1),'別紙3-1_区分⑤所要額内訳'!$D$83="無",COUNTIF($D$184:AD184,1)&lt;=7),AD184,IF(OR('別紙3-1_区分⑤所要額内訳'!$D$83="有",'別紙3-1_区分⑤所要額内訳'!$E$83&lt;=DATE(2022,12,31)),AD184,""))</f>
        <v/>
      </c>
      <c r="AE291" s="312" t="str">
        <f>IF(AND('別紙3-1_区分⑤所要額内訳'!$E$83&gt;=DATE(2023,1,1),'別紙3-1_区分⑤所要額内訳'!$D$83="無",COUNTIF($D$184:AE184,1)&lt;=7),AE184,IF(OR('別紙3-1_区分⑤所要額内訳'!$D$83="有",'別紙3-1_区分⑤所要額内訳'!$E$83&lt;=DATE(2022,12,31)),AE184,""))</f>
        <v/>
      </c>
      <c r="AF291" s="312" t="str">
        <f>IF(AND('別紙3-1_区分⑤所要額内訳'!$E$83&gt;=DATE(2023,1,1),'別紙3-1_区分⑤所要額内訳'!$D$83="無",COUNTIF($D$184:AF184,1)&lt;=7),AF184,IF(OR('別紙3-1_区分⑤所要額内訳'!$D$83="有",'別紙3-1_区分⑤所要額内訳'!$E$83&lt;=DATE(2022,12,31)),AF184,""))</f>
        <v/>
      </c>
      <c r="AG291" s="312" t="str">
        <f>IF(AND('別紙3-1_区分⑤所要額内訳'!$E$83&gt;=DATE(2023,1,1),'別紙3-1_区分⑤所要額内訳'!$D$83="無",COUNTIF($D$184:AG184,1)&lt;=7),AG184,IF(OR('別紙3-1_区分⑤所要額内訳'!$D$83="有",'別紙3-1_区分⑤所要額内訳'!$E$83&lt;=DATE(2022,12,31)),AG184,""))</f>
        <v/>
      </c>
      <c r="AH291" s="312" t="str">
        <f>IF(AND('別紙3-1_区分⑤所要額内訳'!$E$83&gt;=DATE(2023,1,1),'別紙3-1_区分⑤所要額内訳'!$D$83="無",COUNTIF($D$184:AH184,1)&lt;=7),AH184,IF(OR('別紙3-1_区分⑤所要額内訳'!$D$83="有",'別紙3-1_区分⑤所要額内訳'!$E$83&lt;=DATE(2022,12,31)),AH184,""))</f>
        <v/>
      </c>
      <c r="AI291" s="312" t="str">
        <f>IF(AND('別紙3-1_区分⑤所要額内訳'!$E$83&gt;=DATE(2023,1,1),'別紙3-1_区分⑤所要額内訳'!$D$83="無",COUNTIF($D$184:AI184,1)&lt;=7),AI184,IF(OR('別紙3-1_区分⑤所要額内訳'!$D$83="有",'別紙3-1_区分⑤所要額内訳'!$E$83&lt;=DATE(2022,12,31)),AI184,""))</f>
        <v/>
      </c>
      <c r="AJ291" s="312" t="str">
        <f>IF(AND('別紙3-1_区分⑤所要額内訳'!$E$83&gt;=DATE(2023,1,1),'別紙3-1_区分⑤所要額内訳'!$D$83="無",COUNTIF($D$184:AJ184,1)&lt;=7),AJ184,IF(OR('別紙3-1_区分⑤所要額内訳'!$D$83="有",'別紙3-1_区分⑤所要額内訳'!$E$83&lt;=DATE(2022,12,31)),AJ184,""))</f>
        <v/>
      </c>
      <c r="AK291" s="312" t="str">
        <f>IF(AND('別紙3-1_区分⑤所要額内訳'!$E$83&gt;=DATE(2023,1,1),'別紙3-1_区分⑤所要額内訳'!$D$83="無",COUNTIF($D$184:AK184,1)&lt;=7),AK184,IF(OR('別紙3-1_区分⑤所要額内訳'!$D$83="有",'別紙3-1_区分⑤所要額内訳'!$E$83&lt;=DATE(2022,12,31)),AK184,""))</f>
        <v/>
      </c>
      <c r="AL291" s="312" t="str">
        <f>IF(AND('別紙3-1_区分⑤所要額内訳'!$E$83&gt;=DATE(2023,1,1),'別紙3-1_区分⑤所要額内訳'!$D$83="無",COUNTIF($D$184:AL184,1)&lt;=7),AL184,IF(OR('別紙3-1_区分⑤所要額内訳'!$D$83="有",'別紙3-1_区分⑤所要額内訳'!$E$83&lt;=DATE(2022,12,31)),AL184,""))</f>
        <v/>
      </c>
      <c r="AM291" s="312" t="str">
        <f>IF(AND('別紙3-1_区分⑤所要額内訳'!$E$83&gt;=DATE(2023,1,1),'別紙3-1_区分⑤所要額内訳'!$D$83="無",COUNTIF($D$184:AM184,1)&lt;=7),AM184,IF(OR('別紙3-1_区分⑤所要額内訳'!$D$83="有",'別紙3-1_区分⑤所要額内訳'!$E$83&lt;=DATE(2022,12,31)),AM184,""))</f>
        <v/>
      </c>
      <c r="AN291" s="312" t="str">
        <f>IF(AND('別紙3-1_区分⑤所要額内訳'!$E$83&gt;=DATE(2023,1,1),'別紙3-1_区分⑤所要額内訳'!$D$83="無",COUNTIF($D$184:AN184,1)&lt;=7),AN184,IF(OR('別紙3-1_区分⑤所要額内訳'!$D$83="有",'別紙3-1_区分⑤所要額内訳'!$E$83&lt;=DATE(2022,12,31)),AN184,""))</f>
        <v/>
      </c>
      <c r="AO291" s="312" t="str">
        <f>IF(AND('別紙3-1_区分⑤所要額内訳'!$E$83&gt;=DATE(2023,1,1),'別紙3-1_区分⑤所要額内訳'!$D$83="無",COUNTIF($D$184:AO184,1)&lt;=7),AO184,IF(OR('別紙3-1_区分⑤所要額内訳'!$D$83="有",'別紙3-1_区分⑤所要額内訳'!$E$83&lt;=DATE(2022,12,31)),AO184,""))</f>
        <v/>
      </c>
      <c r="AP291" s="312" t="str">
        <f>IF(AND('別紙3-1_区分⑤所要額内訳'!$E$83&gt;=DATE(2023,1,1),'別紙3-1_区分⑤所要額内訳'!$D$83="無",COUNTIF($D$184:AP184,1)&lt;=7),AP184,IF(OR('別紙3-1_区分⑤所要額内訳'!$D$83="有",'別紙3-1_区分⑤所要額内訳'!$E$83&lt;=DATE(2022,12,31)),AP184,""))</f>
        <v/>
      </c>
      <c r="AQ291" s="312" t="str">
        <f>IF(AND('別紙3-1_区分⑤所要額内訳'!$E$83&gt;=DATE(2023,1,1),'別紙3-1_区分⑤所要額内訳'!$D$83="無",COUNTIF($D$184:AQ184,1)&lt;=7),AQ184,IF(OR('別紙3-1_区分⑤所要額内訳'!$D$83="有",'別紙3-1_区分⑤所要額内訳'!$E$83&lt;=DATE(2022,12,31)),AQ184,""))</f>
        <v/>
      </c>
      <c r="AR291" s="312" t="str">
        <f>IF(AND('別紙3-1_区分⑤所要額内訳'!$E$83&gt;=DATE(2023,1,1),'別紙3-1_区分⑤所要額内訳'!$D$83="無",COUNTIF($D$184:AR184,1)&lt;=7),AR184,IF(OR('別紙3-1_区分⑤所要額内訳'!$D$83="有",'別紙3-1_区分⑤所要額内訳'!$E$83&lt;=DATE(2022,12,31)),AR184,""))</f>
        <v/>
      </c>
      <c r="AS291" s="312" t="str">
        <f>IF(AND('別紙3-1_区分⑤所要額内訳'!$E$83&gt;=DATE(2023,1,1),'別紙3-1_区分⑤所要額内訳'!$D$83="無",COUNTIF($D$184:AS184,1)&lt;=7),AS184,IF(OR('別紙3-1_区分⑤所要額内訳'!$D$83="有",'別紙3-1_区分⑤所要額内訳'!$E$83&lt;=DATE(2022,12,31)),AS184,""))</f>
        <v/>
      </c>
      <c r="AT291" s="312" t="str">
        <f>IF(AND('別紙3-1_区分⑤所要額内訳'!$E$83&gt;=DATE(2023,1,1),'別紙3-1_区分⑤所要額内訳'!$D$83="無",COUNTIF($D$184:AT184,1)&lt;=7),AT184,IF(OR('別紙3-1_区分⑤所要額内訳'!$D$83="有",'別紙3-1_区分⑤所要額内訳'!$E$83&lt;=DATE(2022,12,31)),AT184,""))</f>
        <v/>
      </c>
      <c r="AU291" s="312" t="str">
        <f>IF(AND('別紙3-1_区分⑤所要額内訳'!$E$83&gt;=DATE(2023,1,1),'別紙3-1_区分⑤所要額内訳'!$D$83="無",COUNTIF($D$184:AU184,1)&lt;=7),AU184,IF(OR('別紙3-1_区分⑤所要額内訳'!$D$83="有",'別紙3-1_区分⑤所要額内訳'!$E$83&lt;=DATE(2022,12,31)),AU184,""))</f>
        <v/>
      </c>
      <c r="AV291" s="312" t="str">
        <f>IF(AND('別紙3-1_区分⑤所要額内訳'!$E$83&gt;=DATE(2023,1,1),'別紙3-1_区分⑤所要額内訳'!$D$83="無",COUNTIF($D$184:AV184,1)&lt;=7),AV184,IF(OR('別紙3-1_区分⑤所要額内訳'!$D$83="有",'別紙3-1_区分⑤所要額内訳'!$E$83&lt;=DATE(2022,12,31)),AV184,""))</f>
        <v/>
      </c>
      <c r="AW291" s="312" t="str">
        <f>IF(AND('別紙3-1_区分⑤所要額内訳'!$E$83&gt;=DATE(2023,1,1),'別紙3-1_区分⑤所要額内訳'!$D$83="無",COUNTIF($D$184:AW184,1)&lt;=7),AW184,IF(OR('別紙3-1_区分⑤所要額内訳'!$D$83="有",'別紙3-1_区分⑤所要額内訳'!$E$83&lt;=DATE(2022,12,31)),AW184,""))</f>
        <v/>
      </c>
      <c r="AX291" s="312" t="str">
        <f>IF(AND('別紙3-1_区分⑤所要額内訳'!$E$83&gt;=DATE(2023,1,1),'別紙3-1_区分⑤所要額内訳'!$D$83="無",COUNTIF($D$184:AX184,1)&lt;=7),AX184,IF(OR('別紙3-1_区分⑤所要額内訳'!$D$83="有",'別紙3-1_区分⑤所要額内訳'!$E$83&lt;=DATE(2022,12,31)),AX184,""))</f>
        <v/>
      </c>
      <c r="AY291" s="312" t="str">
        <f>IF(AND('別紙3-1_区分⑤所要額内訳'!$E$83&gt;=DATE(2023,1,1),'別紙3-1_区分⑤所要額内訳'!$D$83="無",COUNTIF($D$184:AY184,1)&lt;=7),AY184,IF(OR('別紙3-1_区分⑤所要額内訳'!$D$83="有",'別紙3-1_区分⑤所要額内訳'!$E$83&lt;=DATE(2022,12,31)),AY184,""))</f>
        <v/>
      </c>
      <c r="AZ291" s="312" t="str">
        <f>IF(AND('別紙3-1_区分⑤所要額内訳'!$E$83&gt;=DATE(2023,1,1),'別紙3-1_区分⑤所要額内訳'!$D$83="無",COUNTIF($D$184:AZ184,1)&lt;=7),AZ184,IF(OR('別紙3-1_区分⑤所要額内訳'!$D$83="有",'別紙3-1_区分⑤所要額内訳'!$E$83&lt;=DATE(2022,12,31)),AZ184,""))</f>
        <v/>
      </c>
      <c r="BA291" s="312" t="str">
        <f>IF(AND('別紙3-1_区分⑤所要額内訳'!$E$83&gt;=DATE(2023,1,1),'別紙3-1_区分⑤所要額内訳'!$D$83="無",COUNTIF($D$184:BA184,1)&lt;=7),BA184,IF(OR('別紙3-1_区分⑤所要額内訳'!$D$83="有",'別紙3-1_区分⑤所要額内訳'!$E$83&lt;=DATE(2022,12,31)),BA184,""))</f>
        <v/>
      </c>
      <c r="BB291" s="311">
        <f t="shared" si="233"/>
        <v>1</v>
      </c>
    </row>
    <row r="292" spans="1:54">
      <c r="A292" s="307" t="str">
        <f t="shared" si="232"/>
        <v/>
      </c>
      <c r="B292" s="313" t="str">
        <f t="shared" si="232"/>
        <v/>
      </c>
      <c r="C292" s="307" t="str">
        <f t="shared" si="232"/>
        <v/>
      </c>
      <c r="D292" s="312">
        <f>IF(AND('別紙3-1_区分⑤所要額内訳'!$E$84&gt;=DATE(2023,1,1),'別紙3-1_区分⑤所要額内訳'!$D$84="無",COUNTIF($D$185:D185,1)&lt;=7),D185,IF(OR('別紙3-1_区分⑤所要額内訳'!$D$84="有",'別紙3-1_区分⑤所要額内訳'!$E$84&lt;=DATE(2022,12,31)),D185,""))</f>
        <v>1</v>
      </c>
      <c r="E292" s="312" t="str">
        <f>IF(AND('別紙3-1_区分⑤所要額内訳'!$E$84&gt;=DATE(2023,1,1),'別紙3-1_区分⑤所要額内訳'!$D$84="無",COUNTIF($D$185:E185,1)&lt;=7),E185,IF(OR('別紙3-1_区分⑤所要額内訳'!$D$84="有",'別紙3-1_区分⑤所要額内訳'!$E$84&lt;=DATE(2022,12,31)),E185,""))</f>
        <v/>
      </c>
      <c r="F292" s="312" t="str">
        <f>IF(AND('別紙3-1_区分⑤所要額内訳'!$E$84&gt;=DATE(2023,1,1),'別紙3-1_区分⑤所要額内訳'!$D$84="無",COUNTIF($D$185:F185,1)&lt;=7),F185,IF(OR('別紙3-1_区分⑤所要額内訳'!$D$84="有",'別紙3-1_区分⑤所要額内訳'!$E$84&lt;=DATE(2022,12,31)),F185,""))</f>
        <v/>
      </c>
      <c r="G292" s="312" t="str">
        <f>IF(AND('別紙3-1_区分⑤所要額内訳'!$E$84&gt;=DATE(2023,1,1),'別紙3-1_区分⑤所要額内訳'!$D$84="無",COUNTIF($D$185:G185,1)&lt;=7),G185,IF(OR('別紙3-1_区分⑤所要額内訳'!$D$84="有",'別紙3-1_区分⑤所要額内訳'!$E$84&lt;=DATE(2022,12,31)),G185,""))</f>
        <v/>
      </c>
      <c r="H292" s="312" t="str">
        <f>IF(AND('別紙3-1_区分⑤所要額内訳'!$E$84&gt;=DATE(2023,1,1),'別紙3-1_区分⑤所要額内訳'!$D$84="無",COUNTIF($D$185:H185,1)&lt;=7),H185,IF(OR('別紙3-1_区分⑤所要額内訳'!$D$84="有",'別紙3-1_区分⑤所要額内訳'!$E$84&lt;=DATE(2022,12,31)),H185,""))</f>
        <v/>
      </c>
      <c r="I292" s="312" t="str">
        <f>IF(AND('別紙3-1_区分⑤所要額内訳'!$E$84&gt;=DATE(2023,1,1),'別紙3-1_区分⑤所要額内訳'!$D$84="無",COUNTIF($D$185:I185,1)&lt;=7),I185,IF(OR('別紙3-1_区分⑤所要額内訳'!$D$84="有",'別紙3-1_区分⑤所要額内訳'!$E$84&lt;=DATE(2022,12,31)),I185,""))</f>
        <v/>
      </c>
      <c r="J292" s="312" t="str">
        <f>IF(AND('別紙3-1_区分⑤所要額内訳'!$E$84&gt;=DATE(2023,1,1),'別紙3-1_区分⑤所要額内訳'!$D$84="無",COUNTIF($D$185:J185,1)&lt;=7),J185,IF(OR('別紙3-1_区分⑤所要額内訳'!$D$84="有",'別紙3-1_区分⑤所要額内訳'!$E$84&lt;=DATE(2022,12,31)),J185,""))</f>
        <v/>
      </c>
      <c r="K292" s="312" t="str">
        <f>IF(AND('別紙3-1_区分⑤所要額内訳'!$E$84&gt;=DATE(2023,1,1),'別紙3-1_区分⑤所要額内訳'!$D$84="無",COUNTIF($D$185:K185,1)&lt;=7),K185,IF(OR('別紙3-1_区分⑤所要額内訳'!$D$84="有",'別紙3-1_区分⑤所要額内訳'!$E$84&lt;=DATE(2022,12,31)),K185,""))</f>
        <v/>
      </c>
      <c r="L292" s="312" t="str">
        <f>IF(AND('別紙3-1_区分⑤所要額内訳'!$E$84&gt;=DATE(2023,1,1),'別紙3-1_区分⑤所要額内訳'!$D$84="無",COUNTIF($D$185:L185,1)&lt;=7),L185,IF(OR('別紙3-1_区分⑤所要額内訳'!$D$84="有",'別紙3-1_区分⑤所要額内訳'!$E$84&lt;=DATE(2022,12,31)),L185,""))</f>
        <v/>
      </c>
      <c r="M292" s="312" t="str">
        <f>IF(AND('別紙3-1_区分⑤所要額内訳'!$E$84&gt;=DATE(2023,1,1),'別紙3-1_区分⑤所要額内訳'!$D$84="無",COUNTIF($D$185:M185,1)&lt;=7),M185,IF(OR('別紙3-1_区分⑤所要額内訳'!$D$84="有",'別紙3-1_区分⑤所要額内訳'!$E$84&lt;=DATE(2022,12,31)),M185,""))</f>
        <v/>
      </c>
      <c r="N292" s="312" t="str">
        <f>IF(AND('別紙3-1_区分⑤所要額内訳'!$E$84&gt;=DATE(2023,1,1),'別紙3-1_区分⑤所要額内訳'!$D$84="無",COUNTIF($D$185:N185,1)&lt;=7),N185,IF(OR('別紙3-1_区分⑤所要額内訳'!$D$84="有",'別紙3-1_区分⑤所要額内訳'!$E$84&lt;=DATE(2022,12,31)),N185,""))</f>
        <v/>
      </c>
      <c r="O292" s="312" t="str">
        <f>IF(AND('別紙3-1_区分⑤所要額内訳'!$E$84&gt;=DATE(2023,1,1),'別紙3-1_区分⑤所要額内訳'!$D$84="無",COUNTIF($D$185:O185,1)&lt;=7),O185,IF(OR('別紙3-1_区分⑤所要額内訳'!$D$84="有",'別紙3-1_区分⑤所要額内訳'!$E$84&lt;=DATE(2022,12,31)),O185,""))</f>
        <v/>
      </c>
      <c r="P292" s="312" t="str">
        <f>IF(AND('別紙3-1_区分⑤所要額内訳'!$E$84&gt;=DATE(2023,1,1),'別紙3-1_区分⑤所要額内訳'!$D$84="無",COUNTIF($D$185:P185,1)&lt;=7),P185,IF(OR('別紙3-1_区分⑤所要額内訳'!$D$84="有",'別紙3-1_区分⑤所要額内訳'!$E$84&lt;=DATE(2022,12,31)),P185,""))</f>
        <v/>
      </c>
      <c r="Q292" s="312" t="str">
        <f>IF(AND('別紙3-1_区分⑤所要額内訳'!$E$84&gt;=DATE(2023,1,1),'別紙3-1_区分⑤所要額内訳'!$D$84="無",COUNTIF($D$185:Q185,1)&lt;=7),Q185,IF(OR('別紙3-1_区分⑤所要額内訳'!$D$84="有",'別紙3-1_区分⑤所要額内訳'!$E$84&lt;=DATE(2022,12,31)),Q185,""))</f>
        <v/>
      </c>
      <c r="R292" s="312" t="str">
        <f>IF(AND('別紙3-1_区分⑤所要額内訳'!$E$84&gt;=DATE(2023,1,1),'別紙3-1_区分⑤所要額内訳'!$D$84="無",COUNTIF($D$185:R185,1)&lt;=7),R185,IF(OR('別紙3-1_区分⑤所要額内訳'!$D$84="有",'別紙3-1_区分⑤所要額内訳'!$E$84&lt;=DATE(2022,12,31)),R185,""))</f>
        <v/>
      </c>
      <c r="S292" s="312" t="str">
        <f>IF(AND('別紙3-1_区分⑤所要額内訳'!$E$84&gt;=DATE(2023,1,1),'別紙3-1_区分⑤所要額内訳'!$D$84="無",COUNTIF($D$185:S185,1)&lt;=7),S185,IF(OR('別紙3-1_区分⑤所要額内訳'!$D$84="有",'別紙3-1_区分⑤所要額内訳'!$E$84&lt;=DATE(2022,12,31)),S185,""))</f>
        <v/>
      </c>
      <c r="T292" s="312" t="str">
        <f>IF(AND('別紙3-1_区分⑤所要額内訳'!$E$84&gt;=DATE(2023,1,1),'別紙3-1_区分⑤所要額内訳'!$D$84="無",COUNTIF($D$185:T185,1)&lt;=7),T185,IF(OR('別紙3-1_区分⑤所要額内訳'!$D$84="有",'別紙3-1_区分⑤所要額内訳'!$E$84&lt;=DATE(2022,12,31)),T185,""))</f>
        <v/>
      </c>
      <c r="U292" s="312" t="str">
        <f>IF(AND('別紙3-1_区分⑤所要額内訳'!$E$84&gt;=DATE(2023,1,1),'別紙3-1_区分⑤所要額内訳'!$D$84="無",COUNTIF($D$185:U185,1)&lt;=7),U185,IF(OR('別紙3-1_区分⑤所要額内訳'!$D$84="有",'別紙3-1_区分⑤所要額内訳'!$E$84&lt;=DATE(2022,12,31)),U185,""))</f>
        <v/>
      </c>
      <c r="V292" s="312" t="str">
        <f>IF(AND('別紙3-1_区分⑤所要額内訳'!$E$84&gt;=DATE(2023,1,1),'別紙3-1_区分⑤所要額内訳'!$D$84="無",COUNTIF($D$185:V185,1)&lt;=7),V185,IF(OR('別紙3-1_区分⑤所要額内訳'!$D$84="有",'別紙3-1_区分⑤所要額内訳'!$E$84&lt;=DATE(2022,12,31)),V185,""))</f>
        <v/>
      </c>
      <c r="W292" s="312" t="str">
        <f>IF(AND('別紙3-1_区分⑤所要額内訳'!$E$84&gt;=DATE(2023,1,1),'別紙3-1_区分⑤所要額内訳'!$D$84="無",COUNTIF($D$185:W185,1)&lt;=7),W185,IF(OR('別紙3-1_区分⑤所要額内訳'!$D$84="有",'別紙3-1_区分⑤所要額内訳'!$E$84&lt;=DATE(2022,12,31)),W185,""))</f>
        <v/>
      </c>
      <c r="X292" s="312" t="str">
        <f>IF(AND('別紙3-1_区分⑤所要額内訳'!$E$84&gt;=DATE(2023,1,1),'別紙3-1_区分⑤所要額内訳'!$D$84="無",COUNTIF($D$185:X185,1)&lt;=7),X185,IF(OR('別紙3-1_区分⑤所要額内訳'!$D$84="有",'別紙3-1_区分⑤所要額内訳'!$E$84&lt;=DATE(2022,12,31)),X185,""))</f>
        <v/>
      </c>
      <c r="Y292" s="312" t="str">
        <f>IF(AND('別紙3-1_区分⑤所要額内訳'!$E$84&gt;=DATE(2023,1,1),'別紙3-1_区分⑤所要額内訳'!$D$84="無",COUNTIF($D$185:Y185,1)&lt;=7),Y185,IF(OR('別紙3-1_区分⑤所要額内訳'!$D$84="有",'別紙3-1_区分⑤所要額内訳'!$E$84&lt;=DATE(2022,12,31)),Y185,""))</f>
        <v/>
      </c>
      <c r="Z292" s="312" t="str">
        <f>IF(AND('別紙3-1_区分⑤所要額内訳'!$E$84&gt;=DATE(2023,1,1),'別紙3-1_区分⑤所要額内訳'!$D$84="無",COUNTIF($D$185:Z185,1)&lt;=7),Z185,IF(OR('別紙3-1_区分⑤所要額内訳'!$D$84="有",'別紙3-1_区分⑤所要額内訳'!$E$84&lt;=DATE(2022,12,31)),Z185,""))</f>
        <v/>
      </c>
      <c r="AA292" s="312" t="str">
        <f>IF(AND('別紙3-1_区分⑤所要額内訳'!$E$84&gt;=DATE(2023,1,1),'別紙3-1_区分⑤所要額内訳'!$D$84="無",COUNTIF($D$185:AA185,1)&lt;=7),AA185,IF(OR('別紙3-1_区分⑤所要額内訳'!$D$84="有",'別紙3-1_区分⑤所要額内訳'!$E$84&lt;=DATE(2022,12,31)),AA185,""))</f>
        <v/>
      </c>
      <c r="AB292" s="312" t="str">
        <f>IF(AND('別紙3-1_区分⑤所要額内訳'!$E$84&gt;=DATE(2023,1,1),'別紙3-1_区分⑤所要額内訳'!$D$84="無",COUNTIF($D$185:AB185,1)&lt;=7),AB185,IF(OR('別紙3-1_区分⑤所要額内訳'!$D$84="有",'別紙3-1_区分⑤所要額内訳'!$E$84&lt;=DATE(2022,12,31)),AB185,""))</f>
        <v/>
      </c>
      <c r="AC292" s="312" t="str">
        <f>IF(AND('別紙3-1_区分⑤所要額内訳'!$E$84&gt;=DATE(2023,1,1),'別紙3-1_区分⑤所要額内訳'!$D$84="無",COUNTIF($D$185:AC185,1)&lt;=7),AC185,IF(OR('別紙3-1_区分⑤所要額内訳'!$D$84="有",'別紙3-1_区分⑤所要額内訳'!$E$84&lt;=DATE(2022,12,31)),AC185,""))</f>
        <v/>
      </c>
      <c r="AD292" s="312" t="str">
        <f>IF(AND('別紙3-1_区分⑤所要額内訳'!$E$84&gt;=DATE(2023,1,1),'別紙3-1_区分⑤所要額内訳'!$D$84="無",COUNTIF($D$185:AD185,1)&lt;=7),AD185,IF(OR('別紙3-1_区分⑤所要額内訳'!$D$84="有",'別紙3-1_区分⑤所要額内訳'!$E$84&lt;=DATE(2022,12,31)),AD185,""))</f>
        <v/>
      </c>
      <c r="AE292" s="312" t="str">
        <f>IF(AND('別紙3-1_区分⑤所要額内訳'!$E$84&gt;=DATE(2023,1,1),'別紙3-1_区分⑤所要額内訳'!$D$84="無",COUNTIF($D$185:AE185,1)&lt;=7),AE185,IF(OR('別紙3-1_区分⑤所要額内訳'!$D$84="有",'別紙3-1_区分⑤所要額内訳'!$E$84&lt;=DATE(2022,12,31)),AE185,""))</f>
        <v/>
      </c>
      <c r="AF292" s="312" t="str">
        <f>IF(AND('別紙3-1_区分⑤所要額内訳'!$E$84&gt;=DATE(2023,1,1),'別紙3-1_区分⑤所要額内訳'!$D$84="無",COUNTIF($D$185:AF185,1)&lt;=7),AF185,IF(OR('別紙3-1_区分⑤所要額内訳'!$D$84="有",'別紙3-1_区分⑤所要額内訳'!$E$84&lt;=DATE(2022,12,31)),AF185,""))</f>
        <v/>
      </c>
      <c r="AG292" s="312" t="str">
        <f>IF(AND('別紙3-1_区分⑤所要額内訳'!$E$84&gt;=DATE(2023,1,1),'別紙3-1_区分⑤所要額内訳'!$D$84="無",COUNTIF($D$185:AG185,1)&lt;=7),AG185,IF(OR('別紙3-1_区分⑤所要額内訳'!$D$84="有",'別紙3-1_区分⑤所要額内訳'!$E$84&lt;=DATE(2022,12,31)),AG185,""))</f>
        <v/>
      </c>
      <c r="AH292" s="312" t="str">
        <f>IF(AND('別紙3-1_区分⑤所要額内訳'!$E$84&gt;=DATE(2023,1,1),'別紙3-1_区分⑤所要額内訳'!$D$84="無",COUNTIF($D$185:AH185,1)&lt;=7),AH185,IF(OR('別紙3-1_区分⑤所要額内訳'!$D$84="有",'別紙3-1_区分⑤所要額内訳'!$E$84&lt;=DATE(2022,12,31)),AH185,""))</f>
        <v/>
      </c>
      <c r="AI292" s="312" t="str">
        <f>IF(AND('別紙3-1_区分⑤所要額内訳'!$E$84&gt;=DATE(2023,1,1),'別紙3-1_区分⑤所要額内訳'!$D$84="無",COUNTIF($D$185:AI185,1)&lt;=7),AI185,IF(OR('別紙3-1_区分⑤所要額内訳'!$D$84="有",'別紙3-1_区分⑤所要額内訳'!$E$84&lt;=DATE(2022,12,31)),AI185,""))</f>
        <v/>
      </c>
      <c r="AJ292" s="312" t="str">
        <f>IF(AND('別紙3-1_区分⑤所要額内訳'!$E$84&gt;=DATE(2023,1,1),'別紙3-1_区分⑤所要額内訳'!$D$84="無",COUNTIF($D$185:AJ185,1)&lt;=7),AJ185,IF(OR('別紙3-1_区分⑤所要額内訳'!$D$84="有",'別紙3-1_区分⑤所要額内訳'!$E$84&lt;=DATE(2022,12,31)),AJ185,""))</f>
        <v/>
      </c>
      <c r="AK292" s="312" t="str">
        <f>IF(AND('別紙3-1_区分⑤所要額内訳'!$E$84&gt;=DATE(2023,1,1),'別紙3-1_区分⑤所要額内訳'!$D$84="無",COUNTIF($D$185:AK185,1)&lt;=7),AK185,IF(OR('別紙3-1_区分⑤所要額内訳'!$D$84="有",'別紙3-1_区分⑤所要額内訳'!$E$84&lt;=DATE(2022,12,31)),AK185,""))</f>
        <v/>
      </c>
      <c r="AL292" s="312" t="str">
        <f>IF(AND('別紙3-1_区分⑤所要額内訳'!$E$84&gt;=DATE(2023,1,1),'別紙3-1_区分⑤所要額内訳'!$D$84="無",COUNTIF($D$185:AL185,1)&lt;=7),AL185,IF(OR('別紙3-1_区分⑤所要額内訳'!$D$84="有",'別紙3-1_区分⑤所要額内訳'!$E$84&lt;=DATE(2022,12,31)),AL185,""))</f>
        <v/>
      </c>
      <c r="AM292" s="312" t="str">
        <f>IF(AND('別紙3-1_区分⑤所要額内訳'!$E$84&gt;=DATE(2023,1,1),'別紙3-1_区分⑤所要額内訳'!$D$84="無",COUNTIF($D$185:AM185,1)&lt;=7),AM185,IF(OR('別紙3-1_区分⑤所要額内訳'!$D$84="有",'別紙3-1_区分⑤所要額内訳'!$E$84&lt;=DATE(2022,12,31)),AM185,""))</f>
        <v/>
      </c>
      <c r="AN292" s="312" t="str">
        <f>IF(AND('別紙3-1_区分⑤所要額内訳'!$E$84&gt;=DATE(2023,1,1),'別紙3-1_区分⑤所要額内訳'!$D$84="無",COUNTIF($D$185:AN185,1)&lt;=7),AN185,IF(OR('別紙3-1_区分⑤所要額内訳'!$D$84="有",'別紙3-1_区分⑤所要額内訳'!$E$84&lt;=DATE(2022,12,31)),AN185,""))</f>
        <v/>
      </c>
      <c r="AO292" s="312" t="str">
        <f>IF(AND('別紙3-1_区分⑤所要額内訳'!$E$84&gt;=DATE(2023,1,1),'別紙3-1_区分⑤所要額内訳'!$D$84="無",COUNTIF($D$185:AO185,1)&lt;=7),AO185,IF(OR('別紙3-1_区分⑤所要額内訳'!$D$84="有",'別紙3-1_区分⑤所要額内訳'!$E$84&lt;=DATE(2022,12,31)),AO185,""))</f>
        <v/>
      </c>
      <c r="AP292" s="312" t="str">
        <f>IF(AND('別紙3-1_区分⑤所要額内訳'!$E$84&gt;=DATE(2023,1,1),'別紙3-1_区分⑤所要額内訳'!$D$84="無",COUNTIF($D$185:AP185,1)&lt;=7),AP185,IF(OR('別紙3-1_区分⑤所要額内訳'!$D$84="有",'別紙3-1_区分⑤所要額内訳'!$E$84&lt;=DATE(2022,12,31)),AP185,""))</f>
        <v/>
      </c>
      <c r="AQ292" s="312" t="str">
        <f>IF(AND('別紙3-1_区分⑤所要額内訳'!$E$84&gt;=DATE(2023,1,1),'別紙3-1_区分⑤所要額内訳'!$D$84="無",COUNTIF($D$185:AQ185,1)&lt;=7),AQ185,IF(OR('別紙3-1_区分⑤所要額内訳'!$D$84="有",'別紙3-1_区分⑤所要額内訳'!$E$84&lt;=DATE(2022,12,31)),AQ185,""))</f>
        <v/>
      </c>
      <c r="AR292" s="312" t="str">
        <f>IF(AND('別紙3-1_区分⑤所要額内訳'!$E$84&gt;=DATE(2023,1,1),'別紙3-1_区分⑤所要額内訳'!$D$84="無",COUNTIF($D$185:AR185,1)&lt;=7),AR185,IF(OR('別紙3-1_区分⑤所要額内訳'!$D$84="有",'別紙3-1_区分⑤所要額内訳'!$E$84&lt;=DATE(2022,12,31)),AR185,""))</f>
        <v/>
      </c>
      <c r="AS292" s="312" t="str">
        <f>IF(AND('別紙3-1_区分⑤所要額内訳'!$E$84&gt;=DATE(2023,1,1),'別紙3-1_区分⑤所要額内訳'!$D$84="無",COUNTIF($D$185:AS185,1)&lt;=7),AS185,IF(OR('別紙3-1_区分⑤所要額内訳'!$D$84="有",'別紙3-1_区分⑤所要額内訳'!$E$84&lt;=DATE(2022,12,31)),AS185,""))</f>
        <v/>
      </c>
      <c r="AT292" s="312" t="str">
        <f>IF(AND('別紙3-1_区分⑤所要額内訳'!$E$84&gt;=DATE(2023,1,1),'別紙3-1_区分⑤所要額内訳'!$D$84="無",COUNTIF($D$185:AT185,1)&lt;=7),AT185,IF(OR('別紙3-1_区分⑤所要額内訳'!$D$84="有",'別紙3-1_区分⑤所要額内訳'!$E$84&lt;=DATE(2022,12,31)),AT185,""))</f>
        <v/>
      </c>
      <c r="AU292" s="312" t="str">
        <f>IF(AND('別紙3-1_区分⑤所要額内訳'!$E$84&gt;=DATE(2023,1,1),'別紙3-1_区分⑤所要額内訳'!$D$84="無",COUNTIF($D$185:AU185,1)&lt;=7),AU185,IF(OR('別紙3-1_区分⑤所要額内訳'!$D$84="有",'別紙3-1_区分⑤所要額内訳'!$E$84&lt;=DATE(2022,12,31)),AU185,""))</f>
        <v/>
      </c>
      <c r="AV292" s="312" t="str">
        <f>IF(AND('別紙3-1_区分⑤所要額内訳'!$E$84&gt;=DATE(2023,1,1),'別紙3-1_区分⑤所要額内訳'!$D$84="無",COUNTIF($D$185:AV185,1)&lt;=7),AV185,IF(OR('別紙3-1_区分⑤所要額内訳'!$D$84="有",'別紙3-1_区分⑤所要額内訳'!$E$84&lt;=DATE(2022,12,31)),AV185,""))</f>
        <v/>
      </c>
      <c r="AW292" s="312" t="str">
        <f>IF(AND('別紙3-1_区分⑤所要額内訳'!$E$84&gt;=DATE(2023,1,1),'別紙3-1_区分⑤所要額内訳'!$D$84="無",COUNTIF($D$185:AW185,1)&lt;=7),AW185,IF(OR('別紙3-1_区分⑤所要額内訳'!$D$84="有",'別紙3-1_区分⑤所要額内訳'!$E$84&lt;=DATE(2022,12,31)),AW185,""))</f>
        <v/>
      </c>
      <c r="AX292" s="312" t="str">
        <f>IF(AND('別紙3-1_区分⑤所要額内訳'!$E$84&gt;=DATE(2023,1,1),'別紙3-1_区分⑤所要額内訳'!$D$84="無",COUNTIF($D$185:AX185,1)&lt;=7),AX185,IF(OR('別紙3-1_区分⑤所要額内訳'!$D$84="有",'別紙3-1_区分⑤所要額内訳'!$E$84&lt;=DATE(2022,12,31)),AX185,""))</f>
        <v/>
      </c>
      <c r="AY292" s="312" t="str">
        <f>IF(AND('別紙3-1_区分⑤所要額内訳'!$E$84&gt;=DATE(2023,1,1),'別紙3-1_区分⑤所要額内訳'!$D$84="無",COUNTIF($D$185:AY185,1)&lt;=7),AY185,IF(OR('別紙3-1_区分⑤所要額内訳'!$D$84="有",'別紙3-1_区分⑤所要額内訳'!$E$84&lt;=DATE(2022,12,31)),AY185,""))</f>
        <v/>
      </c>
      <c r="AZ292" s="312" t="str">
        <f>IF(AND('別紙3-1_区分⑤所要額内訳'!$E$84&gt;=DATE(2023,1,1),'別紙3-1_区分⑤所要額内訳'!$D$84="無",COUNTIF($D$185:AZ185,1)&lt;=7),AZ185,IF(OR('別紙3-1_区分⑤所要額内訳'!$D$84="有",'別紙3-1_区分⑤所要額内訳'!$E$84&lt;=DATE(2022,12,31)),AZ185,""))</f>
        <v/>
      </c>
      <c r="BA292" s="312" t="str">
        <f>IF(AND('別紙3-1_区分⑤所要額内訳'!$E$84&gt;=DATE(2023,1,1),'別紙3-1_区分⑤所要額内訳'!$D$84="無",COUNTIF($D$185:BA185,1)&lt;=7),BA185,IF(OR('別紙3-1_区分⑤所要額内訳'!$D$84="有",'別紙3-1_区分⑤所要額内訳'!$E$84&lt;=DATE(2022,12,31)),BA185,""))</f>
        <v/>
      </c>
      <c r="BB292" s="311">
        <f t="shared" si="233"/>
        <v>1</v>
      </c>
    </row>
    <row r="293" spans="1:54">
      <c r="A293" s="307" t="str">
        <f t="shared" si="232"/>
        <v/>
      </c>
      <c r="B293" s="313" t="str">
        <f t="shared" si="232"/>
        <v/>
      </c>
      <c r="C293" s="307" t="str">
        <f t="shared" si="232"/>
        <v/>
      </c>
      <c r="D293" s="312">
        <f>IF(AND('別紙3-1_区分⑤所要額内訳'!$E$85&gt;=DATE(2023,1,1),'別紙3-1_区分⑤所要額内訳'!$D$85="無",COUNTIF($D$186:D186,1)&lt;=7),D186,IF(OR('別紙3-1_区分⑤所要額内訳'!$D$85="有",'別紙3-1_区分⑤所要額内訳'!$E$85&lt;=DATE(2022,12,31)),D186,""))</f>
        <v>1</v>
      </c>
      <c r="E293" s="312" t="str">
        <f>IF(AND('別紙3-1_区分⑤所要額内訳'!$E$85&gt;=DATE(2023,1,1),'別紙3-1_区分⑤所要額内訳'!$D$85="無",COUNTIF($D$186:E186,1)&lt;=7),E186,IF(OR('別紙3-1_区分⑤所要額内訳'!$D$85="有",'別紙3-1_区分⑤所要額内訳'!$E$85&lt;=DATE(2022,12,31)),E186,""))</f>
        <v/>
      </c>
      <c r="F293" s="312" t="str">
        <f>IF(AND('別紙3-1_区分⑤所要額内訳'!$E$85&gt;=DATE(2023,1,1),'別紙3-1_区分⑤所要額内訳'!$D$85="無",COUNTIF($D$186:F186,1)&lt;=7),F186,IF(OR('別紙3-1_区分⑤所要額内訳'!$D$85="有",'別紙3-1_区分⑤所要額内訳'!$E$85&lt;=DATE(2022,12,31)),F186,""))</f>
        <v/>
      </c>
      <c r="G293" s="312" t="str">
        <f>IF(AND('別紙3-1_区分⑤所要額内訳'!$E$85&gt;=DATE(2023,1,1),'別紙3-1_区分⑤所要額内訳'!$D$85="無",COUNTIF($D$186:G186,1)&lt;=7),G186,IF(OR('別紙3-1_区分⑤所要額内訳'!$D$85="有",'別紙3-1_区分⑤所要額内訳'!$E$85&lt;=DATE(2022,12,31)),G186,""))</f>
        <v/>
      </c>
      <c r="H293" s="312" t="str">
        <f>IF(AND('別紙3-1_区分⑤所要額内訳'!$E$85&gt;=DATE(2023,1,1),'別紙3-1_区分⑤所要額内訳'!$D$85="無",COUNTIF($D$186:H186,1)&lt;=7),H186,IF(OR('別紙3-1_区分⑤所要額内訳'!$D$85="有",'別紙3-1_区分⑤所要額内訳'!$E$85&lt;=DATE(2022,12,31)),H186,""))</f>
        <v/>
      </c>
      <c r="I293" s="312" t="str">
        <f>IF(AND('別紙3-1_区分⑤所要額内訳'!$E$85&gt;=DATE(2023,1,1),'別紙3-1_区分⑤所要額内訳'!$D$85="無",COUNTIF($D$186:I186,1)&lt;=7),I186,IF(OR('別紙3-1_区分⑤所要額内訳'!$D$85="有",'別紙3-1_区分⑤所要額内訳'!$E$85&lt;=DATE(2022,12,31)),I186,""))</f>
        <v/>
      </c>
      <c r="J293" s="312" t="str">
        <f>IF(AND('別紙3-1_区分⑤所要額内訳'!$E$85&gt;=DATE(2023,1,1),'別紙3-1_区分⑤所要額内訳'!$D$85="無",COUNTIF($D$186:J186,1)&lt;=7),J186,IF(OR('別紙3-1_区分⑤所要額内訳'!$D$85="有",'別紙3-1_区分⑤所要額内訳'!$E$85&lt;=DATE(2022,12,31)),J186,""))</f>
        <v/>
      </c>
      <c r="K293" s="312" t="str">
        <f>IF(AND('別紙3-1_区分⑤所要額内訳'!$E$85&gt;=DATE(2023,1,1),'別紙3-1_区分⑤所要額内訳'!$D$85="無",COUNTIF($D$186:K186,1)&lt;=7),K186,IF(OR('別紙3-1_区分⑤所要額内訳'!$D$85="有",'別紙3-1_区分⑤所要額内訳'!$E$85&lt;=DATE(2022,12,31)),K186,""))</f>
        <v/>
      </c>
      <c r="L293" s="312" t="str">
        <f>IF(AND('別紙3-1_区分⑤所要額内訳'!$E$85&gt;=DATE(2023,1,1),'別紙3-1_区分⑤所要額内訳'!$D$85="無",COUNTIF($D$186:L186,1)&lt;=7),L186,IF(OR('別紙3-1_区分⑤所要額内訳'!$D$85="有",'別紙3-1_区分⑤所要額内訳'!$E$85&lt;=DATE(2022,12,31)),L186,""))</f>
        <v/>
      </c>
      <c r="M293" s="312" t="str">
        <f>IF(AND('別紙3-1_区分⑤所要額内訳'!$E$85&gt;=DATE(2023,1,1),'別紙3-1_区分⑤所要額内訳'!$D$85="無",COUNTIF($D$186:M186,1)&lt;=7),M186,IF(OR('別紙3-1_区分⑤所要額内訳'!$D$85="有",'別紙3-1_区分⑤所要額内訳'!$E$85&lt;=DATE(2022,12,31)),M186,""))</f>
        <v/>
      </c>
      <c r="N293" s="312" t="str">
        <f>IF(AND('別紙3-1_区分⑤所要額内訳'!$E$85&gt;=DATE(2023,1,1),'別紙3-1_区分⑤所要額内訳'!$D$85="無",COUNTIF($D$186:N186,1)&lt;=7),N186,IF(OR('別紙3-1_区分⑤所要額内訳'!$D$85="有",'別紙3-1_区分⑤所要額内訳'!$E$85&lt;=DATE(2022,12,31)),N186,""))</f>
        <v/>
      </c>
      <c r="O293" s="312" t="str">
        <f>IF(AND('別紙3-1_区分⑤所要額内訳'!$E$85&gt;=DATE(2023,1,1),'別紙3-1_区分⑤所要額内訳'!$D$85="無",COUNTIF($D$186:O186,1)&lt;=7),O186,IF(OR('別紙3-1_区分⑤所要額内訳'!$D$85="有",'別紙3-1_区分⑤所要額内訳'!$E$85&lt;=DATE(2022,12,31)),O186,""))</f>
        <v/>
      </c>
      <c r="P293" s="312" t="str">
        <f>IF(AND('別紙3-1_区分⑤所要額内訳'!$E$85&gt;=DATE(2023,1,1),'別紙3-1_区分⑤所要額内訳'!$D$85="無",COUNTIF($D$186:P186,1)&lt;=7),P186,IF(OR('別紙3-1_区分⑤所要額内訳'!$D$85="有",'別紙3-1_区分⑤所要額内訳'!$E$85&lt;=DATE(2022,12,31)),P186,""))</f>
        <v/>
      </c>
      <c r="Q293" s="312" t="str">
        <f>IF(AND('別紙3-1_区分⑤所要額内訳'!$E$85&gt;=DATE(2023,1,1),'別紙3-1_区分⑤所要額内訳'!$D$85="無",COUNTIF($D$186:Q186,1)&lt;=7),Q186,IF(OR('別紙3-1_区分⑤所要額内訳'!$D$85="有",'別紙3-1_区分⑤所要額内訳'!$E$85&lt;=DATE(2022,12,31)),Q186,""))</f>
        <v/>
      </c>
      <c r="R293" s="312" t="str">
        <f>IF(AND('別紙3-1_区分⑤所要額内訳'!$E$85&gt;=DATE(2023,1,1),'別紙3-1_区分⑤所要額内訳'!$D$85="無",COUNTIF($D$186:R186,1)&lt;=7),R186,IF(OR('別紙3-1_区分⑤所要額内訳'!$D$85="有",'別紙3-1_区分⑤所要額内訳'!$E$85&lt;=DATE(2022,12,31)),R186,""))</f>
        <v/>
      </c>
      <c r="S293" s="312" t="str">
        <f>IF(AND('別紙3-1_区分⑤所要額内訳'!$E$85&gt;=DATE(2023,1,1),'別紙3-1_区分⑤所要額内訳'!$D$85="無",COUNTIF($D$186:S186,1)&lt;=7),S186,IF(OR('別紙3-1_区分⑤所要額内訳'!$D$85="有",'別紙3-1_区分⑤所要額内訳'!$E$85&lt;=DATE(2022,12,31)),S186,""))</f>
        <v/>
      </c>
      <c r="T293" s="312" t="str">
        <f>IF(AND('別紙3-1_区分⑤所要額内訳'!$E$85&gt;=DATE(2023,1,1),'別紙3-1_区分⑤所要額内訳'!$D$85="無",COUNTIF($D$186:T186,1)&lt;=7),T186,IF(OR('別紙3-1_区分⑤所要額内訳'!$D$85="有",'別紙3-1_区分⑤所要額内訳'!$E$85&lt;=DATE(2022,12,31)),T186,""))</f>
        <v/>
      </c>
      <c r="U293" s="312" t="str">
        <f>IF(AND('別紙3-1_区分⑤所要額内訳'!$E$85&gt;=DATE(2023,1,1),'別紙3-1_区分⑤所要額内訳'!$D$85="無",COUNTIF($D$186:U186,1)&lt;=7),U186,IF(OR('別紙3-1_区分⑤所要額内訳'!$D$85="有",'別紙3-1_区分⑤所要額内訳'!$E$85&lt;=DATE(2022,12,31)),U186,""))</f>
        <v/>
      </c>
      <c r="V293" s="312" t="str">
        <f>IF(AND('別紙3-1_区分⑤所要額内訳'!$E$85&gt;=DATE(2023,1,1),'別紙3-1_区分⑤所要額内訳'!$D$85="無",COUNTIF($D$186:V186,1)&lt;=7),V186,IF(OR('別紙3-1_区分⑤所要額内訳'!$D$85="有",'別紙3-1_区分⑤所要額内訳'!$E$85&lt;=DATE(2022,12,31)),V186,""))</f>
        <v/>
      </c>
      <c r="W293" s="312" t="str">
        <f>IF(AND('別紙3-1_区分⑤所要額内訳'!$E$85&gt;=DATE(2023,1,1),'別紙3-1_区分⑤所要額内訳'!$D$85="無",COUNTIF($D$186:W186,1)&lt;=7),W186,IF(OR('別紙3-1_区分⑤所要額内訳'!$D$85="有",'別紙3-1_区分⑤所要額内訳'!$E$85&lt;=DATE(2022,12,31)),W186,""))</f>
        <v/>
      </c>
      <c r="X293" s="312" t="str">
        <f>IF(AND('別紙3-1_区分⑤所要額内訳'!$E$85&gt;=DATE(2023,1,1),'別紙3-1_区分⑤所要額内訳'!$D$85="無",COUNTIF($D$186:X186,1)&lt;=7),X186,IF(OR('別紙3-1_区分⑤所要額内訳'!$D$85="有",'別紙3-1_区分⑤所要額内訳'!$E$85&lt;=DATE(2022,12,31)),X186,""))</f>
        <v/>
      </c>
      <c r="Y293" s="312" t="str">
        <f>IF(AND('別紙3-1_区分⑤所要額内訳'!$E$85&gt;=DATE(2023,1,1),'別紙3-1_区分⑤所要額内訳'!$D$85="無",COUNTIF($D$186:Y186,1)&lt;=7),Y186,IF(OR('別紙3-1_区分⑤所要額内訳'!$D$85="有",'別紙3-1_区分⑤所要額内訳'!$E$85&lt;=DATE(2022,12,31)),Y186,""))</f>
        <v/>
      </c>
      <c r="Z293" s="312" t="str">
        <f>IF(AND('別紙3-1_区分⑤所要額内訳'!$E$85&gt;=DATE(2023,1,1),'別紙3-1_区分⑤所要額内訳'!$D$85="無",COUNTIF($D$186:Z186,1)&lt;=7),Z186,IF(OR('別紙3-1_区分⑤所要額内訳'!$D$85="有",'別紙3-1_区分⑤所要額内訳'!$E$85&lt;=DATE(2022,12,31)),Z186,""))</f>
        <v/>
      </c>
      <c r="AA293" s="312" t="str">
        <f>IF(AND('別紙3-1_区分⑤所要額内訳'!$E$85&gt;=DATE(2023,1,1),'別紙3-1_区分⑤所要額内訳'!$D$85="無",COUNTIF($D$186:AA186,1)&lt;=7),AA186,IF(OR('別紙3-1_区分⑤所要額内訳'!$D$85="有",'別紙3-1_区分⑤所要額内訳'!$E$85&lt;=DATE(2022,12,31)),AA186,""))</f>
        <v/>
      </c>
      <c r="AB293" s="312" t="str">
        <f>IF(AND('別紙3-1_区分⑤所要額内訳'!$E$85&gt;=DATE(2023,1,1),'別紙3-1_区分⑤所要額内訳'!$D$85="無",COUNTIF($D$186:AB186,1)&lt;=7),AB186,IF(OR('別紙3-1_区分⑤所要額内訳'!$D$85="有",'別紙3-1_区分⑤所要額内訳'!$E$85&lt;=DATE(2022,12,31)),AB186,""))</f>
        <v/>
      </c>
      <c r="AC293" s="312" t="str">
        <f>IF(AND('別紙3-1_区分⑤所要額内訳'!$E$85&gt;=DATE(2023,1,1),'別紙3-1_区分⑤所要額内訳'!$D$85="無",COUNTIF($D$186:AC186,1)&lt;=7),AC186,IF(OR('別紙3-1_区分⑤所要額内訳'!$D$85="有",'別紙3-1_区分⑤所要額内訳'!$E$85&lt;=DATE(2022,12,31)),AC186,""))</f>
        <v/>
      </c>
      <c r="AD293" s="312" t="str">
        <f>IF(AND('別紙3-1_区分⑤所要額内訳'!$E$85&gt;=DATE(2023,1,1),'別紙3-1_区分⑤所要額内訳'!$D$85="無",COUNTIF($D$186:AD186,1)&lt;=7),AD186,IF(OR('別紙3-1_区分⑤所要額内訳'!$D$85="有",'別紙3-1_区分⑤所要額内訳'!$E$85&lt;=DATE(2022,12,31)),AD186,""))</f>
        <v/>
      </c>
      <c r="AE293" s="312" t="str">
        <f>IF(AND('別紙3-1_区分⑤所要額内訳'!$E$85&gt;=DATE(2023,1,1),'別紙3-1_区分⑤所要額内訳'!$D$85="無",COUNTIF($D$186:AE186,1)&lt;=7),AE186,IF(OR('別紙3-1_区分⑤所要額内訳'!$D$85="有",'別紙3-1_区分⑤所要額内訳'!$E$85&lt;=DATE(2022,12,31)),AE186,""))</f>
        <v/>
      </c>
      <c r="AF293" s="312" t="str">
        <f>IF(AND('別紙3-1_区分⑤所要額内訳'!$E$85&gt;=DATE(2023,1,1),'別紙3-1_区分⑤所要額内訳'!$D$85="無",COUNTIF($D$186:AF186,1)&lt;=7),AF186,IF(OR('別紙3-1_区分⑤所要額内訳'!$D$85="有",'別紙3-1_区分⑤所要額内訳'!$E$85&lt;=DATE(2022,12,31)),AF186,""))</f>
        <v/>
      </c>
      <c r="AG293" s="312" t="str">
        <f>IF(AND('別紙3-1_区分⑤所要額内訳'!$E$85&gt;=DATE(2023,1,1),'別紙3-1_区分⑤所要額内訳'!$D$85="無",COUNTIF($D$186:AG186,1)&lt;=7),AG186,IF(OR('別紙3-1_区分⑤所要額内訳'!$D$85="有",'別紙3-1_区分⑤所要額内訳'!$E$85&lt;=DATE(2022,12,31)),AG186,""))</f>
        <v/>
      </c>
      <c r="AH293" s="312" t="str">
        <f>IF(AND('別紙3-1_区分⑤所要額内訳'!$E$85&gt;=DATE(2023,1,1),'別紙3-1_区分⑤所要額内訳'!$D$85="無",COUNTIF($D$186:AH186,1)&lt;=7),AH186,IF(OR('別紙3-1_区分⑤所要額内訳'!$D$85="有",'別紙3-1_区分⑤所要額内訳'!$E$85&lt;=DATE(2022,12,31)),AH186,""))</f>
        <v/>
      </c>
      <c r="AI293" s="312" t="str">
        <f>IF(AND('別紙3-1_区分⑤所要額内訳'!$E$85&gt;=DATE(2023,1,1),'別紙3-1_区分⑤所要額内訳'!$D$85="無",COUNTIF($D$186:AI186,1)&lt;=7),AI186,IF(OR('別紙3-1_区分⑤所要額内訳'!$D$85="有",'別紙3-1_区分⑤所要額内訳'!$E$85&lt;=DATE(2022,12,31)),AI186,""))</f>
        <v/>
      </c>
      <c r="AJ293" s="312" t="str">
        <f>IF(AND('別紙3-1_区分⑤所要額内訳'!$E$85&gt;=DATE(2023,1,1),'別紙3-1_区分⑤所要額内訳'!$D$85="無",COUNTIF($D$186:AJ186,1)&lt;=7),AJ186,IF(OR('別紙3-1_区分⑤所要額内訳'!$D$85="有",'別紙3-1_区分⑤所要額内訳'!$E$85&lt;=DATE(2022,12,31)),AJ186,""))</f>
        <v/>
      </c>
      <c r="AK293" s="312" t="str">
        <f>IF(AND('別紙3-1_区分⑤所要額内訳'!$E$85&gt;=DATE(2023,1,1),'別紙3-1_区分⑤所要額内訳'!$D$85="無",COUNTIF($D$186:AK186,1)&lt;=7),AK186,IF(OR('別紙3-1_区分⑤所要額内訳'!$D$85="有",'別紙3-1_区分⑤所要額内訳'!$E$85&lt;=DATE(2022,12,31)),AK186,""))</f>
        <v/>
      </c>
      <c r="AL293" s="312" t="str">
        <f>IF(AND('別紙3-1_区分⑤所要額内訳'!$E$85&gt;=DATE(2023,1,1),'別紙3-1_区分⑤所要額内訳'!$D$85="無",COUNTIF($D$186:AL186,1)&lt;=7),AL186,IF(OR('別紙3-1_区分⑤所要額内訳'!$D$85="有",'別紙3-1_区分⑤所要額内訳'!$E$85&lt;=DATE(2022,12,31)),AL186,""))</f>
        <v/>
      </c>
      <c r="AM293" s="312" t="str">
        <f>IF(AND('別紙3-1_区分⑤所要額内訳'!$E$85&gt;=DATE(2023,1,1),'別紙3-1_区分⑤所要額内訳'!$D$85="無",COUNTIF($D$186:AM186,1)&lt;=7),AM186,IF(OR('別紙3-1_区分⑤所要額内訳'!$D$85="有",'別紙3-1_区分⑤所要額内訳'!$E$85&lt;=DATE(2022,12,31)),AM186,""))</f>
        <v/>
      </c>
      <c r="AN293" s="312" t="str">
        <f>IF(AND('別紙3-1_区分⑤所要額内訳'!$E$85&gt;=DATE(2023,1,1),'別紙3-1_区分⑤所要額内訳'!$D$85="無",COUNTIF($D$186:AN186,1)&lt;=7),AN186,IF(OR('別紙3-1_区分⑤所要額内訳'!$D$85="有",'別紙3-1_区分⑤所要額内訳'!$E$85&lt;=DATE(2022,12,31)),AN186,""))</f>
        <v/>
      </c>
      <c r="AO293" s="312" t="str">
        <f>IF(AND('別紙3-1_区分⑤所要額内訳'!$E$85&gt;=DATE(2023,1,1),'別紙3-1_区分⑤所要額内訳'!$D$85="無",COUNTIF($D$186:AO186,1)&lt;=7),AO186,IF(OR('別紙3-1_区分⑤所要額内訳'!$D$85="有",'別紙3-1_区分⑤所要額内訳'!$E$85&lt;=DATE(2022,12,31)),AO186,""))</f>
        <v/>
      </c>
      <c r="AP293" s="312" t="str">
        <f>IF(AND('別紙3-1_区分⑤所要額内訳'!$E$85&gt;=DATE(2023,1,1),'別紙3-1_区分⑤所要額内訳'!$D$85="無",COUNTIF($D$186:AP186,1)&lt;=7),AP186,IF(OR('別紙3-1_区分⑤所要額内訳'!$D$85="有",'別紙3-1_区分⑤所要額内訳'!$E$85&lt;=DATE(2022,12,31)),AP186,""))</f>
        <v/>
      </c>
      <c r="AQ293" s="312" t="str">
        <f>IF(AND('別紙3-1_区分⑤所要額内訳'!$E$85&gt;=DATE(2023,1,1),'別紙3-1_区分⑤所要額内訳'!$D$85="無",COUNTIF($D$186:AQ186,1)&lt;=7),AQ186,IF(OR('別紙3-1_区分⑤所要額内訳'!$D$85="有",'別紙3-1_区分⑤所要額内訳'!$E$85&lt;=DATE(2022,12,31)),AQ186,""))</f>
        <v/>
      </c>
      <c r="AR293" s="312" t="str">
        <f>IF(AND('別紙3-1_区分⑤所要額内訳'!$E$85&gt;=DATE(2023,1,1),'別紙3-1_区分⑤所要額内訳'!$D$85="無",COUNTIF($D$186:AR186,1)&lt;=7),AR186,IF(OR('別紙3-1_区分⑤所要額内訳'!$D$85="有",'別紙3-1_区分⑤所要額内訳'!$E$85&lt;=DATE(2022,12,31)),AR186,""))</f>
        <v/>
      </c>
      <c r="AS293" s="312" t="str">
        <f>IF(AND('別紙3-1_区分⑤所要額内訳'!$E$85&gt;=DATE(2023,1,1),'別紙3-1_区分⑤所要額内訳'!$D$85="無",COUNTIF($D$186:AS186,1)&lt;=7),AS186,IF(OR('別紙3-1_区分⑤所要額内訳'!$D$85="有",'別紙3-1_区分⑤所要額内訳'!$E$85&lt;=DATE(2022,12,31)),AS186,""))</f>
        <v/>
      </c>
      <c r="AT293" s="312" t="str">
        <f>IF(AND('別紙3-1_区分⑤所要額内訳'!$E$85&gt;=DATE(2023,1,1),'別紙3-1_区分⑤所要額内訳'!$D$85="無",COUNTIF($D$186:AT186,1)&lt;=7),AT186,IF(OR('別紙3-1_区分⑤所要額内訳'!$D$85="有",'別紙3-1_区分⑤所要額内訳'!$E$85&lt;=DATE(2022,12,31)),AT186,""))</f>
        <v/>
      </c>
      <c r="AU293" s="312" t="str">
        <f>IF(AND('別紙3-1_区分⑤所要額内訳'!$E$85&gt;=DATE(2023,1,1),'別紙3-1_区分⑤所要額内訳'!$D$85="無",COUNTIF($D$186:AU186,1)&lt;=7),AU186,IF(OR('別紙3-1_区分⑤所要額内訳'!$D$85="有",'別紙3-1_区分⑤所要額内訳'!$E$85&lt;=DATE(2022,12,31)),AU186,""))</f>
        <v/>
      </c>
      <c r="AV293" s="312" t="str">
        <f>IF(AND('別紙3-1_区分⑤所要額内訳'!$E$85&gt;=DATE(2023,1,1),'別紙3-1_区分⑤所要額内訳'!$D$85="無",COUNTIF($D$186:AV186,1)&lt;=7),AV186,IF(OR('別紙3-1_区分⑤所要額内訳'!$D$85="有",'別紙3-1_区分⑤所要額内訳'!$E$85&lt;=DATE(2022,12,31)),AV186,""))</f>
        <v/>
      </c>
      <c r="AW293" s="312" t="str">
        <f>IF(AND('別紙3-1_区分⑤所要額内訳'!$E$85&gt;=DATE(2023,1,1),'別紙3-1_区分⑤所要額内訳'!$D$85="無",COUNTIF($D$186:AW186,1)&lt;=7),AW186,IF(OR('別紙3-1_区分⑤所要額内訳'!$D$85="有",'別紙3-1_区分⑤所要額内訳'!$E$85&lt;=DATE(2022,12,31)),AW186,""))</f>
        <v/>
      </c>
      <c r="AX293" s="312" t="str">
        <f>IF(AND('別紙3-1_区分⑤所要額内訳'!$E$85&gt;=DATE(2023,1,1),'別紙3-1_区分⑤所要額内訳'!$D$85="無",COUNTIF($D$186:AX186,1)&lt;=7),AX186,IF(OR('別紙3-1_区分⑤所要額内訳'!$D$85="有",'別紙3-1_区分⑤所要額内訳'!$E$85&lt;=DATE(2022,12,31)),AX186,""))</f>
        <v/>
      </c>
      <c r="AY293" s="312" t="str">
        <f>IF(AND('別紙3-1_区分⑤所要額内訳'!$E$85&gt;=DATE(2023,1,1),'別紙3-1_区分⑤所要額内訳'!$D$85="無",COUNTIF($D$186:AY186,1)&lt;=7),AY186,IF(OR('別紙3-1_区分⑤所要額内訳'!$D$85="有",'別紙3-1_区分⑤所要額内訳'!$E$85&lt;=DATE(2022,12,31)),AY186,""))</f>
        <v/>
      </c>
      <c r="AZ293" s="312" t="str">
        <f>IF(AND('別紙3-1_区分⑤所要額内訳'!$E$85&gt;=DATE(2023,1,1),'別紙3-1_区分⑤所要額内訳'!$D$85="無",COUNTIF($D$186:AZ186,1)&lt;=7),AZ186,IF(OR('別紙3-1_区分⑤所要額内訳'!$D$85="有",'別紙3-1_区分⑤所要額内訳'!$E$85&lt;=DATE(2022,12,31)),AZ186,""))</f>
        <v/>
      </c>
      <c r="BA293" s="312" t="str">
        <f>IF(AND('別紙3-1_区分⑤所要額内訳'!$E$85&gt;=DATE(2023,1,1),'別紙3-1_区分⑤所要額内訳'!$D$85="無",COUNTIF($D$186:BA186,1)&lt;=7),BA186,IF(OR('別紙3-1_区分⑤所要額内訳'!$D$85="有",'別紙3-1_区分⑤所要額内訳'!$E$85&lt;=DATE(2022,12,31)),BA186,""))</f>
        <v/>
      </c>
      <c r="BB293" s="311">
        <f t="shared" si="233"/>
        <v>1</v>
      </c>
    </row>
    <row r="294" spans="1:54">
      <c r="A294" s="307" t="str">
        <f t="shared" si="232"/>
        <v/>
      </c>
      <c r="B294" s="313" t="str">
        <f t="shared" si="232"/>
        <v/>
      </c>
      <c r="C294" s="307" t="str">
        <f t="shared" si="232"/>
        <v/>
      </c>
      <c r="D294" s="312">
        <f>IF(AND('別紙3-1_区分⑤所要額内訳'!$E$86&gt;=DATE(2023,1,1),'別紙3-1_区分⑤所要額内訳'!$D$86="無",COUNTIF($D$187:D187,1)&lt;=7),D187,IF(OR('別紙3-1_区分⑤所要額内訳'!$D$86="有",'別紙3-1_区分⑤所要額内訳'!$E$86&lt;=DATE(2022,12,31)),D187,""))</f>
        <v>1</v>
      </c>
      <c r="E294" s="312" t="str">
        <f>IF(AND('別紙3-1_区分⑤所要額内訳'!$E$86&gt;=DATE(2023,1,1),'別紙3-1_区分⑤所要額内訳'!$D$86="無",COUNTIF($D$187:E187,1)&lt;=7),E187,IF(OR('別紙3-1_区分⑤所要額内訳'!$D$86="有",'別紙3-1_区分⑤所要額内訳'!$E$86&lt;=DATE(2022,12,31)),E187,""))</f>
        <v/>
      </c>
      <c r="F294" s="312" t="str">
        <f>IF(AND('別紙3-1_区分⑤所要額内訳'!$E$86&gt;=DATE(2023,1,1),'別紙3-1_区分⑤所要額内訳'!$D$86="無",COUNTIF($D$187:F187,1)&lt;=7),F187,IF(OR('別紙3-1_区分⑤所要額内訳'!$D$86="有",'別紙3-1_区分⑤所要額内訳'!$E$86&lt;=DATE(2022,12,31)),F187,""))</f>
        <v/>
      </c>
      <c r="G294" s="312" t="str">
        <f>IF(AND('別紙3-1_区分⑤所要額内訳'!$E$86&gt;=DATE(2023,1,1),'別紙3-1_区分⑤所要額内訳'!$D$86="無",COUNTIF($D$187:G187,1)&lt;=7),G187,IF(OR('別紙3-1_区分⑤所要額内訳'!$D$86="有",'別紙3-1_区分⑤所要額内訳'!$E$86&lt;=DATE(2022,12,31)),G187,""))</f>
        <v/>
      </c>
      <c r="H294" s="312" t="str">
        <f>IF(AND('別紙3-1_区分⑤所要額内訳'!$E$86&gt;=DATE(2023,1,1),'別紙3-1_区分⑤所要額内訳'!$D$86="無",COUNTIF($D$187:H187,1)&lt;=7),H187,IF(OR('別紙3-1_区分⑤所要額内訳'!$D$86="有",'別紙3-1_区分⑤所要額内訳'!$E$86&lt;=DATE(2022,12,31)),H187,""))</f>
        <v/>
      </c>
      <c r="I294" s="312" t="str">
        <f>IF(AND('別紙3-1_区分⑤所要額内訳'!$E$86&gt;=DATE(2023,1,1),'別紙3-1_区分⑤所要額内訳'!$D$86="無",COUNTIF($D$187:I187,1)&lt;=7),I187,IF(OR('別紙3-1_区分⑤所要額内訳'!$D$86="有",'別紙3-1_区分⑤所要額内訳'!$E$86&lt;=DATE(2022,12,31)),I187,""))</f>
        <v/>
      </c>
      <c r="J294" s="312" t="str">
        <f>IF(AND('別紙3-1_区分⑤所要額内訳'!$E$86&gt;=DATE(2023,1,1),'別紙3-1_区分⑤所要額内訳'!$D$86="無",COUNTIF($D$187:J187,1)&lt;=7),J187,IF(OR('別紙3-1_区分⑤所要額内訳'!$D$86="有",'別紙3-1_区分⑤所要額内訳'!$E$86&lt;=DATE(2022,12,31)),J187,""))</f>
        <v/>
      </c>
      <c r="K294" s="312" t="str">
        <f>IF(AND('別紙3-1_区分⑤所要額内訳'!$E$86&gt;=DATE(2023,1,1),'別紙3-1_区分⑤所要額内訳'!$D$86="無",COUNTIF($D$187:K187,1)&lt;=7),K187,IF(OR('別紙3-1_区分⑤所要額内訳'!$D$86="有",'別紙3-1_区分⑤所要額内訳'!$E$86&lt;=DATE(2022,12,31)),K187,""))</f>
        <v/>
      </c>
      <c r="L294" s="312" t="str">
        <f>IF(AND('別紙3-1_区分⑤所要額内訳'!$E$86&gt;=DATE(2023,1,1),'別紙3-1_区分⑤所要額内訳'!$D$86="無",COUNTIF($D$187:L187,1)&lt;=7),L187,IF(OR('別紙3-1_区分⑤所要額内訳'!$D$86="有",'別紙3-1_区分⑤所要額内訳'!$E$86&lt;=DATE(2022,12,31)),L187,""))</f>
        <v/>
      </c>
      <c r="M294" s="312" t="str">
        <f>IF(AND('別紙3-1_区分⑤所要額内訳'!$E$86&gt;=DATE(2023,1,1),'別紙3-1_区分⑤所要額内訳'!$D$86="無",COUNTIF($D$187:M187,1)&lt;=7),M187,IF(OR('別紙3-1_区分⑤所要額内訳'!$D$86="有",'別紙3-1_区分⑤所要額内訳'!$E$86&lt;=DATE(2022,12,31)),M187,""))</f>
        <v/>
      </c>
      <c r="N294" s="312" t="str">
        <f>IF(AND('別紙3-1_区分⑤所要額内訳'!$E$86&gt;=DATE(2023,1,1),'別紙3-1_区分⑤所要額内訳'!$D$86="無",COUNTIF($D$187:N187,1)&lt;=7),N187,IF(OR('別紙3-1_区分⑤所要額内訳'!$D$86="有",'別紙3-1_区分⑤所要額内訳'!$E$86&lt;=DATE(2022,12,31)),N187,""))</f>
        <v/>
      </c>
      <c r="O294" s="312" t="str">
        <f>IF(AND('別紙3-1_区分⑤所要額内訳'!$E$86&gt;=DATE(2023,1,1),'別紙3-1_区分⑤所要額内訳'!$D$86="無",COUNTIF($D$187:O187,1)&lt;=7),O187,IF(OR('別紙3-1_区分⑤所要額内訳'!$D$86="有",'別紙3-1_区分⑤所要額内訳'!$E$86&lt;=DATE(2022,12,31)),O187,""))</f>
        <v/>
      </c>
      <c r="P294" s="312" t="str">
        <f>IF(AND('別紙3-1_区分⑤所要額内訳'!$E$86&gt;=DATE(2023,1,1),'別紙3-1_区分⑤所要額内訳'!$D$86="無",COUNTIF($D$187:P187,1)&lt;=7),P187,IF(OR('別紙3-1_区分⑤所要額内訳'!$D$86="有",'別紙3-1_区分⑤所要額内訳'!$E$86&lt;=DATE(2022,12,31)),P187,""))</f>
        <v/>
      </c>
      <c r="Q294" s="312" t="str">
        <f>IF(AND('別紙3-1_区分⑤所要額内訳'!$E$86&gt;=DATE(2023,1,1),'別紙3-1_区分⑤所要額内訳'!$D$86="無",COUNTIF($D$187:Q187,1)&lt;=7),Q187,IF(OR('別紙3-1_区分⑤所要額内訳'!$D$86="有",'別紙3-1_区分⑤所要額内訳'!$E$86&lt;=DATE(2022,12,31)),Q187,""))</f>
        <v/>
      </c>
      <c r="R294" s="312" t="str">
        <f>IF(AND('別紙3-1_区分⑤所要額内訳'!$E$86&gt;=DATE(2023,1,1),'別紙3-1_区分⑤所要額内訳'!$D$86="無",COUNTIF($D$187:R187,1)&lt;=7),R187,IF(OR('別紙3-1_区分⑤所要額内訳'!$D$86="有",'別紙3-1_区分⑤所要額内訳'!$E$86&lt;=DATE(2022,12,31)),R187,""))</f>
        <v/>
      </c>
      <c r="S294" s="312" t="str">
        <f>IF(AND('別紙3-1_区分⑤所要額内訳'!$E$86&gt;=DATE(2023,1,1),'別紙3-1_区分⑤所要額内訳'!$D$86="無",COUNTIF($D$187:S187,1)&lt;=7),S187,IF(OR('別紙3-1_区分⑤所要額内訳'!$D$86="有",'別紙3-1_区分⑤所要額内訳'!$E$86&lt;=DATE(2022,12,31)),S187,""))</f>
        <v/>
      </c>
      <c r="T294" s="312" t="str">
        <f>IF(AND('別紙3-1_区分⑤所要額内訳'!$E$86&gt;=DATE(2023,1,1),'別紙3-1_区分⑤所要額内訳'!$D$86="無",COUNTIF($D$187:T187,1)&lt;=7),T187,IF(OR('別紙3-1_区分⑤所要額内訳'!$D$86="有",'別紙3-1_区分⑤所要額内訳'!$E$86&lt;=DATE(2022,12,31)),T187,""))</f>
        <v/>
      </c>
      <c r="U294" s="312" t="str">
        <f>IF(AND('別紙3-1_区分⑤所要額内訳'!$E$86&gt;=DATE(2023,1,1),'別紙3-1_区分⑤所要額内訳'!$D$86="無",COUNTIF($D$187:U187,1)&lt;=7),U187,IF(OR('別紙3-1_区分⑤所要額内訳'!$D$86="有",'別紙3-1_区分⑤所要額内訳'!$E$86&lt;=DATE(2022,12,31)),U187,""))</f>
        <v/>
      </c>
      <c r="V294" s="312" t="str">
        <f>IF(AND('別紙3-1_区分⑤所要額内訳'!$E$86&gt;=DATE(2023,1,1),'別紙3-1_区分⑤所要額内訳'!$D$86="無",COUNTIF($D$187:V187,1)&lt;=7),V187,IF(OR('別紙3-1_区分⑤所要額内訳'!$D$86="有",'別紙3-1_区分⑤所要額内訳'!$E$86&lt;=DATE(2022,12,31)),V187,""))</f>
        <v/>
      </c>
      <c r="W294" s="312" t="str">
        <f>IF(AND('別紙3-1_区分⑤所要額内訳'!$E$86&gt;=DATE(2023,1,1),'別紙3-1_区分⑤所要額内訳'!$D$86="無",COUNTIF($D$187:W187,1)&lt;=7),W187,IF(OR('別紙3-1_区分⑤所要額内訳'!$D$86="有",'別紙3-1_区分⑤所要額内訳'!$E$86&lt;=DATE(2022,12,31)),W187,""))</f>
        <v/>
      </c>
      <c r="X294" s="312" t="str">
        <f>IF(AND('別紙3-1_区分⑤所要額内訳'!$E$86&gt;=DATE(2023,1,1),'別紙3-1_区分⑤所要額内訳'!$D$86="無",COUNTIF($D$187:X187,1)&lt;=7),X187,IF(OR('別紙3-1_区分⑤所要額内訳'!$D$86="有",'別紙3-1_区分⑤所要額内訳'!$E$86&lt;=DATE(2022,12,31)),X187,""))</f>
        <v/>
      </c>
      <c r="Y294" s="312" t="str">
        <f>IF(AND('別紙3-1_区分⑤所要額内訳'!$E$86&gt;=DATE(2023,1,1),'別紙3-1_区分⑤所要額内訳'!$D$86="無",COUNTIF($D$187:Y187,1)&lt;=7),Y187,IF(OR('別紙3-1_区分⑤所要額内訳'!$D$86="有",'別紙3-1_区分⑤所要額内訳'!$E$86&lt;=DATE(2022,12,31)),Y187,""))</f>
        <v/>
      </c>
      <c r="Z294" s="312" t="str">
        <f>IF(AND('別紙3-1_区分⑤所要額内訳'!$E$86&gt;=DATE(2023,1,1),'別紙3-1_区分⑤所要額内訳'!$D$86="無",COUNTIF($D$187:Z187,1)&lt;=7),Z187,IF(OR('別紙3-1_区分⑤所要額内訳'!$D$86="有",'別紙3-1_区分⑤所要額内訳'!$E$86&lt;=DATE(2022,12,31)),Z187,""))</f>
        <v/>
      </c>
      <c r="AA294" s="312" t="str">
        <f>IF(AND('別紙3-1_区分⑤所要額内訳'!$E$86&gt;=DATE(2023,1,1),'別紙3-1_区分⑤所要額内訳'!$D$86="無",COUNTIF($D$187:AA187,1)&lt;=7),AA187,IF(OR('別紙3-1_区分⑤所要額内訳'!$D$86="有",'別紙3-1_区分⑤所要額内訳'!$E$86&lt;=DATE(2022,12,31)),AA187,""))</f>
        <v/>
      </c>
      <c r="AB294" s="312" t="str">
        <f>IF(AND('別紙3-1_区分⑤所要額内訳'!$E$86&gt;=DATE(2023,1,1),'別紙3-1_区分⑤所要額内訳'!$D$86="無",COUNTIF($D$187:AB187,1)&lt;=7),AB187,IF(OR('別紙3-1_区分⑤所要額内訳'!$D$86="有",'別紙3-1_区分⑤所要額内訳'!$E$86&lt;=DATE(2022,12,31)),AB187,""))</f>
        <v/>
      </c>
      <c r="AC294" s="312" t="str">
        <f>IF(AND('別紙3-1_区分⑤所要額内訳'!$E$86&gt;=DATE(2023,1,1),'別紙3-1_区分⑤所要額内訳'!$D$86="無",COUNTIF($D$187:AC187,1)&lt;=7),AC187,IF(OR('別紙3-1_区分⑤所要額内訳'!$D$86="有",'別紙3-1_区分⑤所要額内訳'!$E$86&lt;=DATE(2022,12,31)),AC187,""))</f>
        <v/>
      </c>
      <c r="AD294" s="312" t="str">
        <f>IF(AND('別紙3-1_区分⑤所要額内訳'!$E$86&gt;=DATE(2023,1,1),'別紙3-1_区分⑤所要額内訳'!$D$86="無",COUNTIF($D$187:AD187,1)&lt;=7),AD187,IF(OR('別紙3-1_区分⑤所要額内訳'!$D$86="有",'別紙3-1_区分⑤所要額内訳'!$E$86&lt;=DATE(2022,12,31)),AD187,""))</f>
        <v/>
      </c>
      <c r="AE294" s="312" t="str">
        <f>IF(AND('別紙3-1_区分⑤所要額内訳'!$E$86&gt;=DATE(2023,1,1),'別紙3-1_区分⑤所要額内訳'!$D$86="無",COUNTIF($D$187:AE187,1)&lt;=7),AE187,IF(OR('別紙3-1_区分⑤所要額内訳'!$D$86="有",'別紙3-1_区分⑤所要額内訳'!$E$86&lt;=DATE(2022,12,31)),AE187,""))</f>
        <v/>
      </c>
      <c r="AF294" s="312" t="str">
        <f>IF(AND('別紙3-1_区分⑤所要額内訳'!$E$86&gt;=DATE(2023,1,1),'別紙3-1_区分⑤所要額内訳'!$D$86="無",COUNTIF($D$187:AF187,1)&lt;=7),AF187,IF(OR('別紙3-1_区分⑤所要額内訳'!$D$86="有",'別紙3-1_区分⑤所要額内訳'!$E$86&lt;=DATE(2022,12,31)),AF187,""))</f>
        <v/>
      </c>
      <c r="AG294" s="312" t="str">
        <f>IF(AND('別紙3-1_区分⑤所要額内訳'!$E$86&gt;=DATE(2023,1,1),'別紙3-1_区分⑤所要額内訳'!$D$86="無",COUNTIF($D$187:AG187,1)&lt;=7),AG187,IF(OR('別紙3-1_区分⑤所要額内訳'!$D$86="有",'別紙3-1_区分⑤所要額内訳'!$E$86&lt;=DATE(2022,12,31)),AG187,""))</f>
        <v/>
      </c>
      <c r="AH294" s="312" t="str">
        <f>IF(AND('別紙3-1_区分⑤所要額内訳'!$E$86&gt;=DATE(2023,1,1),'別紙3-1_区分⑤所要額内訳'!$D$86="無",COUNTIF($D$187:AH187,1)&lt;=7),AH187,IF(OR('別紙3-1_区分⑤所要額内訳'!$D$86="有",'別紙3-1_区分⑤所要額内訳'!$E$86&lt;=DATE(2022,12,31)),AH187,""))</f>
        <v/>
      </c>
      <c r="AI294" s="312" t="str">
        <f>IF(AND('別紙3-1_区分⑤所要額内訳'!$E$86&gt;=DATE(2023,1,1),'別紙3-1_区分⑤所要額内訳'!$D$86="無",COUNTIF($D$187:AI187,1)&lt;=7),AI187,IF(OR('別紙3-1_区分⑤所要額内訳'!$D$86="有",'別紙3-1_区分⑤所要額内訳'!$E$86&lt;=DATE(2022,12,31)),AI187,""))</f>
        <v/>
      </c>
      <c r="AJ294" s="312" t="str">
        <f>IF(AND('別紙3-1_区分⑤所要額内訳'!$E$86&gt;=DATE(2023,1,1),'別紙3-1_区分⑤所要額内訳'!$D$86="無",COUNTIF($D$187:AJ187,1)&lt;=7),AJ187,IF(OR('別紙3-1_区分⑤所要額内訳'!$D$86="有",'別紙3-1_区分⑤所要額内訳'!$E$86&lt;=DATE(2022,12,31)),AJ187,""))</f>
        <v/>
      </c>
      <c r="AK294" s="312" t="str">
        <f>IF(AND('別紙3-1_区分⑤所要額内訳'!$E$86&gt;=DATE(2023,1,1),'別紙3-1_区分⑤所要額内訳'!$D$86="無",COUNTIF($D$187:AK187,1)&lt;=7),AK187,IF(OR('別紙3-1_区分⑤所要額内訳'!$D$86="有",'別紙3-1_区分⑤所要額内訳'!$E$86&lt;=DATE(2022,12,31)),AK187,""))</f>
        <v/>
      </c>
      <c r="AL294" s="312" t="str">
        <f>IF(AND('別紙3-1_区分⑤所要額内訳'!$E$86&gt;=DATE(2023,1,1),'別紙3-1_区分⑤所要額内訳'!$D$86="無",COUNTIF($D$187:AL187,1)&lt;=7),AL187,IF(OR('別紙3-1_区分⑤所要額内訳'!$D$86="有",'別紙3-1_区分⑤所要額内訳'!$E$86&lt;=DATE(2022,12,31)),AL187,""))</f>
        <v/>
      </c>
      <c r="AM294" s="312" t="str">
        <f>IF(AND('別紙3-1_区分⑤所要額内訳'!$E$86&gt;=DATE(2023,1,1),'別紙3-1_区分⑤所要額内訳'!$D$86="無",COUNTIF($D$187:AM187,1)&lt;=7),AM187,IF(OR('別紙3-1_区分⑤所要額内訳'!$D$86="有",'別紙3-1_区分⑤所要額内訳'!$E$86&lt;=DATE(2022,12,31)),AM187,""))</f>
        <v/>
      </c>
      <c r="AN294" s="312" t="str">
        <f>IF(AND('別紙3-1_区分⑤所要額内訳'!$E$86&gt;=DATE(2023,1,1),'別紙3-1_区分⑤所要額内訳'!$D$86="無",COUNTIF($D$187:AN187,1)&lt;=7),AN187,IF(OR('別紙3-1_区分⑤所要額内訳'!$D$86="有",'別紙3-1_区分⑤所要額内訳'!$E$86&lt;=DATE(2022,12,31)),AN187,""))</f>
        <v/>
      </c>
      <c r="AO294" s="312" t="str">
        <f>IF(AND('別紙3-1_区分⑤所要額内訳'!$E$86&gt;=DATE(2023,1,1),'別紙3-1_区分⑤所要額内訳'!$D$86="無",COUNTIF($D$187:AO187,1)&lt;=7),AO187,IF(OR('別紙3-1_区分⑤所要額内訳'!$D$86="有",'別紙3-1_区分⑤所要額内訳'!$E$86&lt;=DATE(2022,12,31)),AO187,""))</f>
        <v/>
      </c>
      <c r="AP294" s="312" t="str">
        <f>IF(AND('別紙3-1_区分⑤所要額内訳'!$E$86&gt;=DATE(2023,1,1),'別紙3-1_区分⑤所要額内訳'!$D$86="無",COUNTIF($D$187:AP187,1)&lt;=7),AP187,IF(OR('別紙3-1_区分⑤所要額内訳'!$D$86="有",'別紙3-1_区分⑤所要額内訳'!$E$86&lt;=DATE(2022,12,31)),AP187,""))</f>
        <v/>
      </c>
      <c r="AQ294" s="312" t="str">
        <f>IF(AND('別紙3-1_区分⑤所要額内訳'!$E$86&gt;=DATE(2023,1,1),'別紙3-1_区分⑤所要額内訳'!$D$86="無",COUNTIF($D$187:AQ187,1)&lt;=7),AQ187,IF(OR('別紙3-1_区分⑤所要額内訳'!$D$86="有",'別紙3-1_区分⑤所要額内訳'!$E$86&lt;=DATE(2022,12,31)),AQ187,""))</f>
        <v/>
      </c>
      <c r="AR294" s="312" t="str">
        <f>IF(AND('別紙3-1_区分⑤所要額内訳'!$E$86&gt;=DATE(2023,1,1),'別紙3-1_区分⑤所要額内訳'!$D$86="無",COUNTIF($D$187:AR187,1)&lt;=7),AR187,IF(OR('別紙3-1_区分⑤所要額内訳'!$D$86="有",'別紙3-1_区分⑤所要額内訳'!$E$86&lt;=DATE(2022,12,31)),AR187,""))</f>
        <v/>
      </c>
      <c r="AS294" s="312" t="str">
        <f>IF(AND('別紙3-1_区分⑤所要額内訳'!$E$86&gt;=DATE(2023,1,1),'別紙3-1_区分⑤所要額内訳'!$D$86="無",COUNTIF($D$187:AS187,1)&lt;=7),AS187,IF(OR('別紙3-1_区分⑤所要額内訳'!$D$86="有",'別紙3-1_区分⑤所要額内訳'!$E$86&lt;=DATE(2022,12,31)),AS187,""))</f>
        <v/>
      </c>
      <c r="AT294" s="312" t="str">
        <f>IF(AND('別紙3-1_区分⑤所要額内訳'!$E$86&gt;=DATE(2023,1,1),'別紙3-1_区分⑤所要額内訳'!$D$86="無",COUNTIF($D$187:AT187,1)&lt;=7),AT187,IF(OR('別紙3-1_区分⑤所要額内訳'!$D$86="有",'別紙3-1_区分⑤所要額内訳'!$E$86&lt;=DATE(2022,12,31)),AT187,""))</f>
        <v/>
      </c>
      <c r="AU294" s="312" t="str">
        <f>IF(AND('別紙3-1_区分⑤所要額内訳'!$E$86&gt;=DATE(2023,1,1),'別紙3-1_区分⑤所要額内訳'!$D$86="無",COUNTIF($D$187:AU187,1)&lt;=7),AU187,IF(OR('別紙3-1_区分⑤所要額内訳'!$D$86="有",'別紙3-1_区分⑤所要額内訳'!$E$86&lt;=DATE(2022,12,31)),AU187,""))</f>
        <v/>
      </c>
      <c r="AV294" s="312" t="str">
        <f>IF(AND('別紙3-1_区分⑤所要額内訳'!$E$86&gt;=DATE(2023,1,1),'別紙3-1_区分⑤所要額内訳'!$D$86="無",COUNTIF($D$187:AV187,1)&lt;=7),AV187,IF(OR('別紙3-1_区分⑤所要額内訳'!$D$86="有",'別紙3-1_区分⑤所要額内訳'!$E$86&lt;=DATE(2022,12,31)),AV187,""))</f>
        <v/>
      </c>
      <c r="AW294" s="312" t="str">
        <f>IF(AND('別紙3-1_区分⑤所要額内訳'!$E$86&gt;=DATE(2023,1,1),'別紙3-1_区分⑤所要額内訳'!$D$86="無",COUNTIF($D$187:AW187,1)&lt;=7),AW187,IF(OR('別紙3-1_区分⑤所要額内訳'!$D$86="有",'別紙3-1_区分⑤所要額内訳'!$E$86&lt;=DATE(2022,12,31)),AW187,""))</f>
        <v/>
      </c>
      <c r="AX294" s="312" t="str">
        <f>IF(AND('別紙3-1_区分⑤所要額内訳'!$E$86&gt;=DATE(2023,1,1),'別紙3-1_区分⑤所要額内訳'!$D$86="無",COUNTIF($D$187:AX187,1)&lt;=7),AX187,IF(OR('別紙3-1_区分⑤所要額内訳'!$D$86="有",'別紙3-1_区分⑤所要額内訳'!$E$86&lt;=DATE(2022,12,31)),AX187,""))</f>
        <v/>
      </c>
      <c r="AY294" s="312" t="str">
        <f>IF(AND('別紙3-1_区分⑤所要額内訳'!$E$86&gt;=DATE(2023,1,1),'別紙3-1_区分⑤所要額内訳'!$D$86="無",COUNTIF($D$187:AY187,1)&lt;=7),AY187,IF(OR('別紙3-1_区分⑤所要額内訳'!$D$86="有",'別紙3-1_区分⑤所要額内訳'!$E$86&lt;=DATE(2022,12,31)),AY187,""))</f>
        <v/>
      </c>
      <c r="AZ294" s="312" t="str">
        <f>IF(AND('別紙3-1_区分⑤所要額内訳'!$E$86&gt;=DATE(2023,1,1),'別紙3-1_区分⑤所要額内訳'!$D$86="無",COUNTIF($D$187:AZ187,1)&lt;=7),AZ187,IF(OR('別紙3-1_区分⑤所要額内訳'!$D$86="有",'別紙3-1_区分⑤所要額内訳'!$E$86&lt;=DATE(2022,12,31)),AZ187,""))</f>
        <v/>
      </c>
      <c r="BA294" s="312" t="str">
        <f>IF(AND('別紙3-1_区分⑤所要額内訳'!$E$86&gt;=DATE(2023,1,1),'別紙3-1_区分⑤所要額内訳'!$D$86="無",COUNTIF($D$187:BA187,1)&lt;=7),BA187,IF(OR('別紙3-1_区分⑤所要額内訳'!$D$86="有",'別紙3-1_区分⑤所要額内訳'!$E$86&lt;=DATE(2022,12,31)),BA187,""))</f>
        <v/>
      </c>
      <c r="BB294" s="311">
        <f t="shared" si="233"/>
        <v>1</v>
      </c>
    </row>
    <row r="295" spans="1:54">
      <c r="A295" s="307" t="str">
        <f t="shared" si="232"/>
        <v/>
      </c>
      <c r="B295" s="313" t="str">
        <f t="shared" si="232"/>
        <v/>
      </c>
      <c r="C295" s="307" t="str">
        <f t="shared" si="232"/>
        <v/>
      </c>
      <c r="D295" s="312">
        <f>IF(AND('別紙3-1_区分⑤所要額内訳'!$E$87&gt;=DATE(2023,1,1),'別紙3-1_区分⑤所要額内訳'!$D$87="無",COUNTIF($D$188:D188,1)&lt;=7),D188,IF(OR('別紙3-1_区分⑤所要額内訳'!$D$87="有",'別紙3-1_区分⑤所要額内訳'!$E$87&lt;=DATE(2022,12,31)),D188,""))</f>
        <v>1</v>
      </c>
      <c r="E295" s="312" t="str">
        <f>IF(AND('別紙3-1_区分⑤所要額内訳'!$E$87&gt;=DATE(2023,1,1),'別紙3-1_区分⑤所要額内訳'!$D$87="無",COUNTIF($D$188:E188,1)&lt;=7),E188,IF(OR('別紙3-1_区分⑤所要額内訳'!$D$87="有",'別紙3-1_区分⑤所要額内訳'!$E$87&lt;=DATE(2022,12,31)),E188,""))</f>
        <v/>
      </c>
      <c r="F295" s="312" t="str">
        <f>IF(AND('別紙3-1_区分⑤所要額内訳'!$E$87&gt;=DATE(2023,1,1),'別紙3-1_区分⑤所要額内訳'!$D$87="無",COUNTIF($D$188:F188,1)&lt;=7),F188,IF(OR('別紙3-1_区分⑤所要額内訳'!$D$87="有",'別紙3-1_区分⑤所要額内訳'!$E$87&lt;=DATE(2022,12,31)),F188,""))</f>
        <v/>
      </c>
      <c r="G295" s="312" t="str">
        <f>IF(AND('別紙3-1_区分⑤所要額内訳'!$E$87&gt;=DATE(2023,1,1),'別紙3-1_区分⑤所要額内訳'!$D$87="無",COUNTIF($D$188:G188,1)&lt;=7),G188,IF(OR('別紙3-1_区分⑤所要額内訳'!$D$87="有",'別紙3-1_区分⑤所要額内訳'!$E$87&lt;=DATE(2022,12,31)),G188,""))</f>
        <v/>
      </c>
      <c r="H295" s="312" t="str">
        <f>IF(AND('別紙3-1_区分⑤所要額内訳'!$E$87&gt;=DATE(2023,1,1),'別紙3-1_区分⑤所要額内訳'!$D$87="無",COUNTIF($D$188:H188,1)&lt;=7),H188,IF(OR('別紙3-1_区分⑤所要額内訳'!$D$87="有",'別紙3-1_区分⑤所要額内訳'!$E$87&lt;=DATE(2022,12,31)),H188,""))</f>
        <v/>
      </c>
      <c r="I295" s="312" t="str">
        <f>IF(AND('別紙3-1_区分⑤所要額内訳'!$E$87&gt;=DATE(2023,1,1),'別紙3-1_区分⑤所要額内訳'!$D$87="無",COUNTIF($D$188:I188,1)&lt;=7),I188,IF(OR('別紙3-1_区分⑤所要額内訳'!$D$87="有",'別紙3-1_区分⑤所要額内訳'!$E$87&lt;=DATE(2022,12,31)),I188,""))</f>
        <v/>
      </c>
      <c r="J295" s="312" t="str">
        <f>IF(AND('別紙3-1_区分⑤所要額内訳'!$E$87&gt;=DATE(2023,1,1),'別紙3-1_区分⑤所要額内訳'!$D$87="無",COUNTIF($D$188:J188,1)&lt;=7),J188,IF(OR('別紙3-1_区分⑤所要額内訳'!$D$87="有",'別紙3-1_区分⑤所要額内訳'!$E$87&lt;=DATE(2022,12,31)),J188,""))</f>
        <v/>
      </c>
      <c r="K295" s="312" t="str">
        <f>IF(AND('別紙3-1_区分⑤所要額内訳'!$E$87&gt;=DATE(2023,1,1),'別紙3-1_区分⑤所要額内訳'!$D$87="無",COUNTIF($D$188:K188,1)&lt;=7),K188,IF(OR('別紙3-1_区分⑤所要額内訳'!$D$87="有",'別紙3-1_区分⑤所要額内訳'!$E$87&lt;=DATE(2022,12,31)),K188,""))</f>
        <v/>
      </c>
      <c r="L295" s="312" t="str">
        <f>IF(AND('別紙3-1_区分⑤所要額内訳'!$E$87&gt;=DATE(2023,1,1),'別紙3-1_区分⑤所要額内訳'!$D$87="無",COUNTIF($D$188:L188,1)&lt;=7),L188,IF(OR('別紙3-1_区分⑤所要額内訳'!$D$87="有",'別紙3-1_区分⑤所要額内訳'!$E$87&lt;=DATE(2022,12,31)),L188,""))</f>
        <v/>
      </c>
      <c r="M295" s="312" t="str">
        <f>IF(AND('別紙3-1_区分⑤所要額内訳'!$E$87&gt;=DATE(2023,1,1),'別紙3-1_区分⑤所要額内訳'!$D$87="無",COUNTIF($D$188:M188,1)&lt;=7),M188,IF(OR('別紙3-1_区分⑤所要額内訳'!$D$87="有",'別紙3-1_区分⑤所要額内訳'!$E$87&lt;=DATE(2022,12,31)),M188,""))</f>
        <v/>
      </c>
      <c r="N295" s="312" t="str">
        <f>IF(AND('別紙3-1_区分⑤所要額内訳'!$E$87&gt;=DATE(2023,1,1),'別紙3-1_区分⑤所要額内訳'!$D$87="無",COUNTIF($D$188:N188,1)&lt;=7),N188,IF(OR('別紙3-1_区分⑤所要額内訳'!$D$87="有",'別紙3-1_区分⑤所要額内訳'!$E$87&lt;=DATE(2022,12,31)),N188,""))</f>
        <v/>
      </c>
      <c r="O295" s="312" t="str">
        <f>IF(AND('別紙3-1_区分⑤所要額内訳'!$E$87&gt;=DATE(2023,1,1),'別紙3-1_区分⑤所要額内訳'!$D$87="無",COUNTIF($D$188:O188,1)&lt;=7),O188,IF(OR('別紙3-1_区分⑤所要額内訳'!$D$87="有",'別紙3-1_区分⑤所要額内訳'!$E$87&lt;=DATE(2022,12,31)),O188,""))</f>
        <v/>
      </c>
      <c r="P295" s="312" t="str">
        <f>IF(AND('別紙3-1_区分⑤所要額内訳'!$E$87&gt;=DATE(2023,1,1),'別紙3-1_区分⑤所要額内訳'!$D$87="無",COUNTIF($D$188:P188,1)&lt;=7),P188,IF(OR('別紙3-1_区分⑤所要額内訳'!$D$87="有",'別紙3-1_区分⑤所要額内訳'!$E$87&lt;=DATE(2022,12,31)),P188,""))</f>
        <v/>
      </c>
      <c r="Q295" s="312" t="str">
        <f>IF(AND('別紙3-1_区分⑤所要額内訳'!$E$87&gt;=DATE(2023,1,1),'別紙3-1_区分⑤所要額内訳'!$D$87="無",COUNTIF($D$188:Q188,1)&lt;=7),Q188,IF(OR('別紙3-1_区分⑤所要額内訳'!$D$87="有",'別紙3-1_区分⑤所要額内訳'!$E$87&lt;=DATE(2022,12,31)),Q188,""))</f>
        <v/>
      </c>
      <c r="R295" s="312" t="str">
        <f>IF(AND('別紙3-1_区分⑤所要額内訳'!$E$87&gt;=DATE(2023,1,1),'別紙3-1_区分⑤所要額内訳'!$D$87="無",COUNTIF($D$188:R188,1)&lt;=7),R188,IF(OR('別紙3-1_区分⑤所要額内訳'!$D$87="有",'別紙3-1_区分⑤所要額内訳'!$E$87&lt;=DATE(2022,12,31)),R188,""))</f>
        <v/>
      </c>
      <c r="S295" s="312" t="str">
        <f>IF(AND('別紙3-1_区分⑤所要額内訳'!$E$87&gt;=DATE(2023,1,1),'別紙3-1_区分⑤所要額内訳'!$D$87="無",COUNTIF($D$188:S188,1)&lt;=7),S188,IF(OR('別紙3-1_区分⑤所要額内訳'!$D$87="有",'別紙3-1_区分⑤所要額内訳'!$E$87&lt;=DATE(2022,12,31)),S188,""))</f>
        <v/>
      </c>
      <c r="T295" s="312" t="str">
        <f>IF(AND('別紙3-1_区分⑤所要額内訳'!$E$87&gt;=DATE(2023,1,1),'別紙3-1_区分⑤所要額内訳'!$D$87="無",COUNTIF($D$188:T188,1)&lt;=7),T188,IF(OR('別紙3-1_区分⑤所要額内訳'!$D$87="有",'別紙3-1_区分⑤所要額内訳'!$E$87&lt;=DATE(2022,12,31)),T188,""))</f>
        <v/>
      </c>
      <c r="U295" s="312" t="str">
        <f>IF(AND('別紙3-1_区分⑤所要額内訳'!$E$87&gt;=DATE(2023,1,1),'別紙3-1_区分⑤所要額内訳'!$D$87="無",COUNTIF($D$188:U188,1)&lt;=7),U188,IF(OR('別紙3-1_区分⑤所要額内訳'!$D$87="有",'別紙3-1_区分⑤所要額内訳'!$E$87&lt;=DATE(2022,12,31)),U188,""))</f>
        <v/>
      </c>
      <c r="V295" s="312" t="str">
        <f>IF(AND('別紙3-1_区分⑤所要額内訳'!$E$87&gt;=DATE(2023,1,1),'別紙3-1_区分⑤所要額内訳'!$D$87="無",COUNTIF($D$188:V188,1)&lt;=7),V188,IF(OR('別紙3-1_区分⑤所要額内訳'!$D$87="有",'別紙3-1_区分⑤所要額内訳'!$E$87&lt;=DATE(2022,12,31)),V188,""))</f>
        <v/>
      </c>
      <c r="W295" s="312" t="str">
        <f>IF(AND('別紙3-1_区分⑤所要額内訳'!$E$87&gt;=DATE(2023,1,1),'別紙3-1_区分⑤所要額内訳'!$D$87="無",COUNTIF($D$188:W188,1)&lt;=7),W188,IF(OR('別紙3-1_区分⑤所要額内訳'!$D$87="有",'別紙3-1_区分⑤所要額内訳'!$E$87&lt;=DATE(2022,12,31)),W188,""))</f>
        <v/>
      </c>
      <c r="X295" s="312" t="str">
        <f>IF(AND('別紙3-1_区分⑤所要額内訳'!$E$87&gt;=DATE(2023,1,1),'別紙3-1_区分⑤所要額内訳'!$D$87="無",COUNTIF($D$188:X188,1)&lt;=7),X188,IF(OR('別紙3-1_区分⑤所要額内訳'!$D$87="有",'別紙3-1_区分⑤所要額内訳'!$E$87&lt;=DATE(2022,12,31)),X188,""))</f>
        <v/>
      </c>
      <c r="Y295" s="312" t="str">
        <f>IF(AND('別紙3-1_区分⑤所要額内訳'!$E$87&gt;=DATE(2023,1,1),'別紙3-1_区分⑤所要額内訳'!$D$87="無",COUNTIF($D$188:Y188,1)&lt;=7),Y188,IF(OR('別紙3-1_区分⑤所要額内訳'!$D$87="有",'別紙3-1_区分⑤所要額内訳'!$E$87&lt;=DATE(2022,12,31)),Y188,""))</f>
        <v/>
      </c>
      <c r="Z295" s="312" t="str">
        <f>IF(AND('別紙3-1_区分⑤所要額内訳'!$E$87&gt;=DATE(2023,1,1),'別紙3-1_区分⑤所要額内訳'!$D$87="無",COUNTIF($D$188:Z188,1)&lt;=7),Z188,IF(OR('別紙3-1_区分⑤所要額内訳'!$D$87="有",'別紙3-1_区分⑤所要額内訳'!$E$87&lt;=DATE(2022,12,31)),Z188,""))</f>
        <v/>
      </c>
      <c r="AA295" s="312" t="str">
        <f>IF(AND('別紙3-1_区分⑤所要額内訳'!$E$87&gt;=DATE(2023,1,1),'別紙3-1_区分⑤所要額内訳'!$D$87="無",COUNTIF($D$188:AA188,1)&lt;=7),AA188,IF(OR('別紙3-1_区分⑤所要額内訳'!$D$87="有",'別紙3-1_区分⑤所要額内訳'!$E$87&lt;=DATE(2022,12,31)),AA188,""))</f>
        <v/>
      </c>
      <c r="AB295" s="312" t="str">
        <f>IF(AND('別紙3-1_区分⑤所要額内訳'!$E$87&gt;=DATE(2023,1,1),'別紙3-1_区分⑤所要額内訳'!$D$87="無",COUNTIF($D$188:AB188,1)&lt;=7),AB188,IF(OR('別紙3-1_区分⑤所要額内訳'!$D$87="有",'別紙3-1_区分⑤所要額内訳'!$E$87&lt;=DATE(2022,12,31)),AB188,""))</f>
        <v/>
      </c>
      <c r="AC295" s="312" t="str">
        <f>IF(AND('別紙3-1_区分⑤所要額内訳'!$E$87&gt;=DATE(2023,1,1),'別紙3-1_区分⑤所要額内訳'!$D$87="無",COUNTIF($D$188:AC188,1)&lt;=7),AC188,IF(OR('別紙3-1_区分⑤所要額内訳'!$D$87="有",'別紙3-1_区分⑤所要額内訳'!$E$87&lt;=DATE(2022,12,31)),AC188,""))</f>
        <v/>
      </c>
      <c r="AD295" s="312" t="str">
        <f>IF(AND('別紙3-1_区分⑤所要額内訳'!$E$87&gt;=DATE(2023,1,1),'別紙3-1_区分⑤所要額内訳'!$D$87="無",COUNTIF($D$188:AD188,1)&lt;=7),AD188,IF(OR('別紙3-1_区分⑤所要額内訳'!$D$87="有",'別紙3-1_区分⑤所要額内訳'!$E$87&lt;=DATE(2022,12,31)),AD188,""))</f>
        <v/>
      </c>
      <c r="AE295" s="312" t="str">
        <f>IF(AND('別紙3-1_区分⑤所要額内訳'!$E$87&gt;=DATE(2023,1,1),'別紙3-1_区分⑤所要額内訳'!$D$87="無",COUNTIF($D$188:AE188,1)&lt;=7),AE188,IF(OR('別紙3-1_区分⑤所要額内訳'!$D$87="有",'別紙3-1_区分⑤所要額内訳'!$E$87&lt;=DATE(2022,12,31)),AE188,""))</f>
        <v/>
      </c>
      <c r="AF295" s="312" t="str">
        <f>IF(AND('別紙3-1_区分⑤所要額内訳'!$E$87&gt;=DATE(2023,1,1),'別紙3-1_区分⑤所要額内訳'!$D$87="無",COUNTIF($D$188:AF188,1)&lt;=7),AF188,IF(OR('別紙3-1_区分⑤所要額内訳'!$D$87="有",'別紙3-1_区分⑤所要額内訳'!$E$87&lt;=DATE(2022,12,31)),AF188,""))</f>
        <v/>
      </c>
      <c r="AG295" s="312" t="str">
        <f>IF(AND('別紙3-1_区分⑤所要額内訳'!$E$87&gt;=DATE(2023,1,1),'別紙3-1_区分⑤所要額内訳'!$D$87="無",COUNTIF($D$188:AG188,1)&lt;=7),AG188,IF(OR('別紙3-1_区分⑤所要額内訳'!$D$87="有",'別紙3-1_区分⑤所要額内訳'!$E$87&lt;=DATE(2022,12,31)),AG188,""))</f>
        <v/>
      </c>
      <c r="AH295" s="312" t="str">
        <f>IF(AND('別紙3-1_区分⑤所要額内訳'!$E$87&gt;=DATE(2023,1,1),'別紙3-1_区分⑤所要額内訳'!$D$87="無",COUNTIF($D$188:AH188,1)&lt;=7),AH188,IF(OR('別紙3-1_区分⑤所要額内訳'!$D$87="有",'別紙3-1_区分⑤所要額内訳'!$E$87&lt;=DATE(2022,12,31)),AH188,""))</f>
        <v/>
      </c>
      <c r="AI295" s="312" t="str">
        <f>IF(AND('別紙3-1_区分⑤所要額内訳'!$E$87&gt;=DATE(2023,1,1),'別紙3-1_区分⑤所要額内訳'!$D$87="無",COUNTIF($D$188:AI188,1)&lt;=7),AI188,IF(OR('別紙3-1_区分⑤所要額内訳'!$D$87="有",'別紙3-1_区分⑤所要額内訳'!$E$87&lt;=DATE(2022,12,31)),AI188,""))</f>
        <v/>
      </c>
      <c r="AJ295" s="312" t="str">
        <f>IF(AND('別紙3-1_区分⑤所要額内訳'!$E$87&gt;=DATE(2023,1,1),'別紙3-1_区分⑤所要額内訳'!$D$87="無",COUNTIF($D$188:AJ188,1)&lt;=7),AJ188,IF(OR('別紙3-1_区分⑤所要額内訳'!$D$87="有",'別紙3-1_区分⑤所要額内訳'!$E$87&lt;=DATE(2022,12,31)),AJ188,""))</f>
        <v/>
      </c>
      <c r="AK295" s="312" t="str">
        <f>IF(AND('別紙3-1_区分⑤所要額内訳'!$E$87&gt;=DATE(2023,1,1),'別紙3-1_区分⑤所要額内訳'!$D$87="無",COUNTIF($D$188:AK188,1)&lt;=7),AK188,IF(OR('別紙3-1_区分⑤所要額内訳'!$D$87="有",'別紙3-1_区分⑤所要額内訳'!$E$87&lt;=DATE(2022,12,31)),AK188,""))</f>
        <v/>
      </c>
      <c r="AL295" s="312" t="str">
        <f>IF(AND('別紙3-1_区分⑤所要額内訳'!$E$87&gt;=DATE(2023,1,1),'別紙3-1_区分⑤所要額内訳'!$D$87="無",COUNTIF($D$188:AL188,1)&lt;=7),AL188,IF(OR('別紙3-1_区分⑤所要額内訳'!$D$87="有",'別紙3-1_区分⑤所要額内訳'!$E$87&lt;=DATE(2022,12,31)),AL188,""))</f>
        <v/>
      </c>
      <c r="AM295" s="312" t="str">
        <f>IF(AND('別紙3-1_区分⑤所要額内訳'!$E$87&gt;=DATE(2023,1,1),'別紙3-1_区分⑤所要額内訳'!$D$87="無",COUNTIF($D$188:AM188,1)&lt;=7),AM188,IF(OR('別紙3-1_区分⑤所要額内訳'!$D$87="有",'別紙3-1_区分⑤所要額内訳'!$E$87&lt;=DATE(2022,12,31)),AM188,""))</f>
        <v/>
      </c>
      <c r="AN295" s="312" t="str">
        <f>IF(AND('別紙3-1_区分⑤所要額内訳'!$E$87&gt;=DATE(2023,1,1),'別紙3-1_区分⑤所要額内訳'!$D$87="無",COUNTIF($D$188:AN188,1)&lt;=7),AN188,IF(OR('別紙3-1_区分⑤所要額内訳'!$D$87="有",'別紙3-1_区分⑤所要額内訳'!$E$87&lt;=DATE(2022,12,31)),AN188,""))</f>
        <v/>
      </c>
      <c r="AO295" s="312" t="str">
        <f>IF(AND('別紙3-1_区分⑤所要額内訳'!$E$87&gt;=DATE(2023,1,1),'別紙3-1_区分⑤所要額内訳'!$D$87="無",COUNTIF($D$188:AO188,1)&lt;=7),AO188,IF(OR('別紙3-1_区分⑤所要額内訳'!$D$87="有",'別紙3-1_区分⑤所要額内訳'!$E$87&lt;=DATE(2022,12,31)),AO188,""))</f>
        <v/>
      </c>
      <c r="AP295" s="312" t="str">
        <f>IF(AND('別紙3-1_区分⑤所要額内訳'!$E$87&gt;=DATE(2023,1,1),'別紙3-1_区分⑤所要額内訳'!$D$87="無",COUNTIF($D$188:AP188,1)&lt;=7),AP188,IF(OR('別紙3-1_区分⑤所要額内訳'!$D$87="有",'別紙3-1_区分⑤所要額内訳'!$E$87&lt;=DATE(2022,12,31)),AP188,""))</f>
        <v/>
      </c>
      <c r="AQ295" s="312" t="str">
        <f>IF(AND('別紙3-1_区分⑤所要額内訳'!$E$87&gt;=DATE(2023,1,1),'別紙3-1_区分⑤所要額内訳'!$D$87="無",COUNTIF($D$188:AQ188,1)&lt;=7),AQ188,IF(OR('別紙3-1_区分⑤所要額内訳'!$D$87="有",'別紙3-1_区分⑤所要額内訳'!$E$87&lt;=DATE(2022,12,31)),AQ188,""))</f>
        <v/>
      </c>
      <c r="AR295" s="312" t="str">
        <f>IF(AND('別紙3-1_区分⑤所要額内訳'!$E$87&gt;=DATE(2023,1,1),'別紙3-1_区分⑤所要額内訳'!$D$87="無",COUNTIF($D$188:AR188,1)&lt;=7),AR188,IF(OR('別紙3-1_区分⑤所要額内訳'!$D$87="有",'別紙3-1_区分⑤所要額内訳'!$E$87&lt;=DATE(2022,12,31)),AR188,""))</f>
        <v/>
      </c>
      <c r="AS295" s="312" t="str">
        <f>IF(AND('別紙3-1_区分⑤所要額内訳'!$E$87&gt;=DATE(2023,1,1),'別紙3-1_区分⑤所要額内訳'!$D$87="無",COUNTIF($D$188:AS188,1)&lt;=7),AS188,IF(OR('別紙3-1_区分⑤所要額内訳'!$D$87="有",'別紙3-1_区分⑤所要額内訳'!$E$87&lt;=DATE(2022,12,31)),AS188,""))</f>
        <v/>
      </c>
      <c r="AT295" s="312" t="str">
        <f>IF(AND('別紙3-1_区分⑤所要額内訳'!$E$87&gt;=DATE(2023,1,1),'別紙3-1_区分⑤所要額内訳'!$D$87="無",COUNTIF($D$188:AT188,1)&lt;=7),AT188,IF(OR('別紙3-1_区分⑤所要額内訳'!$D$87="有",'別紙3-1_区分⑤所要額内訳'!$E$87&lt;=DATE(2022,12,31)),AT188,""))</f>
        <v/>
      </c>
      <c r="AU295" s="312" t="str">
        <f>IF(AND('別紙3-1_区分⑤所要額内訳'!$E$87&gt;=DATE(2023,1,1),'別紙3-1_区分⑤所要額内訳'!$D$87="無",COUNTIF($D$188:AU188,1)&lt;=7),AU188,IF(OR('別紙3-1_区分⑤所要額内訳'!$D$87="有",'別紙3-1_区分⑤所要額内訳'!$E$87&lt;=DATE(2022,12,31)),AU188,""))</f>
        <v/>
      </c>
      <c r="AV295" s="312" t="str">
        <f>IF(AND('別紙3-1_区分⑤所要額内訳'!$E$87&gt;=DATE(2023,1,1),'別紙3-1_区分⑤所要額内訳'!$D$87="無",COUNTIF($D$188:AV188,1)&lt;=7),AV188,IF(OR('別紙3-1_区分⑤所要額内訳'!$D$87="有",'別紙3-1_区分⑤所要額内訳'!$E$87&lt;=DATE(2022,12,31)),AV188,""))</f>
        <v/>
      </c>
      <c r="AW295" s="312" t="str">
        <f>IF(AND('別紙3-1_区分⑤所要額内訳'!$E$87&gt;=DATE(2023,1,1),'別紙3-1_区分⑤所要額内訳'!$D$87="無",COUNTIF($D$188:AW188,1)&lt;=7),AW188,IF(OR('別紙3-1_区分⑤所要額内訳'!$D$87="有",'別紙3-1_区分⑤所要額内訳'!$E$87&lt;=DATE(2022,12,31)),AW188,""))</f>
        <v/>
      </c>
      <c r="AX295" s="312" t="str">
        <f>IF(AND('別紙3-1_区分⑤所要額内訳'!$E$87&gt;=DATE(2023,1,1),'別紙3-1_区分⑤所要額内訳'!$D$87="無",COUNTIF($D$188:AX188,1)&lt;=7),AX188,IF(OR('別紙3-1_区分⑤所要額内訳'!$D$87="有",'別紙3-1_区分⑤所要額内訳'!$E$87&lt;=DATE(2022,12,31)),AX188,""))</f>
        <v/>
      </c>
      <c r="AY295" s="312" t="str">
        <f>IF(AND('別紙3-1_区分⑤所要額内訳'!$E$87&gt;=DATE(2023,1,1),'別紙3-1_区分⑤所要額内訳'!$D$87="無",COUNTIF($D$188:AY188,1)&lt;=7),AY188,IF(OR('別紙3-1_区分⑤所要額内訳'!$D$87="有",'別紙3-1_区分⑤所要額内訳'!$E$87&lt;=DATE(2022,12,31)),AY188,""))</f>
        <v/>
      </c>
      <c r="AZ295" s="312" t="str">
        <f>IF(AND('別紙3-1_区分⑤所要額内訳'!$E$87&gt;=DATE(2023,1,1),'別紙3-1_区分⑤所要額内訳'!$D$87="無",COUNTIF($D$188:AZ188,1)&lt;=7),AZ188,IF(OR('別紙3-1_区分⑤所要額内訳'!$D$87="有",'別紙3-1_区分⑤所要額内訳'!$E$87&lt;=DATE(2022,12,31)),AZ188,""))</f>
        <v/>
      </c>
      <c r="BA295" s="312" t="str">
        <f>IF(AND('別紙3-1_区分⑤所要額内訳'!$E$87&gt;=DATE(2023,1,1),'別紙3-1_区分⑤所要額内訳'!$D$87="無",COUNTIF($D$188:BA188,1)&lt;=7),BA188,IF(OR('別紙3-1_区分⑤所要額内訳'!$D$87="有",'別紙3-1_区分⑤所要額内訳'!$E$87&lt;=DATE(2022,12,31)),BA188,""))</f>
        <v/>
      </c>
      <c r="BB295" s="311">
        <f t="shared" si="233"/>
        <v>1</v>
      </c>
    </row>
    <row r="296" spans="1:54">
      <c r="A296" s="307" t="str">
        <f t="shared" si="232"/>
        <v/>
      </c>
      <c r="B296" s="313" t="str">
        <f t="shared" si="232"/>
        <v/>
      </c>
      <c r="C296" s="307" t="str">
        <f t="shared" si="232"/>
        <v/>
      </c>
      <c r="D296" s="312">
        <f>IF(AND('別紙3-1_区分⑤所要額内訳'!$E$88&gt;=DATE(2023,1,1),'別紙3-1_区分⑤所要額内訳'!$D$88="無",COUNTIF($D$189:D189,1)&lt;=7),D189,IF(OR('別紙3-1_区分⑤所要額内訳'!$D$88="有",'別紙3-1_区分⑤所要額内訳'!$E$88&lt;=DATE(2022,12,31)),D189,""))</f>
        <v>1</v>
      </c>
      <c r="E296" s="312" t="str">
        <f>IF(AND('別紙3-1_区分⑤所要額内訳'!$E$88&gt;=DATE(2023,1,1),'別紙3-1_区分⑤所要額内訳'!$D$88="無",COUNTIF($D$189:E189,1)&lt;=7),E189,IF(OR('別紙3-1_区分⑤所要額内訳'!$D$88="有",'別紙3-1_区分⑤所要額内訳'!$E$88&lt;=DATE(2022,12,31)),E189,""))</f>
        <v/>
      </c>
      <c r="F296" s="312" t="str">
        <f>IF(AND('別紙3-1_区分⑤所要額内訳'!$E$88&gt;=DATE(2023,1,1),'別紙3-1_区分⑤所要額内訳'!$D$88="無",COUNTIF($D$189:F189,1)&lt;=7),F189,IF(OR('別紙3-1_区分⑤所要額内訳'!$D$88="有",'別紙3-1_区分⑤所要額内訳'!$E$88&lt;=DATE(2022,12,31)),F189,""))</f>
        <v/>
      </c>
      <c r="G296" s="312" t="str">
        <f>IF(AND('別紙3-1_区分⑤所要額内訳'!$E$88&gt;=DATE(2023,1,1),'別紙3-1_区分⑤所要額内訳'!$D$88="無",COUNTIF($D$189:G189,1)&lt;=7),G189,IF(OR('別紙3-1_区分⑤所要額内訳'!$D$88="有",'別紙3-1_区分⑤所要額内訳'!$E$88&lt;=DATE(2022,12,31)),G189,""))</f>
        <v/>
      </c>
      <c r="H296" s="312" t="str">
        <f>IF(AND('別紙3-1_区分⑤所要額内訳'!$E$88&gt;=DATE(2023,1,1),'別紙3-1_区分⑤所要額内訳'!$D$88="無",COUNTIF($D$189:H189,1)&lt;=7),H189,IF(OR('別紙3-1_区分⑤所要額内訳'!$D$88="有",'別紙3-1_区分⑤所要額内訳'!$E$88&lt;=DATE(2022,12,31)),H189,""))</f>
        <v/>
      </c>
      <c r="I296" s="312" t="str">
        <f>IF(AND('別紙3-1_区分⑤所要額内訳'!$E$88&gt;=DATE(2023,1,1),'別紙3-1_区分⑤所要額内訳'!$D$88="無",COUNTIF($D$189:I189,1)&lt;=7),I189,IF(OR('別紙3-1_区分⑤所要額内訳'!$D$88="有",'別紙3-1_区分⑤所要額内訳'!$E$88&lt;=DATE(2022,12,31)),I189,""))</f>
        <v/>
      </c>
      <c r="J296" s="312" t="str">
        <f>IF(AND('別紙3-1_区分⑤所要額内訳'!$E$88&gt;=DATE(2023,1,1),'別紙3-1_区分⑤所要額内訳'!$D$88="無",COUNTIF($D$189:J189,1)&lt;=7),J189,IF(OR('別紙3-1_区分⑤所要額内訳'!$D$88="有",'別紙3-1_区分⑤所要額内訳'!$E$88&lt;=DATE(2022,12,31)),J189,""))</f>
        <v/>
      </c>
      <c r="K296" s="312" t="str">
        <f>IF(AND('別紙3-1_区分⑤所要額内訳'!$E$88&gt;=DATE(2023,1,1),'別紙3-1_区分⑤所要額内訳'!$D$88="無",COUNTIF($D$189:K189,1)&lt;=7),K189,IF(OR('別紙3-1_区分⑤所要額内訳'!$D$88="有",'別紙3-1_区分⑤所要額内訳'!$E$88&lt;=DATE(2022,12,31)),K189,""))</f>
        <v/>
      </c>
      <c r="L296" s="312" t="str">
        <f>IF(AND('別紙3-1_区分⑤所要額内訳'!$E$88&gt;=DATE(2023,1,1),'別紙3-1_区分⑤所要額内訳'!$D$88="無",COUNTIF($D$189:L189,1)&lt;=7),L189,IF(OR('別紙3-1_区分⑤所要額内訳'!$D$88="有",'別紙3-1_区分⑤所要額内訳'!$E$88&lt;=DATE(2022,12,31)),L189,""))</f>
        <v/>
      </c>
      <c r="M296" s="312" t="str">
        <f>IF(AND('別紙3-1_区分⑤所要額内訳'!$E$88&gt;=DATE(2023,1,1),'別紙3-1_区分⑤所要額内訳'!$D$88="無",COUNTIF($D$189:M189,1)&lt;=7),M189,IF(OR('別紙3-1_区分⑤所要額内訳'!$D$88="有",'別紙3-1_区分⑤所要額内訳'!$E$88&lt;=DATE(2022,12,31)),M189,""))</f>
        <v/>
      </c>
      <c r="N296" s="312" t="str">
        <f>IF(AND('別紙3-1_区分⑤所要額内訳'!$E$88&gt;=DATE(2023,1,1),'別紙3-1_区分⑤所要額内訳'!$D$88="無",COUNTIF($D$189:N189,1)&lt;=7),N189,IF(OR('別紙3-1_区分⑤所要額内訳'!$D$88="有",'別紙3-1_区分⑤所要額内訳'!$E$88&lt;=DATE(2022,12,31)),N189,""))</f>
        <v/>
      </c>
      <c r="O296" s="312" t="str">
        <f>IF(AND('別紙3-1_区分⑤所要額内訳'!$E$88&gt;=DATE(2023,1,1),'別紙3-1_区分⑤所要額内訳'!$D$88="無",COUNTIF($D$189:O189,1)&lt;=7),O189,IF(OR('別紙3-1_区分⑤所要額内訳'!$D$88="有",'別紙3-1_区分⑤所要額内訳'!$E$88&lt;=DATE(2022,12,31)),O189,""))</f>
        <v/>
      </c>
      <c r="P296" s="312" t="str">
        <f>IF(AND('別紙3-1_区分⑤所要額内訳'!$E$88&gt;=DATE(2023,1,1),'別紙3-1_区分⑤所要額内訳'!$D$88="無",COUNTIF($D$189:P189,1)&lt;=7),P189,IF(OR('別紙3-1_区分⑤所要額内訳'!$D$88="有",'別紙3-1_区分⑤所要額内訳'!$E$88&lt;=DATE(2022,12,31)),P189,""))</f>
        <v/>
      </c>
      <c r="Q296" s="312" t="str">
        <f>IF(AND('別紙3-1_区分⑤所要額内訳'!$E$88&gt;=DATE(2023,1,1),'別紙3-1_区分⑤所要額内訳'!$D$88="無",COUNTIF($D$189:Q189,1)&lt;=7),Q189,IF(OR('別紙3-1_区分⑤所要額内訳'!$D$88="有",'別紙3-1_区分⑤所要額内訳'!$E$88&lt;=DATE(2022,12,31)),Q189,""))</f>
        <v/>
      </c>
      <c r="R296" s="312" t="str">
        <f>IF(AND('別紙3-1_区分⑤所要額内訳'!$E$88&gt;=DATE(2023,1,1),'別紙3-1_区分⑤所要額内訳'!$D$88="無",COUNTIF($D$189:R189,1)&lt;=7),R189,IF(OR('別紙3-1_区分⑤所要額内訳'!$D$88="有",'別紙3-1_区分⑤所要額内訳'!$E$88&lt;=DATE(2022,12,31)),R189,""))</f>
        <v/>
      </c>
      <c r="S296" s="312" t="str">
        <f>IF(AND('別紙3-1_区分⑤所要額内訳'!$E$88&gt;=DATE(2023,1,1),'別紙3-1_区分⑤所要額内訳'!$D$88="無",COUNTIF($D$189:S189,1)&lt;=7),S189,IF(OR('別紙3-1_区分⑤所要額内訳'!$D$88="有",'別紙3-1_区分⑤所要額内訳'!$E$88&lt;=DATE(2022,12,31)),S189,""))</f>
        <v/>
      </c>
      <c r="T296" s="312" t="str">
        <f>IF(AND('別紙3-1_区分⑤所要額内訳'!$E$88&gt;=DATE(2023,1,1),'別紙3-1_区分⑤所要額内訳'!$D$88="無",COUNTIF($D$189:T189,1)&lt;=7),T189,IF(OR('別紙3-1_区分⑤所要額内訳'!$D$88="有",'別紙3-1_区分⑤所要額内訳'!$E$88&lt;=DATE(2022,12,31)),T189,""))</f>
        <v/>
      </c>
      <c r="U296" s="312" t="str">
        <f>IF(AND('別紙3-1_区分⑤所要額内訳'!$E$88&gt;=DATE(2023,1,1),'別紙3-1_区分⑤所要額内訳'!$D$88="無",COUNTIF($D$189:U189,1)&lt;=7),U189,IF(OR('別紙3-1_区分⑤所要額内訳'!$D$88="有",'別紙3-1_区分⑤所要額内訳'!$E$88&lt;=DATE(2022,12,31)),U189,""))</f>
        <v/>
      </c>
      <c r="V296" s="312" t="str">
        <f>IF(AND('別紙3-1_区分⑤所要額内訳'!$E$88&gt;=DATE(2023,1,1),'別紙3-1_区分⑤所要額内訳'!$D$88="無",COUNTIF($D$189:V189,1)&lt;=7),V189,IF(OR('別紙3-1_区分⑤所要額内訳'!$D$88="有",'別紙3-1_区分⑤所要額内訳'!$E$88&lt;=DATE(2022,12,31)),V189,""))</f>
        <v/>
      </c>
      <c r="W296" s="312" t="str">
        <f>IF(AND('別紙3-1_区分⑤所要額内訳'!$E$88&gt;=DATE(2023,1,1),'別紙3-1_区分⑤所要額内訳'!$D$88="無",COUNTIF($D$189:W189,1)&lt;=7),W189,IF(OR('別紙3-1_区分⑤所要額内訳'!$D$88="有",'別紙3-1_区分⑤所要額内訳'!$E$88&lt;=DATE(2022,12,31)),W189,""))</f>
        <v/>
      </c>
      <c r="X296" s="312" t="str">
        <f>IF(AND('別紙3-1_区分⑤所要額内訳'!$E$88&gt;=DATE(2023,1,1),'別紙3-1_区分⑤所要額内訳'!$D$88="無",COUNTIF($D$189:X189,1)&lt;=7),X189,IF(OR('別紙3-1_区分⑤所要額内訳'!$D$88="有",'別紙3-1_区分⑤所要額内訳'!$E$88&lt;=DATE(2022,12,31)),X189,""))</f>
        <v/>
      </c>
      <c r="Y296" s="312" t="str">
        <f>IF(AND('別紙3-1_区分⑤所要額内訳'!$E$88&gt;=DATE(2023,1,1),'別紙3-1_区分⑤所要額内訳'!$D$88="無",COUNTIF($D$189:Y189,1)&lt;=7),Y189,IF(OR('別紙3-1_区分⑤所要額内訳'!$D$88="有",'別紙3-1_区分⑤所要額内訳'!$E$88&lt;=DATE(2022,12,31)),Y189,""))</f>
        <v/>
      </c>
      <c r="Z296" s="312" t="str">
        <f>IF(AND('別紙3-1_区分⑤所要額内訳'!$E$88&gt;=DATE(2023,1,1),'別紙3-1_区分⑤所要額内訳'!$D$88="無",COUNTIF($D$189:Z189,1)&lt;=7),Z189,IF(OR('別紙3-1_区分⑤所要額内訳'!$D$88="有",'別紙3-1_区分⑤所要額内訳'!$E$88&lt;=DATE(2022,12,31)),Z189,""))</f>
        <v/>
      </c>
      <c r="AA296" s="312" t="str">
        <f>IF(AND('別紙3-1_区分⑤所要額内訳'!$E$88&gt;=DATE(2023,1,1),'別紙3-1_区分⑤所要額内訳'!$D$88="無",COUNTIF($D$189:AA189,1)&lt;=7),AA189,IF(OR('別紙3-1_区分⑤所要額内訳'!$D$88="有",'別紙3-1_区分⑤所要額内訳'!$E$88&lt;=DATE(2022,12,31)),AA189,""))</f>
        <v/>
      </c>
      <c r="AB296" s="312" t="str">
        <f>IF(AND('別紙3-1_区分⑤所要額内訳'!$E$88&gt;=DATE(2023,1,1),'別紙3-1_区分⑤所要額内訳'!$D$88="無",COUNTIF($D$189:AB189,1)&lt;=7),AB189,IF(OR('別紙3-1_区分⑤所要額内訳'!$D$88="有",'別紙3-1_区分⑤所要額内訳'!$E$88&lt;=DATE(2022,12,31)),AB189,""))</f>
        <v/>
      </c>
      <c r="AC296" s="312" t="str">
        <f>IF(AND('別紙3-1_区分⑤所要額内訳'!$E$88&gt;=DATE(2023,1,1),'別紙3-1_区分⑤所要額内訳'!$D$88="無",COUNTIF($D$189:AC189,1)&lt;=7),AC189,IF(OR('別紙3-1_区分⑤所要額内訳'!$D$88="有",'別紙3-1_区分⑤所要額内訳'!$E$88&lt;=DATE(2022,12,31)),AC189,""))</f>
        <v/>
      </c>
      <c r="AD296" s="312" t="str">
        <f>IF(AND('別紙3-1_区分⑤所要額内訳'!$E$88&gt;=DATE(2023,1,1),'別紙3-1_区分⑤所要額内訳'!$D$88="無",COUNTIF($D$189:AD189,1)&lt;=7),AD189,IF(OR('別紙3-1_区分⑤所要額内訳'!$D$88="有",'別紙3-1_区分⑤所要額内訳'!$E$88&lt;=DATE(2022,12,31)),AD189,""))</f>
        <v/>
      </c>
      <c r="AE296" s="312" t="str">
        <f>IF(AND('別紙3-1_区分⑤所要額内訳'!$E$88&gt;=DATE(2023,1,1),'別紙3-1_区分⑤所要額内訳'!$D$88="無",COUNTIF($D$189:AE189,1)&lt;=7),AE189,IF(OR('別紙3-1_区分⑤所要額内訳'!$D$88="有",'別紙3-1_区分⑤所要額内訳'!$E$88&lt;=DATE(2022,12,31)),AE189,""))</f>
        <v/>
      </c>
      <c r="AF296" s="312" t="str">
        <f>IF(AND('別紙3-1_区分⑤所要額内訳'!$E$88&gt;=DATE(2023,1,1),'別紙3-1_区分⑤所要額内訳'!$D$88="無",COUNTIF($D$189:AF189,1)&lt;=7),AF189,IF(OR('別紙3-1_区分⑤所要額内訳'!$D$88="有",'別紙3-1_区分⑤所要額内訳'!$E$88&lt;=DATE(2022,12,31)),AF189,""))</f>
        <v/>
      </c>
      <c r="AG296" s="312" t="str">
        <f>IF(AND('別紙3-1_区分⑤所要額内訳'!$E$88&gt;=DATE(2023,1,1),'別紙3-1_区分⑤所要額内訳'!$D$88="無",COUNTIF($D$189:AG189,1)&lt;=7),AG189,IF(OR('別紙3-1_区分⑤所要額内訳'!$D$88="有",'別紙3-1_区分⑤所要額内訳'!$E$88&lt;=DATE(2022,12,31)),AG189,""))</f>
        <v/>
      </c>
      <c r="AH296" s="312" t="str">
        <f>IF(AND('別紙3-1_区分⑤所要額内訳'!$E$88&gt;=DATE(2023,1,1),'別紙3-1_区分⑤所要額内訳'!$D$88="無",COUNTIF($D$189:AH189,1)&lt;=7),AH189,IF(OR('別紙3-1_区分⑤所要額内訳'!$D$88="有",'別紙3-1_区分⑤所要額内訳'!$E$88&lt;=DATE(2022,12,31)),AH189,""))</f>
        <v/>
      </c>
      <c r="AI296" s="312" t="str">
        <f>IF(AND('別紙3-1_区分⑤所要額内訳'!$E$88&gt;=DATE(2023,1,1),'別紙3-1_区分⑤所要額内訳'!$D$88="無",COUNTIF($D$189:AI189,1)&lt;=7),AI189,IF(OR('別紙3-1_区分⑤所要額内訳'!$D$88="有",'別紙3-1_区分⑤所要額内訳'!$E$88&lt;=DATE(2022,12,31)),AI189,""))</f>
        <v/>
      </c>
      <c r="AJ296" s="312" t="str">
        <f>IF(AND('別紙3-1_区分⑤所要額内訳'!$E$88&gt;=DATE(2023,1,1),'別紙3-1_区分⑤所要額内訳'!$D$88="無",COUNTIF($D$189:AJ189,1)&lt;=7),AJ189,IF(OR('別紙3-1_区分⑤所要額内訳'!$D$88="有",'別紙3-1_区分⑤所要額内訳'!$E$88&lt;=DATE(2022,12,31)),AJ189,""))</f>
        <v/>
      </c>
      <c r="AK296" s="312" t="str">
        <f>IF(AND('別紙3-1_区分⑤所要額内訳'!$E$88&gt;=DATE(2023,1,1),'別紙3-1_区分⑤所要額内訳'!$D$88="無",COUNTIF($D$189:AK189,1)&lt;=7),AK189,IF(OR('別紙3-1_区分⑤所要額内訳'!$D$88="有",'別紙3-1_区分⑤所要額内訳'!$E$88&lt;=DATE(2022,12,31)),AK189,""))</f>
        <v/>
      </c>
      <c r="AL296" s="312" t="str">
        <f>IF(AND('別紙3-1_区分⑤所要額内訳'!$E$88&gt;=DATE(2023,1,1),'別紙3-1_区分⑤所要額内訳'!$D$88="無",COUNTIF($D$189:AL189,1)&lt;=7),AL189,IF(OR('別紙3-1_区分⑤所要額内訳'!$D$88="有",'別紙3-1_区分⑤所要額内訳'!$E$88&lt;=DATE(2022,12,31)),AL189,""))</f>
        <v/>
      </c>
      <c r="AM296" s="312" t="str">
        <f>IF(AND('別紙3-1_区分⑤所要額内訳'!$E$88&gt;=DATE(2023,1,1),'別紙3-1_区分⑤所要額内訳'!$D$88="無",COUNTIF($D$189:AM189,1)&lt;=7),AM189,IF(OR('別紙3-1_区分⑤所要額内訳'!$D$88="有",'別紙3-1_区分⑤所要額内訳'!$E$88&lt;=DATE(2022,12,31)),AM189,""))</f>
        <v/>
      </c>
      <c r="AN296" s="312" t="str">
        <f>IF(AND('別紙3-1_区分⑤所要額内訳'!$E$88&gt;=DATE(2023,1,1),'別紙3-1_区分⑤所要額内訳'!$D$88="無",COUNTIF($D$189:AN189,1)&lt;=7),AN189,IF(OR('別紙3-1_区分⑤所要額内訳'!$D$88="有",'別紙3-1_区分⑤所要額内訳'!$E$88&lt;=DATE(2022,12,31)),AN189,""))</f>
        <v/>
      </c>
      <c r="AO296" s="312" t="str">
        <f>IF(AND('別紙3-1_区分⑤所要額内訳'!$E$88&gt;=DATE(2023,1,1),'別紙3-1_区分⑤所要額内訳'!$D$88="無",COUNTIF($D$189:AO189,1)&lt;=7),AO189,IF(OR('別紙3-1_区分⑤所要額内訳'!$D$88="有",'別紙3-1_区分⑤所要額内訳'!$E$88&lt;=DATE(2022,12,31)),AO189,""))</f>
        <v/>
      </c>
      <c r="AP296" s="312" t="str">
        <f>IF(AND('別紙3-1_区分⑤所要額内訳'!$E$88&gt;=DATE(2023,1,1),'別紙3-1_区分⑤所要額内訳'!$D$88="無",COUNTIF($D$189:AP189,1)&lt;=7),AP189,IF(OR('別紙3-1_区分⑤所要額内訳'!$D$88="有",'別紙3-1_区分⑤所要額内訳'!$E$88&lt;=DATE(2022,12,31)),AP189,""))</f>
        <v/>
      </c>
      <c r="AQ296" s="312" t="str">
        <f>IF(AND('別紙3-1_区分⑤所要額内訳'!$E$88&gt;=DATE(2023,1,1),'別紙3-1_区分⑤所要額内訳'!$D$88="無",COUNTIF($D$189:AQ189,1)&lt;=7),AQ189,IF(OR('別紙3-1_区分⑤所要額内訳'!$D$88="有",'別紙3-1_区分⑤所要額内訳'!$E$88&lt;=DATE(2022,12,31)),AQ189,""))</f>
        <v/>
      </c>
      <c r="AR296" s="312" t="str">
        <f>IF(AND('別紙3-1_区分⑤所要額内訳'!$E$88&gt;=DATE(2023,1,1),'別紙3-1_区分⑤所要額内訳'!$D$88="無",COUNTIF($D$189:AR189,1)&lt;=7),AR189,IF(OR('別紙3-1_区分⑤所要額内訳'!$D$88="有",'別紙3-1_区分⑤所要額内訳'!$E$88&lt;=DATE(2022,12,31)),AR189,""))</f>
        <v/>
      </c>
      <c r="AS296" s="312" t="str">
        <f>IF(AND('別紙3-1_区分⑤所要額内訳'!$E$88&gt;=DATE(2023,1,1),'別紙3-1_区分⑤所要額内訳'!$D$88="無",COUNTIF($D$189:AS189,1)&lt;=7),AS189,IF(OR('別紙3-1_区分⑤所要額内訳'!$D$88="有",'別紙3-1_区分⑤所要額内訳'!$E$88&lt;=DATE(2022,12,31)),AS189,""))</f>
        <v/>
      </c>
      <c r="AT296" s="312" t="str">
        <f>IF(AND('別紙3-1_区分⑤所要額内訳'!$E$88&gt;=DATE(2023,1,1),'別紙3-1_区分⑤所要額内訳'!$D$88="無",COUNTIF($D$189:AT189,1)&lt;=7),AT189,IF(OR('別紙3-1_区分⑤所要額内訳'!$D$88="有",'別紙3-1_区分⑤所要額内訳'!$E$88&lt;=DATE(2022,12,31)),AT189,""))</f>
        <v/>
      </c>
      <c r="AU296" s="312" t="str">
        <f>IF(AND('別紙3-1_区分⑤所要額内訳'!$E$88&gt;=DATE(2023,1,1),'別紙3-1_区分⑤所要額内訳'!$D$88="無",COUNTIF($D$189:AU189,1)&lt;=7),AU189,IF(OR('別紙3-1_区分⑤所要額内訳'!$D$88="有",'別紙3-1_区分⑤所要額内訳'!$E$88&lt;=DATE(2022,12,31)),AU189,""))</f>
        <v/>
      </c>
      <c r="AV296" s="312" t="str">
        <f>IF(AND('別紙3-1_区分⑤所要額内訳'!$E$88&gt;=DATE(2023,1,1),'別紙3-1_区分⑤所要額内訳'!$D$88="無",COUNTIF($D$189:AV189,1)&lt;=7),AV189,IF(OR('別紙3-1_区分⑤所要額内訳'!$D$88="有",'別紙3-1_区分⑤所要額内訳'!$E$88&lt;=DATE(2022,12,31)),AV189,""))</f>
        <v/>
      </c>
      <c r="AW296" s="312" t="str">
        <f>IF(AND('別紙3-1_区分⑤所要額内訳'!$E$88&gt;=DATE(2023,1,1),'別紙3-1_区分⑤所要額内訳'!$D$88="無",COUNTIF($D$189:AW189,1)&lt;=7),AW189,IF(OR('別紙3-1_区分⑤所要額内訳'!$D$88="有",'別紙3-1_区分⑤所要額内訳'!$E$88&lt;=DATE(2022,12,31)),AW189,""))</f>
        <v/>
      </c>
      <c r="AX296" s="312" t="str">
        <f>IF(AND('別紙3-1_区分⑤所要額内訳'!$E$88&gt;=DATE(2023,1,1),'別紙3-1_区分⑤所要額内訳'!$D$88="無",COUNTIF($D$189:AX189,1)&lt;=7),AX189,IF(OR('別紙3-1_区分⑤所要額内訳'!$D$88="有",'別紙3-1_区分⑤所要額内訳'!$E$88&lt;=DATE(2022,12,31)),AX189,""))</f>
        <v/>
      </c>
      <c r="AY296" s="312" t="str">
        <f>IF(AND('別紙3-1_区分⑤所要額内訳'!$E$88&gt;=DATE(2023,1,1),'別紙3-1_区分⑤所要額内訳'!$D$88="無",COUNTIF($D$189:AY189,1)&lt;=7),AY189,IF(OR('別紙3-1_区分⑤所要額内訳'!$D$88="有",'別紙3-1_区分⑤所要額内訳'!$E$88&lt;=DATE(2022,12,31)),AY189,""))</f>
        <v/>
      </c>
      <c r="AZ296" s="312" t="str">
        <f>IF(AND('別紙3-1_区分⑤所要額内訳'!$E$88&gt;=DATE(2023,1,1),'別紙3-1_区分⑤所要額内訳'!$D$88="無",COUNTIF($D$189:AZ189,1)&lt;=7),AZ189,IF(OR('別紙3-1_区分⑤所要額内訳'!$D$88="有",'別紙3-1_区分⑤所要額内訳'!$E$88&lt;=DATE(2022,12,31)),AZ189,""))</f>
        <v/>
      </c>
      <c r="BA296" s="312" t="str">
        <f>IF(AND('別紙3-1_区分⑤所要額内訳'!$E$88&gt;=DATE(2023,1,1),'別紙3-1_区分⑤所要額内訳'!$D$88="無",COUNTIF($D$189:BA189,1)&lt;=7),BA189,IF(OR('別紙3-1_区分⑤所要額内訳'!$D$88="有",'別紙3-1_区分⑤所要額内訳'!$E$88&lt;=DATE(2022,12,31)),BA189,""))</f>
        <v/>
      </c>
      <c r="BB296" s="311">
        <f t="shared" si="233"/>
        <v>1</v>
      </c>
    </row>
    <row r="297" spans="1:54">
      <c r="A297" s="307" t="str">
        <f t="shared" si="232"/>
        <v/>
      </c>
      <c r="B297" s="313" t="str">
        <f t="shared" si="232"/>
        <v/>
      </c>
      <c r="C297" s="307" t="str">
        <f t="shared" si="232"/>
        <v/>
      </c>
      <c r="D297" s="312">
        <f>IF(AND('別紙3-1_区分⑤所要額内訳'!$E$89&gt;=DATE(2023,1,1),'別紙3-1_区分⑤所要額内訳'!$D$89="無",COUNTIF($D$190:D190,1)&lt;=7),D190,IF(OR('別紙3-1_区分⑤所要額内訳'!$D$89="有",'別紙3-1_区分⑤所要額内訳'!$E$89&lt;=DATE(2022,12,31)),D190,""))</f>
        <v>1</v>
      </c>
      <c r="E297" s="312" t="str">
        <f>IF(AND('別紙3-1_区分⑤所要額内訳'!$E$89&gt;=DATE(2023,1,1),'別紙3-1_区分⑤所要額内訳'!$D$89="無",COUNTIF($D$190:E190,1)&lt;=7),E190,IF(OR('別紙3-1_区分⑤所要額内訳'!$D$89="有",'別紙3-1_区分⑤所要額内訳'!$E$89&lt;=DATE(2022,12,31)),E190,""))</f>
        <v/>
      </c>
      <c r="F297" s="312" t="str">
        <f>IF(AND('別紙3-1_区分⑤所要額内訳'!$E$89&gt;=DATE(2023,1,1),'別紙3-1_区分⑤所要額内訳'!$D$89="無",COUNTIF($D$190:F190,1)&lt;=7),F190,IF(OR('別紙3-1_区分⑤所要額内訳'!$D$89="有",'別紙3-1_区分⑤所要額内訳'!$E$89&lt;=DATE(2022,12,31)),F190,""))</f>
        <v/>
      </c>
      <c r="G297" s="312" t="str">
        <f>IF(AND('別紙3-1_区分⑤所要額内訳'!$E$89&gt;=DATE(2023,1,1),'別紙3-1_区分⑤所要額内訳'!$D$89="無",COUNTIF($D$190:G190,1)&lt;=7),G190,IF(OR('別紙3-1_区分⑤所要額内訳'!$D$89="有",'別紙3-1_区分⑤所要額内訳'!$E$89&lt;=DATE(2022,12,31)),G190,""))</f>
        <v/>
      </c>
      <c r="H297" s="312" t="str">
        <f>IF(AND('別紙3-1_区分⑤所要額内訳'!$E$89&gt;=DATE(2023,1,1),'別紙3-1_区分⑤所要額内訳'!$D$89="無",COUNTIF($D$190:H190,1)&lt;=7),H190,IF(OR('別紙3-1_区分⑤所要額内訳'!$D$89="有",'別紙3-1_区分⑤所要額内訳'!$E$89&lt;=DATE(2022,12,31)),H190,""))</f>
        <v/>
      </c>
      <c r="I297" s="312" t="str">
        <f>IF(AND('別紙3-1_区分⑤所要額内訳'!$E$89&gt;=DATE(2023,1,1),'別紙3-1_区分⑤所要額内訳'!$D$89="無",COUNTIF($D$190:I190,1)&lt;=7),I190,IF(OR('別紙3-1_区分⑤所要額内訳'!$D$89="有",'別紙3-1_区分⑤所要額内訳'!$E$89&lt;=DATE(2022,12,31)),I190,""))</f>
        <v/>
      </c>
      <c r="J297" s="312" t="str">
        <f>IF(AND('別紙3-1_区分⑤所要額内訳'!$E$89&gt;=DATE(2023,1,1),'別紙3-1_区分⑤所要額内訳'!$D$89="無",COUNTIF($D$190:J190,1)&lt;=7),J190,IF(OR('別紙3-1_区分⑤所要額内訳'!$D$89="有",'別紙3-1_区分⑤所要額内訳'!$E$89&lt;=DATE(2022,12,31)),J190,""))</f>
        <v/>
      </c>
      <c r="K297" s="312" t="str">
        <f>IF(AND('別紙3-1_区分⑤所要額内訳'!$E$89&gt;=DATE(2023,1,1),'別紙3-1_区分⑤所要額内訳'!$D$89="無",COUNTIF($D$190:K190,1)&lt;=7),K190,IF(OR('別紙3-1_区分⑤所要額内訳'!$D$89="有",'別紙3-1_区分⑤所要額内訳'!$E$89&lt;=DATE(2022,12,31)),K190,""))</f>
        <v/>
      </c>
      <c r="L297" s="312" t="str">
        <f>IF(AND('別紙3-1_区分⑤所要額内訳'!$E$89&gt;=DATE(2023,1,1),'別紙3-1_区分⑤所要額内訳'!$D$89="無",COUNTIF($D$190:L190,1)&lt;=7),L190,IF(OR('別紙3-1_区分⑤所要額内訳'!$D$89="有",'別紙3-1_区分⑤所要額内訳'!$E$89&lt;=DATE(2022,12,31)),L190,""))</f>
        <v/>
      </c>
      <c r="M297" s="312" t="str">
        <f>IF(AND('別紙3-1_区分⑤所要額内訳'!$E$89&gt;=DATE(2023,1,1),'別紙3-1_区分⑤所要額内訳'!$D$89="無",COUNTIF($D$190:M190,1)&lt;=7),M190,IF(OR('別紙3-1_区分⑤所要額内訳'!$D$89="有",'別紙3-1_区分⑤所要額内訳'!$E$89&lt;=DATE(2022,12,31)),M190,""))</f>
        <v/>
      </c>
      <c r="N297" s="312" t="str">
        <f>IF(AND('別紙3-1_区分⑤所要額内訳'!$E$89&gt;=DATE(2023,1,1),'別紙3-1_区分⑤所要額内訳'!$D$89="無",COUNTIF($D$190:N190,1)&lt;=7),N190,IF(OR('別紙3-1_区分⑤所要額内訳'!$D$89="有",'別紙3-1_区分⑤所要額内訳'!$E$89&lt;=DATE(2022,12,31)),N190,""))</f>
        <v/>
      </c>
      <c r="O297" s="312" t="str">
        <f>IF(AND('別紙3-1_区分⑤所要額内訳'!$E$89&gt;=DATE(2023,1,1),'別紙3-1_区分⑤所要額内訳'!$D$89="無",COUNTIF($D$190:O190,1)&lt;=7),O190,IF(OR('別紙3-1_区分⑤所要額内訳'!$D$89="有",'別紙3-1_区分⑤所要額内訳'!$E$89&lt;=DATE(2022,12,31)),O190,""))</f>
        <v/>
      </c>
      <c r="P297" s="312" t="str">
        <f>IF(AND('別紙3-1_区分⑤所要額内訳'!$E$89&gt;=DATE(2023,1,1),'別紙3-1_区分⑤所要額内訳'!$D$89="無",COUNTIF($D$190:P190,1)&lt;=7),P190,IF(OR('別紙3-1_区分⑤所要額内訳'!$D$89="有",'別紙3-1_区分⑤所要額内訳'!$E$89&lt;=DATE(2022,12,31)),P190,""))</f>
        <v/>
      </c>
      <c r="Q297" s="312" t="str">
        <f>IF(AND('別紙3-1_区分⑤所要額内訳'!$E$89&gt;=DATE(2023,1,1),'別紙3-1_区分⑤所要額内訳'!$D$89="無",COUNTIF($D$190:Q190,1)&lt;=7),Q190,IF(OR('別紙3-1_区分⑤所要額内訳'!$D$89="有",'別紙3-1_区分⑤所要額内訳'!$E$89&lt;=DATE(2022,12,31)),Q190,""))</f>
        <v/>
      </c>
      <c r="R297" s="312" t="str">
        <f>IF(AND('別紙3-1_区分⑤所要額内訳'!$E$89&gt;=DATE(2023,1,1),'別紙3-1_区分⑤所要額内訳'!$D$89="無",COUNTIF($D$190:R190,1)&lt;=7),R190,IF(OR('別紙3-1_区分⑤所要額内訳'!$D$89="有",'別紙3-1_区分⑤所要額内訳'!$E$89&lt;=DATE(2022,12,31)),R190,""))</f>
        <v/>
      </c>
      <c r="S297" s="312" t="str">
        <f>IF(AND('別紙3-1_区分⑤所要額内訳'!$E$89&gt;=DATE(2023,1,1),'別紙3-1_区分⑤所要額内訳'!$D$89="無",COUNTIF($D$190:S190,1)&lt;=7),S190,IF(OR('別紙3-1_区分⑤所要額内訳'!$D$89="有",'別紙3-1_区分⑤所要額内訳'!$E$89&lt;=DATE(2022,12,31)),S190,""))</f>
        <v/>
      </c>
      <c r="T297" s="312" t="str">
        <f>IF(AND('別紙3-1_区分⑤所要額内訳'!$E$89&gt;=DATE(2023,1,1),'別紙3-1_区分⑤所要額内訳'!$D$89="無",COUNTIF($D$190:T190,1)&lt;=7),T190,IF(OR('別紙3-1_区分⑤所要額内訳'!$D$89="有",'別紙3-1_区分⑤所要額内訳'!$E$89&lt;=DATE(2022,12,31)),T190,""))</f>
        <v/>
      </c>
      <c r="U297" s="312" t="str">
        <f>IF(AND('別紙3-1_区分⑤所要額内訳'!$E$89&gt;=DATE(2023,1,1),'別紙3-1_区分⑤所要額内訳'!$D$89="無",COUNTIF($D$190:U190,1)&lt;=7),U190,IF(OR('別紙3-1_区分⑤所要額内訳'!$D$89="有",'別紙3-1_区分⑤所要額内訳'!$E$89&lt;=DATE(2022,12,31)),U190,""))</f>
        <v/>
      </c>
      <c r="V297" s="312" t="str">
        <f>IF(AND('別紙3-1_区分⑤所要額内訳'!$E$89&gt;=DATE(2023,1,1),'別紙3-1_区分⑤所要額内訳'!$D$89="無",COUNTIF($D$190:V190,1)&lt;=7),V190,IF(OR('別紙3-1_区分⑤所要額内訳'!$D$89="有",'別紙3-1_区分⑤所要額内訳'!$E$89&lt;=DATE(2022,12,31)),V190,""))</f>
        <v/>
      </c>
      <c r="W297" s="312" t="str">
        <f>IF(AND('別紙3-1_区分⑤所要額内訳'!$E$89&gt;=DATE(2023,1,1),'別紙3-1_区分⑤所要額内訳'!$D$89="無",COUNTIF($D$190:W190,1)&lt;=7),W190,IF(OR('別紙3-1_区分⑤所要額内訳'!$D$89="有",'別紙3-1_区分⑤所要額内訳'!$E$89&lt;=DATE(2022,12,31)),W190,""))</f>
        <v/>
      </c>
      <c r="X297" s="312" t="str">
        <f>IF(AND('別紙3-1_区分⑤所要額内訳'!$E$89&gt;=DATE(2023,1,1),'別紙3-1_区分⑤所要額内訳'!$D$89="無",COUNTIF($D$190:X190,1)&lt;=7),X190,IF(OR('別紙3-1_区分⑤所要額内訳'!$D$89="有",'別紙3-1_区分⑤所要額内訳'!$E$89&lt;=DATE(2022,12,31)),X190,""))</f>
        <v/>
      </c>
      <c r="Y297" s="312" t="str">
        <f>IF(AND('別紙3-1_区分⑤所要額内訳'!$E$89&gt;=DATE(2023,1,1),'別紙3-1_区分⑤所要額内訳'!$D$89="無",COUNTIF($D$190:Y190,1)&lt;=7),Y190,IF(OR('別紙3-1_区分⑤所要額内訳'!$D$89="有",'別紙3-1_区分⑤所要額内訳'!$E$89&lt;=DATE(2022,12,31)),Y190,""))</f>
        <v/>
      </c>
      <c r="Z297" s="312" t="str">
        <f>IF(AND('別紙3-1_区分⑤所要額内訳'!$E$89&gt;=DATE(2023,1,1),'別紙3-1_区分⑤所要額内訳'!$D$89="無",COUNTIF($D$190:Z190,1)&lt;=7),Z190,IF(OR('別紙3-1_区分⑤所要額内訳'!$D$89="有",'別紙3-1_区分⑤所要額内訳'!$E$89&lt;=DATE(2022,12,31)),Z190,""))</f>
        <v/>
      </c>
      <c r="AA297" s="312" t="str">
        <f>IF(AND('別紙3-1_区分⑤所要額内訳'!$E$89&gt;=DATE(2023,1,1),'別紙3-1_区分⑤所要額内訳'!$D$89="無",COUNTIF($D$190:AA190,1)&lt;=7),AA190,IF(OR('別紙3-1_区分⑤所要額内訳'!$D$89="有",'別紙3-1_区分⑤所要額内訳'!$E$89&lt;=DATE(2022,12,31)),AA190,""))</f>
        <v/>
      </c>
      <c r="AB297" s="312" t="str">
        <f>IF(AND('別紙3-1_区分⑤所要額内訳'!$E$89&gt;=DATE(2023,1,1),'別紙3-1_区分⑤所要額内訳'!$D$89="無",COUNTIF($D$190:AB190,1)&lt;=7),AB190,IF(OR('別紙3-1_区分⑤所要額内訳'!$D$89="有",'別紙3-1_区分⑤所要額内訳'!$E$89&lt;=DATE(2022,12,31)),AB190,""))</f>
        <v/>
      </c>
      <c r="AC297" s="312" t="str">
        <f>IF(AND('別紙3-1_区分⑤所要額内訳'!$E$89&gt;=DATE(2023,1,1),'別紙3-1_区分⑤所要額内訳'!$D$89="無",COUNTIF($D$190:AC190,1)&lt;=7),AC190,IF(OR('別紙3-1_区分⑤所要額内訳'!$D$89="有",'別紙3-1_区分⑤所要額内訳'!$E$89&lt;=DATE(2022,12,31)),AC190,""))</f>
        <v/>
      </c>
      <c r="AD297" s="312" t="str">
        <f>IF(AND('別紙3-1_区分⑤所要額内訳'!$E$89&gt;=DATE(2023,1,1),'別紙3-1_区分⑤所要額内訳'!$D$89="無",COUNTIF($D$190:AD190,1)&lt;=7),AD190,IF(OR('別紙3-1_区分⑤所要額内訳'!$D$89="有",'別紙3-1_区分⑤所要額内訳'!$E$89&lt;=DATE(2022,12,31)),AD190,""))</f>
        <v/>
      </c>
      <c r="AE297" s="312" t="str">
        <f>IF(AND('別紙3-1_区分⑤所要額内訳'!$E$89&gt;=DATE(2023,1,1),'別紙3-1_区分⑤所要額内訳'!$D$89="無",COUNTIF($D$190:AE190,1)&lt;=7),AE190,IF(OR('別紙3-1_区分⑤所要額内訳'!$D$89="有",'別紙3-1_区分⑤所要額内訳'!$E$89&lt;=DATE(2022,12,31)),AE190,""))</f>
        <v/>
      </c>
      <c r="AF297" s="312" t="str">
        <f>IF(AND('別紙3-1_区分⑤所要額内訳'!$E$89&gt;=DATE(2023,1,1),'別紙3-1_区分⑤所要額内訳'!$D$89="無",COUNTIF($D$190:AF190,1)&lt;=7),AF190,IF(OR('別紙3-1_区分⑤所要額内訳'!$D$89="有",'別紙3-1_区分⑤所要額内訳'!$E$89&lt;=DATE(2022,12,31)),AF190,""))</f>
        <v/>
      </c>
      <c r="AG297" s="312" t="str">
        <f>IF(AND('別紙3-1_区分⑤所要額内訳'!$E$89&gt;=DATE(2023,1,1),'別紙3-1_区分⑤所要額内訳'!$D$89="無",COUNTIF($D$190:AG190,1)&lt;=7),AG190,IF(OR('別紙3-1_区分⑤所要額内訳'!$D$89="有",'別紙3-1_区分⑤所要額内訳'!$E$89&lt;=DATE(2022,12,31)),AG190,""))</f>
        <v/>
      </c>
      <c r="AH297" s="312" t="str">
        <f>IF(AND('別紙3-1_区分⑤所要額内訳'!$E$89&gt;=DATE(2023,1,1),'別紙3-1_区分⑤所要額内訳'!$D$89="無",COUNTIF($D$190:AH190,1)&lt;=7),AH190,IF(OR('別紙3-1_区分⑤所要額内訳'!$D$89="有",'別紙3-1_区分⑤所要額内訳'!$E$89&lt;=DATE(2022,12,31)),AH190,""))</f>
        <v/>
      </c>
      <c r="AI297" s="312" t="str">
        <f>IF(AND('別紙3-1_区分⑤所要額内訳'!$E$89&gt;=DATE(2023,1,1),'別紙3-1_区分⑤所要額内訳'!$D$89="無",COUNTIF($D$190:AI190,1)&lt;=7),AI190,IF(OR('別紙3-1_区分⑤所要額内訳'!$D$89="有",'別紙3-1_区分⑤所要額内訳'!$E$89&lt;=DATE(2022,12,31)),AI190,""))</f>
        <v/>
      </c>
      <c r="AJ297" s="312" t="str">
        <f>IF(AND('別紙3-1_区分⑤所要額内訳'!$E$89&gt;=DATE(2023,1,1),'別紙3-1_区分⑤所要額内訳'!$D$89="無",COUNTIF($D$190:AJ190,1)&lt;=7),AJ190,IF(OR('別紙3-1_区分⑤所要額内訳'!$D$89="有",'別紙3-1_区分⑤所要額内訳'!$E$89&lt;=DATE(2022,12,31)),AJ190,""))</f>
        <v/>
      </c>
      <c r="AK297" s="312" t="str">
        <f>IF(AND('別紙3-1_区分⑤所要額内訳'!$E$89&gt;=DATE(2023,1,1),'別紙3-1_区分⑤所要額内訳'!$D$89="無",COUNTIF($D$190:AK190,1)&lt;=7),AK190,IF(OR('別紙3-1_区分⑤所要額内訳'!$D$89="有",'別紙3-1_区分⑤所要額内訳'!$E$89&lt;=DATE(2022,12,31)),AK190,""))</f>
        <v/>
      </c>
      <c r="AL297" s="312" t="str">
        <f>IF(AND('別紙3-1_区分⑤所要額内訳'!$E$89&gt;=DATE(2023,1,1),'別紙3-1_区分⑤所要額内訳'!$D$89="無",COUNTIF($D$190:AL190,1)&lt;=7),AL190,IF(OR('別紙3-1_区分⑤所要額内訳'!$D$89="有",'別紙3-1_区分⑤所要額内訳'!$E$89&lt;=DATE(2022,12,31)),AL190,""))</f>
        <v/>
      </c>
      <c r="AM297" s="312" t="str">
        <f>IF(AND('別紙3-1_区分⑤所要額内訳'!$E$89&gt;=DATE(2023,1,1),'別紙3-1_区分⑤所要額内訳'!$D$89="無",COUNTIF($D$190:AM190,1)&lt;=7),AM190,IF(OR('別紙3-1_区分⑤所要額内訳'!$D$89="有",'別紙3-1_区分⑤所要額内訳'!$E$89&lt;=DATE(2022,12,31)),AM190,""))</f>
        <v/>
      </c>
      <c r="AN297" s="312" t="str">
        <f>IF(AND('別紙3-1_区分⑤所要額内訳'!$E$89&gt;=DATE(2023,1,1),'別紙3-1_区分⑤所要額内訳'!$D$89="無",COUNTIF($D$190:AN190,1)&lt;=7),AN190,IF(OR('別紙3-1_区分⑤所要額内訳'!$D$89="有",'別紙3-1_区分⑤所要額内訳'!$E$89&lt;=DATE(2022,12,31)),AN190,""))</f>
        <v/>
      </c>
      <c r="AO297" s="312" t="str">
        <f>IF(AND('別紙3-1_区分⑤所要額内訳'!$E$89&gt;=DATE(2023,1,1),'別紙3-1_区分⑤所要額内訳'!$D$89="無",COUNTIF($D$190:AO190,1)&lt;=7),AO190,IF(OR('別紙3-1_区分⑤所要額内訳'!$D$89="有",'別紙3-1_区分⑤所要額内訳'!$E$89&lt;=DATE(2022,12,31)),AO190,""))</f>
        <v/>
      </c>
      <c r="AP297" s="312" t="str">
        <f>IF(AND('別紙3-1_区分⑤所要額内訳'!$E$89&gt;=DATE(2023,1,1),'別紙3-1_区分⑤所要額内訳'!$D$89="無",COUNTIF($D$190:AP190,1)&lt;=7),AP190,IF(OR('別紙3-1_区分⑤所要額内訳'!$D$89="有",'別紙3-1_区分⑤所要額内訳'!$E$89&lt;=DATE(2022,12,31)),AP190,""))</f>
        <v/>
      </c>
      <c r="AQ297" s="312" t="str">
        <f>IF(AND('別紙3-1_区分⑤所要額内訳'!$E$89&gt;=DATE(2023,1,1),'別紙3-1_区分⑤所要額内訳'!$D$89="無",COUNTIF($D$190:AQ190,1)&lt;=7),AQ190,IF(OR('別紙3-1_区分⑤所要額内訳'!$D$89="有",'別紙3-1_区分⑤所要額内訳'!$E$89&lt;=DATE(2022,12,31)),AQ190,""))</f>
        <v/>
      </c>
      <c r="AR297" s="312" t="str">
        <f>IF(AND('別紙3-1_区分⑤所要額内訳'!$E$89&gt;=DATE(2023,1,1),'別紙3-1_区分⑤所要額内訳'!$D$89="無",COUNTIF($D$190:AR190,1)&lt;=7),AR190,IF(OR('別紙3-1_区分⑤所要額内訳'!$D$89="有",'別紙3-1_区分⑤所要額内訳'!$E$89&lt;=DATE(2022,12,31)),AR190,""))</f>
        <v/>
      </c>
      <c r="AS297" s="312" t="str">
        <f>IF(AND('別紙3-1_区分⑤所要額内訳'!$E$89&gt;=DATE(2023,1,1),'別紙3-1_区分⑤所要額内訳'!$D$89="無",COUNTIF($D$190:AS190,1)&lt;=7),AS190,IF(OR('別紙3-1_区分⑤所要額内訳'!$D$89="有",'別紙3-1_区分⑤所要額内訳'!$E$89&lt;=DATE(2022,12,31)),AS190,""))</f>
        <v/>
      </c>
      <c r="AT297" s="312" t="str">
        <f>IF(AND('別紙3-1_区分⑤所要額内訳'!$E$89&gt;=DATE(2023,1,1),'別紙3-1_区分⑤所要額内訳'!$D$89="無",COUNTIF($D$190:AT190,1)&lt;=7),AT190,IF(OR('別紙3-1_区分⑤所要額内訳'!$D$89="有",'別紙3-1_区分⑤所要額内訳'!$E$89&lt;=DATE(2022,12,31)),AT190,""))</f>
        <v/>
      </c>
      <c r="AU297" s="312" t="str">
        <f>IF(AND('別紙3-1_区分⑤所要額内訳'!$E$89&gt;=DATE(2023,1,1),'別紙3-1_区分⑤所要額内訳'!$D$89="無",COUNTIF($D$190:AU190,1)&lt;=7),AU190,IF(OR('別紙3-1_区分⑤所要額内訳'!$D$89="有",'別紙3-1_区分⑤所要額内訳'!$E$89&lt;=DATE(2022,12,31)),AU190,""))</f>
        <v/>
      </c>
      <c r="AV297" s="312" t="str">
        <f>IF(AND('別紙3-1_区分⑤所要額内訳'!$E$89&gt;=DATE(2023,1,1),'別紙3-1_区分⑤所要額内訳'!$D$89="無",COUNTIF($D$190:AV190,1)&lt;=7),AV190,IF(OR('別紙3-1_区分⑤所要額内訳'!$D$89="有",'別紙3-1_区分⑤所要額内訳'!$E$89&lt;=DATE(2022,12,31)),AV190,""))</f>
        <v/>
      </c>
      <c r="AW297" s="312" t="str">
        <f>IF(AND('別紙3-1_区分⑤所要額内訳'!$E$89&gt;=DATE(2023,1,1),'別紙3-1_区分⑤所要額内訳'!$D$89="無",COUNTIF($D$190:AW190,1)&lt;=7),AW190,IF(OR('別紙3-1_区分⑤所要額内訳'!$D$89="有",'別紙3-1_区分⑤所要額内訳'!$E$89&lt;=DATE(2022,12,31)),AW190,""))</f>
        <v/>
      </c>
      <c r="AX297" s="312" t="str">
        <f>IF(AND('別紙3-1_区分⑤所要額内訳'!$E$89&gt;=DATE(2023,1,1),'別紙3-1_区分⑤所要額内訳'!$D$89="無",COUNTIF($D$190:AX190,1)&lt;=7),AX190,IF(OR('別紙3-1_区分⑤所要額内訳'!$D$89="有",'別紙3-1_区分⑤所要額内訳'!$E$89&lt;=DATE(2022,12,31)),AX190,""))</f>
        <v/>
      </c>
      <c r="AY297" s="312" t="str">
        <f>IF(AND('別紙3-1_区分⑤所要額内訳'!$E$89&gt;=DATE(2023,1,1),'別紙3-1_区分⑤所要額内訳'!$D$89="無",COUNTIF($D$190:AY190,1)&lt;=7),AY190,IF(OR('別紙3-1_区分⑤所要額内訳'!$D$89="有",'別紙3-1_区分⑤所要額内訳'!$E$89&lt;=DATE(2022,12,31)),AY190,""))</f>
        <v/>
      </c>
      <c r="AZ297" s="312" t="str">
        <f>IF(AND('別紙3-1_区分⑤所要額内訳'!$E$89&gt;=DATE(2023,1,1),'別紙3-1_区分⑤所要額内訳'!$D$89="無",COUNTIF($D$190:AZ190,1)&lt;=7),AZ190,IF(OR('別紙3-1_区分⑤所要額内訳'!$D$89="有",'別紙3-1_区分⑤所要額内訳'!$E$89&lt;=DATE(2022,12,31)),AZ190,""))</f>
        <v/>
      </c>
      <c r="BA297" s="312" t="str">
        <f>IF(AND('別紙3-1_区分⑤所要額内訳'!$E$89&gt;=DATE(2023,1,1),'別紙3-1_区分⑤所要額内訳'!$D$89="無",COUNTIF($D$190:BA190,1)&lt;=7),BA190,IF(OR('別紙3-1_区分⑤所要額内訳'!$D$89="有",'別紙3-1_区分⑤所要額内訳'!$E$89&lt;=DATE(2022,12,31)),BA190,""))</f>
        <v/>
      </c>
      <c r="BB297" s="311">
        <f t="shared" si="233"/>
        <v>1</v>
      </c>
    </row>
    <row r="298" spans="1:54">
      <c r="A298" s="307" t="str">
        <f t="shared" si="232"/>
        <v/>
      </c>
      <c r="B298" s="313" t="str">
        <f t="shared" si="232"/>
        <v/>
      </c>
      <c r="C298" s="307" t="str">
        <f t="shared" si="232"/>
        <v/>
      </c>
      <c r="D298" s="312">
        <f>IF(AND('別紙3-1_区分⑤所要額内訳'!$E$90&gt;=DATE(2023,1,1),'別紙3-1_区分⑤所要額内訳'!$D$90="無",COUNTIF($D$191:D191,1)&lt;=7),D191,IF(OR('別紙3-1_区分⑤所要額内訳'!$D$90="有",'別紙3-1_区分⑤所要額内訳'!$E$90&lt;=DATE(2022,12,31)),D191,""))</f>
        <v>1</v>
      </c>
      <c r="E298" s="312" t="str">
        <f>IF(AND('別紙3-1_区分⑤所要額内訳'!$E$90&gt;=DATE(2023,1,1),'別紙3-1_区分⑤所要額内訳'!$D$90="無",COUNTIF($D$191:E191,1)&lt;=7),E191,IF(OR('別紙3-1_区分⑤所要額内訳'!$D$90="有",'別紙3-1_区分⑤所要額内訳'!$E$90&lt;=DATE(2022,12,31)),E191,""))</f>
        <v/>
      </c>
      <c r="F298" s="312" t="str">
        <f>IF(AND('別紙3-1_区分⑤所要額内訳'!$E$90&gt;=DATE(2023,1,1),'別紙3-1_区分⑤所要額内訳'!$D$90="無",COUNTIF($D$191:F191,1)&lt;=7),F191,IF(OR('別紙3-1_区分⑤所要額内訳'!$D$90="有",'別紙3-1_区分⑤所要額内訳'!$E$90&lt;=DATE(2022,12,31)),F191,""))</f>
        <v/>
      </c>
      <c r="G298" s="312" t="str">
        <f>IF(AND('別紙3-1_区分⑤所要額内訳'!$E$90&gt;=DATE(2023,1,1),'別紙3-1_区分⑤所要額内訳'!$D$90="無",COUNTIF($D$191:G191,1)&lt;=7),G191,IF(OR('別紙3-1_区分⑤所要額内訳'!$D$90="有",'別紙3-1_区分⑤所要額内訳'!$E$90&lt;=DATE(2022,12,31)),G191,""))</f>
        <v/>
      </c>
      <c r="H298" s="312" t="str">
        <f>IF(AND('別紙3-1_区分⑤所要額内訳'!$E$90&gt;=DATE(2023,1,1),'別紙3-1_区分⑤所要額内訳'!$D$90="無",COUNTIF($D$191:H191,1)&lt;=7),H191,IF(OR('別紙3-1_区分⑤所要額内訳'!$D$90="有",'別紙3-1_区分⑤所要額内訳'!$E$90&lt;=DATE(2022,12,31)),H191,""))</f>
        <v/>
      </c>
      <c r="I298" s="312" t="str">
        <f>IF(AND('別紙3-1_区分⑤所要額内訳'!$E$90&gt;=DATE(2023,1,1),'別紙3-1_区分⑤所要額内訳'!$D$90="無",COUNTIF($D$191:I191,1)&lt;=7),I191,IF(OR('別紙3-1_区分⑤所要額内訳'!$D$90="有",'別紙3-1_区分⑤所要額内訳'!$E$90&lt;=DATE(2022,12,31)),I191,""))</f>
        <v/>
      </c>
      <c r="J298" s="312" t="str">
        <f>IF(AND('別紙3-1_区分⑤所要額内訳'!$E$90&gt;=DATE(2023,1,1),'別紙3-1_区分⑤所要額内訳'!$D$90="無",COUNTIF($D$191:J191,1)&lt;=7),J191,IF(OR('別紙3-1_区分⑤所要額内訳'!$D$90="有",'別紙3-1_区分⑤所要額内訳'!$E$90&lt;=DATE(2022,12,31)),J191,""))</f>
        <v/>
      </c>
      <c r="K298" s="312" t="str">
        <f>IF(AND('別紙3-1_区分⑤所要額内訳'!$E$90&gt;=DATE(2023,1,1),'別紙3-1_区分⑤所要額内訳'!$D$90="無",COUNTIF($D$191:K191,1)&lt;=7),K191,IF(OR('別紙3-1_区分⑤所要額内訳'!$D$90="有",'別紙3-1_区分⑤所要額内訳'!$E$90&lt;=DATE(2022,12,31)),K191,""))</f>
        <v/>
      </c>
      <c r="L298" s="312" t="str">
        <f>IF(AND('別紙3-1_区分⑤所要額内訳'!$E$90&gt;=DATE(2023,1,1),'別紙3-1_区分⑤所要額内訳'!$D$90="無",COUNTIF($D$191:L191,1)&lt;=7),L191,IF(OR('別紙3-1_区分⑤所要額内訳'!$D$90="有",'別紙3-1_区分⑤所要額内訳'!$E$90&lt;=DATE(2022,12,31)),L191,""))</f>
        <v/>
      </c>
      <c r="M298" s="312" t="str">
        <f>IF(AND('別紙3-1_区分⑤所要額内訳'!$E$90&gt;=DATE(2023,1,1),'別紙3-1_区分⑤所要額内訳'!$D$90="無",COUNTIF($D$191:M191,1)&lt;=7),M191,IF(OR('別紙3-1_区分⑤所要額内訳'!$D$90="有",'別紙3-1_区分⑤所要額内訳'!$E$90&lt;=DATE(2022,12,31)),M191,""))</f>
        <v/>
      </c>
      <c r="N298" s="312" t="str">
        <f>IF(AND('別紙3-1_区分⑤所要額内訳'!$E$90&gt;=DATE(2023,1,1),'別紙3-1_区分⑤所要額内訳'!$D$90="無",COUNTIF($D$191:N191,1)&lt;=7),N191,IF(OR('別紙3-1_区分⑤所要額内訳'!$D$90="有",'別紙3-1_区分⑤所要額内訳'!$E$90&lt;=DATE(2022,12,31)),N191,""))</f>
        <v/>
      </c>
      <c r="O298" s="312" t="str">
        <f>IF(AND('別紙3-1_区分⑤所要額内訳'!$E$90&gt;=DATE(2023,1,1),'別紙3-1_区分⑤所要額内訳'!$D$90="無",COUNTIF($D$191:O191,1)&lt;=7),O191,IF(OR('別紙3-1_区分⑤所要額内訳'!$D$90="有",'別紙3-1_区分⑤所要額内訳'!$E$90&lt;=DATE(2022,12,31)),O191,""))</f>
        <v/>
      </c>
      <c r="P298" s="312" t="str">
        <f>IF(AND('別紙3-1_区分⑤所要額内訳'!$E$90&gt;=DATE(2023,1,1),'別紙3-1_区分⑤所要額内訳'!$D$90="無",COUNTIF($D$191:P191,1)&lt;=7),P191,IF(OR('別紙3-1_区分⑤所要額内訳'!$D$90="有",'別紙3-1_区分⑤所要額内訳'!$E$90&lt;=DATE(2022,12,31)),P191,""))</f>
        <v/>
      </c>
      <c r="Q298" s="312" t="str">
        <f>IF(AND('別紙3-1_区分⑤所要額内訳'!$E$90&gt;=DATE(2023,1,1),'別紙3-1_区分⑤所要額内訳'!$D$90="無",COUNTIF($D$191:Q191,1)&lt;=7),Q191,IF(OR('別紙3-1_区分⑤所要額内訳'!$D$90="有",'別紙3-1_区分⑤所要額内訳'!$E$90&lt;=DATE(2022,12,31)),Q191,""))</f>
        <v/>
      </c>
      <c r="R298" s="312" t="str">
        <f>IF(AND('別紙3-1_区分⑤所要額内訳'!$E$90&gt;=DATE(2023,1,1),'別紙3-1_区分⑤所要額内訳'!$D$90="無",COUNTIF($D$191:R191,1)&lt;=7),R191,IF(OR('別紙3-1_区分⑤所要額内訳'!$D$90="有",'別紙3-1_区分⑤所要額内訳'!$E$90&lt;=DATE(2022,12,31)),R191,""))</f>
        <v/>
      </c>
      <c r="S298" s="312" t="str">
        <f>IF(AND('別紙3-1_区分⑤所要額内訳'!$E$90&gt;=DATE(2023,1,1),'別紙3-1_区分⑤所要額内訳'!$D$90="無",COUNTIF($D$191:S191,1)&lt;=7),S191,IF(OR('別紙3-1_区分⑤所要額内訳'!$D$90="有",'別紙3-1_区分⑤所要額内訳'!$E$90&lt;=DATE(2022,12,31)),S191,""))</f>
        <v/>
      </c>
      <c r="T298" s="312" t="str">
        <f>IF(AND('別紙3-1_区分⑤所要額内訳'!$E$90&gt;=DATE(2023,1,1),'別紙3-1_区分⑤所要額内訳'!$D$90="無",COUNTIF($D$191:T191,1)&lt;=7),T191,IF(OR('別紙3-1_区分⑤所要額内訳'!$D$90="有",'別紙3-1_区分⑤所要額内訳'!$E$90&lt;=DATE(2022,12,31)),T191,""))</f>
        <v/>
      </c>
      <c r="U298" s="312" t="str">
        <f>IF(AND('別紙3-1_区分⑤所要額内訳'!$E$90&gt;=DATE(2023,1,1),'別紙3-1_区分⑤所要額内訳'!$D$90="無",COUNTIF($D$191:U191,1)&lt;=7),U191,IF(OR('別紙3-1_区分⑤所要額内訳'!$D$90="有",'別紙3-1_区分⑤所要額内訳'!$E$90&lt;=DATE(2022,12,31)),U191,""))</f>
        <v/>
      </c>
      <c r="V298" s="312" t="str">
        <f>IF(AND('別紙3-1_区分⑤所要額内訳'!$E$90&gt;=DATE(2023,1,1),'別紙3-1_区分⑤所要額内訳'!$D$90="無",COUNTIF($D$191:V191,1)&lt;=7),V191,IF(OR('別紙3-1_区分⑤所要額内訳'!$D$90="有",'別紙3-1_区分⑤所要額内訳'!$E$90&lt;=DATE(2022,12,31)),V191,""))</f>
        <v/>
      </c>
      <c r="W298" s="312" t="str">
        <f>IF(AND('別紙3-1_区分⑤所要額内訳'!$E$90&gt;=DATE(2023,1,1),'別紙3-1_区分⑤所要額内訳'!$D$90="無",COUNTIF($D$191:W191,1)&lt;=7),W191,IF(OR('別紙3-1_区分⑤所要額内訳'!$D$90="有",'別紙3-1_区分⑤所要額内訳'!$E$90&lt;=DATE(2022,12,31)),W191,""))</f>
        <v/>
      </c>
      <c r="X298" s="312" t="str">
        <f>IF(AND('別紙3-1_区分⑤所要額内訳'!$E$90&gt;=DATE(2023,1,1),'別紙3-1_区分⑤所要額内訳'!$D$90="無",COUNTIF($D$191:X191,1)&lt;=7),X191,IF(OR('別紙3-1_区分⑤所要額内訳'!$D$90="有",'別紙3-1_区分⑤所要額内訳'!$E$90&lt;=DATE(2022,12,31)),X191,""))</f>
        <v/>
      </c>
      <c r="Y298" s="312" t="str">
        <f>IF(AND('別紙3-1_区分⑤所要額内訳'!$E$90&gt;=DATE(2023,1,1),'別紙3-1_区分⑤所要額内訳'!$D$90="無",COUNTIF($D$191:Y191,1)&lt;=7),Y191,IF(OR('別紙3-1_区分⑤所要額内訳'!$D$90="有",'別紙3-1_区分⑤所要額内訳'!$E$90&lt;=DATE(2022,12,31)),Y191,""))</f>
        <v/>
      </c>
      <c r="Z298" s="312" t="str">
        <f>IF(AND('別紙3-1_区分⑤所要額内訳'!$E$90&gt;=DATE(2023,1,1),'別紙3-1_区分⑤所要額内訳'!$D$90="無",COUNTIF($D$191:Z191,1)&lt;=7),Z191,IF(OR('別紙3-1_区分⑤所要額内訳'!$D$90="有",'別紙3-1_区分⑤所要額内訳'!$E$90&lt;=DATE(2022,12,31)),Z191,""))</f>
        <v/>
      </c>
      <c r="AA298" s="312" t="str">
        <f>IF(AND('別紙3-1_区分⑤所要額内訳'!$E$90&gt;=DATE(2023,1,1),'別紙3-1_区分⑤所要額内訳'!$D$90="無",COUNTIF($D$191:AA191,1)&lt;=7),AA191,IF(OR('別紙3-1_区分⑤所要額内訳'!$D$90="有",'別紙3-1_区分⑤所要額内訳'!$E$90&lt;=DATE(2022,12,31)),AA191,""))</f>
        <v/>
      </c>
      <c r="AB298" s="312" t="str">
        <f>IF(AND('別紙3-1_区分⑤所要額内訳'!$E$90&gt;=DATE(2023,1,1),'別紙3-1_区分⑤所要額内訳'!$D$90="無",COUNTIF($D$191:AB191,1)&lt;=7),AB191,IF(OR('別紙3-1_区分⑤所要額内訳'!$D$90="有",'別紙3-1_区分⑤所要額内訳'!$E$90&lt;=DATE(2022,12,31)),AB191,""))</f>
        <v/>
      </c>
      <c r="AC298" s="312" t="str">
        <f>IF(AND('別紙3-1_区分⑤所要額内訳'!$E$90&gt;=DATE(2023,1,1),'別紙3-1_区分⑤所要額内訳'!$D$90="無",COUNTIF($D$191:AC191,1)&lt;=7),AC191,IF(OR('別紙3-1_区分⑤所要額内訳'!$D$90="有",'別紙3-1_区分⑤所要額内訳'!$E$90&lt;=DATE(2022,12,31)),AC191,""))</f>
        <v/>
      </c>
      <c r="AD298" s="312" t="str">
        <f>IF(AND('別紙3-1_区分⑤所要額内訳'!$E$90&gt;=DATE(2023,1,1),'別紙3-1_区分⑤所要額内訳'!$D$90="無",COUNTIF($D$191:AD191,1)&lt;=7),AD191,IF(OR('別紙3-1_区分⑤所要額内訳'!$D$90="有",'別紙3-1_区分⑤所要額内訳'!$E$90&lt;=DATE(2022,12,31)),AD191,""))</f>
        <v/>
      </c>
      <c r="AE298" s="312" t="str">
        <f>IF(AND('別紙3-1_区分⑤所要額内訳'!$E$90&gt;=DATE(2023,1,1),'別紙3-1_区分⑤所要額内訳'!$D$90="無",COUNTIF($D$191:AE191,1)&lt;=7),AE191,IF(OR('別紙3-1_区分⑤所要額内訳'!$D$90="有",'別紙3-1_区分⑤所要額内訳'!$E$90&lt;=DATE(2022,12,31)),AE191,""))</f>
        <v/>
      </c>
      <c r="AF298" s="312" t="str">
        <f>IF(AND('別紙3-1_区分⑤所要額内訳'!$E$90&gt;=DATE(2023,1,1),'別紙3-1_区分⑤所要額内訳'!$D$90="無",COUNTIF($D$191:AF191,1)&lt;=7),AF191,IF(OR('別紙3-1_区分⑤所要額内訳'!$D$90="有",'別紙3-1_区分⑤所要額内訳'!$E$90&lt;=DATE(2022,12,31)),AF191,""))</f>
        <v/>
      </c>
      <c r="AG298" s="312" t="str">
        <f>IF(AND('別紙3-1_区分⑤所要額内訳'!$E$90&gt;=DATE(2023,1,1),'別紙3-1_区分⑤所要額内訳'!$D$90="無",COUNTIF($D$191:AG191,1)&lt;=7),AG191,IF(OR('別紙3-1_区分⑤所要額内訳'!$D$90="有",'別紙3-1_区分⑤所要額内訳'!$E$90&lt;=DATE(2022,12,31)),AG191,""))</f>
        <v/>
      </c>
      <c r="AH298" s="312" t="str">
        <f>IF(AND('別紙3-1_区分⑤所要額内訳'!$E$90&gt;=DATE(2023,1,1),'別紙3-1_区分⑤所要額内訳'!$D$90="無",COUNTIF($D$191:AH191,1)&lt;=7),AH191,IF(OR('別紙3-1_区分⑤所要額内訳'!$D$90="有",'別紙3-1_区分⑤所要額内訳'!$E$90&lt;=DATE(2022,12,31)),AH191,""))</f>
        <v/>
      </c>
      <c r="AI298" s="312" t="str">
        <f>IF(AND('別紙3-1_区分⑤所要額内訳'!$E$90&gt;=DATE(2023,1,1),'別紙3-1_区分⑤所要額内訳'!$D$90="無",COUNTIF($D$191:AI191,1)&lt;=7),AI191,IF(OR('別紙3-1_区分⑤所要額内訳'!$D$90="有",'別紙3-1_区分⑤所要額内訳'!$E$90&lt;=DATE(2022,12,31)),AI191,""))</f>
        <v/>
      </c>
      <c r="AJ298" s="312" t="str">
        <f>IF(AND('別紙3-1_区分⑤所要額内訳'!$E$90&gt;=DATE(2023,1,1),'別紙3-1_区分⑤所要額内訳'!$D$90="無",COUNTIF($D$191:AJ191,1)&lt;=7),AJ191,IF(OR('別紙3-1_区分⑤所要額内訳'!$D$90="有",'別紙3-1_区分⑤所要額内訳'!$E$90&lt;=DATE(2022,12,31)),AJ191,""))</f>
        <v/>
      </c>
      <c r="AK298" s="312" t="str">
        <f>IF(AND('別紙3-1_区分⑤所要額内訳'!$E$90&gt;=DATE(2023,1,1),'別紙3-1_区分⑤所要額内訳'!$D$90="無",COUNTIF($D$191:AK191,1)&lt;=7),AK191,IF(OR('別紙3-1_区分⑤所要額内訳'!$D$90="有",'別紙3-1_区分⑤所要額内訳'!$E$90&lt;=DATE(2022,12,31)),AK191,""))</f>
        <v/>
      </c>
      <c r="AL298" s="312" t="str">
        <f>IF(AND('別紙3-1_区分⑤所要額内訳'!$E$90&gt;=DATE(2023,1,1),'別紙3-1_区分⑤所要額内訳'!$D$90="無",COUNTIF($D$191:AL191,1)&lt;=7),AL191,IF(OR('別紙3-1_区分⑤所要額内訳'!$D$90="有",'別紙3-1_区分⑤所要額内訳'!$E$90&lt;=DATE(2022,12,31)),AL191,""))</f>
        <v/>
      </c>
      <c r="AM298" s="312" t="str">
        <f>IF(AND('別紙3-1_区分⑤所要額内訳'!$E$90&gt;=DATE(2023,1,1),'別紙3-1_区分⑤所要額内訳'!$D$90="無",COUNTIF($D$191:AM191,1)&lt;=7),AM191,IF(OR('別紙3-1_区分⑤所要額内訳'!$D$90="有",'別紙3-1_区分⑤所要額内訳'!$E$90&lt;=DATE(2022,12,31)),AM191,""))</f>
        <v/>
      </c>
      <c r="AN298" s="312" t="str">
        <f>IF(AND('別紙3-1_区分⑤所要額内訳'!$E$90&gt;=DATE(2023,1,1),'別紙3-1_区分⑤所要額内訳'!$D$90="無",COUNTIF($D$191:AN191,1)&lt;=7),AN191,IF(OR('別紙3-1_区分⑤所要額内訳'!$D$90="有",'別紙3-1_区分⑤所要額内訳'!$E$90&lt;=DATE(2022,12,31)),AN191,""))</f>
        <v/>
      </c>
      <c r="AO298" s="312" t="str">
        <f>IF(AND('別紙3-1_区分⑤所要額内訳'!$E$90&gt;=DATE(2023,1,1),'別紙3-1_区分⑤所要額内訳'!$D$90="無",COUNTIF($D$191:AO191,1)&lt;=7),AO191,IF(OR('別紙3-1_区分⑤所要額内訳'!$D$90="有",'別紙3-1_区分⑤所要額内訳'!$E$90&lt;=DATE(2022,12,31)),AO191,""))</f>
        <v/>
      </c>
      <c r="AP298" s="312" t="str">
        <f>IF(AND('別紙3-1_区分⑤所要額内訳'!$E$90&gt;=DATE(2023,1,1),'別紙3-1_区分⑤所要額内訳'!$D$90="無",COUNTIF($D$191:AP191,1)&lt;=7),AP191,IF(OR('別紙3-1_区分⑤所要額内訳'!$D$90="有",'別紙3-1_区分⑤所要額内訳'!$E$90&lt;=DATE(2022,12,31)),AP191,""))</f>
        <v/>
      </c>
      <c r="AQ298" s="312" t="str">
        <f>IF(AND('別紙3-1_区分⑤所要額内訳'!$E$90&gt;=DATE(2023,1,1),'別紙3-1_区分⑤所要額内訳'!$D$90="無",COUNTIF($D$191:AQ191,1)&lt;=7),AQ191,IF(OR('別紙3-1_区分⑤所要額内訳'!$D$90="有",'別紙3-1_区分⑤所要額内訳'!$E$90&lt;=DATE(2022,12,31)),AQ191,""))</f>
        <v/>
      </c>
      <c r="AR298" s="312" t="str">
        <f>IF(AND('別紙3-1_区分⑤所要額内訳'!$E$90&gt;=DATE(2023,1,1),'別紙3-1_区分⑤所要額内訳'!$D$90="無",COUNTIF($D$191:AR191,1)&lt;=7),AR191,IF(OR('別紙3-1_区分⑤所要額内訳'!$D$90="有",'別紙3-1_区分⑤所要額内訳'!$E$90&lt;=DATE(2022,12,31)),AR191,""))</f>
        <v/>
      </c>
      <c r="AS298" s="312" t="str">
        <f>IF(AND('別紙3-1_区分⑤所要額内訳'!$E$90&gt;=DATE(2023,1,1),'別紙3-1_区分⑤所要額内訳'!$D$90="無",COUNTIF($D$191:AS191,1)&lt;=7),AS191,IF(OR('別紙3-1_区分⑤所要額内訳'!$D$90="有",'別紙3-1_区分⑤所要額内訳'!$E$90&lt;=DATE(2022,12,31)),AS191,""))</f>
        <v/>
      </c>
      <c r="AT298" s="312" t="str">
        <f>IF(AND('別紙3-1_区分⑤所要額内訳'!$E$90&gt;=DATE(2023,1,1),'別紙3-1_区分⑤所要額内訳'!$D$90="無",COUNTIF($D$191:AT191,1)&lt;=7),AT191,IF(OR('別紙3-1_区分⑤所要額内訳'!$D$90="有",'別紙3-1_区分⑤所要額内訳'!$E$90&lt;=DATE(2022,12,31)),AT191,""))</f>
        <v/>
      </c>
      <c r="AU298" s="312" t="str">
        <f>IF(AND('別紙3-1_区分⑤所要額内訳'!$E$90&gt;=DATE(2023,1,1),'別紙3-1_区分⑤所要額内訳'!$D$90="無",COUNTIF($D$191:AU191,1)&lt;=7),AU191,IF(OR('別紙3-1_区分⑤所要額内訳'!$D$90="有",'別紙3-1_区分⑤所要額内訳'!$E$90&lt;=DATE(2022,12,31)),AU191,""))</f>
        <v/>
      </c>
      <c r="AV298" s="312" t="str">
        <f>IF(AND('別紙3-1_区分⑤所要額内訳'!$E$90&gt;=DATE(2023,1,1),'別紙3-1_区分⑤所要額内訳'!$D$90="無",COUNTIF($D$191:AV191,1)&lt;=7),AV191,IF(OR('別紙3-1_区分⑤所要額内訳'!$D$90="有",'別紙3-1_区分⑤所要額内訳'!$E$90&lt;=DATE(2022,12,31)),AV191,""))</f>
        <v/>
      </c>
      <c r="AW298" s="312" t="str">
        <f>IF(AND('別紙3-1_区分⑤所要額内訳'!$E$90&gt;=DATE(2023,1,1),'別紙3-1_区分⑤所要額内訳'!$D$90="無",COUNTIF($D$191:AW191,1)&lt;=7),AW191,IF(OR('別紙3-1_区分⑤所要額内訳'!$D$90="有",'別紙3-1_区分⑤所要額内訳'!$E$90&lt;=DATE(2022,12,31)),AW191,""))</f>
        <v/>
      </c>
      <c r="AX298" s="312" t="str">
        <f>IF(AND('別紙3-1_区分⑤所要額内訳'!$E$90&gt;=DATE(2023,1,1),'別紙3-1_区分⑤所要額内訳'!$D$90="無",COUNTIF($D$191:AX191,1)&lt;=7),AX191,IF(OR('別紙3-1_区分⑤所要額内訳'!$D$90="有",'別紙3-1_区分⑤所要額内訳'!$E$90&lt;=DATE(2022,12,31)),AX191,""))</f>
        <v/>
      </c>
      <c r="AY298" s="312" t="str">
        <f>IF(AND('別紙3-1_区分⑤所要額内訳'!$E$90&gt;=DATE(2023,1,1),'別紙3-1_区分⑤所要額内訳'!$D$90="無",COUNTIF($D$191:AY191,1)&lt;=7),AY191,IF(OR('別紙3-1_区分⑤所要額内訳'!$D$90="有",'別紙3-1_区分⑤所要額内訳'!$E$90&lt;=DATE(2022,12,31)),AY191,""))</f>
        <v/>
      </c>
      <c r="AZ298" s="312" t="str">
        <f>IF(AND('別紙3-1_区分⑤所要額内訳'!$E$90&gt;=DATE(2023,1,1),'別紙3-1_区分⑤所要額内訳'!$D$90="無",COUNTIF($D$191:AZ191,1)&lt;=7),AZ191,IF(OR('別紙3-1_区分⑤所要額内訳'!$D$90="有",'別紙3-1_区分⑤所要額内訳'!$E$90&lt;=DATE(2022,12,31)),AZ191,""))</f>
        <v/>
      </c>
      <c r="BA298" s="312" t="str">
        <f>IF(AND('別紙3-1_区分⑤所要額内訳'!$E$90&gt;=DATE(2023,1,1),'別紙3-1_区分⑤所要額内訳'!$D$90="無",COUNTIF($D$191:BA191,1)&lt;=7),BA191,IF(OR('別紙3-1_区分⑤所要額内訳'!$D$90="有",'別紙3-1_区分⑤所要額内訳'!$E$90&lt;=DATE(2022,12,31)),BA191,""))</f>
        <v/>
      </c>
      <c r="BB298" s="311">
        <f t="shared" si="233"/>
        <v>1</v>
      </c>
    </row>
    <row r="299" spans="1:54">
      <c r="A299" s="307" t="str">
        <f t="shared" ref="A299:C318" si="234">A192</f>
        <v/>
      </c>
      <c r="B299" s="313" t="str">
        <f t="shared" si="234"/>
        <v/>
      </c>
      <c r="C299" s="307" t="str">
        <f t="shared" si="234"/>
        <v/>
      </c>
      <c r="D299" s="312">
        <f>IF(AND('別紙3-1_区分⑤所要額内訳'!$E$91&gt;=DATE(2023,1,1),'別紙3-1_区分⑤所要額内訳'!$D$91="無",COUNTIF($D$192:D192,1)&lt;=7),D192,IF(OR('別紙3-1_区分⑤所要額内訳'!$D$91="有",'別紙3-1_区分⑤所要額内訳'!$E$91&lt;=DATE(2022,12,31)),D192,""))</f>
        <v>1</v>
      </c>
      <c r="E299" s="312" t="str">
        <f>IF(AND('別紙3-1_区分⑤所要額内訳'!$E$91&gt;=DATE(2023,1,1),'別紙3-1_区分⑤所要額内訳'!$D$91="無",COUNTIF($D$192:E192,1)&lt;=7),E192,IF(OR('別紙3-1_区分⑤所要額内訳'!$D$91="有",'別紙3-1_区分⑤所要額内訳'!$E$91&lt;=DATE(2022,12,31)),E192,""))</f>
        <v/>
      </c>
      <c r="F299" s="312" t="str">
        <f>IF(AND('別紙3-1_区分⑤所要額内訳'!$E$91&gt;=DATE(2023,1,1),'別紙3-1_区分⑤所要額内訳'!$D$91="無",COUNTIF($D$192:F192,1)&lt;=7),F192,IF(OR('別紙3-1_区分⑤所要額内訳'!$D$91="有",'別紙3-1_区分⑤所要額内訳'!$E$91&lt;=DATE(2022,12,31)),F192,""))</f>
        <v/>
      </c>
      <c r="G299" s="312" t="str">
        <f>IF(AND('別紙3-1_区分⑤所要額内訳'!$E$91&gt;=DATE(2023,1,1),'別紙3-1_区分⑤所要額内訳'!$D$91="無",COUNTIF($D$192:G192,1)&lt;=7),G192,IF(OR('別紙3-1_区分⑤所要額内訳'!$D$91="有",'別紙3-1_区分⑤所要額内訳'!$E$91&lt;=DATE(2022,12,31)),G192,""))</f>
        <v/>
      </c>
      <c r="H299" s="312" t="str">
        <f>IF(AND('別紙3-1_区分⑤所要額内訳'!$E$91&gt;=DATE(2023,1,1),'別紙3-1_区分⑤所要額内訳'!$D$91="無",COUNTIF($D$192:H192,1)&lt;=7),H192,IF(OR('別紙3-1_区分⑤所要額内訳'!$D$91="有",'別紙3-1_区分⑤所要額内訳'!$E$91&lt;=DATE(2022,12,31)),H192,""))</f>
        <v/>
      </c>
      <c r="I299" s="312" t="str">
        <f>IF(AND('別紙3-1_区分⑤所要額内訳'!$E$91&gt;=DATE(2023,1,1),'別紙3-1_区分⑤所要額内訳'!$D$91="無",COUNTIF($D$192:I192,1)&lt;=7),I192,IF(OR('別紙3-1_区分⑤所要額内訳'!$D$91="有",'別紙3-1_区分⑤所要額内訳'!$E$91&lt;=DATE(2022,12,31)),I192,""))</f>
        <v/>
      </c>
      <c r="J299" s="312" t="str">
        <f>IF(AND('別紙3-1_区分⑤所要額内訳'!$E$91&gt;=DATE(2023,1,1),'別紙3-1_区分⑤所要額内訳'!$D$91="無",COUNTIF($D$192:J192,1)&lt;=7),J192,IF(OR('別紙3-1_区分⑤所要額内訳'!$D$91="有",'別紙3-1_区分⑤所要額内訳'!$E$91&lt;=DATE(2022,12,31)),J192,""))</f>
        <v/>
      </c>
      <c r="K299" s="312" t="str">
        <f>IF(AND('別紙3-1_区分⑤所要額内訳'!$E$91&gt;=DATE(2023,1,1),'別紙3-1_区分⑤所要額内訳'!$D$91="無",COUNTIF($D$192:K192,1)&lt;=7),K192,IF(OR('別紙3-1_区分⑤所要額内訳'!$D$91="有",'別紙3-1_区分⑤所要額内訳'!$E$91&lt;=DATE(2022,12,31)),K192,""))</f>
        <v/>
      </c>
      <c r="L299" s="312" t="str">
        <f>IF(AND('別紙3-1_区分⑤所要額内訳'!$E$91&gt;=DATE(2023,1,1),'別紙3-1_区分⑤所要額内訳'!$D$91="無",COUNTIF($D$192:L192,1)&lt;=7),L192,IF(OR('別紙3-1_区分⑤所要額内訳'!$D$91="有",'別紙3-1_区分⑤所要額内訳'!$E$91&lt;=DATE(2022,12,31)),L192,""))</f>
        <v/>
      </c>
      <c r="M299" s="312" t="str">
        <f>IF(AND('別紙3-1_区分⑤所要額内訳'!$E$91&gt;=DATE(2023,1,1),'別紙3-1_区分⑤所要額内訳'!$D$91="無",COUNTIF($D$192:M192,1)&lt;=7),M192,IF(OR('別紙3-1_区分⑤所要額内訳'!$D$91="有",'別紙3-1_区分⑤所要額内訳'!$E$91&lt;=DATE(2022,12,31)),M192,""))</f>
        <v/>
      </c>
      <c r="N299" s="312" t="str">
        <f>IF(AND('別紙3-1_区分⑤所要額内訳'!$E$91&gt;=DATE(2023,1,1),'別紙3-1_区分⑤所要額内訳'!$D$91="無",COUNTIF($D$192:N192,1)&lt;=7),N192,IF(OR('別紙3-1_区分⑤所要額内訳'!$D$91="有",'別紙3-1_区分⑤所要額内訳'!$E$91&lt;=DATE(2022,12,31)),N192,""))</f>
        <v/>
      </c>
      <c r="O299" s="312" t="str">
        <f>IF(AND('別紙3-1_区分⑤所要額内訳'!$E$91&gt;=DATE(2023,1,1),'別紙3-1_区分⑤所要額内訳'!$D$91="無",COUNTIF($D$192:O192,1)&lt;=7),O192,IF(OR('別紙3-1_区分⑤所要額内訳'!$D$91="有",'別紙3-1_区分⑤所要額内訳'!$E$91&lt;=DATE(2022,12,31)),O192,""))</f>
        <v/>
      </c>
      <c r="P299" s="312" t="str">
        <f>IF(AND('別紙3-1_区分⑤所要額内訳'!$E$91&gt;=DATE(2023,1,1),'別紙3-1_区分⑤所要額内訳'!$D$91="無",COUNTIF($D$192:P192,1)&lt;=7),P192,IF(OR('別紙3-1_区分⑤所要額内訳'!$D$91="有",'別紙3-1_区分⑤所要額内訳'!$E$91&lt;=DATE(2022,12,31)),P192,""))</f>
        <v/>
      </c>
      <c r="Q299" s="312" t="str">
        <f>IF(AND('別紙3-1_区分⑤所要額内訳'!$E$91&gt;=DATE(2023,1,1),'別紙3-1_区分⑤所要額内訳'!$D$91="無",COUNTIF($D$192:Q192,1)&lt;=7),Q192,IF(OR('別紙3-1_区分⑤所要額内訳'!$D$91="有",'別紙3-1_区分⑤所要額内訳'!$E$91&lt;=DATE(2022,12,31)),Q192,""))</f>
        <v/>
      </c>
      <c r="R299" s="312" t="str">
        <f>IF(AND('別紙3-1_区分⑤所要額内訳'!$E$91&gt;=DATE(2023,1,1),'別紙3-1_区分⑤所要額内訳'!$D$91="無",COUNTIF($D$192:R192,1)&lt;=7),R192,IF(OR('別紙3-1_区分⑤所要額内訳'!$D$91="有",'別紙3-1_区分⑤所要額内訳'!$E$91&lt;=DATE(2022,12,31)),R192,""))</f>
        <v/>
      </c>
      <c r="S299" s="312" t="str">
        <f>IF(AND('別紙3-1_区分⑤所要額内訳'!$E$91&gt;=DATE(2023,1,1),'別紙3-1_区分⑤所要額内訳'!$D$91="無",COUNTIF($D$192:S192,1)&lt;=7),S192,IF(OR('別紙3-1_区分⑤所要額内訳'!$D$91="有",'別紙3-1_区分⑤所要額内訳'!$E$91&lt;=DATE(2022,12,31)),S192,""))</f>
        <v/>
      </c>
      <c r="T299" s="312" t="str">
        <f>IF(AND('別紙3-1_区分⑤所要額内訳'!$E$91&gt;=DATE(2023,1,1),'別紙3-1_区分⑤所要額内訳'!$D$91="無",COUNTIF($D$192:T192,1)&lt;=7),T192,IF(OR('別紙3-1_区分⑤所要額内訳'!$D$91="有",'別紙3-1_区分⑤所要額内訳'!$E$91&lt;=DATE(2022,12,31)),T192,""))</f>
        <v/>
      </c>
      <c r="U299" s="312" t="str">
        <f>IF(AND('別紙3-1_区分⑤所要額内訳'!$E$91&gt;=DATE(2023,1,1),'別紙3-1_区分⑤所要額内訳'!$D$91="無",COUNTIF($D$192:U192,1)&lt;=7),U192,IF(OR('別紙3-1_区分⑤所要額内訳'!$D$91="有",'別紙3-1_区分⑤所要額内訳'!$E$91&lt;=DATE(2022,12,31)),U192,""))</f>
        <v/>
      </c>
      <c r="V299" s="312" t="str">
        <f>IF(AND('別紙3-1_区分⑤所要額内訳'!$E$91&gt;=DATE(2023,1,1),'別紙3-1_区分⑤所要額内訳'!$D$91="無",COUNTIF($D$192:V192,1)&lt;=7),V192,IF(OR('別紙3-1_区分⑤所要額内訳'!$D$91="有",'別紙3-1_区分⑤所要額内訳'!$E$91&lt;=DATE(2022,12,31)),V192,""))</f>
        <v/>
      </c>
      <c r="W299" s="312" t="str">
        <f>IF(AND('別紙3-1_区分⑤所要額内訳'!$E$91&gt;=DATE(2023,1,1),'別紙3-1_区分⑤所要額内訳'!$D$91="無",COUNTIF($D$192:W192,1)&lt;=7),W192,IF(OR('別紙3-1_区分⑤所要額内訳'!$D$91="有",'別紙3-1_区分⑤所要額内訳'!$E$91&lt;=DATE(2022,12,31)),W192,""))</f>
        <v/>
      </c>
      <c r="X299" s="312" t="str">
        <f>IF(AND('別紙3-1_区分⑤所要額内訳'!$E$91&gt;=DATE(2023,1,1),'別紙3-1_区分⑤所要額内訳'!$D$91="無",COUNTIF($D$192:X192,1)&lt;=7),X192,IF(OR('別紙3-1_区分⑤所要額内訳'!$D$91="有",'別紙3-1_区分⑤所要額内訳'!$E$91&lt;=DATE(2022,12,31)),X192,""))</f>
        <v/>
      </c>
      <c r="Y299" s="312" t="str">
        <f>IF(AND('別紙3-1_区分⑤所要額内訳'!$E$91&gt;=DATE(2023,1,1),'別紙3-1_区分⑤所要額内訳'!$D$91="無",COUNTIF($D$192:Y192,1)&lt;=7),Y192,IF(OR('別紙3-1_区分⑤所要額内訳'!$D$91="有",'別紙3-1_区分⑤所要額内訳'!$E$91&lt;=DATE(2022,12,31)),Y192,""))</f>
        <v/>
      </c>
      <c r="Z299" s="312" t="str">
        <f>IF(AND('別紙3-1_区分⑤所要額内訳'!$E$91&gt;=DATE(2023,1,1),'別紙3-1_区分⑤所要額内訳'!$D$91="無",COUNTIF($D$192:Z192,1)&lt;=7),Z192,IF(OR('別紙3-1_区分⑤所要額内訳'!$D$91="有",'別紙3-1_区分⑤所要額内訳'!$E$91&lt;=DATE(2022,12,31)),Z192,""))</f>
        <v/>
      </c>
      <c r="AA299" s="312" t="str">
        <f>IF(AND('別紙3-1_区分⑤所要額内訳'!$E$91&gt;=DATE(2023,1,1),'別紙3-1_区分⑤所要額内訳'!$D$91="無",COUNTIF($D$192:AA192,1)&lt;=7),AA192,IF(OR('別紙3-1_区分⑤所要額内訳'!$D$91="有",'別紙3-1_区分⑤所要額内訳'!$E$91&lt;=DATE(2022,12,31)),AA192,""))</f>
        <v/>
      </c>
      <c r="AB299" s="312" t="str">
        <f>IF(AND('別紙3-1_区分⑤所要額内訳'!$E$91&gt;=DATE(2023,1,1),'別紙3-1_区分⑤所要額内訳'!$D$91="無",COUNTIF($D$192:AB192,1)&lt;=7),AB192,IF(OR('別紙3-1_区分⑤所要額内訳'!$D$91="有",'別紙3-1_区分⑤所要額内訳'!$E$91&lt;=DATE(2022,12,31)),AB192,""))</f>
        <v/>
      </c>
      <c r="AC299" s="312" t="str">
        <f>IF(AND('別紙3-1_区分⑤所要額内訳'!$E$91&gt;=DATE(2023,1,1),'別紙3-1_区分⑤所要額内訳'!$D$91="無",COUNTIF($D$192:AC192,1)&lt;=7),AC192,IF(OR('別紙3-1_区分⑤所要額内訳'!$D$91="有",'別紙3-1_区分⑤所要額内訳'!$E$91&lt;=DATE(2022,12,31)),AC192,""))</f>
        <v/>
      </c>
      <c r="AD299" s="312" t="str">
        <f>IF(AND('別紙3-1_区分⑤所要額内訳'!$E$91&gt;=DATE(2023,1,1),'別紙3-1_区分⑤所要額内訳'!$D$91="無",COUNTIF($D$192:AD192,1)&lt;=7),AD192,IF(OR('別紙3-1_区分⑤所要額内訳'!$D$91="有",'別紙3-1_区分⑤所要額内訳'!$E$91&lt;=DATE(2022,12,31)),AD192,""))</f>
        <v/>
      </c>
      <c r="AE299" s="312" t="str">
        <f>IF(AND('別紙3-1_区分⑤所要額内訳'!$E$91&gt;=DATE(2023,1,1),'別紙3-1_区分⑤所要額内訳'!$D$91="無",COUNTIF($D$192:AE192,1)&lt;=7),AE192,IF(OR('別紙3-1_区分⑤所要額内訳'!$D$91="有",'別紙3-1_区分⑤所要額内訳'!$E$91&lt;=DATE(2022,12,31)),AE192,""))</f>
        <v/>
      </c>
      <c r="AF299" s="312" t="str">
        <f>IF(AND('別紙3-1_区分⑤所要額内訳'!$E$91&gt;=DATE(2023,1,1),'別紙3-1_区分⑤所要額内訳'!$D$91="無",COUNTIF($D$192:AF192,1)&lt;=7),AF192,IF(OR('別紙3-1_区分⑤所要額内訳'!$D$91="有",'別紙3-1_区分⑤所要額内訳'!$E$91&lt;=DATE(2022,12,31)),AF192,""))</f>
        <v/>
      </c>
      <c r="AG299" s="312" t="str">
        <f>IF(AND('別紙3-1_区分⑤所要額内訳'!$E$91&gt;=DATE(2023,1,1),'別紙3-1_区分⑤所要額内訳'!$D$91="無",COUNTIF($D$192:AG192,1)&lt;=7),AG192,IF(OR('別紙3-1_区分⑤所要額内訳'!$D$91="有",'別紙3-1_区分⑤所要額内訳'!$E$91&lt;=DATE(2022,12,31)),AG192,""))</f>
        <v/>
      </c>
      <c r="AH299" s="312" t="str">
        <f>IF(AND('別紙3-1_区分⑤所要額内訳'!$E$91&gt;=DATE(2023,1,1),'別紙3-1_区分⑤所要額内訳'!$D$91="無",COUNTIF($D$192:AH192,1)&lt;=7),AH192,IF(OR('別紙3-1_区分⑤所要額内訳'!$D$91="有",'別紙3-1_区分⑤所要額内訳'!$E$91&lt;=DATE(2022,12,31)),AH192,""))</f>
        <v/>
      </c>
      <c r="AI299" s="312" t="str">
        <f>IF(AND('別紙3-1_区分⑤所要額内訳'!$E$91&gt;=DATE(2023,1,1),'別紙3-1_区分⑤所要額内訳'!$D$91="無",COUNTIF($D$192:AI192,1)&lt;=7),AI192,IF(OR('別紙3-1_区分⑤所要額内訳'!$D$91="有",'別紙3-1_区分⑤所要額内訳'!$E$91&lt;=DATE(2022,12,31)),AI192,""))</f>
        <v/>
      </c>
      <c r="AJ299" s="312" t="str">
        <f>IF(AND('別紙3-1_区分⑤所要額内訳'!$E$91&gt;=DATE(2023,1,1),'別紙3-1_区分⑤所要額内訳'!$D$91="無",COUNTIF($D$192:AJ192,1)&lt;=7),AJ192,IF(OR('別紙3-1_区分⑤所要額内訳'!$D$91="有",'別紙3-1_区分⑤所要額内訳'!$E$91&lt;=DATE(2022,12,31)),AJ192,""))</f>
        <v/>
      </c>
      <c r="AK299" s="312" t="str">
        <f>IF(AND('別紙3-1_区分⑤所要額内訳'!$E$91&gt;=DATE(2023,1,1),'別紙3-1_区分⑤所要額内訳'!$D$91="無",COUNTIF($D$192:AK192,1)&lt;=7),AK192,IF(OR('別紙3-1_区分⑤所要額内訳'!$D$91="有",'別紙3-1_区分⑤所要額内訳'!$E$91&lt;=DATE(2022,12,31)),AK192,""))</f>
        <v/>
      </c>
      <c r="AL299" s="312" t="str">
        <f>IF(AND('別紙3-1_区分⑤所要額内訳'!$E$91&gt;=DATE(2023,1,1),'別紙3-1_区分⑤所要額内訳'!$D$91="無",COUNTIF($D$192:AL192,1)&lt;=7),AL192,IF(OR('別紙3-1_区分⑤所要額内訳'!$D$91="有",'別紙3-1_区分⑤所要額内訳'!$E$91&lt;=DATE(2022,12,31)),AL192,""))</f>
        <v/>
      </c>
      <c r="AM299" s="312" t="str">
        <f>IF(AND('別紙3-1_区分⑤所要額内訳'!$E$91&gt;=DATE(2023,1,1),'別紙3-1_区分⑤所要額内訳'!$D$91="無",COUNTIF($D$192:AM192,1)&lt;=7),AM192,IF(OR('別紙3-1_区分⑤所要額内訳'!$D$91="有",'別紙3-1_区分⑤所要額内訳'!$E$91&lt;=DATE(2022,12,31)),AM192,""))</f>
        <v/>
      </c>
      <c r="AN299" s="312" t="str">
        <f>IF(AND('別紙3-1_区分⑤所要額内訳'!$E$91&gt;=DATE(2023,1,1),'別紙3-1_区分⑤所要額内訳'!$D$91="無",COUNTIF($D$192:AN192,1)&lt;=7),AN192,IF(OR('別紙3-1_区分⑤所要額内訳'!$D$91="有",'別紙3-1_区分⑤所要額内訳'!$E$91&lt;=DATE(2022,12,31)),AN192,""))</f>
        <v/>
      </c>
      <c r="AO299" s="312" t="str">
        <f>IF(AND('別紙3-1_区分⑤所要額内訳'!$E$91&gt;=DATE(2023,1,1),'別紙3-1_区分⑤所要額内訳'!$D$91="無",COUNTIF($D$192:AO192,1)&lt;=7),AO192,IF(OR('別紙3-1_区分⑤所要額内訳'!$D$91="有",'別紙3-1_区分⑤所要額内訳'!$E$91&lt;=DATE(2022,12,31)),AO192,""))</f>
        <v/>
      </c>
      <c r="AP299" s="312" t="str">
        <f>IF(AND('別紙3-1_区分⑤所要額内訳'!$E$91&gt;=DATE(2023,1,1),'別紙3-1_区分⑤所要額内訳'!$D$91="無",COUNTIF($D$192:AP192,1)&lt;=7),AP192,IF(OR('別紙3-1_区分⑤所要額内訳'!$D$91="有",'別紙3-1_区分⑤所要額内訳'!$E$91&lt;=DATE(2022,12,31)),AP192,""))</f>
        <v/>
      </c>
      <c r="AQ299" s="312" t="str">
        <f>IF(AND('別紙3-1_区分⑤所要額内訳'!$E$91&gt;=DATE(2023,1,1),'別紙3-1_区分⑤所要額内訳'!$D$91="無",COUNTIF($D$192:AQ192,1)&lt;=7),AQ192,IF(OR('別紙3-1_区分⑤所要額内訳'!$D$91="有",'別紙3-1_区分⑤所要額内訳'!$E$91&lt;=DATE(2022,12,31)),AQ192,""))</f>
        <v/>
      </c>
      <c r="AR299" s="312" t="str">
        <f>IF(AND('別紙3-1_区分⑤所要額内訳'!$E$91&gt;=DATE(2023,1,1),'別紙3-1_区分⑤所要額内訳'!$D$91="無",COUNTIF($D$192:AR192,1)&lt;=7),AR192,IF(OR('別紙3-1_区分⑤所要額内訳'!$D$91="有",'別紙3-1_区分⑤所要額内訳'!$E$91&lt;=DATE(2022,12,31)),AR192,""))</f>
        <v/>
      </c>
      <c r="AS299" s="312" t="str">
        <f>IF(AND('別紙3-1_区分⑤所要額内訳'!$E$91&gt;=DATE(2023,1,1),'別紙3-1_区分⑤所要額内訳'!$D$91="無",COUNTIF($D$192:AS192,1)&lt;=7),AS192,IF(OR('別紙3-1_区分⑤所要額内訳'!$D$91="有",'別紙3-1_区分⑤所要額内訳'!$E$91&lt;=DATE(2022,12,31)),AS192,""))</f>
        <v/>
      </c>
      <c r="AT299" s="312" t="str">
        <f>IF(AND('別紙3-1_区分⑤所要額内訳'!$E$91&gt;=DATE(2023,1,1),'別紙3-1_区分⑤所要額内訳'!$D$91="無",COUNTIF($D$192:AT192,1)&lt;=7),AT192,IF(OR('別紙3-1_区分⑤所要額内訳'!$D$91="有",'別紙3-1_区分⑤所要額内訳'!$E$91&lt;=DATE(2022,12,31)),AT192,""))</f>
        <v/>
      </c>
      <c r="AU299" s="312" t="str">
        <f>IF(AND('別紙3-1_区分⑤所要額内訳'!$E$91&gt;=DATE(2023,1,1),'別紙3-1_区分⑤所要額内訳'!$D$91="無",COUNTIF($D$192:AU192,1)&lt;=7),AU192,IF(OR('別紙3-1_区分⑤所要額内訳'!$D$91="有",'別紙3-1_区分⑤所要額内訳'!$E$91&lt;=DATE(2022,12,31)),AU192,""))</f>
        <v/>
      </c>
      <c r="AV299" s="312" t="str">
        <f>IF(AND('別紙3-1_区分⑤所要額内訳'!$E$91&gt;=DATE(2023,1,1),'別紙3-1_区分⑤所要額内訳'!$D$91="無",COUNTIF($D$192:AV192,1)&lt;=7),AV192,IF(OR('別紙3-1_区分⑤所要額内訳'!$D$91="有",'別紙3-1_区分⑤所要額内訳'!$E$91&lt;=DATE(2022,12,31)),AV192,""))</f>
        <v/>
      </c>
      <c r="AW299" s="312" t="str">
        <f>IF(AND('別紙3-1_区分⑤所要額内訳'!$E$91&gt;=DATE(2023,1,1),'別紙3-1_区分⑤所要額内訳'!$D$91="無",COUNTIF($D$192:AW192,1)&lt;=7),AW192,IF(OR('別紙3-1_区分⑤所要額内訳'!$D$91="有",'別紙3-1_区分⑤所要額内訳'!$E$91&lt;=DATE(2022,12,31)),AW192,""))</f>
        <v/>
      </c>
      <c r="AX299" s="312" t="str">
        <f>IF(AND('別紙3-1_区分⑤所要額内訳'!$E$91&gt;=DATE(2023,1,1),'別紙3-1_区分⑤所要額内訳'!$D$91="無",COUNTIF($D$192:AX192,1)&lt;=7),AX192,IF(OR('別紙3-1_区分⑤所要額内訳'!$D$91="有",'別紙3-1_区分⑤所要額内訳'!$E$91&lt;=DATE(2022,12,31)),AX192,""))</f>
        <v/>
      </c>
      <c r="AY299" s="312" t="str">
        <f>IF(AND('別紙3-1_区分⑤所要額内訳'!$E$91&gt;=DATE(2023,1,1),'別紙3-1_区分⑤所要額内訳'!$D$91="無",COUNTIF($D$192:AY192,1)&lt;=7),AY192,IF(OR('別紙3-1_区分⑤所要額内訳'!$D$91="有",'別紙3-1_区分⑤所要額内訳'!$E$91&lt;=DATE(2022,12,31)),AY192,""))</f>
        <v/>
      </c>
      <c r="AZ299" s="312" t="str">
        <f>IF(AND('別紙3-1_区分⑤所要額内訳'!$E$91&gt;=DATE(2023,1,1),'別紙3-1_区分⑤所要額内訳'!$D$91="無",COUNTIF($D$192:AZ192,1)&lt;=7),AZ192,IF(OR('別紙3-1_区分⑤所要額内訳'!$D$91="有",'別紙3-1_区分⑤所要額内訳'!$E$91&lt;=DATE(2022,12,31)),AZ192,""))</f>
        <v/>
      </c>
      <c r="BA299" s="312" t="str">
        <f>IF(AND('別紙3-1_区分⑤所要額内訳'!$E$91&gt;=DATE(2023,1,1),'別紙3-1_区分⑤所要額内訳'!$D$91="無",COUNTIF($D$192:BA192,1)&lt;=7),BA192,IF(OR('別紙3-1_区分⑤所要額内訳'!$D$91="有",'別紙3-1_区分⑤所要額内訳'!$E$91&lt;=DATE(2022,12,31)),BA192,""))</f>
        <v/>
      </c>
      <c r="BB299" s="311">
        <f t="shared" si="233"/>
        <v>1</v>
      </c>
    </row>
    <row r="300" spans="1:54">
      <c r="A300" s="307" t="str">
        <f t="shared" si="234"/>
        <v/>
      </c>
      <c r="B300" s="313" t="str">
        <f t="shared" si="234"/>
        <v/>
      </c>
      <c r="C300" s="307" t="str">
        <f t="shared" si="234"/>
        <v/>
      </c>
      <c r="D300" s="312">
        <f>IF(AND('別紙3-1_区分⑤所要額内訳'!$E$92&gt;=DATE(2023,1,1),'別紙3-1_区分⑤所要額内訳'!$D$92="無",COUNTIF($D$193:D193,1)&lt;=7),D193,IF(OR('別紙3-1_区分⑤所要額内訳'!$D$92="有",'別紙3-1_区分⑤所要額内訳'!$E$92&lt;=DATE(2022,12,31)),D193,""))</f>
        <v>1</v>
      </c>
      <c r="E300" s="312" t="str">
        <f>IF(AND('別紙3-1_区分⑤所要額内訳'!$E$92&gt;=DATE(2023,1,1),'別紙3-1_区分⑤所要額内訳'!$D$92="無",COUNTIF($D$193:E193,1)&lt;=7),E193,IF(OR('別紙3-1_区分⑤所要額内訳'!$D$92="有",'別紙3-1_区分⑤所要額内訳'!$E$92&lt;=DATE(2022,12,31)),E193,""))</f>
        <v/>
      </c>
      <c r="F300" s="312" t="str">
        <f>IF(AND('別紙3-1_区分⑤所要額内訳'!$E$92&gt;=DATE(2023,1,1),'別紙3-1_区分⑤所要額内訳'!$D$92="無",COUNTIF($D$193:F193,1)&lt;=7),F193,IF(OR('別紙3-1_区分⑤所要額内訳'!$D$92="有",'別紙3-1_区分⑤所要額内訳'!$E$92&lt;=DATE(2022,12,31)),F193,""))</f>
        <v/>
      </c>
      <c r="G300" s="312" t="str">
        <f>IF(AND('別紙3-1_区分⑤所要額内訳'!$E$92&gt;=DATE(2023,1,1),'別紙3-1_区分⑤所要額内訳'!$D$92="無",COUNTIF($D$193:G193,1)&lt;=7),G193,IF(OR('別紙3-1_区分⑤所要額内訳'!$D$92="有",'別紙3-1_区分⑤所要額内訳'!$E$92&lt;=DATE(2022,12,31)),G193,""))</f>
        <v/>
      </c>
      <c r="H300" s="312" t="str">
        <f>IF(AND('別紙3-1_区分⑤所要額内訳'!$E$92&gt;=DATE(2023,1,1),'別紙3-1_区分⑤所要額内訳'!$D$92="無",COUNTIF($D$193:H193,1)&lt;=7),H193,IF(OR('別紙3-1_区分⑤所要額内訳'!$D$92="有",'別紙3-1_区分⑤所要額内訳'!$E$92&lt;=DATE(2022,12,31)),H193,""))</f>
        <v/>
      </c>
      <c r="I300" s="312" t="str">
        <f>IF(AND('別紙3-1_区分⑤所要額内訳'!$E$92&gt;=DATE(2023,1,1),'別紙3-1_区分⑤所要額内訳'!$D$92="無",COUNTIF($D$193:I193,1)&lt;=7),I193,IF(OR('別紙3-1_区分⑤所要額内訳'!$D$92="有",'別紙3-1_区分⑤所要額内訳'!$E$92&lt;=DATE(2022,12,31)),I193,""))</f>
        <v/>
      </c>
      <c r="J300" s="312" t="str">
        <f>IF(AND('別紙3-1_区分⑤所要額内訳'!$E$92&gt;=DATE(2023,1,1),'別紙3-1_区分⑤所要額内訳'!$D$92="無",COUNTIF($D$193:J193,1)&lt;=7),J193,IF(OR('別紙3-1_区分⑤所要額内訳'!$D$92="有",'別紙3-1_区分⑤所要額内訳'!$E$92&lt;=DATE(2022,12,31)),J193,""))</f>
        <v/>
      </c>
      <c r="K300" s="312" t="str">
        <f>IF(AND('別紙3-1_区分⑤所要額内訳'!$E$92&gt;=DATE(2023,1,1),'別紙3-1_区分⑤所要額内訳'!$D$92="無",COUNTIF($D$193:K193,1)&lt;=7),K193,IF(OR('別紙3-1_区分⑤所要額内訳'!$D$92="有",'別紙3-1_区分⑤所要額内訳'!$E$92&lt;=DATE(2022,12,31)),K193,""))</f>
        <v/>
      </c>
      <c r="L300" s="312" t="str">
        <f>IF(AND('別紙3-1_区分⑤所要額内訳'!$E$92&gt;=DATE(2023,1,1),'別紙3-1_区分⑤所要額内訳'!$D$92="無",COUNTIF($D$193:L193,1)&lt;=7),L193,IF(OR('別紙3-1_区分⑤所要額内訳'!$D$92="有",'別紙3-1_区分⑤所要額内訳'!$E$92&lt;=DATE(2022,12,31)),L193,""))</f>
        <v/>
      </c>
      <c r="M300" s="312" t="str">
        <f>IF(AND('別紙3-1_区分⑤所要額内訳'!$E$92&gt;=DATE(2023,1,1),'別紙3-1_区分⑤所要額内訳'!$D$92="無",COUNTIF($D$193:M193,1)&lt;=7),M193,IF(OR('別紙3-1_区分⑤所要額内訳'!$D$92="有",'別紙3-1_区分⑤所要額内訳'!$E$92&lt;=DATE(2022,12,31)),M193,""))</f>
        <v/>
      </c>
      <c r="N300" s="312" t="str">
        <f>IF(AND('別紙3-1_区分⑤所要額内訳'!$E$92&gt;=DATE(2023,1,1),'別紙3-1_区分⑤所要額内訳'!$D$92="無",COUNTIF($D$193:N193,1)&lt;=7),N193,IF(OR('別紙3-1_区分⑤所要額内訳'!$D$92="有",'別紙3-1_区分⑤所要額内訳'!$E$92&lt;=DATE(2022,12,31)),N193,""))</f>
        <v/>
      </c>
      <c r="O300" s="312" t="str">
        <f>IF(AND('別紙3-1_区分⑤所要額内訳'!$E$92&gt;=DATE(2023,1,1),'別紙3-1_区分⑤所要額内訳'!$D$92="無",COUNTIF($D$193:O193,1)&lt;=7),O193,IF(OR('別紙3-1_区分⑤所要額内訳'!$D$92="有",'別紙3-1_区分⑤所要額内訳'!$E$92&lt;=DATE(2022,12,31)),O193,""))</f>
        <v/>
      </c>
      <c r="P300" s="312" t="str">
        <f>IF(AND('別紙3-1_区分⑤所要額内訳'!$E$92&gt;=DATE(2023,1,1),'別紙3-1_区分⑤所要額内訳'!$D$92="無",COUNTIF($D$193:P193,1)&lt;=7),P193,IF(OR('別紙3-1_区分⑤所要額内訳'!$D$92="有",'別紙3-1_区分⑤所要額内訳'!$E$92&lt;=DATE(2022,12,31)),P193,""))</f>
        <v/>
      </c>
      <c r="Q300" s="312" t="str">
        <f>IF(AND('別紙3-1_区分⑤所要額内訳'!$E$92&gt;=DATE(2023,1,1),'別紙3-1_区分⑤所要額内訳'!$D$92="無",COUNTIF($D$193:Q193,1)&lt;=7),Q193,IF(OR('別紙3-1_区分⑤所要額内訳'!$D$92="有",'別紙3-1_区分⑤所要額内訳'!$E$92&lt;=DATE(2022,12,31)),Q193,""))</f>
        <v/>
      </c>
      <c r="R300" s="312" t="str">
        <f>IF(AND('別紙3-1_区分⑤所要額内訳'!$E$92&gt;=DATE(2023,1,1),'別紙3-1_区分⑤所要額内訳'!$D$92="無",COUNTIF($D$193:R193,1)&lt;=7),R193,IF(OR('別紙3-1_区分⑤所要額内訳'!$D$92="有",'別紙3-1_区分⑤所要額内訳'!$E$92&lt;=DATE(2022,12,31)),R193,""))</f>
        <v/>
      </c>
      <c r="S300" s="312" t="str">
        <f>IF(AND('別紙3-1_区分⑤所要額内訳'!$E$92&gt;=DATE(2023,1,1),'別紙3-1_区分⑤所要額内訳'!$D$92="無",COUNTIF($D$193:S193,1)&lt;=7),S193,IF(OR('別紙3-1_区分⑤所要額内訳'!$D$92="有",'別紙3-1_区分⑤所要額内訳'!$E$92&lt;=DATE(2022,12,31)),S193,""))</f>
        <v/>
      </c>
      <c r="T300" s="312" t="str">
        <f>IF(AND('別紙3-1_区分⑤所要額内訳'!$E$92&gt;=DATE(2023,1,1),'別紙3-1_区分⑤所要額内訳'!$D$92="無",COUNTIF($D$193:T193,1)&lt;=7),T193,IF(OR('別紙3-1_区分⑤所要額内訳'!$D$92="有",'別紙3-1_区分⑤所要額内訳'!$E$92&lt;=DATE(2022,12,31)),T193,""))</f>
        <v/>
      </c>
      <c r="U300" s="312" t="str">
        <f>IF(AND('別紙3-1_区分⑤所要額内訳'!$E$92&gt;=DATE(2023,1,1),'別紙3-1_区分⑤所要額内訳'!$D$92="無",COUNTIF($D$193:U193,1)&lt;=7),U193,IF(OR('別紙3-1_区分⑤所要額内訳'!$D$92="有",'別紙3-1_区分⑤所要額内訳'!$E$92&lt;=DATE(2022,12,31)),U193,""))</f>
        <v/>
      </c>
      <c r="V300" s="312" t="str">
        <f>IF(AND('別紙3-1_区分⑤所要額内訳'!$E$92&gt;=DATE(2023,1,1),'別紙3-1_区分⑤所要額内訳'!$D$92="無",COUNTIF($D$193:V193,1)&lt;=7),V193,IF(OR('別紙3-1_区分⑤所要額内訳'!$D$92="有",'別紙3-1_区分⑤所要額内訳'!$E$92&lt;=DATE(2022,12,31)),V193,""))</f>
        <v/>
      </c>
      <c r="W300" s="312" t="str">
        <f>IF(AND('別紙3-1_区分⑤所要額内訳'!$E$92&gt;=DATE(2023,1,1),'別紙3-1_区分⑤所要額内訳'!$D$92="無",COUNTIF($D$193:W193,1)&lt;=7),W193,IF(OR('別紙3-1_区分⑤所要額内訳'!$D$92="有",'別紙3-1_区分⑤所要額内訳'!$E$92&lt;=DATE(2022,12,31)),W193,""))</f>
        <v/>
      </c>
      <c r="X300" s="312" t="str">
        <f>IF(AND('別紙3-1_区分⑤所要額内訳'!$E$92&gt;=DATE(2023,1,1),'別紙3-1_区分⑤所要額内訳'!$D$92="無",COUNTIF($D$193:X193,1)&lt;=7),X193,IF(OR('別紙3-1_区分⑤所要額内訳'!$D$92="有",'別紙3-1_区分⑤所要額内訳'!$E$92&lt;=DATE(2022,12,31)),X193,""))</f>
        <v/>
      </c>
      <c r="Y300" s="312" t="str">
        <f>IF(AND('別紙3-1_区分⑤所要額内訳'!$E$92&gt;=DATE(2023,1,1),'別紙3-1_区分⑤所要額内訳'!$D$92="無",COUNTIF($D$193:Y193,1)&lt;=7),Y193,IF(OR('別紙3-1_区分⑤所要額内訳'!$D$92="有",'別紙3-1_区分⑤所要額内訳'!$E$92&lt;=DATE(2022,12,31)),Y193,""))</f>
        <v/>
      </c>
      <c r="Z300" s="312" t="str">
        <f>IF(AND('別紙3-1_区分⑤所要額内訳'!$E$92&gt;=DATE(2023,1,1),'別紙3-1_区分⑤所要額内訳'!$D$92="無",COUNTIF($D$193:Z193,1)&lt;=7),Z193,IF(OR('別紙3-1_区分⑤所要額内訳'!$D$92="有",'別紙3-1_区分⑤所要額内訳'!$E$92&lt;=DATE(2022,12,31)),Z193,""))</f>
        <v/>
      </c>
      <c r="AA300" s="312" t="str">
        <f>IF(AND('別紙3-1_区分⑤所要額内訳'!$E$92&gt;=DATE(2023,1,1),'別紙3-1_区分⑤所要額内訳'!$D$92="無",COUNTIF($D$193:AA193,1)&lt;=7),AA193,IF(OR('別紙3-1_区分⑤所要額内訳'!$D$92="有",'別紙3-1_区分⑤所要額内訳'!$E$92&lt;=DATE(2022,12,31)),AA193,""))</f>
        <v/>
      </c>
      <c r="AB300" s="312" t="str">
        <f>IF(AND('別紙3-1_区分⑤所要額内訳'!$E$92&gt;=DATE(2023,1,1),'別紙3-1_区分⑤所要額内訳'!$D$92="無",COUNTIF($D$193:AB193,1)&lt;=7),AB193,IF(OR('別紙3-1_区分⑤所要額内訳'!$D$92="有",'別紙3-1_区分⑤所要額内訳'!$E$92&lt;=DATE(2022,12,31)),AB193,""))</f>
        <v/>
      </c>
      <c r="AC300" s="312" t="str">
        <f>IF(AND('別紙3-1_区分⑤所要額内訳'!$E$92&gt;=DATE(2023,1,1),'別紙3-1_区分⑤所要額内訳'!$D$92="無",COUNTIF($D$193:AC193,1)&lt;=7),AC193,IF(OR('別紙3-1_区分⑤所要額内訳'!$D$92="有",'別紙3-1_区分⑤所要額内訳'!$E$92&lt;=DATE(2022,12,31)),AC193,""))</f>
        <v/>
      </c>
      <c r="AD300" s="312" t="str">
        <f>IF(AND('別紙3-1_区分⑤所要額内訳'!$E$92&gt;=DATE(2023,1,1),'別紙3-1_区分⑤所要額内訳'!$D$92="無",COUNTIF($D$193:AD193,1)&lt;=7),AD193,IF(OR('別紙3-1_区分⑤所要額内訳'!$D$92="有",'別紙3-1_区分⑤所要額内訳'!$E$92&lt;=DATE(2022,12,31)),AD193,""))</f>
        <v/>
      </c>
      <c r="AE300" s="312" t="str">
        <f>IF(AND('別紙3-1_区分⑤所要額内訳'!$E$92&gt;=DATE(2023,1,1),'別紙3-1_区分⑤所要額内訳'!$D$92="無",COUNTIF($D$193:AE193,1)&lt;=7),AE193,IF(OR('別紙3-1_区分⑤所要額内訳'!$D$92="有",'別紙3-1_区分⑤所要額内訳'!$E$92&lt;=DATE(2022,12,31)),AE193,""))</f>
        <v/>
      </c>
      <c r="AF300" s="312" t="str">
        <f>IF(AND('別紙3-1_区分⑤所要額内訳'!$E$92&gt;=DATE(2023,1,1),'別紙3-1_区分⑤所要額内訳'!$D$92="無",COUNTIF($D$193:AF193,1)&lt;=7),AF193,IF(OR('別紙3-1_区分⑤所要額内訳'!$D$92="有",'別紙3-1_区分⑤所要額内訳'!$E$92&lt;=DATE(2022,12,31)),AF193,""))</f>
        <v/>
      </c>
      <c r="AG300" s="312" t="str">
        <f>IF(AND('別紙3-1_区分⑤所要額内訳'!$E$92&gt;=DATE(2023,1,1),'別紙3-1_区分⑤所要額内訳'!$D$92="無",COUNTIF($D$193:AG193,1)&lt;=7),AG193,IF(OR('別紙3-1_区分⑤所要額内訳'!$D$92="有",'別紙3-1_区分⑤所要額内訳'!$E$92&lt;=DATE(2022,12,31)),AG193,""))</f>
        <v/>
      </c>
      <c r="AH300" s="312" t="str">
        <f>IF(AND('別紙3-1_区分⑤所要額内訳'!$E$92&gt;=DATE(2023,1,1),'別紙3-1_区分⑤所要額内訳'!$D$92="無",COUNTIF($D$193:AH193,1)&lt;=7),AH193,IF(OR('別紙3-1_区分⑤所要額内訳'!$D$92="有",'別紙3-1_区分⑤所要額内訳'!$E$92&lt;=DATE(2022,12,31)),AH193,""))</f>
        <v/>
      </c>
      <c r="AI300" s="312" t="str">
        <f>IF(AND('別紙3-1_区分⑤所要額内訳'!$E$92&gt;=DATE(2023,1,1),'別紙3-1_区分⑤所要額内訳'!$D$92="無",COUNTIF($D$193:AI193,1)&lt;=7),AI193,IF(OR('別紙3-1_区分⑤所要額内訳'!$D$92="有",'別紙3-1_区分⑤所要額内訳'!$E$92&lt;=DATE(2022,12,31)),AI193,""))</f>
        <v/>
      </c>
      <c r="AJ300" s="312" t="str">
        <f>IF(AND('別紙3-1_区分⑤所要額内訳'!$E$92&gt;=DATE(2023,1,1),'別紙3-1_区分⑤所要額内訳'!$D$92="無",COUNTIF($D$193:AJ193,1)&lt;=7),AJ193,IF(OR('別紙3-1_区分⑤所要額内訳'!$D$92="有",'別紙3-1_区分⑤所要額内訳'!$E$92&lt;=DATE(2022,12,31)),AJ193,""))</f>
        <v/>
      </c>
      <c r="AK300" s="312" t="str">
        <f>IF(AND('別紙3-1_区分⑤所要額内訳'!$E$92&gt;=DATE(2023,1,1),'別紙3-1_区分⑤所要額内訳'!$D$92="無",COUNTIF($D$193:AK193,1)&lt;=7),AK193,IF(OR('別紙3-1_区分⑤所要額内訳'!$D$92="有",'別紙3-1_区分⑤所要額内訳'!$E$92&lt;=DATE(2022,12,31)),AK193,""))</f>
        <v/>
      </c>
      <c r="AL300" s="312" t="str">
        <f>IF(AND('別紙3-1_区分⑤所要額内訳'!$E$92&gt;=DATE(2023,1,1),'別紙3-1_区分⑤所要額内訳'!$D$92="無",COUNTIF($D$193:AL193,1)&lt;=7),AL193,IF(OR('別紙3-1_区分⑤所要額内訳'!$D$92="有",'別紙3-1_区分⑤所要額内訳'!$E$92&lt;=DATE(2022,12,31)),AL193,""))</f>
        <v/>
      </c>
      <c r="AM300" s="312" t="str">
        <f>IF(AND('別紙3-1_区分⑤所要額内訳'!$E$92&gt;=DATE(2023,1,1),'別紙3-1_区分⑤所要額内訳'!$D$92="無",COUNTIF($D$193:AM193,1)&lt;=7),AM193,IF(OR('別紙3-1_区分⑤所要額内訳'!$D$92="有",'別紙3-1_区分⑤所要額内訳'!$E$92&lt;=DATE(2022,12,31)),AM193,""))</f>
        <v/>
      </c>
      <c r="AN300" s="312" t="str">
        <f>IF(AND('別紙3-1_区分⑤所要額内訳'!$E$92&gt;=DATE(2023,1,1),'別紙3-1_区分⑤所要額内訳'!$D$92="無",COUNTIF($D$193:AN193,1)&lt;=7),AN193,IF(OR('別紙3-1_区分⑤所要額内訳'!$D$92="有",'別紙3-1_区分⑤所要額内訳'!$E$92&lt;=DATE(2022,12,31)),AN193,""))</f>
        <v/>
      </c>
      <c r="AO300" s="312" t="str">
        <f>IF(AND('別紙3-1_区分⑤所要額内訳'!$E$92&gt;=DATE(2023,1,1),'別紙3-1_区分⑤所要額内訳'!$D$92="無",COUNTIF($D$193:AO193,1)&lt;=7),AO193,IF(OR('別紙3-1_区分⑤所要額内訳'!$D$92="有",'別紙3-1_区分⑤所要額内訳'!$E$92&lt;=DATE(2022,12,31)),AO193,""))</f>
        <v/>
      </c>
      <c r="AP300" s="312" t="str">
        <f>IF(AND('別紙3-1_区分⑤所要額内訳'!$E$92&gt;=DATE(2023,1,1),'別紙3-1_区分⑤所要額内訳'!$D$92="無",COUNTIF($D$193:AP193,1)&lt;=7),AP193,IF(OR('別紙3-1_区分⑤所要額内訳'!$D$92="有",'別紙3-1_区分⑤所要額内訳'!$E$92&lt;=DATE(2022,12,31)),AP193,""))</f>
        <v/>
      </c>
      <c r="AQ300" s="312" t="str">
        <f>IF(AND('別紙3-1_区分⑤所要額内訳'!$E$92&gt;=DATE(2023,1,1),'別紙3-1_区分⑤所要額内訳'!$D$92="無",COUNTIF($D$193:AQ193,1)&lt;=7),AQ193,IF(OR('別紙3-1_区分⑤所要額内訳'!$D$92="有",'別紙3-1_区分⑤所要額内訳'!$E$92&lt;=DATE(2022,12,31)),AQ193,""))</f>
        <v/>
      </c>
      <c r="AR300" s="312" t="str">
        <f>IF(AND('別紙3-1_区分⑤所要額内訳'!$E$92&gt;=DATE(2023,1,1),'別紙3-1_区分⑤所要額内訳'!$D$92="無",COUNTIF($D$193:AR193,1)&lt;=7),AR193,IF(OR('別紙3-1_区分⑤所要額内訳'!$D$92="有",'別紙3-1_区分⑤所要額内訳'!$E$92&lt;=DATE(2022,12,31)),AR193,""))</f>
        <v/>
      </c>
      <c r="AS300" s="312" t="str">
        <f>IF(AND('別紙3-1_区分⑤所要額内訳'!$E$92&gt;=DATE(2023,1,1),'別紙3-1_区分⑤所要額内訳'!$D$92="無",COUNTIF($D$193:AS193,1)&lt;=7),AS193,IF(OR('別紙3-1_区分⑤所要額内訳'!$D$92="有",'別紙3-1_区分⑤所要額内訳'!$E$92&lt;=DATE(2022,12,31)),AS193,""))</f>
        <v/>
      </c>
      <c r="AT300" s="312" t="str">
        <f>IF(AND('別紙3-1_区分⑤所要額内訳'!$E$92&gt;=DATE(2023,1,1),'別紙3-1_区分⑤所要額内訳'!$D$92="無",COUNTIF($D$193:AT193,1)&lt;=7),AT193,IF(OR('別紙3-1_区分⑤所要額内訳'!$D$92="有",'別紙3-1_区分⑤所要額内訳'!$E$92&lt;=DATE(2022,12,31)),AT193,""))</f>
        <v/>
      </c>
      <c r="AU300" s="312" t="str">
        <f>IF(AND('別紙3-1_区分⑤所要額内訳'!$E$92&gt;=DATE(2023,1,1),'別紙3-1_区分⑤所要額内訳'!$D$92="無",COUNTIF($D$193:AU193,1)&lt;=7),AU193,IF(OR('別紙3-1_区分⑤所要額内訳'!$D$92="有",'別紙3-1_区分⑤所要額内訳'!$E$92&lt;=DATE(2022,12,31)),AU193,""))</f>
        <v/>
      </c>
      <c r="AV300" s="312" t="str">
        <f>IF(AND('別紙3-1_区分⑤所要額内訳'!$E$92&gt;=DATE(2023,1,1),'別紙3-1_区分⑤所要額内訳'!$D$92="無",COUNTIF($D$193:AV193,1)&lt;=7),AV193,IF(OR('別紙3-1_区分⑤所要額内訳'!$D$92="有",'別紙3-1_区分⑤所要額内訳'!$E$92&lt;=DATE(2022,12,31)),AV193,""))</f>
        <v/>
      </c>
      <c r="AW300" s="312" t="str">
        <f>IF(AND('別紙3-1_区分⑤所要額内訳'!$E$92&gt;=DATE(2023,1,1),'別紙3-1_区分⑤所要額内訳'!$D$92="無",COUNTIF($D$193:AW193,1)&lt;=7),AW193,IF(OR('別紙3-1_区分⑤所要額内訳'!$D$92="有",'別紙3-1_区分⑤所要額内訳'!$E$92&lt;=DATE(2022,12,31)),AW193,""))</f>
        <v/>
      </c>
      <c r="AX300" s="312" t="str">
        <f>IF(AND('別紙3-1_区分⑤所要額内訳'!$E$92&gt;=DATE(2023,1,1),'別紙3-1_区分⑤所要額内訳'!$D$92="無",COUNTIF($D$193:AX193,1)&lt;=7),AX193,IF(OR('別紙3-1_区分⑤所要額内訳'!$D$92="有",'別紙3-1_区分⑤所要額内訳'!$E$92&lt;=DATE(2022,12,31)),AX193,""))</f>
        <v/>
      </c>
      <c r="AY300" s="312" t="str">
        <f>IF(AND('別紙3-1_区分⑤所要額内訳'!$E$92&gt;=DATE(2023,1,1),'別紙3-1_区分⑤所要額内訳'!$D$92="無",COUNTIF($D$193:AY193,1)&lt;=7),AY193,IF(OR('別紙3-1_区分⑤所要額内訳'!$D$92="有",'別紙3-1_区分⑤所要額内訳'!$E$92&lt;=DATE(2022,12,31)),AY193,""))</f>
        <v/>
      </c>
      <c r="AZ300" s="312" t="str">
        <f>IF(AND('別紙3-1_区分⑤所要額内訳'!$E$92&gt;=DATE(2023,1,1),'別紙3-1_区分⑤所要額内訳'!$D$92="無",COUNTIF($D$193:AZ193,1)&lt;=7),AZ193,IF(OR('別紙3-1_区分⑤所要額内訳'!$D$92="有",'別紙3-1_区分⑤所要額内訳'!$E$92&lt;=DATE(2022,12,31)),AZ193,""))</f>
        <v/>
      </c>
      <c r="BA300" s="312" t="str">
        <f>IF(AND('別紙3-1_区分⑤所要額内訳'!$E$92&gt;=DATE(2023,1,1),'別紙3-1_区分⑤所要額内訳'!$D$92="無",COUNTIF($D$193:BA193,1)&lt;=7),BA193,IF(OR('別紙3-1_区分⑤所要額内訳'!$D$92="有",'別紙3-1_区分⑤所要額内訳'!$E$92&lt;=DATE(2022,12,31)),BA193,""))</f>
        <v/>
      </c>
      <c r="BB300" s="311">
        <f t="shared" si="233"/>
        <v>1</v>
      </c>
    </row>
    <row r="301" spans="1:54">
      <c r="A301" s="307" t="str">
        <f t="shared" si="234"/>
        <v/>
      </c>
      <c r="B301" s="313" t="str">
        <f t="shared" si="234"/>
        <v/>
      </c>
      <c r="C301" s="307" t="str">
        <f t="shared" si="234"/>
        <v/>
      </c>
      <c r="D301" s="312">
        <f>IF(AND('別紙3-1_区分⑤所要額内訳'!$E$93&gt;=DATE(2023,1,1),'別紙3-1_区分⑤所要額内訳'!$D$93="無",COUNTIF($D$194:D194,1)&lt;=7),D194,IF(OR('別紙3-1_区分⑤所要額内訳'!$D$93="有",'別紙3-1_区分⑤所要額内訳'!$E$93&lt;=DATE(2022,12,31)),D194,""))</f>
        <v>1</v>
      </c>
      <c r="E301" s="312" t="str">
        <f>IF(AND('別紙3-1_区分⑤所要額内訳'!$E$93&gt;=DATE(2023,1,1),'別紙3-1_区分⑤所要額内訳'!$D$93="無",COUNTIF($D$194:E194,1)&lt;=7),E194,IF(OR('別紙3-1_区分⑤所要額内訳'!$D$93="有",'別紙3-1_区分⑤所要額内訳'!$E$93&lt;=DATE(2022,12,31)),E194,""))</f>
        <v/>
      </c>
      <c r="F301" s="312" t="str">
        <f>IF(AND('別紙3-1_区分⑤所要額内訳'!$E$93&gt;=DATE(2023,1,1),'別紙3-1_区分⑤所要額内訳'!$D$93="無",COUNTIF($D$194:F194,1)&lt;=7),F194,IF(OR('別紙3-1_区分⑤所要額内訳'!$D$93="有",'別紙3-1_区分⑤所要額内訳'!$E$93&lt;=DATE(2022,12,31)),F194,""))</f>
        <v/>
      </c>
      <c r="G301" s="312" t="str">
        <f>IF(AND('別紙3-1_区分⑤所要額内訳'!$E$93&gt;=DATE(2023,1,1),'別紙3-1_区分⑤所要額内訳'!$D$93="無",COUNTIF($D$194:G194,1)&lt;=7),G194,IF(OR('別紙3-1_区分⑤所要額内訳'!$D$93="有",'別紙3-1_区分⑤所要額内訳'!$E$93&lt;=DATE(2022,12,31)),G194,""))</f>
        <v/>
      </c>
      <c r="H301" s="312" t="str">
        <f>IF(AND('別紙3-1_区分⑤所要額内訳'!$E$93&gt;=DATE(2023,1,1),'別紙3-1_区分⑤所要額内訳'!$D$93="無",COUNTIF($D$194:H194,1)&lt;=7),H194,IF(OR('別紙3-1_区分⑤所要額内訳'!$D$93="有",'別紙3-1_区分⑤所要額内訳'!$E$93&lt;=DATE(2022,12,31)),H194,""))</f>
        <v/>
      </c>
      <c r="I301" s="312" t="str">
        <f>IF(AND('別紙3-1_区分⑤所要額内訳'!$E$93&gt;=DATE(2023,1,1),'別紙3-1_区分⑤所要額内訳'!$D$93="無",COUNTIF($D$194:I194,1)&lt;=7),I194,IF(OR('別紙3-1_区分⑤所要額内訳'!$D$93="有",'別紙3-1_区分⑤所要額内訳'!$E$93&lt;=DATE(2022,12,31)),I194,""))</f>
        <v/>
      </c>
      <c r="J301" s="312" t="str">
        <f>IF(AND('別紙3-1_区分⑤所要額内訳'!$E$93&gt;=DATE(2023,1,1),'別紙3-1_区分⑤所要額内訳'!$D$93="無",COUNTIF($D$194:J194,1)&lt;=7),J194,IF(OR('別紙3-1_区分⑤所要額内訳'!$D$93="有",'別紙3-1_区分⑤所要額内訳'!$E$93&lt;=DATE(2022,12,31)),J194,""))</f>
        <v/>
      </c>
      <c r="K301" s="312" t="str">
        <f>IF(AND('別紙3-1_区分⑤所要額内訳'!$E$93&gt;=DATE(2023,1,1),'別紙3-1_区分⑤所要額内訳'!$D$93="無",COUNTIF($D$194:K194,1)&lt;=7),K194,IF(OR('別紙3-1_区分⑤所要額内訳'!$D$93="有",'別紙3-1_区分⑤所要額内訳'!$E$93&lt;=DATE(2022,12,31)),K194,""))</f>
        <v/>
      </c>
      <c r="L301" s="312" t="str">
        <f>IF(AND('別紙3-1_区分⑤所要額内訳'!$E$93&gt;=DATE(2023,1,1),'別紙3-1_区分⑤所要額内訳'!$D$93="無",COUNTIF($D$194:L194,1)&lt;=7),L194,IF(OR('別紙3-1_区分⑤所要額内訳'!$D$93="有",'別紙3-1_区分⑤所要額内訳'!$E$93&lt;=DATE(2022,12,31)),L194,""))</f>
        <v/>
      </c>
      <c r="M301" s="312" t="str">
        <f>IF(AND('別紙3-1_区分⑤所要額内訳'!$E$93&gt;=DATE(2023,1,1),'別紙3-1_区分⑤所要額内訳'!$D$93="無",COUNTIF($D$194:M194,1)&lt;=7),M194,IF(OR('別紙3-1_区分⑤所要額内訳'!$D$93="有",'別紙3-1_区分⑤所要額内訳'!$E$93&lt;=DATE(2022,12,31)),M194,""))</f>
        <v/>
      </c>
      <c r="N301" s="312" t="str">
        <f>IF(AND('別紙3-1_区分⑤所要額内訳'!$E$93&gt;=DATE(2023,1,1),'別紙3-1_区分⑤所要額内訳'!$D$93="無",COUNTIF($D$194:N194,1)&lt;=7),N194,IF(OR('別紙3-1_区分⑤所要額内訳'!$D$93="有",'別紙3-1_区分⑤所要額内訳'!$E$93&lt;=DATE(2022,12,31)),N194,""))</f>
        <v/>
      </c>
      <c r="O301" s="312" t="str">
        <f>IF(AND('別紙3-1_区分⑤所要額内訳'!$E$93&gt;=DATE(2023,1,1),'別紙3-1_区分⑤所要額内訳'!$D$93="無",COUNTIF($D$194:O194,1)&lt;=7),O194,IF(OR('別紙3-1_区分⑤所要額内訳'!$D$93="有",'別紙3-1_区分⑤所要額内訳'!$E$93&lt;=DATE(2022,12,31)),O194,""))</f>
        <v/>
      </c>
      <c r="P301" s="312" t="str">
        <f>IF(AND('別紙3-1_区分⑤所要額内訳'!$E$93&gt;=DATE(2023,1,1),'別紙3-1_区分⑤所要額内訳'!$D$93="無",COUNTIF($D$194:P194,1)&lt;=7),P194,IF(OR('別紙3-1_区分⑤所要額内訳'!$D$93="有",'別紙3-1_区分⑤所要額内訳'!$E$93&lt;=DATE(2022,12,31)),P194,""))</f>
        <v/>
      </c>
      <c r="Q301" s="312" t="str">
        <f>IF(AND('別紙3-1_区分⑤所要額内訳'!$E$93&gt;=DATE(2023,1,1),'別紙3-1_区分⑤所要額内訳'!$D$93="無",COUNTIF($D$194:Q194,1)&lt;=7),Q194,IF(OR('別紙3-1_区分⑤所要額内訳'!$D$93="有",'別紙3-1_区分⑤所要額内訳'!$E$93&lt;=DATE(2022,12,31)),Q194,""))</f>
        <v/>
      </c>
      <c r="R301" s="312" t="str">
        <f>IF(AND('別紙3-1_区分⑤所要額内訳'!$E$93&gt;=DATE(2023,1,1),'別紙3-1_区分⑤所要額内訳'!$D$93="無",COUNTIF($D$194:R194,1)&lt;=7),R194,IF(OR('別紙3-1_区分⑤所要額内訳'!$D$93="有",'別紙3-1_区分⑤所要額内訳'!$E$93&lt;=DATE(2022,12,31)),R194,""))</f>
        <v/>
      </c>
      <c r="S301" s="312" t="str">
        <f>IF(AND('別紙3-1_区分⑤所要額内訳'!$E$93&gt;=DATE(2023,1,1),'別紙3-1_区分⑤所要額内訳'!$D$93="無",COUNTIF($D$194:S194,1)&lt;=7),S194,IF(OR('別紙3-1_区分⑤所要額内訳'!$D$93="有",'別紙3-1_区分⑤所要額内訳'!$E$93&lt;=DATE(2022,12,31)),S194,""))</f>
        <v/>
      </c>
      <c r="T301" s="312" t="str">
        <f>IF(AND('別紙3-1_区分⑤所要額内訳'!$E$93&gt;=DATE(2023,1,1),'別紙3-1_区分⑤所要額内訳'!$D$93="無",COUNTIF($D$194:T194,1)&lt;=7),T194,IF(OR('別紙3-1_区分⑤所要額内訳'!$D$93="有",'別紙3-1_区分⑤所要額内訳'!$E$93&lt;=DATE(2022,12,31)),T194,""))</f>
        <v/>
      </c>
      <c r="U301" s="312" t="str">
        <f>IF(AND('別紙3-1_区分⑤所要額内訳'!$E$93&gt;=DATE(2023,1,1),'別紙3-1_区分⑤所要額内訳'!$D$93="無",COUNTIF($D$194:U194,1)&lt;=7),U194,IF(OR('別紙3-1_区分⑤所要額内訳'!$D$93="有",'別紙3-1_区分⑤所要額内訳'!$E$93&lt;=DATE(2022,12,31)),U194,""))</f>
        <v/>
      </c>
      <c r="V301" s="312" t="str">
        <f>IF(AND('別紙3-1_区分⑤所要額内訳'!$E$93&gt;=DATE(2023,1,1),'別紙3-1_区分⑤所要額内訳'!$D$93="無",COUNTIF($D$194:V194,1)&lt;=7),V194,IF(OR('別紙3-1_区分⑤所要額内訳'!$D$93="有",'別紙3-1_区分⑤所要額内訳'!$E$93&lt;=DATE(2022,12,31)),V194,""))</f>
        <v/>
      </c>
      <c r="W301" s="312" t="str">
        <f>IF(AND('別紙3-1_区分⑤所要額内訳'!$E$93&gt;=DATE(2023,1,1),'別紙3-1_区分⑤所要額内訳'!$D$93="無",COUNTIF($D$194:W194,1)&lt;=7),W194,IF(OR('別紙3-1_区分⑤所要額内訳'!$D$93="有",'別紙3-1_区分⑤所要額内訳'!$E$93&lt;=DATE(2022,12,31)),W194,""))</f>
        <v/>
      </c>
      <c r="X301" s="312" t="str">
        <f>IF(AND('別紙3-1_区分⑤所要額内訳'!$E$93&gt;=DATE(2023,1,1),'別紙3-1_区分⑤所要額内訳'!$D$93="無",COUNTIF($D$194:X194,1)&lt;=7),X194,IF(OR('別紙3-1_区分⑤所要額内訳'!$D$93="有",'別紙3-1_区分⑤所要額内訳'!$E$93&lt;=DATE(2022,12,31)),X194,""))</f>
        <v/>
      </c>
      <c r="Y301" s="312" t="str">
        <f>IF(AND('別紙3-1_区分⑤所要額内訳'!$E$93&gt;=DATE(2023,1,1),'別紙3-1_区分⑤所要額内訳'!$D$93="無",COUNTIF($D$194:Y194,1)&lt;=7),Y194,IF(OR('別紙3-1_区分⑤所要額内訳'!$D$93="有",'別紙3-1_区分⑤所要額内訳'!$E$93&lt;=DATE(2022,12,31)),Y194,""))</f>
        <v/>
      </c>
      <c r="Z301" s="312" t="str">
        <f>IF(AND('別紙3-1_区分⑤所要額内訳'!$E$93&gt;=DATE(2023,1,1),'別紙3-1_区分⑤所要額内訳'!$D$93="無",COUNTIF($D$194:Z194,1)&lt;=7),Z194,IF(OR('別紙3-1_区分⑤所要額内訳'!$D$93="有",'別紙3-1_区分⑤所要額内訳'!$E$93&lt;=DATE(2022,12,31)),Z194,""))</f>
        <v/>
      </c>
      <c r="AA301" s="312" t="str">
        <f>IF(AND('別紙3-1_区分⑤所要額内訳'!$E$93&gt;=DATE(2023,1,1),'別紙3-1_区分⑤所要額内訳'!$D$93="無",COUNTIF($D$194:AA194,1)&lt;=7),AA194,IF(OR('別紙3-1_区分⑤所要額内訳'!$D$93="有",'別紙3-1_区分⑤所要額内訳'!$E$93&lt;=DATE(2022,12,31)),AA194,""))</f>
        <v/>
      </c>
      <c r="AB301" s="312" t="str">
        <f>IF(AND('別紙3-1_区分⑤所要額内訳'!$E$93&gt;=DATE(2023,1,1),'別紙3-1_区分⑤所要額内訳'!$D$93="無",COUNTIF($D$194:AB194,1)&lt;=7),AB194,IF(OR('別紙3-1_区分⑤所要額内訳'!$D$93="有",'別紙3-1_区分⑤所要額内訳'!$E$93&lt;=DATE(2022,12,31)),AB194,""))</f>
        <v/>
      </c>
      <c r="AC301" s="312" t="str">
        <f>IF(AND('別紙3-1_区分⑤所要額内訳'!$E$93&gt;=DATE(2023,1,1),'別紙3-1_区分⑤所要額内訳'!$D$93="無",COUNTIF($D$194:AC194,1)&lt;=7),AC194,IF(OR('別紙3-1_区分⑤所要額内訳'!$D$93="有",'別紙3-1_区分⑤所要額内訳'!$E$93&lt;=DATE(2022,12,31)),AC194,""))</f>
        <v/>
      </c>
      <c r="AD301" s="312" t="str">
        <f>IF(AND('別紙3-1_区分⑤所要額内訳'!$E$93&gt;=DATE(2023,1,1),'別紙3-1_区分⑤所要額内訳'!$D$93="無",COUNTIF($D$194:AD194,1)&lt;=7),AD194,IF(OR('別紙3-1_区分⑤所要額内訳'!$D$93="有",'別紙3-1_区分⑤所要額内訳'!$E$93&lt;=DATE(2022,12,31)),AD194,""))</f>
        <v/>
      </c>
      <c r="AE301" s="312" t="str">
        <f>IF(AND('別紙3-1_区分⑤所要額内訳'!$E$93&gt;=DATE(2023,1,1),'別紙3-1_区分⑤所要額内訳'!$D$93="無",COUNTIF($D$194:AE194,1)&lt;=7),AE194,IF(OR('別紙3-1_区分⑤所要額内訳'!$D$93="有",'別紙3-1_区分⑤所要額内訳'!$E$93&lt;=DATE(2022,12,31)),AE194,""))</f>
        <v/>
      </c>
      <c r="AF301" s="312" t="str">
        <f>IF(AND('別紙3-1_区分⑤所要額内訳'!$E$93&gt;=DATE(2023,1,1),'別紙3-1_区分⑤所要額内訳'!$D$93="無",COUNTIF($D$194:AF194,1)&lt;=7),AF194,IF(OR('別紙3-1_区分⑤所要額内訳'!$D$93="有",'別紙3-1_区分⑤所要額内訳'!$E$93&lt;=DATE(2022,12,31)),AF194,""))</f>
        <v/>
      </c>
      <c r="AG301" s="312" t="str">
        <f>IF(AND('別紙3-1_区分⑤所要額内訳'!$E$93&gt;=DATE(2023,1,1),'別紙3-1_区分⑤所要額内訳'!$D$93="無",COUNTIF($D$194:AG194,1)&lt;=7),AG194,IF(OR('別紙3-1_区分⑤所要額内訳'!$D$93="有",'別紙3-1_区分⑤所要額内訳'!$E$93&lt;=DATE(2022,12,31)),AG194,""))</f>
        <v/>
      </c>
      <c r="AH301" s="312" t="str">
        <f>IF(AND('別紙3-1_区分⑤所要額内訳'!$E$93&gt;=DATE(2023,1,1),'別紙3-1_区分⑤所要額内訳'!$D$93="無",COUNTIF($D$194:AH194,1)&lt;=7),AH194,IF(OR('別紙3-1_区分⑤所要額内訳'!$D$93="有",'別紙3-1_区分⑤所要額内訳'!$E$93&lt;=DATE(2022,12,31)),AH194,""))</f>
        <v/>
      </c>
      <c r="AI301" s="312" t="str">
        <f>IF(AND('別紙3-1_区分⑤所要額内訳'!$E$93&gt;=DATE(2023,1,1),'別紙3-1_区分⑤所要額内訳'!$D$93="無",COUNTIF($D$194:AI194,1)&lt;=7),AI194,IF(OR('別紙3-1_区分⑤所要額内訳'!$D$93="有",'別紙3-1_区分⑤所要額内訳'!$E$93&lt;=DATE(2022,12,31)),AI194,""))</f>
        <v/>
      </c>
      <c r="AJ301" s="312" t="str">
        <f>IF(AND('別紙3-1_区分⑤所要額内訳'!$E$93&gt;=DATE(2023,1,1),'別紙3-1_区分⑤所要額内訳'!$D$93="無",COUNTIF($D$194:AJ194,1)&lt;=7),AJ194,IF(OR('別紙3-1_区分⑤所要額内訳'!$D$93="有",'別紙3-1_区分⑤所要額内訳'!$E$93&lt;=DATE(2022,12,31)),AJ194,""))</f>
        <v/>
      </c>
      <c r="AK301" s="312" t="str">
        <f>IF(AND('別紙3-1_区分⑤所要額内訳'!$E$93&gt;=DATE(2023,1,1),'別紙3-1_区分⑤所要額内訳'!$D$93="無",COUNTIF($D$194:AK194,1)&lt;=7),AK194,IF(OR('別紙3-1_区分⑤所要額内訳'!$D$93="有",'別紙3-1_区分⑤所要額内訳'!$E$93&lt;=DATE(2022,12,31)),AK194,""))</f>
        <v/>
      </c>
      <c r="AL301" s="312" t="str">
        <f>IF(AND('別紙3-1_区分⑤所要額内訳'!$E$93&gt;=DATE(2023,1,1),'別紙3-1_区分⑤所要額内訳'!$D$93="無",COUNTIF($D$194:AL194,1)&lt;=7),AL194,IF(OR('別紙3-1_区分⑤所要額内訳'!$D$93="有",'別紙3-1_区分⑤所要額内訳'!$E$93&lt;=DATE(2022,12,31)),AL194,""))</f>
        <v/>
      </c>
      <c r="AM301" s="312" t="str">
        <f>IF(AND('別紙3-1_区分⑤所要額内訳'!$E$93&gt;=DATE(2023,1,1),'別紙3-1_区分⑤所要額内訳'!$D$93="無",COUNTIF($D$194:AM194,1)&lt;=7),AM194,IF(OR('別紙3-1_区分⑤所要額内訳'!$D$93="有",'別紙3-1_区分⑤所要額内訳'!$E$93&lt;=DATE(2022,12,31)),AM194,""))</f>
        <v/>
      </c>
      <c r="AN301" s="312" t="str">
        <f>IF(AND('別紙3-1_区分⑤所要額内訳'!$E$93&gt;=DATE(2023,1,1),'別紙3-1_区分⑤所要額内訳'!$D$93="無",COUNTIF($D$194:AN194,1)&lt;=7),AN194,IF(OR('別紙3-1_区分⑤所要額内訳'!$D$93="有",'別紙3-1_区分⑤所要額内訳'!$E$93&lt;=DATE(2022,12,31)),AN194,""))</f>
        <v/>
      </c>
      <c r="AO301" s="312" t="str">
        <f>IF(AND('別紙3-1_区分⑤所要額内訳'!$E$93&gt;=DATE(2023,1,1),'別紙3-1_区分⑤所要額内訳'!$D$93="無",COUNTIF($D$194:AO194,1)&lt;=7),AO194,IF(OR('別紙3-1_区分⑤所要額内訳'!$D$93="有",'別紙3-1_区分⑤所要額内訳'!$E$93&lt;=DATE(2022,12,31)),AO194,""))</f>
        <v/>
      </c>
      <c r="AP301" s="312" t="str">
        <f>IF(AND('別紙3-1_区分⑤所要額内訳'!$E$93&gt;=DATE(2023,1,1),'別紙3-1_区分⑤所要額内訳'!$D$93="無",COUNTIF($D$194:AP194,1)&lt;=7),AP194,IF(OR('別紙3-1_区分⑤所要額内訳'!$D$93="有",'別紙3-1_区分⑤所要額内訳'!$E$93&lt;=DATE(2022,12,31)),AP194,""))</f>
        <v/>
      </c>
      <c r="AQ301" s="312" t="str">
        <f>IF(AND('別紙3-1_区分⑤所要額内訳'!$E$93&gt;=DATE(2023,1,1),'別紙3-1_区分⑤所要額内訳'!$D$93="無",COUNTIF($D$194:AQ194,1)&lt;=7),AQ194,IF(OR('別紙3-1_区分⑤所要額内訳'!$D$93="有",'別紙3-1_区分⑤所要額内訳'!$E$93&lt;=DATE(2022,12,31)),AQ194,""))</f>
        <v/>
      </c>
      <c r="AR301" s="312" t="str">
        <f>IF(AND('別紙3-1_区分⑤所要額内訳'!$E$93&gt;=DATE(2023,1,1),'別紙3-1_区分⑤所要額内訳'!$D$93="無",COUNTIF($D$194:AR194,1)&lt;=7),AR194,IF(OR('別紙3-1_区分⑤所要額内訳'!$D$93="有",'別紙3-1_区分⑤所要額内訳'!$E$93&lt;=DATE(2022,12,31)),AR194,""))</f>
        <v/>
      </c>
      <c r="AS301" s="312" t="str">
        <f>IF(AND('別紙3-1_区分⑤所要額内訳'!$E$93&gt;=DATE(2023,1,1),'別紙3-1_区分⑤所要額内訳'!$D$93="無",COUNTIF($D$194:AS194,1)&lt;=7),AS194,IF(OR('別紙3-1_区分⑤所要額内訳'!$D$93="有",'別紙3-1_区分⑤所要額内訳'!$E$93&lt;=DATE(2022,12,31)),AS194,""))</f>
        <v/>
      </c>
      <c r="AT301" s="312" t="str">
        <f>IF(AND('別紙3-1_区分⑤所要額内訳'!$E$93&gt;=DATE(2023,1,1),'別紙3-1_区分⑤所要額内訳'!$D$93="無",COUNTIF($D$194:AT194,1)&lt;=7),AT194,IF(OR('別紙3-1_区分⑤所要額内訳'!$D$93="有",'別紙3-1_区分⑤所要額内訳'!$E$93&lt;=DATE(2022,12,31)),AT194,""))</f>
        <v/>
      </c>
      <c r="AU301" s="312" t="str">
        <f>IF(AND('別紙3-1_区分⑤所要額内訳'!$E$93&gt;=DATE(2023,1,1),'別紙3-1_区分⑤所要額内訳'!$D$93="無",COUNTIF($D$194:AU194,1)&lt;=7),AU194,IF(OR('別紙3-1_区分⑤所要額内訳'!$D$93="有",'別紙3-1_区分⑤所要額内訳'!$E$93&lt;=DATE(2022,12,31)),AU194,""))</f>
        <v/>
      </c>
      <c r="AV301" s="312" t="str">
        <f>IF(AND('別紙3-1_区分⑤所要額内訳'!$E$93&gt;=DATE(2023,1,1),'別紙3-1_区分⑤所要額内訳'!$D$93="無",COUNTIF($D$194:AV194,1)&lt;=7),AV194,IF(OR('別紙3-1_区分⑤所要額内訳'!$D$93="有",'別紙3-1_区分⑤所要額内訳'!$E$93&lt;=DATE(2022,12,31)),AV194,""))</f>
        <v/>
      </c>
      <c r="AW301" s="312" t="str">
        <f>IF(AND('別紙3-1_区分⑤所要額内訳'!$E$93&gt;=DATE(2023,1,1),'別紙3-1_区分⑤所要額内訳'!$D$93="無",COUNTIF($D$194:AW194,1)&lt;=7),AW194,IF(OR('別紙3-1_区分⑤所要額内訳'!$D$93="有",'別紙3-1_区分⑤所要額内訳'!$E$93&lt;=DATE(2022,12,31)),AW194,""))</f>
        <v/>
      </c>
      <c r="AX301" s="312" t="str">
        <f>IF(AND('別紙3-1_区分⑤所要額内訳'!$E$93&gt;=DATE(2023,1,1),'別紙3-1_区分⑤所要額内訳'!$D$93="無",COUNTIF($D$194:AX194,1)&lt;=7),AX194,IF(OR('別紙3-1_区分⑤所要額内訳'!$D$93="有",'別紙3-1_区分⑤所要額内訳'!$E$93&lt;=DATE(2022,12,31)),AX194,""))</f>
        <v/>
      </c>
      <c r="AY301" s="312" t="str">
        <f>IF(AND('別紙3-1_区分⑤所要額内訳'!$E$93&gt;=DATE(2023,1,1),'別紙3-1_区分⑤所要額内訳'!$D$93="無",COUNTIF($D$194:AY194,1)&lt;=7),AY194,IF(OR('別紙3-1_区分⑤所要額内訳'!$D$93="有",'別紙3-1_区分⑤所要額内訳'!$E$93&lt;=DATE(2022,12,31)),AY194,""))</f>
        <v/>
      </c>
      <c r="AZ301" s="312" t="str">
        <f>IF(AND('別紙3-1_区分⑤所要額内訳'!$E$93&gt;=DATE(2023,1,1),'別紙3-1_区分⑤所要額内訳'!$D$93="無",COUNTIF($D$194:AZ194,1)&lt;=7),AZ194,IF(OR('別紙3-1_区分⑤所要額内訳'!$D$93="有",'別紙3-1_区分⑤所要額内訳'!$E$93&lt;=DATE(2022,12,31)),AZ194,""))</f>
        <v/>
      </c>
      <c r="BA301" s="312" t="str">
        <f>IF(AND('別紙3-1_区分⑤所要額内訳'!$E$93&gt;=DATE(2023,1,1),'別紙3-1_区分⑤所要額内訳'!$D$93="無",COUNTIF($D$194:BA194,1)&lt;=7),BA194,IF(OR('別紙3-1_区分⑤所要額内訳'!$D$93="有",'別紙3-1_区分⑤所要額内訳'!$E$93&lt;=DATE(2022,12,31)),BA194,""))</f>
        <v/>
      </c>
      <c r="BB301" s="311">
        <f t="shared" si="233"/>
        <v>1</v>
      </c>
    </row>
    <row r="302" spans="1:54">
      <c r="A302" s="307" t="str">
        <f t="shared" si="234"/>
        <v/>
      </c>
      <c r="B302" s="313" t="str">
        <f t="shared" si="234"/>
        <v/>
      </c>
      <c r="C302" s="307" t="str">
        <f t="shared" si="234"/>
        <v/>
      </c>
      <c r="D302" s="312">
        <f>IF(AND('別紙3-1_区分⑤所要額内訳'!$E$94&gt;=DATE(2023,1,1),'別紙3-1_区分⑤所要額内訳'!$D$94="無",COUNTIF($D$195:D195,1)&lt;=7),D195,IF(OR('別紙3-1_区分⑤所要額内訳'!$D$94="有",'別紙3-1_区分⑤所要額内訳'!$E$94&lt;=DATE(2022,12,31)),D195,""))</f>
        <v>1</v>
      </c>
      <c r="E302" s="312" t="str">
        <f>IF(AND('別紙3-1_区分⑤所要額内訳'!$E$94&gt;=DATE(2023,1,1),'別紙3-1_区分⑤所要額内訳'!$D$94="無",COUNTIF($D$195:E195,1)&lt;=7),E195,IF(OR('別紙3-1_区分⑤所要額内訳'!$D$94="有",'別紙3-1_区分⑤所要額内訳'!$E$94&lt;=DATE(2022,12,31)),E195,""))</f>
        <v/>
      </c>
      <c r="F302" s="312" t="str">
        <f>IF(AND('別紙3-1_区分⑤所要額内訳'!$E$94&gt;=DATE(2023,1,1),'別紙3-1_区分⑤所要額内訳'!$D$94="無",COUNTIF($D$195:F195,1)&lt;=7),F195,IF(OR('別紙3-1_区分⑤所要額内訳'!$D$94="有",'別紙3-1_区分⑤所要額内訳'!$E$94&lt;=DATE(2022,12,31)),F195,""))</f>
        <v/>
      </c>
      <c r="G302" s="312" t="str">
        <f>IF(AND('別紙3-1_区分⑤所要額内訳'!$E$94&gt;=DATE(2023,1,1),'別紙3-1_区分⑤所要額内訳'!$D$94="無",COUNTIF($D$195:G195,1)&lt;=7),G195,IF(OR('別紙3-1_区分⑤所要額内訳'!$D$94="有",'別紙3-1_区分⑤所要額内訳'!$E$94&lt;=DATE(2022,12,31)),G195,""))</f>
        <v/>
      </c>
      <c r="H302" s="312" t="str">
        <f>IF(AND('別紙3-1_区分⑤所要額内訳'!$E$94&gt;=DATE(2023,1,1),'別紙3-1_区分⑤所要額内訳'!$D$94="無",COUNTIF($D$195:H195,1)&lt;=7),H195,IF(OR('別紙3-1_区分⑤所要額内訳'!$D$94="有",'別紙3-1_区分⑤所要額内訳'!$E$94&lt;=DATE(2022,12,31)),H195,""))</f>
        <v/>
      </c>
      <c r="I302" s="312" t="str">
        <f>IF(AND('別紙3-1_区分⑤所要額内訳'!$E$94&gt;=DATE(2023,1,1),'別紙3-1_区分⑤所要額内訳'!$D$94="無",COUNTIF($D$195:I195,1)&lt;=7),I195,IF(OR('別紙3-1_区分⑤所要額内訳'!$D$94="有",'別紙3-1_区分⑤所要額内訳'!$E$94&lt;=DATE(2022,12,31)),I195,""))</f>
        <v/>
      </c>
      <c r="J302" s="312" t="str">
        <f>IF(AND('別紙3-1_区分⑤所要額内訳'!$E$94&gt;=DATE(2023,1,1),'別紙3-1_区分⑤所要額内訳'!$D$94="無",COUNTIF($D$195:J195,1)&lt;=7),J195,IF(OR('別紙3-1_区分⑤所要額内訳'!$D$94="有",'別紙3-1_区分⑤所要額内訳'!$E$94&lt;=DATE(2022,12,31)),J195,""))</f>
        <v/>
      </c>
      <c r="K302" s="312" t="str">
        <f>IF(AND('別紙3-1_区分⑤所要額内訳'!$E$94&gt;=DATE(2023,1,1),'別紙3-1_区分⑤所要額内訳'!$D$94="無",COUNTIF($D$195:K195,1)&lt;=7),K195,IF(OR('別紙3-1_区分⑤所要額内訳'!$D$94="有",'別紙3-1_区分⑤所要額内訳'!$E$94&lt;=DATE(2022,12,31)),K195,""))</f>
        <v/>
      </c>
      <c r="L302" s="312" t="str">
        <f>IF(AND('別紙3-1_区分⑤所要額内訳'!$E$94&gt;=DATE(2023,1,1),'別紙3-1_区分⑤所要額内訳'!$D$94="無",COUNTIF($D$195:L195,1)&lt;=7),L195,IF(OR('別紙3-1_区分⑤所要額内訳'!$D$94="有",'別紙3-1_区分⑤所要額内訳'!$E$94&lt;=DATE(2022,12,31)),L195,""))</f>
        <v/>
      </c>
      <c r="M302" s="312" t="str">
        <f>IF(AND('別紙3-1_区分⑤所要額内訳'!$E$94&gt;=DATE(2023,1,1),'別紙3-1_区分⑤所要額内訳'!$D$94="無",COUNTIF($D$195:M195,1)&lt;=7),M195,IF(OR('別紙3-1_区分⑤所要額内訳'!$D$94="有",'別紙3-1_区分⑤所要額内訳'!$E$94&lt;=DATE(2022,12,31)),M195,""))</f>
        <v/>
      </c>
      <c r="N302" s="312" t="str">
        <f>IF(AND('別紙3-1_区分⑤所要額内訳'!$E$94&gt;=DATE(2023,1,1),'別紙3-1_区分⑤所要額内訳'!$D$94="無",COUNTIF($D$195:N195,1)&lt;=7),N195,IF(OR('別紙3-1_区分⑤所要額内訳'!$D$94="有",'別紙3-1_区分⑤所要額内訳'!$E$94&lt;=DATE(2022,12,31)),N195,""))</f>
        <v/>
      </c>
      <c r="O302" s="312" t="str">
        <f>IF(AND('別紙3-1_区分⑤所要額内訳'!$E$94&gt;=DATE(2023,1,1),'別紙3-1_区分⑤所要額内訳'!$D$94="無",COUNTIF($D$195:O195,1)&lt;=7),O195,IF(OR('別紙3-1_区分⑤所要額内訳'!$D$94="有",'別紙3-1_区分⑤所要額内訳'!$E$94&lt;=DATE(2022,12,31)),O195,""))</f>
        <v/>
      </c>
      <c r="P302" s="312" t="str">
        <f>IF(AND('別紙3-1_区分⑤所要額内訳'!$E$94&gt;=DATE(2023,1,1),'別紙3-1_区分⑤所要額内訳'!$D$94="無",COUNTIF($D$195:P195,1)&lt;=7),P195,IF(OR('別紙3-1_区分⑤所要額内訳'!$D$94="有",'別紙3-1_区分⑤所要額内訳'!$E$94&lt;=DATE(2022,12,31)),P195,""))</f>
        <v/>
      </c>
      <c r="Q302" s="312" t="str">
        <f>IF(AND('別紙3-1_区分⑤所要額内訳'!$E$94&gt;=DATE(2023,1,1),'別紙3-1_区分⑤所要額内訳'!$D$94="無",COUNTIF($D$195:Q195,1)&lt;=7),Q195,IF(OR('別紙3-1_区分⑤所要額内訳'!$D$94="有",'別紙3-1_区分⑤所要額内訳'!$E$94&lt;=DATE(2022,12,31)),Q195,""))</f>
        <v/>
      </c>
      <c r="R302" s="312" t="str">
        <f>IF(AND('別紙3-1_区分⑤所要額内訳'!$E$94&gt;=DATE(2023,1,1),'別紙3-1_区分⑤所要額内訳'!$D$94="無",COUNTIF($D$195:R195,1)&lt;=7),R195,IF(OR('別紙3-1_区分⑤所要額内訳'!$D$94="有",'別紙3-1_区分⑤所要額内訳'!$E$94&lt;=DATE(2022,12,31)),R195,""))</f>
        <v/>
      </c>
      <c r="S302" s="312" t="str">
        <f>IF(AND('別紙3-1_区分⑤所要額内訳'!$E$94&gt;=DATE(2023,1,1),'別紙3-1_区分⑤所要額内訳'!$D$94="無",COUNTIF($D$195:S195,1)&lt;=7),S195,IF(OR('別紙3-1_区分⑤所要額内訳'!$D$94="有",'別紙3-1_区分⑤所要額内訳'!$E$94&lt;=DATE(2022,12,31)),S195,""))</f>
        <v/>
      </c>
      <c r="T302" s="312" t="str">
        <f>IF(AND('別紙3-1_区分⑤所要額内訳'!$E$94&gt;=DATE(2023,1,1),'別紙3-1_区分⑤所要額内訳'!$D$94="無",COUNTIF($D$195:T195,1)&lt;=7),T195,IF(OR('別紙3-1_区分⑤所要額内訳'!$D$94="有",'別紙3-1_区分⑤所要額内訳'!$E$94&lt;=DATE(2022,12,31)),T195,""))</f>
        <v/>
      </c>
      <c r="U302" s="312" t="str">
        <f>IF(AND('別紙3-1_区分⑤所要額内訳'!$E$94&gt;=DATE(2023,1,1),'別紙3-1_区分⑤所要額内訳'!$D$94="無",COUNTIF($D$195:U195,1)&lt;=7),U195,IF(OR('別紙3-1_区分⑤所要額内訳'!$D$94="有",'別紙3-1_区分⑤所要額内訳'!$E$94&lt;=DATE(2022,12,31)),U195,""))</f>
        <v/>
      </c>
      <c r="V302" s="312" t="str">
        <f>IF(AND('別紙3-1_区分⑤所要額内訳'!$E$94&gt;=DATE(2023,1,1),'別紙3-1_区分⑤所要額内訳'!$D$94="無",COUNTIF($D$195:V195,1)&lt;=7),V195,IF(OR('別紙3-1_区分⑤所要額内訳'!$D$94="有",'別紙3-1_区分⑤所要額内訳'!$E$94&lt;=DATE(2022,12,31)),V195,""))</f>
        <v/>
      </c>
      <c r="W302" s="312" t="str">
        <f>IF(AND('別紙3-1_区分⑤所要額内訳'!$E$94&gt;=DATE(2023,1,1),'別紙3-1_区分⑤所要額内訳'!$D$94="無",COUNTIF($D$195:W195,1)&lt;=7),W195,IF(OR('別紙3-1_区分⑤所要額内訳'!$D$94="有",'別紙3-1_区分⑤所要額内訳'!$E$94&lt;=DATE(2022,12,31)),W195,""))</f>
        <v/>
      </c>
      <c r="X302" s="312" t="str">
        <f>IF(AND('別紙3-1_区分⑤所要額内訳'!$E$94&gt;=DATE(2023,1,1),'別紙3-1_区分⑤所要額内訳'!$D$94="無",COUNTIF($D$195:X195,1)&lt;=7),X195,IF(OR('別紙3-1_区分⑤所要額内訳'!$D$94="有",'別紙3-1_区分⑤所要額内訳'!$E$94&lt;=DATE(2022,12,31)),X195,""))</f>
        <v/>
      </c>
      <c r="Y302" s="312" t="str">
        <f>IF(AND('別紙3-1_区分⑤所要額内訳'!$E$94&gt;=DATE(2023,1,1),'別紙3-1_区分⑤所要額内訳'!$D$94="無",COUNTIF($D$195:Y195,1)&lt;=7),Y195,IF(OR('別紙3-1_区分⑤所要額内訳'!$D$94="有",'別紙3-1_区分⑤所要額内訳'!$E$94&lt;=DATE(2022,12,31)),Y195,""))</f>
        <v/>
      </c>
      <c r="Z302" s="312" t="str">
        <f>IF(AND('別紙3-1_区分⑤所要額内訳'!$E$94&gt;=DATE(2023,1,1),'別紙3-1_区分⑤所要額内訳'!$D$94="無",COUNTIF($D$195:Z195,1)&lt;=7),Z195,IF(OR('別紙3-1_区分⑤所要額内訳'!$D$94="有",'別紙3-1_区分⑤所要額内訳'!$E$94&lt;=DATE(2022,12,31)),Z195,""))</f>
        <v/>
      </c>
      <c r="AA302" s="312" t="str">
        <f>IF(AND('別紙3-1_区分⑤所要額内訳'!$E$94&gt;=DATE(2023,1,1),'別紙3-1_区分⑤所要額内訳'!$D$94="無",COUNTIF($D$195:AA195,1)&lt;=7),AA195,IF(OR('別紙3-1_区分⑤所要額内訳'!$D$94="有",'別紙3-1_区分⑤所要額内訳'!$E$94&lt;=DATE(2022,12,31)),AA195,""))</f>
        <v/>
      </c>
      <c r="AB302" s="312" t="str">
        <f>IF(AND('別紙3-1_区分⑤所要額内訳'!$E$94&gt;=DATE(2023,1,1),'別紙3-1_区分⑤所要額内訳'!$D$94="無",COUNTIF($D$195:AB195,1)&lt;=7),AB195,IF(OR('別紙3-1_区分⑤所要額内訳'!$D$94="有",'別紙3-1_区分⑤所要額内訳'!$E$94&lt;=DATE(2022,12,31)),AB195,""))</f>
        <v/>
      </c>
      <c r="AC302" s="312" t="str">
        <f>IF(AND('別紙3-1_区分⑤所要額内訳'!$E$94&gt;=DATE(2023,1,1),'別紙3-1_区分⑤所要額内訳'!$D$94="無",COUNTIF($D$195:AC195,1)&lt;=7),AC195,IF(OR('別紙3-1_区分⑤所要額内訳'!$D$94="有",'別紙3-1_区分⑤所要額内訳'!$E$94&lt;=DATE(2022,12,31)),AC195,""))</f>
        <v/>
      </c>
      <c r="AD302" s="312" t="str">
        <f>IF(AND('別紙3-1_区分⑤所要額内訳'!$E$94&gt;=DATE(2023,1,1),'別紙3-1_区分⑤所要額内訳'!$D$94="無",COUNTIF($D$195:AD195,1)&lt;=7),AD195,IF(OR('別紙3-1_区分⑤所要額内訳'!$D$94="有",'別紙3-1_区分⑤所要額内訳'!$E$94&lt;=DATE(2022,12,31)),AD195,""))</f>
        <v/>
      </c>
      <c r="AE302" s="312" t="str">
        <f>IF(AND('別紙3-1_区分⑤所要額内訳'!$E$94&gt;=DATE(2023,1,1),'別紙3-1_区分⑤所要額内訳'!$D$94="無",COUNTIF($D$195:AE195,1)&lt;=7),AE195,IF(OR('別紙3-1_区分⑤所要額内訳'!$D$94="有",'別紙3-1_区分⑤所要額内訳'!$E$94&lt;=DATE(2022,12,31)),AE195,""))</f>
        <v/>
      </c>
      <c r="AF302" s="312" t="str">
        <f>IF(AND('別紙3-1_区分⑤所要額内訳'!$E$94&gt;=DATE(2023,1,1),'別紙3-1_区分⑤所要額内訳'!$D$94="無",COUNTIF($D$195:AF195,1)&lt;=7),AF195,IF(OR('別紙3-1_区分⑤所要額内訳'!$D$94="有",'別紙3-1_区分⑤所要額内訳'!$E$94&lt;=DATE(2022,12,31)),AF195,""))</f>
        <v/>
      </c>
      <c r="AG302" s="312" t="str">
        <f>IF(AND('別紙3-1_区分⑤所要額内訳'!$E$94&gt;=DATE(2023,1,1),'別紙3-1_区分⑤所要額内訳'!$D$94="無",COUNTIF($D$195:AG195,1)&lt;=7),AG195,IF(OR('別紙3-1_区分⑤所要額内訳'!$D$94="有",'別紙3-1_区分⑤所要額内訳'!$E$94&lt;=DATE(2022,12,31)),AG195,""))</f>
        <v/>
      </c>
      <c r="AH302" s="312" t="str">
        <f>IF(AND('別紙3-1_区分⑤所要額内訳'!$E$94&gt;=DATE(2023,1,1),'別紙3-1_区分⑤所要額内訳'!$D$94="無",COUNTIF($D$195:AH195,1)&lt;=7),AH195,IF(OR('別紙3-1_区分⑤所要額内訳'!$D$94="有",'別紙3-1_区分⑤所要額内訳'!$E$94&lt;=DATE(2022,12,31)),AH195,""))</f>
        <v/>
      </c>
      <c r="AI302" s="312" t="str">
        <f>IF(AND('別紙3-1_区分⑤所要額内訳'!$E$94&gt;=DATE(2023,1,1),'別紙3-1_区分⑤所要額内訳'!$D$94="無",COUNTIF($D$195:AI195,1)&lt;=7),AI195,IF(OR('別紙3-1_区分⑤所要額内訳'!$D$94="有",'別紙3-1_区分⑤所要額内訳'!$E$94&lt;=DATE(2022,12,31)),AI195,""))</f>
        <v/>
      </c>
      <c r="AJ302" s="312" t="str">
        <f>IF(AND('別紙3-1_区分⑤所要額内訳'!$E$94&gt;=DATE(2023,1,1),'別紙3-1_区分⑤所要額内訳'!$D$94="無",COUNTIF($D$195:AJ195,1)&lt;=7),AJ195,IF(OR('別紙3-1_区分⑤所要額内訳'!$D$94="有",'別紙3-1_区分⑤所要額内訳'!$E$94&lt;=DATE(2022,12,31)),AJ195,""))</f>
        <v/>
      </c>
      <c r="AK302" s="312" t="str">
        <f>IF(AND('別紙3-1_区分⑤所要額内訳'!$E$94&gt;=DATE(2023,1,1),'別紙3-1_区分⑤所要額内訳'!$D$94="無",COUNTIF($D$195:AK195,1)&lt;=7),AK195,IF(OR('別紙3-1_区分⑤所要額内訳'!$D$94="有",'別紙3-1_区分⑤所要額内訳'!$E$94&lt;=DATE(2022,12,31)),AK195,""))</f>
        <v/>
      </c>
      <c r="AL302" s="312" t="str">
        <f>IF(AND('別紙3-1_区分⑤所要額内訳'!$E$94&gt;=DATE(2023,1,1),'別紙3-1_区分⑤所要額内訳'!$D$94="無",COUNTIF($D$195:AL195,1)&lt;=7),AL195,IF(OR('別紙3-1_区分⑤所要額内訳'!$D$94="有",'別紙3-1_区分⑤所要額内訳'!$E$94&lt;=DATE(2022,12,31)),AL195,""))</f>
        <v/>
      </c>
      <c r="AM302" s="312" t="str">
        <f>IF(AND('別紙3-1_区分⑤所要額内訳'!$E$94&gt;=DATE(2023,1,1),'別紙3-1_区分⑤所要額内訳'!$D$94="無",COUNTIF($D$195:AM195,1)&lt;=7),AM195,IF(OR('別紙3-1_区分⑤所要額内訳'!$D$94="有",'別紙3-1_区分⑤所要額内訳'!$E$94&lt;=DATE(2022,12,31)),AM195,""))</f>
        <v/>
      </c>
      <c r="AN302" s="312" t="str">
        <f>IF(AND('別紙3-1_区分⑤所要額内訳'!$E$94&gt;=DATE(2023,1,1),'別紙3-1_区分⑤所要額内訳'!$D$94="無",COUNTIF($D$195:AN195,1)&lt;=7),AN195,IF(OR('別紙3-1_区分⑤所要額内訳'!$D$94="有",'別紙3-1_区分⑤所要額内訳'!$E$94&lt;=DATE(2022,12,31)),AN195,""))</f>
        <v/>
      </c>
      <c r="AO302" s="312" t="str">
        <f>IF(AND('別紙3-1_区分⑤所要額内訳'!$E$94&gt;=DATE(2023,1,1),'別紙3-1_区分⑤所要額内訳'!$D$94="無",COUNTIF($D$195:AO195,1)&lt;=7),AO195,IF(OR('別紙3-1_区分⑤所要額内訳'!$D$94="有",'別紙3-1_区分⑤所要額内訳'!$E$94&lt;=DATE(2022,12,31)),AO195,""))</f>
        <v/>
      </c>
      <c r="AP302" s="312" t="str">
        <f>IF(AND('別紙3-1_区分⑤所要額内訳'!$E$94&gt;=DATE(2023,1,1),'別紙3-1_区分⑤所要額内訳'!$D$94="無",COUNTIF($D$195:AP195,1)&lt;=7),AP195,IF(OR('別紙3-1_区分⑤所要額内訳'!$D$94="有",'別紙3-1_区分⑤所要額内訳'!$E$94&lt;=DATE(2022,12,31)),AP195,""))</f>
        <v/>
      </c>
      <c r="AQ302" s="312" t="str">
        <f>IF(AND('別紙3-1_区分⑤所要額内訳'!$E$94&gt;=DATE(2023,1,1),'別紙3-1_区分⑤所要額内訳'!$D$94="無",COUNTIF($D$195:AQ195,1)&lt;=7),AQ195,IF(OR('別紙3-1_区分⑤所要額内訳'!$D$94="有",'別紙3-1_区分⑤所要額内訳'!$E$94&lt;=DATE(2022,12,31)),AQ195,""))</f>
        <v/>
      </c>
      <c r="AR302" s="312" t="str">
        <f>IF(AND('別紙3-1_区分⑤所要額内訳'!$E$94&gt;=DATE(2023,1,1),'別紙3-1_区分⑤所要額内訳'!$D$94="無",COUNTIF($D$195:AR195,1)&lt;=7),AR195,IF(OR('別紙3-1_区分⑤所要額内訳'!$D$94="有",'別紙3-1_区分⑤所要額内訳'!$E$94&lt;=DATE(2022,12,31)),AR195,""))</f>
        <v/>
      </c>
      <c r="AS302" s="312" t="str">
        <f>IF(AND('別紙3-1_区分⑤所要額内訳'!$E$94&gt;=DATE(2023,1,1),'別紙3-1_区分⑤所要額内訳'!$D$94="無",COUNTIF($D$195:AS195,1)&lt;=7),AS195,IF(OR('別紙3-1_区分⑤所要額内訳'!$D$94="有",'別紙3-1_区分⑤所要額内訳'!$E$94&lt;=DATE(2022,12,31)),AS195,""))</f>
        <v/>
      </c>
      <c r="AT302" s="312" t="str">
        <f>IF(AND('別紙3-1_区分⑤所要額内訳'!$E$94&gt;=DATE(2023,1,1),'別紙3-1_区分⑤所要額内訳'!$D$94="無",COUNTIF($D$195:AT195,1)&lt;=7),AT195,IF(OR('別紙3-1_区分⑤所要額内訳'!$D$94="有",'別紙3-1_区分⑤所要額内訳'!$E$94&lt;=DATE(2022,12,31)),AT195,""))</f>
        <v/>
      </c>
      <c r="AU302" s="312" t="str">
        <f>IF(AND('別紙3-1_区分⑤所要額内訳'!$E$94&gt;=DATE(2023,1,1),'別紙3-1_区分⑤所要額内訳'!$D$94="無",COUNTIF($D$195:AU195,1)&lt;=7),AU195,IF(OR('別紙3-1_区分⑤所要額内訳'!$D$94="有",'別紙3-1_区分⑤所要額内訳'!$E$94&lt;=DATE(2022,12,31)),AU195,""))</f>
        <v/>
      </c>
      <c r="AV302" s="312" t="str">
        <f>IF(AND('別紙3-1_区分⑤所要額内訳'!$E$94&gt;=DATE(2023,1,1),'別紙3-1_区分⑤所要額内訳'!$D$94="無",COUNTIF($D$195:AV195,1)&lt;=7),AV195,IF(OR('別紙3-1_区分⑤所要額内訳'!$D$94="有",'別紙3-1_区分⑤所要額内訳'!$E$94&lt;=DATE(2022,12,31)),AV195,""))</f>
        <v/>
      </c>
      <c r="AW302" s="312" t="str">
        <f>IF(AND('別紙3-1_区分⑤所要額内訳'!$E$94&gt;=DATE(2023,1,1),'別紙3-1_区分⑤所要額内訳'!$D$94="無",COUNTIF($D$195:AW195,1)&lt;=7),AW195,IF(OR('別紙3-1_区分⑤所要額内訳'!$D$94="有",'別紙3-1_区分⑤所要額内訳'!$E$94&lt;=DATE(2022,12,31)),AW195,""))</f>
        <v/>
      </c>
      <c r="AX302" s="312" t="str">
        <f>IF(AND('別紙3-1_区分⑤所要額内訳'!$E$94&gt;=DATE(2023,1,1),'別紙3-1_区分⑤所要額内訳'!$D$94="無",COUNTIF($D$195:AX195,1)&lt;=7),AX195,IF(OR('別紙3-1_区分⑤所要額内訳'!$D$94="有",'別紙3-1_区分⑤所要額内訳'!$E$94&lt;=DATE(2022,12,31)),AX195,""))</f>
        <v/>
      </c>
      <c r="AY302" s="312" t="str">
        <f>IF(AND('別紙3-1_区分⑤所要額内訳'!$E$94&gt;=DATE(2023,1,1),'別紙3-1_区分⑤所要額内訳'!$D$94="無",COUNTIF($D$195:AY195,1)&lt;=7),AY195,IF(OR('別紙3-1_区分⑤所要額内訳'!$D$94="有",'別紙3-1_区分⑤所要額内訳'!$E$94&lt;=DATE(2022,12,31)),AY195,""))</f>
        <v/>
      </c>
      <c r="AZ302" s="312" t="str">
        <f>IF(AND('別紙3-1_区分⑤所要額内訳'!$E$94&gt;=DATE(2023,1,1),'別紙3-1_区分⑤所要額内訳'!$D$94="無",COUNTIF($D$195:AZ195,1)&lt;=7),AZ195,IF(OR('別紙3-1_区分⑤所要額内訳'!$D$94="有",'別紙3-1_区分⑤所要額内訳'!$E$94&lt;=DATE(2022,12,31)),AZ195,""))</f>
        <v/>
      </c>
      <c r="BA302" s="312" t="str">
        <f>IF(AND('別紙3-1_区分⑤所要額内訳'!$E$94&gt;=DATE(2023,1,1),'別紙3-1_区分⑤所要額内訳'!$D$94="無",COUNTIF($D$195:BA195,1)&lt;=7),BA195,IF(OR('別紙3-1_区分⑤所要額内訳'!$D$94="有",'別紙3-1_区分⑤所要額内訳'!$E$94&lt;=DATE(2022,12,31)),BA195,""))</f>
        <v/>
      </c>
      <c r="BB302" s="311">
        <f t="shared" si="233"/>
        <v>1</v>
      </c>
    </row>
    <row r="303" spans="1:54">
      <c r="A303" s="307" t="str">
        <f t="shared" si="234"/>
        <v/>
      </c>
      <c r="B303" s="313" t="str">
        <f t="shared" si="234"/>
        <v/>
      </c>
      <c r="C303" s="307" t="str">
        <f t="shared" si="234"/>
        <v/>
      </c>
      <c r="D303" s="312">
        <f>IF(AND('別紙3-1_区分⑤所要額内訳'!$E$95&gt;=DATE(2023,1,1),'別紙3-1_区分⑤所要額内訳'!$D$95="無",COUNTIF($D$196:D196,1)&lt;=7),D196,IF(OR('別紙3-1_区分⑤所要額内訳'!$D$95="有",'別紙3-1_区分⑤所要額内訳'!$E$95&lt;=DATE(2022,12,31)),D196,""))</f>
        <v>1</v>
      </c>
      <c r="E303" s="312" t="str">
        <f>IF(AND('別紙3-1_区分⑤所要額内訳'!$E$95&gt;=DATE(2023,1,1),'別紙3-1_区分⑤所要額内訳'!$D$95="無",COUNTIF($D$196:E196,1)&lt;=7),E196,IF(OR('別紙3-1_区分⑤所要額内訳'!$D$95="有",'別紙3-1_区分⑤所要額内訳'!$E$95&lt;=DATE(2022,12,31)),E196,""))</f>
        <v/>
      </c>
      <c r="F303" s="312" t="str">
        <f>IF(AND('別紙3-1_区分⑤所要額内訳'!$E$95&gt;=DATE(2023,1,1),'別紙3-1_区分⑤所要額内訳'!$D$95="無",COUNTIF($D$196:F196,1)&lt;=7),F196,IF(OR('別紙3-1_区分⑤所要額内訳'!$D$95="有",'別紙3-1_区分⑤所要額内訳'!$E$95&lt;=DATE(2022,12,31)),F196,""))</f>
        <v/>
      </c>
      <c r="G303" s="312" t="str">
        <f>IF(AND('別紙3-1_区分⑤所要額内訳'!$E$95&gt;=DATE(2023,1,1),'別紙3-1_区分⑤所要額内訳'!$D$95="無",COUNTIF($D$196:G196,1)&lt;=7),G196,IF(OR('別紙3-1_区分⑤所要額内訳'!$D$95="有",'別紙3-1_区分⑤所要額内訳'!$E$95&lt;=DATE(2022,12,31)),G196,""))</f>
        <v/>
      </c>
      <c r="H303" s="312" t="str">
        <f>IF(AND('別紙3-1_区分⑤所要額内訳'!$E$95&gt;=DATE(2023,1,1),'別紙3-1_区分⑤所要額内訳'!$D$95="無",COUNTIF($D$196:H196,1)&lt;=7),H196,IF(OR('別紙3-1_区分⑤所要額内訳'!$D$95="有",'別紙3-1_区分⑤所要額内訳'!$E$95&lt;=DATE(2022,12,31)),H196,""))</f>
        <v/>
      </c>
      <c r="I303" s="312" t="str">
        <f>IF(AND('別紙3-1_区分⑤所要額内訳'!$E$95&gt;=DATE(2023,1,1),'別紙3-1_区分⑤所要額内訳'!$D$95="無",COUNTIF($D$196:I196,1)&lt;=7),I196,IF(OR('別紙3-1_区分⑤所要額内訳'!$D$95="有",'別紙3-1_区分⑤所要額内訳'!$E$95&lt;=DATE(2022,12,31)),I196,""))</f>
        <v/>
      </c>
      <c r="J303" s="312" t="str">
        <f>IF(AND('別紙3-1_区分⑤所要額内訳'!$E$95&gt;=DATE(2023,1,1),'別紙3-1_区分⑤所要額内訳'!$D$95="無",COUNTIF($D$196:J196,1)&lt;=7),J196,IF(OR('別紙3-1_区分⑤所要額内訳'!$D$95="有",'別紙3-1_区分⑤所要額内訳'!$E$95&lt;=DATE(2022,12,31)),J196,""))</f>
        <v/>
      </c>
      <c r="K303" s="312" t="str">
        <f>IF(AND('別紙3-1_区分⑤所要額内訳'!$E$95&gt;=DATE(2023,1,1),'別紙3-1_区分⑤所要額内訳'!$D$95="無",COUNTIF($D$196:K196,1)&lt;=7),K196,IF(OR('別紙3-1_区分⑤所要額内訳'!$D$95="有",'別紙3-1_区分⑤所要額内訳'!$E$95&lt;=DATE(2022,12,31)),K196,""))</f>
        <v/>
      </c>
      <c r="L303" s="312" t="str">
        <f>IF(AND('別紙3-1_区分⑤所要額内訳'!$E$95&gt;=DATE(2023,1,1),'別紙3-1_区分⑤所要額内訳'!$D$95="無",COUNTIF($D$196:L196,1)&lt;=7),L196,IF(OR('別紙3-1_区分⑤所要額内訳'!$D$95="有",'別紙3-1_区分⑤所要額内訳'!$E$95&lt;=DATE(2022,12,31)),L196,""))</f>
        <v/>
      </c>
      <c r="M303" s="312" t="str">
        <f>IF(AND('別紙3-1_区分⑤所要額内訳'!$E$95&gt;=DATE(2023,1,1),'別紙3-1_区分⑤所要額内訳'!$D$95="無",COUNTIF($D$196:M196,1)&lt;=7),M196,IF(OR('別紙3-1_区分⑤所要額内訳'!$D$95="有",'別紙3-1_区分⑤所要額内訳'!$E$95&lt;=DATE(2022,12,31)),M196,""))</f>
        <v/>
      </c>
      <c r="N303" s="312" t="str">
        <f>IF(AND('別紙3-1_区分⑤所要額内訳'!$E$95&gt;=DATE(2023,1,1),'別紙3-1_区分⑤所要額内訳'!$D$95="無",COUNTIF($D$196:N196,1)&lt;=7),N196,IF(OR('別紙3-1_区分⑤所要額内訳'!$D$95="有",'別紙3-1_区分⑤所要額内訳'!$E$95&lt;=DATE(2022,12,31)),N196,""))</f>
        <v/>
      </c>
      <c r="O303" s="312" t="str">
        <f>IF(AND('別紙3-1_区分⑤所要額内訳'!$E$95&gt;=DATE(2023,1,1),'別紙3-1_区分⑤所要額内訳'!$D$95="無",COUNTIF($D$196:O196,1)&lt;=7),O196,IF(OR('別紙3-1_区分⑤所要額内訳'!$D$95="有",'別紙3-1_区分⑤所要額内訳'!$E$95&lt;=DATE(2022,12,31)),O196,""))</f>
        <v/>
      </c>
      <c r="P303" s="312" t="str">
        <f>IF(AND('別紙3-1_区分⑤所要額内訳'!$E$95&gt;=DATE(2023,1,1),'別紙3-1_区分⑤所要額内訳'!$D$95="無",COUNTIF($D$196:P196,1)&lt;=7),P196,IF(OR('別紙3-1_区分⑤所要額内訳'!$D$95="有",'別紙3-1_区分⑤所要額内訳'!$E$95&lt;=DATE(2022,12,31)),P196,""))</f>
        <v/>
      </c>
      <c r="Q303" s="312" t="str">
        <f>IF(AND('別紙3-1_区分⑤所要額内訳'!$E$95&gt;=DATE(2023,1,1),'別紙3-1_区分⑤所要額内訳'!$D$95="無",COUNTIF($D$196:Q196,1)&lt;=7),Q196,IF(OR('別紙3-1_区分⑤所要額内訳'!$D$95="有",'別紙3-1_区分⑤所要額内訳'!$E$95&lt;=DATE(2022,12,31)),Q196,""))</f>
        <v/>
      </c>
      <c r="R303" s="312" t="str">
        <f>IF(AND('別紙3-1_区分⑤所要額内訳'!$E$95&gt;=DATE(2023,1,1),'別紙3-1_区分⑤所要額内訳'!$D$95="無",COUNTIF($D$196:R196,1)&lt;=7),R196,IF(OR('別紙3-1_区分⑤所要額内訳'!$D$95="有",'別紙3-1_区分⑤所要額内訳'!$E$95&lt;=DATE(2022,12,31)),R196,""))</f>
        <v/>
      </c>
      <c r="S303" s="312" t="str">
        <f>IF(AND('別紙3-1_区分⑤所要額内訳'!$E$95&gt;=DATE(2023,1,1),'別紙3-1_区分⑤所要額内訳'!$D$95="無",COUNTIF($D$196:S196,1)&lt;=7),S196,IF(OR('別紙3-1_区分⑤所要額内訳'!$D$95="有",'別紙3-1_区分⑤所要額内訳'!$E$95&lt;=DATE(2022,12,31)),S196,""))</f>
        <v/>
      </c>
      <c r="T303" s="312" t="str">
        <f>IF(AND('別紙3-1_区分⑤所要額内訳'!$E$95&gt;=DATE(2023,1,1),'別紙3-1_区分⑤所要額内訳'!$D$95="無",COUNTIF($D$196:T196,1)&lt;=7),T196,IF(OR('別紙3-1_区分⑤所要額内訳'!$D$95="有",'別紙3-1_区分⑤所要額内訳'!$E$95&lt;=DATE(2022,12,31)),T196,""))</f>
        <v/>
      </c>
      <c r="U303" s="312" t="str">
        <f>IF(AND('別紙3-1_区分⑤所要額内訳'!$E$95&gt;=DATE(2023,1,1),'別紙3-1_区分⑤所要額内訳'!$D$95="無",COUNTIF($D$196:U196,1)&lt;=7),U196,IF(OR('別紙3-1_区分⑤所要額内訳'!$D$95="有",'別紙3-1_区分⑤所要額内訳'!$E$95&lt;=DATE(2022,12,31)),U196,""))</f>
        <v/>
      </c>
      <c r="V303" s="312" t="str">
        <f>IF(AND('別紙3-1_区分⑤所要額内訳'!$E$95&gt;=DATE(2023,1,1),'別紙3-1_区分⑤所要額内訳'!$D$95="無",COUNTIF($D$196:V196,1)&lt;=7),V196,IF(OR('別紙3-1_区分⑤所要額内訳'!$D$95="有",'別紙3-1_区分⑤所要額内訳'!$E$95&lt;=DATE(2022,12,31)),V196,""))</f>
        <v/>
      </c>
      <c r="W303" s="312" t="str">
        <f>IF(AND('別紙3-1_区分⑤所要額内訳'!$E$95&gt;=DATE(2023,1,1),'別紙3-1_区分⑤所要額内訳'!$D$95="無",COUNTIF($D$196:W196,1)&lt;=7),W196,IF(OR('別紙3-1_区分⑤所要額内訳'!$D$95="有",'別紙3-1_区分⑤所要額内訳'!$E$95&lt;=DATE(2022,12,31)),W196,""))</f>
        <v/>
      </c>
      <c r="X303" s="312" t="str">
        <f>IF(AND('別紙3-1_区分⑤所要額内訳'!$E$95&gt;=DATE(2023,1,1),'別紙3-1_区分⑤所要額内訳'!$D$95="無",COUNTIF($D$196:X196,1)&lt;=7),X196,IF(OR('別紙3-1_区分⑤所要額内訳'!$D$95="有",'別紙3-1_区分⑤所要額内訳'!$E$95&lt;=DATE(2022,12,31)),X196,""))</f>
        <v/>
      </c>
      <c r="Y303" s="312" t="str">
        <f>IF(AND('別紙3-1_区分⑤所要額内訳'!$E$95&gt;=DATE(2023,1,1),'別紙3-1_区分⑤所要額内訳'!$D$95="無",COUNTIF($D$196:Y196,1)&lt;=7),Y196,IF(OR('別紙3-1_区分⑤所要額内訳'!$D$95="有",'別紙3-1_区分⑤所要額内訳'!$E$95&lt;=DATE(2022,12,31)),Y196,""))</f>
        <v/>
      </c>
      <c r="Z303" s="312" t="str">
        <f>IF(AND('別紙3-1_区分⑤所要額内訳'!$E$95&gt;=DATE(2023,1,1),'別紙3-1_区分⑤所要額内訳'!$D$95="無",COUNTIF($D$196:Z196,1)&lt;=7),Z196,IF(OR('別紙3-1_区分⑤所要額内訳'!$D$95="有",'別紙3-1_区分⑤所要額内訳'!$E$95&lt;=DATE(2022,12,31)),Z196,""))</f>
        <v/>
      </c>
      <c r="AA303" s="312" t="str">
        <f>IF(AND('別紙3-1_区分⑤所要額内訳'!$E$95&gt;=DATE(2023,1,1),'別紙3-1_区分⑤所要額内訳'!$D$95="無",COUNTIF($D$196:AA196,1)&lt;=7),AA196,IF(OR('別紙3-1_区分⑤所要額内訳'!$D$95="有",'別紙3-1_区分⑤所要額内訳'!$E$95&lt;=DATE(2022,12,31)),AA196,""))</f>
        <v/>
      </c>
      <c r="AB303" s="312" t="str">
        <f>IF(AND('別紙3-1_区分⑤所要額内訳'!$E$95&gt;=DATE(2023,1,1),'別紙3-1_区分⑤所要額内訳'!$D$95="無",COUNTIF($D$196:AB196,1)&lt;=7),AB196,IF(OR('別紙3-1_区分⑤所要額内訳'!$D$95="有",'別紙3-1_区分⑤所要額内訳'!$E$95&lt;=DATE(2022,12,31)),AB196,""))</f>
        <v/>
      </c>
      <c r="AC303" s="312" t="str">
        <f>IF(AND('別紙3-1_区分⑤所要額内訳'!$E$95&gt;=DATE(2023,1,1),'別紙3-1_区分⑤所要額内訳'!$D$95="無",COUNTIF($D$196:AC196,1)&lt;=7),AC196,IF(OR('別紙3-1_区分⑤所要額内訳'!$D$95="有",'別紙3-1_区分⑤所要額内訳'!$E$95&lt;=DATE(2022,12,31)),AC196,""))</f>
        <v/>
      </c>
      <c r="AD303" s="312" t="str">
        <f>IF(AND('別紙3-1_区分⑤所要額内訳'!$E$95&gt;=DATE(2023,1,1),'別紙3-1_区分⑤所要額内訳'!$D$95="無",COUNTIF($D$196:AD196,1)&lt;=7),AD196,IF(OR('別紙3-1_区分⑤所要額内訳'!$D$95="有",'別紙3-1_区分⑤所要額内訳'!$E$95&lt;=DATE(2022,12,31)),AD196,""))</f>
        <v/>
      </c>
      <c r="AE303" s="312" t="str">
        <f>IF(AND('別紙3-1_区分⑤所要額内訳'!$E$95&gt;=DATE(2023,1,1),'別紙3-1_区分⑤所要額内訳'!$D$95="無",COUNTIF($D$196:AE196,1)&lt;=7),AE196,IF(OR('別紙3-1_区分⑤所要額内訳'!$D$95="有",'別紙3-1_区分⑤所要額内訳'!$E$95&lt;=DATE(2022,12,31)),AE196,""))</f>
        <v/>
      </c>
      <c r="AF303" s="312" t="str">
        <f>IF(AND('別紙3-1_区分⑤所要額内訳'!$E$95&gt;=DATE(2023,1,1),'別紙3-1_区分⑤所要額内訳'!$D$95="無",COUNTIF($D$196:AF196,1)&lt;=7),AF196,IF(OR('別紙3-1_区分⑤所要額内訳'!$D$95="有",'別紙3-1_区分⑤所要額内訳'!$E$95&lt;=DATE(2022,12,31)),AF196,""))</f>
        <v/>
      </c>
      <c r="AG303" s="312" t="str">
        <f>IF(AND('別紙3-1_区分⑤所要額内訳'!$E$95&gt;=DATE(2023,1,1),'別紙3-1_区分⑤所要額内訳'!$D$95="無",COUNTIF($D$196:AG196,1)&lt;=7),AG196,IF(OR('別紙3-1_区分⑤所要額内訳'!$D$95="有",'別紙3-1_区分⑤所要額内訳'!$E$95&lt;=DATE(2022,12,31)),AG196,""))</f>
        <v/>
      </c>
      <c r="AH303" s="312" t="str">
        <f>IF(AND('別紙3-1_区分⑤所要額内訳'!$E$95&gt;=DATE(2023,1,1),'別紙3-1_区分⑤所要額内訳'!$D$95="無",COUNTIF($D$196:AH196,1)&lt;=7),AH196,IF(OR('別紙3-1_区分⑤所要額内訳'!$D$95="有",'別紙3-1_区分⑤所要額内訳'!$E$95&lt;=DATE(2022,12,31)),AH196,""))</f>
        <v/>
      </c>
      <c r="AI303" s="312" t="str">
        <f>IF(AND('別紙3-1_区分⑤所要額内訳'!$E$95&gt;=DATE(2023,1,1),'別紙3-1_区分⑤所要額内訳'!$D$95="無",COUNTIF($D$196:AI196,1)&lt;=7),AI196,IF(OR('別紙3-1_区分⑤所要額内訳'!$D$95="有",'別紙3-1_区分⑤所要額内訳'!$E$95&lt;=DATE(2022,12,31)),AI196,""))</f>
        <v/>
      </c>
      <c r="AJ303" s="312" t="str">
        <f>IF(AND('別紙3-1_区分⑤所要額内訳'!$E$95&gt;=DATE(2023,1,1),'別紙3-1_区分⑤所要額内訳'!$D$95="無",COUNTIF($D$196:AJ196,1)&lt;=7),AJ196,IF(OR('別紙3-1_区分⑤所要額内訳'!$D$95="有",'別紙3-1_区分⑤所要額内訳'!$E$95&lt;=DATE(2022,12,31)),AJ196,""))</f>
        <v/>
      </c>
      <c r="AK303" s="312" t="str">
        <f>IF(AND('別紙3-1_区分⑤所要額内訳'!$E$95&gt;=DATE(2023,1,1),'別紙3-1_区分⑤所要額内訳'!$D$95="無",COUNTIF($D$196:AK196,1)&lt;=7),AK196,IF(OR('別紙3-1_区分⑤所要額内訳'!$D$95="有",'別紙3-1_区分⑤所要額内訳'!$E$95&lt;=DATE(2022,12,31)),AK196,""))</f>
        <v/>
      </c>
      <c r="AL303" s="312" t="str">
        <f>IF(AND('別紙3-1_区分⑤所要額内訳'!$E$95&gt;=DATE(2023,1,1),'別紙3-1_区分⑤所要額内訳'!$D$95="無",COUNTIF($D$196:AL196,1)&lt;=7),AL196,IF(OR('別紙3-1_区分⑤所要額内訳'!$D$95="有",'別紙3-1_区分⑤所要額内訳'!$E$95&lt;=DATE(2022,12,31)),AL196,""))</f>
        <v/>
      </c>
      <c r="AM303" s="312" t="str">
        <f>IF(AND('別紙3-1_区分⑤所要額内訳'!$E$95&gt;=DATE(2023,1,1),'別紙3-1_区分⑤所要額内訳'!$D$95="無",COUNTIF($D$196:AM196,1)&lt;=7),AM196,IF(OR('別紙3-1_区分⑤所要額内訳'!$D$95="有",'別紙3-1_区分⑤所要額内訳'!$E$95&lt;=DATE(2022,12,31)),AM196,""))</f>
        <v/>
      </c>
      <c r="AN303" s="312" t="str">
        <f>IF(AND('別紙3-1_区分⑤所要額内訳'!$E$95&gt;=DATE(2023,1,1),'別紙3-1_区分⑤所要額内訳'!$D$95="無",COUNTIF($D$196:AN196,1)&lt;=7),AN196,IF(OR('別紙3-1_区分⑤所要額内訳'!$D$95="有",'別紙3-1_区分⑤所要額内訳'!$E$95&lt;=DATE(2022,12,31)),AN196,""))</f>
        <v/>
      </c>
      <c r="AO303" s="312" t="str">
        <f>IF(AND('別紙3-1_区分⑤所要額内訳'!$E$95&gt;=DATE(2023,1,1),'別紙3-1_区分⑤所要額内訳'!$D$95="無",COUNTIF($D$196:AO196,1)&lt;=7),AO196,IF(OR('別紙3-1_区分⑤所要額内訳'!$D$95="有",'別紙3-1_区分⑤所要額内訳'!$E$95&lt;=DATE(2022,12,31)),AO196,""))</f>
        <v/>
      </c>
      <c r="AP303" s="312" t="str">
        <f>IF(AND('別紙3-1_区分⑤所要額内訳'!$E$95&gt;=DATE(2023,1,1),'別紙3-1_区分⑤所要額内訳'!$D$95="無",COUNTIF($D$196:AP196,1)&lt;=7),AP196,IF(OR('別紙3-1_区分⑤所要額内訳'!$D$95="有",'別紙3-1_区分⑤所要額内訳'!$E$95&lt;=DATE(2022,12,31)),AP196,""))</f>
        <v/>
      </c>
      <c r="AQ303" s="312" t="str">
        <f>IF(AND('別紙3-1_区分⑤所要額内訳'!$E$95&gt;=DATE(2023,1,1),'別紙3-1_区分⑤所要額内訳'!$D$95="無",COUNTIF($D$196:AQ196,1)&lt;=7),AQ196,IF(OR('別紙3-1_区分⑤所要額内訳'!$D$95="有",'別紙3-1_区分⑤所要額内訳'!$E$95&lt;=DATE(2022,12,31)),AQ196,""))</f>
        <v/>
      </c>
      <c r="AR303" s="312" t="str">
        <f>IF(AND('別紙3-1_区分⑤所要額内訳'!$E$95&gt;=DATE(2023,1,1),'別紙3-1_区分⑤所要額内訳'!$D$95="無",COUNTIF($D$196:AR196,1)&lt;=7),AR196,IF(OR('別紙3-1_区分⑤所要額内訳'!$D$95="有",'別紙3-1_区分⑤所要額内訳'!$E$95&lt;=DATE(2022,12,31)),AR196,""))</f>
        <v/>
      </c>
      <c r="AS303" s="312" t="str">
        <f>IF(AND('別紙3-1_区分⑤所要額内訳'!$E$95&gt;=DATE(2023,1,1),'別紙3-1_区分⑤所要額内訳'!$D$95="無",COUNTIF($D$196:AS196,1)&lt;=7),AS196,IF(OR('別紙3-1_区分⑤所要額内訳'!$D$95="有",'別紙3-1_区分⑤所要額内訳'!$E$95&lt;=DATE(2022,12,31)),AS196,""))</f>
        <v/>
      </c>
      <c r="AT303" s="312" t="str">
        <f>IF(AND('別紙3-1_区分⑤所要額内訳'!$E$95&gt;=DATE(2023,1,1),'別紙3-1_区分⑤所要額内訳'!$D$95="無",COUNTIF($D$196:AT196,1)&lt;=7),AT196,IF(OR('別紙3-1_区分⑤所要額内訳'!$D$95="有",'別紙3-1_区分⑤所要額内訳'!$E$95&lt;=DATE(2022,12,31)),AT196,""))</f>
        <v/>
      </c>
      <c r="AU303" s="312" t="str">
        <f>IF(AND('別紙3-1_区分⑤所要額内訳'!$E$95&gt;=DATE(2023,1,1),'別紙3-1_区分⑤所要額内訳'!$D$95="無",COUNTIF($D$196:AU196,1)&lt;=7),AU196,IF(OR('別紙3-1_区分⑤所要額内訳'!$D$95="有",'別紙3-1_区分⑤所要額内訳'!$E$95&lt;=DATE(2022,12,31)),AU196,""))</f>
        <v/>
      </c>
      <c r="AV303" s="312" t="str">
        <f>IF(AND('別紙3-1_区分⑤所要額内訳'!$E$95&gt;=DATE(2023,1,1),'別紙3-1_区分⑤所要額内訳'!$D$95="無",COUNTIF($D$196:AV196,1)&lt;=7),AV196,IF(OR('別紙3-1_区分⑤所要額内訳'!$D$95="有",'別紙3-1_区分⑤所要額内訳'!$E$95&lt;=DATE(2022,12,31)),AV196,""))</f>
        <v/>
      </c>
      <c r="AW303" s="312" t="str">
        <f>IF(AND('別紙3-1_区分⑤所要額内訳'!$E$95&gt;=DATE(2023,1,1),'別紙3-1_区分⑤所要額内訳'!$D$95="無",COUNTIF($D$196:AW196,1)&lt;=7),AW196,IF(OR('別紙3-1_区分⑤所要額内訳'!$D$95="有",'別紙3-1_区分⑤所要額内訳'!$E$95&lt;=DATE(2022,12,31)),AW196,""))</f>
        <v/>
      </c>
      <c r="AX303" s="312" t="str">
        <f>IF(AND('別紙3-1_区分⑤所要額内訳'!$E$95&gt;=DATE(2023,1,1),'別紙3-1_区分⑤所要額内訳'!$D$95="無",COUNTIF($D$196:AX196,1)&lt;=7),AX196,IF(OR('別紙3-1_区分⑤所要額内訳'!$D$95="有",'別紙3-1_区分⑤所要額内訳'!$E$95&lt;=DATE(2022,12,31)),AX196,""))</f>
        <v/>
      </c>
      <c r="AY303" s="312" t="str">
        <f>IF(AND('別紙3-1_区分⑤所要額内訳'!$E$95&gt;=DATE(2023,1,1),'別紙3-1_区分⑤所要額内訳'!$D$95="無",COUNTIF($D$196:AY196,1)&lt;=7),AY196,IF(OR('別紙3-1_区分⑤所要額内訳'!$D$95="有",'別紙3-1_区分⑤所要額内訳'!$E$95&lt;=DATE(2022,12,31)),AY196,""))</f>
        <v/>
      </c>
      <c r="AZ303" s="312" t="str">
        <f>IF(AND('別紙3-1_区分⑤所要額内訳'!$E$95&gt;=DATE(2023,1,1),'別紙3-1_区分⑤所要額内訳'!$D$95="無",COUNTIF($D$196:AZ196,1)&lt;=7),AZ196,IF(OR('別紙3-1_区分⑤所要額内訳'!$D$95="有",'別紙3-1_区分⑤所要額内訳'!$E$95&lt;=DATE(2022,12,31)),AZ196,""))</f>
        <v/>
      </c>
      <c r="BA303" s="312" t="str">
        <f>IF(AND('別紙3-1_区分⑤所要額内訳'!$E$95&gt;=DATE(2023,1,1),'別紙3-1_区分⑤所要額内訳'!$D$95="無",COUNTIF($D$196:BA196,1)&lt;=7),BA196,IF(OR('別紙3-1_区分⑤所要額内訳'!$D$95="有",'別紙3-1_区分⑤所要額内訳'!$E$95&lt;=DATE(2022,12,31)),BA196,""))</f>
        <v/>
      </c>
      <c r="BB303" s="311">
        <f t="shared" si="233"/>
        <v>1</v>
      </c>
    </row>
    <row r="304" spans="1:54">
      <c r="A304" s="307" t="str">
        <f t="shared" si="234"/>
        <v/>
      </c>
      <c r="B304" s="313" t="str">
        <f t="shared" si="234"/>
        <v/>
      </c>
      <c r="C304" s="307" t="str">
        <f t="shared" si="234"/>
        <v/>
      </c>
      <c r="D304" s="312">
        <f>IF(AND('別紙3-1_区分⑤所要額内訳'!$E$96&gt;=DATE(2023,1,1),'別紙3-1_区分⑤所要額内訳'!$D$96="無",COUNTIF($D$197:D197,1)&lt;=7),D197,IF(OR('別紙3-1_区分⑤所要額内訳'!$D$96="有",'別紙3-1_区分⑤所要額内訳'!$E$96&lt;=DATE(2022,12,31)),D197,""))</f>
        <v>1</v>
      </c>
      <c r="E304" s="312" t="str">
        <f>IF(AND('別紙3-1_区分⑤所要額内訳'!$E$96&gt;=DATE(2023,1,1),'別紙3-1_区分⑤所要額内訳'!$D$96="無",COUNTIF($D$197:E197,1)&lt;=7),E197,IF(OR('別紙3-1_区分⑤所要額内訳'!$D$96="有",'別紙3-1_区分⑤所要額内訳'!$E$96&lt;=DATE(2022,12,31)),E197,""))</f>
        <v/>
      </c>
      <c r="F304" s="312" t="str">
        <f>IF(AND('別紙3-1_区分⑤所要額内訳'!$E$96&gt;=DATE(2023,1,1),'別紙3-1_区分⑤所要額内訳'!$D$96="無",COUNTIF($D$197:F197,1)&lt;=7),F197,IF(OR('別紙3-1_区分⑤所要額内訳'!$D$96="有",'別紙3-1_区分⑤所要額内訳'!$E$96&lt;=DATE(2022,12,31)),F197,""))</f>
        <v/>
      </c>
      <c r="G304" s="312" t="str">
        <f>IF(AND('別紙3-1_区分⑤所要額内訳'!$E$96&gt;=DATE(2023,1,1),'別紙3-1_区分⑤所要額内訳'!$D$96="無",COUNTIF($D$197:G197,1)&lt;=7),G197,IF(OR('別紙3-1_区分⑤所要額内訳'!$D$96="有",'別紙3-1_区分⑤所要額内訳'!$E$96&lt;=DATE(2022,12,31)),G197,""))</f>
        <v/>
      </c>
      <c r="H304" s="312" t="str">
        <f>IF(AND('別紙3-1_区分⑤所要額内訳'!$E$96&gt;=DATE(2023,1,1),'別紙3-1_区分⑤所要額内訳'!$D$96="無",COUNTIF($D$197:H197,1)&lt;=7),H197,IF(OR('別紙3-1_区分⑤所要額内訳'!$D$96="有",'別紙3-1_区分⑤所要額内訳'!$E$96&lt;=DATE(2022,12,31)),H197,""))</f>
        <v/>
      </c>
      <c r="I304" s="312" t="str">
        <f>IF(AND('別紙3-1_区分⑤所要額内訳'!$E$96&gt;=DATE(2023,1,1),'別紙3-1_区分⑤所要額内訳'!$D$96="無",COUNTIF($D$197:I197,1)&lt;=7),I197,IF(OR('別紙3-1_区分⑤所要額内訳'!$D$96="有",'別紙3-1_区分⑤所要額内訳'!$E$96&lt;=DATE(2022,12,31)),I197,""))</f>
        <v/>
      </c>
      <c r="J304" s="312" t="str">
        <f>IF(AND('別紙3-1_区分⑤所要額内訳'!$E$96&gt;=DATE(2023,1,1),'別紙3-1_区分⑤所要額内訳'!$D$96="無",COUNTIF($D$197:J197,1)&lt;=7),J197,IF(OR('別紙3-1_区分⑤所要額内訳'!$D$96="有",'別紙3-1_区分⑤所要額内訳'!$E$96&lt;=DATE(2022,12,31)),J197,""))</f>
        <v/>
      </c>
      <c r="K304" s="312" t="str">
        <f>IF(AND('別紙3-1_区分⑤所要額内訳'!$E$96&gt;=DATE(2023,1,1),'別紙3-1_区分⑤所要額内訳'!$D$96="無",COUNTIF($D$197:K197,1)&lt;=7),K197,IF(OR('別紙3-1_区分⑤所要額内訳'!$D$96="有",'別紙3-1_区分⑤所要額内訳'!$E$96&lt;=DATE(2022,12,31)),K197,""))</f>
        <v/>
      </c>
      <c r="L304" s="312" t="str">
        <f>IF(AND('別紙3-1_区分⑤所要額内訳'!$E$96&gt;=DATE(2023,1,1),'別紙3-1_区分⑤所要額内訳'!$D$96="無",COUNTIF($D$197:L197,1)&lt;=7),L197,IF(OR('別紙3-1_区分⑤所要額内訳'!$D$96="有",'別紙3-1_区分⑤所要額内訳'!$E$96&lt;=DATE(2022,12,31)),L197,""))</f>
        <v/>
      </c>
      <c r="M304" s="312" t="str">
        <f>IF(AND('別紙3-1_区分⑤所要額内訳'!$E$96&gt;=DATE(2023,1,1),'別紙3-1_区分⑤所要額内訳'!$D$96="無",COUNTIF($D$197:M197,1)&lt;=7),M197,IF(OR('別紙3-1_区分⑤所要額内訳'!$D$96="有",'別紙3-1_区分⑤所要額内訳'!$E$96&lt;=DATE(2022,12,31)),M197,""))</f>
        <v/>
      </c>
      <c r="N304" s="312" t="str">
        <f>IF(AND('別紙3-1_区分⑤所要額内訳'!$E$96&gt;=DATE(2023,1,1),'別紙3-1_区分⑤所要額内訳'!$D$96="無",COUNTIF($D$197:N197,1)&lt;=7),N197,IF(OR('別紙3-1_区分⑤所要額内訳'!$D$96="有",'別紙3-1_区分⑤所要額内訳'!$E$96&lt;=DATE(2022,12,31)),N197,""))</f>
        <v/>
      </c>
      <c r="O304" s="312" t="str">
        <f>IF(AND('別紙3-1_区分⑤所要額内訳'!$E$96&gt;=DATE(2023,1,1),'別紙3-1_区分⑤所要額内訳'!$D$96="無",COUNTIF($D$197:O197,1)&lt;=7),O197,IF(OR('別紙3-1_区分⑤所要額内訳'!$D$96="有",'別紙3-1_区分⑤所要額内訳'!$E$96&lt;=DATE(2022,12,31)),O197,""))</f>
        <v/>
      </c>
      <c r="P304" s="312" t="str">
        <f>IF(AND('別紙3-1_区分⑤所要額内訳'!$E$96&gt;=DATE(2023,1,1),'別紙3-1_区分⑤所要額内訳'!$D$96="無",COUNTIF($D$197:P197,1)&lt;=7),P197,IF(OR('別紙3-1_区分⑤所要額内訳'!$D$96="有",'別紙3-1_区分⑤所要額内訳'!$E$96&lt;=DATE(2022,12,31)),P197,""))</f>
        <v/>
      </c>
      <c r="Q304" s="312" t="str">
        <f>IF(AND('別紙3-1_区分⑤所要額内訳'!$E$96&gt;=DATE(2023,1,1),'別紙3-1_区分⑤所要額内訳'!$D$96="無",COUNTIF($D$197:Q197,1)&lt;=7),Q197,IF(OR('別紙3-1_区分⑤所要額内訳'!$D$96="有",'別紙3-1_区分⑤所要額内訳'!$E$96&lt;=DATE(2022,12,31)),Q197,""))</f>
        <v/>
      </c>
      <c r="R304" s="312" t="str">
        <f>IF(AND('別紙3-1_区分⑤所要額内訳'!$E$96&gt;=DATE(2023,1,1),'別紙3-1_区分⑤所要額内訳'!$D$96="無",COUNTIF($D$197:R197,1)&lt;=7),R197,IF(OR('別紙3-1_区分⑤所要額内訳'!$D$96="有",'別紙3-1_区分⑤所要額内訳'!$E$96&lt;=DATE(2022,12,31)),R197,""))</f>
        <v/>
      </c>
      <c r="S304" s="312" t="str">
        <f>IF(AND('別紙3-1_区分⑤所要額内訳'!$E$96&gt;=DATE(2023,1,1),'別紙3-1_区分⑤所要額内訳'!$D$96="無",COUNTIF($D$197:S197,1)&lt;=7),S197,IF(OR('別紙3-1_区分⑤所要額内訳'!$D$96="有",'別紙3-1_区分⑤所要額内訳'!$E$96&lt;=DATE(2022,12,31)),S197,""))</f>
        <v/>
      </c>
      <c r="T304" s="312" t="str">
        <f>IF(AND('別紙3-1_区分⑤所要額内訳'!$E$96&gt;=DATE(2023,1,1),'別紙3-1_区分⑤所要額内訳'!$D$96="無",COUNTIF($D$197:T197,1)&lt;=7),T197,IF(OR('別紙3-1_区分⑤所要額内訳'!$D$96="有",'別紙3-1_区分⑤所要額内訳'!$E$96&lt;=DATE(2022,12,31)),T197,""))</f>
        <v/>
      </c>
      <c r="U304" s="312" t="str">
        <f>IF(AND('別紙3-1_区分⑤所要額内訳'!$E$96&gt;=DATE(2023,1,1),'別紙3-1_区分⑤所要額内訳'!$D$96="無",COUNTIF($D$197:U197,1)&lt;=7),U197,IF(OR('別紙3-1_区分⑤所要額内訳'!$D$96="有",'別紙3-1_区分⑤所要額内訳'!$E$96&lt;=DATE(2022,12,31)),U197,""))</f>
        <v/>
      </c>
      <c r="V304" s="312" t="str">
        <f>IF(AND('別紙3-1_区分⑤所要額内訳'!$E$96&gt;=DATE(2023,1,1),'別紙3-1_区分⑤所要額内訳'!$D$96="無",COUNTIF($D$197:V197,1)&lt;=7),V197,IF(OR('別紙3-1_区分⑤所要額内訳'!$D$96="有",'別紙3-1_区分⑤所要額内訳'!$E$96&lt;=DATE(2022,12,31)),V197,""))</f>
        <v/>
      </c>
      <c r="W304" s="312" t="str">
        <f>IF(AND('別紙3-1_区分⑤所要額内訳'!$E$96&gt;=DATE(2023,1,1),'別紙3-1_区分⑤所要額内訳'!$D$96="無",COUNTIF($D$197:W197,1)&lt;=7),W197,IF(OR('別紙3-1_区分⑤所要額内訳'!$D$96="有",'別紙3-1_区分⑤所要額内訳'!$E$96&lt;=DATE(2022,12,31)),W197,""))</f>
        <v/>
      </c>
      <c r="X304" s="312" t="str">
        <f>IF(AND('別紙3-1_区分⑤所要額内訳'!$E$96&gt;=DATE(2023,1,1),'別紙3-1_区分⑤所要額内訳'!$D$96="無",COUNTIF($D$197:X197,1)&lt;=7),X197,IF(OR('別紙3-1_区分⑤所要額内訳'!$D$96="有",'別紙3-1_区分⑤所要額内訳'!$E$96&lt;=DATE(2022,12,31)),X197,""))</f>
        <v/>
      </c>
      <c r="Y304" s="312" t="str">
        <f>IF(AND('別紙3-1_区分⑤所要額内訳'!$E$96&gt;=DATE(2023,1,1),'別紙3-1_区分⑤所要額内訳'!$D$96="無",COUNTIF($D$197:Y197,1)&lt;=7),Y197,IF(OR('別紙3-1_区分⑤所要額内訳'!$D$96="有",'別紙3-1_区分⑤所要額内訳'!$E$96&lt;=DATE(2022,12,31)),Y197,""))</f>
        <v/>
      </c>
      <c r="Z304" s="312" t="str">
        <f>IF(AND('別紙3-1_区分⑤所要額内訳'!$E$96&gt;=DATE(2023,1,1),'別紙3-1_区分⑤所要額内訳'!$D$96="無",COUNTIF($D$197:Z197,1)&lt;=7),Z197,IF(OR('別紙3-1_区分⑤所要額内訳'!$D$96="有",'別紙3-1_区分⑤所要額内訳'!$E$96&lt;=DATE(2022,12,31)),Z197,""))</f>
        <v/>
      </c>
      <c r="AA304" s="312" t="str">
        <f>IF(AND('別紙3-1_区分⑤所要額内訳'!$E$96&gt;=DATE(2023,1,1),'別紙3-1_区分⑤所要額内訳'!$D$96="無",COUNTIF($D$197:AA197,1)&lt;=7),AA197,IF(OR('別紙3-1_区分⑤所要額内訳'!$D$96="有",'別紙3-1_区分⑤所要額内訳'!$E$96&lt;=DATE(2022,12,31)),AA197,""))</f>
        <v/>
      </c>
      <c r="AB304" s="312" t="str">
        <f>IF(AND('別紙3-1_区分⑤所要額内訳'!$E$96&gt;=DATE(2023,1,1),'別紙3-1_区分⑤所要額内訳'!$D$96="無",COUNTIF($D$197:AB197,1)&lt;=7),AB197,IF(OR('別紙3-1_区分⑤所要額内訳'!$D$96="有",'別紙3-1_区分⑤所要額内訳'!$E$96&lt;=DATE(2022,12,31)),AB197,""))</f>
        <v/>
      </c>
      <c r="AC304" s="312" t="str">
        <f>IF(AND('別紙3-1_区分⑤所要額内訳'!$E$96&gt;=DATE(2023,1,1),'別紙3-1_区分⑤所要額内訳'!$D$96="無",COUNTIF($D$197:AC197,1)&lt;=7),AC197,IF(OR('別紙3-1_区分⑤所要額内訳'!$D$96="有",'別紙3-1_区分⑤所要額内訳'!$E$96&lt;=DATE(2022,12,31)),AC197,""))</f>
        <v/>
      </c>
      <c r="AD304" s="312" t="str">
        <f>IF(AND('別紙3-1_区分⑤所要額内訳'!$E$96&gt;=DATE(2023,1,1),'別紙3-1_区分⑤所要額内訳'!$D$96="無",COUNTIF($D$197:AD197,1)&lt;=7),AD197,IF(OR('別紙3-1_区分⑤所要額内訳'!$D$96="有",'別紙3-1_区分⑤所要額内訳'!$E$96&lt;=DATE(2022,12,31)),AD197,""))</f>
        <v/>
      </c>
      <c r="AE304" s="312" t="str">
        <f>IF(AND('別紙3-1_区分⑤所要額内訳'!$E$96&gt;=DATE(2023,1,1),'別紙3-1_区分⑤所要額内訳'!$D$96="無",COUNTIF($D$197:AE197,1)&lt;=7),AE197,IF(OR('別紙3-1_区分⑤所要額内訳'!$D$96="有",'別紙3-1_区分⑤所要額内訳'!$E$96&lt;=DATE(2022,12,31)),AE197,""))</f>
        <v/>
      </c>
      <c r="AF304" s="312" t="str">
        <f>IF(AND('別紙3-1_区分⑤所要額内訳'!$E$96&gt;=DATE(2023,1,1),'別紙3-1_区分⑤所要額内訳'!$D$96="無",COUNTIF($D$197:AF197,1)&lt;=7),AF197,IF(OR('別紙3-1_区分⑤所要額内訳'!$D$96="有",'別紙3-1_区分⑤所要額内訳'!$E$96&lt;=DATE(2022,12,31)),AF197,""))</f>
        <v/>
      </c>
      <c r="AG304" s="312" t="str">
        <f>IF(AND('別紙3-1_区分⑤所要額内訳'!$E$96&gt;=DATE(2023,1,1),'別紙3-1_区分⑤所要額内訳'!$D$96="無",COUNTIF($D$197:AG197,1)&lt;=7),AG197,IF(OR('別紙3-1_区分⑤所要額内訳'!$D$96="有",'別紙3-1_区分⑤所要額内訳'!$E$96&lt;=DATE(2022,12,31)),AG197,""))</f>
        <v/>
      </c>
      <c r="AH304" s="312" t="str">
        <f>IF(AND('別紙3-1_区分⑤所要額内訳'!$E$96&gt;=DATE(2023,1,1),'別紙3-1_区分⑤所要額内訳'!$D$96="無",COUNTIF($D$197:AH197,1)&lt;=7),AH197,IF(OR('別紙3-1_区分⑤所要額内訳'!$D$96="有",'別紙3-1_区分⑤所要額内訳'!$E$96&lt;=DATE(2022,12,31)),AH197,""))</f>
        <v/>
      </c>
      <c r="AI304" s="312" t="str">
        <f>IF(AND('別紙3-1_区分⑤所要額内訳'!$E$96&gt;=DATE(2023,1,1),'別紙3-1_区分⑤所要額内訳'!$D$96="無",COUNTIF($D$197:AI197,1)&lt;=7),AI197,IF(OR('別紙3-1_区分⑤所要額内訳'!$D$96="有",'別紙3-1_区分⑤所要額内訳'!$E$96&lt;=DATE(2022,12,31)),AI197,""))</f>
        <v/>
      </c>
      <c r="AJ304" s="312" t="str">
        <f>IF(AND('別紙3-1_区分⑤所要額内訳'!$E$96&gt;=DATE(2023,1,1),'別紙3-1_区分⑤所要額内訳'!$D$96="無",COUNTIF($D$197:AJ197,1)&lt;=7),AJ197,IF(OR('別紙3-1_区分⑤所要額内訳'!$D$96="有",'別紙3-1_区分⑤所要額内訳'!$E$96&lt;=DATE(2022,12,31)),AJ197,""))</f>
        <v/>
      </c>
      <c r="AK304" s="312" t="str">
        <f>IF(AND('別紙3-1_区分⑤所要額内訳'!$E$96&gt;=DATE(2023,1,1),'別紙3-1_区分⑤所要額内訳'!$D$96="無",COUNTIF($D$197:AK197,1)&lt;=7),AK197,IF(OR('別紙3-1_区分⑤所要額内訳'!$D$96="有",'別紙3-1_区分⑤所要額内訳'!$E$96&lt;=DATE(2022,12,31)),AK197,""))</f>
        <v/>
      </c>
      <c r="AL304" s="312" t="str">
        <f>IF(AND('別紙3-1_区分⑤所要額内訳'!$E$96&gt;=DATE(2023,1,1),'別紙3-1_区分⑤所要額内訳'!$D$96="無",COUNTIF($D$197:AL197,1)&lt;=7),AL197,IF(OR('別紙3-1_区分⑤所要額内訳'!$D$96="有",'別紙3-1_区分⑤所要額内訳'!$E$96&lt;=DATE(2022,12,31)),AL197,""))</f>
        <v/>
      </c>
      <c r="AM304" s="312" t="str">
        <f>IF(AND('別紙3-1_区分⑤所要額内訳'!$E$96&gt;=DATE(2023,1,1),'別紙3-1_区分⑤所要額内訳'!$D$96="無",COUNTIF($D$197:AM197,1)&lt;=7),AM197,IF(OR('別紙3-1_区分⑤所要額内訳'!$D$96="有",'別紙3-1_区分⑤所要額内訳'!$E$96&lt;=DATE(2022,12,31)),AM197,""))</f>
        <v/>
      </c>
      <c r="AN304" s="312" t="str">
        <f>IF(AND('別紙3-1_区分⑤所要額内訳'!$E$96&gt;=DATE(2023,1,1),'別紙3-1_区分⑤所要額内訳'!$D$96="無",COUNTIF($D$197:AN197,1)&lt;=7),AN197,IF(OR('別紙3-1_区分⑤所要額内訳'!$D$96="有",'別紙3-1_区分⑤所要額内訳'!$E$96&lt;=DATE(2022,12,31)),AN197,""))</f>
        <v/>
      </c>
      <c r="AO304" s="312" t="str">
        <f>IF(AND('別紙3-1_区分⑤所要額内訳'!$E$96&gt;=DATE(2023,1,1),'別紙3-1_区分⑤所要額内訳'!$D$96="無",COUNTIF($D$197:AO197,1)&lt;=7),AO197,IF(OR('別紙3-1_区分⑤所要額内訳'!$D$96="有",'別紙3-1_区分⑤所要額内訳'!$E$96&lt;=DATE(2022,12,31)),AO197,""))</f>
        <v/>
      </c>
      <c r="AP304" s="312" t="str">
        <f>IF(AND('別紙3-1_区分⑤所要額内訳'!$E$96&gt;=DATE(2023,1,1),'別紙3-1_区分⑤所要額内訳'!$D$96="無",COUNTIF($D$197:AP197,1)&lt;=7),AP197,IF(OR('別紙3-1_区分⑤所要額内訳'!$D$96="有",'別紙3-1_区分⑤所要額内訳'!$E$96&lt;=DATE(2022,12,31)),AP197,""))</f>
        <v/>
      </c>
      <c r="AQ304" s="312" t="str">
        <f>IF(AND('別紙3-1_区分⑤所要額内訳'!$E$96&gt;=DATE(2023,1,1),'別紙3-1_区分⑤所要額内訳'!$D$96="無",COUNTIF($D$197:AQ197,1)&lt;=7),AQ197,IF(OR('別紙3-1_区分⑤所要額内訳'!$D$96="有",'別紙3-1_区分⑤所要額内訳'!$E$96&lt;=DATE(2022,12,31)),AQ197,""))</f>
        <v/>
      </c>
      <c r="AR304" s="312" t="str">
        <f>IF(AND('別紙3-1_区分⑤所要額内訳'!$E$96&gt;=DATE(2023,1,1),'別紙3-1_区分⑤所要額内訳'!$D$96="無",COUNTIF($D$197:AR197,1)&lt;=7),AR197,IF(OR('別紙3-1_区分⑤所要額内訳'!$D$96="有",'別紙3-1_区分⑤所要額内訳'!$E$96&lt;=DATE(2022,12,31)),AR197,""))</f>
        <v/>
      </c>
      <c r="AS304" s="312" t="str">
        <f>IF(AND('別紙3-1_区分⑤所要額内訳'!$E$96&gt;=DATE(2023,1,1),'別紙3-1_区分⑤所要額内訳'!$D$96="無",COUNTIF($D$197:AS197,1)&lt;=7),AS197,IF(OR('別紙3-1_区分⑤所要額内訳'!$D$96="有",'別紙3-1_区分⑤所要額内訳'!$E$96&lt;=DATE(2022,12,31)),AS197,""))</f>
        <v/>
      </c>
      <c r="AT304" s="312" t="str">
        <f>IF(AND('別紙3-1_区分⑤所要額内訳'!$E$96&gt;=DATE(2023,1,1),'別紙3-1_区分⑤所要額内訳'!$D$96="無",COUNTIF($D$197:AT197,1)&lt;=7),AT197,IF(OR('別紙3-1_区分⑤所要額内訳'!$D$96="有",'別紙3-1_区分⑤所要額内訳'!$E$96&lt;=DATE(2022,12,31)),AT197,""))</f>
        <v/>
      </c>
      <c r="AU304" s="312" t="str">
        <f>IF(AND('別紙3-1_区分⑤所要額内訳'!$E$96&gt;=DATE(2023,1,1),'別紙3-1_区分⑤所要額内訳'!$D$96="無",COUNTIF($D$197:AU197,1)&lt;=7),AU197,IF(OR('別紙3-1_区分⑤所要額内訳'!$D$96="有",'別紙3-1_区分⑤所要額内訳'!$E$96&lt;=DATE(2022,12,31)),AU197,""))</f>
        <v/>
      </c>
      <c r="AV304" s="312" t="str">
        <f>IF(AND('別紙3-1_区分⑤所要額内訳'!$E$96&gt;=DATE(2023,1,1),'別紙3-1_区分⑤所要額内訳'!$D$96="無",COUNTIF($D$197:AV197,1)&lt;=7),AV197,IF(OR('別紙3-1_区分⑤所要額内訳'!$D$96="有",'別紙3-1_区分⑤所要額内訳'!$E$96&lt;=DATE(2022,12,31)),AV197,""))</f>
        <v/>
      </c>
      <c r="AW304" s="312" t="str">
        <f>IF(AND('別紙3-1_区分⑤所要額内訳'!$E$96&gt;=DATE(2023,1,1),'別紙3-1_区分⑤所要額内訳'!$D$96="無",COUNTIF($D$197:AW197,1)&lt;=7),AW197,IF(OR('別紙3-1_区分⑤所要額内訳'!$D$96="有",'別紙3-1_区分⑤所要額内訳'!$E$96&lt;=DATE(2022,12,31)),AW197,""))</f>
        <v/>
      </c>
      <c r="AX304" s="312" t="str">
        <f>IF(AND('別紙3-1_区分⑤所要額内訳'!$E$96&gt;=DATE(2023,1,1),'別紙3-1_区分⑤所要額内訳'!$D$96="無",COUNTIF($D$197:AX197,1)&lt;=7),AX197,IF(OR('別紙3-1_区分⑤所要額内訳'!$D$96="有",'別紙3-1_区分⑤所要額内訳'!$E$96&lt;=DATE(2022,12,31)),AX197,""))</f>
        <v/>
      </c>
      <c r="AY304" s="312" t="str">
        <f>IF(AND('別紙3-1_区分⑤所要額内訳'!$E$96&gt;=DATE(2023,1,1),'別紙3-1_区分⑤所要額内訳'!$D$96="無",COUNTIF($D$197:AY197,1)&lt;=7),AY197,IF(OR('別紙3-1_区分⑤所要額内訳'!$D$96="有",'別紙3-1_区分⑤所要額内訳'!$E$96&lt;=DATE(2022,12,31)),AY197,""))</f>
        <v/>
      </c>
      <c r="AZ304" s="312" t="str">
        <f>IF(AND('別紙3-1_区分⑤所要額内訳'!$E$96&gt;=DATE(2023,1,1),'別紙3-1_区分⑤所要額内訳'!$D$96="無",COUNTIF($D$197:AZ197,1)&lt;=7),AZ197,IF(OR('別紙3-1_区分⑤所要額内訳'!$D$96="有",'別紙3-1_区分⑤所要額内訳'!$E$96&lt;=DATE(2022,12,31)),AZ197,""))</f>
        <v/>
      </c>
      <c r="BA304" s="312" t="str">
        <f>IF(AND('別紙3-1_区分⑤所要額内訳'!$E$96&gt;=DATE(2023,1,1),'別紙3-1_区分⑤所要額内訳'!$D$96="無",COUNTIF($D$197:BA197,1)&lt;=7),BA197,IF(OR('別紙3-1_区分⑤所要額内訳'!$D$96="有",'別紙3-1_区分⑤所要額内訳'!$E$96&lt;=DATE(2022,12,31)),BA197,""))</f>
        <v/>
      </c>
      <c r="BB304" s="311">
        <f t="shared" si="233"/>
        <v>1</v>
      </c>
    </row>
    <row r="305" spans="1:54">
      <c r="A305" s="307" t="str">
        <f t="shared" si="234"/>
        <v/>
      </c>
      <c r="B305" s="313" t="str">
        <f t="shared" si="234"/>
        <v/>
      </c>
      <c r="C305" s="307" t="str">
        <f t="shared" si="234"/>
        <v/>
      </c>
      <c r="D305" s="312">
        <f>IF(AND('別紙3-1_区分⑤所要額内訳'!$E$97&gt;=DATE(2023,1,1),'別紙3-1_区分⑤所要額内訳'!$D$97="無",COUNTIF($D$198:D198,1)&lt;=7),D198,IF(OR('別紙3-1_区分⑤所要額内訳'!$D$97="有",'別紙3-1_区分⑤所要額内訳'!$E$97&lt;=DATE(2022,12,31)),D198,""))</f>
        <v>1</v>
      </c>
      <c r="E305" s="312" t="str">
        <f>IF(AND('別紙3-1_区分⑤所要額内訳'!$E$97&gt;=DATE(2023,1,1),'別紙3-1_区分⑤所要額内訳'!$D$97="無",COUNTIF($D$198:E198,1)&lt;=7),E198,IF(OR('別紙3-1_区分⑤所要額内訳'!$D$97="有",'別紙3-1_区分⑤所要額内訳'!$E$97&lt;=DATE(2022,12,31)),E198,""))</f>
        <v/>
      </c>
      <c r="F305" s="312" t="str">
        <f>IF(AND('別紙3-1_区分⑤所要額内訳'!$E$97&gt;=DATE(2023,1,1),'別紙3-1_区分⑤所要額内訳'!$D$97="無",COUNTIF($D$198:F198,1)&lt;=7),F198,IF(OR('別紙3-1_区分⑤所要額内訳'!$D$97="有",'別紙3-1_区分⑤所要額内訳'!$E$97&lt;=DATE(2022,12,31)),F198,""))</f>
        <v/>
      </c>
      <c r="G305" s="312" t="str">
        <f>IF(AND('別紙3-1_区分⑤所要額内訳'!$E$97&gt;=DATE(2023,1,1),'別紙3-1_区分⑤所要額内訳'!$D$97="無",COUNTIF($D$198:G198,1)&lt;=7),G198,IF(OR('別紙3-1_区分⑤所要額内訳'!$D$97="有",'別紙3-1_区分⑤所要額内訳'!$E$97&lt;=DATE(2022,12,31)),G198,""))</f>
        <v/>
      </c>
      <c r="H305" s="312" t="str">
        <f>IF(AND('別紙3-1_区分⑤所要額内訳'!$E$97&gt;=DATE(2023,1,1),'別紙3-1_区分⑤所要額内訳'!$D$97="無",COUNTIF($D$198:H198,1)&lt;=7),H198,IF(OR('別紙3-1_区分⑤所要額内訳'!$D$97="有",'別紙3-1_区分⑤所要額内訳'!$E$97&lt;=DATE(2022,12,31)),H198,""))</f>
        <v/>
      </c>
      <c r="I305" s="312" t="str">
        <f>IF(AND('別紙3-1_区分⑤所要額内訳'!$E$97&gt;=DATE(2023,1,1),'別紙3-1_区分⑤所要額内訳'!$D$97="無",COUNTIF($D$198:I198,1)&lt;=7),I198,IF(OR('別紙3-1_区分⑤所要額内訳'!$D$97="有",'別紙3-1_区分⑤所要額内訳'!$E$97&lt;=DATE(2022,12,31)),I198,""))</f>
        <v/>
      </c>
      <c r="J305" s="312" t="str">
        <f>IF(AND('別紙3-1_区分⑤所要額内訳'!$E$97&gt;=DATE(2023,1,1),'別紙3-1_区分⑤所要額内訳'!$D$97="無",COUNTIF($D$198:J198,1)&lt;=7),J198,IF(OR('別紙3-1_区分⑤所要額内訳'!$D$97="有",'別紙3-1_区分⑤所要額内訳'!$E$97&lt;=DATE(2022,12,31)),J198,""))</f>
        <v/>
      </c>
      <c r="K305" s="312" t="str">
        <f>IF(AND('別紙3-1_区分⑤所要額内訳'!$E$97&gt;=DATE(2023,1,1),'別紙3-1_区分⑤所要額内訳'!$D$97="無",COUNTIF($D$198:K198,1)&lt;=7),K198,IF(OR('別紙3-1_区分⑤所要額内訳'!$D$97="有",'別紙3-1_区分⑤所要額内訳'!$E$97&lt;=DATE(2022,12,31)),K198,""))</f>
        <v/>
      </c>
      <c r="L305" s="312" t="str">
        <f>IF(AND('別紙3-1_区分⑤所要額内訳'!$E$97&gt;=DATE(2023,1,1),'別紙3-1_区分⑤所要額内訳'!$D$97="無",COUNTIF($D$198:L198,1)&lt;=7),L198,IF(OR('別紙3-1_区分⑤所要額内訳'!$D$97="有",'別紙3-1_区分⑤所要額内訳'!$E$97&lt;=DATE(2022,12,31)),L198,""))</f>
        <v/>
      </c>
      <c r="M305" s="312" t="str">
        <f>IF(AND('別紙3-1_区分⑤所要額内訳'!$E$97&gt;=DATE(2023,1,1),'別紙3-1_区分⑤所要額内訳'!$D$97="無",COUNTIF($D$198:M198,1)&lt;=7),M198,IF(OR('別紙3-1_区分⑤所要額内訳'!$D$97="有",'別紙3-1_区分⑤所要額内訳'!$E$97&lt;=DATE(2022,12,31)),M198,""))</f>
        <v/>
      </c>
      <c r="N305" s="312" t="str">
        <f>IF(AND('別紙3-1_区分⑤所要額内訳'!$E$97&gt;=DATE(2023,1,1),'別紙3-1_区分⑤所要額内訳'!$D$97="無",COUNTIF($D$198:N198,1)&lt;=7),N198,IF(OR('別紙3-1_区分⑤所要額内訳'!$D$97="有",'別紙3-1_区分⑤所要額内訳'!$E$97&lt;=DATE(2022,12,31)),N198,""))</f>
        <v/>
      </c>
      <c r="O305" s="312" t="str">
        <f>IF(AND('別紙3-1_区分⑤所要額内訳'!$E$97&gt;=DATE(2023,1,1),'別紙3-1_区分⑤所要額内訳'!$D$97="無",COUNTIF($D$198:O198,1)&lt;=7),O198,IF(OR('別紙3-1_区分⑤所要額内訳'!$D$97="有",'別紙3-1_区分⑤所要額内訳'!$E$97&lt;=DATE(2022,12,31)),O198,""))</f>
        <v/>
      </c>
      <c r="P305" s="312" t="str">
        <f>IF(AND('別紙3-1_区分⑤所要額内訳'!$E$97&gt;=DATE(2023,1,1),'別紙3-1_区分⑤所要額内訳'!$D$97="無",COUNTIF($D$198:P198,1)&lt;=7),P198,IF(OR('別紙3-1_区分⑤所要額内訳'!$D$97="有",'別紙3-1_区分⑤所要額内訳'!$E$97&lt;=DATE(2022,12,31)),P198,""))</f>
        <v/>
      </c>
      <c r="Q305" s="312" t="str">
        <f>IF(AND('別紙3-1_区分⑤所要額内訳'!$E$97&gt;=DATE(2023,1,1),'別紙3-1_区分⑤所要額内訳'!$D$97="無",COUNTIF($D$198:Q198,1)&lt;=7),Q198,IF(OR('別紙3-1_区分⑤所要額内訳'!$D$97="有",'別紙3-1_区分⑤所要額内訳'!$E$97&lt;=DATE(2022,12,31)),Q198,""))</f>
        <v/>
      </c>
      <c r="R305" s="312" t="str">
        <f>IF(AND('別紙3-1_区分⑤所要額内訳'!$E$97&gt;=DATE(2023,1,1),'別紙3-1_区分⑤所要額内訳'!$D$97="無",COUNTIF($D$198:R198,1)&lt;=7),R198,IF(OR('別紙3-1_区分⑤所要額内訳'!$D$97="有",'別紙3-1_区分⑤所要額内訳'!$E$97&lt;=DATE(2022,12,31)),R198,""))</f>
        <v/>
      </c>
      <c r="S305" s="312" t="str">
        <f>IF(AND('別紙3-1_区分⑤所要額内訳'!$E$97&gt;=DATE(2023,1,1),'別紙3-1_区分⑤所要額内訳'!$D$97="無",COUNTIF($D$198:S198,1)&lt;=7),S198,IF(OR('別紙3-1_区分⑤所要額内訳'!$D$97="有",'別紙3-1_区分⑤所要額内訳'!$E$97&lt;=DATE(2022,12,31)),S198,""))</f>
        <v/>
      </c>
      <c r="T305" s="312" t="str">
        <f>IF(AND('別紙3-1_区分⑤所要額内訳'!$E$97&gt;=DATE(2023,1,1),'別紙3-1_区分⑤所要額内訳'!$D$97="無",COUNTIF($D$198:T198,1)&lt;=7),T198,IF(OR('別紙3-1_区分⑤所要額内訳'!$D$97="有",'別紙3-1_区分⑤所要額内訳'!$E$97&lt;=DATE(2022,12,31)),T198,""))</f>
        <v/>
      </c>
      <c r="U305" s="312" t="str">
        <f>IF(AND('別紙3-1_区分⑤所要額内訳'!$E$97&gt;=DATE(2023,1,1),'別紙3-1_区分⑤所要額内訳'!$D$97="無",COUNTIF($D$198:U198,1)&lt;=7),U198,IF(OR('別紙3-1_区分⑤所要額内訳'!$D$97="有",'別紙3-1_区分⑤所要額内訳'!$E$97&lt;=DATE(2022,12,31)),U198,""))</f>
        <v/>
      </c>
      <c r="V305" s="312" t="str">
        <f>IF(AND('別紙3-1_区分⑤所要額内訳'!$E$97&gt;=DATE(2023,1,1),'別紙3-1_区分⑤所要額内訳'!$D$97="無",COUNTIF($D$198:V198,1)&lt;=7),V198,IF(OR('別紙3-1_区分⑤所要額内訳'!$D$97="有",'別紙3-1_区分⑤所要額内訳'!$E$97&lt;=DATE(2022,12,31)),V198,""))</f>
        <v/>
      </c>
      <c r="W305" s="312" t="str">
        <f>IF(AND('別紙3-1_区分⑤所要額内訳'!$E$97&gt;=DATE(2023,1,1),'別紙3-1_区分⑤所要額内訳'!$D$97="無",COUNTIF($D$198:W198,1)&lt;=7),W198,IF(OR('別紙3-1_区分⑤所要額内訳'!$D$97="有",'別紙3-1_区分⑤所要額内訳'!$E$97&lt;=DATE(2022,12,31)),W198,""))</f>
        <v/>
      </c>
      <c r="X305" s="312" t="str">
        <f>IF(AND('別紙3-1_区分⑤所要額内訳'!$E$97&gt;=DATE(2023,1,1),'別紙3-1_区分⑤所要額内訳'!$D$97="無",COUNTIF($D$198:X198,1)&lt;=7),X198,IF(OR('別紙3-1_区分⑤所要額内訳'!$D$97="有",'別紙3-1_区分⑤所要額内訳'!$E$97&lt;=DATE(2022,12,31)),X198,""))</f>
        <v/>
      </c>
      <c r="Y305" s="312" t="str">
        <f>IF(AND('別紙3-1_区分⑤所要額内訳'!$E$97&gt;=DATE(2023,1,1),'別紙3-1_区分⑤所要額内訳'!$D$97="無",COUNTIF($D$198:Y198,1)&lt;=7),Y198,IF(OR('別紙3-1_区分⑤所要額内訳'!$D$97="有",'別紙3-1_区分⑤所要額内訳'!$E$97&lt;=DATE(2022,12,31)),Y198,""))</f>
        <v/>
      </c>
      <c r="Z305" s="312" t="str">
        <f>IF(AND('別紙3-1_区分⑤所要額内訳'!$E$97&gt;=DATE(2023,1,1),'別紙3-1_区分⑤所要額内訳'!$D$97="無",COUNTIF($D$198:Z198,1)&lt;=7),Z198,IF(OR('別紙3-1_区分⑤所要額内訳'!$D$97="有",'別紙3-1_区分⑤所要額内訳'!$E$97&lt;=DATE(2022,12,31)),Z198,""))</f>
        <v/>
      </c>
      <c r="AA305" s="312" t="str">
        <f>IF(AND('別紙3-1_区分⑤所要額内訳'!$E$97&gt;=DATE(2023,1,1),'別紙3-1_区分⑤所要額内訳'!$D$97="無",COUNTIF($D$198:AA198,1)&lt;=7),AA198,IF(OR('別紙3-1_区分⑤所要額内訳'!$D$97="有",'別紙3-1_区分⑤所要額内訳'!$E$97&lt;=DATE(2022,12,31)),AA198,""))</f>
        <v/>
      </c>
      <c r="AB305" s="312" t="str">
        <f>IF(AND('別紙3-1_区分⑤所要額内訳'!$E$97&gt;=DATE(2023,1,1),'別紙3-1_区分⑤所要額内訳'!$D$97="無",COUNTIF($D$198:AB198,1)&lt;=7),AB198,IF(OR('別紙3-1_区分⑤所要額内訳'!$D$97="有",'別紙3-1_区分⑤所要額内訳'!$E$97&lt;=DATE(2022,12,31)),AB198,""))</f>
        <v/>
      </c>
      <c r="AC305" s="312" t="str">
        <f>IF(AND('別紙3-1_区分⑤所要額内訳'!$E$97&gt;=DATE(2023,1,1),'別紙3-1_区分⑤所要額内訳'!$D$97="無",COUNTIF($D$198:AC198,1)&lt;=7),AC198,IF(OR('別紙3-1_区分⑤所要額内訳'!$D$97="有",'別紙3-1_区分⑤所要額内訳'!$E$97&lt;=DATE(2022,12,31)),AC198,""))</f>
        <v/>
      </c>
      <c r="AD305" s="312" t="str">
        <f>IF(AND('別紙3-1_区分⑤所要額内訳'!$E$97&gt;=DATE(2023,1,1),'別紙3-1_区分⑤所要額内訳'!$D$97="無",COUNTIF($D$198:AD198,1)&lt;=7),AD198,IF(OR('別紙3-1_区分⑤所要額内訳'!$D$97="有",'別紙3-1_区分⑤所要額内訳'!$E$97&lt;=DATE(2022,12,31)),AD198,""))</f>
        <v/>
      </c>
      <c r="AE305" s="312" t="str">
        <f>IF(AND('別紙3-1_区分⑤所要額内訳'!$E$97&gt;=DATE(2023,1,1),'別紙3-1_区分⑤所要額内訳'!$D$97="無",COUNTIF($D$198:AE198,1)&lt;=7),AE198,IF(OR('別紙3-1_区分⑤所要額内訳'!$D$97="有",'別紙3-1_区分⑤所要額内訳'!$E$97&lt;=DATE(2022,12,31)),AE198,""))</f>
        <v/>
      </c>
      <c r="AF305" s="312" t="str">
        <f>IF(AND('別紙3-1_区分⑤所要額内訳'!$E$97&gt;=DATE(2023,1,1),'別紙3-1_区分⑤所要額内訳'!$D$97="無",COUNTIF($D$198:AF198,1)&lt;=7),AF198,IF(OR('別紙3-1_区分⑤所要額内訳'!$D$97="有",'別紙3-1_区分⑤所要額内訳'!$E$97&lt;=DATE(2022,12,31)),AF198,""))</f>
        <v/>
      </c>
      <c r="AG305" s="312" t="str">
        <f>IF(AND('別紙3-1_区分⑤所要額内訳'!$E$97&gt;=DATE(2023,1,1),'別紙3-1_区分⑤所要額内訳'!$D$97="無",COUNTIF($D$198:AG198,1)&lt;=7),AG198,IF(OR('別紙3-1_区分⑤所要額内訳'!$D$97="有",'別紙3-1_区分⑤所要額内訳'!$E$97&lt;=DATE(2022,12,31)),AG198,""))</f>
        <v/>
      </c>
      <c r="AH305" s="312" t="str">
        <f>IF(AND('別紙3-1_区分⑤所要額内訳'!$E$97&gt;=DATE(2023,1,1),'別紙3-1_区分⑤所要額内訳'!$D$97="無",COUNTIF($D$198:AH198,1)&lt;=7),AH198,IF(OR('別紙3-1_区分⑤所要額内訳'!$D$97="有",'別紙3-1_区分⑤所要額内訳'!$E$97&lt;=DATE(2022,12,31)),AH198,""))</f>
        <v/>
      </c>
      <c r="AI305" s="312" t="str">
        <f>IF(AND('別紙3-1_区分⑤所要額内訳'!$E$97&gt;=DATE(2023,1,1),'別紙3-1_区分⑤所要額内訳'!$D$97="無",COUNTIF($D$198:AI198,1)&lt;=7),AI198,IF(OR('別紙3-1_区分⑤所要額内訳'!$D$97="有",'別紙3-1_区分⑤所要額内訳'!$E$97&lt;=DATE(2022,12,31)),AI198,""))</f>
        <v/>
      </c>
      <c r="AJ305" s="312" t="str">
        <f>IF(AND('別紙3-1_区分⑤所要額内訳'!$E$97&gt;=DATE(2023,1,1),'別紙3-1_区分⑤所要額内訳'!$D$97="無",COUNTIF($D$198:AJ198,1)&lt;=7),AJ198,IF(OR('別紙3-1_区分⑤所要額内訳'!$D$97="有",'別紙3-1_区分⑤所要額内訳'!$E$97&lt;=DATE(2022,12,31)),AJ198,""))</f>
        <v/>
      </c>
      <c r="AK305" s="312" t="str">
        <f>IF(AND('別紙3-1_区分⑤所要額内訳'!$E$97&gt;=DATE(2023,1,1),'別紙3-1_区分⑤所要額内訳'!$D$97="無",COUNTIF($D$198:AK198,1)&lt;=7),AK198,IF(OR('別紙3-1_区分⑤所要額内訳'!$D$97="有",'別紙3-1_区分⑤所要額内訳'!$E$97&lt;=DATE(2022,12,31)),AK198,""))</f>
        <v/>
      </c>
      <c r="AL305" s="312" t="str">
        <f>IF(AND('別紙3-1_区分⑤所要額内訳'!$E$97&gt;=DATE(2023,1,1),'別紙3-1_区分⑤所要額内訳'!$D$97="無",COUNTIF($D$198:AL198,1)&lt;=7),AL198,IF(OR('別紙3-1_区分⑤所要額内訳'!$D$97="有",'別紙3-1_区分⑤所要額内訳'!$E$97&lt;=DATE(2022,12,31)),AL198,""))</f>
        <v/>
      </c>
      <c r="AM305" s="312" t="str">
        <f>IF(AND('別紙3-1_区分⑤所要額内訳'!$E$97&gt;=DATE(2023,1,1),'別紙3-1_区分⑤所要額内訳'!$D$97="無",COUNTIF($D$198:AM198,1)&lt;=7),AM198,IF(OR('別紙3-1_区分⑤所要額内訳'!$D$97="有",'別紙3-1_区分⑤所要額内訳'!$E$97&lt;=DATE(2022,12,31)),AM198,""))</f>
        <v/>
      </c>
      <c r="AN305" s="312" t="str">
        <f>IF(AND('別紙3-1_区分⑤所要額内訳'!$E$97&gt;=DATE(2023,1,1),'別紙3-1_区分⑤所要額内訳'!$D$97="無",COUNTIF($D$198:AN198,1)&lt;=7),AN198,IF(OR('別紙3-1_区分⑤所要額内訳'!$D$97="有",'別紙3-1_区分⑤所要額内訳'!$E$97&lt;=DATE(2022,12,31)),AN198,""))</f>
        <v/>
      </c>
      <c r="AO305" s="312" t="str">
        <f>IF(AND('別紙3-1_区分⑤所要額内訳'!$E$97&gt;=DATE(2023,1,1),'別紙3-1_区分⑤所要額内訳'!$D$97="無",COUNTIF($D$198:AO198,1)&lt;=7),AO198,IF(OR('別紙3-1_区分⑤所要額内訳'!$D$97="有",'別紙3-1_区分⑤所要額内訳'!$E$97&lt;=DATE(2022,12,31)),AO198,""))</f>
        <v/>
      </c>
      <c r="AP305" s="312" t="str">
        <f>IF(AND('別紙3-1_区分⑤所要額内訳'!$E$97&gt;=DATE(2023,1,1),'別紙3-1_区分⑤所要額内訳'!$D$97="無",COUNTIF($D$198:AP198,1)&lt;=7),AP198,IF(OR('別紙3-1_区分⑤所要額内訳'!$D$97="有",'別紙3-1_区分⑤所要額内訳'!$E$97&lt;=DATE(2022,12,31)),AP198,""))</f>
        <v/>
      </c>
      <c r="AQ305" s="312" t="str">
        <f>IF(AND('別紙3-1_区分⑤所要額内訳'!$E$97&gt;=DATE(2023,1,1),'別紙3-1_区分⑤所要額内訳'!$D$97="無",COUNTIF($D$198:AQ198,1)&lt;=7),AQ198,IF(OR('別紙3-1_区分⑤所要額内訳'!$D$97="有",'別紙3-1_区分⑤所要額内訳'!$E$97&lt;=DATE(2022,12,31)),AQ198,""))</f>
        <v/>
      </c>
      <c r="AR305" s="312" t="str">
        <f>IF(AND('別紙3-1_区分⑤所要額内訳'!$E$97&gt;=DATE(2023,1,1),'別紙3-1_区分⑤所要額内訳'!$D$97="無",COUNTIF($D$198:AR198,1)&lt;=7),AR198,IF(OR('別紙3-1_区分⑤所要額内訳'!$D$97="有",'別紙3-1_区分⑤所要額内訳'!$E$97&lt;=DATE(2022,12,31)),AR198,""))</f>
        <v/>
      </c>
      <c r="AS305" s="312" t="str">
        <f>IF(AND('別紙3-1_区分⑤所要額内訳'!$E$97&gt;=DATE(2023,1,1),'別紙3-1_区分⑤所要額内訳'!$D$97="無",COUNTIF($D$198:AS198,1)&lt;=7),AS198,IF(OR('別紙3-1_区分⑤所要額内訳'!$D$97="有",'別紙3-1_区分⑤所要額内訳'!$E$97&lt;=DATE(2022,12,31)),AS198,""))</f>
        <v/>
      </c>
      <c r="AT305" s="312" t="str">
        <f>IF(AND('別紙3-1_区分⑤所要額内訳'!$E$97&gt;=DATE(2023,1,1),'別紙3-1_区分⑤所要額内訳'!$D$97="無",COUNTIF($D$198:AT198,1)&lt;=7),AT198,IF(OR('別紙3-1_区分⑤所要額内訳'!$D$97="有",'別紙3-1_区分⑤所要額内訳'!$E$97&lt;=DATE(2022,12,31)),AT198,""))</f>
        <v/>
      </c>
      <c r="AU305" s="312" t="str">
        <f>IF(AND('別紙3-1_区分⑤所要額内訳'!$E$97&gt;=DATE(2023,1,1),'別紙3-1_区分⑤所要額内訳'!$D$97="無",COUNTIF($D$198:AU198,1)&lt;=7),AU198,IF(OR('別紙3-1_区分⑤所要額内訳'!$D$97="有",'別紙3-1_区分⑤所要額内訳'!$E$97&lt;=DATE(2022,12,31)),AU198,""))</f>
        <v/>
      </c>
      <c r="AV305" s="312" t="str">
        <f>IF(AND('別紙3-1_区分⑤所要額内訳'!$E$97&gt;=DATE(2023,1,1),'別紙3-1_区分⑤所要額内訳'!$D$97="無",COUNTIF($D$198:AV198,1)&lt;=7),AV198,IF(OR('別紙3-1_区分⑤所要額内訳'!$D$97="有",'別紙3-1_区分⑤所要額内訳'!$E$97&lt;=DATE(2022,12,31)),AV198,""))</f>
        <v/>
      </c>
      <c r="AW305" s="312" t="str">
        <f>IF(AND('別紙3-1_区分⑤所要額内訳'!$E$97&gt;=DATE(2023,1,1),'別紙3-1_区分⑤所要額内訳'!$D$97="無",COUNTIF($D$198:AW198,1)&lt;=7),AW198,IF(OR('別紙3-1_区分⑤所要額内訳'!$D$97="有",'別紙3-1_区分⑤所要額内訳'!$E$97&lt;=DATE(2022,12,31)),AW198,""))</f>
        <v/>
      </c>
      <c r="AX305" s="312" t="str">
        <f>IF(AND('別紙3-1_区分⑤所要額内訳'!$E$97&gt;=DATE(2023,1,1),'別紙3-1_区分⑤所要額内訳'!$D$97="無",COUNTIF($D$198:AX198,1)&lt;=7),AX198,IF(OR('別紙3-1_区分⑤所要額内訳'!$D$97="有",'別紙3-1_区分⑤所要額内訳'!$E$97&lt;=DATE(2022,12,31)),AX198,""))</f>
        <v/>
      </c>
      <c r="AY305" s="312" t="str">
        <f>IF(AND('別紙3-1_区分⑤所要額内訳'!$E$97&gt;=DATE(2023,1,1),'別紙3-1_区分⑤所要額内訳'!$D$97="無",COUNTIF($D$198:AY198,1)&lt;=7),AY198,IF(OR('別紙3-1_区分⑤所要額内訳'!$D$97="有",'別紙3-1_区分⑤所要額内訳'!$E$97&lt;=DATE(2022,12,31)),AY198,""))</f>
        <v/>
      </c>
      <c r="AZ305" s="312" t="str">
        <f>IF(AND('別紙3-1_区分⑤所要額内訳'!$E$97&gt;=DATE(2023,1,1),'別紙3-1_区分⑤所要額内訳'!$D$97="無",COUNTIF($D$198:AZ198,1)&lt;=7),AZ198,IF(OR('別紙3-1_区分⑤所要額内訳'!$D$97="有",'別紙3-1_区分⑤所要額内訳'!$E$97&lt;=DATE(2022,12,31)),AZ198,""))</f>
        <v/>
      </c>
      <c r="BA305" s="312" t="str">
        <f>IF(AND('別紙3-1_区分⑤所要額内訳'!$E$97&gt;=DATE(2023,1,1),'別紙3-1_区分⑤所要額内訳'!$D$97="無",COUNTIF($D$198:BA198,1)&lt;=7),BA198,IF(OR('別紙3-1_区分⑤所要額内訳'!$D$97="有",'別紙3-1_区分⑤所要額内訳'!$E$97&lt;=DATE(2022,12,31)),BA198,""))</f>
        <v/>
      </c>
      <c r="BB305" s="311">
        <f t="shared" si="233"/>
        <v>1</v>
      </c>
    </row>
    <row r="306" spans="1:54">
      <c r="A306" s="307" t="str">
        <f t="shared" si="234"/>
        <v/>
      </c>
      <c r="B306" s="313" t="str">
        <f t="shared" si="234"/>
        <v/>
      </c>
      <c r="C306" s="307" t="str">
        <f t="shared" si="234"/>
        <v/>
      </c>
      <c r="D306" s="312">
        <f>IF(AND('別紙3-1_区分⑤所要額内訳'!$E$98&gt;=DATE(2023,1,1),'別紙3-1_区分⑤所要額内訳'!$D$98="無",COUNTIF($D$199:D199,1)&lt;=7),D199,IF(OR('別紙3-1_区分⑤所要額内訳'!$D$98="有",'別紙3-1_区分⑤所要額内訳'!$E$98&lt;=DATE(2022,12,31)),D199,""))</f>
        <v>1</v>
      </c>
      <c r="E306" s="312" t="str">
        <f>IF(AND('別紙3-1_区分⑤所要額内訳'!$E$98&gt;=DATE(2023,1,1),'別紙3-1_区分⑤所要額内訳'!$D$98="無",COUNTIF($D$199:E199,1)&lt;=7),E199,IF(OR('別紙3-1_区分⑤所要額内訳'!$D$98="有",'別紙3-1_区分⑤所要額内訳'!$E$98&lt;=DATE(2022,12,31)),E199,""))</f>
        <v/>
      </c>
      <c r="F306" s="312" t="str">
        <f>IF(AND('別紙3-1_区分⑤所要額内訳'!$E$98&gt;=DATE(2023,1,1),'別紙3-1_区分⑤所要額内訳'!$D$98="無",COUNTIF($D$199:F199,1)&lt;=7),F199,IF(OR('別紙3-1_区分⑤所要額内訳'!$D$98="有",'別紙3-1_区分⑤所要額内訳'!$E$98&lt;=DATE(2022,12,31)),F199,""))</f>
        <v/>
      </c>
      <c r="G306" s="312" t="str">
        <f>IF(AND('別紙3-1_区分⑤所要額内訳'!$E$98&gt;=DATE(2023,1,1),'別紙3-1_区分⑤所要額内訳'!$D$98="無",COUNTIF($D$199:G199,1)&lt;=7),G199,IF(OR('別紙3-1_区分⑤所要額内訳'!$D$98="有",'別紙3-1_区分⑤所要額内訳'!$E$98&lt;=DATE(2022,12,31)),G199,""))</f>
        <v/>
      </c>
      <c r="H306" s="312" t="str">
        <f>IF(AND('別紙3-1_区分⑤所要額内訳'!$E$98&gt;=DATE(2023,1,1),'別紙3-1_区分⑤所要額内訳'!$D$98="無",COUNTIF($D$199:H199,1)&lt;=7),H199,IF(OR('別紙3-1_区分⑤所要額内訳'!$D$98="有",'別紙3-1_区分⑤所要額内訳'!$E$98&lt;=DATE(2022,12,31)),H199,""))</f>
        <v/>
      </c>
      <c r="I306" s="312" t="str">
        <f>IF(AND('別紙3-1_区分⑤所要額内訳'!$E$98&gt;=DATE(2023,1,1),'別紙3-1_区分⑤所要額内訳'!$D$98="無",COUNTIF($D$199:I199,1)&lt;=7),I199,IF(OR('別紙3-1_区分⑤所要額内訳'!$D$98="有",'別紙3-1_区分⑤所要額内訳'!$E$98&lt;=DATE(2022,12,31)),I199,""))</f>
        <v/>
      </c>
      <c r="J306" s="312" t="str">
        <f>IF(AND('別紙3-1_区分⑤所要額内訳'!$E$98&gt;=DATE(2023,1,1),'別紙3-1_区分⑤所要額内訳'!$D$98="無",COUNTIF($D$199:J199,1)&lt;=7),J199,IF(OR('別紙3-1_区分⑤所要額内訳'!$D$98="有",'別紙3-1_区分⑤所要額内訳'!$E$98&lt;=DATE(2022,12,31)),J199,""))</f>
        <v/>
      </c>
      <c r="K306" s="312" t="str">
        <f>IF(AND('別紙3-1_区分⑤所要額内訳'!$E$98&gt;=DATE(2023,1,1),'別紙3-1_区分⑤所要額内訳'!$D$98="無",COUNTIF($D$199:K199,1)&lt;=7),K199,IF(OR('別紙3-1_区分⑤所要額内訳'!$D$98="有",'別紙3-1_区分⑤所要額内訳'!$E$98&lt;=DATE(2022,12,31)),K199,""))</f>
        <v/>
      </c>
      <c r="L306" s="312" t="str">
        <f>IF(AND('別紙3-1_区分⑤所要額内訳'!$E$98&gt;=DATE(2023,1,1),'別紙3-1_区分⑤所要額内訳'!$D$98="無",COUNTIF($D$199:L199,1)&lt;=7),L199,IF(OR('別紙3-1_区分⑤所要額内訳'!$D$98="有",'別紙3-1_区分⑤所要額内訳'!$E$98&lt;=DATE(2022,12,31)),L199,""))</f>
        <v/>
      </c>
      <c r="M306" s="312" t="str">
        <f>IF(AND('別紙3-1_区分⑤所要額内訳'!$E$98&gt;=DATE(2023,1,1),'別紙3-1_区分⑤所要額内訳'!$D$98="無",COUNTIF($D$199:M199,1)&lt;=7),M199,IF(OR('別紙3-1_区分⑤所要額内訳'!$D$98="有",'別紙3-1_区分⑤所要額内訳'!$E$98&lt;=DATE(2022,12,31)),M199,""))</f>
        <v/>
      </c>
      <c r="N306" s="312" t="str">
        <f>IF(AND('別紙3-1_区分⑤所要額内訳'!$E$98&gt;=DATE(2023,1,1),'別紙3-1_区分⑤所要額内訳'!$D$98="無",COUNTIF($D$199:N199,1)&lt;=7),N199,IF(OR('別紙3-1_区分⑤所要額内訳'!$D$98="有",'別紙3-1_区分⑤所要額内訳'!$E$98&lt;=DATE(2022,12,31)),N199,""))</f>
        <v/>
      </c>
      <c r="O306" s="312" t="str">
        <f>IF(AND('別紙3-1_区分⑤所要額内訳'!$E$98&gt;=DATE(2023,1,1),'別紙3-1_区分⑤所要額内訳'!$D$98="無",COUNTIF($D$199:O199,1)&lt;=7),O199,IF(OR('別紙3-1_区分⑤所要額内訳'!$D$98="有",'別紙3-1_区分⑤所要額内訳'!$E$98&lt;=DATE(2022,12,31)),O199,""))</f>
        <v/>
      </c>
      <c r="P306" s="312" t="str">
        <f>IF(AND('別紙3-1_区分⑤所要額内訳'!$E$98&gt;=DATE(2023,1,1),'別紙3-1_区分⑤所要額内訳'!$D$98="無",COUNTIF($D$199:P199,1)&lt;=7),P199,IF(OR('別紙3-1_区分⑤所要額内訳'!$D$98="有",'別紙3-1_区分⑤所要額内訳'!$E$98&lt;=DATE(2022,12,31)),P199,""))</f>
        <v/>
      </c>
      <c r="Q306" s="312" t="str">
        <f>IF(AND('別紙3-1_区分⑤所要額内訳'!$E$98&gt;=DATE(2023,1,1),'別紙3-1_区分⑤所要額内訳'!$D$98="無",COUNTIF($D$199:Q199,1)&lt;=7),Q199,IF(OR('別紙3-1_区分⑤所要額内訳'!$D$98="有",'別紙3-1_区分⑤所要額内訳'!$E$98&lt;=DATE(2022,12,31)),Q199,""))</f>
        <v/>
      </c>
      <c r="R306" s="312" t="str">
        <f>IF(AND('別紙3-1_区分⑤所要額内訳'!$E$98&gt;=DATE(2023,1,1),'別紙3-1_区分⑤所要額内訳'!$D$98="無",COUNTIF($D$199:R199,1)&lt;=7),R199,IF(OR('別紙3-1_区分⑤所要額内訳'!$D$98="有",'別紙3-1_区分⑤所要額内訳'!$E$98&lt;=DATE(2022,12,31)),R199,""))</f>
        <v/>
      </c>
      <c r="S306" s="312" t="str">
        <f>IF(AND('別紙3-1_区分⑤所要額内訳'!$E$98&gt;=DATE(2023,1,1),'別紙3-1_区分⑤所要額内訳'!$D$98="無",COUNTIF($D$199:S199,1)&lt;=7),S199,IF(OR('別紙3-1_区分⑤所要額内訳'!$D$98="有",'別紙3-1_区分⑤所要額内訳'!$E$98&lt;=DATE(2022,12,31)),S199,""))</f>
        <v/>
      </c>
      <c r="T306" s="312" t="str">
        <f>IF(AND('別紙3-1_区分⑤所要額内訳'!$E$98&gt;=DATE(2023,1,1),'別紙3-1_区分⑤所要額内訳'!$D$98="無",COUNTIF($D$199:T199,1)&lt;=7),T199,IF(OR('別紙3-1_区分⑤所要額内訳'!$D$98="有",'別紙3-1_区分⑤所要額内訳'!$E$98&lt;=DATE(2022,12,31)),T199,""))</f>
        <v/>
      </c>
      <c r="U306" s="312" t="str">
        <f>IF(AND('別紙3-1_区分⑤所要額内訳'!$E$98&gt;=DATE(2023,1,1),'別紙3-1_区分⑤所要額内訳'!$D$98="無",COUNTIF($D$199:U199,1)&lt;=7),U199,IF(OR('別紙3-1_区分⑤所要額内訳'!$D$98="有",'別紙3-1_区分⑤所要額内訳'!$E$98&lt;=DATE(2022,12,31)),U199,""))</f>
        <v/>
      </c>
      <c r="V306" s="312" t="str">
        <f>IF(AND('別紙3-1_区分⑤所要額内訳'!$E$98&gt;=DATE(2023,1,1),'別紙3-1_区分⑤所要額内訳'!$D$98="無",COUNTIF($D$199:V199,1)&lt;=7),V199,IF(OR('別紙3-1_区分⑤所要額内訳'!$D$98="有",'別紙3-1_区分⑤所要額内訳'!$E$98&lt;=DATE(2022,12,31)),V199,""))</f>
        <v/>
      </c>
      <c r="W306" s="312" t="str">
        <f>IF(AND('別紙3-1_区分⑤所要額内訳'!$E$98&gt;=DATE(2023,1,1),'別紙3-1_区分⑤所要額内訳'!$D$98="無",COUNTIF($D$199:W199,1)&lt;=7),W199,IF(OR('別紙3-1_区分⑤所要額内訳'!$D$98="有",'別紙3-1_区分⑤所要額内訳'!$E$98&lt;=DATE(2022,12,31)),W199,""))</f>
        <v/>
      </c>
      <c r="X306" s="312" t="str">
        <f>IF(AND('別紙3-1_区分⑤所要額内訳'!$E$98&gt;=DATE(2023,1,1),'別紙3-1_区分⑤所要額内訳'!$D$98="無",COUNTIF($D$199:X199,1)&lt;=7),X199,IF(OR('別紙3-1_区分⑤所要額内訳'!$D$98="有",'別紙3-1_区分⑤所要額内訳'!$E$98&lt;=DATE(2022,12,31)),X199,""))</f>
        <v/>
      </c>
      <c r="Y306" s="312" t="str">
        <f>IF(AND('別紙3-1_区分⑤所要額内訳'!$E$98&gt;=DATE(2023,1,1),'別紙3-1_区分⑤所要額内訳'!$D$98="無",COUNTIF($D$199:Y199,1)&lt;=7),Y199,IF(OR('別紙3-1_区分⑤所要額内訳'!$D$98="有",'別紙3-1_区分⑤所要額内訳'!$E$98&lt;=DATE(2022,12,31)),Y199,""))</f>
        <v/>
      </c>
      <c r="Z306" s="312" t="str">
        <f>IF(AND('別紙3-1_区分⑤所要額内訳'!$E$98&gt;=DATE(2023,1,1),'別紙3-1_区分⑤所要額内訳'!$D$98="無",COUNTIF($D$199:Z199,1)&lt;=7),Z199,IF(OR('別紙3-1_区分⑤所要額内訳'!$D$98="有",'別紙3-1_区分⑤所要額内訳'!$E$98&lt;=DATE(2022,12,31)),Z199,""))</f>
        <v/>
      </c>
      <c r="AA306" s="312" t="str">
        <f>IF(AND('別紙3-1_区分⑤所要額内訳'!$E$98&gt;=DATE(2023,1,1),'別紙3-1_区分⑤所要額内訳'!$D$98="無",COUNTIF($D$199:AA199,1)&lt;=7),AA199,IF(OR('別紙3-1_区分⑤所要額内訳'!$D$98="有",'別紙3-1_区分⑤所要額内訳'!$E$98&lt;=DATE(2022,12,31)),AA199,""))</f>
        <v/>
      </c>
      <c r="AB306" s="312" t="str">
        <f>IF(AND('別紙3-1_区分⑤所要額内訳'!$E$98&gt;=DATE(2023,1,1),'別紙3-1_区分⑤所要額内訳'!$D$98="無",COUNTIF($D$199:AB199,1)&lt;=7),AB199,IF(OR('別紙3-1_区分⑤所要額内訳'!$D$98="有",'別紙3-1_区分⑤所要額内訳'!$E$98&lt;=DATE(2022,12,31)),AB199,""))</f>
        <v/>
      </c>
      <c r="AC306" s="312" t="str">
        <f>IF(AND('別紙3-1_区分⑤所要額内訳'!$E$98&gt;=DATE(2023,1,1),'別紙3-1_区分⑤所要額内訳'!$D$98="無",COUNTIF($D$199:AC199,1)&lt;=7),AC199,IF(OR('別紙3-1_区分⑤所要額内訳'!$D$98="有",'別紙3-1_区分⑤所要額内訳'!$E$98&lt;=DATE(2022,12,31)),AC199,""))</f>
        <v/>
      </c>
      <c r="AD306" s="312" t="str">
        <f>IF(AND('別紙3-1_区分⑤所要額内訳'!$E$98&gt;=DATE(2023,1,1),'別紙3-1_区分⑤所要額内訳'!$D$98="無",COUNTIF($D$199:AD199,1)&lt;=7),AD199,IF(OR('別紙3-1_区分⑤所要額内訳'!$D$98="有",'別紙3-1_区分⑤所要額内訳'!$E$98&lt;=DATE(2022,12,31)),AD199,""))</f>
        <v/>
      </c>
      <c r="AE306" s="312" t="str">
        <f>IF(AND('別紙3-1_区分⑤所要額内訳'!$E$98&gt;=DATE(2023,1,1),'別紙3-1_区分⑤所要額内訳'!$D$98="無",COUNTIF($D$199:AE199,1)&lt;=7),AE199,IF(OR('別紙3-1_区分⑤所要額内訳'!$D$98="有",'別紙3-1_区分⑤所要額内訳'!$E$98&lt;=DATE(2022,12,31)),AE199,""))</f>
        <v/>
      </c>
      <c r="AF306" s="312" t="str">
        <f>IF(AND('別紙3-1_区分⑤所要額内訳'!$E$98&gt;=DATE(2023,1,1),'別紙3-1_区分⑤所要額内訳'!$D$98="無",COUNTIF($D$199:AF199,1)&lt;=7),AF199,IF(OR('別紙3-1_区分⑤所要額内訳'!$D$98="有",'別紙3-1_区分⑤所要額内訳'!$E$98&lt;=DATE(2022,12,31)),AF199,""))</f>
        <v/>
      </c>
      <c r="AG306" s="312" t="str">
        <f>IF(AND('別紙3-1_区分⑤所要額内訳'!$E$98&gt;=DATE(2023,1,1),'別紙3-1_区分⑤所要額内訳'!$D$98="無",COUNTIF($D$199:AG199,1)&lt;=7),AG199,IF(OR('別紙3-1_区分⑤所要額内訳'!$D$98="有",'別紙3-1_区分⑤所要額内訳'!$E$98&lt;=DATE(2022,12,31)),AG199,""))</f>
        <v/>
      </c>
      <c r="AH306" s="312" t="str">
        <f>IF(AND('別紙3-1_区分⑤所要額内訳'!$E$98&gt;=DATE(2023,1,1),'別紙3-1_区分⑤所要額内訳'!$D$98="無",COUNTIF($D$199:AH199,1)&lt;=7),AH199,IF(OR('別紙3-1_区分⑤所要額内訳'!$D$98="有",'別紙3-1_区分⑤所要額内訳'!$E$98&lt;=DATE(2022,12,31)),AH199,""))</f>
        <v/>
      </c>
      <c r="AI306" s="312" t="str">
        <f>IF(AND('別紙3-1_区分⑤所要額内訳'!$E$98&gt;=DATE(2023,1,1),'別紙3-1_区分⑤所要額内訳'!$D$98="無",COUNTIF($D$199:AI199,1)&lt;=7),AI199,IF(OR('別紙3-1_区分⑤所要額内訳'!$D$98="有",'別紙3-1_区分⑤所要額内訳'!$E$98&lt;=DATE(2022,12,31)),AI199,""))</f>
        <v/>
      </c>
      <c r="AJ306" s="312" t="str">
        <f>IF(AND('別紙3-1_区分⑤所要額内訳'!$E$98&gt;=DATE(2023,1,1),'別紙3-1_区分⑤所要額内訳'!$D$98="無",COUNTIF($D$199:AJ199,1)&lt;=7),AJ199,IF(OR('別紙3-1_区分⑤所要額内訳'!$D$98="有",'別紙3-1_区分⑤所要額内訳'!$E$98&lt;=DATE(2022,12,31)),AJ199,""))</f>
        <v/>
      </c>
      <c r="AK306" s="312" t="str">
        <f>IF(AND('別紙3-1_区分⑤所要額内訳'!$E$98&gt;=DATE(2023,1,1),'別紙3-1_区分⑤所要額内訳'!$D$98="無",COUNTIF($D$199:AK199,1)&lt;=7),AK199,IF(OR('別紙3-1_区分⑤所要額内訳'!$D$98="有",'別紙3-1_区分⑤所要額内訳'!$E$98&lt;=DATE(2022,12,31)),AK199,""))</f>
        <v/>
      </c>
      <c r="AL306" s="312" t="str">
        <f>IF(AND('別紙3-1_区分⑤所要額内訳'!$E$98&gt;=DATE(2023,1,1),'別紙3-1_区分⑤所要額内訳'!$D$98="無",COUNTIF($D$199:AL199,1)&lt;=7),AL199,IF(OR('別紙3-1_区分⑤所要額内訳'!$D$98="有",'別紙3-1_区分⑤所要額内訳'!$E$98&lt;=DATE(2022,12,31)),AL199,""))</f>
        <v/>
      </c>
      <c r="AM306" s="312" t="str">
        <f>IF(AND('別紙3-1_区分⑤所要額内訳'!$E$98&gt;=DATE(2023,1,1),'別紙3-1_区分⑤所要額内訳'!$D$98="無",COUNTIF($D$199:AM199,1)&lt;=7),AM199,IF(OR('別紙3-1_区分⑤所要額内訳'!$D$98="有",'別紙3-1_区分⑤所要額内訳'!$E$98&lt;=DATE(2022,12,31)),AM199,""))</f>
        <v/>
      </c>
      <c r="AN306" s="312" t="str">
        <f>IF(AND('別紙3-1_区分⑤所要額内訳'!$E$98&gt;=DATE(2023,1,1),'別紙3-1_区分⑤所要額内訳'!$D$98="無",COUNTIF($D$199:AN199,1)&lt;=7),AN199,IF(OR('別紙3-1_区分⑤所要額内訳'!$D$98="有",'別紙3-1_区分⑤所要額内訳'!$E$98&lt;=DATE(2022,12,31)),AN199,""))</f>
        <v/>
      </c>
      <c r="AO306" s="312" t="str">
        <f>IF(AND('別紙3-1_区分⑤所要額内訳'!$E$98&gt;=DATE(2023,1,1),'別紙3-1_区分⑤所要額内訳'!$D$98="無",COUNTIF($D$199:AO199,1)&lt;=7),AO199,IF(OR('別紙3-1_区分⑤所要額内訳'!$D$98="有",'別紙3-1_区分⑤所要額内訳'!$E$98&lt;=DATE(2022,12,31)),AO199,""))</f>
        <v/>
      </c>
      <c r="AP306" s="312" t="str">
        <f>IF(AND('別紙3-1_区分⑤所要額内訳'!$E$98&gt;=DATE(2023,1,1),'別紙3-1_区分⑤所要額内訳'!$D$98="無",COUNTIF($D$199:AP199,1)&lt;=7),AP199,IF(OR('別紙3-1_区分⑤所要額内訳'!$D$98="有",'別紙3-1_区分⑤所要額内訳'!$E$98&lt;=DATE(2022,12,31)),AP199,""))</f>
        <v/>
      </c>
      <c r="AQ306" s="312" t="str">
        <f>IF(AND('別紙3-1_区分⑤所要額内訳'!$E$98&gt;=DATE(2023,1,1),'別紙3-1_区分⑤所要額内訳'!$D$98="無",COUNTIF($D$199:AQ199,1)&lt;=7),AQ199,IF(OR('別紙3-1_区分⑤所要額内訳'!$D$98="有",'別紙3-1_区分⑤所要額内訳'!$E$98&lt;=DATE(2022,12,31)),AQ199,""))</f>
        <v/>
      </c>
      <c r="AR306" s="312" t="str">
        <f>IF(AND('別紙3-1_区分⑤所要額内訳'!$E$98&gt;=DATE(2023,1,1),'別紙3-1_区分⑤所要額内訳'!$D$98="無",COUNTIF($D$199:AR199,1)&lt;=7),AR199,IF(OR('別紙3-1_区分⑤所要額内訳'!$D$98="有",'別紙3-1_区分⑤所要額内訳'!$E$98&lt;=DATE(2022,12,31)),AR199,""))</f>
        <v/>
      </c>
      <c r="AS306" s="312" t="str">
        <f>IF(AND('別紙3-1_区分⑤所要額内訳'!$E$98&gt;=DATE(2023,1,1),'別紙3-1_区分⑤所要額内訳'!$D$98="無",COUNTIF($D$199:AS199,1)&lt;=7),AS199,IF(OR('別紙3-1_区分⑤所要額内訳'!$D$98="有",'別紙3-1_区分⑤所要額内訳'!$E$98&lt;=DATE(2022,12,31)),AS199,""))</f>
        <v/>
      </c>
      <c r="AT306" s="312" t="str">
        <f>IF(AND('別紙3-1_区分⑤所要額内訳'!$E$98&gt;=DATE(2023,1,1),'別紙3-1_区分⑤所要額内訳'!$D$98="無",COUNTIF($D$199:AT199,1)&lt;=7),AT199,IF(OR('別紙3-1_区分⑤所要額内訳'!$D$98="有",'別紙3-1_区分⑤所要額内訳'!$E$98&lt;=DATE(2022,12,31)),AT199,""))</f>
        <v/>
      </c>
      <c r="AU306" s="312" t="str">
        <f>IF(AND('別紙3-1_区分⑤所要額内訳'!$E$98&gt;=DATE(2023,1,1),'別紙3-1_区分⑤所要額内訳'!$D$98="無",COUNTIF($D$199:AU199,1)&lt;=7),AU199,IF(OR('別紙3-1_区分⑤所要額内訳'!$D$98="有",'別紙3-1_区分⑤所要額内訳'!$E$98&lt;=DATE(2022,12,31)),AU199,""))</f>
        <v/>
      </c>
      <c r="AV306" s="312" t="str">
        <f>IF(AND('別紙3-1_区分⑤所要額内訳'!$E$98&gt;=DATE(2023,1,1),'別紙3-1_区分⑤所要額内訳'!$D$98="無",COUNTIF($D$199:AV199,1)&lt;=7),AV199,IF(OR('別紙3-1_区分⑤所要額内訳'!$D$98="有",'別紙3-1_区分⑤所要額内訳'!$E$98&lt;=DATE(2022,12,31)),AV199,""))</f>
        <v/>
      </c>
      <c r="AW306" s="312" t="str">
        <f>IF(AND('別紙3-1_区分⑤所要額内訳'!$E$98&gt;=DATE(2023,1,1),'別紙3-1_区分⑤所要額内訳'!$D$98="無",COUNTIF($D$199:AW199,1)&lt;=7),AW199,IF(OR('別紙3-1_区分⑤所要額内訳'!$D$98="有",'別紙3-1_区分⑤所要額内訳'!$E$98&lt;=DATE(2022,12,31)),AW199,""))</f>
        <v/>
      </c>
      <c r="AX306" s="312" t="str">
        <f>IF(AND('別紙3-1_区分⑤所要額内訳'!$E$98&gt;=DATE(2023,1,1),'別紙3-1_区分⑤所要額内訳'!$D$98="無",COUNTIF($D$199:AX199,1)&lt;=7),AX199,IF(OR('別紙3-1_区分⑤所要額内訳'!$D$98="有",'別紙3-1_区分⑤所要額内訳'!$E$98&lt;=DATE(2022,12,31)),AX199,""))</f>
        <v/>
      </c>
      <c r="AY306" s="312" t="str">
        <f>IF(AND('別紙3-1_区分⑤所要額内訳'!$E$98&gt;=DATE(2023,1,1),'別紙3-1_区分⑤所要額内訳'!$D$98="無",COUNTIF($D$199:AY199,1)&lt;=7),AY199,IF(OR('別紙3-1_区分⑤所要額内訳'!$D$98="有",'別紙3-1_区分⑤所要額内訳'!$E$98&lt;=DATE(2022,12,31)),AY199,""))</f>
        <v/>
      </c>
      <c r="AZ306" s="312" t="str">
        <f>IF(AND('別紙3-1_区分⑤所要額内訳'!$E$98&gt;=DATE(2023,1,1),'別紙3-1_区分⑤所要額内訳'!$D$98="無",COUNTIF($D$199:AZ199,1)&lt;=7),AZ199,IF(OR('別紙3-1_区分⑤所要額内訳'!$D$98="有",'別紙3-1_区分⑤所要額内訳'!$E$98&lt;=DATE(2022,12,31)),AZ199,""))</f>
        <v/>
      </c>
      <c r="BA306" s="312" t="str">
        <f>IF(AND('別紙3-1_区分⑤所要額内訳'!$E$98&gt;=DATE(2023,1,1),'別紙3-1_区分⑤所要額内訳'!$D$98="無",COUNTIF($D$199:BA199,1)&lt;=7),BA199,IF(OR('別紙3-1_区分⑤所要額内訳'!$D$98="有",'別紙3-1_区分⑤所要額内訳'!$E$98&lt;=DATE(2022,12,31)),BA199,""))</f>
        <v/>
      </c>
      <c r="BB306" s="311">
        <f t="shared" si="233"/>
        <v>1</v>
      </c>
    </row>
    <row r="307" spans="1:54">
      <c r="A307" s="307" t="str">
        <f t="shared" si="234"/>
        <v/>
      </c>
      <c r="B307" s="313" t="str">
        <f t="shared" si="234"/>
        <v/>
      </c>
      <c r="C307" s="307" t="str">
        <f t="shared" si="234"/>
        <v/>
      </c>
      <c r="D307" s="312">
        <f>IF(AND('別紙3-1_区分⑤所要額内訳'!$E$99&gt;=DATE(2023,1,1),'別紙3-1_区分⑤所要額内訳'!$D$99="無",COUNTIF($D$200:D200,1)&lt;=7),D200,IF(OR('別紙3-1_区分⑤所要額内訳'!$D$99="有",'別紙3-1_区分⑤所要額内訳'!$E$99&lt;=DATE(2022,12,31)),D200,""))</f>
        <v>1</v>
      </c>
      <c r="E307" s="312" t="str">
        <f>IF(AND('別紙3-1_区分⑤所要額内訳'!$E$99&gt;=DATE(2023,1,1),'別紙3-1_区分⑤所要額内訳'!$D$99="無",COUNTIF($D$200:E200,1)&lt;=7),E200,IF(OR('別紙3-1_区分⑤所要額内訳'!$D$99="有",'別紙3-1_区分⑤所要額内訳'!$E$99&lt;=DATE(2022,12,31)),E200,""))</f>
        <v/>
      </c>
      <c r="F307" s="312" t="str">
        <f>IF(AND('別紙3-1_区分⑤所要額内訳'!$E$99&gt;=DATE(2023,1,1),'別紙3-1_区分⑤所要額内訳'!$D$99="無",COUNTIF($D$200:F200,1)&lt;=7),F200,IF(OR('別紙3-1_区分⑤所要額内訳'!$D$99="有",'別紙3-1_区分⑤所要額内訳'!$E$99&lt;=DATE(2022,12,31)),F200,""))</f>
        <v/>
      </c>
      <c r="G307" s="312" t="str">
        <f>IF(AND('別紙3-1_区分⑤所要額内訳'!$E$99&gt;=DATE(2023,1,1),'別紙3-1_区分⑤所要額内訳'!$D$99="無",COUNTIF($D$200:G200,1)&lt;=7),G200,IF(OR('別紙3-1_区分⑤所要額内訳'!$D$99="有",'別紙3-1_区分⑤所要額内訳'!$E$99&lt;=DATE(2022,12,31)),G200,""))</f>
        <v/>
      </c>
      <c r="H307" s="312" t="str">
        <f>IF(AND('別紙3-1_区分⑤所要額内訳'!$E$99&gt;=DATE(2023,1,1),'別紙3-1_区分⑤所要額内訳'!$D$99="無",COUNTIF($D$200:H200,1)&lt;=7),H200,IF(OR('別紙3-1_区分⑤所要額内訳'!$D$99="有",'別紙3-1_区分⑤所要額内訳'!$E$99&lt;=DATE(2022,12,31)),H200,""))</f>
        <v/>
      </c>
      <c r="I307" s="312" t="str">
        <f>IF(AND('別紙3-1_区分⑤所要額内訳'!$E$99&gt;=DATE(2023,1,1),'別紙3-1_区分⑤所要額内訳'!$D$99="無",COUNTIF($D$200:I200,1)&lt;=7),I200,IF(OR('別紙3-1_区分⑤所要額内訳'!$D$99="有",'別紙3-1_区分⑤所要額内訳'!$E$99&lt;=DATE(2022,12,31)),I200,""))</f>
        <v/>
      </c>
      <c r="J307" s="312" t="str">
        <f>IF(AND('別紙3-1_区分⑤所要額内訳'!$E$99&gt;=DATE(2023,1,1),'別紙3-1_区分⑤所要額内訳'!$D$99="無",COUNTIF($D$200:J200,1)&lt;=7),J200,IF(OR('別紙3-1_区分⑤所要額内訳'!$D$99="有",'別紙3-1_区分⑤所要額内訳'!$E$99&lt;=DATE(2022,12,31)),J200,""))</f>
        <v/>
      </c>
      <c r="K307" s="312" t="str">
        <f>IF(AND('別紙3-1_区分⑤所要額内訳'!$E$99&gt;=DATE(2023,1,1),'別紙3-1_区分⑤所要額内訳'!$D$99="無",COUNTIF($D$200:K200,1)&lt;=7),K200,IF(OR('別紙3-1_区分⑤所要額内訳'!$D$99="有",'別紙3-1_区分⑤所要額内訳'!$E$99&lt;=DATE(2022,12,31)),K200,""))</f>
        <v/>
      </c>
      <c r="L307" s="312" t="str">
        <f>IF(AND('別紙3-1_区分⑤所要額内訳'!$E$99&gt;=DATE(2023,1,1),'別紙3-1_区分⑤所要額内訳'!$D$99="無",COUNTIF($D$200:L200,1)&lt;=7),L200,IF(OR('別紙3-1_区分⑤所要額内訳'!$D$99="有",'別紙3-1_区分⑤所要額内訳'!$E$99&lt;=DATE(2022,12,31)),L200,""))</f>
        <v/>
      </c>
      <c r="M307" s="312" t="str">
        <f>IF(AND('別紙3-1_区分⑤所要額内訳'!$E$99&gt;=DATE(2023,1,1),'別紙3-1_区分⑤所要額内訳'!$D$99="無",COUNTIF($D$200:M200,1)&lt;=7),M200,IF(OR('別紙3-1_区分⑤所要額内訳'!$D$99="有",'別紙3-1_区分⑤所要額内訳'!$E$99&lt;=DATE(2022,12,31)),M200,""))</f>
        <v/>
      </c>
      <c r="N307" s="312" t="str">
        <f>IF(AND('別紙3-1_区分⑤所要額内訳'!$E$99&gt;=DATE(2023,1,1),'別紙3-1_区分⑤所要額内訳'!$D$99="無",COUNTIF($D$200:N200,1)&lt;=7),N200,IF(OR('別紙3-1_区分⑤所要額内訳'!$D$99="有",'別紙3-1_区分⑤所要額内訳'!$E$99&lt;=DATE(2022,12,31)),N200,""))</f>
        <v/>
      </c>
      <c r="O307" s="312" t="str">
        <f>IF(AND('別紙3-1_区分⑤所要額内訳'!$E$99&gt;=DATE(2023,1,1),'別紙3-1_区分⑤所要額内訳'!$D$99="無",COUNTIF($D$200:O200,1)&lt;=7),O200,IF(OR('別紙3-1_区分⑤所要額内訳'!$D$99="有",'別紙3-1_区分⑤所要額内訳'!$E$99&lt;=DATE(2022,12,31)),O200,""))</f>
        <v/>
      </c>
      <c r="P307" s="312" t="str">
        <f>IF(AND('別紙3-1_区分⑤所要額内訳'!$E$99&gt;=DATE(2023,1,1),'別紙3-1_区分⑤所要額内訳'!$D$99="無",COUNTIF($D$200:P200,1)&lt;=7),P200,IF(OR('別紙3-1_区分⑤所要額内訳'!$D$99="有",'別紙3-1_区分⑤所要額内訳'!$E$99&lt;=DATE(2022,12,31)),P200,""))</f>
        <v/>
      </c>
      <c r="Q307" s="312" t="str">
        <f>IF(AND('別紙3-1_区分⑤所要額内訳'!$E$99&gt;=DATE(2023,1,1),'別紙3-1_区分⑤所要額内訳'!$D$99="無",COUNTIF($D$200:Q200,1)&lt;=7),Q200,IF(OR('別紙3-1_区分⑤所要額内訳'!$D$99="有",'別紙3-1_区分⑤所要額内訳'!$E$99&lt;=DATE(2022,12,31)),Q200,""))</f>
        <v/>
      </c>
      <c r="R307" s="312" t="str">
        <f>IF(AND('別紙3-1_区分⑤所要額内訳'!$E$99&gt;=DATE(2023,1,1),'別紙3-1_区分⑤所要額内訳'!$D$99="無",COUNTIF($D$200:R200,1)&lt;=7),R200,IF(OR('別紙3-1_区分⑤所要額内訳'!$D$99="有",'別紙3-1_区分⑤所要額内訳'!$E$99&lt;=DATE(2022,12,31)),R200,""))</f>
        <v/>
      </c>
      <c r="S307" s="312" t="str">
        <f>IF(AND('別紙3-1_区分⑤所要額内訳'!$E$99&gt;=DATE(2023,1,1),'別紙3-1_区分⑤所要額内訳'!$D$99="無",COUNTIF($D$200:S200,1)&lt;=7),S200,IF(OR('別紙3-1_区分⑤所要額内訳'!$D$99="有",'別紙3-1_区分⑤所要額内訳'!$E$99&lt;=DATE(2022,12,31)),S200,""))</f>
        <v/>
      </c>
      <c r="T307" s="312" t="str">
        <f>IF(AND('別紙3-1_区分⑤所要額内訳'!$E$99&gt;=DATE(2023,1,1),'別紙3-1_区分⑤所要額内訳'!$D$99="無",COUNTIF($D$200:T200,1)&lt;=7),T200,IF(OR('別紙3-1_区分⑤所要額内訳'!$D$99="有",'別紙3-1_区分⑤所要額内訳'!$E$99&lt;=DATE(2022,12,31)),T200,""))</f>
        <v/>
      </c>
      <c r="U307" s="312" t="str">
        <f>IF(AND('別紙3-1_区分⑤所要額内訳'!$E$99&gt;=DATE(2023,1,1),'別紙3-1_区分⑤所要額内訳'!$D$99="無",COUNTIF($D$200:U200,1)&lt;=7),U200,IF(OR('別紙3-1_区分⑤所要額内訳'!$D$99="有",'別紙3-1_区分⑤所要額内訳'!$E$99&lt;=DATE(2022,12,31)),U200,""))</f>
        <v/>
      </c>
      <c r="V307" s="312" t="str">
        <f>IF(AND('別紙3-1_区分⑤所要額内訳'!$E$99&gt;=DATE(2023,1,1),'別紙3-1_区分⑤所要額内訳'!$D$99="無",COUNTIF($D$200:V200,1)&lt;=7),V200,IF(OR('別紙3-1_区分⑤所要額内訳'!$D$99="有",'別紙3-1_区分⑤所要額内訳'!$E$99&lt;=DATE(2022,12,31)),V200,""))</f>
        <v/>
      </c>
      <c r="W307" s="312" t="str">
        <f>IF(AND('別紙3-1_区分⑤所要額内訳'!$E$99&gt;=DATE(2023,1,1),'別紙3-1_区分⑤所要額内訳'!$D$99="無",COUNTIF($D$200:W200,1)&lt;=7),W200,IF(OR('別紙3-1_区分⑤所要額内訳'!$D$99="有",'別紙3-1_区分⑤所要額内訳'!$E$99&lt;=DATE(2022,12,31)),W200,""))</f>
        <v/>
      </c>
      <c r="X307" s="312" t="str">
        <f>IF(AND('別紙3-1_区分⑤所要額内訳'!$E$99&gt;=DATE(2023,1,1),'別紙3-1_区分⑤所要額内訳'!$D$99="無",COUNTIF($D$200:X200,1)&lt;=7),X200,IF(OR('別紙3-1_区分⑤所要額内訳'!$D$99="有",'別紙3-1_区分⑤所要額内訳'!$E$99&lt;=DATE(2022,12,31)),X200,""))</f>
        <v/>
      </c>
      <c r="Y307" s="312" t="str">
        <f>IF(AND('別紙3-1_区分⑤所要額内訳'!$E$99&gt;=DATE(2023,1,1),'別紙3-1_区分⑤所要額内訳'!$D$99="無",COUNTIF($D$200:Y200,1)&lt;=7),Y200,IF(OR('別紙3-1_区分⑤所要額内訳'!$D$99="有",'別紙3-1_区分⑤所要額内訳'!$E$99&lt;=DATE(2022,12,31)),Y200,""))</f>
        <v/>
      </c>
      <c r="Z307" s="312" t="str">
        <f>IF(AND('別紙3-1_区分⑤所要額内訳'!$E$99&gt;=DATE(2023,1,1),'別紙3-1_区分⑤所要額内訳'!$D$99="無",COUNTIF($D$200:Z200,1)&lt;=7),Z200,IF(OR('別紙3-1_区分⑤所要額内訳'!$D$99="有",'別紙3-1_区分⑤所要額内訳'!$E$99&lt;=DATE(2022,12,31)),Z200,""))</f>
        <v/>
      </c>
      <c r="AA307" s="312" t="str">
        <f>IF(AND('別紙3-1_区分⑤所要額内訳'!$E$99&gt;=DATE(2023,1,1),'別紙3-1_区分⑤所要額内訳'!$D$99="無",COUNTIF($D$200:AA200,1)&lt;=7),AA200,IF(OR('別紙3-1_区分⑤所要額内訳'!$D$99="有",'別紙3-1_区分⑤所要額内訳'!$E$99&lt;=DATE(2022,12,31)),AA200,""))</f>
        <v/>
      </c>
      <c r="AB307" s="312" t="str">
        <f>IF(AND('別紙3-1_区分⑤所要額内訳'!$E$99&gt;=DATE(2023,1,1),'別紙3-1_区分⑤所要額内訳'!$D$99="無",COUNTIF($D$200:AB200,1)&lt;=7),AB200,IF(OR('別紙3-1_区分⑤所要額内訳'!$D$99="有",'別紙3-1_区分⑤所要額内訳'!$E$99&lt;=DATE(2022,12,31)),AB200,""))</f>
        <v/>
      </c>
      <c r="AC307" s="312" t="str">
        <f>IF(AND('別紙3-1_区分⑤所要額内訳'!$E$99&gt;=DATE(2023,1,1),'別紙3-1_区分⑤所要額内訳'!$D$99="無",COUNTIF($D$200:AC200,1)&lt;=7),AC200,IF(OR('別紙3-1_区分⑤所要額内訳'!$D$99="有",'別紙3-1_区分⑤所要額内訳'!$E$99&lt;=DATE(2022,12,31)),AC200,""))</f>
        <v/>
      </c>
      <c r="AD307" s="312" t="str">
        <f>IF(AND('別紙3-1_区分⑤所要額内訳'!$E$99&gt;=DATE(2023,1,1),'別紙3-1_区分⑤所要額内訳'!$D$99="無",COUNTIF($D$200:AD200,1)&lt;=7),AD200,IF(OR('別紙3-1_区分⑤所要額内訳'!$D$99="有",'別紙3-1_区分⑤所要額内訳'!$E$99&lt;=DATE(2022,12,31)),AD200,""))</f>
        <v/>
      </c>
      <c r="AE307" s="312" t="str">
        <f>IF(AND('別紙3-1_区分⑤所要額内訳'!$E$99&gt;=DATE(2023,1,1),'別紙3-1_区分⑤所要額内訳'!$D$99="無",COUNTIF($D$200:AE200,1)&lt;=7),AE200,IF(OR('別紙3-1_区分⑤所要額内訳'!$D$99="有",'別紙3-1_区分⑤所要額内訳'!$E$99&lt;=DATE(2022,12,31)),AE200,""))</f>
        <v/>
      </c>
      <c r="AF307" s="312" t="str">
        <f>IF(AND('別紙3-1_区分⑤所要額内訳'!$E$99&gt;=DATE(2023,1,1),'別紙3-1_区分⑤所要額内訳'!$D$99="無",COUNTIF($D$200:AF200,1)&lt;=7),AF200,IF(OR('別紙3-1_区分⑤所要額内訳'!$D$99="有",'別紙3-1_区分⑤所要額内訳'!$E$99&lt;=DATE(2022,12,31)),AF200,""))</f>
        <v/>
      </c>
      <c r="AG307" s="312" t="str">
        <f>IF(AND('別紙3-1_区分⑤所要額内訳'!$E$99&gt;=DATE(2023,1,1),'別紙3-1_区分⑤所要額内訳'!$D$99="無",COUNTIF($D$200:AG200,1)&lt;=7),AG200,IF(OR('別紙3-1_区分⑤所要額内訳'!$D$99="有",'別紙3-1_区分⑤所要額内訳'!$E$99&lt;=DATE(2022,12,31)),AG200,""))</f>
        <v/>
      </c>
      <c r="AH307" s="312" t="str">
        <f>IF(AND('別紙3-1_区分⑤所要額内訳'!$E$99&gt;=DATE(2023,1,1),'別紙3-1_区分⑤所要額内訳'!$D$99="無",COUNTIF($D$200:AH200,1)&lt;=7),AH200,IF(OR('別紙3-1_区分⑤所要額内訳'!$D$99="有",'別紙3-1_区分⑤所要額内訳'!$E$99&lt;=DATE(2022,12,31)),AH200,""))</f>
        <v/>
      </c>
      <c r="AI307" s="312" t="str">
        <f>IF(AND('別紙3-1_区分⑤所要額内訳'!$E$99&gt;=DATE(2023,1,1),'別紙3-1_区分⑤所要額内訳'!$D$99="無",COUNTIF($D$200:AI200,1)&lt;=7),AI200,IF(OR('別紙3-1_区分⑤所要額内訳'!$D$99="有",'別紙3-1_区分⑤所要額内訳'!$E$99&lt;=DATE(2022,12,31)),AI200,""))</f>
        <v/>
      </c>
      <c r="AJ307" s="312" t="str">
        <f>IF(AND('別紙3-1_区分⑤所要額内訳'!$E$99&gt;=DATE(2023,1,1),'別紙3-1_区分⑤所要額内訳'!$D$99="無",COUNTIF($D$200:AJ200,1)&lt;=7),AJ200,IF(OR('別紙3-1_区分⑤所要額内訳'!$D$99="有",'別紙3-1_区分⑤所要額内訳'!$E$99&lt;=DATE(2022,12,31)),AJ200,""))</f>
        <v/>
      </c>
      <c r="AK307" s="312" t="str">
        <f>IF(AND('別紙3-1_区分⑤所要額内訳'!$E$99&gt;=DATE(2023,1,1),'別紙3-1_区分⑤所要額内訳'!$D$99="無",COUNTIF($D$200:AK200,1)&lt;=7),AK200,IF(OR('別紙3-1_区分⑤所要額内訳'!$D$99="有",'別紙3-1_区分⑤所要額内訳'!$E$99&lt;=DATE(2022,12,31)),AK200,""))</f>
        <v/>
      </c>
      <c r="AL307" s="312" t="str">
        <f>IF(AND('別紙3-1_区分⑤所要額内訳'!$E$99&gt;=DATE(2023,1,1),'別紙3-1_区分⑤所要額内訳'!$D$99="無",COUNTIF($D$200:AL200,1)&lt;=7),AL200,IF(OR('別紙3-1_区分⑤所要額内訳'!$D$99="有",'別紙3-1_区分⑤所要額内訳'!$E$99&lt;=DATE(2022,12,31)),AL200,""))</f>
        <v/>
      </c>
      <c r="AM307" s="312" t="str">
        <f>IF(AND('別紙3-1_区分⑤所要額内訳'!$E$99&gt;=DATE(2023,1,1),'別紙3-1_区分⑤所要額内訳'!$D$99="無",COUNTIF($D$200:AM200,1)&lt;=7),AM200,IF(OR('別紙3-1_区分⑤所要額内訳'!$D$99="有",'別紙3-1_区分⑤所要額内訳'!$E$99&lt;=DATE(2022,12,31)),AM200,""))</f>
        <v/>
      </c>
      <c r="AN307" s="312" t="str">
        <f>IF(AND('別紙3-1_区分⑤所要額内訳'!$E$99&gt;=DATE(2023,1,1),'別紙3-1_区分⑤所要額内訳'!$D$99="無",COUNTIF($D$200:AN200,1)&lt;=7),AN200,IF(OR('別紙3-1_区分⑤所要額内訳'!$D$99="有",'別紙3-1_区分⑤所要額内訳'!$E$99&lt;=DATE(2022,12,31)),AN200,""))</f>
        <v/>
      </c>
      <c r="AO307" s="312" t="str">
        <f>IF(AND('別紙3-1_区分⑤所要額内訳'!$E$99&gt;=DATE(2023,1,1),'別紙3-1_区分⑤所要額内訳'!$D$99="無",COUNTIF($D$200:AO200,1)&lt;=7),AO200,IF(OR('別紙3-1_区分⑤所要額内訳'!$D$99="有",'別紙3-1_区分⑤所要額内訳'!$E$99&lt;=DATE(2022,12,31)),AO200,""))</f>
        <v/>
      </c>
      <c r="AP307" s="312" t="str">
        <f>IF(AND('別紙3-1_区分⑤所要額内訳'!$E$99&gt;=DATE(2023,1,1),'別紙3-1_区分⑤所要額内訳'!$D$99="無",COUNTIF($D$200:AP200,1)&lt;=7),AP200,IF(OR('別紙3-1_区分⑤所要額内訳'!$D$99="有",'別紙3-1_区分⑤所要額内訳'!$E$99&lt;=DATE(2022,12,31)),AP200,""))</f>
        <v/>
      </c>
      <c r="AQ307" s="312" t="str">
        <f>IF(AND('別紙3-1_区分⑤所要額内訳'!$E$99&gt;=DATE(2023,1,1),'別紙3-1_区分⑤所要額内訳'!$D$99="無",COUNTIF($D$200:AQ200,1)&lt;=7),AQ200,IF(OR('別紙3-1_区分⑤所要額内訳'!$D$99="有",'別紙3-1_区分⑤所要額内訳'!$E$99&lt;=DATE(2022,12,31)),AQ200,""))</f>
        <v/>
      </c>
      <c r="AR307" s="312" t="str">
        <f>IF(AND('別紙3-1_区分⑤所要額内訳'!$E$99&gt;=DATE(2023,1,1),'別紙3-1_区分⑤所要額内訳'!$D$99="無",COUNTIF($D$200:AR200,1)&lt;=7),AR200,IF(OR('別紙3-1_区分⑤所要額内訳'!$D$99="有",'別紙3-1_区分⑤所要額内訳'!$E$99&lt;=DATE(2022,12,31)),AR200,""))</f>
        <v/>
      </c>
      <c r="AS307" s="312" t="str">
        <f>IF(AND('別紙3-1_区分⑤所要額内訳'!$E$99&gt;=DATE(2023,1,1),'別紙3-1_区分⑤所要額内訳'!$D$99="無",COUNTIF($D$200:AS200,1)&lt;=7),AS200,IF(OR('別紙3-1_区分⑤所要額内訳'!$D$99="有",'別紙3-1_区分⑤所要額内訳'!$E$99&lt;=DATE(2022,12,31)),AS200,""))</f>
        <v/>
      </c>
      <c r="AT307" s="312" t="str">
        <f>IF(AND('別紙3-1_区分⑤所要額内訳'!$E$99&gt;=DATE(2023,1,1),'別紙3-1_区分⑤所要額内訳'!$D$99="無",COUNTIF($D$200:AT200,1)&lt;=7),AT200,IF(OR('別紙3-1_区分⑤所要額内訳'!$D$99="有",'別紙3-1_区分⑤所要額内訳'!$E$99&lt;=DATE(2022,12,31)),AT200,""))</f>
        <v/>
      </c>
      <c r="AU307" s="312" t="str">
        <f>IF(AND('別紙3-1_区分⑤所要額内訳'!$E$99&gt;=DATE(2023,1,1),'別紙3-1_区分⑤所要額内訳'!$D$99="無",COUNTIF($D$200:AU200,1)&lt;=7),AU200,IF(OR('別紙3-1_区分⑤所要額内訳'!$D$99="有",'別紙3-1_区分⑤所要額内訳'!$E$99&lt;=DATE(2022,12,31)),AU200,""))</f>
        <v/>
      </c>
      <c r="AV307" s="312" t="str">
        <f>IF(AND('別紙3-1_区分⑤所要額内訳'!$E$99&gt;=DATE(2023,1,1),'別紙3-1_区分⑤所要額内訳'!$D$99="無",COUNTIF($D$200:AV200,1)&lt;=7),AV200,IF(OR('別紙3-1_区分⑤所要額内訳'!$D$99="有",'別紙3-1_区分⑤所要額内訳'!$E$99&lt;=DATE(2022,12,31)),AV200,""))</f>
        <v/>
      </c>
      <c r="AW307" s="312" t="str">
        <f>IF(AND('別紙3-1_区分⑤所要額内訳'!$E$99&gt;=DATE(2023,1,1),'別紙3-1_区分⑤所要額内訳'!$D$99="無",COUNTIF($D$200:AW200,1)&lt;=7),AW200,IF(OR('別紙3-1_区分⑤所要額内訳'!$D$99="有",'別紙3-1_区分⑤所要額内訳'!$E$99&lt;=DATE(2022,12,31)),AW200,""))</f>
        <v/>
      </c>
      <c r="AX307" s="312" t="str">
        <f>IF(AND('別紙3-1_区分⑤所要額内訳'!$E$99&gt;=DATE(2023,1,1),'別紙3-1_区分⑤所要額内訳'!$D$99="無",COUNTIF($D$200:AX200,1)&lt;=7),AX200,IF(OR('別紙3-1_区分⑤所要額内訳'!$D$99="有",'別紙3-1_区分⑤所要額内訳'!$E$99&lt;=DATE(2022,12,31)),AX200,""))</f>
        <v/>
      </c>
      <c r="AY307" s="312" t="str">
        <f>IF(AND('別紙3-1_区分⑤所要額内訳'!$E$99&gt;=DATE(2023,1,1),'別紙3-1_区分⑤所要額内訳'!$D$99="無",COUNTIF($D$200:AY200,1)&lt;=7),AY200,IF(OR('別紙3-1_区分⑤所要額内訳'!$D$99="有",'別紙3-1_区分⑤所要額内訳'!$E$99&lt;=DATE(2022,12,31)),AY200,""))</f>
        <v/>
      </c>
      <c r="AZ307" s="312" t="str">
        <f>IF(AND('別紙3-1_区分⑤所要額内訳'!$E$99&gt;=DATE(2023,1,1),'別紙3-1_区分⑤所要額内訳'!$D$99="無",COUNTIF($D$200:AZ200,1)&lt;=7),AZ200,IF(OR('別紙3-1_区分⑤所要額内訳'!$D$99="有",'別紙3-1_区分⑤所要額内訳'!$E$99&lt;=DATE(2022,12,31)),AZ200,""))</f>
        <v/>
      </c>
      <c r="BA307" s="312" t="str">
        <f>IF(AND('別紙3-1_区分⑤所要額内訳'!$E$99&gt;=DATE(2023,1,1),'別紙3-1_区分⑤所要額内訳'!$D$99="無",COUNTIF($D$200:BA200,1)&lt;=7),BA200,IF(OR('別紙3-1_区分⑤所要額内訳'!$D$99="有",'別紙3-1_区分⑤所要額内訳'!$E$99&lt;=DATE(2022,12,31)),BA200,""))</f>
        <v/>
      </c>
      <c r="BB307" s="311">
        <f t="shared" si="233"/>
        <v>1</v>
      </c>
    </row>
    <row r="308" spans="1:54">
      <c r="A308" s="307" t="str">
        <f t="shared" si="234"/>
        <v/>
      </c>
      <c r="B308" s="313" t="str">
        <f t="shared" si="234"/>
        <v/>
      </c>
      <c r="C308" s="307" t="str">
        <f t="shared" si="234"/>
        <v/>
      </c>
      <c r="D308" s="312">
        <f>IF(AND('別紙3-1_区分⑤所要額内訳'!$E$100&gt;=DATE(2023,1,1),'別紙3-1_区分⑤所要額内訳'!$D$100="無",COUNTIF($D$201:D201,1)&lt;=7),D201,IF(OR('別紙3-1_区分⑤所要額内訳'!$D$100="有",'別紙3-1_区分⑤所要額内訳'!$E$100&lt;=DATE(2022,12,31)),D201,""))</f>
        <v>1</v>
      </c>
      <c r="E308" s="312" t="str">
        <f>IF(AND('別紙3-1_区分⑤所要額内訳'!$E$100&gt;=DATE(2023,1,1),'別紙3-1_区分⑤所要額内訳'!$D$100="無",COUNTIF($D$201:E201,1)&lt;=7),E201,IF(OR('別紙3-1_区分⑤所要額内訳'!$D$100="有",'別紙3-1_区分⑤所要額内訳'!$E$100&lt;=DATE(2022,12,31)),E201,""))</f>
        <v/>
      </c>
      <c r="F308" s="312" t="str">
        <f>IF(AND('別紙3-1_区分⑤所要額内訳'!$E$100&gt;=DATE(2023,1,1),'別紙3-1_区分⑤所要額内訳'!$D$100="無",COUNTIF($D$201:F201,1)&lt;=7),F201,IF(OR('別紙3-1_区分⑤所要額内訳'!$D$100="有",'別紙3-1_区分⑤所要額内訳'!$E$100&lt;=DATE(2022,12,31)),F201,""))</f>
        <v/>
      </c>
      <c r="G308" s="312" t="str">
        <f>IF(AND('別紙3-1_区分⑤所要額内訳'!$E$100&gt;=DATE(2023,1,1),'別紙3-1_区分⑤所要額内訳'!$D$100="無",COUNTIF($D$201:G201,1)&lt;=7),G201,IF(OR('別紙3-1_区分⑤所要額内訳'!$D$100="有",'別紙3-1_区分⑤所要額内訳'!$E$100&lt;=DATE(2022,12,31)),G201,""))</f>
        <v/>
      </c>
      <c r="H308" s="312" t="str">
        <f>IF(AND('別紙3-1_区分⑤所要額内訳'!$E$100&gt;=DATE(2023,1,1),'別紙3-1_区分⑤所要額内訳'!$D$100="無",COUNTIF($D$201:H201,1)&lt;=7),H201,IF(OR('別紙3-1_区分⑤所要額内訳'!$D$100="有",'別紙3-1_区分⑤所要額内訳'!$E$100&lt;=DATE(2022,12,31)),H201,""))</f>
        <v/>
      </c>
      <c r="I308" s="312" t="str">
        <f>IF(AND('別紙3-1_区分⑤所要額内訳'!$E$100&gt;=DATE(2023,1,1),'別紙3-1_区分⑤所要額内訳'!$D$100="無",COUNTIF($D$201:I201,1)&lt;=7),I201,IF(OR('別紙3-1_区分⑤所要額内訳'!$D$100="有",'別紙3-1_区分⑤所要額内訳'!$E$100&lt;=DATE(2022,12,31)),I201,""))</f>
        <v/>
      </c>
      <c r="J308" s="312" t="str">
        <f>IF(AND('別紙3-1_区分⑤所要額内訳'!$E$100&gt;=DATE(2023,1,1),'別紙3-1_区分⑤所要額内訳'!$D$100="無",COUNTIF($D$201:J201,1)&lt;=7),J201,IF(OR('別紙3-1_区分⑤所要額内訳'!$D$100="有",'別紙3-1_区分⑤所要額内訳'!$E$100&lt;=DATE(2022,12,31)),J201,""))</f>
        <v/>
      </c>
      <c r="K308" s="312" t="str">
        <f>IF(AND('別紙3-1_区分⑤所要額内訳'!$E$100&gt;=DATE(2023,1,1),'別紙3-1_区分⑤所要額内訳'!$D$100="無",COUNTIF($D$201:K201,1)&lt;=7),K201,IF(OR('別紙3-1_区分⑤所要額内訳'!$D$100="有",'別紙3-1_区分⑤所要額内訳'!$E$100&lt;=DATE(2022,12,31)),K201,""))</f>
        <v/>
      </c>
      <c r="L308" s="312" t="str">
        <f>IF(AND('別紙3-1_区分⑤所要額内訳'!$E$100&gt;=DATE(2023,1,1),'別紙3-1_区分⑤所要額内訳'!$D$100="無",COUNTIF($D$201:L201,1)&lt;=7),L201,IF(OR('別紙3-1_区分⑤所要額内訳'!$D$100="有",'別紙3-1_区分⑤所要額内訳'!$E$100&lt;=DATE(2022,12,31)),L201,""))</f>
        <v/>
      </c>
      <c r="M308" s="312" t="str">
        <f>IF(AND('別紙3-1_区分⑤所要額内訳'!$E$100&gt;=DATE(2023,1,1),'別紙3-1_区分⑤所要額内訳'!$D$100="無",COUNTIF($D$201:M201,1)&lt;=7),M201,IF(OR('別紙3-1_区分⑤所要額内訳'!$D$100="有",'別紙3-1_区分⑤所要額内訳'!$E$100&lt;=DATE(2022,12,31)),M201,""))</f>
        <v/>
      </c>
      <c r="N308" s="312" t="str">
        <f>IF(AND('別紙3-1_区分⑤所要額内訳'!$E$100&gt;=DATE(2023,1,1),'別紙3-1_区分⑤所要額内訳'!$D$100="無",COUNTIF($D$201:N201,1)&lt;=7),N201,IF(OR('別紙3-1_区分⑤所要額内訳'!$D$100="有",'別紙3-1_区分⑤所要額内訳'!$E$100&lt;=DATE(2022,12,31)),N201,""))</f>
        <v/>
      </c>
      <c r="O308" s="312" t="str">
        <f>IF(AND('別紙3-1_区分⑤所要額内訳'!$E$100&gt;=DATE(2023,1,1),'別紙3-1_区分⑤所要額内訳'!$D$100="無",COUNTIF($D$201:O201,1)&lt;=7),O201,IF(OR('別紙3-1_区分⑤所要額内訳'!$D$100="有",'別紙3-1_区分⑤所要額内訳'!$E$100&lt;=DATE(2022,12,31)),O201,""))</f>
        <v/>
      </c>
      <c r="P308" s="312" t="str">
        <f>IF(AND('別紙3-1_区分⑤所要額内訳'!$E$100&gt;=DATE(2023,1,1),'別紙3-1_区分⑤所要額内訳'!$D$100="無",COUNTIF($D$201:P201,1)&lt;=7),P201,IF(OR('別紙3-1_区分⑤所要額内訳'!$D$100="有",'別紙3-1_区分⑤所要額内訳'!$E$100&lt;=DATE(2022,12,31)),P201,""))</f>
        <v/>
      </c>
      <c r="Q308" s="312" t="str">
        <f>IF(AND('別紙3-1_区分⑤所要額内訳'!$E$100&gt;=DATE(2023,1,1),'別紙3-1_区分⑤所要額内訳'!$D$100="無",COUNTIF($D$201:Q201,1)&lt;=7),Q201,IF(OR('別紙3-1_区分⑤所要額内訳'!$D$100="有",'別紙3-1_区分⑤所要額内訳'!$E$100&lt;=DATE(2022,12,31)),Q201,""))</f>
        <v/>
      </c>
      <c r="R308" s="312" t="str">
        <f>IF(AND('別紙3-1_区分⑤所要額内訳'!$E$100&gt;=DATE(2023,1,1),'別紙3-1_区分⑤所要額内訳'!$D$100="無",COUNTIF($D$201:R201,1)&lt;=7),R201,IF(OR('別紙3-1_区分⑤所要額内訳'!$D$100="有",'別紙3-1_区分⑤所要額内訳'!$E$100&lt;=DATE(2022,12,31)),R201,""))</f>
        <v/>
      </c>
      <c r="S308" s="312" t="str">
        <f>IF(AND('別紙3-1_区分⑤所要額内訳'!$E$100&gt;=DATE(2023,1,1),'別紙3-1_区分⑤所要額内訳'!$D$100="無",COUNTIF($D$201:S201,1)&lt;=7),S201,IF(OR('別紙3-1_区分⑤所要額内訳'!$D$100="有",'別紙3-1_区分⑤所要額内訳'!$E$100&lt;=DATE(2022,12,31)),S201,""))</f>
        <v/>
      </c>
      <c r="T308" s="312" t="str">
        <f>IF(AND('別紙3-1_区分⑤所要額内訳'!$E$100&gt;=DATE(2023,1,1),'別紙3-1_区分⑤所要額内訳'!$D$100="無",COUNTIF($D$201:T201,1)&lt;=7),T201,IF(OR('別紙3-1_区分⑤所要額内訳'!$D$100="有",'別紙3-1_区分⑤所要額内訳'!$E$100&lt;=DATE(2022,12,31)),T201,""))</f>
        <v/>
      </c>
      <c r="U308" s="312" t="str">
        <f>IF(AND('別紙3-1_区分⑤所要額内訳'!$E$100&gt;=DATE(2023,1,1),'別紙3-1_区分⑤所要額内訳'!$D$100="無",COUNTIF($D$201:U201,1)&lt;=7),U201,IF(OR('別紙3-1_区分⑤所要額内訳'!$D$100="有",'別紙3-1_区分⑤所要額内訳'!$E$100&lt;=DATE(2022,12,31)),U201,""))</f>
        <v/>
      </c>
      <c r="V308" s="312" t="str">
        <f>IF(AND('別紙3-1_区分⑤所要額内訳'!$E$100&gt;=DATE(2023,1,1),'別紙3-1_区分⑤所要額内訳'!$D$100="無",COUNTIF($D$201:V201,1)&lt;=7),V201,IF(OR('別紙3-1_区分⑤所要額内訳'!$D$100="有",'別紙3-1_区分⑤所要額内訳'!$E$100&lt;=DATE(2022,12,31)),V201,""))</f>
        <v/>
      </c>
      <c r="W308" s="312" t="str">
        <f>IF(AND('別紙3-1_区分⑤所要額内訳'!$E$100&gt;=DATE(2023,1,1),'別紙3-1_区分⑤所要額内訳'!$D$100="無",COUNTIF($D$201:W201,1)&lt;=7),W201,IF(OR('別紙3-1_区分⑤所要額内訳'!$D$100="有",'別紙3-1_区分⑤所要額内訳'!$E$100&lt;=DATE(2022,12,31)),W201,""))</f>
        <v/>
      </c>
      <c r="X308" s="312" t="str">
        <f>IF(AND('別紙3-1_区分⑤所要額内訳'!$E$100&gt;=DATE(2023,1,1),'別紙3-1_区分⑤所要額内訳'!$D$100="無",COUNTIF($D$201:X201,1)&lt;=7),X201,IF(OR('別紙3-1_区分⑤所要額内訳'!$D$100="有",'別紙3-1_区分⑤所要額内訳'!$E$100&lt;=DATE(2022,12,31)),X201,""))</f>
        <v/>
      </c>
      <c r="Y308" s="312" t="str">
        <f>IF(AND('別紙3-1_区分⑤所要額内訳'!$E$100&gt;=DATE(2023,1,1),'別紙3-1_区分⑤所要額内訳'!$D$100="無",COUNTIF($D$201:Y201,1)&lt;=7),Y201,IF(OR('別紙3-1_区分⑤所要額内訳'!$D$100="有",'別紙3-1_区分⑤所要額内訳'!$E$100&lt;=DATE(2022,12,31)),Y201,""))</f>
        <v/>
      </c>
      <c r="Z308" s="312" t="str">
        <f>IF(AND('別紙3-1_区分⑤所要額内訳'!$E$100&gt;=DATE(2023,1,1),'別紙3-1_区分⑤所要額内訳'!$D$100="無",COUNTIF($D$201:Z201,1)&lt;=7),Z201,IF(OR('別紙3-1_区分⑤所要額内訳'!$D$100="有",'別紙3-1_区分⑤所要額内訳'!$E$100&lt;=DATE(2022,12,31)),Z201,""))</f>
        <v/>
      </c>
      <c r="AA308" s="312" t="str">
        <f>IF(AND('別紙3-1_区分⑤所要額内訳'!$E$100&gt;=DATE(2023,1,1),'別紙3-1_区分⑤所要額内訳'!$D$100="無",COUNTIF($D$201:AA201,1)&lt;=7),AA201,IF(OR('別紙3-1_区分⑤所要額内訳'!$D$100="有",'別紙3-1_区分⑤所要額内訳'!$E$100&lt;=DATE(2022,12,31)),AA201,""))</f>
        <v/>
      </c>
      <c r="AB308" s="312" t="str">
        <f>IF(AND('別紙3-1_区分⑤所要額内訳'!$E$100&gt;=DATE(2023,1,1),'別紙3-1_区分⑤所要額内訳'!$D$100="無",COUNTIF($D$201:AB201,1)&lt;=7),AB201,IF(OR('別紙3-1_区分⑤所要額内訳'!$D$100="有",'別紙3-1_区分⑤所要額内訳'!$E$100&lt;=DATE(2022,12,31)),AB201,""))</f>
        <v/>
      </c>
      <c r="AC308" s="312" t="str">
        <f>IF(AND('別紙3-1_区分⑤所要額内訳'!$E$100&gt;=DATE(2023,1,1),'別紙3-1_区分⑤所要額内訳'!$D$100="無",COUNTIF($D$201:AC201,1)&lt;=7),AC201,IF(OR('別紙3-1_区分⑤所要額内訳'!$D$100="有",'別紙3-1_区分⑤所要額内訳'!$E$100&lt;=DATE(2022,12,31)),AC201,""))</f>
        <v/>
      </c>
      <c r="AD308" s="312" t="str">
        <f>IF(AND('別紙3-1_区分⑤所要額内訳'!$E$100&gt;=DATE(2023,1,1),'別紙3-1_区分⑤所要額内訳'!$D$100="無",COUNTIF($D$201:AD201,1)&lt;=7),AD201,IF(OR('別紙3-1_区分⑤所要額内訳'!$D$100="有",'別紙3-1_区分⑤所要額内訳'!$E$100&lt;=DATE(2022,12,31)),AD201,""))</f>
        <v/>
      </c>
      <c r="AE308" s="312" t="str">
        <f>IF(AND('別紙3-1_区分⑤所要額内訳'!$E$100&gt;=DATE(2023,1,1),'別紙3-1_区分⑤所要額内訳'!$D$100="無",COUNTIF($D$201:AE201,1)&lt;=7),AE201,IF(OR('別紙3-1_区分⑤所要額内訳'!$D$100="有",'別紙3-1_区分⑤所要額内訳'!$E$100&lt;=DATE(2022,12,31)),AE201,""))</f>
        <v/>
      </c>
      <c r="AF308" s="312" t="str">
        <f>IF(AND('別紙3-1_区分⑤所要額内訳'!$E$100&gt;=DATE(2023,1,1),'別紙3-1_区分⑤所要額内訳'!$D$100="無",COUNTIF($D$201:AF201,1)&lt;=7),AF201,IF(OR('別紙3-1_区分⑤所要額内訳'!$D$100="有",'別紙3-1_区分⑤所要額内訳'!$E$100&lt;=DATE(2022,12,31)),AF201,""))</f>
        <v/>
      </c>
      <c r="AG308" s="312" t="str">
        <f>IF(AND('別紙3-1_区分⑤所要額内訳'!$E$100&gt;=DATE(2023,1,1),'別紙3-1_区分⑤所要額内訳'!$D$100="無",COUNTIF($D$201:AG201,1)&lt;=7),AG201,IF(OR('別紙3-1_区分⑤所要額内訳'!$D$100="有",'別紙3-1_区分⑤所要額内訳'!$E$100&lt;=DATE(2022,12,31)),AG201,""))</f>
        <v/>
      </c>
      <c r="AH308" s="312" t="str">
        <f>IF(AND('別紙3-1_区分⑤所要額内訳'!$E$100&gt;=DATE(2023,1,1),'別紙3-1_区分⑤所要額内訳'!$D$100="無",COUNTIF($D$201:AH201,1)&lt;=7),AH201,IF(OR('別紙3-1_区分⑤所要額内訳'!$D$100="有",'別紙3-1_区分⑤所要額内訳'!$E$100&lt;=DATE(2022,12,31)),AH201,""))</f>
        <v/>
      </c>
      <c r="AI308" s="312" t="str">
        <f>IF(AND('別紙3-1_区分⑤所要額内訳'!$E$100&gt;=DATE(2023,1,1),'別紙3-1_区分⑤所要額内訳'!$D$100="無",COUNTIF($D$201:AI201,1)&lt;=7),AI201,IF(OR('別紙3-1_区分⑤所要額内訳'!$D$100="有",'別紙3-1_区分⑤所要額内訳'!$E$100&lt;=DATE(2022,12,31)),AI201,""))</f>
        <v/>
      </c>
      <c r="AJ308" s="312" t="str">
        <f>IF(AND('別紙3-1_区分⑤所要額内訳'!$E$100&gt;=DATE(2023,1,1),'別紙3-1_区分⑤所要額内訳'!$D$100="無",COUNTIF($D$201:AJ201,1)&lt;=7),AJ201,IF(OR('別紙3-1_区分⑤所要額内訳'!$D$100="有",'別紙3-1_区分⑤所要額内訳'!$E$100&lt;=DATE(2022,12,31)),AJ201,""))</f>
        <v/>
      </c>
      <c r="AK308" s="312" t="str">
        <f>IF(AND('別紙3-1_区分⑤所要額内訳'!$E$100&gt;=DATE(2023,1,1),'別紙3-1_区分⑤所要額内訳'!$D$100="無",COUNTIF($D$201:AK201,1)&lt;=7),AK201,IF(OR('別紙3-1_区分⑤所要額内訳'!$D$100="有",'別紙3-1_区分⑤所要額内訳'!$E$100&lt;=DATE(2022,12,31)),AK201,""))</f>
        <v/>
      </c>
      <c r="AL308" s="312" t="str">
        <f>IF(AND('別紙3-1_区分⑤所要額内訳'!$E$100&gt;=DATE(2023,1,1),'別紙3-1_区分⑤所要額内訳'!$D$100="無",COUNTIF($D$201:AL201,1)&lt;=7),AL201,IF(OR('別紙3-1_区分⑤所要額内訳'!$D$100="有",'別紙3-1_区分⑤所要額内訳'!$E$100&lt;=DATE(2022,12,31)),AL201,""))</f>
        <v/>
      </c>
      <c r="AM308" s="312" t="str">
        <f>IF(AND('別紙3-1_区分⑤所要額内訳'!$E$100&gt;=DATE(2023,1,1),'別紙3-1_区分⑤所要額内訳'!$D$100="無",COUNTIF($D$201:AM201,1)&lt;=7),AM201,IF(OR('別紙3-1_区分⑤所要額内訳'!$D$100="有",'別紙3-1_区分⑤所要額内訳'!$E$100&lt;=DATE(2022,12,31)),AM201,""))</f>
        <v/>
      </c>
      <c r="AN308" s="312" t="str">
        <f>IF(AND('別紙3-1_区分⑤所要額内訳'!$E$100&gt;=DATE(2023,1,1),'別紙3-1_区分⑤所要額内訳'!$D$100="無",COUNTIF($D$201:AN201,1)&lt;=7),AN201,IF(OR('別紙3-1_区分⑤所要額内訳'!$D$100="有",'別紙3-1_区分⑤所要額内訳'!$E$100&lt;=DATE(2022,12,31)),AN201,""))</f>
        <v/>
      </c>
      <c r="AO308" s="312" t="str">
        <f>IF(AND('別紙3-1_区分⑤所要額内訳'!$E$100&gt;=DATE(2023,1,1),'別紙3-1_区分⑤所要額内訳'!$D$100="無",COUNTIF($D$201:AO201,1)&lt;=7),AO201,IF(OR('別紙3-1_区分⑤所要額内訳'!$D$100="有",'別紙3-1_区分⑤所要額内訳'!$E$100&lt;=DATE(2022,12,31)),AO201,""))</f>
        <v/>
      </c>
      <c r="AP308" s="312" t="str">
        <f>IF(AND('別紙3-1_区分⑤所要額内訳'!$E$100&gt;=DATE(2023,1,1),'別紙3-1_区分⑤所要額内訳'!$D$100="無",COUNTIF($D$201:AP201,1)&lt;=7),AP201,IF(OR('別紙3-1_区分⑤所要額内訳'!$D$100="有",'別紙3-1_区分⑤所要額内訳'!$E$100&lt;=DATE(2022,12,31)),AP201,""))</f>
        <v/>
      </c>
      <c r="AQ308" s="312" t="str">
        <f>IF(AND('別紙3-1_区分⑤所要額内訳'!$E$100&gt;=DATE(2023,1,1),'別紙3-1_区分⑤所要額内訳'!$D$100="無",COUNTIF($D$201:AQ201,1)&lt;=7),AQ201,IF(OR('別紙3-1_区分⑤所要額内訳'!$D$100="有",'別紙3-1_区分⑤所要額内訳'!$E$100&lt;=DATE(2022,12,31)),AQ201,""))</f>
        <v/>
      </c>
      <c r="AR308" s="312" t="str">
        <f>IF(AND('別紙3-1_区分⑤所要額内訳'!$E$100&gt;=DATE(2023,1,1),'別紙3-1_区分⑤所要額内訳'!$D$100="無",COUNTIF($D$201:AR201,1)&lt;=7),AR201,IF(OR('別紙3-1_区分⑤所要額内訳'!$D$100="有",'別紙3-1_区分⑤所要額内訳'!$E$100&lt;=DATE(2022,12,31)),AR201,""))</f>
        <v/>
      </c>
      <c r="AS308" s="312" t="str">
        <f>IF(AND('別紙3-1_区分⑤所要額内訳'!$E$100&gt;=DATE(2023,1,1),'別紙3-1_区分⑤所要額内訳'!$D$100="無",COUNTIF($D$201:AS201,1)&lt;=7),AS201,IF(OR('別紙3-1_区分⑤所要額内訳'!$D$100="有",'別紙3-1_区分⑤所要額内訳'!$E$100&lt;=DATE(2022,12,31)),AS201,""))</f>
        <v/>
      </c>
      <c r="AT308" s="312" t="str">
        <f>IF(AND('別紙3-1_区分⑤所要額内訳'!$E$100&gt;=DATE(2023,1,1),'別紙3-1_区分⑤所要額内訳'!$D$100="無",COUNTIF($D$201:AT201,1)&lt;=7),AT201,IF(OR('別紙3-1_区分⑤所要額内訳'!$D$100="有",'別紙3-1_区分⑤所要額内訳'!$E$100&lt;=DATE(2022,12,31)),AT201,""))</f>
        <v/>
      </c>
      <c r="AU308" s="312" t="str">
        <f>IF(AND('別紙3-1_区分⑤所要額内訳'!$E$100&gt;=DATE(2023,1,1),'別紙3-1_区分⑤所要額内訳'!$D$100="無",COUNTIF($D$201:AU201,1)&lt;=7),AU201,IF(OR('別紙3-1_区分⑤所要額内訳'!$D$100="有",'別紙3-1_区分⑤所要額内訳'!$E$100&lt;=DATE(2022,12,31)),AU201,""))</f>
        <v/>
      </c>
      <c r="AV308" s="312" t="str">
        <f>IF(AND('別紙3-1_区分⑤所要額内訳'!$E$100&gt;=DATE(2023,1,1),'別紙3-1_区分⑤所要額内訳'!$D$100="無",COUNTIF($D$201:AV201,1)&lt;=7),AV201,IF(OR('別紙3-1_区分⑤所要額内訳'!$D$100="有",'別紙3-1_区分⑤所要額内訳'!$E$100&lt;=DATE(2022,12,31)),AV201,""))</f>
        <v/>
      </c>
      <c r="AW308" s="312" t="str">
        <f>IF(AND('別紙3-1_区分⑤所要額内訳'!$E$100&gt;=DATE(2023,1,1),'別紙3-1_区分⑤所要額内訳'!$D$100="無",COUNTIF($D$201:AW201,1)&lt;=7),AW201,IF(OR('別紙3-1_区分⑤所要額内訳'!$D$100="有",'別紙3-1_区分⑤所要額内訳'!$E$100&lt;=DATE(2022,12,31)),AW201,""))</f>
        <v/>
      </c>
      <c r="AX308" s="312" t="str">
        <f>IF(AND('別紙3-1_区分⑤所要額内訳'!$E$100&gt;=DATE(2023,1,1),'別紙3-1_区分⑤所要額内訳'!$D$100="無",COUNTIF($D$201:AX201,1)&lt;=7),AX201,IF(OR('別紙3-1_区分⑤所要額内訳'!$D$100="有",'別紙3-1_区分⑤所要額内訳'!$E$100&lt;=DATE(2022,12,31)),AX201,""))</f>
        <v/>
      </c>
      <c r="AY308" s="312" t="str">
        <f>IF(AND('別紙3-1_区分⑤所要額内訳'!$E$100&gt;=DATE(2023,1,1),'別紙3-1_区分⑤所要額内訳'!$D$100="無",COUNTIF($D$201:AY201,1)&lt;=7),AY201,IF(OR('別紙3-1_区分⑤所要額内訳'!$D$100="有",'別紙3-1_区分⑤所要額内訳'!$E$100&lt;=DATE(2022,12,31)),AY201,""))</f>
        <v/>
      </c>
      <c r="AZ308" s="312" t="str">
        <f>IF(AND('別紙3-1_区分⑤所要額内訳'!$E$100&gt;=DATE(2023,1,1),'別紙3-1_区分⑤所要額内訳'!$D$100="無",COUNTIF($D$201:AZ201,1)&lt;=7),AZ201,IF(OR('別紙3-1_区分⑤所要額内訳'!$D$100="有",'別紙3-1_区分⑤所要額内訳'!$E$100&lt;=DATE(2022,12,31)),AZ201,""))</f>
        <v/>
      </c>
      <c r="BA308" s="312" t="str">
        <f>IF(AND('別紙3-1_区分⑤所要額内訳'!$E$100&gt;=DATE(2023,1,1),'別紙3-1_区分⑤所要額内訳'!$D$100="無",COUNTIF($D$201:BA201,1)&lt;=7),BA201,IF(OR('別紙3-1_区分⑤所要額内訳'!$D$100="有",'別紙3-1_区分⑤所要額内訳'!$E$100&lt;=DATE(2022,12,31)),BA201,""))</f>
        <v/>
      </c>
      <c r="BB308" s="311">
        <f t="shared" si="233"/>
        <v>1</v>
      </c>
    </row>
    <row r="309" spans="1:54">
      <c r="A309" s="307" t="str">
        <f t="shared" si="234"/>
        <v/>
      </c>
      <c r="B309" s="313" t="str">
        <f t="shared" si="234"/>
        <v/>
      </c>
      <c r="C309" s="307" t="str">
        <f t="shared" si="234"/>
        <v/>
      </c>
      <c r="D309" s="312">
        <f>IF(AND('別紙3-1_区分⑤所要額内訳'!$E$101&gt;=DATE(2023,1,1),'別紙3-1_区分⑤所要額内訳'!$D$101="無",COUNTIF($D$202:D202,1)&lt;=7),D202,IF(OR('別紙3-1_区分⑤所要額内訳'!$D$101="有",'別紙3-1_区分⑤所要額内訳'!$E$101&lt;=DATE(2022,12,31)),D202,""))</f>
        <v>1</v>
      </c>
      <c r="E309" s="312" t="str">
        <f>IF(AND('別紙3-1_区分⑤所要額内訳'!$E$101&gt;=DATE(2023,1,1),'別紙3-1_区分⑤所要額内訳'!$D$101="無",COUNTIF($D$202:E202,1)&lt;=7),E202,IF(OR('別紙3-1_区分⑤所要額内訳'!$D$101="有",'別紙3-1_区分⑤所要額内訳'!$E$101&lt;=DATE(2022,12,31)),E202,""))</f>
        <v/>
      </c>
      <c r="F309" s="312" t="str">
        <f>IF(AND('別紙3-1_区分⑤所要額内訳'!$E$101&gt;=DATE(2023,1,1),'別紙3-1_区分⑤所要額内訳'!$D$101="無",COUNTIF($D$202:F202,1)&lt;=7),F202,IF(OR('別紙3-1_区分⑤所要額内訳'!$D$101="有",'別紙3-1_区分⑤所要額内訳'!$E$101&lt;=DATE(2022,12,31)),F202,""))</f>
        <v/>
      </c>
      <c r="G309" s="312" t="str">
        <f>IF(AND('別紙3-1_区分⑤所要額内訳'!$E$101&gt;=DATE(2023,1,1),'別紙3-1_区分⑤所要額内訳'!$D$101="無",COUNTIF($D$202:G202,1)&lt;=7),G202,IF(OR('別紙3-1_区分⑤所要額内訳'!$D$101="有",'別紙3-1_区分⑤所要額内訳'!$E$101&lt;=DATE(2022,12,31)),G202,""))</f>
        <v/>
      </c>
      <c r="H309" s="312" t="str">
        <f>IF(AND('別紙3-1_区分⑤所要額内訳'!$E$101&gt;=DATE(2023,1,1),'別紙3-1_区分⑤所要額内訳'!$D$101="無",COUNTIF($D$202:H202,1)&lt;=7),H202,IF(OR('別紙3-1_区分⑤所要額内訳'!$D$101="有",'別紙3-1_区分⑤所要額内訳'!$E$101&lt;=DATE(2022,12,31)),H202,""))</f>
        <v/>
      </c>
      <c r="I309" s="312" t="str">
        <f>IF(AND('別紙3-1_区分⑤所要額内訳'!$E$101&gt;=DATE(2023,1,1),'別紙3-1_区分⑤所要額内訳'!$D$101="無",COUNTIF($D$202:I202,1)&lt;=7),I202,IF(OR('別紙3-1_区分⑤所要額内訳'!$D$101="有",'別紙3-1_区分⑤所要額内訳'!$E$101&lt;=DATE(2022,12,31)),I202,""))</f>
        <v/>
      </c>
      <c r="J309" s="312" t="str">
        <f>IF(AND('別紙3-1_区分⑤所要額内訳'!$E$101&gt;=DATE(2023,1,1),'別紙3-1_区分⑤所要額内訳'!$D$101="無",COUNTIF($D$202:J202,1)&lt;=7),J202,IF(OR('別紙3-1_区分⑤所要額内訳'!$D$101="有",'別紙3-1_区分⑤所要額内訳'!$E$101&lt;=DATE(2022,12,31)),J202,""))</f>
        <v/>
      </c>
      <c r="K309" s="312" t="str">
        <f>IF(AND('別紙3-1_区分⑤所要額内訳'!$E$101&gt;=DATE(2023,1,1),'別紙3-1_区分⑤所要額内訳'!$D$101="無",COUNTIF($D$202:K202,1)&lt;=7),K202,IF(OR('別紙3-1_区分⑤所要額内訳'!$D$101="有",'別紙3-1_区分⑤所要額内訳'!$E$101&lt;=DATE(2022,12,31)),K202,""))</f>
        <v/>
      </c>
      <c r="L309" s="312" t="str">
        <f>IF(AND('別紙3-1_区分⑤所要額内訳'!$E$101&gt;=DATE(2023,1,1),'別紙3-1_区分⑤所要額内訳'!$D$101="無",COUNTIF($D$202:L202,1)&lt;=7),L202,IF(OR('別紙3-1_区分⑤所要額内訳'!$D$101="有",'別紙3-1_区分⑤所要額内訳'!$E$101&lt;=DATE(2022,12,31)),L202,""))</f>
        <v/>
      </c>
      <c r="M309" s="312" t="str">
        <f>IF(AND('別紙3-1_区分⑤所要額内訳'!$E$101&gt;=DATE(2023,1,1),'別紙3-1_区分⑤所要額内訳'!$D$101="無",COUNTIF($D$202:M202,1)&lt;=7),M202,IF(OR('別紙3-1_区分⑤所要額内訳'!$D$101="有",'別紙3-1_区分⑤所要額内訳'!$E$101&lt;=DATE(2022,12,31)),M202,""))</f>
        <v/>
      </c>
      <c r="N309" s="312" t="str">
        <f>IF(AND('別紙3-1_区分⑤所要額内訳'!$E$101&gt;=DATE(2023,1,1),'別紙3-1_区分⑤所要額内訳'!$D$101="無",COUNTIF($D$202:N202,1)&lt;=7),N202,IF(OR('別紙3-1_区分⑤所要額内訳'!$D$101="有",'別紙3-1_区分⑤所要額内訳'!$E$101&lt;=DATE(2022,12,31)),N202,""))</f>
        <v/>
      </c>
      <c r="O309" s="312" t="str">
        <f>IF(AND('別紙3-1_区分⑤所要額内訳'!$E$101&gt;=DATE(2023,1,1),'別紙3-1_区分⑤所要額内訳'!$D$101="無",COUNTIF($D$202:O202,1)&lt;=7),O202,IF(OR('別紙3-1_区分⑤所要額内訳'!$D$101="有",'別紙3-1_区分⑤所要額内訳'!$E$101&lt;=DATE(2022,12,31)),O202,""))</f>
        <v/>
      </c>
      <c r="P309" s="312" t="str">
        <f>IF(AND('別紙3-1_区分⑤所要額内訳'!$E$101&gt;=DATE(2023,1,1),'別紙3-1_区分⑤所要額内訳'!$D$101="無",COUNTIF($D$202:P202,1)&lt;=7),P202,IF(OR('別紙3-1_区分⑤所要額内訳'!$D$101="有",'別紙3-1_区分⑤所要額内訳'!$E$101&lt;=DATE(2022,12,31)),P202,""))</f>
        <v/>
      </c>
      <c r="Q309" s="312" t="str">
        <f>IF(AND('別紙3-1_区分⑤所要額内訳'!$E$101&gt;=DATE(2023,1,1),'別紙3-1_区分⑤所要額内訳'!$D$101="無",COUNTIF($D$202:Q202,1)&lt;=7),Q202,IF(OR('別紙3-1_区分⑤所要額内訳'!$D$101="有",'別紙3-1_区分⑤所要額内訳'!$E$101&lt;=DATE(2022,12,31)),Q202,""))</f>
        <v/>
      </c>
      <c r="R309" s="312" t="str">
        <f>IF(AND('別紙3-1_区分⑤所要額内訳'!$E$101&gt;=DATE(2023,1,1),'別紙3-1_区分⑤所要額内訳'!$D$101="無",COUNTIF($D$202:R202,1)&lt;=7),R202,IF(OR('別紙3-1_区分⑤所要額内訳'!$D$101="有",'別紙3-1_区分⑤所要額内訳'!$E$101&lt;=DATE(2022,12,31)),R202,""))</f>
        <v/>
      </c>
      <c r="S309" s="312" t="str">
        <f>IF(AND('別紙3-1_区分⑤所要額内訳'!$E$101&gt;=DATE(2023,1,1),'別紙3-1_区分⑤所要額内訳'!$D$101="無",COUNTIF($D$202:S202,1)&lt;=7),S202,IF(OR('別紙3-1_区分⑤所要額内訳'!$D$101="有",'別紙3-1_区分⑤所要額内訳'!$E$101&lt;=DATE(2022,12,31)),S202,""))</f>
        <v/>
      </c>
      <c r="T309" s="312" t="str">
        <f>IF(AND('別紙3-1_区分⑤所要額内訳'!$E$101&gt;=DATE(2023,1,1),'別紙3-1_区分⑤所要額内訳'!$D$101="無",COUNTIF($D$202:T202,1)&lt;=7),T202,IF(OR('別紙3-1_区分⑤所要額内訳'!$D$101="有",'別紙3-1_区分⑤所要額内訳'!$E$101&lt;=DATE(2022,12,31)),T202,""))</f>
        <v/>
      </c>
      <c r="U309" s="312" t="str">
        <f>IF(AND('別紙3-1_区分⑤所要額内訳'!$E$101&gt;=DATE(2023,1,1),'別紙3-1_区分⑤所要額内訳'!$D$101="無",COUNTIF($D$202:U202,1)&lt;=7),U202,IF(OR('別紙3-1_区分⑤所要額内訳'!$D$101="有",'別紙3-1_区分⑤所要額内訳'!$E$101&lt;=DATE(2022,12,31)),U202,""))</f>
        <v/>
      </c>
      <c r="V309" s="312" t="str">
        <f>IF(AND('別紙3-1_区分⑤所要額内訳'!$E$101&gt;=DATE(2023,1,1),'別紙3-1_区分⑤所要額内訳'!$D$101="無",COUNTIF($D$202:V202,1)&lt;=7),V202,IF(OR('別紙3-1_区分⑤所要額内訳'!$D$101="有",'別紙3-1_区分⑤所要額内訳'!$E$101&lt;=DATE(2022,12,31)),V202,""))</f>
        <v/>
      </c>
      <c r="W309" s="312" t="str">
        <f>IF(AND('別紙3-1_区分⑤所要額内訳'!$E$101&gt;=DATE(2023,1,1),'別紙3-1_区分⑤所要額内訳'!$D$101="無",COUNTIF($D$202:W202,1)&lt;=7),W202,IF(OR('別紙3-1_区分⑤所要額内訳'!$D$101="有",'別紙3-1_区分⑤所要額内訳'!$E$101&lt;=DATE(2022,12,31)),W202,""))</f>
        <v/>
      </c>
      <c r="X309" s="312" t="str">
        <f>IF(AND('別紙3-1_区分⑤所要額内訳'!$E$101&gt;=DATE(2023,1,1),'別紙3-1_区分⑤所要額内訳'!$D$101="無",COUNTIF($D$202:X202,1)&lt;=7),X202,IF(OR('別紙3-1_区分⑤所要額内訳'!$D$101="有",'別紙3-1_区分⑤所要額内訳'!$E$101&lt;=DATE(2022,12,31)),X202,""))</f>
        <v/>
      </c>
      <c r="Y309" s="312" t="str">
        <f>IF(AND('別紙3-1_区分⑤所要額内訳'!$E$101&gt;=DATE(2023,1,1),'別紙3-1_区分⑤所要額内訳'!$D$101="無",COUNTIF($D$202:Y202,1)&lt;=7),Y202,IF(OR('別紙3-1_区分⑤所要額内訳'!$D$101="有",'別紙3-1_区分⑤所要額内訳'!$E$101&lt;=DATE(2022,12,31)),Y202,""))</f>
        <v/>
      </c>
      <c r="Z309" s="312" t="str">
        <f>IF(AND('別紙3-1_区分⑤所要額内訳'!$E$101&gt;=DATE(2023,1,1),'別紙3-1_区分⑤所要額内訳'!$D$101="無",COUNTIF($D$202:Z202,1)&lt;=7),Z202,IF(OR('別紙3-1_区分⑤所要額内訳'!$D$101="有",'別紙3-1_区分⑤所要額内訳'!$E$101&lt;=DATE(2022,12,31)),Z202,""))</f>
        <v/>
      </c>
      <c r="AA309" s="312" t="str">
        <f>IF(AND('別紙3-1_区分⑤所要額内訳'!$E$101&gt;=DATE(2023,1,1),'別紙3-1_区分⑤所要額内訳'!$D$101="無",COUNTIF($D$202:AA202,1)&lt;=7),AA202,IF(OR('別紙3-1_区分⑤所要額内訳'!$D$101="有",'別紙3-1_区分⑤所要額内訳'!$E$101&lt;=DATE(2022,12,31)),AA202,""))</f>
        <v/>
      </c>
      <c r="AB309" s="312" t="str">
        <f>IF(AND('別紙3-1_区分⑤所要額内訳'!$E$101&gt;=DATE(2023,1,1),'別紙3-1_区分⑤所要額内訳'!$D$101="無",COUNTIF($D$202:AB202,1)&lt;=7),AB202,IF(OR('別紙3-1_区分⑤所要額内訳'!$D$101="有",'別紙3-1_区分⑤所要額内訳'!$E$101&lt;=DATE(2022,12,31)),AB202,""))</f>
        <v/>
      </c>
      <c r="AC309" s="312" t="str">
        <f>IF(AND('別紙3-1_区分⑤所要額内訳'!$E$101&gt;=DATE(2023,1,1),'別紙3-1_区分⑤所要額内訳'!$D$101="無",COUNTIF($D$202:AC202,1)&lt;=7),AC202,IF(OR('別紙3-1_区分⑤所要額内訳'!$D$101="有",'別紙3-1_区分⑤所要額内訳'!$E$101&lt;=DATE(2022,12,31)),AC202,""))</f>
        <v/>
      </c>
      <c r="AD309" s="312" t="str">
        <f>IF(AND('別紙3-1_区分⑤所要額内訳'!$E$101&gt;=DATE(2023,1,1),'別紙3-1_区分⑤所要額内訳'!$D$101="無",COUNTIF($D$202:AD202,1)&lt;=7),AD202,IF(OR('別紙3-1_区分⑤所要額内訳'!$D$101="有",'別紙3-1_区分⑤所要額内訳'!$E$101&lt;=DATE(2022,12,31)),AD202,""))</f>
        <v/>
      </c>
      <c r="AE309" s="312" t="str">
        <f>IF(AND('別紙3-1_区分⑤所要額内訳'!$E$101&gt;=DATE(2023,1,1),'別紙3-1_区分⑤所要額内訳'!$D$101="無",COUNTIF($D$202:AE202,1)&lt;=7),AE202,IF(OR('別紙3-1_区分⑤所要額内訳'!$D$101="有",'別紙3-1_区分⑤所要額内訳'!$E$101&lt;=DATE(2022,12,31)),AE202,""))</f>
        <v/>
      </c>
      <c r="AF309" s="312" t="str">
        <f>IF(AND('別紙3-1_区分⑤所要額内訳'!$E$101&gt;=DATE(2023,1,1),'別紙3-1_区分⑤所要額内訳'!$D$101="無",COUNTIF($D$202:AF202,1)&lt;=7),AF202,IF(OR('別紙3-1_区分⑤所要額内訳'!$D$101="有",'別紙3-1_区分⑤所要額内訳'!$E$101&lt;=DATE(2022,12,31)),AF202,""))</f>
        <v/>
      </c>
      <c r="AG309" s="312" t="str">
        <f>IF(AND('別紙3-1_区分⑤所要額内訳'!$E$101&gt;=DATE(2023,1,1),'別紙3-1_区分⑤所要額内訳'!$D$101="無",COUNTIF($D$202:AG202,1)&lt;=7),AG202,IF(OR('別紙3-1_区分⑤所要額内訳'!$D$101="有",'別紙3-1_区分⑤所要額内訳'!$E$101&lt;=DATE(2022,12,31)),AG202,""))</f>
        <v/>
      </c>
      <c r="AH309" s="312" t="str">
        <f>IF(AND('別紙3-1_区分⑤所要額内訳'!$E$101&gt;=DATE(2023,1,1),'別紙3-1_区分⑤所要額内訳'!$D$101="無",COUNTIF($D$202:AH202,1)&lt;=7),AH202,IF(OR('別紙3-1_区分⑤所要額内訳'!$D$101="有",'別紙3-1_区分⑤所要額内訳'!$E$101&lt;=DATE(2022,12,31)),AH202,""))</f>
        <v/>
      </c>
      <c r="AI309" s="312" t="str">
        <f>IF(AND('別紙3-1_区分⑤所要額内訳'!$E$101&gt;=DATE(2023,1,1),'別紙3-1_区分⑤所要額内訳'!$D$101="無",COUNTIF($D$202:AI202,1)&lt;=7),AI202,IF(OR('別紙3-1_区分⑤所要額内訳'!$D$101="有",'別紙3-1_区分⑤所要額内訳'!$E$101&lt;=DATE(2022,12,31)),AI202,""))</f>
        <v/>
      </c>
      <c r="AJ309" s="312" t="str">
        <f>IF(AND('別紙3-1_区分⑤所要額内訳'!$E$101&gt;=DATE(2023,1,1),'別紙3-1_区分⑤所要額内訳'!$D$101="無",COUNTIF($D$202:AJ202,1)&lt;=7),AJ202,IF(OR('別紙3-1_区分⑤所要額内訳'!$D$101="有",'別紙3-1_区分⑤所要額内訳'!$E$101&lt;=DATE(2022,12,31)),AJ202,""))</f>
        <v/>
      </c>
      <c r="AK309" s="312" t="str">
        <f>IF(AND('別紙3-1_区分⑤所要額内訳'!$E$101&gt;=DATE(2023,1,1),'別紙3-1_区分⑤所要額内訳'!$D$101="無",COUNTIF($D$202:AK202,1)&lt;=7),AK202,IF(OR('別紙3-1_区分⑤所要額内訳'!$D$101="有",'別紙3-1_区分⑤所要額内訳'!$E$101&lt;=DATE(2022,12,31)),AK202,""))</f>
        <v/>
      </c>
      <c r="AL309" s="312" t="str">
        <f>IF(AND('別紙3-1_区分⑤所要額内訳'!$E$101&gt;=DATE(2023,1,1),'別紙3-1_区分⑤所要額内訳'!$D$101="無",COUNTIF($D$202:AL202,1)&lt;=7),AL202,IF(OR('別紙3-1_区分⑤所要額内訳'!$D$101="有",'別紙3-1_区分⑤所要額内訳'!$E$101&lt;=DATE(2022,12,31)),AL202,""))</f>
        <v/>
      </c>
      <c r="AM309" s="312" t="str">
        <f>IF(AND('別紙3-1_区分⑤所要額内訳'!$E$101&gt;=DATE(2023,1,1),'別紙3-1_区分⑤所要額内訳'!$D$101="無",COUNTIF($D$202:AM202,1)&lt;=7),AM202,IF(OR('別紙3-1_区分⑤所要額内訳'!$D$101="有",'別紙3-1_区分⑤所要額内訳'!$E$101&lt;=DATE(2022,12,31)),AM202,""))</f>
        <v/>
      </c>
      <c r="AN309" s="312" t="str">
        <f>IF(AND('別紙3-1_区分⑤所要額内訳'!$E$101&gt;=DATE(2023,1,1),'別紙3-1_区分⑤所要額内訳'!$D$101="無",COUNTIF($D$202:AN202,1)&lt;=7),AN202,IF(OR('別紙3-1_区分⑤所要額内訳'!$D$101="有",'別紙3-1_区分⑤所要額内訳'!$E$101&lt;=DATE(2022,12,31)),AN202,""))</f>
        <v/>
      </c>
      <c r="AO309" s="312" t="str">
        <f>IF(AND('別紙3-1_区分⑤所要額内訳'!$E$101&gt;=DATE(2023,1,1),'別紙3-1_区分⑤所要額内訳'!$D$101="無",COUNTIF($D$202:AO202,1)&lt;=7),AO202,IF(OR('別紙3-1_区分⑤所要額内訳'!$D$101="有",'別紙3-1_区分⑤所要額内訳'!$E$101&lt;=DATE(2022,12,31)),AO202,""))</f>
        <v/>
      </c>
      <c r="AP309" s="312" t="str">
        <f>IF(AND('別紙3-1_区分⑤所要額内訳'!$E$101&gt;=DATE(2023,1,1),'別紙3-1_区分⑤所要額内訳'!$D$101="無",COUNTIF($D$202:AP202,1)&lt;=7),AP202,IF(OR('別紙3-1_区分⑤所要額内訳'!$D$101="有",'別紙3-1_区分⑤所要額内訳'!$E$101&lt;=DATE(2022,12,31)),AP202,""))</f>
        <v/>
      </c>
      <c r="AQ309" s="312" t="str">
        <f>IF(AND('別紙3-1_区分⑤所要額内訳'!$E$101&gt;=DATE(2023,1,1),'別紙3-1_区分⑤所要額内訳'!$D$101="無",COUNTIF($D$202:AQ202,1)&lt;=7),AQ202,IF(OR('別紙3-1_区分⑤所要額内訳'!$D$101="有",'別紙3-1_区分⑤所要額内訳'!$E$101&lt;=DATE(2022,12,31)),AQ202,""))</f>
        <v/>
      </c>
      <c r="AR309" s="312" t="str">
        <f>IF(AND('別紙3-1_区分⑤所要額内訳'!$E$101&gt;=DATE(2023,1,1),'別紙3-1_区分⑤所要額内訳'!$D$101="無",COUNTIF($D$202:AR202,1)&lt;=7),AR202,IF(OR('別紙3-1_区分⑤所要額内訳'!$D$101="有",'別紙3-1_区分⑤所要額内訳'!$E$101&lt;=DATE(2022,12,31)),AR202,""))</f>
        <v/>
      </c>
      <c r="AS309" s="312" t="str">
        <f>IF(AND('別紙3-1_区分⑤所要額内訳'!$E$101&gt;=DATE(2023,1,1),'別紙3-1_区分⑤所要額内訳'!$D$101="無",COUNTIF($D$202:AS202,1)&lt;=7),AS202,IF(OR('別紙3-1_区分⑤所要額内訳'!$D$101="有",'別紙3-1_区分⑤所要額内訳'!$E$101&lt;=DATE(2022,12,31)),AS202,""))</f>
        <v/>
      </c>
      <c r="AT309" s="312" t="str">
        <f>IF(AND('別紙3-1_区分⑤所要額内訳'!$E$101&gt;=DATE(2023,1,1),'別紙3-1_区分⑤所要額内訳'!$D$101="無",COUNTIF($D$202:AT202,1)&lt;=7),AT202,IF(OR('別紙3-1_区分⑤所要額内訳'!$D$101="有",'別紙3-1_区分⑤所要額内訳'!$E$101&lt;=DATE(2022,12,31)),AT202,""))</f>
        <v/>
      </c>
      <c r="AU309" s="312" t="str">
        <f>IF(AND('別紙3-1_区分⑤所要額内訳'!$E$101&gt;=DATE(2023,1,1),'別紙3-1_区分⑤所要額内訳'!$D$101="無",COUNTIF($D$202:AU202,1)&lt;=7),AU202,IF(OR('別紙3-1_区分⑤所要額内訳'!$D$101="有",'別紙3-1_区分⑤所要額内訳'!$E$101&lt;=DATE(2022,12,31)),AU202,""))</f>
        <v/>
      </c>
      <c r="AV309" s="312" t="str">
        <f>IF(AND('別紙3-1_区分⑤所要額内訳'!$E$101&gt;=DATE(2023,1,1),'別紙3-1_区分⑤所要額内訳'!$D$101="無",COUNTIF($D$202:AV202,1)&lt;=7),AV202,IF(OR('別紙3-1_区分⑤所要額内訳'!$D$101="有",'別紙3-1_区分⑤所要額内訳'!$E$101&lt;=DATE(2022,12,31)),AV202,""))</f>
        <v/>
      </c>
      <c r="AW309" s="312" t="str">
        <f>IF(AND('別紙3-1_区分⑤所要額内訳'!$E$101&gt;=DATE(2023,1,1),'別紙3-1_区分⑤所要額内訳'!$D$101="無",COUNTIF($D$202:AW202,1)&lt;=7),AW202,IF(OR('別紙3-1_区分⑤所要額内訳'!$D$101="有",'別紙3-1_区分⑤所要額内訳'!$E$101&lt;=DATE(2022,12,31)),AW202,""))</f>
        <v/>
      </c>
      <c r="AX309" s="312" t="str">
        <f>IF(AND('別紙3-1_区分⑤所要額内訳'!$E$101&gt;=DATE(2023,1,1),'別紙3-1_区分⑤所要額内訳'!$D$101="無",COUNTIF($D$202:AX202,1)&lt;=7),AX202,IF(OR('別紙3-1_区分⑤所要額内訳'!$D$101="有",'別紙3-1_区分⑤所要額内訳'!$E$101&lt;=DATE(2022,12,31)),AX202,""))</f>
        <v/>
      </c>
      <c r="AY309" s="312" t="str">
        <f>IF(AND('別紙3-1_区分⑤所要額内訳'!$E$101&gt;=DATE(2023,1,1),'別紙3-1_区分⑤所要額内訳'!$D$101="無",COUNTIF($D$202:AY202,1)&lt;=7),AY202,IF(OR('別紙3-1_区分⑤所要額内訳'!$D$101="有",'別紙3-1_区分⑤所要額内訳'!$E$101&lt;=DATE(2022,12,31)),AY202,""))</f>
        <v/>
      </c>
      <c r="AZ309" s="312" t="str">
        <f>IF(AND('別紙3-1_区分⑤所要額内訳'!$E$101&gt;=DATE(2023,1,1),'別紙3-1_区分⑤所要額内訳'!$D$101="無",COUNTIF($D$202:AZ202,1)&lt;=7),AZ202,IF(OR('別紙3-1_区分⑤所要額内訳'!$D$101="有",'別紙3-1_区分⑤所要額内訳'!$E$101&lt;=DATE(2022,12,31)),AZ202,""))</f>
        <v/>
      </c>
      <c r="BA309" s="312" t="str">
        <f>IF(AND('別紙3-1_区分⑤所要額内訳'!$E$101&gt;=DATE(2023,1,1),'別紙3-1_区分⑤所要額内訳'!$D$101="無",COUNTIF($D$202:BA202,1)&lt;=7),BA202,IF(OR('別紙3-1_区分⑤所要額内訳'!$D$101="有",'別紙3-1_区分⑤所要額内訳'!$E$101&lt;=DATE(2022,12,31)),BA202,""))</f>
        <v/>
      </c>
      <c r="BB309" s="311">
        <f t="shared" si="233"/>
        <v>1</v>
      </c>
    </row>
    <row r="310" spans="1:54">
      <c r="A310" s="307" t="str">
        <f t="shared" si="234"/>
        <v/>
      </c>
      <c r="B310" s="313" t="str">
        <f t="shared" si="234"/>
        <v/>
      </c>
      <c r="C310" s="307" t="str">
        <f t="shared" si="234"/>
        <v/>
      </c>
      <c r="D310" s="312">
        <f>IF(AND('別紙3-1_区分⑤所要額内訳'!$E$102&gt;=DATE(2023,1,1),'別紙3-1_区分⑤所要額内訳'!$D$102="無",COUNTIF($D$203:D203,1)&lt;=7),D203,IF(OR('別紙3-1_区分⑤所要額内訳'!$D$102="有",'別紙3-1_区分⑤所要額内訳'!$E$102&lt;=DATE(2022,12,31)),D203,""))</f>
        <v>1</v>
      </c>
      <c r="E310" s="312" t="str">
        <f>IF(AND('別紙3-1_区分⑤所要額内訳'!$E$102&gt;=DATE(2023,1,1),'別紙3-1_区分⑤所要額内訳'!$D$102="無",COUNTIF($D$203:E203,1)&lt;=7),E203,IF(OR('別紙3-1_区分⑤所要額内訳'!$D$102="有",'別紙3-1_区分⑤所要額内訳'!$E$102&lt;=DATE(2022,12,31)),E203,""))</f>
        <v/>
      </c>
      <c r="F310" s="312" t="str">
        <f>IF(AND('別紙3-1_区分⑤所要額内訳'!$E$102&gt;=DATE(2023,1,1),'別紙3-1_区分⑤所要額内訳'!$D$102="無",COUNTIF($D$203:F203,1)&lt;=7),F203,IF(OR('別紙3-1_区分⑤所要額内訳'!$D$102="有",'別紙3-1_区分⑤所要額内訳'!$E$102&lt;=DATE(2022,12,31)),F203,""))</f>
        <v/>
      </c>
      <c r="G310" s="312" t="str">
        <f>IF(AND('別紙3-1_区分⑤所要額内訳'!$E$102&gt;=DATE(2023,1,1),'別紙3-1_区分⑤所要額内訳'!$D$102="無",COUNTIF($D$203:G203,1)&lt;=7),G203,IF(OR('別紙3-1_区分⑤所要額内訳'!$D$102="有",'別紙3-1_区分⑤所要額内訳'!$E$102&lt;=DATE(2022,12,31)),G203,""))</f>
        <v/>
      </c>
      <c r="H310" s="312" t="str">
        <f>IF(AND('別紙3-1_区分⑤所要額内訳'!$E$102&gt;=DATE(2023,1,1),'別紙3-1_区分⑤所要額内訳'!$D$102="無",COUNTIF($D$203:H203,1)&lt;=7),H203,IF(OR('別紙3-1_区分⑤所要額内訳'!$D$102="有",'別紙3-1_区分⑤所要額内訳'!$E$102&lt;=DATE(2022,12,31)),H203,""))</f>
        <v/>
      </c>
      <c r="I310" s="312" t="str">
        <f>IF(AND('別紙3-1_区分⑤所要額内訳'!$E$102&gt;=DATE(2023,1,1),'別紙3-1_区分⑤所要額内訳'!$D$102="無",COUNTIF($D$203:I203,1)&lt;=7),I203,IF(OR('別紙3-1_区分⑤所要額内訳'!$D$102="有",'別紙3-1_区分⑤所要額内訳'!$E$102&lt;=DATE(2022,12,31)),I203,""))</f>
        <v/>
      </c>
      <c r="J310" s="312" t="str">
        <f>IF(AND('別紙3-1_区分⑤所要額内訳'!$E$102&gt;=DATE(2023,1,1),'別紙3-1_区分⑤所要額内訳'!$D$102="無",COUNTIF($D$203:J203,1)&lt;=7),J203,IF(OR('別紙3-1_区分⑤所要額内訳'!$D$102="有",'別紙3-1_区分⑤所要額内訳'!$E$102&lt;=DATE(2022,12,31)),J203,""))</f>
        <v/>
      </c>
      <c r="K310" s="312" t="str">
        <f>IF(AND('別紙3-1_区分⑤所要額内訳'!$E$102&gt;=DATE(2023,1,1),'別紙3-1_区分⑤所要額内訳'!$D$102="無",COUNTIF($D$203:K203,1)&lt;=7),K203,IF(OR('別紙3-1_区分⑤所要額内訳'!$D$102="有",'別紙3-1_区分⑤所要額内訳'!$E$102&lt;=DATE(2022,12,31)),K203,""))</f>
        <v/>
      </c>
      <c r="L310" s="312" t="str">
        <f>IF(AND('別紙3-1_区分⑤所要額内訳'!$E$102&gt;=DATE(2023,1,1),'別紙3-1_区分⑤所要額内訳'!$D$102="無",COUNTIF($D$203:L203,1)&lt;=7),L203,IF(OR('別紙3-1_区分⑤所要額内訳'!$D$102="有",'別紙3-1_区分⑤所要額内訳'!$E$102&lt;=DATE(2022,12,31)),L203,""))</f>
        <v/>
      </c>
      <c r="M310" s="312" t="str">
        <f>IF(AND('別紙3-1_区分⑤所要額内訳'!$E$102&gt;=DATE(2023,1,1),'別紙3-1_区分⑤所要額内訳'!$D$102="無",COUNTIF($D$203:M203,1)&lt;=7),M203,IF(OR('別紙3-1_区分⑤所要額内訳'!$D$102="有",'別紙3-1_区分⑤所要額内訳'!$E$102&lt;=DATE(2022,12,31)),M203,""))</f>
        <v/>
      </c>
      <c r="N310" s="312" t="str">
        <f>IF(AND('別紙3-1_区分⑤所要額内訳'!$E$102&gt;=DATE(2023,1,1),'別紙3-1_区分⑤所要額内訳'!$D$102="無",COUNTIF($D$203:N203,1)&lt;=7),N203,IF(OR('別紙3-1_区分⑤所要額内訳'!$D$102="有",'別紙3-1_区分⑤所要額内訳'!$E$102&lt;=DATE(2022,12,31)),N203,""))</f>
        <v/>
      </c>
      <c r="O310" s="312" t="str">
        <f>IF(AND('別紙3-1_区分⑤所要額内訳'!$E$102&gt;=DATE(2023,1,1),'別紙3-1_区分⑤所要額内訳'!$D$102="無",COUNTIF($D$203:O203,1)&lt;=7),O203,IF(OR('別紙3-1_区分⑤所要額内訳'!$D$102="有",'別紙3-1_区分⑤所要額内訳'!$E$102&lt;=DATE(2022,12,31)),O203,""))</f>
        <v/>
      </c>
      <c r="P310" s="312" t="str">
        <f>IF(AND('別紙3-1_区分⑤所要額内訳'!$E$102&gt;=DATE(2023,1,1),'別紙3-1_区分⑤所要額内訳'!$D$102="無",COUNTIF($D$203:P203,1)&lt;=7),P203,IF(OR('別紙3-1_区分⑤所要額内訳'!$D$102="有",'別紙3-1_区分⑤所要額内訳'!$E$102&lt;=DATE(2022,12,31)),P203,""))</f>
        <v/>
      </c>
      <c r="Q310" s="312" t="str">
        <f>IF(AND('別紙3-1_区分⑤所要額内訳'!$E$102&gt;=DATE(2023,1,1),'別紙3-1_区分⑤所要額内訳'!$D$102="無",COUNTIF($D$203:Q203,1)&lt;=7),Q203,IF(OR('別紙3-1_区分⑤所要額内訳'!$D$102="有",'別紙3-1_区分⑤所要額内訳'!$E$102&lt;=DATE(2022,12,31)),Q203,""))</f>
        <v/>
      </c>
      <c r="R310" s="312" t="str">
        <f>IF(AND('別紙3-1_区分⑤所要額内訳'!$E$102&gt;=DATE(2023,1,1),'別紙3-1_区分⑤所要額内訳'!$D$102="無",COUNTIF($D$203:R203,1)&lt;=7),R203,IF(OR('別紙3-1_区分⑤所要額内訳'!$D$102="有",'別紙3-1_区分⑤所要額内訳'!$E$102&lt;=DATE(2022,12,31)),R203,""))</f>
        <v/>
      </c>
      <c r="S310" s="312" t="str">
        <f>IF(AND('別紙3-1_区分⑤所要額内訳'!$E$102&gt;=DATE(2023,1,1),'別紙3-1_区分⑤所要額内訳'!$D$102="無",COUNTIF($D$203:S203,1)&lt;=7),S203,IF(OR('別紙3-1_区分⑤所要額内訳'!$D$102="有",'別紙3-1_区分⑤所要額内訳'!$E$102&lt;=DATE(2022,12,31)),S203,""))</f>
        <v/>
      </c>
      <c r="T310" s="312" t="str">
        <f>IF(AND('別紙3-1_区分⑤所要額内訳'!$E$102&gt;=DATE(2023,1,1),'別紙3-1_区分⑤所要額内訳'!$D$102="無",COUNTIF($D$203:T203,1)&lt;=7),T203,IF(OR('別紙3-1_区分⑤所要額内訳'!$D$102="有",'別紙3-1_区分⑤所要額内訳'!$E$102&lt;=DATE(2022,12,31)),T203,""))</f>
        <v/>
      </c>
      <c r="U310" s="312" t="str">
        <f>IF(AND('別紙3-1_区分⑤所要額内訳'!$E$102&gt;=DATE(2023,1,1),'別紙3-1_区分⑤所要額内訳'!$D$102="無",COUNTIF($D$203:U203,1)&lt;=7),U203,IF(OR('別紙3-1_区分⑤所要額内訳'!$D$102="有",'別紙3-1_区分⑤所要額内訳'!$E$102&lt;=DATE(2022,12,31)),U203,""))</f>
        <v/>
      </c>
      <c r="V310" s="312" t="str">
        <f>IF(AND('別紙3-1_区分⑤所要額内訳'!$E$102&gt;=DATE(2023,1,1),'別紙3-1_区分⑤所要額内訳'!$D$102="無",COUNTIF($D$203:V203,1)&lt;=7),V203,IF(OR('別紙3-1_区分⑤所要額内訳'!$D$102="有",'別紙3-1_区分⑤所要額内訳'!$E$102&lt;=DATE(2022,12,31)),V203,""))</f>
        <v/>
      </c>
      <c r="W310" s="312" t="str">
        <f>IF(AND('別紙3-1_区分⑤所要額内訳'!$E$102&gt;=DATE(2023,1,1),'別紙3-1_区分⑤所要額内訳'!$D$102="無",COUNTIF($D$203:W203,1)&lt;=7),W203,IF(OR('別紙3-1_区分⑤所要額内訳'!$D$102="有",'別紙3-1_区分⑤所要額内訳'!$E$102&lt;=DATE(2022,12,31)),W203,""))</f>
        <v/>
      </c>
      <c r="X310" s="312" t="str">
        <f>IF(AND('別紙3-1_区分⑤所要額内訳'!$E$102&gt;=DATE(2023,1,1),'別紙3-1_区分⑤所要額内訳'!$D$102="無",COUNTIF($D$203:X203,1)&lt;=7),X203,IF(OR('別紙3-1_区分⑤所要額内訳'!$D$102="有",'別紙3-1_区分⑤所要額内訳'!$E$102&lt;=DATE(2022,12,31)),X203,""))</f>
        <v/>
      </c>
      <c r="Y310" s="312" t="str">
        <f>IF(AND('別紙3-1_区分⑤所要額内訳'!$E$102&gt;=DATE(2023,1,1),'別紙3-1_区分⑤所要額内訳'!$D$102="無",COUNTIF($D$203:Y203,1)&lt;=7),Y203,IF(OR('別紙3-1_区分⑤所要額内訳'!$D$102="有",'別紙3-1_区分⑤所要額内訳'!$E$102&lt;=DATE(2022,12,31)),Y203,""))</f>
        <v/>
      </c>
      <c r="Z310" s="312" t="str">
        <f>IF(AND('別紙3-1_区分⑤所要額内訳'!$E$102&gt;=DATE(2023,1,1),'別紙3-1_区分⑤所要額内訳'!$D$102="無",COUNTIF($D$203:Z203,1)&lt;=7),Z203,IF(OR('別紙3-1_区分⑤所要額内訳'!$D$102="有",'別紙3-1_区分⑤所要額内訳'!$E$102&lt;=DATE(2022,12,31)),Z203,""))</f>
        <v/>
      </c>
      <c r="AA310" s="312" t="str">
        <f>IF(AND('別紙3-1_区分⑤所要額内訳'!$E$102&gt;=DATE(2023,1,1),'別紙3-1_区分⑤所要額内訳'!$D$102="無",COUNTIF($D$203:AA203,1)&lt;=7),AA203,IF(OR('別紙3-1_区分⑤所要額内訳'!$D$102="有",'別紙3-1_区分⑤所要額内訳'!$E$102&lt;=DATE(2022,12,31)),AA203,""))</f>
        <v/>
      </c>
      <c r="AB310" s="312" t="str">
        <f>IF(AND('別紙3-1_区分⑤所要額内訳'!$E$102&gt;=DATE(2023,1,1),'別紙3-1_区分⑤所要額内訳'!$D$102="無",COUNTIF($D$203:AB203,1)&lt;=7),AB203,IF(OR('別紙3-1_区分⑤所要額内訳'!$D$102="有",'別紙3-1_区分⑤所要額内訳'!$E$102&lt;=DATE(2022,12,31)),AB203,""))</f>
        <v/>
      </c>
      <c r="AC310" s="312" t="str">
        <f>IF(AND('別紙3-1_区分⑤所要額内訳'!$E$102&gt;=DATE(2023,1,1),'別紙3-1_区分⑤所要額内訳'!$D$102="無",COUNTIF($D$203:AC203,1)&lt;=7),AC203,IF(OR('別紙3-1_区分⑤所要額内訳'!$D$102="有",'別紙3-1_区分⑤所要額内訳'!$E$102&lt;=DATE(2022,12,31)),AC203,""))</f>
        <v/>
      </c>
      <c r="AD310" s="312" t="str">
        <f>IF(AND('別紙3-1_区分⑤所要額内訳'!$E$102&gt;=DATE(2023,1,1),'別紙3-1_区分⑤所要額内訳'!$D$102="無",COUNTIF($D$203:AD203,1)&lt;=7),AD203,IF(OR('別紙3-1_区分⑤所要額内訳'!$D$102="有",'別紙3-1_区分⑤所要額内訳'!$E$102&lt;=DATE(2022,12,31)),AD203,""))</f>
        <v/>
      </c>
      <c r="AE310" s="312" t="str">
        <f>IF(AND('別紙3-1_区分⑤所要額内訳'!$E$102&gt;=DATE(2023,1,1),'別紙3-1_区分⑤所要額内訳'!$D$102="無",COUNTIF($D$203:AE203,1)&lt;=7),AE203,IF(OR('別紙3-1_区分⑤所要額内訳'!$D$102="有",'別紙3-1_区分⑤所要額内訳'!$E$102&lt;=DATE(2022,12,31)),AE203,""))</f>
        <v/>
      </c>
      <c r="AF310" s="312" t="str">
        <f>IF(AND('別紙3-1_区分⑤所要額内訳'!$E$102&gt;=DATE(2023,1,1),'別紙3-1_区分⑤所要額内訳'!$D$102="無",COUNTIF($D$203:AF203,1)&lt;=7),AF203,IF(OR('別紙3-1_区分⑤所要額内訳'!$D$102="有",'別紙3-1_区分⑤所要額内訳'!$E$102&lt;=DATE(2022,12,31)),AF203,""))</f>
        <v/>
      </c>
      <c r="AG310" s="312" t="str">
        <f>IF(AND('別紙3-1_区分⑤所要額内訳'!$E$102&gt;=DATE(2023,1,1),'別紙3-1_区分⑤所要額内訳'!$D$102="無",COUNTIF($D$203:AG203,1)&lt;=7),AG203,IF(OR('別紙3-1_区分⑤所要額内訳'!$D$102="有",'別紙3-1_区分⑤所要額内訳'!$E$102&lt;=DATE(2022,12,31)),AG203,""))</f>
        <v/>
      </c>
      <c r="AH310" s="312" t="str">
        <f>IF(AND('別紙3-1_区分⑤所要額内訳'!$E$102&gt;=DATE(2023,1,1),'別紙3-1_区分⑤所要額内訳'!$D$102="無",COUNTIF($D$203:AH203,1)&lt;=7),AH203,IF(OR('別紙3-1_区分⑤所要額内訳'!$D$102="有",'別紙3-1_区分⑤所要額内訳'!$E$102&lt;=DATE(2022,12,31)),AH203,""))</f>
        <v/>
      </c>
      <c r="AI310" s="312" t="str">
        <f>IF(AND('別紙3-1_区分⑤所要額内訳'!$E$102&gt;=DATE(2023,1,1),'別紙3-1_区分⑤所要額内訳'!$D$102="無",COUNTIF($D$203:AI203,1)&lt;=7),AI203,IF(OR('別紙3-1_区分⑤所要額内訳'!$D$102="有",'別紙3-1_区分⑤所要額内訳'!$E$102&lt;=DATE(2022,12,31)),AI203,""))</f>
        <v/>
      </c>
      <c r="AJ310" s="312" t="str">
        <f>IF(AND('別紙3-1_区分⑤所要額内訳'!$E$102&gt;=DATE(2023,1,1),'別紙3-1_区分⑤所要額内訳'!$D$102="無",COUNTIF($D$203:AJ203,1)&lt;=7),AJ203,IF(OR('別紙3-1_区分⑤所要額内訳'!$D$102="有",'別紙3-1_区分⑤所要額内訳'!$E$102&lt;=DATE(2022,12,31)),AJ203,""))</f>
        <v/>
      </c>
      <c r="AK310" s="312" t="str">
        <f>IF(AND('別紙3-1_区分⑤所要額内訳'!$E$102&gt;=DATE(2023,1,1),'別紙3-1_区分⑤所要額内訳'!$D$102="無",COUNTIF($D$203:AK203,1)&lt;=7),AK203,IF(OR('別紙3-1_区分⑤所要額内訳'!$D$102="有",'別紙3-1_区分⑤所要額内訳'!$E$102&lt;=DATE(2022,12,31)),AK203,""))</f>
        <v/>
      </c>
      <c r="AL310" s="312" t="str">
        <f>IF(AND('別紙3-1_区分⑤所要額内訳'!$E$102&gt;=DATE(2023,1,1),'別紙3-1_区分⑤所要額内訳'!$D$102="無",COUNTIF($D$203:AL203,1)&lt;=7),AL203,IF(OR('別紙3-1_区分⑤所要額内訳'!$D$102="有",'別紙3-1_区分⑤所要額内訳'!$E$102&lt;=DATE(2022,12,31)),AL203,""))</f>
        <v/>
      </c>
      <c r="AM310" s="312" t="str">
        <f>IF(AND('別紙3-1_区分⑤所要額内訳'!$E$102&gt;=DATE(2023,1,1),'別紙3-1_区分⑤所要額内訳'!$D$102="無",COUNTIF($D$203:AM203,1)&lt;=7),AM203,IF(OR('別紙3-1_区分⑤所要額内訳'!$D$102="有",'別紙3-1_区分⑤所要額内訳'!$E$102&lt;=DATE(2022,12,31)),AM203,""))</f>
        <v/>
      </c>
      <c r="AN310" s="312" t="str">
        <f>IF(AND('別紙3-1_区分⑤所要額内訳'!$E$102&gt;=DATE(2023,1,1),'別紙3-1_区分⑤所要額内訳'!$D$102="無",COUNTIF($D$203:AN203,1)&lt;=7),AN203,IF(OR('別紙3-1_区分⑤所要額内訳'!$D$102="有",'別紙3-1_区分⑤所要額内訳'!$E$102&lt;=DATE(2022,12,31)),AN203,""))</f>
        <v/>
      </c>
      <c r="AO310" s="312" t="str">
        <f>IF(AND('別紙3-1_区分⑤所要額内訳'!$E$102&gt;=DATE(2023,1,1),'別紙3-1_区分⑤所要額内訳'!$D$102="無",COUNTIF($D$203:AO203,1)&lt;=7),AO203,IF(OR('別紙3-1_区分⑤所要額内訳'!$D$102="有",'別紙3-1_区分⑤所要額内訳'!$E$102&lt;=DATE(2022,12,31)),AO203,""))</f>
        <v/>
      </c>
      <c r="AP310" s="312" t="str">
        <f>IF(AND('別紙3-1_区分⑤所要額内訳'!$E$102&gt;=DATE(2023,1,1),'別紙3-1_区分⑤所要額内訳'!$D$102="無",COUNTIF($D$203:AP203,1)&lt;=7),AP203,IF(OR('別紙3-1_区分⑤所要額内訳'!$D$102="有",'別紙3-1_区分⑤所要額内訳'!$E$102&lt;=DATE(2022,12,31)),AP203,""))</f>
        <v/>
      </c>
      <c r="AQ310" s="312" t="str">
        <f>IF(AND('別紙3-1_区分⑤所要額内訳'!$E$102&gt;=DATE(2023,1,1),'別紙3-1_区分⑤所要額内訳'!$D$102="無",COUNTIF($D$203:AQ203,1)&lt;=7),AQ203,IF(OR('別紙3-1_区分⑤所要額内訳'!$D$102="有",'別紙3-1_区分⑤所要額内訳'!$E$102&lt;=DATE(2022,12,31)),AQ203,""))</f>
        <v/>
      </c>
      <c r="AR310" s="312" t="str">
        <f>IF(AND('別紙3-1_区分⑤所要額内訳'!$E$102&gt;=DATE(2023,1,1),'別紙3-1_区分⑤所要額内訳'!$D$102="無",COUNTIF($D$203:AR203,1)&lt;=7),AR203,IF(OR('別紙3-1_区分⑤所要額内訳'!$D$102="有",'別紙3-1_区分⑤所要額内訳'!$E$102&lt;=DATE(2022,12,31)),AR203,""))</f>
        <v/>
      </c>
      <c r="AS310" s="312" t="str">
        <f>IF(AND('別紙3-1_区分⑤所要額内訳'!$E$102&gt;=DATE(2023,1,1),'別紙3-1_区分⑤所要額内訳'!$D$102="無",COUNTIF($D$203:AS203,1)&lt;=7),AS203,IF(OR('別紙3-1_区分⑤所要額内訳'!$D$102="有",'別紙3-1_区分⑤所要額内訳'!$E$102&lt;=DATE(2022,12,31)),AS203,""))</f>
        <v/>
      </c>
      <c r="AT310" s="312" t="str">
        <f>IF(AND('別紙3-1_区分⑤所要額内訳'!$E$102&gt;=DATE(2023,1,1),'別紙3-1_区分⑤所要額内訳'!$D$102="無",COUNTIF($D$203:AT203,1)&lt;=7),AT203,IF(OR('別紙3-1_区分⑤所要額内訳'!$D$102="有",'別紙3-1_区分⑤所要額内訳'!$E$102&lt;=DATE(2022,12,31)),AT203,""))</f>
        <v/>
      </c>
      <c r="AU310" s="312" t="str">
        <f>IF(AND('別紙3-1_区分⑤所要額内訳'!$E$102&gt;=DATE(2023,1,1),'別紙3-1_区分⑤所要額内訳'!$D$102="無",COUNTIF($D$203:AU203,1)&lt;=7),AU203,IF(OR('別紙3-1_区分⑤所要額内訳'!$D$102="有",'別紙3-1_区分⑤所要額内訳'!$E$102&lt;=DATE(2022,12,31)),AU203,""))</f>
        <v/>
      </c>
      <c r="AV310" s="312" t="str">
        <f>IF(AND('別紙3-1_区分⑤所要額内訳'!$E$102&gt;=DATE(2023,1,1),'別紙3-1_区分⑤所要額内訳'!$D$102="無",COUNTIF($D$203:AV203,1)&lt;=7),AV203,IF(OR('別紙3-1_区分⑤所要額内訳'!$D$102="有",'別紙3-1_区分⑤所要額内訳'!$E$102&lt;=DATE(2022,12,31)),AV203,""))</f>
        <v/>
      </c>
      <c r="AW310" s="312" t="str">
        <f>IF(AND('別紙3-1_区分⑤所要額内訳'!$E$102&gt;=DATE(2023,1,1),'別紙3-1_区分⑤所要額内訳'!$D$102="無",COUNTIF($D$203:AW203,1)&lt;=7),AW203,IF(OR('別紙3-1_区分⑤所要額内訳'!$D$102="有",'別紙3-1_区分⑤所要額内訳'!$E$102&lt;=DATE(2022,12,31)),AW203,""))</f>
        <v/>
      </c>
      <c r="AX310" s="312" t="str">
        <f>IF(AND('別紙3-1_区分⑤所要額内訳'!$E$102&gt;=DATE(2023,1,1),'別紙3-1_区分⑤所要額内訳'!$D$102="無",COUNTIF($D$203:AX203,1)&lt;=7),AX203,IF(OR('別紙3-1_区分⑤所要額内訳'!$D$102="有",'別紙3-1_区分⑤所要額内訳'!$E$102&lt;=DATE(2022,12,31)),AX203,""))</f>
        <v/>
      </c>
      <c r="AY310" s="312" t="str">
        <f>IF(AND('別紙3-1_区分⑤所要額内訳'!$E$102&gt;=DATE(2023,1,1),'別紙3-1_区分⑤所要額内訳'!$D$102="無",COUNTIF($D$203:AY203,1)&lt;=7),AY203,IF(OR('別紙3-1_区分⑤所要額内訳'!$D$102="有",'別紙3-1_区分⑤所要額内訳'!$E$102&lt;=DATE(2022,12,31)),AY203,""))</f>
        <v/>
      </c>
      <c r="AZ310" s="312" t="str">
        <f>IF(AND('別紙3-1_区分⑤所要額内訳'!$E$102&gt;=DATE(2023,1,1),'別紙3-1_区分⑤所要額内訳'!$D$102="無",COUNTIF($D$203:AZ203,1)&lt;=7),AZ203,IF(OR('別紙3-1_区分⑤所要額内訳'!$D$102="有",'別紙3-1_区分⑤所要額内訳'!$E$102&lt;=DATE(2022,12,31)),AZ203,""))</f>
        <v/>
      </c>
      <c r="BA310" s="312" t="str">
        <f>IF(AND('別紙3-1_区分⑤所要額内訳'!$E$102&gt;=DATE(2023,1,1),'別紙3-1_区分⑤所要額内訳'!$D$102="無",COUNTIF($D$203:BA203,1)&lt;=7),BA203,IF(OR('別紙3-1_区分⑤所要額内訳'!$D$102="有",'別紙3-1_区分⑤所要額内訳'!$E$102&lt;=DATE(2022,12,31)),BA203,""))</f>
        <v/>
      </c>
      <c r="BB310" s="311">
        <f t="shared" si="233"/>
        <v>1</v>
      </c>
    </row>
    <row r="311" spans="1:54">
      <c r="A311" s="307" t="str">
        <f t="shared" si="234"/>
        <v/>
      </c>
      <c r="B311" s="313" t="str">
        <f t="shared" si="234"/>
        <v/>
      </c>
      <c r="C311" s="307" t="str">
        <f t="shared" si="234"/>
        <v/>
      </c>
      <c r="D311" s="312">
        <f>IF(AND('別紙3-1_区分⑤所要額内訳'!$E$103&gt;=DATE(2023,1,1),'別紙3-1_区分⑤所要額内訳'!$D$103="無",COUNTIF($D$204:D204,1)&lt;=7),D204,IF(OR('別紙3-1_区分⑤所要額内訳'!$D$103="有",'別紙3-1_区分⑤所要額内訳'!$E$103&lt;=DATE(2022,12,31)),D204,""))</f>
        <v>1</v>
      </c>
      <c r="E311" s="312" t="str">
        <f>IF(AND('別紙3-1_区分⑤所要額内訳'!$E$103&gt;=DATE(2023,1,1),'別紙3-1_区分⑤所要額内訳'!$D$103="無",COUNTIF($D$204:E204,1)&lt;=7),E204,IF(OR('別紙3-1_区分⑤所要額内訳'!$D$103="有",'別紙3-1_区分⑤所要額内訳'!$E$103&lt;=DATE(2022,12,31)),E204,""))</f>
        <v/>
      </c>
      <c r="F311" s="312" t="str">
        <f>IF(AND('別紙3-1_区分⑤所要額内訳'!$E$103&gt;=DATE(2023,1,1),'別紙3-1_区分⑤所要額内訳'!$D$103="無",COUNTIF($D$204:F204,1)&lt;=7),F204,IF(OR('別紙3-1_区分⑤所要額内訳'!$D$103="有",'別紙3-1_区分⑤所要額内訳'!$E$103&lt;=DATE(2022,12,31)),F204,""))</f>
        <v/>
      </c>
      <c r="G311" s="312" t="str">
        <f>IF(AND('別紙3-1_区分⑤所要額内訳'!$E$103&gt;=DATE(2023,1,1),'別紙3-1_区分⑤所要額内訳'!$D$103="無",COUNTIF($D$204:G204,1)&lt;=7),G204,IF(OR('別紙3-1_区分⑤所要額内訳'!$D$103="有",'別紙3-1_区分⑤所要額内訳'!$E$103&lt;=DATE(2022,12,31)),G204,""))</f>
        <v/>
      </c>
      <c r="H311" s="312" t="str">
        <f>IF(AND('別紙3-1_区分⑤所要額内訳'!$E$103&gt;=DATE(2023,1,1),'別紙3-1_区分⑤所要額内訳'!$D$103="無",COUNTIF($D$204:H204,1)&lt;=7),H204,IF(OR('別紙3-1_区分⑤所要額内訳'!$D$103="有",'別紙3-1_区分⑤所要額内訳'!$E$103&lt;=DATE(2022,12,31)),H204,""))</f>
        <v/>
      </c>
      <c r="I311" s="312" t="str">
        <f>IF(AND('別紙3-1_区分⑤所要額内訳'!$E$103&gt;=DATE(2023,1,1),'別紙3-1_区分⑤所要額内訳'!$D$103="無",COUNTIF($D$204:I204,1)&lt;=7),I204,IF(OR('別紙3-1_区分⑤所要額内訳'!$D$103="有",'別紙3-1_区分⑤所要額内訳'!$E$103&lt;=DATE(2022,12,31)),I204,""))</f>
        <v/>
      </c>
      <c r="J311" s="312" t="str">
        <f>IF(AND('別紙3-1_区分⑤所要額内訳'!$E$103&gt;=DATE(2023,1,1),'別紙3-1_区分⑤所要額内訳'!$D$103="無",COUNTIF($D$204:J204,1)&lt;=7),J204,IF(OR('別紙3-1_区分⑤所要額内訳'!$D$103="有",'別紙3-1_区分⑤所要額内訳'!$E$103&lt;=DATE(2022,12,31)),J204,""))</f>
        <v/>
      </c>
      <c r="K311" s="312" t="str">
        <f>IF(AND('別紙3-1_区分⑤所要額内訳'!$E$103&gt;=DATE(2023,1,1),'別紙3-1_区分⑤所要額内訳'!$D$103="無",COUNTIF($D$204:K204,1)&lt;=7),K204,IF(OR('別紙3-1_区分⑤所要額内訳'!$D$103="有",'別紙3-1_区分⑤所要額内訳'!$E$103&lt;=DATE(2022,12,31)),K204,""))</f>
        <v/>
      </c>
      <c r="L311" s="312" t="str">
        <f>IF(AND('別紙3-1_区分⑤所要額内訳'!$E$103&gt;=DATE(2023,1,1),'別紙3-1_区分⑤所要額内訳'!$D$103="無",COUNTIF($D$204:L204,1)&lt;=7),L204,IF(OR('別紙3-1_区分⑤所要額内訳'!$D$103="有",'別紙3-1_区分⑤所要額内訳'!$E$103&lt;=DATE(2022,12,31)),L204,""))</f>
        <v/>
      </c>
      <c r="M311" s="312" t="str">
        <f>IF(AND('別紙3-1_区分⑤所要額内訳'!$E$103&gt;=DATE(2023,1,1),'別紙3-1_区分⑤所要額内訳'!$D$103="無",COUNTIF($D$204:M204,1)&lt;=7),M204,IF(OR('別紙3-1_区分⑤所要額内訳'!$D$103="有",'別紙3-1_区分⑤所要額内訳'!$E$103&lt;=DATE(2022,12,31)),M204,""))</f>
        <v/>
      </c>
      <c r="N311" s="312" t="str">
        <f>IF(AND('別紙3-1_区分⑤所要額内訳'!$E$103&gt;=DATE(2023,1,1),'別紙3-1_区分⑤所要額内訳'!$D$103="無",COUNTIF($D$204:N204,1)&lt;=7),N204,IF(OR('別紙3-1_区分⑤所要額内訳'!$D$103="有",'別紙3-1_区分⑤所要額内訳'!$E$103&lt;=DATE(2022,12,31)),N204,""))</f>
        <v/>
      </c>
      <c r="O311" s="312" t="str">
        <f>IF(AND('別紙3-1_区分⑤所要額内訳'!$E$103&gt;=DATE(2023,1,1),'別紙3-1_区分⑤所要額内訳'!$D$103="無",COUNTIF($D$204:O204,1)&lt;=7),O204,IF(OR('別紙3-1_区分⑤所要額内訳'!$D$103="有",'別紙3-1_区分⑤所要額内訳'!$E$103&lt;=DATE(2022,12,31)),O204,""))</f>
        <v/>
      </c>
      <c r="P311" s="312" t="str">
        <f>IF(AND('別紙3-1_区分⑤所要額内訳'!$E$103&gt;=DATE(2023,1,1),'別紙3-1_区分⑤所要額内訳'!$D$103="無",COUNTIF($D$204:P204,1)&lt;=7),P204,IF(OR('別紙3-1_区分⑤所要額内訳'!$D$103="有",'別紙3-1_区分⑤所要額内訳'!$E$103&lt;=DATE(2022,12,31)),P204,""))</f>
        <v/>
      </c>
      <c r="Q311" s="312" t="str">
        <f>IF(AND('別紙3-1_区分⑤所要額内訳'!$E$103&gt;=DATE(2023,1,1),'別紙3-1_区分⑤所要額内訳'!$D$103="無",COUNTIF($D$204:Q204,1)&lt;=7),Q204,IF(OR('別紙3-1_区分⑤所要額内訳'!$D$103="有",'別紙3-1_区分⑤所要額内訳'!$E$103&lt;=DATE(2022,12,31)),Q204,""))</f>
        <v/>
      </c>
      <c r="R311" s="312" t="str">
        <f>IF(AND('別紙3-1_区分⑤所要額内訳'!$E$103&gt;=DATE(2023,1,1),'別紙3-1_区分⑤所要額内訳'!$D$103="無",COUNTIF($D$204:R204,1)&lt;=7),R204,IF(OR('別紙3-1_区分⑤所要額内訳'!$D$103="有",'別紙3-1_区分⑤所要額内訳'!$E$103&lt;=DATE(2022,12,31)),R204,""))</f>
        <v/>
      </c>
      <c r="S311" s="312" t="str">
        <f>IF(AND('別紙3-1_区分⑤所要額内訳'!$E$103&gt;=DATE(2023,1,1),'別紙3-1_区分⑤所要額内訳'!$D$103="無",COUNTIF($D$204:S204,1)&lt;=7),S204,IF(OR('別紙3-1_区分⑤所要額内訳'!$D$103="有",'別紙3-1_区分⑤所要額内訳'!$E$103&lt;=DATE(2022,12,31)),S204,""))</f>
        <v/>
      </c>
      <c r="T311" s="312" t="str">
        <f>IF(AND('別紙3-1_区分⑤所要額内訳'!$E$103&gt;=DATE(2023,1,1),'別紙3-1_区分⑤所要額内訳'!$D$103="無",COUNTIF($D$204:T204,1)&lt;=7),T204,IF(OR('別紙3-1_区分⑤所要額内訳'!$D$103="有",'別紙3-1_区分⑤所要額内訳'!$E$103&lt;=DATE(2022,12,31)),T204,""))</f>
        <v/>
      </c>
      <c r="U311" s="312" t="str">
        <f>IF(AND('別紙3-1_区分⑤所要額内訳'!$E$103&gt;=DATE(2023,1,1),'別紙3-1_区分⑤所要額内訳'!$D$103="無",COUNTIF($D$204:U204,1)&lt;=7),U204,IF(OR('別紙3-1_区分⑤所要額内訳'!$D$103="有",'別紙3-1_区分⑤所要額内訳'!$E$103&lt;=DATE(2022,12,31)),U204,""))</f>
        <v/>
      </c>
      <c r="V311" s="312" t="str">
        <f>IF(AND('別紙3-1_区分⑤所要額内訳'!$E$103&gt;=DATE(2023,1,1),'別紙3-1_区分⑤所要額内訳'!$D$103="無",COUNTIF($D$204:V204,1)&lt;=7),V204,IF(OR('別紙3-1_区分⑤所要額内訳'!$D$103="有",'別紙3-1_区分⑤所要額内訳'!$E$103&lt;=DATE(2022,12,31)),V204,""))</f>
        <v/>
      </c>
      <c r="W311" s="312" t="str">
        <f>IF(AND('別紙3-1_区分⑤所要額内訳'!$E$103&gt;=DATE(2023,1,1),'別紙3-1_区分⑤所要額内訳'!$D$103="無",COUNTIF($D$204:W204,1)&lt;=7),W204,IF(OR('別紙3-1_区分⑤所要額内訳'!$D$103="有",'別紙3-1_区分⑤所要額内訳'!$E$103&lt;=DATE(2022,12,31)),W204,""))</f>
        <v/>
      </c>
      <c r="X311" s="312" t="str">
        <f>IF(AND('別紙3-1_区分⑤所要額内訳'!$E$103&gt;=DATE(2023,1,1),'別紙3-1_区分⑤所要額内訳'!$D$103="無",COUNTIF($D$204:X204,1)&lt;=7),X204,IF(OR('別紙3-1_区分⑤所要額内訳'!$D$103="有",'別紙3-1_区分⑤所要額内訳'!$E$103&lt;=DATE(2022,12,31)),X204,""))</f>
        <v/>
      </c>
      <c r="Y311" s="312" t="str">
        <f>IF(AND('別紙3-1_区分⑤所要額内訳'!$E$103&gt;=DATE(2023,1,1),'別紙3-1_区分⑤所要額内訳'!$D$103="無",COUNTIF($D$204:Y204,1)&lt;=7),Y204,IF(OR('別紙3-1_区分⑤所要額内訳'!$D$103="有",'別紙3-1_区分⑤所要額内訳'!$E$103&lt;=DATE(2022,12,31)),Y204,""))</f>
        <v/>
      </c>
      <c r="Z311" s="312" t="str">
        <f>IF(AND('別紙3-1_区分⑤所要額内訳'!$E$103&gt;=DATE(2023,1,1),'別紙3-1_区分⑤所要額内訳'!$D$103="無",COUNTIF($D$204:Z204,1)&lt;=7),Z204,IF(OR('別紙3-1_区分⑤所要額内訳'!$D$103="有",'別紙3-1_区分⑤所要額内訳'!$E$103&lt;=DATE(2022,12,31)),Z204,""))</f>
        <v/>
      </c>
      <c r="AA311" s="312" t="str">
        <f>IF(AND('別紙3-1_区分⑤所要額内訳'!$E$103&gt;=DATE(2023,1,1),'別紙3-1_区分⑤所要額内訳'!$D$103="無",COUNTIF($D$204:AA204,1)&lt;=7),AA204,IF(OR('別紙3-1_区分⑤所要額内訳'!$D$103="有",'別紙3-1_区分⑤所要額内訳'!$E$103&lt;=DATE(2022,12,31)),AA204,""))</f>
        <v/>
      </c>
      <c r="AB311" s="312" t="str">
        <f>IF(AND('別紙3-1_区分⑤所要額内訳'!$E$103&gt;=DATE(2023,1,1),'別紙3-1_区分⑤所要額内訳'!$D$103="無",COUNTIF($D$204:AB204,1)&lt;=7),AB204,IF(OR('別紙3-1_区分⑤所要額内訳'!$D$103="有",'別紙3-1_区分⑤所要額内訳'!$E$103&lt;=DATE(2022,12,31)),AB204,""))</f>
        <v/>
      </c>
      <c r="AC311" s="312" t="str">
        <f>IF(AND('別紙3-1_区分⑤所要額内訳'!$E$103&gt;=DATE(2023,1,1),'別紙3-1_区分⑤所要額内訳'!$D$103="無",COUNTIF($D$204:AC204,1)&lt;=7),AC204,IF(OR('別紙3-1_区分⑤所要額内訳'!$D$103="有",'別紙3-1_区分⑤所要額内訳'!$E$103&lt;=DATE(2022,12,31)),AC204,""))</f>
        <v/>
      </c>
      <c r="AD311" s="312" t="str">
        <f>IF(AND('別紙3-1_区分⑤所要額内訳'!$E$103&gt;=DATE(2023,1,1),'別紙3-1_区分⑤所要額内訳'!$D$103="無",COUNTIF($D$204:AD204,1)&lt;=7),AD204,IF(OR('別紙3-1_区分⑤所要額内訳'!$D$103="有",'別紙3-1_区分⑤所要額内訳'!$E$103&lt;=DATE(2022,12,31)),AD204,""))</f>
        <v/>
      </c>
      <c r="AE311" s="312" t="str">
        <f>IF(AND('別紙3-1_区分⑤所要額内訳'!$E$103&gt;=DATE(2023,1,1),'別紙3-1_区分⑤所要額内訳'!$D$103="無",COUNTIF($D$204:AE204,1)&lt;=7),AE204,IF(OR('別紙3-1_区分⑤所要額内訳'!$D$103="有",'別紙3-1_区分⑤所要額内訳'!$E$103&lt;=DATE(2022,12,31)),AE204,""))</f>
        <v/>
      </c>
      <c r="AF311" s="312" t="str">
        <f>IF(AND('別紙3-1_区分⑤所要額内訳'!$E$103&gt;=DATE(2023,1,1),'別紙3-1_区分⑤所要額内訳'!$D$103="無",COUNTIF($D$204:AF204,1)&lt;=7),AF204,IF(OR('別紙3-1_区分⑤所要額内訳'!$D$103="有",'別紙3-1_区分⑤所要額内訳'!$E$103&lt;=DATE(2022,12,31)),AF204,""))</f>
        <v/>
      </c>
      <c r="AG311" s="312" t="str">
        <f>IF(AND('別紙3-1_区分⑤所要額内訳'!$E$103&gt;=DATE(2023,1,1),'別紙3-1_区分⑤所要額内訳'!$D$103="無",COUNTIF($D$204:AG204,1)&lt;=7),AG204,IF(OR('別紙3-1_区分⑤所要額内訳'!$D$103="有",'別紙3-1_区分⑤所要額内訳'!$E$103&lt;=DATE(2022,12,31)),AG204,""))</f>
        <v/>
      </c>
      <c r="AH311" s="312" t="str">
        <f>IF(AND('別紙3-1_区分⑤所要額内訳'!$E$103&gt;=DATE(2023,1,1),'別紙3-1_区分⑤所要額内訳'!$D$103="無",COUNTIF($D$204:AH204,1)&lt;=7),AH204,IF(OR('別紙3-1_区分⑤所要額内訳'!$D$103="有",'別紙3-1_区分⑤所要額内訳'!$E$103&lt;=DATE(2022,12,31)),AH204,""))</f>
        <v/>
      </c>
      <c r="AI311" s="312" t="str">
        <f>IF(AND('別紙3-1_区分⑤所要額内訳'!$E$103&gt;=DATE(2023,1,1),'別紙3-1_区分⑤所要額内訳'!$D$103="無",COUNTIF($D$204:AI204,1)&lt;=7),AI204,IF(OR('別紙3-1_区分⑤所要額内訳'!$D$103="有",'別紙3-1_区分⑤所要額内訳'!$E$103&lt;=DATE(2022,12,31)),AI204,""))</f>
        <v/>
      </c>
      <c r="AJ311" s="312" t="str">
        <f>IF(AND('別紙3-1_区分⑤所要額内訳'!$E$103&gt;=DATE(2023,1,1),'別紙3-1_区分⑤所要額内訳'!$D$103="無",COUNTIF($D$204:AJ204,1)&lt;=7),AJ204,IF(OR('別紙3-1_区分⑤所要額内訳'!$D$103="有",'別紙3-1_区分⑤所要額内訳'!$E$103&lt;=DATE(2022,12,31)),AJ204,""))</f>
        <v/>
      </c>
      <c r="AK311" s="312" t="str">
        <f>IF(AND('別紙3-1_区分⑤所要額内訳'!$E$103&gt;=DATE(2023,1,1),'別紙3-1_区分⑤所要額内訳'!$D$103="無",COUNTIF($D$204:AK204,1)&lt;=7),AK204,IF(OR('別紙3-1_区分⑤所要額内訳'!$D$103="有",'別紙3-1_区分⑤所要額内訳'!$E$103&lt;=DATE(2022,12,31)),AK204,""))</f>
        <v/>
      </c>
      <c r="AL311" s="312" t="str">
        <f>IF(AND('別紙3-1_区分⑤所要額内訳'!$E$103&gt;=DATE(2023,1,1),'別紙3-1_区分⑤所要額内訳'!$D$103="無",COUNTIF($D$204:AL204,1)&lt;=7),AL204,IF(OR('別紙3-1_区分⑤所要額内訳'!$D$103="有",'別紙3-1_区分⑤所要額内訳'!$E$103&lt;=DATE(2022,12,31)),AL204,""))</f>
        <v/>
      </c>
      <c r="AM311" s="312" t="str">
        <f>IF(AND('別紙3-1_区分⑤所要額内訳'!$E$103&gt;=DATE(2023,1,1),'別紙3-1_区分⑤所要額内訳'!$D$103="無",COUNTIF($D$204:AM204,1)&lt;=7),AM204,IF(OR('別紙3-1_区分⑤所要額内訳'!$D$103="有",'別紙3-1_区分⑤所要額内訳'!$E$103&lt;=DATE(2022,12,31)),AM204,""))</f>
        <v/>
      </c>
      <c r="AN311" s="312" t="str">
        <f>IF(AND('別紙3-1_区分⑤所要額内訳'!$E$103&gt;=DATE(2023,1,1),'別紙3-1_区分⑤所要額内訳'!$D$103="無",COUNTIF($D$204:AN204,1)&lt;=7),AN204,IF(OR('別紙3-1_区分⑤所要額内訳'!$D$103="有",'別紙3-1_区分⑤所要額内訳'!$E$103&lt;=DATE(2022,12,31)),AN204,""))</f>
        <v/>
      </c>
      <c r="AO311" s="312" t="str">
        <f>IF(AND('別紙3-1_区分⑤所要額内訳'!$E$103&gt;=DATE(2023,1,1),'別紙3-1_区分⑤所要額内訳'!$D$103="無",COUNTIF($D$204:AO204,1)&lt;=7),AO204,IF(OR('別紙3-1_区分⑤所要額内訳'!$D$103="有",'別紙3-1_区分⑤所要額内訳'!$E$103&lt;=DATE(2022,12,31)),AO204,""))</f>
        <v/>
      </c>
      <c r="AP311" s="312" t="str">
        <f>IF(AND('別紙3-1_区分⑤所要額内訳'!$E$103&gt;=DATE(2023,1,1),'別紙3-1_区分⑤所要額内訳'!$D$103="無",COUNTIF($D$204:AP204,1)&lt;=7),AP204,IF(OR('別紙3-1_区分⑤所要額内訳'!$D$103="有",'別紙3-1_区分⑤所要額内訳'!$E$103&lt;=DATE(2022,12,31)),AP204,""))</f>
        <v/>
      </c>
      <c r="AQ311" s="312" t="str">
        <f>IF(AND('別紙3-1_区分⑤所要額内訳'!$E$103&gt;=DATE(2023,1,1),'別紙3-1_区分⑤所要額内訳'!$D$103="無",COUNTIF($D$204:AQ204,1)&lt;=7),AQ204,IF(OR('別紙3-1_区分⑤所要額内訳'!$D$103="有",'別紙3-1_区分⑤所要額内訳'!$E$103&lt;=DATE(2022,12,31)),AQ204,""))</f>
        <v/>
      </c>
      <c r="AR311" s="312" t="str">
        <f>IF(AND('別紙3-1_区分⑤所要額内訳'!$E$103&gt;=DATE(2023,1,1),'別紙3-1_区分⑤所要額内訳'!$D$103="無",COUNTIF($D$204:AR204,1)&lt;=7),AR204,IF(OR('別紙3-1_区分⑤所要額内訳'!$D$103="有",'別紙3-1_区分⑤所要額内訳'!$E$103&lt;=DATE(2022,12,31)),AR204,""))</f>
        <v/>
      </c>
      <c r="AS311" s="312" t="str">
        <f>IF(AND('別紙3-1_区分⑤所要額内訳'!$E$103&gt;=DATE(2023,1,1),'別紙3-1_区分⑤所要額内訳'!$D$103="無",COUNTIF($D$204:AS204,1)&lt;=7),AS204,IF(OR('別紙3-1_区分⑤所要額内訳'!$D$103="有",'別紙3-1_区分⑤所要額内訳'!$E$103&lt;=DATE(2022,12,31)),AS204,""))</f>
        <v/>
      </c>
      <c r="AT311" s="312" t="str">
        <f>IF(AND('別紙3-1_区分⑤所要額内訳'!$E$103&gt;=DATE(2023,1,1),'別紙3-1_区分⑤所要額内訳'!$D$103="無",COUNTIF($D$204:AT204,1)&lt;=7),AT204,IF(OR('別紙3-1_区分⑤所要額内訳'!$D$103="有",'別紙3-1_区分⑤所要額内訳'!$E$103&lt;=DATE(2022,12,31)),AT204,""))</f>
        <v/>
      </c>
      <c r="AU311" s="312" t="str">
        <f>IF(AND('別紙3-1_区分⑤所要額内訳'!$E$103&gt;=DATE(2023,1,1),'別紙3-1_区分⑤所要額内訳'!$D$103="無",COUNTIF($D$204:AU204,1)&lt;=7),AU204,IF(OR('別紙3-1_区分⑤所要額内訳'!$D$103="有",'別紙3-1_区分⑤所要額内訳'!$E$103&lt;=DATE(2022,12,31)),AU204,""))</f>
        <v/>
      </c>
      <c r="AV311" s="312" t="str">
        <f>IF(AND('別紙3-1_区分⑤所要額内訳'!$E$103&gt;=DATE(2023,1,1),'別紙3-1_区分⑤所要額内訳'!$D$103="無",COUNTIF($D$204:AV204,1)&lt;=7),AV204,IF(OR('別紙3-1_区分⑤所要額内訳'!$D$103="有",'別紙3-1_区分⑤所要額内訳'!$E$103&lt;=DATE(2022,12,31)),AV204,""))</f>
        <v/>
      </c>
      <c r="AW311" s="312" t="str">
        <f>IF(AND('別紙3-1_区分⑤所要額内訳'!$E$103&gt;=DATE(2023,1,1),'別紙3-1_区分⑤所要額内訳'!$D$103="無",COUNTIF($D$204:AW204,1)&lt;=7),AW204,IF(OR('別紙3-1_区分⑤所要額内訳'!$D$103="有",'別紙3-1_区分⑤所要額内訳'!$E$103&lt;=DATE(2022,12,31)),AW204,""))</f>
        <v/>
      </c>
      <c r="AX311" s="312" t="str">
        <f>IF(AND('別紙3-1_区分⑤所要額内訳'!$E$103&gt;=DATE(2023,1,1),'別紙3-1_区分⑤所要額内訳'!$D$103="無",COUNTIF($D$204:AX204,1)&lt;=7),AX204,IF(OR('別紙3-1_区分⑤所要額内訳'!$D$103="有",'別紙3-1_区分⑤所要額内訳'!$E$103&lt;=DATE(2022,12,31)),AX204,""))</f>
        <v/>
      </c>
      <c r="AY311" s="312" t="str">
        <f>IF(AND('別紙3-1_区分⑤所要額内訳'!$E$103&gt;=DATE(2023,1,1),'別紙3-1_区分⑤所要額内訳'!$D$103="無",COUNTIF($D$204:AY204,1)&lt;=7),AY204,IF(OR('別紙3-1_区分⑤所要額内訳'!$D$103="有",'別紙3-1_区分⑤所要額内訳'!$E$103&lt;=DATE(2022,12,31)),AY204,""))</f>
        <v/>
      </c>
      <c r="AZ311" s="312" t="str">
        <f>IF(AND('別紙3-1_区分⑤所要額内訳'!$E$103&gt;=DATE(2023,1,1),'別紙3-1_区分⑤所要額内訳'!$D$103="無",COUNTIF($D$204:AZ204,1)&lt;=7),AZ204,IF(OR('別紙3-1_区分⑤所要額内訳'!$D$103="有",'別紙3-1_区分⑤所要額内訳'!$E$103&lt;=DATE(2022,12,31)),AZ204,""))</f>
        <v/>
      </c>
      <c r="BA311" s="312" t="str">
        <f>IF(AND('別紙3-1_区分⑤所要額内訳'!$E$103&gt;=DATE(2023,1,1),'別紙3-1_区分⑤所要額内訳'!$D$103="無",COUNTIF($D$204:BA204,1)&lt;=7),BA204,IF(OR('別紙3-1_区分⑤所要額内訳'!$D$103="有",'別紙3-1_区分⑤所要額内訳'!$E$103&lt;=DATE(2022,12,31)),BA204,""))</f>
        <v/>
      </c>
      <c r="BB311" s="311">
        <f t="shared" si="233"/>
        <v>1</v>
      </c>
    </row>
    <row r="312" spans="1:54">
      <c r="A312" s="307" t="str">
        <f t="shared" si="234"/>
        <v/>
      </c>
      <c r="B312" s="313" t="str">
        <f t="shared" si="234"/>
        <v/>
      </c>
      <c r="C312" s="307" t="str">
        <f t="shared" si="234"/>
        <v/>
      </c>
      <c r="D312" s="312">
        <f>IF(AND('別紙3-1_区分⑤所要額内訳'!$E$104&gt;=DATE(2023,1,1),'別紙3-1_区分⑤所要額内訳'!$D$104="無",COUNTIF($D$205:D205,1)&lt;=7),D205,IF(OR('別紙3-1_区分⑤所要額内訳'!$D$104="有",'別紙3-1_区分⑤所要額内訳'!$E$104&lt;=DATE(2022,12,31)),D205,""))</f>
        <v>1</v>
      </c>
      <c r="E312" s="312" t="str">
        <f>IF(AND('別紙3-1_区分⑤所要額内訳'!$E$104&gt;=DATE(2023,1,1),'別紙3-1_区分⑤所要額内訳'!$D$104="無",COUNTIF($D$205:E205,1)&lt;=7),E205,IF(OR('別紙3-1_区分⑤所要額内訳'!$D$104="有",'別紙3-1_区分⑤所要額内訳'!$E$104&lt;=DATE(2022,12,31)),E205,""))</f>
        <v/>
      </c>
      <c r="F312" s="312" t="str">
        <f>IF(AND('別紙3-1_区分⑤所要額内訳'!$E$104&gt;=DATE(2023,1,1),'別紙3-1_区分⑤所要額内訳'!$D$104="無",COUNTIF($D$205:F205,1)&lt;=7),F205,IF(OR('別紙3-1_区分⑤所要額内訳'!$D$104="有",'別紙3-1_区分⑤所要額内訳'!$E$104&lt;=DATE(2022,12,31)),F205,""))</f>
        <v/>
      </c>
      <c r="G312" s="312" t="str">
        <f>IF(AND('別紙3-1_区分⑤所要額内訳'!$E$104&gt;=DATE(2023,1,1),'別紙3-1_区分⑤所要額内訳'!$D$104="無",COUNTIF($D$205:G205,1)&lt;=7),G205,IF(OR('別紙3-1_区分⑤所要額内訳'!$D$104="有",'別紙3-1_区分⑤所要額内訳'!$E$104&lt;=DATE(2022,12,31)),G205,""))</f>
        <v/>
      </c>
      <c r="H312" s="312" t="str">
        <f>IF(AND('別紙3-1_区分⑤所要額内訳'!$E$104&gt;=DATE(2023,1,1),'別紙3-1_区分⑤所要額内訳'!$D$104="無",COUNTIF($D$205:H205,1)&lt;=7),H205,IF(OR('別紙3-1_区分⑤所要額内訳'!$D$104="有",'別紙3-1_区分⑤所要額内訳'!$E$104&lt;=DATE(2022,12,31)),H205,""))</f>
        <v/>
      </c>
      <c r="I312" s="312" t="str">
        <f>IF(AND('別紙3-1_区分⑤所要額内訳'!$E$104&gt;=DATE(2023,1,1),'別紙3-1_区分⑤所要額内訳'!$D$104="無",COUNTIF($D$205:I205,1)&lt;=7),I205,IF(OR('別紙3-1_区分⑤所要額内訳'!$D$104="有",'別紙3-1_区分⑤所要額内訳'!$E$104&lt;=DATE(2022,12,31)),I205,""))</f>
        <v/>
      </c>
      <c r="J312" s="312" t="str">
        <f>IF(AND('別紙3-1_区分⑤所要額内訳'!$E$104&gt;=DATE(2023,1,1),'別紙3-1_区分⑤所要額内訳'!$D$104="無",COUNTIF($D$205:J205,1)&lt;=7),J205,IF(OR('別紙3-1_区分⑤所要額内訳'!$D$104="有",'別紙3-1_区分⑤所要額内訳'!$E$104&lt;=DATE(2022,12,31)),J205,""))</f>
        <v/>
      </c>
      <c r="K312" s="312" t="str">
        <f>IF(AND('別紙3-1_区分⑤所要額内訳'!$E$104&gt;=DATE(2023,1,1),'別紙3-1_区分⑤所要額内訳'!$D$104="無",COUNTIF($D$205:K205,1)&lt;=7),K205,IF(OR('別紙3-1_区分⑤所要額内訳'!$D$104="有",'別紙3-1_区分⑤所要額内訳'!$E$104&lt;=DATE(2022,12,31)),K205,""))</f>
        <v/>
      </c>
      <c r="L312" s="312" t="str">
        <f>IF(AND('別紙3-1_区分⑤所要額内訳'!$E$104&gt;=DATE(2023,1,1),'別紙3-1_区分⑤所要額内訳'!$D$104="無",COUNTIF($D$205:L205,1)&lt;=7),L205,IF(OR('別紙3-1_区分⑤所要額内訳'!$D$104="有",'別紙3-1_区分⑤所要額内訳'!$E$104&lt;=DATE(2022,12,31)),L205,""))</f>
        <v/>
      </c>
      <c r="M312" s="312" t="str">
        <f>IF(AND('別紙3-1_区分⑤所要額内訳'!$E$104&gt;=DATE(2023,1,1),'別紙3-1_区分⑤所要額内訳'!$D$104="無",COUNTIF($D$205:M205,1)&lt;=7),M205,IF(OR('別紙3-1_区分⑤所要額内訳'!$D$104="有",'別紙3-1_区分⑤所要額内訳'!$E$104&lt;=DATE(2022,12,31)),M205,""))</f>
        <v/>
      </c>
      <c r="N312" s="312" t="str">
        <f>IF(AND('別紙3-1_区分⑤所要額内訳'!$E$104&gt;=DATE(2023,1,1),'別紙3-1_区分⑤所要額内訳'!$D$104="無",COUNTIF($D$205:N205,1)&lt;=7),N205,IF(OR('別紙3-1_区分⑤所要額内訳'!$D$104="有",'別紙3-1_区分⑤所要額内訳'!$E$104&lt;=DATE(2022,12,31)),N205,""))</f>
        <v/>
      </c>
      <c r="O312" s="312" t="str">
        <f>IF(AND('別紙3-1_区分⑤所要額内訳'!$E$104&gt;=DATE(2023,1,1),'別紙3-1_区分⑤所要額内訳'!$D$104="無",COUNTIF($D$205:O205,1)&lt;=7),O205,IF(OR('別紙3-1_区分⑤所要額内訳'!$D$104="有",'別紙3-1_区分⑤所要額内訳'!$E$104&lt;=DATE(2022,12,31)),O205,""))</f>
        <v/>
      </c>
      <c r="P312" s="312" t="str">
        <f>IF(AND('別紙3-1_区分⑤所要額内訳'!$E$104&gt;=DATE(2023,1,1),'別紙3-1_区分⑤所要額内訳'!$D$104="無",COUNTIF($D$205:P205,1)&lt;=7),P205,IF(OR('別紙3-1_区分⑤所要額内訳'!$D$104="有",'別紙3-1_区分⑤所要額内訳'!$E$104&lt;=DATE(2022,12,31)),P205,""))</f>
        <v/>
      </c>
      <c r="Q312" s="312" t="str">
        <f>IF(AND('別紙3-1_区分⑤所要額内訳'!$E$104&gt;=DATE(2023,1,1),'別紙3-1_区分⑤所要額内訳'!$D$104="無",COUNTIF($D$205:Q205,1)&lt;=7),Q205,IF(OR('別紙3-1_区分⑤所要額内訳'!$D$104="有",'別紙3-1_区分⑤所要額内訳'!$E$104&lt;=DATE(2022,12,31)),Q205,""))</f>
        <v/>
      </c>
      <c r="R312" s="312" t="str">
        <f>IF(AND('別紙3-1_区分⑤所要額内訳'!$E$104&gt;=DATE(2023,1,1),'別紙3-1_区分⑤所要額内訳'!$D$104="無",COUNTIF($D$205:R205,1)&lt;=7),R205,IF(OR('別紙3-1_区分⑤所要額内訳'!$D$104="有",'別紙3-1_区分⑤所要額内訳'!$E$104&lt;=DATE(2022,12,31)),R205,""))</f>
        <v/>
      </c>
      <c r="S312" s="312" t="str">
        <f>IF(AND('別紙3-1_区分⑤所要額内訳'!$E$104&gt;=DATE(2023,1,1),'別紙3-1_区分⑤所要額内訳'!$D$104="無",COUNTIF($D$205:S205,1)&lt;=7),S205,IF(OR('別紙3-1_区分⑤所要額内訳'!$D$104="有",'別紙3-1_区分⑤所要額内訳'!$E$104&lt;=DATE(2022,12,31)),S205,""))</f>
        <v/>
      </c>
      <c r="T312" s="312" t="str">
        <f>IF(AND('別紙3-1_区分⑤所要額内訳'!$E$104&gt;=DATE(2023,1,1),'別紙3-1_区分⑤所要額内訳'!$D$104="無",COUNTIF($D$205:T205,1)&lt;=7),T205,IF(OR('別紙3-1_区分⑤所要額内訳'!$D$104="有",'別紙3-1_区分⑤所要額内訳'!$E$104&lt;=DATE(2022,12,31)),T205,""))</f>
        <v/>
      </c>
      <c r="U312" s="312" t="str">
        <f>IF(AND('別紙3-1_区分⑤所要額内訳'!$E$104&gt;=DATE(2023,1,1),'別紙3-1_区分⑤所要額内訳'!$D$104="無",COUNTIF($D$205:U205,1)&lt;=7),U205,IF(OR('別紙3-1_区分⑤所要額内訳'!$D$104="有",'別紙3-1_区分⑤所要額内訳'!$E$104&lt;=DATE(2022,12,31)),U205,""))</f>
        <v/>
      </c>
      <c r="V312" s="312" t="str">
        <f>IF(AND('別紙3-1_区分⑤所要額内訳'!$E$104&gt;=DATE(2023,1,1),'別紙3-1_区分⑤所要額内訳'!$D$104="無",COUNTIF($D$205:V205,1)&lt;=7),V205,IF(OR('別紙3-1_区分⑤所要額内訳'!$D$104="有",'別紙3-1_区分⑤所要額内訳'!$E$104&lt;=DATE(2022,12,31)),V205,""))</f>
        <v/>
      </c>
      <c r="W312" s="312" t="str">
        <f>IF(AND('別紙3-1_区分⑤所要額内訳'!$E$104&gt;=DATE(2023,1,1),'別紙3-1_区分⑤所要額内訳'!$D$104="無",COUNTIF($D$205:W205,1)&lt;=7),W205,IF(OR('別紙3-1_区分⑤所要額内訳'!$D$104="有",'別紙3-1_区分⑤所要額内訳'!$E$104&lt;=DATE(2022,12,31)),W205,""))</f>
        <v/>
      </c>
      <c r="X312" s="312" t="str">
        <f>IF(AND('別紙3-1_区分⑤所要額内訳'!$E$104&gt;=DATE(2023,1,1),'別紙3-1_区分⑤所要額内訳'!$D$104="無",COUNTIF($D$205:X205,1)&lt;=7),X205,IF(OR('別紙3-1_区分⑤所要額内訳'!$D$104="有",'別紙3-1_区分⑤所要額内訳'!$E$104&lt;=DATE(2022,12,31)),X205,""))</f>
        <v/>
      </c>
      <c r="Y312" s="312" t="str">
        <f>IF(AND('別紙3-1_区分⑤所要額内訳'!$E$104&gt;=DATE(2023,1,1),'別紙3-1_区分⑤所要額内訳'!$D$104="無",COUNTIF($D$205:Y205,1)&lt;=7),Y205,IF(OR('別紙3-1_区分⑤所要額内訳'!$D$104="有",'別紙3-1_区分⑤所要額内訳'!$E$104&lt;=DATE(2022,12,31)),Y205,""))</f>
        <v/>
      </c>
      <c r="Z312" s="312" t="str">
        <f>IF(AND('別紙3-1_区分⑤所要額内訳'!$E$104&gt;=DATE(2023,1,1),'別紙3-1_区分⑤所要額内訳'!$D$104="無",COUNTIF($D$205:Z205,1)&lt;=7),Z205,IF(OR('別紙3-1_区分⑤所要額内訳'!$D$104="有",'別紙3-1_区分⑤所要額内訳'!$E$104&lt;=DATE(2022,12,31)),Z205,""))</f>
        <v/>
      </c>
      <c r="AA312" s="312" t="str">
        <f>IF(AND('別紙3-1_区分⑤所要額内訳'!$E$104&gt;=DATE(2023,1,1),'別紙3-1_区分⑤所要額内訳'!$D$104="無",COUNTIF($D$205:AA205,1)&lt;=7),AA205,IF(OR('別紙3-1_区分⑤所要額内訳'!$D$104="有",'別紙3-1_区分⑤所要額内訳'!$E$104&lt;=DATE(2022,12,31)),AA205,""))</f>
        <v/>
      </c>
      <c r="AB312" s="312" t="str">
        <f>IF(AND('別紙3-1_区分⑤所要額内訳'!$E$104&gt;=DATE(2023,1,1),'別紙3-1_区分⑤所要額内訳'!$D$104="無",COUNTIF($D$205:AB205,1)&lt;=7),AB205,IF(OR('別紙3-1_区分⑤所要額内訳'!$D$104="有",'別紙3-1_区分⑤所要額内訳'!$E$104&lt;=DATE(2022,12,31)),AB205,""))</f>
        <v/>
      </c>
      <c r="AC312" s="312" t="str">
        <f>IF(AND('別紙3-1_区分⑤所要額内訳'!$E$104&gt;=DATE(2023,1,1),'別紙3-1_区分⑤所要額内訳'!$D$104="無",COUNTIF($D$205:AC205,1)&lt;=7),AC205,IF(OR('別紙3-1_区分⑤所要額内訳'!$D$104="有",'別紙3-1_区分⑤所要額内訳'!$E$104&lt;=DATE(2022,12,31)),AC205,""))</f>
        <v/>
      </c>
      <c r="AD312" s="312" t="str">
        <f>IF(AND('別紙3-1_区分⑤所要額内訳'!$E$104&gt;=DATE(2023,1,1),'別紙3-1_区分⑤所要額内訳'!$D$104="無",COUNTIF($D$205:AD205,1)&lt;=7),AD205,IF(OR('別紙3-1_区分⑤所要額内訳'!$D$104="有",'別紙3-1_区分⑤所要額内訳'!$E$104&lt;=DATE(2022,12,31)),AD205,""))</f>
        <v/>
      </c>
      <c r="AE312" s="312" t="str">
        <f>IF(AND('別紙3-1_区分⑤所要額内訳'!$E$104&gt;=DATE(2023,1,1),'別紙3-1_区分⑤所要額内訳'!$D$104="無",COUNTIF($D$205:AE205,1)&lt;=7),AE205,IF(OR('別紙3-1_区分⑤所要額内訳'!$D$104="有",'別紙3-1_区分⑤所要額内訳'!$E$104&lt;=DATE(2022,12,31)),AE205,""))</f>
        <v/>
      </c>
      <c r="AF312" s="312" t="str">
        <f>IF(AND('別紙3-1_区分⑤所要額内訳'!$E$104&gt;=DATE(2023,1,1),'別紙3-1_区分⑤所要額内訳'!$D$104="無",COUNTIF($D$205:AF205,1)&lt;=7),AF205,IF(OR('別紙3-1_区分⑤所要額内訳'!$D$104="有",'別紙3-1_区分⑤所要額内訳'!$E$104&lt;=DATE(2022,12,31)),AF205,""))</f>
        <v/>
      </c>
      <c r="AG312" s="312" t="str">
        <f>IF(AND('別紙3-1_区分⑤所要額内訳'!$E$104&gt;=DATE(2023,1,1),'別紙3-1_区分⑤所要額内訳'!$D$104="無",COUNTIF($D$205:AG205,1)&lt;=7),AG205,IF(OR('別紙3-1_区分⑤所要額内訳'!$D$104="有",'別紙3-1_区分⑤所要額内訳'!$E$104&lt;=DATE(2022,12,31)),AG205,""))</f>
        <v/>
      </c>
      <c r="AH312" s="312" t="str">
        <f>IF(AND('別紙3-1_区分⑤所要額内訳'!$E$104&gt;=DATE(2023,1,1),'別紙3-1_区分⑤所要額内訳'!$D$104="無",COUNTIF($D$205:AH205,1)&lt;=7),AH205,IF(OR('別紙3-1_区分⑤所要額内訳'!$D$104="有",'別紙3-1_区分⑤所要額内訳'!$E$104&lt;=DATE(2022,12,31)),AH205,""))</f>
        <v/>
      </c>
      <c r="AI312" s="312" t="str">
        <f>IF(AND('別紙3-1_区分⑤所要額内訳'!$E$104&gt;=DATE(2023,1,1),'別紙3-1_区分⑤所要額内訳'!$D$104="無",COUNTIF($D$205:AI205,1)&lt;=7),AI205,IF(OR('別紙3-1_区分⑤所要額内訳'!$D$104="有",'別紙3-1_区分⑤所要額内訳'!$E$104&lt;=DATE(2022,12,31)),AI205,""))</f>
        <v/>
      </c>
      <c r="AJ312" s="312" t="str">
        <f>IF(AND('別紙3-1_区分⑤所要額内訳'!$E$104&gt;=DATE(2023,1,1),'別紙3-1_区分⑤所要額内訳'!$D$104="無",COUNTIF($D$205:AJ205,1)&lt;=7),AJ205,IF(OR('別紙3-1_区分⑤所要額内訳'!$D$104="有",'別紙3-1_区分⑤所要額内訳'!$E$104&lt;=DATE(2022,12,31)),AJ205,""))</f>
        <v/>
      </c>
      <c r="AK312" s="312" t="str">
        <f>IF(AND('別紙3-1_区分⑤所要額内訳'!$E$104&gt;=DATE(2023,1,1),'別紙3-1_区分⑤所要額内訳'!$D$104="無",COUNTIF($D$205:AK205,1)&lt;=7),AK205,IF(OR('別紙3-1_区分⑤所要額内訳'!$D$104="有",'別紙3-1_区分⑤所要額内訳'!$E$104&lt;=DATE(2022,12,31)),AK205,""))</f>
        <v/>
      </c>
      <c r="AL312" s="312" t="str">
        <f>IF(AND('別紙3-1_区分⑤所要額内訳'!$E$104&gt;=DATE(2023,1,1),'別紙3-1_区分⑤所要額内訳'!$D$104="無",COUNTIF($D$205:AL205,1)&lt;=7),AL205,IF(OR('別紙3-1_区分⑤所要額内訳'!$D$104="有",'別紙3-1_区分⑤所要額内訳'!$E$104&lt;=DATE(2022,12,31)),AL205,""))</f>
        <v/>
      </c>
      <c r="AM312" s="312" t="str">
        <f>IF(AND('別紙3-1_区分⑤所要額内訳'!$E$104&gt;=DATE(2023,1,1),'別紙3-1_区分⑤所要額内訳'!$D$104="無",COUNTIF($D$205:AM205,1)&lt;=7),AM205,IF(OR('別紙3-1_区分⑤所要額内訳'!$D$104="有",'別紙3-1_区分⑤所要額内訳'!$E$104&lt;=DATE(2022,12,31)),AM205,""))</f>
        <v/>
      </c>
      <c r="AN312" s="312" t="str">
        <f>IF(AND('別紙3-1_区分⑤所要額内訳'!$E$104&gt;=DATE(2023,1,1),'別紙3-1_区分⑤所要額内訳'!$D$104="無",COUNTIF($D$205:AN205,1)&lt;=7),AN205,IF(OR('別紙3-1_区分⑤所要額内訳'!$D$104="有",'別紙3-1_区分⑤所要額内訳'!$E$104&lt;=DATE(2022,12,31)),AN205,""))</f>
        <v/>
      </c>
      <c r="AO312" s="312" t="str">
        <f>IF(AND('別紙3-1_区分⑤所要額内訳'!$E$104&gt;=DATE(2023,1,1),'別紙3-1_区分⑤所要額内訳'!$D$104="無",COUNTIF($D$205:AO205,1)&lt;=7),AO205,IF(OR('別紙3-1_区分⑤所要額内訳'!$D$104="有",'別紙3-1_区分⑤所要額内訳'!$E$104&lt;=DATE(2022,12,31)),AO205,""))</f>
        <v/>
      </c>
      <c r="AP312" s="312" t="str">
        <f>IF(AND('別紙3-1_区分⑤所要額内訳'!$E$104&gt;=DATE(2023,1,1),'別紙3-1_区分⑤所要額内訳'!$D$104="無",COUNTIF($D$205:AP205,1)&lt;=7),AP205,IF(OR('別紙3-1_区分⑤所要額内訳'!$D$104="有",'別紙3-1_区分⑤所要額内訳'!$E$104&lt;=DATE(2022,12,31)),AP205,""))</f>
        <v/>
      </c>
      <c r="AQ312" s="312" t="str">
        <f>IF(AND('別紙3-1_区分⑤所要額内訳'!$E$104&gt;=DATE(2023,1,1),'別紙3-1_区分⑤所要額内訳'!$D$104="無",COUNTIF($D$205:AQ205,1)&lt;=7),AQ205,IF(OR('別紙3-1_区分⑤所要額内訳'!$D$104="有",'別紙3-1_区分⑤所要額内訳'!$E$104&lt;=DATE(2022,12,31)),AQ205,""))</f>
        <v/>
      </c>
      <c r="AR312" s="312" t="str">
        <f>IF(AND('別紙3-1_区分⑤所要額内訳'!$E$104&gt;=DATE(2023,1,1),'別紙3-1_区分⑤所要額内訳'!$D$104="無",COUNTIF($D$205:AR205,1)&lt;=7),AR205,IF(OR('別紙3-1_区分⑤所要額内訳'!$D$104="有",'別紙3-1_区分⑤所要額内訳'!$E$104&lt;=DATE(2022,12,31)),AR205,""))</f>
        <v/>
      </c>
      <c r="AS312" s="312" t="str">
        <f>IF(AND('別紙3-1_区分⑤所要額内訳'!$E$104&gt;=DATE(2023,1,1),'別紙3-1_区分⑤所要額内訳'!$D$104="無",COUNTIF($D$205:AS205,1)&lt;=7),AS205,IF(OR('別紙3-1_区分⑤所要額内訳'!$D$104="有",'別紙3-1_区分⑤所要額内訳'!$E$104&lt;=DATE(2022,12,31)),AS205,""))</f>
        <v/>
      </c>
      <c r="AT312" s="312" t="str">
        <f>IF(AND('別紙3-1_区分⑤所要額内訳'!$E$104&gt;=DATE(2023,1,1),'別紙3-1_区分⑤所要額内訳'!$D$104="無",COUNTIF($D$205:AT205,1)&lt;=7),AT205,IF(OR('別紙3-1_区分⑤所要額内訳'!$D$104="有",'別紙3-1_区分⑤所要額内訳'!$E$104&lt;=DATE(2022,12,31)),AT205,""))</f>
        <v/>
      </c>
      <c r="AU312" s="312" t="str">
        <f>IF(AND('別紙3-1_区分⑤所要額内訳'!$E$104&gt;=DATE(2023,1,1),'別紙3-1_区分⑤所要額内訳'!$D$104="無",COUNTIF($D$205:AU205,1)&lt;=7),AU205,IF(OR('別紙3-1_区分⑤所要額内訳'!$D$104="有",'別紙3-1_区分⑤所要額内訳'!$E$104&lt;=DATE(2022,12,31)),AU205,""))</f>
        <v/>
      </c>
      <c r="AV312" s="312" t="str">
        <f>IF(AND('別紙3-1_区分⑤所要額内訳'!$E$104&gt;=DATE(2023,1,1),'別紙3-1_区分⑤所要額内訳'!$D$104="無",COUNTIF($D$205:AV205,1)&lt;=7),AV205,IF(OR('別紙3-1_区分⑤所要額内訳'!$D$104="有",'別紙3-1_区分⑤所要額内訳'!$E$104&lt;=DATE(2022,12,31)),AV205,""))</f>
        <v/>
      </c>
      <c r="AW312" s="312" t="str">
        <f>IF(AND('別紙3-1_区分⑤所要額内訳'!$E$104&gt;=DATE(2023,1,1),'別紙3-1_区分⑤所要額内訳'!$D$104="無",COUNTIF($D$205:AW205,1)&lt;=7),AW205,IF(OR('別紙3-1_区分⑤所要額内訳'!$D$104="有",'別紙3-1_区分⑤所要額内訳'!$E$104&lt;=DATE(2022,12,31)),AW205,""))</f>
        <v/>
      </c>
      <c r="AX312" s="312" t="str">
        <f>IF(AND('別紙3-1_区分⑤所要額内訳'!$E$104&gt;=DATE(2023,1,1),'別紙3-1_区分⑤所要額内訳'!$D$104="無",COUNTIF($D$205:AX205,1)&lt;=7),AX205,IF(OR('別紙3-1_区分⑤所要額内訳'!$D$104="有",'別紙3-1_区分⑤所要額内訳'!$E$104&lt;=DATE(2022,12,31)),AX205,""))</f>
        <v/>
      </c>
      <c r="AY312" s="312" t="str">
        <f>IF(AND('別紙3-1_区分⑤所要額内訳'!$E$104&gt;=DATE(2023,1,1),'別紙3-1_区分⑤所要額内訳'!$D$104="無",COUNTIF($D$205:AY205,1)&lt;=7),AY205,IF(OR('別紙3-1_区分⑤所要額内訳'!$D$104="有",'別紙3-1_区分⑤所要額内訳'!$E$104&lt;=DATE(2022,12,31)),AY205,""))</f>
        <v/>
      </c>
      <c r="AZ312" s="312" t="str">
        <f>IF(AND('別紙3-1_区分⑤所要額内訳'!$E$104&gt;=DATE(2023,1,1),'別紙3-1_区分⑤所要額内訳'!$D$104="無",COUNTIF($D$205:AZ205,1)&lt;=7),AZ205,IF(OR('別紙3-1_区分⑤所要額内訳'!$D$104="有",'別紙3-1_区分⑤所要額内訳'!$E$104&lt;=DATE(2022,12,31)),AZ205,""))</f>
        <v/>
      </c>
      <c r="BA312" s="312" t="str">
        <f>IF(AND('別紙3-1_区分⑤所要額内訳'!$E$104&gt;=DATE(2023,1,1),'別紙3-1_区分⑤所要額内訳'!$D$104="無",COUNTIF($D$205:BA205,1)&lt;=7),BA205,IF(OR('別紙3-1_区分⑤所要額内訳'!$D$104="有",'別紙3-1_区分⑤所要額内訳'!$E$104&lt;=DATE(2022,12,31)),BA205,""))</f>
        <v/>
      </c>
      <c r="BB312" s="311">
        <f t="shared" si="233"/>
        <v>1</v>
      </c>
    </row>
    <row r="313" spans="1:54">
      <c r="A313" s="307" t="str">
        <f t="shared" si="234"/>
        <v/>
      </c>
      <c r="B313" s="313" t="str">
        <f t="shared" si="234"/>
        <v/>
      </c>
      <c r="C313" s="307" t="str">
        <f t="shared" si="234"/>
        <v/>
      </c>
      <c r="D313" s="312">
        <f>IF(AND('別紙3-1_区分⑤所要額内訳'!$E$105&gt;=DATE(2023,1,1),'別紙3-1_区分⑤所要額内訳'!$D$105="無",COUNTIF($D$206:D206,1)&lt;=7),D206,IF(OR('別紙3-1_区分⑤所要額内訳'!$D$105="有",'別紙3-1_区分⑤所要額内訳'!$E$105&lt;=DATE(2022,12,31)),D206,""))</f>
        <v>1</v>
      </c>
      <c r="E313" s="312" t="str">
        <f>IF(AND('別紙3-1_区分⑤所要額内訳'!$E$105&gt;=DATE(2023,1,1),'別紙3-1_区分⑤所要額内訳'!$D$105="無",COUNTIF($D$206:E206,1)&lt;=7),E206,IF(OR('別紙3-1_区分⑤所要額内訳'!$D$105="有",'別紙3-1_区分⑤所要額内訳'!$E$105&lt;=DATE(2022,12,31)),E206,""))</f>
        <v/>
      </c>
      <c r="F313" s="312" t="str">
        <f>IF(AND('別紙3-1_区分⑤所要額内訳'!$E$105&gt;=DATE(2023,1,1),'別紙3-1_区分⑤所要額内訳'!$D$105="無",COUNTIF($D$206:F206,1)&lt;=7),F206,IF(OR('別紙3-1_区分⑤所要額内訳'!$D$105="有",'別紙3-1_区分⑤所要額内訳'!$E$105&lt;=DATE(2022,12,31)),F206,""))</f>
        <v/>
      </c>
      <c r="G313" s="312" t="str">
        <f>IF(AND('別紙3-1_区分⑤所要額内訳'!$E$105&gt;=DATE(2023,1,1),'別紙3-1_区分⑤所要額内訳'!$D$105="無",COUNTIF($D$206:G206,1)&lt;=7),G206,IF(OR('別紙3-1_区分⑤所要額内訳'!$D$105="有",'別紙3-1_区分⑤所要額内訳'!$E$105&lt;=DATE(2022,12,31)),G206,""))</f>
        <v/>
      </c>
      <c r="H313" s="312" t="str">
        <f>IF(AND('別紙3-1_区分⑤所要額内訳'!$E$105&gt;=DATE(2023,1,1),'別紙3-1_区分⑤所要額内訳'!$D$105="無",COUNTIF($D$206:H206,1)&lt;=7),H206,IF(OR('別紙3-1_区分⑤所要額内訳'!$D$105="有",'別紙3-1_区分⑤所要額内訳'!$E$105&lt;=DATE(2022,12,31)),H206,""))</f>
        <v/>
      </c>
      <c r="I313" s="312" t="str">
        <f>IF(AND('別紙3-1_区分⑤所要額内訳'!$E$105&gt;=DATE(2023,1,1),'別紙3-1_区分⑤所要額内訳'!$D$105="無",COUNTIF($D$206:I206,1)&lt;=7),I206,IF(OR('別紙3-1_区分⑤所要額内訳'!$D$105="有",'別紙3-1_区分⑤所要額内訳'!$E$105&lt;=DATE(2022,12,31)),I206,""))</f>
        <v/>
      </c>
      <c r="J313" s="312" t="str">
        <f>IF(AND('別紙3-1_区分⑤所要額内訳'!$E$105&gt;=DATE(2023,1,1),'別紙3-1_区分⑤所要額内訳'!$D$105="無",COUNTIF($D$206:J206,1)&lt;=7),J206,IF(OR('別紙3-1_区分⑤所要額内訳'!$D$105="有",'別紙3-1_区分⑤所要額内訳'!$E$105&lt;=DATE(2022,12,31)),J206,""))</f>
        <v/>
      </c>
      <c r="K313" s="312" t="str">
        <f>IF(AND('別紙3-1_区分⑤所要額内訳'!$E$105&gt;=DATE(2023,1,1),'別紙3-1_区分⑤所要額内訳'!$D$105="無",COUNTIF($D$206:K206,1)&lt;=7),K206,IF(OR('別紙3-1_区分⑤所要額内訳'!$D$105="有",'別紙3-1_区分⑤所要額内訳'!$E$105&lt;=DATE(2022,12,31)),K206,""))</f>
        <v/>
      </c>
      <c r="L313" s="312" t="str">
        <f>IF(AND('別紙3-1_区分⑤所要額内訳'!$E$105&gt;=DATE(2023,1,1),'別紙3-1_区分⑤所要額内訳'!$D$105="無",COUNTIF($D$206:L206,1)&lt;=7),L206,IF(OR('別紙3-1_区分⑤所要額内訳'!$D$105="有",'別紙3-1_区分⑤所要額内訳'!$E$105&lt;=DATE(2022,12,31)),L206,""))</f>
        <v/>
      </c>
      <c r="M313" s="312" t="str">
        <f>IF(AND('別紙3-1_区分⑤所要額内訳'!$E$105&gt;=DATE(2023,1,1),'別紙3-1_区分⑤所要額内訳'!$D$105="無",COUNTIF($D$206:M206,1)&lt;=7),M206,IF(OR('別紙3-1_区分⑤所要額内訳'!$D$105="有",'別紙3-1_区分⑤所要額内訳'!$E$105&lt;=DATE(2022,12,31)),M206,""))</f>
        <v/>
      </c>
      <c r="N313" s="312" t="str">
        <f>IF(AND('別紙3-1_区分⑤所要額内訳'!$E$105&gt;=DATE(2023,1,1),'別紙3-1_区分⑤所要額内訳'!$D$105="無",COUNTIF($D$206:N206,1)&lt;=7),N206,IF(OR('別紙3-1_区分⑤所要額内訳'!$D$105="有",'別紙3-1_区分⑤所要額内訳'!$E$105&lt;=DATE(2022,12,31)),N206,""))</f>
        <v/>
      </c>
      <c r="O313" s="312" t="str">
        <f>IF(AND('別紙3-1_区分⑤所要額内訳'!$E$105&gt;=DATE(2023,1,1),'別紙3-1_区分⑤所要額内訳'!$D$105="無",COUNTIF($D$206:O206,1)&lt;=7),O206,IF(OR('別紙3-1_区分⑤所要額内訳'!$D$105="有",'別紙3-1_区分⑤所要額内訳'!$E$105&lt;=DATE(2022,12,31)),O206,""))</f>
        <v/>
      </c>
      <c r="P313" s="312" t="str">
        <f>IF(AND('別紙3-1_区分⑤所要額内訳'!$E$105&gt;=DATE(2023,1,1),'別紙3-1_区分⑤所要額内訳'!$D$105="無",COUNTIF($D$206:P206,1)&lt;=7),P206,IF(OR('別紙3-1_区分⑤所要額内訳'!$D$105="有",'別紙3-1_区分⑤所要額内訳'!$E$105&lt;=DATE(2022,12,31)),P206,""))</f>
        <v/>
      </c>
      <c r="Q313" s="312" t="str">
        <f>IF(AND('別紙3-1_区分⑤所要額内訳'!$E$105&gt;=DATE(2023,1,1),'別紙3-1_区分⑤所要額内訳'!$D$105="無",COUNTIF($D$206:Q206,1)&lt;=7),Q206,IF(OR('別紙3-1_区分⑤所要額内訳'!$D$105="有",'別紙3-1_区分⑤所要額内訳'!$E$105&lt;=DATE(2022,12,31)),Q206,""))</f>
        <v/>
      </c>
      <c r="R313" s="312" t="str">
        <f>IF(AND('別紙3-1_区分⑤所要額内訳'!$E$105&gt;=DATE(2023,1,1),'別紙3-1_区分⑤所要額内訳'!$D$105="無",COUNTIF($D$206:R206,1)&lt;=7),R206,IF(OR('別紙3-1_区分⑤所要額内訳'!$D$105="有",'別紙3-1_区分⑤所要額内訳'!$E$105&lt;=DATE(2022,12,31)),R206,""))</f>
        <v/>
      </c>
      <c r="S313" s="312" t="str">
        <f>IF(AND('別紙3-1_区分⑤所要額内訳'!$E$105&gt;=DATE(2023,1,1),'別紙3-1_区分⑤所要額内訳'!$D$105="無",COUNTIF($D$206:S206,1)&lt;=7),S206,IF(OR('別紙3-1_区分⑤所要額内訳'!$D$105="有",'別紙3-1_区分⑤所要額内訳'!$E$105&lt;=DATE(2022,12,31)),S206,""))</f>
        <v/>
      </c>
      <c r="T313" s="312" t="str">
        <f>IF(AND('別紙3-1_区分⑤所要額内訳'!$E$105&gt;=DATE(2023,1,1),'別紙3-1_区分⑤所要額内訳'!$D$105="無",COUNTIF($D$206:T206,1)&lt;=7),T206,IF(OR('別紙3-1_区分⑤所要額内訳'!$D$105="有",'別紙3-1_区分⑤所要額内訳'!$E$105&lt;=DATE(2022,12,31)),T206,""))</f>
        <v/>
      </c>
      <c r="U313" s="312" t="str">
        <f>IF(AND('別紙3-1_区分⑤所要額内訳'!$E$105&gt;=DATE(2023,1,1),'別紙3-1_区分⑤所要額内訳'!$D$105="無",COUNTIF($D$206:U206,1)&lt;=7),U206,IF(OR('別紙3-1_区分⑤所要額内訳'!$D$105="有",'別紙3-1_区分⑤所要額内訳'!$E$105&lt;=DATE(2022,12,31)),U206,""))</f>
        <v/>
      </c>
      <c r="V313" s="312" t="str">
        <f>IF(AND('別紙3-1_区分⑤所要額内訳'!$E$105&gt;=DATE(2023,1,1),'別紙3-1_区分⑤所要額内訳'!$D$105="無",COUNTIF($D$206:V206,1)&lt;=7),V206,IF(OR('別紙3-1_区分⑤所要額内訳'!$D$105="有",'別紙3-1_区分⑤所要額内訳'!$E$105&lt;=DATE(2022,12,31)),V206,""))</f>
        <v/>
      </c>
      <c r="W313" s="312" t="str">
        <f>IF(AND('別紙3-1_区分⑤所要額内訳'!$E$105&gt;=DATE(2023,1,1),'別紙3-1_区分⑤所要額内訳'!$D$105="無",COUNTIF($D$206:W206,1)&lt;=7),W206,IF(OR('別紙3-1_区分⑤所要額内訳'!$D$105="有",'別紙3-1_区分⑤所要額内訳'!$E$105&lt;=DATE(2022,12,31)),W206,""))</f>
        <v/>
      </c>
      <c r="X313" s="312" t="str">
        <f>IF(AND('別紙3-1_区分⑤所要額内訳'!$E$105&gt;=DATE(2023,1,1),'別紙3-1_区分⑤所要額内訳'!$D$105="無",COUNTIF($D$206:X206,1)&lt;=7),X206,IF(OR('別紙3-1_区分⑤所要額内訳'!$D$105="有",'別紙3-1_区分⑤所要額内訳'!$E$105&lt;=DATE(2022,12,31)),X206,""))</f>
        <v/>
      </c>
      <c r="Y313" s="312" t="str">
        <f>IF(AND('別紙3-1_区分⑤所要額内訳'!$E$105&gt;=DATE(2023,1,1),'別紙3-1_区分⑤所要額内訳'!$D$105="無",COUNTIF($D$206:Y206,1)&lt;=7),Y206,IF(OR('別紙3-1_区分⑤所要額内訳'!$D$105="有",'別紙3-1_区分⑤所要額内訳'!$E$105&lt;=DATE(2022,12,31)),Y206,""))</f>
        <v/>
      </c>
      <c r="Z313" s="312" t="str">
        <f>IF(AND('別紙3-1_区分⑤所要額内訳'!$E$105&gt;=DATE(2023,1,1),'別紙3-1_区分⑤所要額内訳'!$D$105="無",COUNTIF($D$206:Z206,1)&lt;=7),Z206,IF(OR('別紙3-1_区分⑤所要額内訳'!$D$105="有",'別紙3-1_区分⑤所要額内訳'!$E$105&lt;=DATE(2022,12,31)),Z206,""))</f>
        <v/>
      </c>
      <c r="AA313" s="312" t="str">
        <f>IF(AND('別紙3-1_区分⑤所要額内訳'!$E$105&gt;=DATE(2023,1,1),'別紙3-1_区分⑤所要額内訳'!$D$105="無",COUNTIF($D$206:AA206,1)&lt;=7),AA206,IF(OR('別紙3-1_区分⑤所要額内訳'!$D$105="有",'別紙3-1_区分⑤所要額内訳'!$E$105&lt;=DATE(2022,12,31)),AA206,""))</f>
        <v/>
      </c>
      <c r="AB313" s="312" t="str">
        <f>IF(AND('別紙3-1_区分⑤所要額内訳'!$E$105&gt;=DATE(2023,1,1),'別紙3-1_区分⑤所要額内訳'!$D$105="無",COUNTIF($D$206:AB206,1)&lt;=7),AB206,IF(OR('別紙3-1_区分⑤所要額内訳'!$D$105="有",'別紙3-1_区分⑤所要額内訳'!$E$105&lt;=DATE(2022,12,31)),AB206,""))</f>
        <v/>
      </c>
      <c r="AC313" s="312" t="str">
        <f>IF(AND('別紙3-1_区分⑤所要額内訳'!$E$105&gt;=DATE(2023,1,1),'別紙3-1_区分⑤所要額内訳'!$D$105="無",COUNTIF($D$206:AC206,1)&lt;=7),AC206,IF(OR('別紙3-1_区分⑤所要額内訳'!$D$105="有",'別紙3-1_区分⑤所要額内訳'!$E$105&lt;=DATE(2022,12,31)),AC206,""))</f>
        <v/>
      </c>
      <c r="AD313" s="312" t="str">
        <f>IF(AND('別紙3-1_区分⑤所要額内訳'!$E$105&gt;=DATE(2023,1,1),'別紙3-1_区分⑤所要額内訳'!$D$105="無",COUNTIF($D$206:AD206,1)&lt;=7),AD206,IF(OR('別紙3-1_区分⑤所要額内訳'!$D$105="有",'別紙3-1_区分⑤所要額内訳'!$E$105&lt;=DATE(2022,12,31)),AD206,""))</f>
        <v/>
      </c>
      <c r="AE313" s="312" t="str">
        <f>IF(AND('別紙3-1_区分⑤所要額内訳'!$E$105&gt;=DATE(2023,1,1),'別紙3-1_区分⑤所要額内訳'!$D$105="無",COUNTIF($D$206:AE206,1)&lt;=7),AE206,IF(OR('別紙3-1_区分⑤所要額内訳'!$D$105="有",'別紙3-1_区分⑤所要額内訳'!$E$105&lt;=DATE(2022,12,31)),AE206,""))</f>
        <v/>
      </c>
      <c r="AF313" s="312" t="str">
        <f>IF(AND('別紙3-1_区分⑤所要額内訳'!$E$105&gt;=DATE(2023,1,1),'別紙3-1_区分⑤所要額内訳'!$D$105="無",COUNTIF($D$206:AF206,1)&lt;=7),AF206,IF(OR('別紙3-1_区分⑤所要額内訳'!$D$105="有",'別紙3-1_区分⑤所要額内訳'!$E$105&lt;=DATE(2022,12,31)),AF206,""))</f>
        <v/>
      </c>
      <c r="AG313" s="312" t="str">
        <f>IF(AND('別紙3-1_区分⑤所要額内訳'!$E$105&gt;=DATE(2023,1,1),'別紙3-1_区分⑤所要額内訳'!$D$105="無",COUNTIF($D$206:AG206,1)&lt;=7),AG206,IF(OR('別紙3-1_区分⑤所要額内訳'!$D$105="有",'別紙3-1_区分⑤所要額内訳'!$E$105&lt;=DATE(2022,12,31)),AG206,""))</f>
        <v/>
      </c>
      <c r="AH313" s="312" t="str">
        <f>IF(AND('別紙3-1_区分⑤所要額内訳'!$E$105&gt;=DATE(2023,1,1),'別紙3-1_区分⑤所要額内訳'!$D$105="無",COUNTIF($D$206:AH206,1)&lt;=7),AH206,IF(OR('別紙3-1_区分⑤所要額内訳'!$D$105="有",'別紙3-1_区分⑤所要額内訳'!$E$105&lt;=DATE(2022,12,31)),AH206,""))</f>
        <v/>
      </c>
      <c r="AI313" s="312" t="str">
        <f>IF(AND('別紙3-1_区分⑤所要額内訳'!$E$105&gt;=DATE(2023,1,1),'別紙3-1_区分⑤所要額内訳'!$D$105="無",COUNTIF($D$206:AI206,1)&lt;=7),AI206,IF(OR('別紙3-1_区分⑤所要額内訳'!$D$105="有",'別紙3-1_区分⑤所要額内訳'!$E$105&lt;=DATE(2022,12,31)),AI206,""))</f>
        <v/>
      </c>
      <c r="AJ313" s="312" t="str">
        <f>IF(AND('別紙3-1_区分⑤所要額内訳'!$E$105&gt;=DATE(2023,1,1),'別紙3-1_区分⑤所要額内訳'!$D$105="無",COUNTIF($D$206:AJ206,1)&lt;=7),AJ206,IF(OR('別紙3-1_区分⑤所要額内訳'!$D$105="有",'別紙3-1_区分⑤所要額内訳'!$E$105&lt;=DATE(2022,12,31)),AJ206,""))</f>
        <v/>
      </c>
      <c r="AK313" s="312" t="str">
        <f>IF(AND('別紙3-1_区分⑤所要額内訳'!$E$105&gt;=DATE(2023,1,1),'別紙3-1_区分⑤所要額内訳'!$D$105="無",COUNTIF($D$206:AK206,1)&lt;=7),AK206,IF(OR('別紙3-1_区分⑤所要額内訳'!$D$105="有",'別紙3-1_区分⑤所要額内訳'!$E$105&lt;=DATE(2022,12,31)),AK206,""))</f>
        <v/>
      </c>
      <c r="AL313" s="312" t="str">
        <f>IF(AND('別紙3-1_区分⑤所要額内訳'!$E$105&gt;=DATE(2023,1,1),'別紙3-1_区分⑤所要額内訳'!$D$105="無",COUNTIF($D$206:AL206,1)&lt;=7),AL206,IF(OR('別紙3-1_区分⑤所要額内訳'!$D$105="有",'別紙3-1_区分⑤所要額内訳'!$E$105&lt;=DATE(2022,12,31)),AL206,""))</f>
        <v/>
      </c>
      <c r="AM313" s="312" t="str">
        <f>IF(AND('別紙3-1_区分⑤所要額内訳'!$E$105&gt;=DATE(2023,1,1),'別紙3-1_区分⑤所要額内訳'!$D$105="無",COUNTIF($D$206:AM206,1)&lt;=7),AM206,IF(OR('別紙3-1_区分⑤所要額内訳'!$D$105="有",'別紙3-1_区分⑤所要額内訳'!$E$105&lt;=DATE(2022,12,31)),AM206,""))</f>
        <v/>
      </c>
      <c r="AN313" s="312" t="str">
        <f>IF(AND('別紙3-1_区分⑤所要額内訳'!$E$105&gt;=DATE(2023,1,1),'別紙3-1_区分⑤所要額内訳'!$D$105="無",COUNTIF($D$206:AN206,1)&lt;=7),AN206,IF(OR('別紙3-1_区分⑤所要額内訳'!$D$105="有",'別紙3-1_区分⑤所要額内訳'!$E$105&lt;=DATE(2022,12,31)),AN206,""))</f>
        <v/>
      </c>
      <c r="AO313" s="312" t="str">
        <f>IF(AND('別紙3-1_区分⑤所要額内訳'!$E$105&gt;=DATE(2023,1,1),'別紙3-1_区分⑤所要額内訳'!$D$105="無",COUNTIF($D$206:AO206,1)&lt;=7),AO206,IF(OR('別紙3-1_区分⑤所要額内訳'!$D$105="有",'別紙3-1_区分⑤所要額内訳'!$E$105&lt;=DATE(2022,12,31)),AO206,""))</f>
        <v/>
      </c>
      <c r="AP313" s="312" t="str">
        <f>IF(AND('別紙3-1_区分⑤所要額内訳'!$E$105&gt;=DATE(2023,1,1),'別紙3-1_区分⑤所要額内訳'!$D$105="無",COUNTIF($D$206:AP206,1)&lt;=7),AP206,IF(OR('別紙3-1_区分⑤所要額内訳'!$D$105="有",'別紙3-1_区分⑤所要額内訳'!$E$105&lt;=DATE(2022,12,31)),AP206,""))</f>
        <v/>
      </c>
      <c r="AQ313" s="312" t="str">
        <f>IF(AND('別紙3-1_区分⑤所要額内訳'!$E$105&gt;=DATE(2023,1,1),'別紙3-1_区分⑤所要額内訳'!$D$105="無",COUNTIF($D$206:AQ206,1)&lt;=7),AQ206,IF(OR('別紙3-1_区分⑤所要額内訳'!$D$105="有",'別紙3-1_区分⑤所要額内訳'!$E$105&lt;=DATE(2022,12,31)),AQ206,""))</f>
        <v/>
      </c>
      <c r="AR313" s="312" t="str">
        <f>IF(AND('別紙3-1_区分⑤所要額内訳'!$E$105&gt;=DATE(2023,1,1),'別紙3-1_区分⑤所要額内訳'!$D$105="無",COUNTIF($D$206:AR206,1)&lt;=7),AR206,IF(OR('別紙3-1_区分⑤所要額内訳'!$D$105="有",'別紙3-1_区分⑤所要額内訳'!$E$105&lt;=DATE(2022,12,31)),AR206,""))</f>
        <v/>
      </c>
      <c r="AS313" s="312" t="str">
        <f>IF(AND('別紙3-1_区分⑤所要額内訳'!$E$105&gt;=DATE(2023,1,1),'別紙3-1_区分⑤所要額内訳'!$D$105="無",COUNTIF($D$206:AS206,1)&lt;=7),AS206,IF(OR('別紙3-1_区分⑤所要額内訳'!$D$105="有",'別紙3-1_区分⑤所要額内訳'!$E$105&lt;=DATE(2022,12,31)),AS206,""))</f>
        <v/>
      </c>
      <c r="AT313" s="312" t="str">
        <f>IF(AND('別紙3-1_区分⑤所要額内訳'!$E$105&gt;=DATE(2023,1,1),'別紙3-1_区分⑤所要額内訳'!$D$105="無",COUNTIF($D$206:AT206,1)&lt;=7),AT206,IF(OR('別紙3-1_区分⑤所要額内訳'!$D$105="有",'別紙3-1_区分⑤所要額内訳'!$E$105&lt;=DATE(2022,12,31)),AT206,""))</f>
        <v/>
      </c>
      <c r="AU313" s="312" t="str">
        <f>IF(AND('別紙3-1_区分⑤所要額内訳'!$E$105&gt;=DATE(2023,1,1),'別紙3-1_区分⑤所要額内訳'!$D$105="無",COUNTIF($D$206:AU206,1)&lt;=7),AU206,IF(OR('別紙3-1_区分⑤所要額内訳'!$D$105="有",'別紙3-1_区分⑤所要額内訳'!$E$105&lt;=DATE(2022,12,31)),AU206,""))</f>
        <v/>
      </c>
      <c r="AV313" s="312" t="str">
        <f>IF(AND('別紙3-1_区分⑤所要額内訳'!$E$105&gt;=DATE(2023,1,1),'別紙3-1_区分⑤所要額内訳'!$D$105="無",COUNTIF($D$206:AV206,1)&lt;=7),AV206,IF(OR('別紙3-1_区分⑤所要額内訳'!$D$105="有",'別紙3-1_区分⑤所要額内訳'!$E$105&lt;=DATE(2022,12,31)),AV206,""))</f>
        <v/>
      </c>
      <c r="AW313" s="312" t="str">
        <f>IF(AND('別紙3-1_区分⑤所要額内訳'!$E$105&gt;=DATE(2023,1,1),'別紙3-1_区分⑤所要額内訳'!$D$105="無",COUNTIF($D$206:AW206,1)&lt;=7),AW206,IF(OR('別紙3-1_区分⑤所要額内訳'!$D$105="有",'別紙3-1_区分⑤所要額内訳'!$E$105&lt;=DATE(2022,12,31)),AW206,""))</f>
        <v/>
      </c>
      <c r="AX313" s="312" t="str">
        <f>IF(AND('別紙3-1_区分⑤所要額内訳'!$E$105&gt;=DATE(2023,1,1),'別紙3-1_区分⑤所要額内訳'!$D$105="無",COUNTIF($D$206:AX206,1)&lt;=7),AX206,IF(OR('別紙3-1_区分⑤所要額内訳'!$D$105="有",'別紙3-1_区分⑤所要額内訳'!$E$105&lt;=DATE(2022,12,31)),AX206,""))</f>
        <v/>
      </c>
      <c r="AY313" s="312" t="str">
        <f>IF(AND('別紙3-1_区分⑤所要額内訳'!$E$105&gt;=DATE(2023,1,1),'別紙3-1_区分⑤所要額内訳'!$D$105="無",COUNTIF($D$206:AY206,1)&lt;=7),AY206,IF(OR('別紙3-1_区分⑤所要額内訳'!$D$105="有",'別紙3-1_区分⑤所要額内訳'!$E$105&lt;=DATE(2022,12,31)),AY206,""))</f>
        <v/>
      </c>
      <c r="AZ313" s="312" t="str">
        <f>IF(AND('別紙3-1_区分⑤所要額内訳'!$E$105&gt;=DATE(2023,1,1),'別紙3-1_区分⑤所要額内訳'!$D$105="無",COUNTIF($D$206:AZ206,1)&lt;=7),AZ206,IF(OR('別紙3-1_区分⑤所要額内訳'!$D$105="有",'別紙3-1_区分⑤所要額内訳'!$E$105&lt;=DATE(2022,12,31)),AZ206,""))</f>
        <v/>
      </c>
      <c r="BA313" s="312" t="str">
        <f>IF(AND('別紙3-1_区分⑤所要額内訳'!$E$105&gt;=DATE(2023,1,1),'別紙3-1_区分⑤所要額内訳'!$D$105="無",COUNTIF($D$206:BA206,1)&lt;=7),BA206,IF(OR('別紙3-1_区分⑤所要額内訳'!$D$105="有",'別紙3-1_区分⑤所要額内訳'!$E$105&lt;=DATE(2022,12,31)),BA206,""))</f>
        <v/>
      </c>
      <c r="BB313" s="311">
        <f t="shared" si="233"/>
        <v>1</v>
      </c>
    </row>
    <row r="314" spans="1:54">
      <c r="A314" s="307" t="str">
        <f t="shared" si="234"/>
        <v/>
      </c>
      <c r="B314" s="313" t="str">
        <f t="shared" si="234"/>
        <v/>
      </c>
      <c r="C314" s="307" t="str">
        <f t="shared" si="234"/>
        <v/>
      </c>
      <c r="D314" s="312">
        <f>IF(AND('別紙3-1_区分⑤所要額内訳'!$E$106&gt;=DATE(2023,1,1),'別紙3-1_区分⑤所要額内訳'!$D$106="無",COUNTIF($D$207:D207,1)&lt;=7),D207,IF(OR('別紙3-1_区分⑤所要額内訳'!$D$106="有",'別紙3-1_区分⑤所要額内訳'!$E$106&lt;=DATE(2022,12,31)),D207,""))</f>
        <v>1</v>
      </c>
      <c r="E314" s="312" t="str">
        <f>IF(AND('別紙3-1_区分⑤所要額内訳'!$E$106&gt;=DATE(2023,1,1),'別紙3-1_区分⑤所要額内訳'!$D$106="無",COUNTIF($D$207:E207,1)&lt;=7),E207,IF(OR('別紙3-1_区分⑤所要額内訳'!$D$106="有",'別紙3-1_区分⑤所要額内訳'!$E$106&lt;=DATE(2022,12,31)),E207,""))</f>
        <v/>
      </c>
      <c r="F314" s="312" t="str">
        <f>IF(AND('別紙3-1_区分⑤所要額内訳'!$E$106&gt;=DATE(2023,1,1),'別紙3-1_区分⑤所要額内訳'!$D$106="無",COUNTIF($D$207:F207,1)&lt;=7),F207,IF(OR('別紙3-1_区分⑤所要額内訳'!$D$106="有",'別紙3-1_区分⑤所要額内訳'!$E$106&lt;=DATE(2022,12,31)),F207,""))</f>
        <v/>
      </c>
      <c r="G314" s="312" t="str">
        <f>IF(AND('別紙3-1_区分⑤所要額内訳'!$E$106&gt;=DATE(2023,1,1),'別紙3-1_区分⑤所要額内訳'!$D$106="無",COUNTIF($D$207:G207,1)&lt;=7),G207,IF(OR('別紙3-1_区分⑤所要額内訳'!$D$106="有",'別紙3-1_区分⑤所要額内訳'!$E$106&lt;=DATE(2022,12,31)),G207,""))</f>
        <v/>
      </c>
      <c r="H314" s="312" t="str">
        <f>IF(AND('別紙3-1_区分⑤所要額内訳'!$E$106&gt;=DATE(2023,1,1),'別紙3-1_区分⑤所要額内訳'!$D$106="無",COUNTIF($D$207:H207,1)&lt;=7),H207,IF(OR('別紙3-1_区分⑤所要額内訳'!$D$106="有",'別紙3-1_区分⑤所要額内訳'!$E$106&lt;=DATE(2022,12,31)),H207,""))</f>
        <v/>
      </c>
      <c r="I314" s="312" t="str">
        <f>IF(AND('別紙3-1_区分⑤所要額内訳'!$E$106&gt;=DATE(2023,1,1),'別紙3-1_区分⑤所要額内訳'!$D$106="無",COUNTIF($D$207:I207,1)&lt;=7),I207,IF(OR('別紙3-1_区分⑤所要額内訳'!$D$106="有",'別紙3-1_区分⑤所要額内訳'!$E$106&lt;=DATE(2022,12,31)),I207,""))</f>
        <v/>
      </c>
      <c r="J314" s="312" t="str">
        <f>IF(AND('別紙3-1_区分⑤所要額内訳'!$E$106&gt;=DATE(2023,1,1),'別紙3-1_区分⑤所要額内訳'!$D$106="無",COUNTIF($D$207:J207,1)&lt;=7),J207,IF(OR('別紙3-1_区分⑤所要額内訳'!$D$106="有",'別紙3-1_区分⑤所要額内訳'!$E$106&lt;=DATE(2022,12,31)),J207,""))</f>
        <v/>
      </c>
      <c r="K314" s="312" t="str">
        <f>IF(AND('別紙3-1_区分⑤所要額内訳'!$E$106&gt;=DATE(2023,1,1),'別紙3-1_区分⑤所要額内訳'!$D$106="無",COUNTIF($D$207:K207,1)&lt;=7),K207,IF(OR('別紙3-1_区分⑤所要額内訳'!$D$106="有",'別紙3-1_区分⑤所要額内訳'!$E$106&lt;=DATE(2022,12,31)),K207,""))</f>
        <v/>
      </c>
      <c r="L314" s="312" t="str">
        <f>IF(AND('別紙3-1_区分⑤所要額内訳'!$E$106&gt;=DATE(2023,1,1),'別紙3-1_区分⑤所要額内訳'!$D$106="無",COUNTIF($D$207:L207,1)&lt;=7),L207,IF(OR('別紙3-1_区分⑤所要額内訳'!$D$106="有",'別紙3-1_区分⑤所要額内訳'!$E$106&lt;=DATE(2022,12,31)),L207,""))</f>
        <v/>
      </c>
      <c r="M314" s="312" t="str">
        <f>IF(AND('別紙3-1_区分⑤所要額内訳'!$E$106&gt;=DATE(2023,1,1),'別紙3-1_区分⑤所要額内訳'!$D$106="無",COUNTIF($D$207:M207,1)&lt;=7),M207,IF(OR('別紙3-1_区分⑤所要額内訳'!$D$106="有",'別紙3-1_区分⑤所要額内訳'!$E$106&lt;=DATE(2022,12,31)),M207,""))</f>
        <v/>
      </c>
      <c r="N314" s="312" t="str">
        <f>IF(AND('別紙3-1_区分⑤所要額内訳'!$E$106&gt;=DATE(2023,1,1),'別紙3-1_区分⑤所要額内訳'!$D$106="無",COUNTIF($D$207:N207,1)&lt;=7),N207,IF(OR('別紙3-1_区分⑤所要額内訳'!$D$106="有",'別紙3-1_区分⑤所要額内訳'!$E$106&lt;=DATE(2022,12,31)),N207,""))</f>
        <v/>
      </c>
      <c r="O314" s="312" t="str">
        <f>IF(AND('別紙3-1_区分⑤所要額内訳'!$E$106&gt;=DATE(2023,1,1),'別紙3-1_区分⑤所要額内訳'!$D$106="無",COUNTIF($D$207:O207,1)&lt;=7),O207,IF(OR('別紙3-1_区分⑤所要額内訳'!$D$106="有",'別紙3-1_区分⑤所要額内訳'!$E$106&lt;=DATE(2022,12,31)),O207,""))</f>
        <v/>
      </c>
      <c r="P314" s="312" t="str">
        <f>IF(AND('別紙3-1_区分⑤所要額内訳'!$E$106&gt;=DATE(2023,1,1),'別紙3-1_区分⑤所要額内訳'!$D$106="無",COUNTIF($D$207:P207,1)&lt;=7),P207,IF(OR('別紙3-1_区分⑤所要額内訳'!$D$106="有",'別紙3-1_区分⑤所要額内訳'!$E$106&lt;=DATE(2022,12,31)),P207,""))</f>
        <v/>
      </c>
      <c r="Q314" s="312" t="str">
        <f>IF(AND('別紙3-1_区分⑤所要額内訳'!$E$106&gt;=DATE(2023,1,1),'別紙3-1_区分⑤所要額内訳'!$D$106="無",COUNTIF($D$207:Q207,1)&lt;=7),Q207,IF(OR('別紙3-1_区分⑤所要額内訳'!$D$106="有",'別紙3-1_区分⑤所要額内訳'!$E$106&lt;=DATE(2022,12,31)),Q207,""))</f>
        <v/>
      </c>
      <c r="R314" s="312" t="str">
        <f>IF(AND('別紙3-1_区分⑤所要額内訳'!$E$106&gt;=DATE(2023,1,1),'別紙3-1_区分⑤所要額内訳'!$D$106="無",COUNTIF($D$207:R207,1)&lt;=7),R207,IF(OR('別紙3-1_区分⑤所要額内訳'!$D$106="有",'別紙3-1_区分⑤所要額内訳'!$E$106&lt;=DATE(2022,12,31)),R207,""))</f>
        <v/>
      </c>
      <c r="S314" s="312" t="str">
        <f>IF(AND('別紙3-1_区分⑤所要額内訳'!$E$106&gt;=DATE(2023,1,1),'別紙3-1_区分⑤所要額内訳'!$D$106="無",COUNTIF($D$207:S207,1)&lt;=7),S207,IF(OR('別紙3-1_区分⑤所要額内訳'!$D$106="有",'別紙3-1_区分⑤所要額内訳'!$E$106&lt;=DATE(2022,12,31)),S207,""))</f>
        <v/>
      </c>
      <c r="T314" s="312" t="str">
        <f>IF(AND('別紙3-1_区分⑤所要額内訳'!$E$106&gt;=DATE(2023,1,1),'別紙3-1_区分⑤所要額内訳'!$D$106="無",COUNTIF($D$207:T207,1)&lt;=7),T207,IF(OR('別紙3-1_区分⑤所要額内訳'!$D$106="有",'別紙3-1_区分⑤所要額内訳'!$E$106&lt;=DATE(2022,12,31)),T207,""))</f>
        <v/>
      </c>
      <c r="U314" s="312" t="str">
        <f>IF(AND('別紙3-1_区分⑤所要額内訳'!$E$106&gt;=DATE(2023,1,1),'別紙3-1_区分⑤所要額内訳'!$D$106="無",COUNTIF($D$207:U207,1)&lt;=7),U207,IF(OR('別紙3-1_区分⑤所要額内訳'!$D$106="有",'別紙3-1_区分⑤所要額内訳'!$E$106&lt;=DATE(2022,12,31)),U207,""))</f>
        <v/>
      </c>
      <c r="V314" s="312" t="str">
        <f>IF(AND('別紙3-1_区分⑤所要額内訳'!$E$106&gt;=DATE(2023,1,1),'別紙3-1_区分⑤所要額内訳'!$D$106="無",COUNTIF($D$207:V207,1)&lt;=7),V207,IF(OR('別紙3-1_区分⑤所要額内訳'!$D$106="有",'別紙3-1_区分⑤所要額内訳'!$E$106&lt;=DATE(2022,12,31)),V207,""))</f>
        <v/>
      </c>
      <c r="W314" s="312" t="str">
        <f>IF(AND('別紙3-1_区分⑤所要額内訳'!$E$106&gt;=DATE(2023,1,1),'別紙3-1_区分⑤所要額内訳'!$D$106="無",COUNTIF($D$207:W207,1)&lt;=7),W207,IF(OR('別紙3-1_区分⑤所要額内訳'!$D$106="有",'別紙3-1_区分⑤所要額内訳'!$E$106&lt;=DATE(2022,12,31)),W207,""))</f>
        <v/>
      </c>
      <c r="X314" s="312" t="str">
        <f>IF(AND('別紙3-1_区分⑤所要額内訳'!$E$106&gt;=DATE(2023,1,1),'別紙3-1_区分⑤所要額内訳'!$D$106="無",COUNTIF($D$207:X207,1)&lt;=7),X207,IF(OR('別紙3-1_区分⑤所要額内訳'!$D$106="有",'別紙3-1_区分⑤所要額内訳'!$E$106&lt;=DATE(2022,12,31)),X207,""))</f>
        <v/>
      </c>
      <c r="Y314" s="312" t="str">
        <f>IF(AND('別紙3-1_区分⑤所要額内訳'!$E$106&gt;=DATE(2023,1,1),'別紙3-1_区分⑤所要額内訳'!$D$106="無",COUNTIF($D$207:Y207,1)&lt;=7),Y207,IF(OR('別紙3-1_区分⑤所要額内訳'!$D$106="有",'別紙3-1_区分⑤所要額内訳'!$E$106&lt;=DATE(2022,12,31)),Y207,""))</f>
        <v/>
      </c>
      <c r="Z314" s="312" t="str">
        <f>IF(AND('別紙3-1_区分⑤所要額内訳'!$E$106&gt;=DATE(2023,1,1),'別紙3-1_区分⑤所要額内訳'!$D$106="無",COUNTIF($D$207:Z207,1)&lt;=7),Z207,IF(OR('別紙3-1_区分⑤所要額内訳'!$D$106="有",'別紙3-1_区分⑤所要額内訳'!$E$106&lt;=DATE(2022,12,31)),Z207,""))</f>
        <v/>
      </c>
      <c r="AA314" s="312" t="str">
        <f>IF(AND('別紙3-1_区分⑤所要額内訳'!$E$106&gt;=DATE(2023,1,1),'別紙3-1_区分⑤所要額内訳'!$D$106="無",COUNTIF($D$207:AA207,1)&lt;=7),AA207,IF(OR('別紙3-1_区分⑤所要額内訳'!$D$106="有",'別紙3-1_区分⑤所要額内訳'!$E$106&lt;=DATE(2022,12,31)),AA207,""))</f>
        <v/>
      </c>
      <c r="AB314" s="312" t="str">
        <f>IF(AND('別紙3-1_区分⑤所要額内訳'!$E$106&gt;=DATE(2023,1,1),'別紙3-1_区分⑤所要額内訳'!$D$106="無",COUNTIF($D$207:AB207,1)&lt;=7),AB207,IF(OR('別紙3-1_区分⑤所要額内訳'!$D$106="有",'別紙3-1_区分⑤所要額内訳'!$E$106&lt;=DATE(2022,12,31)),AB207,""))</f>
        <v/>
      </c>
      <c r="AC314" s="312" t="str">
        <f>IF(AND('別紙3-1_区分⑤所要額内訳'!$E$106&gt;=DATE(2023,1,1),'別紙3-1_区分⑤所要額内訳'!$D$106="無",COUNTIF($D$207:AC207,1)&lt;=7),AC207,IF(OR('別紙3-1_区分⑤所要額内訳'!$D$106="有",'別紙3-1_区分⑤所要額内訳'!$E$106&lt;=DATE(2022,12,31)),AC207,""))</f>
        <v/>
      </c>
      <c r="AD314" s="312" t="str">
        <f>IF(AND('別紙3-1_区分⑤所要額内訳'!$E$106&gt;=DATE(2023,1,1),'別紙3-1_区分⑤所要額内訳'!$D$106="無",COUNTIF($D$207:AD207,1)&lt;=7),AD207,IF(OR('別紙3-1_区分⑤所要額内訳'!$D$106="有",'別紙3-1_区分⑤所要額内訳'!$E$106&lt;=DATE(2022,12,31)),AD207,""))</f>
        <v/>
      </c>
      <c r="AE314" s="312" t="str">
        <f>IF(AND('別紙3-1_区分⑤所要額内訳'!$E$106&gt;=DATE(2023,1,1),'別紙3-1_区分⑤所要額内訳'!$D$106="無",COUNTIF($D$207:AE207,1)&lt;=7),AE207,IF(OR('別紙3-1_区分⑤所要額内訳'!$D$106="有",'別紙3-1_区分⑤所要額内訳'!$E$106&lt;=DATE(2022,12,31)),AE207,""))</f>
        <v/>
      </c>
      <c r="AF314" s="312" t="str">
        <f>IF(AND('別紙3-1_区分⑤所要額内訳'!$E$106&gt;=DATE(2023,1,1),'別紙3-1_区分⑤所要額内訳'!$D$106="無",COUNTIF($D$207:AF207,1)&lt;=7),AF207,IF(OR('別紙3-1_区分⑤所要額内訳'!$D$106="有",'別紙3-1_区分⑤所要額内訳'!$E$106&lt;=DATE(2022,12,31)),AF207,""))</f>
        <v/>
      </c>
      <c r="AG314" s="312" t="str">
        <f>IF(AND('別紙3-1_区分⑤所要額内訳'!$E$106&gt;=DATE(2023,1,1),'別紙3-1_区分⑤所要額内訳'!$D$106="無",COUNTIF($D$207:AG207,1)&lt;=7),AG207,IF(OR('別紙3-1_区分⑤所要額内訳'!$D$106="有",'別紙3-1_区分⑤所要額内訳'!$E$106&lt;=DATE(2022,12,31)),AG207,""))</f>
        <v/>
      </c>
      <c r="AH314" s="312" t="str">
        <f>IF(AND('別紙3-1_区分⑤所要額内訳'!$E$106&gt;=DATE(2023,1,1),'別紙3-1_区分⑤所要額内訳'!$D$106="無",COUNTIF($D$207:AH207,1)&lt;=7),AH207,IF(OR('別紙3-1_区分⑤所要額内訳'!$D$106="有",'別紙3-1_区分⑤所要額内訳'!$E$106&lt;=DATE(2022,12,31)),AH207,""))</f>
        <v/>
      </c>
      <c r="AI314" s="312" t="str">
        <f>IF(AND('別紙3-1_区分⑤所要額内訳'!$E$106&gt;=DATE(2023,1,1),'別紙3-1_区分⑤所要額内訳'!$D$106="無",COUNTIF($D$207:AI207,1)&lt;=7),AI207,IF(OR('別紙3-1_区分⑤所要額内訳'!$D$106="有",'別紙3-1_区分⑤所要額内訳'!$E$106&lt;=DATE(2022,12,31)),AI207,""))</f>
        <v/>
      </c>
      <c r="AJ314" s="312" t="str">
        <f>IF(AND('別紙3-1_区分⑤所要額内訳'!$E$106&gt;=DATE(2023,1,1),'別紙3-1_区分⑤所要額内訳'!$D$106="無",COUNTIF($D$207:AJ207,1)&lt;=7),AJ207,IF(OR('別紙3-1_区分⑤所要額内訳'!$D$106="有",'別紙3-1_区分⑤所要額内訳'!$E$106&lt;=DATE(2022,12,31)),AJ207,""))</f>
        <v/>
      </c>
      <c r="AK314" s="312" t="str">
        <f>IF(AND('別紙3-1_区分⑤所要額内訳'!$E$106&gt;=DATE(2023,1,1),'別紙3-1_区分⑤所要額内訳'!$D$106="無",COUNTIF($D$207:AK207,1)&lt;=7),AK207,IF(OR('別紙3-1_区分⑤所要額内訳'!$D$106="有",'別紙3-1_区分⑤所要額内訳'!$E$106&lt;=DATE(2022,12,31)),AK207,""))</f>
        <v/>
      </c>
      <c r="AL314" s="312" t="str">
        <f>IF(AND('別紙3-1_区分⑤所要額内訳'!$E$106&gt;=DATE(2023,1,1),'別紙3-1_区分⑤所要額内訳'!$D$106="無",COUNTIF($D$207:AL207,1)&lt;=7),AL207,IF(OR('別紙3-1_区分⑤所要額内訳'!$D$106="有",'別紙3-1_区分⑤所要額内訳'!$E$106&lt;=DATE(2022,12,31)),AL207,""))</f>
        <v/>
      </c>
      <c r="AM314" s="312" t="str">
        <f>IF(AND('別紙3-1_区分⑤所要額内訳'!$E$106&gt;=DATE(2023,1,1),'別紙3-1_区分⑤所要額内訳'!$D$106="無",COUNTIF($D$207:AM207,1)&lt;=7),AM207,IF(OR('別紙3-1_区分⑤所要額内訳'!$D$106="有",'別紙3-1_区分⑤所要額内訳'!$E$106&lt;=DATE(2022,12,31)),AM207,""))</f>
        <v/>
      </c>
      <c r="AN314" s="312" t="str">
        <f>IF(AND('別紙3-1_区分⑤所要額内訳'!$E$106&gt;=DATE(2023,1,1),'別紙3-1_区分⑤所要額内訳'!$D$106="無",COUNTIF($D$207:AN207,1)&lt;=7),AN207,IF(OR('別紙3-1_区分⑤所要額内訳'!$D$106="有",'別紙3-1_区分⑤所要額内訳'!$E$106&lt;=DATE(2022,12,31)),AN207,""))</f>
        <v/>
      </c>
      <c r="AO314" s="312" t="str">
        <f>IF(AND('別紙3-1_区分⑤所要額内訳'!$E$106&gt;=DATE(2023,1,1),'別紙3-1_区分⑤所要額内訳'!$D$106="無",COUNTIF($D$207:AO207,1)&lt;=7),AO207,IF(OR('別紙3-1_区分⑤所要額内訳'!$D$106="有",'別紙3-1_区分⑤所要額内訳'!$E$106&lt;=DATE(2022,12,31)),AO207,""))</f>
        <v/>
      </c>
      <c r="AP314" s="312" t="str">
        <f>IF(AND('別紙3-1_区分⑤所要額内訳'!$E$106&gt;=DATE(2023,1,1),'別紙3-1_区分⑤所要額内訳'!$D$106="無",COUNTIF($D$207:AP207,1)&lt;=7),AP207,IF(OR('別紙3-1_区分⑤所要額内訳'!$D$106="有",'別紙3-1_区分⑤所要額内訳'!$E$106&lt;=DATE(2022,12,31)),AP207,""))</f>
        <v/>
      </c>
      <c r="AQ314" s="312" t="str">
        <f>IF(AND('別紙3-1_区分⑤所要額内訳'!$E$106&gt;=DATE(2023,1,1),'別紙3-1_区分⑤所要額内訳'!$D$106="無",COUNTIF($D$207:AQ207,1)&lt;=7),AQ207,IF(OR('別紙3-1_区分⑤所要額内訳'!$D$106="有",'別紙3-1_区分⑤所要額内訳'!$E$106&lt;=DATE(2022,12,31)),AQ207,""))</f>
        <v/>
      </c>
      <c r="AR314" s="312" t="str">
        <f>IF(AND('別紙3-1_区分⑤所要額内訳'!$E$106&gt;=DATE(2023,1,1),'別紙3-1_区分⑤所要額内訳'!$D$106="無",COUNTIF($D$207:AR207,1)&lt;=7),AR207,IF(OR('別紙3-1_区分⑤所要額内訳'!$D$106="有",'別紙3-1_区分⑤所要額内訳'!$E$106&lt;=DATE(2022,12,31)),AR207,""))</f>
        <v/>
      </c>
      <c r="AS314" s="312" t="str">
        <f>IF(AND('別紙3-1_区分⑤所要額内訳'!$E$106&gt;=DATE(2023,1,1),'別紙3-1_区分⑤所要額内訳'!$D$106="無",COUNTIF($D$207:AS207,1)&lt;=7),AS207,IF(OR('別紙3-1_区分⑤所要額内訳'!$D$106="有",'別紙3-1_区分⑤所要額内訳'!$E$106&lt;=DATE(2022,12,31)),AS207,""))</f>
        <v/>
      </c>
      <c r="AT314" s="312" t="str">
        <f>IF(AND('別紙3-1_区分⑤所要額内訳'!$E$106&gt;=DATE(2023,1,1),'別紙3-1_区分⑤所要額内訳'!$D$106="無",COUNTIF($D$207:AT207,1)&lt;=7),AT207,IF(OR('別紙3-1_区分⑤所要額内訳'!$D$106="有",'別紙3-1_区分⑤所要額内訳'!$E$106&lt;=DATE(2022,12,31)),AT207,""))</f>
        <v/>
      </c>
      <c r="AU314" s="312" t="str">
        <f>IF(AND('別紙3-1_区分⑤所要額内訳'!$E$106&gt;=DATE(2023,1,1),'別紙3-1_区分⑤所要額内訳'!$D$106="無",COUNTIF($D$207:AU207,1)&lt;=7),AU207,IF(OR('別紙3-1_区分⑤所要額内訳'!$D$106="有",'別紙3-1_区分⑤所要額内訳'!$E$106&lt;=DATE(2022,12,31)),AU207,""))</f>
        <v/>
      </c>
      <c r="AV314" s="312" t="str">
        <f>IF(AND('別紙3-1_区分⑤所要額内訳'!$E$106&gt;=DATE(2023,1,1),'別紙3-1_区分⑤所要額内訳'!$D$106="無",COUNTIF($D$207:AV207,1)&lt;=7),AV207,IF(OR('別紙3-1_区分⑤所要額内訳'!$D$106="有",'別紙3-1_区分⑤所要額内訳'!$E$106&lt;=DATE(2022,12,31)),AV207,""))</f>
        <v/>
      </c>
      <c r="AW314" s="312" t="str">
        <f>IF(AND('別紙3-1_区分⑤所要額内訳'!$E$106&gt;=DATE(2023,1,1),'別紙3-1_区分⑤所要額内訳'!$D$106="無",COUNTIF($D$207:AW207,1)&lt;=7),AW207,IF(OR('別紙3-1_区分⑤所要額内訳'!$D$106="有",'別紙3-1_区分⑤所要額内訳'!$E$106&lt;=DATE(2022,12,31)),AW207,""))</f>
        <v/>
      </c>
      <c r="AX314" s="312" t="str">
        <f>IF(AND('別紙3-1_区分⑤所要額内訳'!$E$106&gt;=DATE(2023,1,1),'別紙3-1_区分⑤所要額内訳'!$D$106="無",COUNTIF($D$207:AX207,1)&lt;=7),AX207,IF(OR('別紙3-1_区分⑤所要額内訳'!$D$106="有",'別紙3-1_区分⑤所要額内訳'!$E$106&lt;=DATE(2022,12,31)),AX207,""))</f>
        <v/>
      </c>
      <c r="AY314" s="312" t="str">
        <f>IF(AND('別紙3-1_区分⑤所要額内訳'!$E$106&gt;=DATE(2023,1,1),'別紙3-1_区分⑤所要額内訳'!$D$106="無",COUNTIF($D$207:AY207,1)&lt;=7),AY207,IF(OR('別紙3-1_区分⑤所要額内訳'!$D$106="有",'別紙3-1_区分⑤所要額内訳'!$E$106&lt;=DATE(2022,12,31)),AY207,""))</f>
        <v/>
      </c>
      <c r="AZ314" s="312" t="str">
        <f>IF(AND('別紙3-1_区分⑤所要額内訳'!$E$106&gt;=DATE(2023,1,1),'別紙3-1_区分⑤所要額内訳'!$D$106="無",COUNTIF($D$207:AZ207,1)&lt;=7),AZ207,IF(OR('別紙3-1_区分⑤所要額内訳'!$D$106="有",'別紙3-1_区分⑤所要額内訳'!$E$106&lt;=DATE(2022,12,31)),AZ207,""))</f>
        <v/>
      </c>
      <c r="BA314" s="312" t="str">
        <f>IF(AND('別紙3-1_区分⑤所要額内訳'!$E$106&gt;=DATE(2023,1,1),'別紙3-1_区分⑤所要額内訳'!$D$106="無",COUNTIF($D$207:BA207,1)&lt;=7),BA207,IF(OR('別紙3-1_区分⑤所要額内訳'!$D$106="有",'別紙3-1_区分⑤所要額内訳'!$E$106&lt;=DATE(2022,12,31)),BA207,""))</f>
        <v/>
      </c>
      <c r="BB314" s="311">
        <f t="shared" si="233"/>
        <v>1</v>
      </c>
    </row>
    <row r="315" spans="1:54">
      <c r="A315" s="307" t="str">
        <f t="shared" si="234"/>
        <v/>
      </c>
      <c r="B315" s="313" t="str">
        <f t="shared" si="234"/>
        <v/>
      </c>
      <c r="C315" s="307" t="str">
        <f t="shared" si="234"/>
        <v/>
      </c>
      <c r="D315" s="312">
        <f>IF(AND('別紙3-1_区分⑤所要額内訳'!$E$107&gt;=DATE(2023,1,1),'別紙3-1_区分⑤所要額内訳'!$D$107="無",COUNTIF($D$208:D208,1)&lt;=7),D208,IF(OR('別紙3-1_区分⑤所要額内訳'!$D$107="有",'別紙3-1_区分⑤所要額内訳'!$E$107&lt;=DATE(2022,12,31)),D208,""))</f>
        <v>1</v>
      </c>
      <c r="E315" s="312" t="str">
        <f>IF(AND('別紙3-1_区分⑤所要額内訳'!$E$107&gt;=DATE(2023,1,1),'別紙3-1_区分⑤所要額内訳'!$D$107="無",COUNTIF($D$208:E208,1)&lt;=7),E208,IF(OR('別紙3-1_区分⑤所要額内訳'!$D$107="有",'別紙3-1_区分⑤所要額内訳'!$E$107&lt;=DATE(2022,12,31)),E208,""))</f>
        <v/>
      </c>
      <c r="F315" s="312" t="str">
        <f>IF(AND('別紙3-1_区分⑤所要額内訳'!$E$107&gt;=DATE(2023,1,1),'別紙3-1_区分⑤所要額内訳'!$D$107="無",COUNTIF($D$208:F208,1)&lt;=7),F208,IF(OR('別紙3-1_区分⑤所要額内訳'!$D$107="有",'別紙3-1_区分⑤所要額内訳'!$E$107&lt;=DATE(2022,12,31)),F208,""))</f>
        <v/>
      </c>
      <c r="G315" s="312" t="str">
        <f>IF(AND('別紙3-1_区分⑤所要額内訳'!$E$107&gt;=DATE(2023,1,1),'別紙3-1_区分⑤所要額内訳'!$D$107="無",COUNTIF($D$208:G208,1)&lt;=7),G208,IF(OR('別紙3-1_区分⑤所要額内訳'!$D$107="有",'別紙3-1_区分⑤所要額内訳'!$E$107&lt;=DATE(2022,12,31)),G208,""))</f>
        <v/>
      </c>
      <c r="H315" s="312" t="str">
        <f>IF(AND('別紙3-1_区分⑤所要額内訳'!$E$107&gt;=DATE(2023,1,1),'別紙3-1_区分⑤所要額内訳'!$D$107="無",COUNTIF($D$208:H208,1)&lt;=7),H208,IF(OR('別紙3-1_区分⑤所要額内訳'!$D$107="有",'別紙3-1_区分⑤所要額内訳'!$E$107&lt;=DATE(2022,12,31)),H208,""))</f>
        <v/>
      </c>
      <c r="I315" s="312" t="str">
        <f>IF(AND('別紙3-1_区分⑤所要額内訳'!$E$107&gt;=DATE(2023,1,1),'別紙3-1_区分⑤所要額内訳'!$D$107="無",COUNTIF($D$208:I208,1)&lt;=7),I208,IF(OR('別紙3-1_区分⑤所要額内訳'!$D$107="有",'別紙3-1_区分⑤所要額内訳'!$E$107&lt;=DATE(2022,12,31)),I208,""))</f>
        <v/>
      </c>
      <c r="J315" s="312" t="str">
        <f>IF(AND('別紙3-1_区分⑤所要額内訳'!$E$107&gt;=DATE(2023,1,1),'別紙3-1_区分⑤所要額内訳'!$D$107="無",COUNTIF($D$208:J208,1)&lt;=7),J208,IF(OR('別紙3-1_区分⑤所要額内訳'!$D$107="有",'別紙3-1_区分⑤所要額内訳'!$E$107&lt;=DATE(2022,12,31)),J208,""))</f>
        <v/>
      </c>
      <c r="K315" s="312" t="str">
        <f>IF(AND('別紙3-1_区分⑤所要額内訳'!$E$107&gt;=DATE(2023,1,1),'別紙3-1_区分⑤所要額内訳'!$D$107="無",COUNTIF($D$208:K208,1)&lt;=7),K208,IF(OR('別紙3-1_区分⑤所要額内訳'!$D$107="有",'別紙3-1_区分⑤所要額内訳'!$E$107&lt;=DATE(2022,12,31)),K208,""))</f>
        <v/>
      </c>
      <c r="L315" s="312" t="str">
        <f>IF(AND('別紙3-1_区分⑤所要額内訳'!$E$107&gt;=DATE(2023,1,1),'別紙3-1_区分⑤所要額内訳'!$D$107="無",COUNTIF($D$208:L208,1)&lt;=7),L208,IF(OR('別紙3-1_区分⑤所要額内訳'!$D$107="有",'別紙3-1_区分⑤所要額内訳'!$E$107&lt;=DATE(2022,12,31)),L208,""))</f>
        <v/>
      </c>
      <c r="M315" s="312" t="str">
        <f>IF(AND('別紙3-1_区分⑤所要額内訳'!$E$107&gt;=DATE(2023,1,1),'別紙3-1_区分⑤所要額内訳'!$D$107="無",COUNTIF($D$208:M208,1)&lt;=7),M208,IF(OR('別紙3-1_区分⑤所要額内訳'!$D$107="有",'別紙3-1_区分⑤所要額内訳'!$E$107&lt;=DATE(2022,12,31)),M208,""))</f>
        <v/>
      </c>
      <c r="N315" s="312" t="str">
        <f>IF(AND('別紙3-1_区分⑤所要額内訳'!$E$107&gt;=DATE(2023,1,1),'別紙3-1_区分⑤所要額内訳'!$D$107="無",COUNTIF($D$208:N208,1)&lt;=7),N208,IF(OR('別紙3-1_区分⑤所要額内訳'!$D$107="有",'別紙3-1_区分⑤所要額内訳'!$E$107&lt;=DATE(2022,12,31)),N208,""))</f>
        <v/>
      </c>
      <c r="O315" s="312" t="str">
        <f>IF(AND('別紙3-1_区分⑤所要額内訳'!$E$107&gt;=DATE(2023,1,1),'別紙3-1_区分⑤所要額内訳'!$D$107="無",COUNTIF($D$208:O208,1)&lt;=7),O208,IF(OR('別紙3-1_区分⑤所要額内訳'!$D$107="有",'別紙3-1_区分⑤所要額内訳'!$E$107&lt;=DATE(2022,12,31)),O208,""))</f>
        <v/>
      </c>
      <c r="P315" s="312" t="str">
        <f>IF(AND('別紙3-1_区分⑤所要額内訳'!$E$107&gt;=DATE(2023,1,1),'別紙3-1_区分⑤所要額内訳'!$D$107="無",COUNTIF($D$208:P208,1)&lt;=7),P208,IF(OR('別紙3-1_区分⑤所要額内訳'!$D$107="有",'別紙3-1_区分⑤所要額内訳'!$E$107&lt;=DATE(2022,12,31)),P208,""))</f>
        <v/>
      </c>
      <c r="Q315" s="312" t="str">
        <f>IF(AND('別紙3-1_区分⑤所要額内訳'!$E$107&gt;=DATE(2023,1,1),'別紙3-1_区分⑤所要額内訳'!$D$107="無",COUNTIF($D$208:Q208,1)&lt;=7),Q208,IF(OR('別紙3-1_区分⑤所要額内訳'!$D$107="有",'別紙3-1_区分⑤所要額内訳'!$E$107&lt;=DATE(2022,12,31)),Q208,""))</f>
        <v/>
      </c>
      <c r="R315" s="312" t="str">
        <f>IF(AND('別紙3-1_区分⑤所要額内訳'!$E$107&gt;=DATE(2023,1,1),'別紙3-1_区分⑤所要額内訳'!$D$107="無",COUNTIF($D$208:R208,1)&lt;=7),R208,IF(OR('別紙3-1_区分⑤所要額内訳'!$D$107="有",'別紙3-1_区分⑤所要額内訳'!$E$107&lt;=DATE(2022,12,31)),R208,""))</f>
        <v/>
      </c>
      <c r="S315" s="312" t="str">
        <f>IF(AND('別紙3-1_区分⑤所要額内訳'!$E$107&gt;=DATE(2023,1,1),'別紙3-1_区分⑤所要額内訳'!$D$107="無",COUNTIF($D$208:S208,1)&lt;=7),S208,IF(OR('別紙3-1_区分⑤所要額内訳'!$D$107="有",'別紙3-1_区分⑤所要額内訳'!$E$107&lt;=DATE(2022,12,31)),S208,""))</f>
        <v/>
      </c>
      <c r="T315" s="312" t="str">
        <f>IF(AND('別紙3-1_区分⑤所要額内訳'!$E$107&gt;=DATE(2023,1,1),'別紙3-1_区分⑤所要額内訳'!$D$107="無",COUNTIF($D$208:T208,1)&lt;=7),T208,IF(OR('別紙3-1_区分⑤所要額内訳'!$D$107="有",'別紙3-1_区分⑤所要額内訳'!$E$107&lt;=DATE(2022,12,31)),T208,""))</f>
        <v/>
      </c>
      <c r="U315" s="312" t="str">
        <f>IF(AND('別紙3-1_区分⑤所要額内訳'!$E$107&gt;=DATE(2023,1,1),'別紙3-1_区分⑤所要額内訳'!$D$107="無",COUNTIF($D$208:U208,1)&lt;=7),U208,IF(OR('別紙3-1_区分⑤所要額内訳'!$D$107="有",'別紙3-1_区分⑤所要額内訳'!$E$107&lt;=DATE(2022,12,31)),U208,""))</f>
        <v/>
      </c>
      <c r="V315" s="312" t="str">
        <f>IF(AND('別紙3-1_区分⑤所要額内訳'!$E$107&gt;=DATE(2023,1,1),'別紙3-1_区分⑤所要額内訳'!$D$107="無",COUNTIF($D$208:V208,1)&lt;=7),V208,IF(OR('別紙3-1_区分⑤所要額内訳'!$D$107="有",'別紙3-1_区分⑤所要額内訳'!$E$107&lt;=DATE(2022,12,31)),V208,""))</f>
        <v/>
      </c>
      <c r="W315" s="312" t="str">
        <f>IF(AND('別紙3-1_区分⑤所要額内訳'!$E$107&gt;=DATE(2023,1,1),'別紙3-1_区分⑤所要額内訳'!$D$107="無",COUNTIF($D$208:W208,1)&lt;=7),W208,IF(OR('別紙3-1_区分⑤所要額内訳'!$D$107="有",'別紙3-1_区分⑤所要額内訳'!$E$107&lt;=DATE(2022,12,31)),W208,""))</f>
        <v/>
      </c>
      <c r="X315" s="312" t="str">
        <f>IF(AND('別紙3-1_区分⑤所要額内訳'!$E$107&gt;=DATE(2023,1,1),'別紙3-1_区分⑤所要額内訳'!$D$107="無",COUNTIF($D$208:X208,1)&lt;=7),X208,IF(OR('別紙3-1_区分⑤所要額内訳'!$D$107="有",'別紙3-1_区分⑤所要額内訳'!$E$107&lt;=DATE(2022,12,31)),X208,""))</f>
        <v/>
      </c>
      <c r="Y315" s="312" t="str">
        <f>IF(AND('別紙3-1_区分⑤所要額内訳'!$E$107&gt;=DATE(2023,1,1),'別紙3-1_区分⑤所要額内訳'!$D$107="無",COUNTIF($D$208:Y208,1)&lt;=7),Y208,IF(OR('別紙3-1_区分⑤所要額内訳'!$D$107="有",'別紙3-1_区分⑤所要額内訳'!$E$107&lt;=DATE(2022,12,31)),Y208,""))</f>
        <v/>
      </c>
      <c r="Z315" s="312" t="str">
        <f>IF(AND('別紙3-1_区分⑤所要額内訳'!$E$107&gt;=DATE(2023,1,1),'別紙3-1_区分⑤所要額内訳'!$D$107="無",COUNTIF($D$208:Z208,1)&lt;=7),Z208,IF(OR('別紙3-1_区分⑤所要額内訳'!$D$107="有",'別紙3-1_区分⑤所要額内訳'!$E$107&lt;=DATE(2022,12,31)),Z208,""))</f>
        <v/>
      </c>
      <c r="AA315" s="312" t="str">
        <f>IF(AND('別紙3-1_区分⑤所要額内訳'!$E$107&gt;=DATE(2023,1,1),'別紙3-1_区分⑤所要額内訳'!$D$107="無",COUNTIF($D$208:AA208,1)&lt;=7),AA208,IF(OR('別紙3-1_区分⑤所要額内訳'!$D$107="有",'別紙3-1_区分⑤所要額内訳'!$E$107&lt;=DATE(2022,12,31)),AA208,""))</f>
        <v/>
      </c>
      <c r="AB315" s="312" t="str">
        <f>IF(AND('別紙3-1_区分⑤所要額内訳'!$E$107&gt;=DATE(2023,1,1),'別紙3-1_区分⑤所要額内訳'!$D$107="無",COUNTIF($D$208:AB208,1)&lt;=7),AB208,IF(OR('別紙3-1_区分⑤所要額内訳'!$D$107="有",'別紙3-1_区分⑤所要額内訳'!$E$107&lt;=DATE(2022,12,31)),AB208,""))</f>
        <v/>
      </c>
      <c r="AC315" s="312" t="str">
        <f>IF(AND('別紙3-1_区分⑤所要額内訳'!$E$107&gt;=DATE(2023,1,1),'別紙3-1_区分⑤所要額内訳'!$D$107="無",COUNTIF($D$208:AC208,1)&lt;=7),AC208,IF(OR('別紙3-1_区分⑤所要額内訳'!$D$107="有",'別紙3-1_区分⑤所要額内訳'!$E$107&lt;=DATE(2022,12,31)),AC208,""))</f>
        <v/>
      </c>
      <c r="AD315" s="312" t="str">
        <f>IF(AND('別紙3-1_区分⑤所要額内訳'!$E$107&gt;=DATE(2023,1,1),'別紙3-1_区分⑤所要額内訳'!$D$107="無",COUNTIF($D$208:AD208,1)&lt;=7),AD208,IF(OR('別紙3-1_区分⑤所要額内訳'!$D$107="有",'別紙3-1_区分⑤所要額内訳'!$E$107&lt;=DATE(2022,12,31)),AD208,""))</f>
        <v/>
      </c>
      <c r="AE315" s="312" t="str">
        <f>IF(AND('別紙3-1_区分⑤所要額内訳'!$E$107&gt;=DATE(2023,1,1),'別紙3-1_区分⑤所要額内訳'!$D$107="無",COUNTIF($D$208:AE208,1)&lt;=7),AE208,IF(OR('別紙3-1_区分⑤所要額内訳'!$D$107="有",'別紙3-1_区分⑤所要額内訳'!$E$107&lt;=DATE(2022,12,31)),AE208,""))</f>
        <v/>
      </c>
      <c r="AF315" s="312" t="str">
        <f>IF(AND('別紙3-1_区分⑤所要額内訳'!$E$107&gt;=DATE(2023,1,1),'別紙3-1_区分⑤所要額内訳'!$D$107="無",COUNTIF($D$208:AF208,1)&lt;=7),AF208,IF(OR('別紙3-1_区分⑤所要額内訳'!$D$107="有",'別紙3-1_区分⑤所要額内訳'!$E$107&lt;=DATE(2022,12,31)),AF208,""))</f>
        <v/>
      </c>
      <c r="AG315" s="312" t="str">
        <f>IF(AND('別紙3-1_区分⑤所要額内訳'!$E$107&gt;=DATE(2023,1,1),'別紙3-1_区分⑤所要額内訳'!$D$107="無",COUNTIF($D$208:AG208,1)&lt;=7),AG208,IF(OR('別紙3-1_区分⑤所要額内訳'!$D$107="有",'別紙3-1_区分⑤所要額内訳'!$E$107&lt;=DATE(2022,12,31)),AG208,""))</f>
        <v/>
      </c>
      <c r="AH315" s="312" t="str">
        <f>IF(AND('別紙3-1_区分⑤所要額内訳'!$E$107&gt;=DATE(2023,1,1),'別紙3-1_区分⑤所要額内訳'!$D$107="無",COUNTIF($D$208:AH208,1)&lt;=7),AH208,IF(OR('別紙3-1_区分⑤所要額内訳'!$D$107="有",'別紙3-1_区分⑤所要額内訳'!$E$107&lt;=DATE(2022,12,31)),AH208,""))</f>
        <v/>
      </c>
      <c r="AI315" s="312" t="str">
        <f>IF(AND('別紙3-1_区分⑤所要額内訳'!$E$107&gt;=DATE(2023,1,1),'別紙3-1_区分⑤所要額内訳'!$D$107="無",COUNTIF($D$208:AI208,1)&lt;=7),AI208,IF(OR('別紙3-1_区分⑤所要額内訳'!$D$107="有",'別紙3-1_区分⑤所要額内訳'!$E$107&lt;=DATE(2022,12,31)),AI208,""))</f>
        <v/>
      </c>
      <c r="AJ315" s="312" t="str">
        <f>IF(AND('別紙3-1_区分⑤所要額内訳'!$E$107&gt;=DATE(2023,1,1),'別紙3-1_区分⑤所要額内訳'!$D$107="無",COUNTIF($D$208:AJ208,1)&lt;=7),AJ208,IF(OR('別紙3-1_区分⑤所要額内訳'!$D$107="有",'別紙3-1_区分⑤所要額内訳'!$E$107&lt;=DATE(2022,12,31)),AJ208,""))</f>
        <v/>
      </c>
      <c r="AK315" s="312" t="str">
        <f>IF(AND('別紙3-1_区分⑤所要額内訳'!$E$107&gt;=DATE(2023,1,1),'別紙3-1_区分⑤所要額内訳'!$D$107="無",COUNTIF($D$208:AK208,1)&lt;=7),AK208,IF(OR('別紙3-1_区分⑤所要額内訳'!$D$107="有",'別紙3-1_区分⑤所要額内訳'!$E$107&lt;=DATE(2022,12,31)),AK208,""))</f>
        <v/>
      </c>
      <c r="AL315" s="312" t="str">
        <f>IF(AND('別紙3-1_区分⑤所要額内訳'!$E$107&gt;=DATE(2023,1,1),'別紙3-1_区分⑤所要額内訳'!$D$107="無",COUNTIF($D$208:AL208,1)&lt;=7),AL208,IF(OR('別紙3-1_区分⑤所要額内訳'!$D$107="有",'別紙3-1_区分⑤所要額内訳'!$E$107&lt;=DATE(2022,12,31)),AL208,""))</f>
        <v/>
      </c>
      <c r="AM315" s="312" t="str">
        <f>IF(AND('別紙3-1_区分⑤所要額内訳'!$E$107&gt;=DATE(2023,1,1),'別紙3-1_区分⑤所要額内訳'!$D$107="無",COUNTIF($D$208:AM208,1)&lt;=7),AM208,IF(OR('別紙3-1_区分⑤所要額内訳'!$D$107="有",'別紙3-1_区分⑤所要額内訳'!$E$107&lt;=DATE(2022,12,31)),AM208,""))</f>
        <v/>
      </c>
      <c r="AN315" s="312" t="str">
        <f>IF(AND('別紙3-1_区分⑤所要額内訳'!$E$107&gt;=DATE(2023,1,1),'別紙3-1_区分⑤所要額内訳'!$D$107="無",COUNTIF($D$208:AN208,1)&lt;=7),AN208,IF(OR('別紙3-1_区分⑤所要額内訳'!$D$107="有",'別紙3-1_区分⑤所要額内訳'!$E$107&lt;=DATE(2022,12,31)),AN208,""))</f>
        <v/>
      </c>
      <c r="AO315" s="312" t="str">
        <f>IF(AND('別紙3-1_区分⑤所要額内訳'!$E$107&gt;=DATE(2023,1,1),'別紙3-1_区分⑤所要額内訳'!$D$107="無",COUNTIF($D$208:AO208,1)&lt;=7),AO208,IF(OR('別紙3-1_区分⑤所要額内訳'!$D$107="有",'別紙3-1_区分⑤所要額内訳'!$E$107&lt;=DATE(2022,12,31)),AO208,""))</f>
        <v/>
      </c>
      <c r="AP315" s="312" t="str">
        <f>IF(AND('別紙3-1_区分⑤所要額内訳'!$E$107&gt;=DATE(2023,1,1),'別紙3-1_区分⑤所要額内訳'!$D$107="無",COUNTIF($D$208:AP208,1)&lt;=7),AP208,IF(OR('別紙3-1_区分⑤所要額内訳'!$D$107="有",'別紙3-1_区分⑤所要額内訳'!$E$107&lt;=DATE(2022,12,31)),AP208,""))</f>
        <v/>
      </c>
      <c r="AQ315" s="312" t="str">
        <f>IF(AND('別紙3-1_区分⑤所要額内訳'!$E$107&gt;=DATE(2023,1,1),'別紙3-1_区分⑤所要額内訳'!$D$107="無",COUNTIF($D$208:AQ208,1)&lt;=7),AQ208,IF(OR('別紙3-1_区分⑤所要額内訳'!$D$107="有",'別紙3-1_区分⑤所要額内訳'!$E$107&lt;=DATE(2022,12,31)),AQ208,""))</f>
        <v/>
      </c>
      <c r="AR315" s="312" t="str">
        <f>IF(AND('別紙3-1_区分⑤所要額内訳'!$E$107&gt;=DATE(2023,1,1),'別紙3-1_区分⑤所要額内訳'!$D$107="無",COUNTIF($D$208:AR208,1)&lt;=7),AR208,IF(OR('別紙3-1_区分⑤所要額内訳'!$D$107="有",'別紙3-1_区分⑤所要額内訳'!$E$107&lt;=DATE(2022,12,31)),AR208,""))</f>
        <v/>
      </c>
      <c r="AS315" s="312" t="str">
        <f>IF(AND('別紙3-1_区分⑤所要額内訳'!$E$107&gt;=DATE(2023,1,1),'別紙3-1_区分⑤所要額内訳'!$D$107="無",COUNTIF($D$208:AS208,1)&lt;=7),AS208,IF(OR('別紙3-1_区分⑤所要額内訳'!$D$107="有",'別紙3-1_区分⑤所要額内訳'!$E$107&lt;=DATE(2022,12,31)),AS208,""))</f>
        <v/>
      </c>
      <c r="AT315" s="312" t="str">
        <f>IF(AND('別紙3-1_区分⑤所要額内訳'!$E$107&gt;=DATE(2023,1,1),'別紙3-1_区分⑤所要額内訳'!$D$107="無",COUNTIF($D$208:AT208,1)&lt;=7),AT208,IF(OR('別紙3-1_区分⑤所要額内訳'!$D$107="有",'別紙3-1_区分⑤所要額内訳'!$E$107&lt;=DATE(2022,12,31)),AT208,""))</f>
        <v/>
      </c>
      <c r="AU315" s="312" t="str">
        <f>IF(AND('別紙3-1_区分⑤所要額内訳'!$E$107&gt;=DATE(2023,1,1),'別紙3-1_区分⑤所要額内訳'!$D$107="無",COUNTIF($D$208:AU208,1)&lt;=7),AU208,IF(OR('別紙3-1_区分⑤所要額内訳'!$D$107="有",'別紙3-1_区分⑤所要額内訳'!$E$107&lt;=DATE(2022,12,31)),AU208,""))</f>
        <v/>
      </c>
      <c r="AV315" s="312" t="str">
        <f>IF(AND('別紙3-1_区分⑤所要額内訳'!$E$107&gt;=DATE(2023,1,1),'別紙3-1_区分⑤所要額内訳'!$D$107="無",COUNTIF($D$208:AV208,1)&lt;=7),AV208,IF(OR('別紙3-1_区分⑤所要額内訳'!$D$107="有",'別紙3-1_区分⑤所要額内訳'!$E$107&lt;=DATE(2022,12,31)),AV208,""))</f>
        <v/>
      </c>
      <c r="AW315" s="312" t="str">
        <f>IF(AND('別紙3-1_区分⑤所要額内訳'!$E$107&gt;=DATE(2023,1,1),'別紙3-1_区分⑤所要額内訳'!$D$107="無",COUNTIF($D$208:AW208,1)&lt;=7),AW208,IF(OR('別紙3-1_区分⑤所要額内訳'!$D$107="有",'別紙3-1_区分⑤所要額内訳'!$E$107&lt;=DATE(2022,12,31)),AW208,""))</f>
        <v/>
      </c>
      <c r="AX315" s="312" t="str">
        <f>IF(AND('別紙3-1_区分⑤所要額内訳'!$E$107&gt;=DATE(2023,1,1),'別紙3-1_区分⑤所要額内訳'!$D$107="無",COUNTIF($D$208:AX208,1)&lt;=7),AX208,IF(OR('別紙3-1_区分⑤所要額内訳'!$D$107="有",'別紙3-1_区分⑤所要額内訳'!$E$107&lt;=DATE(2022,12,31)),AX208,""))</f>
        <v/>
      </c>
      <c r="AY315" s="312" t="str">
        <f>IF(AND('別紙3-1_区分⑤所要額内訳'!$E$107&gt;=DATE(2023,1,1),'別紙3-1_区分⑤所要額内訳'!$D$107="無",COUNTIF($D$208:AY208,1)&lt;=7),AY208,IF(OR('別紙3-1_区分⑤所要額内訳'!$D$107="有",'別紙3-1_区分⑤所要額内訳'!$E$107&lt;=DATE(2022,12,31)),AY208,""))</f>
        <v/>
      </c>
      <c r="AZ315" s="312" t="str">
        <f>IF(AND('別紙3-1_区分⑤所要額内訳'!$E$107&gt;=DATE(2023,1,1),'別紙3-1_区分⑤所要額内訳'!$D$107="無",COUNTIF($D$208:AZ208,1)&lt;=7),AZ208,IF(OR('別紙3-1_区分⑤所要額内訳'!$D$107="有",'別紙3-1_区分⑤所要額内訳'!$E$107&lt;=DATE(2022,12,31)),AZ208,""))</f>
        <v/>
      </c>
      <c r="BA315" s="312" t="str">
        <f>IF(AND('別紙3-1_区分⑤所要額内訳'!$E$107&gt;=DATE(2023,1,1),'別紙3-1_区分⑤所要額内訳'!$D$107="無",COUNTIF($D$208:BA208,1)&lt;=7),BA208,IF(OR('別紙3-1_区分⑤所要額内訳'!$D$107="有",'別紙3-1_区分⑤所要額内訳'!$E$107&lt;=DATE(2022,12,31)),BA208,""))</f>
        <v/>
      </c>
      <c r="BB315" s="311">
        <f t="shared" ref="BB315:BB318" si="235">COUNTIF(D315:BA315,1)</f>
        <v>1</v>
      </c>
    </row>
    <row r="316" spans="1:54">
      <c r="A316" s="307" t="str">
        <f t="shared" si="234"/>
        <v/>
      </c>
      <c r="B316" s="313" t="str">
        <f t="shared" si="234"/>
        <v/>
      </c>
      <c r="C316" s="307" t="str">
        <f t="shared" si="234"/>
        <v/>
      </c>
      <c r="D316" s="312">
        <f>IF(AND('別紙3-1_区分⑤所要額内訳'!$E$108&gt;=DATE(2023,1,1),'別紙3-1_区分⑤所要額内訳'!$D$108="無",COUNTIF($D$209:D209,1)&lt;=7),D209,IF(OR('別紙3-1_区分⑤所要額内訳'!$D$108="有",'別紙3-1_区分⑤所要額内訳'!$E$108&lt;=DATE(2022,12,31)),D209,""))</f>
        <v>1</v>
      </c>
      <c r="E316" s="312" t="str">
        <f>IF(AND('別紙3-1_区分⑤所要額内訳'!$E$108&gt;=DATE(2023,1,1),'別紙3-1_区分⑤所要額内訳'!$D$108="無",COUNTIF($D$209:E209,1)&lt;=7),E209,IF(OR('別紙3-1_区分⑤所要額内訳'!$D$108="有",'別紙3-1_区分⑤所要額内訳'!$E$108&lt;=DATE(2022,12,31)),E209,""))</f>
        <v/>
      </c>
      <c r="F316" s="312" t="str">
        <f>IF(AND('別紙3-1_区分⑤所要額内訳'!$E$108&gt;=DATE(2023,1,1),'別紙3-1_区分⑤所要額内訳'!$D$108="無",COUNTIF($D$209:F209,1)&lt;=7),F209,IF(OR('別紙3-1_区分⑤所要額内訳'!$D$108="有",'別紙3-1_区分⑤所要額内訳'!$E$108&lt;=DATE(2022,12,31)),F209,""))</f>
        <v/>
      </c>
      <c r="G316" s="312" t="str">
        <f>IF(AND('別紙3-1_区分⑤所要額内訳'!$E$108&gt;=DATE(2023,1,1),'別紙3-1_区分⑤所要額内訳'!$D$108="無",COUNTIF($D$209:G209,1)&lt;=7),G209,IF(OR('別紙3-1_区分⑤所要額内訳'!$D$108="有",'別紙3-1_区分⑤所要額内訳'!$E$108&lt;=DATE(2022,12,31)),G209,""))</f>
        <v/>
      </c>
      <c r="H316" s="312" t="str">
        <f>IF(AND('別紙3-1_区分⑤所要額内訳'!$E$108&gt;=DATE(2023,1,1),'別紙3-1_区分⑤所要額内訳'!$D$108="無",COUNTIF($D$209:H209,1)&lt;=7),H209,IF(OR('別紙3-1_区分⑤所要額内訳'!$D$108="有",'別紙3-1_区分⑤所要額内訳'!$E$108&lt;=DATE(2022,12,31)),H209,""))</f>
        <v/>
      </c>
      <c r="I316" s="312" t="str">
        <f>IF(AND('別紙3-1_区分⑤所要額内訳'!$E$108&gt;=DATE(2023,1,1),'別紙3-1_区分⑤所要額内訳'!$D$108="無",COUNTIF($D$209:I209,1)&lt;=7),I209,IF(OR('別紙3-1_区分⑤所要額内訳'!$D$108="有",'別紙3-1_区分⑤所要額内訳'!$E$108&lt;=DATE(2022,12,31)),I209,""))</f>
        <v/>
      </c>
      <c r="J316" s="312" t="str">
        <f>IF(AND('別紙3-1_区分⑤所要額内訳'!$E$108&gt;=DATE(2023,1,1),'別紙3-1_区分⑤所要額内訳'!$D$108="無",COUNTIF($D$209:J209,1)&lt;=7),J209,IF(OR('別紙3-1_区分⑤所要額内訳'!$D$108="有",'別紙3-1_区分⑤所要額内訳'!$E$108&lt;=DATE(2022,12,31)),J209,""))</f>
        <v/>
      </c>
      <c r="K316" s="312" t="str">
        <f>IF(AND('別紙3-1_区分⑤所要額内訳'!$E$108&gt;=DATE(2023,1,1),'別紙3-1_区分⑤所要額内訳'!$D$108="無",COUNTIF($D$209:K209,1)&lt;=7),K209,IF(OR('別紙3-1_区分⑤所要額内訳'!$D$108="有",'別紙3-1_区分⑤所要額内訳'!$E$108&lt;=DATE(2022,12,31)),K209,""))</f>
        <v/>
      </c>
      <c r="L316" s="312" t="str">
        <f>IF(AND('別紙3-1_区分⑤所要額内訳'!$E$108&gt;=DATE(2023,1,1),'別紙3-1_区分⑤所要額内訳'!$D$108="無",COUNTIF($D$209:L209,1)&lt;=7),L209,IF(OR('別紙3-1_区分⑤所要額内訳'!$D$108="有",'別紙3-1_区分⑤所要額内訳'!$E$108&lt;=DATE(2022,12,31)),L209,""))</f>
        <v/>
      </c>
      <c r="M316" s="312" t="str">
        <f>IF(AND('別紙3-1_区分⑤所要額内訳'!$E$108&gt;=DATE(2023,1,1),'別紙3-1_区分⑤所要額内訳'!$D$108="無",COUNTIF($D$209:M209,1)&lt;=7),M209,IF(OR('別紙3-1_区分⑤所要額内訳'!$D$108="有",'別紙3-1_区分⑤所要額内訳'!$E$108&lt;=DATE(2022,12,31)),M209,""))</f>
        <v/>
      </c>
      <c r="N316" s="312" t="str">
        <f>IF(AND('別紙3-1_区分⑤所要額内訳'!$E$108&gt;=DATE(2023,1,1),'別紙3-1_区分⑤所要額内訳'!$D$108="無",COUNTIF($D$209:N209,1)&lt;=7),N209,IF(OR('別紙3-1_区分⑤所要額内訳'!$D$108="有",'別紙3-1_区分⑤所要額内訳'!$E$108&lt;=DATE(2022,12,31)),N209,""))</f>
        <v/>
      </c>
      <c r="O316" s="312" t="str">
        <f>IF(AND('別紙3-1_区分⑤所要額内訳'!$E$108&gt;=DATE(2023,1,1),'別紙3-1_区分⑤所要額内訳'!$D$108="無",COUNTIF($D$209:O209,1)&lt;=7),O209,IF(OR('別紙3-1_区分⑤所要額内訳'!$D$108="有",'別紙3-1_区分⑤所要額内訳'!$E$108&lt;=DATE(2022,12,31)),O209,""))</f>
        <v/>
      </c>
      <c r="P316" s="312" t="str">
        <f>IF(AND('別紙3-1_区分⑤所要額内訳'!$E$108&gt;=DATE(2023,1,1),'別紙3-1_区分⑤所要額内訳'!$D$108="無",COUNTIF($D$209:P209,1)&lt;=7),P209,IF(OR('別紙3-1_区分⑤所要額内訳'!$D$108="有",'別紙3-1_区分⑤所要額内訳'!$E$108&lt;=DATE(2022,12,31)),P209,""))</f>
        <v/>
      </c>
      <c r="Q316" s="312" t="str">
        <f>IF(AND('別紙3-1_区分⑤所要額内訳'!$E$108&gt;=DATE(2023,1,1),'別紙3-1_区分⑤所要額内訳'!$D$108="無",COUNTIF($D$209:Q209,1)&lt;=7),Q209,IF(OR('別紙3-1_区分⑤所要額内訳'!$D$108="有",'別紙3-1_区分⑤所要額内訳'!$E$108&lt;=DATE(2022,12,31)),Q209,""))</f>
        <v/>
      </c>
      <c r="R316" s="312" t="str">
        <f>IF(AND('別紙3-1_区分⑤所要額内訳'!$E$108&gt;=DATE(2023,1,1),'別紙3-1_区分⑤所要額内訳'!$D$108="無",COUNTIF($D$209:R209,1)&lt;=7),R209,IF(OR('別紙3-1_区分⑤所要額内訳'!$D$108="有",'別紙3-1_区分⑤所要額内訳'!$E$108&lt;=DATE(2022,12,31)),R209,""))</f>
        <v/>
      </c>
      <c r="S316" s="312" t="str">
        <f>IF(AND('別紙3-1_区分⑤所要額内訳'!$E$108&gt;=DATE(2023,1,1),'別紙3-1_区分⑤所要額内訳'!$D$108="無",COUNTIF($D$209:S209,1)&lt;=7),S209,IF(OR('別紙3-1_区分⑤所要額内訳'!$D$108="有",'別紙3-1_区分⑤所要額内訳'!$E$108&lt;=DATE(2022,12,31)),S209,""))</f>
        <v/>
      </c>
      <c r="T316" s="312" t="str">
        <f>IF(AND('別紙3-1_区分⑤所要額内訳'!$E$108&gt;=DATE(2023,1,1),'別紙3-1_区分⑤所要額内訳'!$D$108="無",COUNTIF($D$209:T209,1)&lt;=7),T209,IF(OR('別紙3-1_区分⑤所要額内訳'!$D$108="有",'別紙3-1_区分⑤所要額内訳'!$E$108&lt;=DATE(2022,12,31)),T209,""))</f>
        <v/>
      </c>
      <c r="U316" s="312" t="str">
        <f>IF(AND('別紙3-1_区分⑤所要額内訳'!$E$108&gt;=DATE(2023,1,1),'別紙3-1_区分⑤所要額内訳'!$D$108="無",COUNTIF($D$209:U209,1)&lt;=7),U209,IF(OR('別紙3-1_区分⑤所要額内訳'!$D$108="有",'別紙3-1_区分⑤所要額内訳'!$E$108&lt;=DATE(2022,12,31)),U209,""))</f>
        <v/>
      </c>
      <c r="V316" s="312" t="str">
        <f>IF(AND('別紙3-1_区分⑤所要額内訳'!$E$108&gt;=DATE(2023,1,1),'別紙3-1_区分⑤所要額内訳'!$D$108="無",COUNTIF($D$209:V209,1)&lt;=7),V209,IF(OR('別紙3-1_区分⑤所要額内訳'!$D$108="有",'別紙3-1_区分⑤所要額内訳'!$E$108&lt;=DATE(2022,12,31)),V209,""))</f>
        <v/>
      </c>
      <c r="W316" s="312" t="str">
        <f>IF(AND('別紙3-1_区分⑤所要額内訳'!$E$108&gt;=DATE(2023,1,1),'別紙3-1_区分⑤所要額内訳'!$D$108="無",COUNTIF($D$209:W209,1)&lt;=7),W209,IF(OR('別紙3-1_区分⑤所要額内訳'!$D$108="有",'別紙3-1_区分⑤所要額内訳'!$E$108&lt;=DATE(2022,12,31)),W209,""))</f>
        <v/>
      </c>
      <c r="X316" s="312" t="str">
        <f>IF(AND('別紙3-1_区分⑤所要額内訳'!$E$108&gt;=DATE(2023,1,1),'別紙3-1_区分⑤所要額内訳'!$D$108="無",COUNTIF($D$209:X209,1)&lt;=7),X209,IF(OR('別紙3-1_区分⑤所要額内訳'!$D$108="有",'別紙3-1_区分⑤所要額内訳'!$E$108&lt;=DATE(2022,12,31)),X209,""))</f>
        <v/>
      </c>
      <c r="Y316" s="312" t="str">
        <f>IF(AND('別紙3-1_区分⑤所要額内訳'!$E$108&gt;=DATE(2023,1,1),'別紙3-1_区分⑤所要額内訳'!$D$108="無",COUNTIF($D$209:Y209,1)&lt;=7),Y209,IF(OR('別紙3-1_区分⑤所要額内訳'!$D$108="有",'別紙3-1_区分⑤所要額内訳'!$E$108&lt;=DATE(2022,12,31)),Y209,""))</f>
        <v/>
      </c>
      <c r="Z316" s="312" t="str">
        <f>IF(AND('別紙3-1_区分⑤所要額内訳'!$E$108&gt;=DATE(2023,1,1),'別紙3-1_区分⑤所要額内訳'!$D$108="無",COUNTIF($D$209:Z209,1)&lt;=7),Z209,IF(OR('別紙3-1_区分⑤所要額内訳'!$D$108="有",'別紙3-1_区分⑤所要額内訳'!$E$108&lt;=DATE(2022,12,31)),Z209,""))</f>
        <v/>
      </c>
      <c r="AA316" s="312" t="str">
        <f>IF(AND('別紙3-1_区分⑤所要額内訳'!$E$108&gt;=DATE(2023,1,1),'別紙3-1_区分⑤所要額内訳'!$D$108="無",COUNTIF($D$209:AA209,1)&lt;=7),AA209,IF(OR('別紙3-1_区分⑤所要額内訳'!$D$108="有",'別紙3-1_区分⑤所要額内訳'!$E$108&lt;=DATE(2022,12,31)),AA209,""))</f>
        <v/>
      </c>
      <c r="AB316" s="312" t="str">
        <f>IF(AND('別紙3-1_区分⑤所要額内訳'!$E$108&gt;=DATE(2023,1,1),'別紙3-1_区分⑤所要額内訳'!$D$108="無",COUNTIF($D$209:AB209,1)&lt;=7),AB209,IF(OR('別紙3-1_区分⑤所要額内訳'!$D$108="有",'別紙3-1_区分⑤所要額内訳'!$E$108&lt;=DATE(2022,12,31)),AB209,""))</f>
        <v/>
      </c>
      <c r="AC316" s="312" t="str">
        <f>IF(AND('別紙3-1_区分⑤所要額内訳'!$E$108&gt;=DATE(2023,1,1),'別紙3-1_区分⑤所要額内訳'!$D$108="無",COUNTIF($D$209:AC209,1)&lt;=7),AC209,IF(OR('別紙3-1_区分⑤所要額内訳'!$D$108="有",'別紙3-1_区分⑤所要額内訳'!$E$108&lt;=DATE(2022,12,31)),AC209,""))</f>
        <v/>
      </c>
      <c r="AD316" s="312" t="str">
        <f>IF(AND('別紙3-1_区分⑤所要額内訳'!$E$108&gt;=DATE(2023,1,1),'別紙3-1_区分⑤所要額内訳'!$D$108="無",COUNTIF($D$209:AD209,1)&lt;=7),AD209,IF(OR('別紙3-1_区分⑤所要額内訳'!$D$108="有",'別紙3-1_区分⑤所要額内訳'!$E$108&lt;=DATE(2022,12,31)),AD209,""))</f>
        <v/>
      </c>
      <c r="AE316" s="312" t="str">
        <f>IF(AND('別紙3-1_区分⑤所要額内訳'!$E$108&gt;=DATE(2023,1,1),'別紙3-1_区分⑤所要額内訳'!$D$108="無",COUNTIF($D$209:AE209,1)&lt;=7),AE209,IF(OR('別紙3-1_区分⑤所要額内訳'!$D$108="有",'別紙3-1_区分⑤所要額内訳'!$E$108&lt;=DATE(2022,12,31)),AE209,""))</f>
        <v/>
      </c>
      <c r="AF316" s="312" t="str">
        <f>IF(AND('別紙3-1_区分⑤所要額内訳'!$E$108&gt;=DATE(2023,1,1),'別紙3-1_区分⑤所要額内訳'!$D$108="無",COUNTIF($D$209:AF209,1)&lt;=7),AF209,IF(OR('別紙3-1_区分⑤所要額内訳'!$D$108="有",'別紙3-1_区分⑤所要額内訳'!$E$108&lt;=DATE(2022,12,31)),AF209,""))</f>
        <v/>
      </c>
      <c r="AG316" s="312" t="str">
        <f>IF(AND('別紙3-1_区分⑤所要額内訳'!$E$108&gt;=DATE(2023,1,1),'別紙3-1_区分⑤所要額内訳'!$D$108="無",COUNTIF($D$209:AG209,1)&lt;=7),AG209,IF(OR('別紙3-1_区分⑤所要額内訳'!$D$108="有",'別紙3-1_区分⑤所要額内訳'!$E$108&lt;=DATE(2022,12,31)),AG209,""))</f>
        <v/>
      </c>
      <c r="AH316" s="312" t="str">
        <f>IF(AND('別紙3-1_区分⑤所要額内訳'!$E$108&gt;=DATE(2023,1,1),'別紙3-1_区分⑤所要額内訳'!$D$108="無",COUNTIF($D$209:AH209,1)&lt;=7),AH209,IF(OR('別紙3-1_区分⑤所要額内訳'!$D$108="有",'別紙3-1_区分⑤所要額内訳'!$E$108&lt;=DATE(2022,12,31)),AH209,""))</f>
        <v/>
      </c>
      <c r="AI316" s="312" t="str">
        <f>IF(AND('別紙3-1_区分⑤所要額内訳'!$E$108&gt;=DATE(2023,1,1),'別紙3-1_区分⑤所要額内訳'!$D$108="無",COUNTIF($D$209:AI209,1)&lt;=7),AI209,IF(OR('別紙3-1_区分⑤所要額内訳'!$D$108="有",'別紙3-1_区分⑤所要額内訳'!$E$108&lt;=DATE(2022,12,31)),AI209,""))</f>
        <v/>
      </c>
      <c r="AJ316" s="312" t="str">
        <f>IF(AND('別紙3-1_区分⑤所要額内訳'!$E$108&gt;=DATE(2023,1,1),'別紙3-1_区分⑤所要額内訳'!$D$108="無",COUNTIF($D$209:AJ209,1)&lt;=7),AJ209,IF(OR('別紙3-1_区分⑤所要額内訳'!$D$108="有",'別紙3-1_区分⑤所要額内訳'!$E$108&lt;=DATE(2022,12,31)),AJ209,""))</f>
        <v/>
      </c>
      <c r="AK316" s="312" t="str">
        <f>IF(AND('別紙3-1_区分⑤所要額内訳'!$E$108&gt;=DATE(2023,1,1),'別紙3-1_区分⑤所要額内訳'!$D$108="無",COUNTIF($D$209:AK209,1)&lt;=7),AK209,IF(OR('別紙3-1_区分⑤所要額内訳'!$D$108="有",'別紙3-1_区分⑤所要額内訳'!$E$108&lt;=DATE(2022,12,31)),AK209,""))</f>
        <v/>
      </c>
      <c r="AL316" s="312" t="str">
        <f>IF(AND('別紙3-1_区分⑤所要額内訳'!$E$108&gt;=DATE(2023,1,1),'別紙3-1_区分⑤所要額内訳'!$D$108="無",COUNTIF($D$209:AL209,1)&lt;=7),AL209,IF(OR('別紙3-1_区分⑤所要額内訳'!$D$108="有",'別紙3-1_区分⑤所要額内訳'!$E$108&lt;=DATE(2022,12,31)),AL209,""))</f>
        <v/>
      </c>
      <c r="AM316" s="312" t="str">
        <f>IF(AND('別紙3-1_区分⑤所要額内訳'!$E$108&gt;=DATE(2023,1,1),'別紙3-1_区分⑤所要額内訳'!$D$108="無",COUNTIF($D$209:AM209,1)&lt;=7),AM209,IF(OR('別紙3-1_区分⑤所要額内訳'!$D$108="有",'別紙3-1_区分⑤所要額内訳'!$E$108&lt;=DATE(2022,12,31)),AM209,""))</f>
        <v/>
      </c>
      <c r="AN316" s="312" t="str">
        <f>IF(AND('別紙3-1_区分⑤所要額内訳'!$E$108&gt;=DATE(2023,1,1),'別紙3-1_区分⑤所要額内訳'!$D$108="無",COUNTIF($D$209:AN209,1)&lt;=7),AN209,IF(OR('別紙3-1_区分⑤所要額内訳'!$D$108="有",'別紙3-1_区分⑤所要額内訳'!$E$108&lt;=DATE(2022,12,31)),AN209,""))</f>
        <v/>
      </c>
      <c r="AO316" s="312" t="str">
        <f>IF(AND('別紙3-1_区分⑤所要額内訳'!$E$108&gt;=DATE(2023,1,1),'別紙3-1_区分⑤所要額内訳'!$D$108="無",COUNTIF($D$209:AO209,1)&lt;=7),AO209,IF(OR('別紙3-1_区分⑤所要額内訳'!$D$108="有",'別紙3-1_区分⑤所要額内訳'!$E$108&lt;=DATE(2022,12,31)),AO209,""))</f>
        <v/>
      </c>
      <c r="AP316" s="312" t="str">
        <f>IF(AND('別紙3-1_区分⑤所要額内訳'!$E$108&gt;=DATE(2023,1,1),'別紙3-1_区分⑤所要額内訳'!$D$108="無",COUNTIF($D$209:AP209,1)&lt;=7),AP209,IF(OR('別紙3-1_区分⑤所要額内訳'!$D$108="有",'別紙3-1_区分⑤所要額内訳'!$E$108&lt;=DATE(2022,12,31)),AP209,""))</f>
        <v/>
      </c>
      <c r="AQ316" s="312" t="str">
        <f>IF(AND('別紙3-1_区分⑤所要額内訳'!$E$108&gt;=DATE(2023,1,1),'別紙3-1_区分⑤所要額内訳'!$D$108="無",COUNTIF($D$209:AQ209,1)&lt;=7),AQ209,IF(OR('別紙3-1_区分⑤所要額内訳'!$D$108="有",'別紙3-1_区分⑤所要額内訳'!$E$108&lt;=DATE(2022,12,31)),AQ209,""))</f>
        <v/>
      </c>
      <c r="AR316" s="312" t="str">
        <f>IF(AND('別紙3-1_区分⑤所要額内訳'!$E$108&gt;=DATE(2023,1,1),'別紙3-1_区分⑤所要額内訳'!$D$108="無",COUNTIF($D$209:AR209,1)&lt;=7),AR209,IF(OR('別紙3-1_区分⑤所要額内訳'!$D$108="有",'別紙3-1_区分⑤所要額内訳'!$E$108&lt;=DATE(2022,12,31)),AR209,""))</f>
        <v/>
      </c>
      <c r="AS316" s="312" t="str">
        <f>IF(AND('別紙3-1_区分⑤所要額内訳'!$E$108&gt;=DATE(2023,1,1),'別紙3-1_区分⑤所要額内訳'!$D$108="無",COUNTIF($D$209:AS209,1)&lt;=7),AS209,IF(OR('別紙3-1_区分⑤所要額内訳'!$D$108="有",'別紙3-1_区分⑤所要額内訳'!$E$108&lt;=DATE(2022,12,31)),AS209,""))</f>
        <v/>
      </c>
      <c r="AT316" s="312" t="str">
        <f>IF(AND('別紙3-1_区分⑤所要額内訳'!$E$108&gt;=DATE(2023,1,1),'別紙3-1_区分⑤所要額内訳'!$D$108="無",COUNTIF($D$209:AT209,1)&lt;=7),AT209,IF(OR('別紙3-1_区分⑤所要額内訳'!$D$108="有",'別紙3-1_区分⑤所要額内訳'!$E$108&lt;=DATE(2022,12,31)),AT209,""))</f>
        <v/>
      </c>
      <c r="AU316" s="312" t="str">
        <f>IF(AND('別紙3-1_区分⑤所要額内訳'!$E$108&gt;=DATE(2023,1,1),'別紙3-1_区分⑤所要額内訳'!$D$108="無",COUNTIF($D$209:AU209,1)&lt;=7),AU209,IF(OR('別紙3-1_区分⑤所要額内訳'!$D$108="有",'別紙3-1_区分⑤所要額内訳'!$E$108&lt;=DATE(2022,12,31)),AU209,""))</f>
        <v/>
      </c>
      <c r="AV316" s="312" t="str">
        <f>IF(AND('別紙3-1_区分⑤所要額内訳'!$E$108&gt;=DATE(2023,1,1),'別紙3-1_区分⑤所要額内訳'!$D$108="無",COUNTIF($D$209:AV209,1)&lt;=7),AV209,IF(OR('別紙3-1_区分⑤所要額内訳'!$D$108="有",'別紙3-1_区分⑤所要額内訳'!$E$108&lt;=DATE(2022,12,31)),AV209,""))</f>
        <v/>
      </c>
      <c r="AW316" s="312" t="str">
        <f>IF(AND('別紙3-1_区分⑤所要額内訳'!$E$108&gt;=DATE(2023,1,1),'別紙3-1_区分⑤所要額内訳'!$D$108="無",COUNTIF($D$209:AW209,1)&lt;=7),AW209,IF(OR('別紙3-1_区分⑤所要額内訳'!$D$108="有",'別紙3-1_区分⑤所要額内訳'!$E$108&lt;=DATE(2022,12,31)),AW209,""))</f>
        <v/>
      </c>
      <c r="AX316" s="312" t="str">
        <f>IF(AND('別紙3-1_区分⑤所要額内訳'!$E$108&gt;=DATE(2023,1,1),'別紙3-1_区分⑤所要額内訳'!$D$108="無",COUNTIF($D$209:AX209,1)&lt;=7),AX209,IF(OR('別紙3-1_区分⑤所要額内訳'!$D$108="有",'別紙3-1_区分⑤所要額内訳'!$E$108&lt;=DATE(2022,12,31)),AX209,""))</f>
        <v/>
      </c>
      <c r="AY316" s="312" t="str">
        <f>IF(AND('別紙3-1_区分⑤所要額内訳'!$E$108&gt;=DATE(2023,1,1),'別紙3-1_区分⑤所要額内訳'!$D$108="無",COUNTIF($D$209:AY209,1)&lt;=7),AY209,IF(OR('別紙3-1_区分⑤所要額内訳'!$D$108="有",'別紙3-1_区分⑤所要額内訳'!$E$108&lt;=DATE(2022,12,31)),AY209,""))</f>
        <v/>
      </c>
      <c r="AZ316" s="312" t="str">
        <f>IF(AND('別紙3-1_区分⑤所要額内訳'!$E$108&gt;=DATE(2023,1,1),'別紙3-1_区分⑤所要額内訳'!$D$108="無",COUNTIF($D$209:AZ209,1)&lt;=7),AZ209,IF(OR('別紙3-1_区分⑤所要額内訳'!$D$108="有",'別紙3-1_区分⑤所要額内訳'!$E$108&lt;=DATE(2022,12,31)),AZ209,""))</f>
        <v/>
      </c>
      <c r="BA316" s="312" t="str">
        <f>IF(AND('別紙3-1_区分⑤所要額内訳'!$E$108&gt;=DATE(2023,1,1),'別紙3-1_区分⑤所要額内訳'!$D$108="無",COUNTIF($D$209:BA209,1)&lt;=7),BA209,IF(OR('別紙3-1_区分⑤所要額内訳'!$D$108="有",'別紙3-1_区分⑤所要額内訳'!$E$108&lt;=DATE(2022,12,31)),BA209,""))</f>
        <v/>
      </c>
      <c r="BB316" s="311">
        <f t="shared" si="235"/>
        <v>1</v>
      </c>
    </row>
    <row r="317" spans="1:54">
      <c r="A317" s="307" t="str">
        <f t="shared" si="234"/>
        <v/>
      </c>
      <c r="B317" s="313" t="str">
        <f t="shared" si="234"/>
        <v/>
      </c>
      <c r="C317" s="307" t="str">
        <f t="shared" si="234"/>
        <v/>
      </c>
      <c r="D317" s="312">
        <f>IF(AND('別紙3-1_区分⑤所要額内訳'!$E$109&gt;=DATE(2023,1,1),'別紙3-1_区分⑤所要額内訳'!$D$109="無",COUNTIF($D$210:D210,1)&lt;=7),D210,IF(OR('別紙3-1_区分⑤所要額内訳'!$D$109="有",'別紙3-1_区分⑤所要額内訳'!$E$109&lt;=DATE(2022,12,31)),D210,""))</f>
        <v>1</v>
      </c>
      <c r="E317" s="312" t="str">
        <f>IF(AND('別紙3-1_区分⑤所要額内訳'!$E$109&gt;=DATE(2023,1,1),'別紙3-1_区分⑤所要額内訳'!$D$109="無",COUNTIF($D$210:E210,1)&lt;=7),E210,IF(OR('別紙3-1_区分⑤所要額内訳'!$D$109="有",'別紙3-1_区分⑤所要額内訳'!$E$109&lt;=DATE(2022,12,31)),E210,""))</f>
        <v/>
      </c>
      <c r="F317" s="312" t="str">
        <f>IF(AND('別紙3-1_区分⑤所要額内訳'!$E$109&gt;=DATE(2023,1,1),'別紙3-1_区分⑤所要額内訳'!$D$109="無",COUNTIF($D$210:F210,1)&lt;=7),F210,IF(OR('別紙3-1_区分⑤所要額内訳'!$D$109="有",'別紙3-1_区分⑤所要額内訳'!$E$109&lt;=DATE(2022,12,31)),F210,""))</f>
        <v/>
      </c>
      <c r="G317" s="312" t="str">
        <f>IF(AND('別紙3-1_区分⑤所要額内訳'!$E$109&gt;=DATE(2023,1,1),'別紙3-1_区分⑤所要額内訳'!$D$109="無",COUNTIF($D$210:G210,1)&lt;=7),G210,IF(OR('別紙3-1_区分⑤所要額内訳'!$D$109="有",'別紙3-1_区分⑤所要額内訳'!$E$109&lt;=DATE(2022,12,31)),G210,""))</f>
        <v/>
      </c>
      <c r="H317" s="312" t="str">
        <f>IF(AND('別紙3-1_区分⑤所要額内訳'!$E$109&gt;=DATE(2023,1,1),'別紙3-1_区分⑤所要額内訳'!$D$109="無",COUNTIF($D$210:H210,1)&lt;=7),H210,IF(OR('別紙3-1_区分⑤所要額内訳'!$D$109="有",'別紙3-1_区分⑤所要額内訳'!$E$109&lt;=DATE(2022,12,31)),H210,""))</f>
        <v/>
      </c>
      <c r="I317" s="312" t="str">
        <f>IF(AND('別紙3-1_区分⑤所要額内訳'!$E$109&gt;=DATE(2023,1,1),'別紙3-1_区分⑤所要額内訳'!$D$109="無",COUNTIF($D$210:I210,1)&lt;=7),I210,IF(OR('別紙3-1_区分⑤所要額内訳'!$D$109="有",'別紙3-1_区分⑤所要額内訳'!$E$109&lt;=DATE(2022,12,31)),I210,""))</f>
        <v/>
      </c>
      <c r="J317" s="312" t="str">
        <f>IF(AND('別紙3-1_区分⑤所要額内訳'!$E$109&gt;=DATE(2023,1,1),'別紙3-1_区分⑤所要額内訳'!$D$109="無",COUNTIF($D$210:J210,1)&lt;=7),J210,IF(OR('別紙3-1_区分⑤所要額内訳'!$D$109="有",'別紙3-1_区分⑤所要額内訳'!$E$109&lt;=DATE(2022,12,31)),J210,""))</f>
        <v/>
      </c>
      <c r="K317" s="312" t="str">
        <f>IF(AND('別紙3-1_区分⑤所要額内訳'!$E$109&gt;=DATE(2023,1,1),'別紙3-1_区分⑤所要額内訳'!$D$109="無",COUNTIF($D$210:K210,1)&lt;=7),K210,IF(OR('別紙3-1_区分⑤所要額内訳'!$D$109="有",'別紙3-1_区分⑤所要額内訳'!$E$109&lt;=DATE(2022,12,31)),K210,""))</f>
        <v/>
      </c>
      <c r="L317" s="312" t="str">
        <f>IF(AND('別紙3-1_区分⑤所要額内訳'!$E$109&gt;=DATE(2023,1,1),'別紙3-1_区分⑤所要額内訳'!$D$109="無",COUNTIF($D$210:L210,1)&lt;=7),L210,IF(OR('別紙3-1_区分⑤所要額内訳'!$D$109="有",'別紙3-1_区分⑤所要額内訳'!$E$109&lt;=DATE(2022,12,31)),L210,""))</f>
        <v/>
      </c>
      <c r="M317" s="312" t="str">
        <f>IF(AND('別紙3-1_区分⑤所要額内訳'!$E$109&gt;=DATE(2023,1,1),'別紙3-1_区分⑤所要額内訳'!$D$109="無",COUNTIF($D$210:M210,1)&lt;=7),M210,IF(OR('別紙3-1_区分⑤所要額内訳'!$D$109="有",'別紙3-1_区分⑤所要額内訳'!$E$109&lt;=DATE(2022,12,31)),M210,""))</f>
        <v/>
      </c>
      <c r="N317" s="312" t="str">
        <f>IF(AND('別紙3-1_区分⑤所要額内訳'!$E$109&gt;=DATE(2023,1,1),'別紙3-1_区分⑤所要額内訳'!$D$109="無",COUNTIF($D$210:N210,1)&lt;=7),N210,IF(OR('別紙3-1_区分⑤所要額内訳'!$D$109="有",'別紙3-1_区分⑤所要額内訳'!$E$109&lt;=DATE(2022,12,31)),N210,""))</f>
        <v/>
      </c>
      <c r="O317" s="312" t="str">
        <f>IF(AND('別紙3-1_区分⑤所要額内訳'!$E$109&gt;=DATE(2023,1,1),'別紙3-1_区分⑤所要額内訳'!$D$109="無",COUNTIF($D$210:O210,1)&lt;=7),O210,IF(OR('別紙3-1_区分⑤所要額内訳'!$D$109="有",'別紙3-1_区分⑤所要額内訳'!$E$109&lt;=DATE(2022,12,31)),O210,""))</f>
        <v/>
      </c>
      <c r="P317" s="312" t="str">
        <f>IF(AND('別紙3-1_区分⑤所要額内訳'!$E$109&gt;=DATE(2023,1,1),'別紙3-1_区分⑤所要額内訳'!$D$109="無",COUNTIF($D$210:P210,1)&lt;=7),P210,IF(OR('別紙3-1_区分⑤所要額内訳'!$D$109="有",'別紙3-1_区分⑤所要額内訳'!$E$109&lt;=DATE(2022,12,31)),P210,""))</f>
        <v/>
      </c>
      <c r="Q317" s="312" t="str">
        <f>IF(AND('別紙3-1_区分⑤所要額内訳'!$E$109&gt;=DATE(2023,1,1),'別紙3-1_区分⑤所要額内訳'!$D$109="無",COUNTIF($D$210:Q210,1)&lt;=7),Q210,IF(OR('別紙3-1_区分⑤所要額内訳'!$D$109="有",'別紙3-1_区分⑤所要額内訳'!$E$109&lt;=DATE(2022,12,31)),Q210,""))</f>
        <v/>
      </c>
      <c r="R317" s="312" t="str">
        <f>IF(AND('別紙3-1_区分⑤所要額内訳'!$E$109&gt;=DATE(2023,1,1),'別紙3-1_区分⑤所要額内訳'!$D$109="無",COUNTIF($D$210:R210,1)&lt;=7),R210,IF(OR('別紙3-1_区分⑤所要額内訳'!$D$109="有",'別紙3-1_区分⑤所要額内訳'!$E$109&lt;=DATE(2022,12,31)),R210,""))</f>
        <v/>
      </c>
      <c r="S317" s="312" t="str">
        <f>IF(AND('別紙3-1_区分⑤所要額内訳'!$E$109&gt;=DATE(2023,1,1),'別紙3-1_区分⑤所要額内訳'!$D$109="無",COUNTIF($D$210:S210,1)&lt;=7),S210,IF(OR('別紙3-1_区分⑤所要額内訳'!$D$109="有",'別紙3-1_区分⑤所要額内訳'!$E$109&lt;=DATE(2022,12,31)),S210,""))</f>
        <v/>
      </c>
      <c r="T317" s="312" t="str">
        <f>IF(AND('別紙3-1_区分⑤所要額内訳'!$E$109&gt;=DATE(2023,1,1),'別紙3-1_区分⑤所要額内訳'!$D$109="無",COUNTIF($D$210:T210,1)&lt;=7),T210,IF(OR('別紙3-1_区分⑤所要額内訳'!$D$109="有",'別紙3-1_区分⑤所要額内訳'!$E$109&lt;=DATE(2022,12,31)),T210,""))</f>
        <v/>
      </c>
      <c r="U317" s="312" t="str">
        <f>IF(AND('別紙3-1_区分⑤所要額内訳'!$E$109&gt;=DATE(2023,1,1),'別紙3-1_区分⑤所要額内訳'!$D$109="無",COUNTIF($D$210:U210,1)&lt;=7),U210,IF(OR('別紙3-1_区分⑤所要額内訳'!$D$109="有",'別紙3-1_区分⑤所要額内訳'!$E$109&lt;=DATE(2022,12,31)),U210,""))</f>
        <v/>
      </c>
      <c r="V317" s="312" t="str">
        <f>IF(AND('別紙3-1_区分⑤所要額内訳'!$E$109&gt;=DATE(2023,1,1),'別紙3-1_区分⑤所要額内訳'!$D$109="無",COUNTIF($D$210:V210,1)&lt;=7),V210,IF(OR('別紙3-1_区分⑤所要額内訳'!$D$109="有",'別紙3-1_区分⑤所要額内訳'!$E$109&lt;=DATE(2022,12,31)),V210,""))</f>
        <v/>
      </c>
      <c r="W317" s="312" t="str">
        <f>IF(AND('別紙3-1_区分⑤所要額内訳'!$E$109&gt;=DATE(2023,1,1),'別紙3-1_区分⑤所要額内訳'!$D$109="無",COUNTIF($D$210:W210,1)&lt;=7),W210,IF(OR('別紙3-1_区分⑤所要額内訳'!$D$109="有",'別紙3-1_区分⑤所要額内訳'!$E$109&lt;=DATE(2022,12,31)),W210,""))</f>
        <v/>
      </c>
      <c r="X317" s="312" t="str">
        <f>IF(AND('別紙3-1_区分⑤所要額内訳'!$E$109&gt;=DATE(2023,1,1),'別紙3-1_区分⑤所要額内訳'!$D$109="無",COUNTIF($D$210:X210,1)&lt;=7),X210,IF(OR('別紙3-1_区分⑤所要額内訳'!$D$109="有",'別紙3-1_区分⑤所要額内訳'!$E$109&lt;=DATE(2022,12,31)),X210,""))</f>
        <v/>
      </c>
      <c r="Y317" s="312" t="str">
        <f>IF(AND('別紙3-1_区分⑤所要額内訳'!$E$109&gt;=DATE(2023,1,1),'別紙3-1_区分⑤所要額内訳'!$D$109="無",COUNTIF($D$210:Y210,1)&lt;=7),Y210,IF(OR('別紙3-1_区分⑤所要額内訳'!$D$109="有",'別紙3-1_区分⑤所要額内訳'!$E$109&lt;=DATE(2022,12,31)),Y210,""))</f>
        <v/>
      </c>
      <c r="Z317" s="312" t="str">
        <f>IF(AND('別紙3-1_区分⑤所要額内訳'!$E$109&gt;=DATE(2023,1,1),'別紙3-1_区分⑤所要額内訳'!$D$109="無",COUNTIF($D$210:Z210,1)&lt;=7),Z210,IF(OR('別紙3-1_区分⑤所要額内訳'!$D$109="有",'別紙3-1_区分⑤所要額内訳'!$E$109&lt;=DATE(2022,12,31)),Z210,""))</f>
        <v/>
      </c>
      <c r="AA317" s="312" t="str">
        <f>IF(AND('別紙3-1_区分⑤所要額内訳'!$E$109&gt;=DATE(2023,1,1),'別紙3-1_区分⑤所要額内訳'!$D$109="無",COUNTIF($D$210:AA210,1)&lt;=7),AA210,IF(OR('別紙3-1_区分⑤所要額内訳'!$D$109="有",'別紙3-1_区分⑤所要額内訳'!$E$109&lt;=DATE(2022,12,31)),AA210,""))</f>
        <v/>
      </c>
      <c r="AB317" s="312" t="str">
        <f>IF(AND('別紙3-1_区分⑤所要額内訳'!$E$109&gt;=DATE(2023,1,1),'別紙3-1_区分⑤所要額内訳'!$D$109="無",COUNTIF($D$210:AB210,1)&lt;=7),AB210,IF(OR('別紙3-1_区分⑤所要額内訳'!$D$109="有",'別紙3-1_区分⑤所要額内訳'!$E$109&lt;=DATE(2022,12,31)),AB210,""))</f>
        <v/>
      </c>
      <c r="AC317" s="312" t="str">
        <f>IF(AND('別紙3-1_区分⑤所要額内訳'!$E$109&gt;=DATE(2023,1,1),'別紙3-1_区分⑤所要額内訳'!$D$109="無",COUNTIF($D$210:AC210,1)&lt;=7),AC210,IF(OR('別紙3-1_区分⑤所要額内訳'!$D$109="有",'別紙3-1_区分⑤所要額内訳'!$E$109&lt;=DATE(2022,12,31)),AC210,""))</f>
        <v/>
      </c>
      <c r="AD317" s="312" t="str">
        <f>IF(AND('別紙3-1_区分⑤所要額内訳'!$E$109&gt;=DATE(2023,1,1),'別紙3-1_区分⑤所要額内訳'!$D$109="無",COUNTIF($D$210:AD210,1)&lt;=7),AD210,IF(OR('別紙3-1_区分⑤所要額内訳'!$D$109="有",'別紙3-1_区分⑤所要額内訳'!$E$109&lt;=DATE(2022,12,31)),AD210,""))</f>
        <v/>
      </c>
      <c r="AE317" s="312" t="str">
        <f>IF(AND('別紙3-1_区分⑤所要額内訳'!$E$109&gt;=DATE(2023,1,1),'別紙3-1_区分⑤所要額内訳'!$D$109="無",COUNTIF($D$210:AE210,1)&lt;=7),AE210,IF(OR('別紙3-1_区分⑤所要額内訳'!$D$109="有",'別紙3-1_区分⑤所要額内訳'!$E$109&lt;=DATE(2022,12,31)),AE210,""))</f>
        <v/>
      </c>
      <c r="AF317" s="312" t="str">
        <f>IF(AND('別紙3-1_区分⑤所要額内訳'!$E$109&gt;=DATE(2023,1,1),'別紙3-1_区分⑤所要額内訳'!$D$109="無",COUNTIF($D$210:AF210,1)&lt;=7),AF210,IF(OR('別紙3-1_区分⑤所要額内訳'!$D$109="有",'別紙3-1_区分⑤所要額内訳'!$E$109&lt;=DATE(2022,12,31)),AF210,""))</f>
        <v/>
      </c>
      <c r="AG317" s="312" t="str">
        <f>IF(AND('別紙3-1_区分⑤所要額内訳'!$E$109&gt;=DATE(2023,1,1),'別紙3-1_区分⑤所要額内訳'!$D$109="無",COUNTIF($D$210:AG210,1)&lt;=7),AG210,IF(OR('別紙3-1_区分⑤所要額内訳'!$D$109="有",'別紙3-1_区分⑤所要額内訳'!$E$109&lt;=DATE(2022,12,31)),AG210,""))</f>
        <v/>
      </c>
      <c r="AH317" s="312" t="str">
        <f>IF(AND('別紙3-1_区分⑤所要額内訳'!$E$109&gt;=DATE(2023,1,1),'別紙3-1_区分⑤所要額内訳'!$D$109="無",COUNTIF($D$210:AH210,1)&lt;=7),AH210,IF(OR('別紙3-1_区分⑤所要額内訳'!$D$109="有",'別紙3-1_区分⑤所要額内訳'!$E$109&lt;=DATE(2022,12,31)),AH210,""))</f>
        <v/>
      </c>
      <c r="AI317" s="312" t="str">
        <f>IF(AND('別紙3-1_区分⑤所要額内訳'!$E$109&gt;=DATE(2023,1,1),'別紙3-1_区分⑤所要額内訳'!$D$109="無",COUNTIF($D$210:AI210,1)&lt;=7),AI210,IF(OR('別紙3-1_区分⑤所要額内訳'!$D$109="有",'別紙3-1_区分⑤所要額内訳'!$E$109&lt;=DATE(2022,12,31)),AI210,""))</f>
        <v/>
      </c>
      <c r="AJ317" s="312" t="str">
        <f>IF(AND('別紙3-1_区分⑤所要額内訳'!$E$109&gt;=DATE(2023,1,1),'別紙3-1_区分⑤所要額内訳'!$D$109="無",COUNTIF($D$210:AJ210,1)&lt;=7),AJ210,IF(OR('別紙3-1_区分⑤所要額内訳'!$D$109="有",'別紙3-1_区分⑤所要額内訳'!$E$109&lt;=DATE(2022,12,31)),AJ210,""))</f>
        <v/>
      </c>
      <c r="AK317" s="312" t="str">
        <f>IF(AND('別紙3-1_区分⑤所要額内訳'!$E$109&gt;=DATE(2023,1,1),'別紙3-1_区分⑤所要額内訳'!$D$109="無",COUNTIF($D$210:AK210,1)&lt;=7),AK210,IF(OR('別紙3-1_区分⑤所要額内訳'!$D$109="有",'別紙3-1_区分⑤所要額内訳'!$E$109&lt;=DATE(2022,12,31)),AK210,""))</f>
        <v/>
      </c>
      <c r="AL317" s="312" t="str">
        <f>IF(AND('別紙3-1_区分⑤所要額内訳'!$E$109&gt;=DATE(2023,1,1),'別紙3-1_区分⑤所要額内訳'!$D$109="無",COUNTIF($D$210:AL210,1)&lt;=7),AL210,IF(OR('別紙3-1_区分⑤所要額内訳'!$D$109="有",'別紙3-1_区分⑤所要額内訳'!$E$109&lt;=DATE(2022,12,31)),AL210,""))</f>
        <v/>
      </c>
      <c r="AM317" s="312" t="str">
        <f>IF(AND('別紙3-1_区分⑤所要額内訳'!$E$109&gt;=DATE(2023,1,1),'別紙3-1_区分⑤所要額内訳'!$D$109="無",COUNTIF($D$210:AM210,1)&lt;=7),AM210,IF(OR('別紙3-1_区分⑤所要額内訳'!$D$109="有",'別紙3-1_区分⑤所要額内訳'!$E$109&lt;=DATE(2022,12,31)),AM210,""))</f>
        <v/>
      </c>
      <c r="AN317" s="312" t="str">
        <f>IF(AND('別紙3-1_区分⑤所要額内訳'!$E$109&gt;=DATE(2023,1,1),'別紙3-1_区分⑤所要額内訳'!$D$109="無",COUNTIF($D$210:AN210,1)&lt;=7),AN210,IF(OR('別紙3-1_区分⑤所要額内訳'!$D$109="有",'別紙3-1_区分⑤所要額内訳'!$E$109&lt;=DATE(2022,12,31)),AN210,""))</f>
        <v/>
      </c>
      <c r="AO317" s="312" t="str">
        <f>IF(AND('別紙3-1_区分⑤所要額内訳'!$E$109&gt;=DATE(2023,1,1),'別紙3-1_区分⑤所要額内訳'!$D$109="無",COUNTIF($D$210:AO210,1)&lt;=7),AO210,IF(OR('別紙3-1_区分⑤所要額内訳'!$D$109="有",'別紙3-1_区分⑤所要額内訳'!$E$109&lt;=DATE(2022,12,31)),AO210,""))</f>
        <v/>
      </c>
      <c r="AP317" s="312" t="str">
        <f>IF(AND('別紙3-1_区分⑤所要額内訳'!$E$109&gt;=DATE(2023,1,1),'別紙3-1_区分⑤所要額内訳'!$D$109="無",COUNTIF($D$210:AP210,1)&lt;=7),AP210,IF(OR('別紙3-1_区分⑤所要額内訳'!$D$109="有",'別紙3-1_区分⑤所要額内訳'!$E$109&lt;=DATE(2022,12,31)),AP210,""))</f>
        <v/>
      </c>
      <c r="AQ317" s="312" t="str">
        <f>IF(AND('別紙3-1_区分⑤所要額内訳'!$E$109&gt;=DATE(2023,1,1),'別紙3-1_区分⑤所要額内訳'!$D$109="無",COUNTIF($D$210:AQ210,1)&lt;=7),AQ210,IF(OR('別紙3-1_区分⑤所要額内訳'!$D$109="有",'別紙3-1_区分⑤所要額内訳'!$E$109&lt;=DATE(2022,12,31)),AQ210,""))</f>
        <v/>
      </c>
      <c r="AR317" s="312" t="str">
        <f>IF(AND('別紙3-1_区分⑤所要額内訳'!$E$109&gt;=DATE(2023,1,1),'別紙3-1_区分⑤所要額内訳'!$D$109="無",COUNTIF($D$210:AR210,1)&lt;=7),AR210,IF(OR('別紙3-1_区分⑤所要額内訳'!$D$109="有",'別紙3-1_区分⑤所要額内訳'!$E$109&lt;=DATE(2022,12,31)),AR210,""))</f>
        <v/>
      </c>
      <c r="AS317" s="312" t="str">
        <f>IF(AND('別紙3-1_区分⑤所要額内訳'!$E$109&gt;=DATE(2023,1,1),'別紙3-1_区分⑤所要額内訳'!$D$109="無",COUNTIF($D$210:AS210,1)&lt;=7),AS210,IF(OR('別紙3-1_区分⑤所要額内訳'!$D$109="有",'別紙3-1_区分⑤所要額内訳'!$E$109&lt;=DATE(2022,12,31)),AS210,""))</f>
        <v/>
      </c>
      <c r="AT317" s="312" t="str">
        <f>IF(AND('別紙3-1_区分⑤所要額内訳'!$E$109&gt;=DATE(2023,1,1),'別紙3-1_区分⑤所要額内訳'!$D$109="無",COUNTIF($D$210:AT210,1)&lt;=7),AT210,IF(OR('別紙3-1_区分⑤所要額内訳'!$D$109="有",'別紙3-1_区分⑤所要額内訳'!$E$109&lt;=DATE(2022,12,31)),AT210,""))</f>
        <v/>
      </c>
      <c r="AU317" s="312" t="str">
        <f>IF(AND('別紙3-1_区分⑤所要額内訳'!$E$109&gt;=DATE(2023,1,1),'別紙3-1_区分⑤所要額内訳'!$D$109="無",COUNTIF($D$210:AU210,1)&lt;=7),AU210,IF(OR('別紙3-1_区分⑤所要額内訳'!$D$109="有",'別紙3-1_区分⑤所要額内訳'!$E$109&lt;=DATE(2022,12,31)),AU210,""))</f>
        <v/>
      </c>
      <c r="AV317" s="312" t="str">
        <f>IF(AND('別紙3-1_区分⑤所要額内訳'!$E$109&gt;=DATE(2023,1,1),'別紙3-1_区分⑤所要額内訳'!$D$109="無",COUNTIF($D$210:AV210,1)&lt;=7),AV210,IF(OR('別紙3-1_区分⑤所要額内訳'!$D$109="有",'別紙3-1_区分⑤所要額内訳'!$E$109&lt;=DATE(2022,12,31)),AV210,""))</f>
        <v/>
      </c>
      <c r="AW317" s="312" t="str">
        <f>IF(AND('別紙3-1_区分⑤所要額内訳'!$E$109&gt;=DATE(2023,1,1),'別紙3-1_区分⑤所要額内訳'!$D$109="無",COUNTIF($D$210:AW210,1)&lt;=7),AW210,IF(OR('別紙3-1_区分⑤所要額内訳'!$D$109="有",'別紙3-1_区分⑤所要額内訳'!$E$109&lt;=DATE(2022,12,31)),AW210,""))</f>
        <v/>
      </c>
      <c r="AX317" s="312" t="str">
        <f>IF(AND('別紙3-1_区分⑤所要額内訳'!$E$109&gt;=DATE(2023,1,1),'別紙3-1_区分⑤所要額内訳'!$D$109="無",COUNTIF($D$210:AX210,1)&lt;=7),AX210,IF(OR('別紙3-1_区分⑤所要額内訳'!$D$109="有",'別紙3-1_区分⑤所要額内訳'!$E$109&lt;=DATE(2022,12,31)),AX210,""))</f>
        <v/>
      </c>
      <c r="AY317" s="312" t="str">
        <f>IF(AND('別紙3-1_区分⑤所要額内訳'!$E$109&gt;=DATE(2023,1,1),'別紙3-1_区分⑤所要額内訳'!$D$109="無",COUNTIF($D$210:AY210,1)&lt;=7),AY210,IF(OR('別紙3-1_区分⑤所要額内訳'!$D$109="有",'別紙3-1_区分⑤所要額内訳'!$E$109&lt;=DATE(2022,12,31)),AY210,""))</f>
        <v/>
      </c>
      <c r="AZ317" s="312" t="str">
        <f>IF(AND('別紙3-1_区分⑤所要額内訳'!$E$109&gt;=DATE(2023,1,1),'別紙3-1_区分⑤所要額内訳'!$D$109="無",COUNTIF($D$210:AZ210,1)&lt;=7),AZ210,IF(OR('別紙3-1_区分⑤所要額内訳'!$D$109="有",'別紙3-1_区分⑤所要額内訳'!$E$109&lt;=DATE(2022,12,31)),AZ210,""))</f>
        <v/>
      </c>
      <c r="BA317" s="312" t="str">
        <f>IF(AND('別紙3-1_区分⑤所要額内訳'!$E$109&gt;=DATE(2023,1,1),'別紙3-1_区分⑤所要額内訳'!$D$109="無",COUNTIF($D$210:BA210,1)&lt;=7),BA210,IF(OR('別紙3-1_区分⑤所要額内訳'!$D$109="有",'別紙3-1_区分⑤所要額内訳'!$E$109&lt;=DATE(2022,12,31)),BA210,""))</f>
        <v/>
      </c>
      <c r="BB317" s="311">
        <f t="shared" si="235"/>
        <v>1</v>
      </c>
    </row>
    <row r="318" spans="1:54">
      <c r="A318" s="307" t="str">
        <f t="shared" si="234"/>
        <v/>
      </c>
      <c r="B318" s="313" t="str">
        <f t="shared" si="234"/>
        <v/>
      </c>
      <c r="C318" s="307" t="str">
        <f t="shared" si="234"/>
        <v/>
      </c>
      <c r="D318" s="312">
        <f>IF(AND('別紙3-1_区分⑤所要額内訳'!$E$110&gt;=DATE(2023,1,1),'別紙3-1_区分⑤所要額内訳'!$D$110="無",COUNTIF($D$211:D211,1)&lt;=7),D211,IF(OR('別紙3-1_区分⑤所要額内訳'!$D$110="有",'別紙3-1_区分⑤所要額内訳'!$E$110&lt;=DATE(2022,12,31)),D211,""))</f>
        <v>1</v>
      </c>
      <c r="E318" s="312" t="str">
        <f>IF(AND('別紙3-1_区分⑤所要額内訳'!$E$110&gt;=DATE(2023,1,1),'別紙3-1_区分⑤所要額内訳'!$D$110="無",COUNTIF($D$211:E211,1)&lt;=7),E211,IF(OR('別紙3-1_区分⑤所要額内訳'!$D$110="有",'別紙3-1_区分⑤所要額内訳'!$E$110&lt;=DATE(2022,12,31)),E211,""))</f>
        <v/>
      </c>
      <c r="F318" s="312" t="str">
        <f>IF(AND('別紙3-1_区分⑤所要額内訳'!$E$110&gt;=DATE(2023,1,1),'別紙3-1_区分⑤所要額内訳'!$D$110="無",COUNTIF($D$211:F211,1)&lt;=7),F211,IF(OR('別紙3-1_区分⑤所要額内訳'!$D$110="有",'別紙3-1_区分⑤所要額内訳'!$E$110&lt;=DATE(2022,12,31)),F211,""))</f>
        <v/>
      </c>
      <c r="G318" s="312" t="str">
        <f>IF(AND('別紙3-1_区分⑤所要額内訳'!$E$110&gt;=DATE(2023,1,1),'別紙3-1_区分⑤所要額内訳'!$D$110="無",COUNTIF($D$211:G211,1)&lt;=7),G211,IF(OR('別紙3-1_区分⑤所要額内訳'!$D$110="有",'別紙3-1_区分⑤所要額内訳'!$E$110&lt;=DATE(2022,12,31)),G211,""))</f>
        <v/>
      </c>
      <c r="H318" s="312" t="str">
        <f>IF(AND('別紙3-1_区分⑤所要額内訳'!$E$110&gt;=DATE(2023,1,1),'別紙3-1_区分⑤所要額内訳'!$D$110="無",COUNTIF($D$211:H211,1)&lt;=7),H211,IF(OR('別紙3-1_区分⑤所要額内訳'!$D$110="有",'別紙3-1_区分⑤所要額内訳'!$E$110&lt;=DATE(2022,12,31)),H211,""))</f>
        <v/>
      </c>
      <c r="I318" s="312" t="str">
        <f>IF(AND('別紙3-1_区分⑤所要額内訳'!$E$110&gt;=DATE(2023,1,1),'別紙3-1_区分⑤所要額内訳'!$D$110="無",COUNTIF($D$211:I211,1)&lt;=7),I211,IF(OR('別紙3-1_区分⑤所要額内訳'!$D$110="有",'別紙3-1_区分⑤所要額内訳'!$E$110&lt;=DATE(2022,12,31)),I211,""))</f>
        <v/>
      </c>
      <c r="J318" s="312" t="str">
        <f>IF(AND('別紙3-1_区分⑤所要額内訳'!$E$110&gt;=DATE(2023,1,1),'別紙3-1_区分⑤所要額内訳'!$D$110="無",COUNTIF($D$211:J211,1)&lt;=7),J211,IF(OR('別紙3-1_区分⑤所要額内訳'!$D$110="有",'別紙3-1_区分⑤所要額内訳'!$E$110&lt;=DATE(2022,12,31)),J211,""))</f>
        <v/>
      </c>
      <c r="K318" s="312" t="str">
        <f>IF(AND('別紙3-1_区分⑤所要額内訳'!$E$110&gt;=DATE(2023,1,1),'別紙3-1_区分⑤所要額内訳'!$D$110="無",COUNTIF($D$211:K211,1)&lt;=7),K211,IF(OR('別紙3-1_区分⑤所要額内訳'!$D$110="有",'別紙3-1_区分⑤所要額内訳'!$E$110&lt;=DATE(2022,12,31)),K211,""))</f>
        <v/>
      </c>
      <c r="L318" s="312" t="str">
        <f>IF(AND('別紙3-1_区分⑤所要額内訳'!$E$110&gt;=DATE(2023,1,1),'別紙3-1_区分⑤所要額内訳'!$D$110="無",COUNTIF($D$211:L211,1)&lt;=7),L211,IF(OR('別紙3-1_区分⑤所要額内訳'!$D$110="有",'別紙3-1_区分⑤所要額内訳'!$E$110&lt;=DATE(2022,12,31)),L211,""))</f>
        <v/>
      </c>
      <c r="M318" s="312" t="str">
        <f>IF(AND('別紙3-1_区分⑤所要額内訳'!$E$110&gt;=DATE(2023,1,1),'別紙3-1_区分⑤所要額内訳'!$D$110="無",COUNTIF($D$211:M211,1)&lt;=7),M211,IF(OR('別紙3-1_区分⑤所要額内訳'!$D$110="有",'別紙3-1_区分⑤所要額内訳'!$E$110&lt;=DATE(2022,12,31)),M211,""))</f>
        <v/>
      </c>
      <c r="N318" s="312" t="str">
        <f>IF(AND('別紙3-1_区分⑤所要額内訳'!$E$110&gt;=DATE(2023,1,1),'別紙3-1_区分⑤所要額内訳'!$D$110="無",COUNTIF($D$211:N211,1)&lt;=7),N211,IF(OR('別紙3-1_区分⑤所要額内訳'!$D$110="有",'別紙3-1_区分⑤所要額内訳'!$E$110&lt;=DATE(2022,12,31)),N211,""))</f>
        <v/>
      </c>
      <c r="O318" s="312" t="str">
        <f>IF(AND('別紙3-1_区分⑤所要額内訳'!$E$110&gt;=DATE(2023,1,1),'別紙3-1_区分⑤所要額内訳'!$D$110="無",COUNTIF($D$211:O211,1)&lt;=7),O211,IF(OR('別紙3-1_区分⑤所要額内訳'!$D$110="有",'別紙3-1_区分⑤所要額内訳'!$E$110&lt;=DATE(2022,12,31)),O211,""))</f>
        <v/>
      </c>
      <c r="P318" s="312" t="str">
        <f>IF(AND('別紙3-1_区分⑤所要額内訳'!$E$110&gt;=DATE(2023,1,1),'別紙3-1_区分⑤所要額内訳'!$D$110="無",COUNTIF($D$211:P211,1)&lt;=7),P211,IF(OR('別紙3-1_区分⑤所要額内訳'!$D$110="有",'別紙3-1_区分⑤所要額内訳'!$E$110&lt;=DATE(2022,12,31)),P211,""))</f>
        <v/>
      </c>
      <c r="Q318" s="312" t="str">
        <f>IF(AND('別紙3-1_区分⑤所要額内訳'!$E$110&gt;=DATE(2023,1,1),'別紙3-1_区分⑤所要額内訳'!$D$110="無",COUNTIF($D$211:Q211,1)&lt;=7),Q211,IF(OR('別紙3-1_区分⑤所要額内訳'!$D$110="有",'別紙3-1_区分⑤所要額内訳'!$E$110&lt;=DATE(2022,12,31)),Q211,""))</f>
        <v/>
      </c>
      <c r="R318" s="312" t="str">
        <f>IF(AND('別紙3-1_区分⑤所要額内訳'!$E$110&gt;=DATE(2023,1,1),'別紙3-1_区分⑤所要額内訳'!$D$110="無",COUNTIF($D$211:R211,1)&lt;=7),R211,IF(OR('別紙3-1_区分⑤所要額内訳'!$D$110="有",'別紙3-1_区分⑤所要額内訳'!$E$110&lt;=DATE(2022,12,31)),R211,""))</f>
        <v/>
      </c>
      <c r="S318" s="312" t="str">
        <f>IF(AND('別紙3-1_区分⑤所要額内訳'!$E$110&gt;=DATE(2023,1,1),'別紙3-1_区分⑤所要額内訳'!$D$110="無",COUNTIF($D$211:S211,1)&lt;=7),S211,IF(OR('別紙3-1_区分⑤所要額内訳'!$D$110="有",'別紙3-1_区分⑤所要額内訳'!$E$110&lt;=DATE(2022,12,31)),S211,""))</f>
        <v/>
      </c>
      <c r="T318" s="312" t="str">
        <f>IF(AND('別紙3-1_区分⑤所要額内訳'!$E$110&gt;=DATE(2023,1,1),'別紙3-1_区分⑤所要額内訳'!$D$110="無",COUNTIF($D$211:T211,1)&lt;=7),T211,IF(OR('別紙3-1_区分⑤所要額内訳'!$D$110="有",'別紙3-1_区分⑤所要額内訳'!$E$110&lt;=DATE(2022,12,31)),T211,""))</f>
        <v/>
      </c>
      <c r="U318" s="312" t="str">
        <f>IF(AND('別紙3-1_区分⑤所要額内訳'!$E$110&gt;=DATE(2023,1,1),'別紙3-1_区分⑤所要額内訳'!$D$110="無",COUNTIF($D$211:U211,1)&lt;=7),U211,IF(OR('別紙3-1_区分⑤所要額内訳'!$D$110="有",'別紙3-1_区分⑤所要額内訳'!$E$110&lt;=DATE(2022,12,31)),U211,""))</f>
        <v/>
      </c>
      <c r="V318" s="312" t="str">
        <f>IF(AND('別紙3-1_区分⑤所要額内訳'!$E$110&gt;=DATE(2023,1,1),'別紙3-1_区分⑤所要額内訳'!$D$110="無",COUNTIF($D$211:V211,1)&lt;=7),V211,IF(OR('別紙3-1_区分⑤所要額内訳'!$D$110="有",'別紙3-1_区分⑤所要額内訳'!$E$110&lt;=DATE(2022,12,31)),V211,""))</f>
        <v/>
      </c>
      <c r="W318" s="312" t="str">
        <f>IF(AND('別紙3-1_区分⑤所要額内訳'!$E$110&gt;=DATE(2023,1,1),'別紙3-1_区分⑤所要額内訳'!$D$110="無",COUNTIF($D$211:W211,1)&lt;=7),W211,IF(OR('別紙3-1_区分⑤所要額内訳'!$D$110="有",'別紙3-1_区分⑤所要額内訳'!$E$110&lt;=DATE(2022,12,31)),W211,""))</f>
        <v/>
      </c>
      <c r="X318" s="312" t="str">
        <f>IF(AND('別紙3-1_区分⑤所要額内訳'!$E$110&gt;=DATE(2023,1,1),'別紙3-1_区分⑤所要額内訳'!$D$110="無",COUNTIF($D$211:X211,1)&lt;=7),X211,IF(OR('別紙3-1_区分⑤所要額内訳'!$D$110="有",'別紙3-1_区分⑤所要額内訳'!$E$110&lt;=DATE(2022,12,31)),X211,""))</f>
        <v/>
      </c>
      <c r="Y318" s="312" t="str">
        <f>IF(AND('別紙3-1_区分⑤所要額内訳'!$E$110&gt;=DATE(2023,1,1),'別紙3-1_区分⑤所要額内訳'!$D$110="無",COUNTIF($D$211:Y211,1)&lt;=7),Y211,IF(OR('別紙3-1_区分⑤所要額内訳'!$D$110="有",'別紙3-1_区分⑤所要額内訳'!$E$110&lt;=DATE(2022,12,31)),Y211,""))</f>
        <v/>
      </c>
      <c r="Z318" s="312" t="str">
        <f>IF(AND('別紙3-1_区分⑤所要額内訳'!$E$110&gt;=DATE(2023,1,1),'別紙3-1_区分⑤所要額内訳'!$D$110="無",COUNTIF($D$211:Z211,1)&lt;=7),Z211,IF(OR('別紙3-1_区分⑤所要額内訳'!$D$110="有",'別紙3-1_区分⑤所要額内訳'!$E$110&lt;=DATE(2022,12,31)),Z211,""))</f>
        <v/>
      </c>
      <c r="AA318" s="312" t="str">
        <f>IF(AND('別紙3-1_区分⑤所要額内訳'!$E$110&gt;=DATE(2023,1,1),'別紙3-1_区分⑤所要額内訳'!$D$110="無",COUNTIF($D$211:AA211,1)&lt;=7),AA211,IF(OR('別紙3-1_区分⑤所要額内訳'!$D$110="有",'別紙3-1_区分⑤所要額内訳'!$E$110&lt;=DATE(2022,12,31)),AA211,""))</f>
        <v/>
      </c>
      <c r="AB318" s="312" t="str">
        <f>IF(AND('別紙3-1_区分⑤所要額内訳'!$E$110&gt;=DATE(2023,1,1),'別紙3-1_区分⑤所要額内訳'!$D$110="無",COUNTIF($D$211:AB211,1)&lt;=7),AB211,IF(OR('別紙3-1_区分⑤所要額内訳'!$D$110="有",'別紙3-1_区分⑤所要額内訳'!$E$110&lt;=DATE(2022,12,31)),AB211,""))</f>
        <v/>
      </c>
      <c r="AC318" s="312" t="str">
        <f>IF(AND('別紙3-1_区分⑤所要額内訳'!$E$110&gt;=DATE(2023,1,1),'別紙3-1_区分⑤所要額内訳'!$D$110="無",COUNTIF($D$211:AC211,1)&lt;=7),AC211,IF(OR('別紙3-1_区分⑤所要額内訳'!$D$110="有",'別紙3-1_区分⑤所要額内訳'!$E$110&lt;=DATE(2022,12,31)),AC211,""))</f>
        <v/>
      </c>
      <c r="AD318" s="312" t="str">
        <f>IF(AND('別紙3-1_区分⑤所要額内訳'!$E$110&gt;=DATE(2023,1,1),'別紙3-1_区分⑤所要額内訳'!$D$110="無",COUNTIF($D$211:AD211,1)&lt;=7),AD211,IF(OR('別紙3-1_区分⑤所要額内訳'!$D$110="有",'別紙3-1_区分⑤所要額内訳'!$E$110&lt;=DATE(2022,12,31)),AD211,""))</f>
        <v/>
      </c>
      <c r="AE318" s="312" t="str">
        <f>IF(AND('別紙3-1_区分⑤所要額内訳'!$E$110&gt;=DATE(2023,1,1),'別紙3-1_区分⑤所要額内訳'!$D$110="無",COUNTIF($D$211:AE211,1)&lt;=7),AE211,IF(OR('別紙3-1_区分⑤所要額内訳'!$D$110="有",'別紙3-1_区分⑤所要額内訳'!$E$110&lt;=DATE(2022,12,31)),AE211,""))</f>
        <v/>
      </c>
      <c r="AF318" s="312" t="str">
        <f>IF(AND('別紙3-1_区分⑤所要額内訳'!$E$110&gt;=DATE(2023,1,1),'別紙3-1_区分⑤所要額内訳'!$D$110="無",COUNTIF($D$211:AF211,1)&lt;=7),AF211,IF(OR('別紙3-1_区分⑤所要額内訳'!$D$110="有",'別紙3-1_区分⑤所要額内訳'!$E$110&lt;=DATE(2022,12,31)),AF211,""))</f>
        <v/>
      </c>
      <c r="AG318" s="312" t="str">
        <f>IF(AND('別紙3-1_区分⑤所要額内訳'!$E$110&gt;=DATE(2023,1,1),'別紙3-1_区分⑤所要額内訳'!$D$110="無",COUNTIF($D$211:AG211,1)&lt;=7),AG211,IF(OR('別紙3-1_区分⑤所要額内訳'!$D$110="有",'別紙3-1_区分⑤所要額内訳'!$E$110&lt;=DATE(2022,12,31)),AG211,""))</f>
        <v/>
      </c>
      <c r="AH318" s="312" t="str">
        <f>IF(AND('別紙3-1_区分⑤所要額内訳'!$E$110&gt;=DATE(2023,1,1),'別紙3-1_区分⑤所要額内訳'!$D$110="無",COUNTIF($D$211:AH211,1)&lt;=7),AH211,IF(OR('別紙3-1_区分⑤所要額内訳'!$D$110="有",'別紙3-1_区分⑤所要額内訳'!$E$110&lt;=DATE(2022,12,31)),AH211,""))</f>
        <v/>
      </c>
      <c r="AI318" s="312" t="str">
        <f>IF(AND('別紙3-1_区分⑤所要額内訳'!$E$110&gt;=DATE(2023,1,1),'別紙3-1_区分⑤所要額内訳'!$D$110="無",COUNTIF($D$211:AI211,1)&lt;=7),AI211,IF(OR('別紙3-1_区分⑤所要額内訳'!$D$110="有",'別紙3-1_区分⑤所要額内訳'!$E$110&lt;=DATE(2022,12,31)),AI211,""))</f>
        <v/>
      </c>
      <c r="AJ318" s="312" t="str">
        <f>IF(AND('別紙3-1_区分⑤所要額内訳'!$E$110&gt;=DATE(2023,1,1),'別紙3-1_区分⑤所要額内訳'!$D$110="無",COUNTIF($D$211:AJ211,1)&lt;=7),AJ211,IF(OR('別紙3-1_区分⑤所要額内訳'!$D$110="有",'別紙3-1_区分⑤所要額内訳'!$E$110&lt;=DATE(2022,12,31)),AJ211,""))</f>
        <v/>
      </c>
      <c r="AK318" s="312" t="str">
        <f>IF(AND('別紙3-1_区分⑤所要額内訳'!$E$110&gt;=DATE(2023,1,1),'別紙3-1_区分⑤所要額内訳'!$D$110="無",COUNTIF($D$211:AK211,1)&lt;=7),AK211,IF(OR('別紙3-1_区分⑤所要額内訳'!$D$110="有",'別紙3-1_区分⑤所要額内訳'!$E$110&lt;=DATE(2022,12,31)),AK211,""))</f>
        <v/>
      </c>
      <c r="AL318" s="312" t="str">
        <f>IF(AND('別紙3-1_区分⑤所要額内訳'!$E$110&gt;=DATE(2023,1,1),'別紙3-1_区分⑤所要額内訳'!$D$110="無",COUNTIF($D$211:AL211,1)&lt;=7),AL211,IF(OR('別紙3-1_区分⑤所要額内訳'!$D$110="有",'別紙3-1_区分⑤所要額内訳'!$E$110&lt;=DATE(2022,12,31)),AL211,""))</f>
        <v/>
      </c>
      <c r="AM318" s="312" t="str">
        <f>IF(AND('別紙3-1_区分⑤所要額内訳'!$E$110&gt;=DATE(2023,1,1),'別紙3-1_区分⑤所要額内訳'!$D$110="無",COUNTIF($D$211:AM211,1)&lt;=7),AM211,IF(OR('別紙3-1_区分⑤所要額内訳'!$D$110="有",'別紙3-1_区分⑤所要額内訳'!$E$110&lt;=DATE(2022,12,31)),AM211,""))</f>
        <v/>
      </c>
      <c r="AN318" s="312" t="str">
        <f>IF(AND('別紙3-1_区分⑤所要額内訳'!$E$110&gt;=DATE(2023,1,1),'別紙3-1_区分⑤所要額内訳'!$D$110="無",COUNTIF($D$211:AN211,1)&lt;=7),AN211,IF(OR('別紙3-1_区分⑤所要額内訳'!$D$110="有",'別紙3-1_区分⑤所要額内訳'!$E$110&lt;=DATE(2022,12,31)),AN211,""))</f>
        <v/>
      </c>
      <c r="AO318" s="312" t="str">
        <f>IF(AND('別紙3-1_区分⑤所要額内訳'!$E$110&gt;=DATE(2023,1,1),'別紙3-1_区分⑤所要額内訳'!$D$110="無",COUNTIF($D$211:AO211,1)&lt;=7),AO211,IF(OR('別紙3-1_区分⑤所要額内訳'!$D$110="有",'別紙3-1_区分⑤所要額内訳'!$E$110&lt;=DATE(2022,12,31)),AO211,""))</f>
        <v/>
      </c>
      <c r="AP318" s="312" t="str">
        <f>IF(AND('別紙3-1_区分⑤所要額内訳'!$E$110&gt;=DATE(2023,1,1),'別紙3-1_区分⑤所要額内訳'!$D$110="無",COUNTIF($D$211:AP211,1)&lt;=7),AP211,IF(OR('別紙3-1_区分⑤所要額内訳'!$D$110="有",'別紙3-1_区分⑤所要額内訳'!$E$110&lt;=DATE(2022,12,31)),AP211,""))</f>
        <v/>
      </c>
      <c r="AQ318" s="312" t="str">
        <f>IF(AND('別紙3-1_区分⑤所要額内訳'!$E$110&gt;=DATE(2023,1,1),'別紙3-1_区分⑤所要額内訳'!$D$110="無",COUNTIF($D$211:AQ211,1)&lt;=7),AQ211,IF(OR('別紙3-1_区分⑤所要額内訳'!$D$110="有",'別紙3-1_区分⑤所要額内訳'!$E$110&lt;=DATE(2022,12,31)),AQ211,""))</f>
        <v/>
      </c>
      <c r="AR318" s="312" t="str">
        <f>IF(AND('別紙3-1_区分⑤所要額内訳'!$E$110&gt;=DATE(2023,1,1),'別紙3-1_区分⑤所要額内訳'!$D$110="無",COUNTIF($D$211:AR211,1)&lt;=7),AR211,IF(OR('別紙3-1_区分⑤所要額内訳'!$D$110="有",'別紙3-1_区分⑤所要額内訳'!$E$110&lt;=DATE(2022,12,31)),AR211,""))</f>
        <v/>
      </c>
      <c r="AS318" s="312" t="str">
        <f>IF(AND('別紙3-1_区分⑤所要額内訳'!$E$110&gt;=DATE(2023,1,1),'別紙3-1_区分⑤所要額内訳'!$D$110="無",COUNTIF($D$211:AS211,1)&lt;=7),AS211,IF(OR('別紙3-1_区分⑤所要額内訳'!$D$110="有",'別紙3-1_区分⑤所要額内訳'!$E$110&lt;=DATE(2022,12,31)),AS211,""))</f>
        <v/>
      </c>
      <c r="AT318" s="312" t="str">
        <f>IF(AND('別紙3-1_区分⑤所要額内訳'!$E$110&gt;=DATE(2023,1,1),'別紙3-1_区分⑤所要額内訳'!$D$110="無",COUNTIF($D$211:AT211,1)&lt;=7),AT211,IF(OR('別紙3-1_区分⑤所要額内訳'!$D$110="有",'別紙3-1_区分⑤所要額内訳'!$E$110&lt;=DATE(2022,12,31)),AT211,""))</f>
        <v/>
      </c>
      <c r="AU318" s="312" t="str">
        <f>IF(AND('別紙3-1_区分⑤所要額内訳'!$E$110&gt;=DATE(2023,1,1),'別紙3-1_区分⑤所要額内訳'!$D$110="無",COUNTIF($D$211:AU211,1)&lt;=7),AU211,IF(OR('別紙3-1_区分⑤所要額内訳'!$D$110="有",'別紙3-1_区分⑤所要額内訳'!$E$110&lt;=DATE(2022,12,31)),AU211,""))</f>
        <v/>
      </c>
      <c r="AV318" s="312" t="str">
        <f>IF(AND('別紙3-1_区分⑤所要額内訳'!$E$110&gt;=DATE(2023,1,1),'別紙3-1_区分⑤所要額内訳'!$D$110="無",COUNTIF($D$211:AV211,1)&lt;=7),AV211,IF(OR('別紙3-1_区分⑤所要額内訳'!$D$110="有",'別紙3-1_区分⑤所要額内訳'!$E$110&lt;=DATE(2022,12,31)),AV211,""))</f>
        <v/>
      </c>
      <c r="AW318" s="312" t="str">
        <f>IF(AND('別紙3-1_区分⑤所要額内訳'!$E$110&gt;=DATE(2023,1,1),'別紙3-1_区分⑤所要額内訳'!$D$110="無",COUNTIF($D$211:AW211,1)&lt;=7),AW211,IF(OR('別紙3-1_区分⑤所要額内訳'!$D$110="有",'別紙3-1_区分⑤所要額内訳'!$E$110&lt;=DATE(2022,12,31)),AW211,""))</f>
        <v/>
      </c>
      <c r="AX318" s="312" t="str">
        <f>IF(AND('別紙3-1_区分⑤所要額内訳'!$E$110&gt;=DATE(2023,1,1),'別紙3-1_区分⑤所要額内訳'!$D$110="無",COUNTIF($D$211:AX211,1)&lt;=7),AX211,IF(OR('別紙3-1_区分⑤所要額内訳'!$D$110="有",'別紙3-1_区分⑤所要額内訳'!$E$110&lt;=DATE(2022,12,31)),AX211,""))</f>
        <v/>
      </c>
      <c r="AY318" s="312" t="str">
        <f>IF(AND('別紙3-1_区分⑤所要額内訳'!$E$110&gt;=DATE(2023,1,1),'別紙3-1_区分⑤所要額内訳'!$D$110="無",COUNTIF($D$211:AY211,1)&lt;=7),AY211,IF(OR('別紙3-1_区分⑤所要額内訳'!$D$110="有",'別紙3-1_区分⑤所要額内訳'!$E$110&lt;=DATE(2022,12,31)),AY211,""))</f>
        <v/>
      </c>
      <c r="AZ318" s="312" t="str">
        <f>IF(AND('別紙3-1_区分⑤所要額内訳'!$E$110&gt;=DATE(2023,1,1),'別紙3-1_区分⑤所要額内訳'!$D$110="無",COUNTIF($D$211:AZ211,1)&lt;=7),AZ211,IF(OR('別紙3-1_区分⑤所要額内訳'!$D$110="有",'別紙3-1_区分⑤所要額内訳'!$E$110&lt;=DATE(2022,12,31)),AZ211,""))</f>
        <v/>
      </c>
      <c r="BA318" s="312" t="str">
        <f>IF(AND('別紙3-1_区分⑤所要額内訳'!$E$110&gt;=DATE(2023,1,1),'別紙3-1_区分⑤所要額内訳'!$D$110="無",COUNTIF($D$211:BA211,1)&lt;=7),BA211,IF(OR('別紙3-1_区分⑤所要額内訳'!$D$110="有",'別紙3-1_区分⑤所要額内訳'!$E$110&lt;=DATE(2022,12,31)),BA211,""))</f>
        <v/>
      </c>
      <c r="BB318" s="311">
        <f t="shared" si="235"/>
        <v>1</v>
      </c>
    </row>
    <row r="319" spans="1:54">
      <c r="A319" s="690" t="s">
        <v>391</v>
      </c>
      <c r="B319" s="690"/>
      <c r="C319" s="690"/>
      <c r="D319" s="307">
        <f t="shared" ref="D319:AI319" si="236">SUM(D219:D318)</f>
        <v>100</v>
      </c>
      <c r="E319" s="307">
        <f t="shared" si="236"/>
        <v>0</v>
      </c>
      <c r="F319" s="307">
        <f t="shared" si="236"/>
        <v>0</v>
      </c>
      <c r="G319" s="307">
        <f t="shared" si="236"/>
        <v>0</v>
      </c>
      <c r="H319" s="307">
        <f t="shared" si="236"/>
        <v>0</v>
      </c>
      <c r="I319" s="307">
        <f t="shared" si="236"/>
        <v>0</v>
      </c>
      <c r="J319" s="307">
        <f t="shared" si="236"/>
        <v>0</v>
      </c>
      <c r="K319" s="307">
        <f t="shared" si="236"/>
        <v>0</v>
      </c>
      <c r="L319" s="307">
        <f t="shared" si="236"/>
        <v>0</v>
      </c>
      <c r="M319" s="307">
        <f t="shared" si="236"/>
        <v>0</v>
      </c>
      <c r="N319" s="307">
        <f t="shared" si="236"/>
        <v>0</v>
      </c>
      <c r="O319" s="307">
        <f t="shared" si="236"/>
        <v>0</v>
      </c>
      <c r="P319" s="307">
        <f t="shared" si="236"/>
        <v>0</v>
      </c>
      <c r="Q319" s="307">
        <f t="shared" si="236"/>
        <v>0</v>
      </c>
      <c r="R319" s="307">
        <f t="shared" si="236"/>
        <v>0</v>
      </c>
      <c r="S319" s="307">
        <f t="shared" si="236"/>
        <v>0</v>
      </c>
      <c r="T319" s="307">
        <f t="shared" si="236"/>
        <v>0</v>
      </c>
      <c r="U319" s="307">
        <f t="shared" si="236"/>
        <v>0</v>
      </c>
      <c r="V319" s="307">
        <f t="shared" si="236"/>
        <v>0</v>
      </c>
      <c r="W319" s="307">
        <f t="shared" si="236"/>
        <v>0</v>
      </c>
      <c r="X319" s="307">
        <f t="shared" si="236"/>
        <v>0</v>
      </c>
      <c r="Y319" s="307">
        <f t="shared" si="236"/>
        <v>0</v>
      </c>
      <c r="Z319" s="307">
        <f t="shared" si="236"/>
        <v>0</v>
      </c>
      <c r="AA319" s="307">
        <f t="shared" si="236"/>
        <v>0</v>
      </c>
      <c r="AB319" s="307">
        <f t="shared" si="236"/>
        <v>0</v>
      </c>
      <c r="AC319" s="307">
        <f t="shared" si="236"/>
        <v>0</v>
      </c>
      <c r="AD319" s="307">
        <f t="shared" si="236"/>
        <v>0</v>
      </c>
      <c r="AE319" s="307">
        <f t="shared" si="236"/>
        <v>0</v>
      </c>
      <c r="AF319" s="307">
        <f t="shared" si="236"/>
        <v>0</v>
      </c>
      <c r="AG319" s="307">
        <f t="shared" si="236"/>
        <v>0</v>
      </c>
      <c r="AH319" s="307">
        <f t="shared" si="236"/>
        <v>0</v>
      </c>
      <c r="AI319" s="307">
        <f t="shared" si="236"/>
        <v>0</v>
      </c>
      <c r="AJ319" s="307">
        <f t="shared" ref="AJ319:BA319" si="237">SUM(AJ219:AJ318)</f>
        <v>0</v>
      </c>
      <c r="AK319" s="307">
        <f t="shared" si="237"/>
        <v>0</v>
      </c>
      <c r="AL319" s="307">
        <f t="shared" si="237"/>
        <v>0</v>
      </c>
      <c r="AM319" s="307">
        <f t="shared" si="237"/>
        <v>0</v>
      </c>
      <c r="AN319" s="307">
        <f t="shared" si="237"/>
        <v>0</v>
      </c>
      <c r="AO319" s="307">
        <f t="shared" si="237"/>
        <v>0</v>
      </c>
      <c r="AP319" s="307">
        <f t="shared" si="237"/>
        <v>0</v>
      </c>
      <c r="AQ319" s="307">
        <f t="shared" si="237"/>
        <v>0</v>
      </c>
      <c r="AR319" s="307">
        <f t="shared" si="237"/>
        <v>0</v>
      </c>
      <c r="AS319" s="307">
        <f t="shared" si="237"/>
        <v>0</v>
      </c>
      <c r="AT319" s="307">
        <f t="shared" si="237"/>
        <v>0</v>
      </c>
      <c r="AU319" s="307">
        <f t="shared" si="237"/>
        <v>0</v>
      </c>
      <c r="AV319" s="307">
        <f t="shared" si="237"/>
        <v>0</v>
      </c>
      <c r="AW319" s="307">
        <f t="shared" si="237"/>
        <v>0</v>
      </c>
      <c r="AX319" s="307">
        <f t="shared" si="237"/>
        <v>0</v>
      </c>
      <c r="AY319" s="307">
        <f t="shared" si="237"/>
        <v>0</v>
      </c>
      <c r="AZ319" s="307">
        <f t="shared" si="237"/>
        <v>0</v>
      </c>
      <c r="BA319" s="307">
        <f t="shared" si="237"/>
        <v>0</v>
      </c>
    </row>
    <row r="322" spans="1:57">
      <c r="A322" t="s">
        <v>393</v>
      </c>
    </row>
    <row r="323" spans="1:57" ht="7.5" customHeight="1"/>
    <row r="324" spans="1:57" s="24" customFormat="1">
      <c r="A324" s="670" t="s">
        <v>389</v>
      </c>
      <c r="B324" s="692" t="s">
        <v>388</v>
      </c>
      <c r="C324" s="670" t="s">
        <v>377</v>
      </c>
      <c r="D324" s="681" t="s">
        <v>387</v>
      </c>
      <c r="E324" s="682"/>
      <c r="F324" s="682"/>
      <c r="G324" s="682"/>
      <c r="H324" s="682"/>
      <c r="I324" s="682"/>
      <c r="J324" s="682"/>
      <c r="K324" s="682"/>
      <c r="L324" s="682"/>
      <c r="M324" s="682"/>
      <c r="N324" s="682"/>
      <c r="O324" s="682"/>
      <c r="P324" s="682"/>
      <c r="Q324" s="682"/>
      <c r="R324" s="682"/>
      <c r="S324" s="682"/>
      <c r="T324" s="682"/>
      <c r="U324" s="682"/>
      <c r="V324" s="682"/>
      <c r="W324" s="682"/>
      <c r="X324" s="682"/>
      <c r="Y324" s="682"/>
      <c r="Z324" s="682"/>
      <c r="AA324" s="682"/>
      <c r="AB324" s="682"/>
      <c r="AC324" s="682"/>
      <c r="AD324" s="682"/>
      <c r="AE324" s="682"/>
      <c r="AF324" s="682"/>
      <c r="AG324" s="682"/>
      <c r="AH324" s="682"/>
      <c r="AI324" s="682"/>
      <c r="AJ324" s="682"/>
      <c r="AK324" s="682"/>
      <c r="AL324" s="682"/>
      <c r="AM324" s="682"/>
      <c r="AN324" s="682"/>
      <c r="AO324" s="682"/>
      <c r="AP324" s="682"/>
      <c r="AQ324" s="682"/>
      <c r="AR324" s="682"/>
      <c r="AS324" s="682"/>
      <c r="AT324" s="682"/>
      <c r="AU324" s="682"/>
      <c r="AV324" s="682"/>
      <c r="AW324" s="682"/>
      <c r="AX324" s="682"/>
      <c r="AY324" s="682"/>
      <c r="AZ324" s="682"/>
      <c r="BA324" s="683"/>
      <c r="BB324" s="670" t="s">
        <v>386</v>
      </c>
      <c r="BD324" s="322" t="s">
        <v>392</v>
      </c>
      <c r="BE324" s="321"/>
    </row>
    <row r="325" spans="1:57" s="314" customFormat="1" ht="12">
      <c r="A325" s="670"/>
      <c r="B325" s="692"/>
      <c r="C325" s="670"/>
      <c r="D325" s="317">
        <f>D4</f>
        <v>0</v>
      </c>
      <c r="E325" s="317">
        <f t="shared" ref="E325:AJ325" si="238">D325+1</f>
        <v>1</v>
      </c>
      <c r="F325" s="317">
        <f t="shared" si="238"/>
        <v>2</v>
      </c>
      <c r="G325" s="317">
        <f t="shared" si="238"/>
        <v>3</v>
      </c>
      <c r="H325" s="317">
        <f t="shared" si="238"/>
        <v>4</v>
      </c>
      <c r="I325" s="317">
        <f t="shared" si="238"/>
        <v>5</v>
      </c>
      <c r="J325" s="317">
        <f t="shared" si="238"/>
        <v>6</v>
      </c>
      <c r="K325" s="317">
        <f t="shared" si="238"/>
        <v>7</v>
      </c>
      <c r="L325" s="317">
        <f t="shared" si="238"/>
        <v>8</v>
      </c>
      <c r="M325" s="317">
        <f t="shared" si="238"/>
        <v>9</v>
      </c>
      <c r="N325" s="317">
        <f t="shared" si="238"/>
        <v>10</v>
      </c>
      <c r="O325" s="317">
        <f t="shared" si="238"/>
        <v>11</v>
      </c>
      <c r="P325" s="317">
        <f t="shared" si="238"/>
        <v>12</v>
      </c>
      <c r="Q325" s="317">
        <f t="shared" si="238"/>
        <v>13</v>
      </c>
      <c r="R325" s="317">
        <f t="shared" si="238"/>
        <v>14</v>
      </c>
      <c r="S325" s="317">
        <f t="shared" si="238"/>
        <v>15</v>
      </c>
      <c r="T325" s="317">
        <f t="shared" si="238"/>
        <v>16</v>
      </c>
      <c r="U325" s="317">
        <f t="shared" si="238"/>
        <v>17</v>
      </c>
      <c r="V325" s="317">
        <f t="shared" si="238"/>
        <v>18</v>
      </c>
      <c r="W325" s="317">
        <f t="shared" si="238"/>
        <v>19</v>
      </c>
      <c r="X325" s="317">
        <f t="shared" si="238"/>
        <v>20</v>
      </c>
      <c r="Y325" s="317">
        <f t="shared" si="238"/>
        <v>21</v>
      </c>
      <c r="Z325" s="317">
        <f t="shared" si="238"/>
        <v>22</v>
      </c>
      <c r="AA325" s="317">
        <f t="shared" si="238"/>
        <v>23</v>
      </c>
      <c r="AB325" s="317">
        <f t="shared" si="238"/>
        <v>24</v>
      </c>
      <c r="AC325" s="317">
        <f t="shared" si="238"/>
        <v>25</v>
      </c>
      <c r="AD325" s="317">
        <f t="shared" si="238"/>
        <v>26</v>
      </c>
      <c r="AE325" s="317">
        <f t="shared" si="238"/>
        <v>27</v>
      </c>
      <c r="AF325" s="317">
        <f t="shared" si="238"/>
        <v>28</v>
      </c>
      <c r="AG325" s="317">
        <f t="shared" si="238"/>
        <v>29</v>
      </c>
      <c r="AH325" s="317">
        <f t="shared" si="238"/>
        <v>30</v>
      </c>
      <c r="AI325" s="317">
        <f t="shared" si="238"/>
        <v>31</v>
      </c>
      <c r="AJ325" s="317">
        <f t="shared" si="238"/>
        <v>32</v>
      </c>
      <c r="AK325" s="317">
        <f t="shared" ref="AK325:BA325" si="239">AJ325+1</f>
        <v>33</v>
      </c>
      <c r="AL325" s="317">
        <f t="shared" si="239"/>
        <v>34</v>
      </c>
      <c r="AM325" s="317">
        <f t="shared" si="239"/>
        <v>35</v>
      </c>
      <c r="AN325" s="317">
        <f t="shared" si="239"/>
        <v>36</v>
      </c>
      <c r="AO325" s="317">
        <f t="shared" si="239"/>
        <v>37</v>
      </c>
      <c r="AP325" s="317">
        <f t="shared" si="239"/>
        <v>38</v>
      </c>
      <c r="AQ325" s="317">
        <f t="shared" si="239"/>
        <v>39</v>
      </c>
      <c r="AR325" s="317">
        <f t="shared" si="239"/>
        <v>40</v>
      </c>
      <c r="AS325" s="317">
        <f t="shared" si="239"/>
        <v>41</v>
      </c>
      <c r="AT325" s="317">
        <f t="shared" si="239"/>
        <v>42</v>
      </c>
      <c r="AU325" s="317">
        <f t="shared" si="239"/>
        <v>43</v>
      </c>
      <c r="AV325" s="317">
        <f t="shared" si="239"/>
        <v>44</v>
      </c>
      <c r="AW325" s="317">
        <f t="shared" si="239"/>
        <v>45</v>
      </c>
      <c r="AX325" s="317">
        <f t="shared" si="239"/>
        <v>46</v>
      </c>
      <c r="AY325" s="317">
        <f t="shared" si="239"/>
        <v>47</v>
      </c>
      <c r="AZ325" s="317">
        <f t="shared" si="239"/>
        <v>48</v>
      </c>
      <c r="BA325" s="317">
        <f t="shared" si="239"/>
        <v>49</v>
      </c>
      <c r="BB325" s="670"/>
      <c r="BD325" s="320">
        <v>44570</v>
      </c>
      <c r="BE325" s="320">
        <v>44612</v>
      </c>
    </row>
    <row r="326" spans="1:57" s="24" customFormat="1">
      <c r="A326" s="307" t="str">
        <f t="shared" ref="A326:C345" si="240">A5</f>
        <v/>
      </c>
      <c r="B326" s="313" t="str">
        <f t="shared" si="240"/>
        <v/>
      </c>
      <c r="C326" s="307" t="str">
        <f t="shared" si="240"/>
        <v/>
      </c>
      <c r="D326" s="307" t="str">
        <f t="shared" ref="D326:D357" si="241">IF(OR(AND($BD$325&lt;=$D$325,$D$325&lt;=$BE$325),AND($BD$326&lt;=$D$325,$D$325&lt;=$BE$326)),D219,"")</f>
        <v/>
      </c>
      <c r="E326" s="307" t="str">
        <f t="shared" ref="E326:E357" si="242">IF(OR(AND($BD$325&lt;=$E$325,$E$325&lt;=$BE$325),AND($BD$326&lt;=$E$325,$E$325&lt;=$BE$326)),E219,"")</f>
        <v/>
      </c>
      <c r="F326" s="307" t="str">
        <f t="shared" ref="F326:F357" si="243">IF(OR(AND($BD$325&lt;=$F$325,$F$325&lt;=$BE$325),AND($BD$326&lt;=$F$325,$F$325&lt;=$BE$326)),F219,"")</f>
        <v/>
      </c>
      <c r="G326" s="307" t="str">
        <f t="shared" ref="G326:G357" si="244">IF(OR(AND($BD$325&lt;=$G$325,$G$325&lt;=$BE$325),AND($BD$326&lt;=$G$325,$G$325&lt;=$BE$326)),G219,"")</f>
        <v/>
      </c>
      <c r="H326" s="307" t="str">
        <f>IF(OR(AND($BD$325&lt;=$H$325,$H$325&lt;=$BE$325),AND($BD$326&lt;=$H$325,$H$325&lt;=$BE$326)),H219,"")</f>
        <v/>
      </c>
      <c r="I326" s="307" t="str">
        <f t="shared" ref="I326:I357" si="245">IF(OR(AND($BD$325&lt;=$I$325,$I$325&lt;=$BE$325),AND($BD$326&lt;=$I$325,$I$325&lt;=$BE$326)),I219,"")</f>
        <v/>
      </c>
      <c r="J326" s="307" t="str">
        <f t="shared" ref="J326:J357" si="246">IF(OR(AND($BD$325&lt;=$J$325,$J$325&lt;=$BE$325),AND($BD$326&lt;=$J$325,$J$325&lt;=$BE$326)),J219,"")</f>
        <v/>
      </c>
      <c r="K326" s="307" t="str">
        <f t="shared" ref="K326:K357" si="247">IF(OR(AND($BD$325&lt;=$K$325,$K$325&lt;=$BE$325),AND($BD$326&lt;=$K$325,$K$325&lt;=$BE$326)),K219,"")</f>
        <v/>
      </c>
      <c r="L326" s="307" t="str">
        <f t="shared" ref="L326:L357" si="248">IF(OR(AND($BD$325&lt;=$L$325,$L$325&lt;=$BE$325),AND($BD$326&lt;=$L$325,$L$325&lt;=$BE$326)),L219,"")</f>
        <v/>
      </c>
      <c r="M326" s="307" t="str">
        <f t="shared" ref="M326:M357" si="249">IF(OR(AND($BD$325&lt;=$M$325,$M$325&lt;=$BE$325),AND($BD$326&lt;=$M$325,$M$325&lt;=$BE$326)),M219,"")</f>
        <v/>
      </c>
      <c r="N326" s="307" t="str">
        <f t="shared" ref="N326:N357" si="250">IF(OR(AND($BD$325&lt;=$N$325,$N$325&lt;=$BE$325),AND($BD$326&lt;=$N$325,$N$325&lt;=$BE$326)),N219,"")</f>
        <v/>
      </c>
      <c r="O326" s="307" t="str">
        <f t="shared" ref="O326:O357" si="251">IF(OR(AND($BD$325&lt;=$O$325,$O$325&lt;=$BE$325),AND($BD$326&lt;=$O$325,$O$325&lt;=$BE$326)),O219,"")</f>
        <v/>
      </c>
      <c r="P326" s="307" t="str">
        <f t="shared" ref="P326:P357" si="252">IF(OR(AND($BD$325&lt;=$P$325,$P$325&lt;=$BE$325),AND($BD$326&lt;=$P$325,$P$325&lt;=$BE$326)),P219,"")</f>
        <v/>
      </c>
      <c r="Q326" s="307" t="str">
        <f t="shared" ref="Q326:Q357" si="253">IF(OR(AND($BD$325&lt;=$Q$325,$Q$325&lt;=$BE$325),AND($BD$326&lt;=$Q$325,$Q$325&lt;=$BE$326)),Q219,"")</f>
        <v/>
      </c>
      <c r="R326" s="307" t="str">
        <f t="shared" ref="R326:R357" si="254">IF(OR(AND($BD$325&lt;=$R$325,$R$325&lt;=$BE$325),AND($BD$326&lt;=$R$325,$R$325&lt;=$BE$326)),R219,"")</f>
        <v/>
      </c>
      <c r="S326" s="307" t="str">
        <f t="shared" ref="S326:S357" si="255">IF(OR(AND($BD$325&lt;=$S$325,$S$325&lt;=$BE$325),AND($BD$326&lt;=$S$325,$S$325&lt;=$BE$326)),S219,"")</f>
        <v/>
      </c>
      <c r="T326" s="307" t="str">
        <f t="shared" ref="T326:T357" si="256">IF(OR(AND($BD$325&lt;=$T$325,$T$325&lt;=$BE$325),AND($BD$326&lt;=$T$325,$T$325&lt;=$BE$326)),T219,"")</f>
        <v/>
      </c>
      <c r="U326" s="307" t="str">
        <f t="shared" ref="U326:U357" si="257">IF(OR(AND($BD$325&lt;=$U$325,$U$325&lt;=$BE$325),AND($BD$326&lt;=$U$325,$U$325&lt;=$BE$326)),U219,"")</f>
        <v/>
      </c>
      <c r="V326" s="307" t="str">
        <f t="shared" ref="V326:V357" si="258">IF(OR(AND($BD$325&lt;=$V$325,$V$325&lt;=$BE$325),AND($BD$326&lt;=$V$325,$V$325&lt;=$BE$326)),V219,"")</f>
        <v/>
      </c>
      <c r="W326" s="307" t="str">
        <f t="shared" ref="W326:W357" si="259">IF(OR(AND($BD$325&lt;=$W$325,$W$325&lt;=$BE$325),AND($BD$326&lt;=$W$325,$W$325&lt;=$BE$326)),W219,"")</f>
        <v/>
      </c>
      <c r="X326" s="307" t="str">
        <f t="shared" ref="X326:X357" si="260">IF(OR(AND($BD$325&lt;=$X$325,$X$325&lt;=$BE$325),AND($BD$326&lt;=$X$325,$X$325&lt;=$BE$326)),X219,"")</f>
        <v/>
      </c>
      <c r="Y326" s="307" t="str">
        <f t="shared" ref="Y326:Y357" si="261">IF(OR(AND($BD$325&lt;=$Y$325,$Y$325&lt;=$BE$325),AND($BD$326&lt;=$Y$325,$Y$325&lt;=$BE$326)),Y219,"")</f>
        <v/>
      </c>
      <c r="Z326" s="307" t="str">
        <f t="shared" ref="Z326:Z357" si="262">IF(OR(AND($BD$325&lt;=$Z$325,$Z$325&lt;=$BE$325),AND($BD$326&lt;=$Z$325,$Z$325&lt;=$BE$326)),Z219,"")</f>
        <v/>
      </c>
      <c r="AA326" s="307" t="str">
        <f t="shared" ref="AA326:AA357" si="263">IF(OR(AND($BD$325&lt;=$AA$325,$AA$325&lt;=$BE$325),AND($BD$326&lt;=$AA$325,$AA$325&lt;=$BE$326)),AA219,"")</f>
        <v/>
      </c>
      <c r="AB326" s="307" t="str">
        <f t="shared" ref="AB326:AB357" si="264">IF(OR(AND($BD$325&lt;=$AB$325,$AB$325&lt;=$BE$325),AND($BD$326&lt;=$AB$325,$AB$325&lt;=$BE$326)),AB219,"")</f>
        <v/>
      </c>
      <c r="AC326" s="307" t="str">
        <f t="shared" ref="AC326:AC357" si="265">IF(OR(AND($BD$325&lt;=$AC$325,$AC$325&lt;=$BE$325),AND($BD$326&lt;=$AC$325,$AC$325&lt;=$BE$326)),AC219,"")</f>
        <v/>
      </c>
      <c r="AD326" s="307" t="str">
        <f t="shared" ref="AD326:AD357" si="266">IF(OR(AND($BD$325&lt;=$AD$325,$AD$325&lt;=$BE$325),AND($BD$326&lt;=$AD$325,$AD$325&lt;=$BE$326)),AD219,"")</f>
        <v/>
      </c>
      <c r="AE326" s="307" t="str">
        <f t="shared" ref="AE326:AE357" si="267">IF(OR(AND($BD$325&lt;=$AE$325,$AE$325&lt;=$BE$325),AND($BD$326&lt;=$AE$325,$AE$325&lt;=$BE$326)),AE219,"")</f>
        <v/>
      </c>
      <c r="AF326" s="307" t="str">
        <f t="shared" ref="AF326:AF357" si="268">IF(OR(AND($BD$325&lt;=$AF$325,$AF$325&lt;=$BE$325),AND($BD$326&lt;=$AF$325,$AF$325&lt;=$BE$326)),AF219,"")</f>
        <v/>
      </c>
      <c r="AG326" s="307" t="str">
        <f t="shared" ref="AG326:AG357" si="269">IF(OR(AND($BD$325&lt;=$AG$325,$AG$325&lt;=$BE$325),AND($BD$326&lt;=$AG$325,$AG$325&lt;=$BE$326)),AG219,"")</f>
        <v/>
      </c>
      <c r="AH326" s="307" t="str">
        <f t="shared" ref="AH326:AH357" si="270">IF(OR(AND($BD$325&lt;=$AH$325,$AH$325&lt;=$BE$325),AND($BD$326&lt;=$AH$325,$AH$325&lt;=$BE$326)),AH219,"")</f>
        <v/>
      </c>
      <c r="AI326" s="307" t="str">
        <f t="shared" ref="AI326:AI357" si="271">IF(OR(AND($BD$325&lt;=$AI$325,$AI$325&lt;=$BE$325),AND($BD$326&lt;=$AI$325,$AI$325&lt;=$BE$326)),AI219,"")</f>
        <v/>
      </c>
      <c r="AJ326" s="307" t="str">
        <f t="shared" ref="AJ326:AJ357" si="272">IF(OR(AND($BD$325&lt;=$AJ$325,$AJ$325&lt;=$BE$325),AND($BD$326&lt;=$AJ$325,$AJ$325&lt;=$BE$326)),AJ219,"")</f>
        <v/>
      </c>
      <c r="AK326" s="307" t="str">
        <f t="shared" ref="AK326:AK357" si="273">IF(OR(AND($BD$325&lt;=$AK$325,$AK$325&lt;=$BE$325),AND($BD$326&lt;=$AK$325,$AK$325&lt;=$BE$326)),AK219,"")</f>
        <v/>
      </c>
      <c r="AL326" s="307" t="str">
        <f t="shared" ref="AL326:AL357" si="274">IF(OR(AND($BD$325&lt;=$AL$325,$AL$325&lt;=$BE$325),AND($BD$326&lt;=$AL$325,$AL$325&lt;=$BE$326)),AL219,"")</f>
        <v/>
      </c>
      <c r="AM326" s="307" t="str">
        <f t="shared" ref="AM326:AM357" si="275">IF(OR(AND($BD$325&lt;=$AM$325,$AM$325&lt;=$BE$325),AND($BD$326&lt;=$AM$325,$AM$325&lt;=$BE$326)),AM219,"")</f>
        <v/>
      </c>
      <c r="AN326" s="307" t="str">
        <f t="shared" ref="AN326:AN357" si="276">IF(OR(AND($BD$325&lt;=$AN$325,$AN$325&lt;=$BE$325),AND($BD$326&lt;=$AN$325,$AN$325&lt;=$BE$326)),AN219,"")</f>
        <v/>
      </c>
      <c r="AO326" s="307" t="str">
        <f t="shared" ref="AO326:AO357" si="277">IF(OR(AND($BD$325&lt;=$AO$325,$AO$325&lt;=$BE$325),AND($BD$326&lt;=$AO$325,$AO$325&lt;=$BE$326)),AO219,"")</f>
        <v/>
      </c>
      <c r="AP326" s="307" t="str">
        <f t="shared" ref="AP326:AP357" si="278">IF(OR(AND($BD$325&lt;=$AP$325,$AP$325&lt;=$BE$325),AND($BD$326&lt;=$AP$325,$AP$325&lt;=$BE$326)),AP219,"")</f>
        <v/>
      </c>
      <c r="AQ326" s="307" t="str">
        <f t="shared" ref="AQ326:AQ357" si="279">IF(OR(AND($BD$325&lt;=$AQ$325,$AQ$325&lt;=$BE$325),AND($BD$326&lt;=$AQ$325,$AQ$325&lt;=$BE$326)),AQ219,"")</f>
        <v/>
      </c>
      <c r="AR326" s="307" t="str">
        <f t="shared" ref="AR326:AR357" si="280">IF(OR(AND($BD$325&lt;=$AR$325,$AR$325&lt;=$BE$325),AND($BD$326&lt;=$AR$325,$AR$325&lt;=$BE$326)),AR219,"")</f>
        <v/>
      </c>
      <c r="AS326" s="307" t="str">
        <f t="shared" ref="AS326:AS357" si="281">IF(OR(AND($BD$325&lt;=$AS$325,$AS$325&lt;=$BE$325),AND($BD$326&lt;=$AS$325,$AS$325&lt;=$BE$326)),AS219,"")</f>
        <v/>
      </c>
      <c r="AT326" s="307" t="str">
        <f t="shared" ref="AT326:AT357" si="282">IF(OR(AND($BD$325&lt;=$AT$325,$AT$325&lt;=$BE$325),AND($BD$326&lt;=$AT$325,$AT$325&lt;=$BE$326)),AT219,"")</f>
        <v/>
      </c>
      <c r="AU326" s="307" t="str">
        <f t="shared" ref="AU326:AU357" si="283">IF(OR(AND($BD$325&lt;=$AU$325,$AU$325&lt;=$BE$325),AND($BD$326&lt;=$AU$325,$AU$325&lt;=$BE$326)),AU219,"")</f>
        <v/>
      </c>
      <c r="AV326" s="307" t="str">
        <f t="shared" ref="AV326:AV357" si="284">IF(OR(AND($BD$325&lt;=$AV$325,$AV$325&lt;=$BE$325),AND($BD$326&lt;=$AV$325,$AV$325&lt;=$BE$326)),AV219,"")</f>
        <v/>
      </c>
      <c r="AW326" s="307" t="str">
        <f t="shared" ref="AW326:AW357" si="285">IF(OR(AND($BD$325&lt;=$AW$325,$AW$325&lt;=$BE$325),AND($BD$326&lt;=$AW$325,$AW$325&lt;=$BE$326)),AW219,"")</f>
        <v/>
      </c>
      <c r="AX326" s="307" t="str">
        <f t="shared" ref="AX326:AX357" si="286">IF(OR(AND($BD$325&lt;=$AX$325,$AX$325&lt;=$BE$325),AND($BD$326&lt;=$AX$325,$AX$325&lt;=$BE$326)),AX219,"")</f>
        <v/>
      </c>
      <c r="AY326" s="307" t="str">
        <f t="shared" ref="AY326:AY357" si="287">IF(OR(AND($BD$325&lt;=$AY$325,$AY$325&lt;=$BE$325),AND($BD$326&lt;=$AY$325,$AY$325&lt;=$BE$326)),AY219,"")</f>
        <v/>
      </c>
      <c r="AZ326" s="307" t="str">
        <f t="shared" ref="AZ326:AZ357" si="288">IF(OR(AND($BD$325&lt;=$AZ$325,$AZ$325&lt;=$BE$325),AND($BD$326&lt;=$AZ$325,$AZ$325&lt;=$BE$326)),AZ219,"")</f>
        <v/>
      </c>
      <c r="BA326" s="307" t="str">
        <f t="shared" ref="BA326:BA357" si="289">IF(OR(AND($BD$325&lt;=$BA$325,$BA$325&lt;=$BE$325),AND($BD$326&lt;=$BA$325,$BA$325&lt;=$BE$326)),BA219,"")</f>
        <v/>
      </c>
      <c r="BB326" s="311">
        <f t="shared" ref="BB326:BB357" si="290">COUNTIF(D326:BA326,1)</f>
        <v>0</v>
      </c>
      <c r="BD326" s="320">
        <v>44659</v>
      </c>
      <c r="BE326" s="320">
        <v>45382</v>
      </c>
    </row>
    <row r="327" spans="1:57">
      <c r="A327" s="307" t="str">
        <f t="shared" si="240"/>
        <v/>
      </c>
      <c r="B327" s="313" t="str">
        <f t="shared" si="240"/>
        <v/>
      </c>
      <c r="C327" s="307" t="str">
        <f t="shared" si="240"/>
        <v/>
      </c>
      <c r="D327" s="307" t="str">
        <f t="shared" si="241"/>
        <v/>
      </c>
      <c r="E327" s="307" t="str">
        <f t="shared" si="242"/>
        <v/>
      </c>
      <c r="F327" s="307" t="str">
        <f t="shared" si="243"/>
        <v/>
      </c>
      <c r="G327" s="307" t="str">
        <f t="shared" si="244"/>
        <v/>
      </c>
      <c r="H327" s="307" t="str">
        <f>IF(OR(AND($BD$325&lt;=$H$325,$H$325&lt;=$BE$325),AND($BD$326&lt;=$H$325,$H$325&lt;=$BE$326)),H220,"")</f>
        <v/>
      </c>
      <c r="I327" s="307" t="str">
        <f t="shared" si="245"/>
        <v/>
      </c>
      <c r="J327" s="307" t="str">
        <f t="shared" si="246"/>
        <v/>
      </c>
      <c r="K327" s="307" t="str">
        <f t="shared" si="247"/>
        <v/>
      </c>
      <c r="L327" s="307" t="str">
        <f t="shared" si="248"/>
        <v/>
      </c>
      <c r="M327" s="307" t="str">
        <f t="shared" si="249"/>
        <v/>
      </c>
      <c r="N327" s="307" t="str">
        <f t="shared" si="250"/>
        <v/>
      </c>
      <c r="O327" s="307" t="str">
        <f t="shared" si="251"/>
        <v/>
      </c>
      <c r="P327" s="307" t="str">
        <f t="shared" si="252"/>
        <v/>
      </c>
      <c r="Q327" s="307" t="str">
        <f t="shared" si="253"/>
        <v/>
      </c>
      <c r="R327" s="307" t="str">
        <f t="shared" si="254"/>
        <v/>
      </c>
      <c r="S327" s="307" t="str">
        <f t="shared" si="255"/>
        <v/>
      </c>
      <c r="T327" s="307" t="str">
        <f t="shared" si="256"/>
        <v/>
      </c>
      <c r="U327" s="307" t="str">
        <f t="shared" si="257"/>
        <v/>
      </c>
      <c r="V327" s="307" t="str">
        <f t="shared" si="258"/>
        <v/>
      </c>
      <c r="W327" s="307" t="str">
        <f t="shared" si="259"/>
        <v/>
      </c>
      <c r="X327" s="307" t="str">
        <f t="shared" si="260"/>
        <v/>
      </c>
      <c r="Y327" s="307" t="str">
        <f t="shared" si="261"/>
        <v/>
      </c>
      <c r="Z327" s="307" t="str">
        <f t="shared" si="262"/>
        <v/>
      </c>
      <c r="AA327" s="307" t="str">
        <f t="shared" si="263"/>
        <v/>
      </c>
      <c r="AB327" s="307" t="str">
        <f t="shared" si="264"/>
        <v/>
      </c>
      <c r="AC327" s="307" t="str">
        <f t="shared" si="265"/>
        <v/>
      </c>
      <c r="AD327" s="307" t="str">
        <f t="shared" si="266"/>
        <v/>
      </c>
      <c r="AE327" s="307" t="str">
        <f t="shared" si="267"/>
        <v/>
      </c>
      <c r="AF327" s="307" t="str">
        <f t="shared" si="268"/>
        <v/>
      </c>
      <c r="AG327" s="307" t="str">
        <f t="shared" si="269"/>
        <v/>
      </c>
      <c r="AH327" s="307" t="str">
        <f t="shared" si="270"/>
        <v/>
      </c>
      <c r="AI327" s="307" t="str">
        <f t="shared" si="271"/>
        <v/>
      </c>
      <c r="AJ327" s="307" t="str">
        <f t="shared" si="272"/>
        <v/>
      </c>
      <c r="AK327" s="307" t="str">
        <f t="shared" si="273"/>
        <v/>
      </c>
      <c r="AL327" s="307" t="str">
        <f t="shared" si="274"/>
        <v/>
      </c>
      <c r="AM327" s="307" t="str">
        <f t="shared" si="275"/>
        <v/>
      </c>
      <c r="AN327" s="307" t="str">
        <f t="shared" si="276"/>
        <v/>
      </c>
      <c r="AO327" s="307" t="str">
        <f t="shared" si="277"/>
        <v/>
      </c>
      <c r="AP327" s="307" t="str">
        <f t="shared" si="278"/>
        <v/>
      </c>
      <c r="AQ327" s="307" t="str">
        <f t="shared" si="279"/>
        <v/>
      </c>
      <c r="AR327" s="307" t="str">
        <f t="shared" si="280"/>
        <v/>
      </c>
      <c r="AS327" s="307" t="str">
        <f t="shared" si="281"/>
        <v/>
      </c>
      <c r="AT327" s="307" t="str">
        <f t="shared" si="282"/>
        <v/>
      </c>
      <c r="AU327" s="307" t="str">
        <f t="shared" si="283"/>
        <v/>
      </c>
      <c r="AV327" s="307" t="str">
        <f t="shared" si="284"/>
        <v/>
      </c>
      <c r="AW327" s="307" t="str">
        <f t="shared" si="285"/>
        <v/>
      </c>
      <c r="AX327" s="307" t="str">
        <f t="shared" si="286"/>
        <v/>
      </c>
      <c r="AY327" s="307" t="str">
        <f t="shared" si="287"/>
        <v/>
      </c>
      <c r="AZ327" s="307" t="str">
        <f t="shared" si="288"/>
        <v/>
      </c>
      <c r="BA327" s="307" t="str">
        <f t="shared" si="289"/>
        <v/>
      </c>
      <c r="BB327" s="311">
        <f t="shared" si="290"/>
        <v>0</v>
      </c>
      <c r="BD327" s="319"/>
      <c r="BE327" s="319"/>
    </row>
    <row r="328" spans="1:57">
      <c r="A328" s="307" t="str">
        <f t="shared" si="240"/>
        <v/>
      </c>
      <c r="B328" s="313" t="str">
        <f t="shared" si="240"/>
        <v/>
      </c>
      <c r="C328" s="307" t="str">
        <f t="shared" si="240"/>
        <v/>
      </c>
      <c r="D328" s="307" t="str">
        <f t="shared" si="241"/>
        <v/>
      </c>
      <c r="E328" s="307" t="str">
        <f t="shared" si="242"/>
        <v/>
      </c>
      <c r="F328" s="307" t="str">
        <f t="shared" si="243"/>
        <v/>
      </c>
      <c r="G328" s="307" t="str">
        <f t="shared" si="244"/>
        <v/>
      </c>
      <c r="H328" s="307" t="str">
        <f t="shared" ref="H328:H359" si="291">IF(OR(AND($BD$325&lt;=$H$325,$H$325&lt;=$BE$325),AND($BD$326&lt;=$H$325,$H$325&lt;=$BE$326)),H221,"")</f>
        <v/>
      </c>
      <c r="I328" s="307" t="str">
        <f t="shared" si="245"/>
        <v/>
      </c>
      <c r="J328" s="307" t="str">
        <f t="shared" si="246"/>
        <v/>
      </c>
      <c r="K328" s="307" t="str">
        <f t="shared" si="247"/>
        <v/>
      </c>
      <c r="L328" s="307" t="str">
        <f t="shared" si="248"/>
        <v/>
      </c>
      <c r="M328" s="307" t="str">
        <f t="shared" si="249"/>
        <v/>
      </c>
      <c r="N328" s="307" t="str">
        <f t="shared" si="250"/>
        <v/>
      </c>
      <c r="O328" s="307" t="str">
        <f t="shared" si="251"/>
        <v/>
      </c>
      <c r="P328" s="307" t="str">
        <f t="shared" si="252"/>
        <v/>
      </c>
      <c r="Q328" s="307" t="str">
        <f t="shared" si="253"/>
        <v/>
      </c>
      <c r="R328" s="307" t="str">
        <f t="shared" si="254"/>
        <v/>
      </c>
      <c r="S328" s="307" t="str">
        <f t="shared" si="255"/>
        <v/>
      </c>
      <c r="T328" s="307" t="str">
        <f t="shared" si="256"/>
        <v/>
      </c>
      <c r="U328" s="307" t="str">
        <f t="shared" si="257"/>
        <v/>
      </c>
      <c r="V328" s="307" t="str">
        <f t="shared" si="258"/>
        <v/>
      </c>
      <c r="W328" s="307" t="str">
        <f t="shared" si="259"/>
        <v/>
      </c>
      <c r="X328" s="307" t="str">
        <f t="shared" si="260"/>
        <v/>
      </c>
      <c r="Y328" s="307" t="str">
        <f t="shared" si="261"/>
        <v/>
      </c>
      <c r="Z328" s="307" t="str">
        <f t="shared" si="262"/>
        <v/>
      </c>
      <c r="AA328" s="307" t="str">
        <f t="shared" si="263"/>
        <v/>
      </c>
      <c r="AB328" s="307" t="str">
        <f t="shared" si="264"/>
        <v/>
      </c>
      <c r="AC328" s="307" t="str">
        <f t="shared" si="265"/>
        <v/>
      </c>
      <c r="AD328" s="307" t="str">
        <f t="shared" si="266"/>
        <v/>
      </c>
      <c r="AE328" s="307" t="str">
        <f t="shared" si="267"/>
        <v/>
      </c>
      <c r="AF328" s="307" t="str">
        <f t="shared" si="268"/>
        <v/>
      </c>
      <c r="AG328" s="307" t="str">
        <f t="shared" si="269"/>
        <v/>
      </c>
      <c r="AH328" s="307" t="str">
        <f t="shared" si="270"/>
        <v/>
      </c>
      <c r="AI328" s="307" t="str">
        <f t="shared" si="271"/>
        <v/>
      </c>
      <c r="AJ328" s="307" t="str">
        <f t="shared" si="272"/>
        <v/>
      </c>
      <c r="AK328" s="307" t="str">
        <f t="shared" si="273"/>
        <v/>
      </c>
      <c r="AL328" s="307" t="str">
        <f t="shared" si="274"/>
        <v/>
      </c>
      <c r="AM328" s="307" t="str">
        <f t="shared" si="275"/>
        <v/>
      </c>
      <c r="AN328" s="307" t="str">
        <f t="shared" si="276"/>
        <v/>
      </c>
      <c r="AO328" s="307" t="str">
        <f t="shared" si="277"/>
        <v/>
      </c>
      <c r="AP328" s="307" t="str">
        <f t="shared" si="278"/>
        <v/>
      </c>
      <c r="AQ328" s="307" t="str">
        <f t="shared" si="279"/>
        <v/>
      </c>
      <c r="AR328" s="307" t="str">
        <f t="shared" si="280"/>
        <v/>
      </c>
      <c r="AS328" s="307" t="str">
        <f t="shared" si="281"/>
        <v/>
      </c>
      <c r="AT328" s="307" t="str">
        <f t="shared" si="282"/>
        <v/>
      </c>
      <c r="AU328" s="307" t="str">
        <f t="shared" si="283"/>
        <v/>
      </c>
      <c r="AV328" s="307" t="str">
        <f t="shared" si="284"/>
        <v/>
      </c>
      <c r="AW328" s="307" t="str">
        <f t="shared" si="285"/>
        <v/>
      </c>
      <c r="AX328" s="307" t="str">
        <f t="shared" si="286"/>
        <v/>
      </c>
      <c r="AY328" s="307" t="str">
        <f t="shared" si="287"/>
        <v/>
      </c>
      <c r="AZ328" s="307" t="str">
        <f t="shared" si="288"/>
        <v/>
      </c>
      <c r="BA328" s="307" t="str">
        <f t="shared" si="289"/>
        <v/>
      </c>
      <c r="BB328" s="311">
        <f t="shared" si="290"/>
        <v>0</v>
      </c>
      <c r="BD328" s="319"/>
      <c r="BE328" s="319"/>
    </row>
    <row r="329" spans="1:57">
      <c r="A329" s="307" t="str">
        <f t="shared" si="240"/>
        <v/>
      </c>
      <c r="B329" s="313" t="str">
        <f t="shared" si="240"/>
        <v/>
      </c>
      <c r="C329" s="307" t="str">
        <f t="shared" si="240"/>
        <v/>
      </c>
      <c r="D329" s="307" t="str">
        <f t="shared" si="241"/>
        <v/>
      </c>
      <c r="E329" s="307" t="str">
        <f t="shared" si="242"/>
        <v/>
      </c>
      <c r="F329" s="307" t="str">
        <f t="shared" si="243"/>
        <v/>
      </c>
      <c r="G329" s="307" t="str">
        <f t="shared" si="244"/>
        <v/>
      </c>
      <c r="H329" s="307" t="str">
        <f t="shared" si="291"/>
        <v/>
      </c>
      <c r="I329" s="307" t="str">
        <f t="shared" si="245"/>
        <v/>
      </c>
      <c r="J329" s="307" t="str">
        <f t="shared" si="246"/>
        <v/>
      </c>
      <c r="K329" s="307" t="str">
        <f t="shared" si="247"/>
        <v/>
      </c>
      <c r="L329" s="307" t="str">
        <f t="shared" si="248"/>
        <v/>
      </c>
      <c r="M329" s="307" t="str">
        <f t="shared" si="249"/>
        <v/>
      </c>
      <c r="N329" s="307" t="str">
        <f t="shared" si="250"/>
        <v/>
      </c>
      <c r="O329" s="307" t="str">
        <f t="shared" si="251"/>
        <v/>
      </c>
      <c r="P329" s="307" t="str">
        <f t="shared" si="252"/>
        <v/>
      </c>
      <c r="Q329" s="307" t="str">
        <f t="shared" si="253"/>
        <v/>
      </c>
      <c r="R329" s="307" t="str">
        <f t="shared" si="254"/>
        <v/>
      </c>
      <c r="S329" s="307" t="str">
        <f t="shared" si="255"/>
        <v/>
      </c>
      <c r="T329" s="307" t="str">
        <f t="shared" si="256"/>
        <v/>
      </c>
      <c r="U329" s="307" t="str">
        <f t="shared" si="257"/>
        <v/>
      </c>
      <c r="V329" s="307" t="str">
        <f t="shared" si="258"/>
        <v/>
      </c>
      <c r="W329" s="307" t="str">
        <f t="shared" si="259"/>
        <v/>
      </c>
      <c r="X329" s="307" t="str">
        <f t="shared" si="260"/>
        <v/>
      </c>
      <c r="Y329" s="307" t="str">
        <f t="shared" si="261"/>
        <v/>
      </c>
      <c r="Z329" s="307" t="str">
        <f t="shared" si="262"/>
        <v/>
      </c>
      <c r="AA329" s="307" t="str">
        <f t="shared" si="263"/>
        <v/>
      </c>
      <c r="AB329" s="307" t="str">
        <f t="shared" si="264"/>
        <v/>
      </c>
      <c r="AC329" s="307" t="str">
        <f t="shared" si="265"/>
        <v/>
      </c>
      <c r="AD329" s="307" t="str">
        <f t="shared" si="266"/>
        <v/>
      </c>
      <c r="AE329" s="307" t="str">
        <f t="shared" si="267"/>
        <v/>
      </c>
      <c r="AF329" s="307" t="str">
        <f t="shared" si="268"/>
        <v/>
      </c>
      <c r="AG329" s="307" t="str">
        <f t="shared" si="269"/>
        <v/>
      </c>
      <c r="AH329" s="307" t="str">
        <f t="shared" si="270"/>
        <v/>
      </c>
      <c r="AI329" s="307" t="str">
        <f t="shared" si="271"/>
        <v/>
      </c>
      <c r="AJ329" s="307" t="str">
        <f t="shared" si="272"/>
        <v/>
      </c>
      <c r="AK329" s="307" t="str">
        <f t="shared" si="273"/>
        <v/>
      </c>
      <c r="AL329" s="307" t="str">
        <f t="shared" si="274"/>
        <v/>
      </c>
      <c r="AM329" s="307" t="str">
        <f t="shared" si="275"/>
        <v/>
      </c>
      <c r="AN329" s="307" t="str">
        <f t="shared" si="276"/>
        <v/>
      </c>
      <c r="AO329" s="307" t="str">
        <f t="shared" si="277"/>
        <v/>
      </c>
      <c r="AP329" s="307" t="str">
        <f t="shared" si="278"/>
        <v/>
      </c>
      <c r="AQ329" s="307" t="str">
        <f t="shared" si="279"/>
        <v/>
      </c>
      <c r="AR329" s="307" t="str">
        <f t="shared" si="280"/>
        <v/>
      </c>
      <c r="AS329" s="307" t="str">
        <f t="shared" si="281"/>
        <v/>
      </c>
      <c r="AT329" s="307" t="str">
        <f t="shared" si="282"/>
        <v/>
      </c>
      <c r="AU329" s="307" t="str">
        <f t="shared" si="283"/>
        <v/>
      </c>
      <c r="AV329" s="307" t="str">
        <f t="shared" si="284"/>
        <v/>
      </c>
      <c r="AW329" s="307" t="str">
        <f t="shared" si="285"/>
        <v/>
      </c>
      <c r="AX329" s="307" t="str">
        <f t="shared" si="286"/>
        <v/>
      </c>
      <c r="AY329" s="307" t="str">
        <f t="shared" si="287"/>
        <v/>
      </c>
      <c r="AZ329" s="307" t="str">
        <f t="shared" si="288"/>
        <v/>
      </c>
      <c r="BA329" s="307" t="str">
        <f t="shared" si="289"/>
        <v/>
      </c>
      <c r="BB329" s="311">
        <f t="shared" si="290"/>
        <v>0</v>
      </c>
      <c r="BD329" s="319"/>
      <c r="BE329" s="319"/>
    </row>
    <row r="330" spans="1:57">
      <c r="A330" s="307" t="str">
        <f t="shared" si="240"/>
        <v/>
      </c>
      <c r="B330" s="313" t="str">
        <f t="shared" si="240"/>
        <v/>
      </c>
      <c r="C330" s="307" t="str">
        <f t="shared" si="240"/>
        <v/>
      </c>
      <c r="D330" s="307" t="str">
        <f t="shared" si="241"/>
        <v/>
      </c>
      <c r="E330" s="307" t="str">
        <f t="shared" si="242"/>
        <v/>
      </c>
      <c r="F330" s="307" t="str">
        <f t="shared" si="243"/>
        <v/>
      </c>
      <c r="G330" s="307" t="str">
        <f t="shared" si="244"/>
        <v/>
      </c>
      <c r="H330" s="307" t="str">
        <f t="shared" si="291"/>
        <v/>
      </c>
      <c r="I330" s="307" t="str">
        <f t="shared" si="245"/>
        <v/>
      </c>
      <c r="J330" s="307" t="str">
        <f t="shared" si="246"/>
        <v/>
      </c>
      <c r="K330" s="307" t="str">
        <f t="shared" si="247"/>
        <v/>
      </c>
      <c r="L330" s="307" t="str">
        <f t="shared" si="248"/>
        <v/>
      </c>
      <c r="M330" s="307" t="str">
        <f t="shared" si="249"/>
        <v/>
      </c>
      <c r="N330" s="307" t="str">
        <f t="shared" si="250"/>
        <v/>
      </c>
      <c r="O330" s="307" t="str">
        <f t="shared" si="251"/>
        <v/>
      </c>
      <c r="P330" s="307" t="str">
        <f t="shared" si="252"/>
        <v/>
      </c>
      <c r="Q330" s="307" t="str">
        <f t="shared" si="253"/>
        <v/>
      </c>
      <c r="R330" s="307" t="str">
        <f t="shared" si="254"/>
        <v/>
      </c>
      <c r="S330" s="307" t="str">
        <f t="shared" si="255"/>
        <v/>
      </c>
      <c r="T330" s="307" t="str">
        <f t="shared" si="256"/>
        <v/>
      </c>
      <c r="U330" s="307" t="str">
        <f t="shared" si="257"/>
        <v/>
      </c>
      <c r="V330" s="307" t="str">
        <f t="shared" si="258"/>
        <v/>
      </c>
      <c r="W330" s="307" t="str">
        <f t="shared" si="259"/>
        <v/>
      </c>
      <c r="X330" s="307" t="str">
        <f t="shared" si="260"/>
        <v/>
      </c>
      <c r="Y330" s="307" t="str">
        <f t="shared" si="261"/>
        <v/>
      </c>
      <c r="Z330" s="307" t="str">
        <f t="shared" si="262"/>
        <v/>
      </c>
      <c r="AA330" s="307" t="str">
        <f t="shared" si="263"/>
        <v/>
      </c>
      <c r="AB330" s="307" t="str">
        <f t="shared" si="264"/>
        <v/>
      </c>
      <c r="AC330" s="307" t="str">
        <f t="shared" si="265"/>
        <v/>
      </c>
      <c r="AD330" s="307" t="str">
        <f t="shared" si="266"/>
        <v/>
      </c>
      <c r="AE330" s="307" t="str">
        <f t="shared" si="267"/>
        <v/>
      </c>
      <c r="AF330" s="307" t="str">
        <f t="shared" si="268"/>
        <v/>
      </c>
      <c r="AG330" s="307" t="str">
        <f t="shared" si="269"/>
        <v/>
      </c>
      <c r="AH330" s="307" t="str">
        <f t="shared" si="270"/>
        <v/>
      </c>
      <c r="AI330" s="307" t="str">
        <f t="shared" si="271"/>
        <v/>
      </c>
      <c r="AJ330" s="307" t="str">
        <f t="shared" si="272"/>
        <v/>
      </c>
      <c r="AK330" s="307" t="str">
        <f t="shared" si="273"/>
        <v/>
      </c>
      <c r="AL330" s="307" t="str">
        <f t="shared" si="274"/>
        <v/>
      </c>
      <c r="AM330" s="307" t="str">
        <f t="shared" si="275"/>
        <v/>
      </c>
      <c r="AN330" s="307" t="str">
        <f t="shared" si="276"/>
        <v/>
      </c>
      <c r="AO330" s="307" t="str">
        <f t="shared" si="277"/>
        <v/>
      </c>
      <c r="AP330" s="307" t="str">
        <f t="shared" si="278"/>
        <v/>
      </c>
      <c r="AQ330" s="307" t="str">
        <f t="shared" si="279"/>
        <v/>
      </c>
      <c r="AR330" s="307" t="str">
        <f t="shared" si="280"/>
        <v/>
      </c>
      <c r="AS330" s="307" t="str">
        <f t="shared" si="281"/>
        <v/>
      </c>
      <c r="AT330" s="307" t="str">
        <f t="shared" si="282"/>
        <v/>
      </c>
      <c r="AU330" s="307" t="str">
        <f t="shared" si="283"/>
        <v/>
      </c>
      <c r="AV330" s="307" t="str">
        <f t="shared" si="284"/>
        <v/>
      </c>
      <c r="AW330" s="307" t="str">
        <f t="shared" si="285"/>
        <v/>
      </c>
      <c r="AX330" s="307" t="str">
        <f t="shared" si="286"/>
        <v/>
      </c>
      <c r="AY330" s="307" t="str">
        <f t="shared" si="287"/>
        <v/>
      </c>
      <c r="AZ330" s="307" t="str">
        <f t="shared" si="288"/>
        <v/>
      </c>
      <c r="BA330" s="307" t="str">
        <f t="shared" si="289"/>
        <v/>
      </c>
      <c r="BB330" s="311">
        <f t="shared" si="290"/>
        <v>0</v>
      </c>
      <c r="BD330" s="319"/>
      <c r="BE330" s="319"/>
    </row>
    <row r="331" spans="1:57">
      <c r="A331" s="307" t="str">
        <f t="shared" si="240"/>
        <v/>
      </c>
      <c r="B331" s="313" t="str">
        <f t="shared" si="240"/>
        <v/>
      </c>
      <c r="C331" s="307" t="str">
        <f t="shared" si="240"/>
        <v/>
      </c>
      <c r="D331" s="307" t="str">
        <f t="shared" si="241"/>
        <v/>
      </c>
      <c r="E331" s="307" t="str">
        <f t="shared" si="242"/>
        <v/>
      </c>
      <c r="F331" s="307" t="str">
        <f t="shared" si="243"/>
        <v/>
      </c>
      <c r="G331" s="307" t="str">
        <f t="shared" si="244"/>
        <v/>
      </c>
      <c r="H331" s="307" t="str">
        <f t="shared" si="291"/>
        <v/>
      </c>
      <c r="I331" s="307" t="str">
        <f t="shared" si="245"/>
        <v/>
      </c>
      <c r="J331" s="307" t="str">
        <f t="shared" si="246"/>
        <v/>
      </c>
      <c r="K331" s="307" t="str">
        <f t="shared" si="247"/>
        <v/>
      </c>
      <c r="L331" s="307" t="str">
        <f t="shared" si="248"/>
        <v/>
      </c>
      <c r="M331" s="307" t="str">
        <f t="shared" si="249"/>
        <v/>
      </c>
      <c r="N331" s="307" t="str">
        <f t="shared" si="250"/>
        <v/>
      </c>
      <c r="O331" s="307" t="str">
        <f t="shared" si="251"/>
        <v/>
      </c>
      <c r="P331" s="307" t="str">
        <f t="shared" si="252"/>
        <v/>
      </c>
      <c r="Q331" s="307" t="str">
        <f t="shared" si="253"/>
        <v/>
      </c>
      <c r="R331" s="307" t="str">
        <f t="shared" si="254"/>
        <v/>
      </c>
      <c r="S331" s="307" t="str">
        <f t="shared" si="255"/>
        <v/>
      </c>
      <c r="T331" s="307" t="str">
        <f t="shared" si="256"/>
        <v/>
      </c>
      <c r="U331" s="307" t="str">
        <f t="shared" si="257"/>
        <v/>
      </c>
      <c r="V331" s="307" t="str">
        <f t="shared" si="258"/>
        <v/>
      </c>
      <c r="W331" s="307" t="str">
        <f t="shared" si="259"/>
        <v/>
      </c>
      <c r="X331" s="307" t="str">
        <f t="shared" si="260"/>
        <v/>
      </c>
      <c r="Y331" s="307" t="str">
        <f t="shared" si="261"/>
        <v/>
      </c>
      <c r="Z331" s="307" t="str">
        <f t="shared" si="262"/>
        <v/>
      </c>
      <c r="AA331" s="307" t="str">
        <f t="shared" si="263"/>
        <v/>
      </c>
      <c r="AB331" s="307" t="str">
        <f t="shared" si="264"/>
        <v/>
      </c>
      <c r="AC331" s="307" t="str">
        <f t="shared" si="265"/>
        <v/>
      </c>
      <c r="AD331" s="307" t="str">
        <f t="shared" si="266"/>
        <v/>
      </c>
      <c r="AE331" s="307" t="str">
        <f t="shared" si="267"/>
        <v/>
      </c>
      <c r="AF331" s="307" t="str">
        <f t="shared" si="268"/>
        <v/>
      </c>
      <c r="AG331" s="307" t="str">
        <f t="shared" si="269"/>
        <v/>
      </c>
      <c r="AH331" s="307" t="str">
        <f t="shared" si="270"/>
        <v/>
      </c>
      <c r="AI331" s="307" t="str">
        <f t="shared" si="271"/>
        <v/>
      </c>
      <c r="AJ331" s="307" t="str">
        <f t="shared" si="272"/>
        <v/>
      </c>
      <c r="AK331" s="307" t="str">
        <f t="shared" si="273"/>
        <v/>
      </c>
      <c r="AL331" s="307" t="str">
        <f t="shared" si="274"/>
        <v/>
      </c>
      <c r="AM331" s="307" t="str">
        <f t="shared" si="275"/>
        <v/>
      </c>
      <c r="AN331" s="307" t="str">
        <f t="shared" si="276"/>
        <v/>
      </c>
      <c r="AO331" s="307" t="str">
        <f t="shared" si="277"/>
        <v/>
      </c>
      <c r="AP331" s="307" t="str">
        <f t="shared" si="278"/>
        <v/>
      </c>
      <c r="AQ331" s="307" t="str">
        <f t="shared" si="279"/>
        <v/>
      </c>
      <c r="AR331" s="307" t="str">
        <f t="shared" si="280"/>
        <v/>
      </c>
      <c r="AS331" s="307" t="str">
        <f t="shared" si="281"/>
        <v/>
      </c>
      <c r="AT331" s="307" t="str">
        <f t="shared" si="282"/>
        <v/>
      </c>
      <c r="AU331" s="307" t="str">
        <f t="shared" si="283"/>
        <v/>
      </c>
      <c r="AV331" s="307" t="str">
        <f t="shared" si="284"/>
        <v/>
      </c>
      <c r="AW331" s="307" t="str">
        <f t="shared" si="285"/>
        <v/>
      </c>
      <c r="AX331" s="307" t="str">
        <f t="shared" si="286"/>
        <v/>
      </c>
      <c r="AY331" s="307" t="str">
        <f t="shared" si="287"/>
        <v/>
      </c>
      <c r="AZ331" s="307" t="str">
        <f t="shared" si="288"/>
        <v/>
      </c>
      <c r="BA331" s="307" t="str">
        <f t="shared" si="289"/>
        <v/>
      </c>
      <c r="BB331" s="311">
        <f t="shared" si="290"/>
        <v>0</v>
      </c>
      <c r="BD331" s="319"/>
      <c r="BE331" s="319"/>
    </row>
    <row r="332" spans="1:57">
      <c r="A332" s="307" t="str">
        <f t="shared" si="240"/>
        <v/>
      </c>
      <c r="B332" s="313" t="str">
        <f t="shared" si="240"/>
        <v/>
      </c>
      <c r="C332" s="307" t="str">
        <f t="shared" si="240"/>
        <v/>
      </c>
      <c r="D332" s="307" t="str">
        <f t="shared" si="241"/>
        <v/>
      </c>
      <c r="E332" s="307" t="str">
        <f t="shared" si="242"/>
        <v/>
      </c>
      <c r="F332" s="307" t="str">
        <f t="shared" si="243"/>
        <v/>
      </c>
      <c r="G332" s="307" t="str">
        <f t="shared" si="244"/>
        <v/>
      </c>
      <c r="H332" s="307" t="str">
        <f t="shared" si="291"/>
        <v/>
      </c>
      <c r="I332" s="307" t="str">
        <f t="shared" si="245"/>
        <v/>
      </c>
      <c r="J332" s="307" t="str">
        <f t="shared" si="246"/>
        <v/>
      </c>
      <c r="K332" s="307" t="str">
        <f t="shared" si="247"/>
        <v/>
      </c>
      <c r="L332" s="307" t="str">
        <f t="shared" si="248"/>
        <v/>
      </c>
      <c r="M332" s="307" t="str">
        <f t="shared" si="249"/>
        <v/>
      </c>
      <c r="N332" s="307" t="str">
        <f t="shared" si="250"/>
        <v/>
      </c>
      <c r="O332" s="307" t="str">
        <f t="shared" si="251"/>
        <v/>
      </c>
      <c r="P332" s="307" t="str">
        <f t="shared" si="252"/>
        <v/>
      </c>
      <c r="Q332" s="307" t="str">
        <f t="shared" si="253"/>
        <v/>
      </c>
      <c r="R332" s="307" t="str">
        <f t="shared" si="254"/>
        <v/>
      </c>
      <c r="S332" s="307" t="str">
        <f t="shared" si="255"/>
        <v/>
      </c>
      <c r="T332" s="307" t="str">
        <f t="shared" si="256"/>
        <v/>
      </c>
      <c r="U332" s="307" t="str">
        <f t="shared" si="257"/>
        <v/>
      </c>
      <c r="V332" s="307" t="str">
        <f t="shared" si="258"/>
        <v/>
      </c>
      <c r="W332" s="307" t="str">
        <f t="shared" si="259"/>
        <v/>
      </c>
      <c r="X332" s="307" t="str">
        <f t="shared" si="260"/>
        <v/>
      </c>
      <c r="Y332" s="307" t="str">
        <f t="shared" si="261"/>
        <v/>
      </c>
      <c r="Z332" s="307" t="str">
        <f t="shared" si="262"/>
        <v/>
      </c>
      <c r="AA332" s="307" t="str">
        <f t="shared" si="263"/>
        <v/>
      </c>
      <c r="AB332" s="307" t="str">
        <f t="shared" si="264"/>
        <v/>
      </c>
      <c r="AC332" s="307" t="str">
        <f t="shared" si="265"/>
        <v/>
      </c>
      <c r="AD332" s="307" t="str">
        <f t="shared" si="266"/>
        <v/>
      </c>
      <c r="AE332" s="307" t="str">
        <f t="shared" si="267"/>
        <v/>
      </c>
      <c r="AF332" s="307" t="str">
        <f t="shared" si="268"/>
        <v/>
      </c>
      <c r="AG332" s="307" t="str">
        <f t="shared" si="269"/>
        <v/>
      </c>
      <c r="AH332" s="307" t="str">
        <f t="shared" si="270"/>
        <v/>
      </c>
      <c r="AI332" s="307" t="str">
        <f t="shared" si="271"/>
        <v/>
      </c>
      <c r="AJ332" s="307" t="str">
        <f t="shared" si="272"/>
        <v/>
      </c>
      <c r="AK332" s="307" t="str">
        <f t="shared" si="273"/>
        <v/>
      </c>
      <c r="AL332" s="307" t="str">
        <f t="shared" si="274"/>
        <v/>
      </c>
      <c r="AM332" s="307" t="str">
        <f t="shared" si="275"/>
        <v/>
      </c>
      <c r="AN332" s="307" t="str">
        <f t="shared" si="276"/>
        <v/>
      </c>
      <c r="AO332" s="307" t="str">
        <f t="shared" si="277"/>
        <v/>
      </c>
      <c r="AP332" s="307" t="str">
        <f t="shared" si="278"/>
        <v/>
      </c>
      <c r="AQ332" s="307" t="str">
        <f t="shared" si="279"/>
        <v/>
      </c>
      <c r="AR332" s="307" t="str">
        <f t="shared" si="280"/>
        <v/>
      </c>
      <c r="AS332" s="307" t="str">
        <f t="shared" si="281"/>
        <v/>
      </c>
      <c r="AT332" s="307" t="str">
        <f t="shared" si="282"/>
        <v/>
      </c>
      <c r="AU332" s="307" t="str">
        <f t="shared" si="283"/>
        <v/>
      </c>
      <c r="AV332" s="307" t="str">
        <f t="shared" si="284"/>
        <v/>
      </c>
      <c r="AW332" s="307" t="str">
        <f t="shared" si="285"/>
        <v/>
      </c>
      <c r="AX332" s="307" t="str">
        <f t="shared" si="286"/>
        <v/>
      </c>
      <c r="AY332" s="307" t="str">
        <f t="shared" si="287"/>
        <v/>
      </c>
      <c r="AZ332" s="307" t="str">
        <f t="shared" si="288"/>
        <v/>
      </c>
      <c r="BA332" s="307" t="str">
        <f t="shared" si="289"/>
        <v/>
      </c>
      <c r="BB332" s="311">
        <f t="shared" si="290"/>
        <v>0</v>
      </c>
      <c r="BD332" s="319"/>
      <c r="BE332" s="319"/>
    </row>
    <row r="333" spans="1:57">
      <c r="A333" s="307" t="str">
        <f t="shared" si="240"/>
        <v/>
      </c>
      <c r="B333" s="313" t="str">
        <f t="shared" si="240"/>
        <v/>
      </c>
      <c r="C333" s="307" t="str">
        <f t="shared" si="240"/>
        <v/>
      </c>
      <c r="D333" s="307" t="str">
        <f t="shared" si="241"/>
        <v/>
      </c>
      <c r="E333" s="307" t="str">
        <f t="shared" si="242"/>
        <v/>
      </c>
      <c r="F333" s="307" t="str">
        <f t="shared" si="243"/>
        <v/>
      </c>
      <c r="G333" s="307" t="str">
        <f t="shared" si="244"/>
        <v/>
      </c>
      <c r="H333" s="307" t="str">
        <f t="shared" si="291"/>
        <v/>
      </c>
      <c r="I333" s="307" t="str">
        <f t="shared" si="245"/>
        <v/>
      </c>
      <c r="J333" s="307" t="str">
        <f t="shared" si="246"/>
        <v/>
      </c>
      <c r="K333" s="307" t="str">
        <f t="shared" si="247"/>
        <v/>
      </c>
      <c r="L333" s="307" t="str">
        <f t="shared" si="248"/>
        <v/>
      </c>
      <c r="M333" s="307" t="str">
        <f t="shared" si="249"/>
        <v/>
      </c>
      <c r="N333" s="307" t="str">
        <f t="shared" si="250"/>
        <v/>
      </c>
      <c r="O333" s="307" t="str">
        <f t="shared" si="251"/>
        <v/>
      </c>
      <c r="P333" s="307" t="str">
        <f t="shared" si="252"/>
        <v/>
      </c>
      <c r="Q333" s="307" t="str">
        <f t="shared" si="253"/>
        <v/>
      </c>
      <c r="R333" s="307" t="str">
        <f t="shared" si="254"/>
        <v/>
      </c>
      <c r="S333" s="307" t="str">
        <f t="shared" si="255"/>
        <v/>
      </c>
      <c r="T333" s="307" t="str">
        <f t="shared" si="256"/>
        <v/>
      </c>
      <c r="U333" s="307" t="str">
        <f t="shared" si="257"/>
        <v/>
      </c>
      <c r="V333" s="307" t="str">
        <f t="shared" si="258"/>
        <v/>
      </c>
      <c r="W333" s="307" t="str">
        <f t="shared" si="259"/>
        <v/>
      </c>
      <c r="X333" s="307" t="str">
        <f t="shared" si="260"/>
        <v/>
      </c>
      <c r="Y333" s="307" t="str">
        <f t="shared" si="261"/>
        <v/>
      </c>
      <c r="Z333" s="307" t="str">
        <f t="shared" si="262"/>
        <v/>
      </c>
      <c r="AA333" s="307" t="str">
        <f t="shared" si="263"/>
        <v/>
      </c>
      <c r="AB333" s="307" t="str">
        <f t="shared" si="264"/>
        <v/>
      </c>
      <c r="AC333" s="307" t="str">
        <f t="shared" si="265"/>
        <v/>
      </c>
      <c r="AD333" s="307" t="str">
        <f t="shared" si="266"/>
        <v/>
      </c>
      <c r="AE333" s="307" t="str">
        <f t="shared" si="267"/>
        <v/>
      </c>
      <c r="AF333" s="307" t="str">
        <f t="shared" si="268"/>
        <v/>
      </c>
      <c r="AG333" s="307" t="str">
        <f t="shared" si="269"/>
        <v/>
      </c>
      <c r="AH333" s="307" t="str">
        <f t="shared" si="270"/>
        <v/>
      </c>
      <c r="AI333" s="307" t="str">
        <f t="shared" si="271"/>
        <v/>
      </c>
      <c r="AJ333" s="307" t="str">
        <f t="shared" si="272"/>
        <v/>
      </c>
      <c r="AK333" s="307" t="str">
        <f t="shared" si="273"/>
        <v/>
      </c>
      <c r="AL333" s="307" t="str">
        <f t="shared" si="274"/>
        <v/>
      </c>
      <c r="AM333" s="307" t="str">
        <f t="shared" si="275"/>
        <v/>
      </c>
      <c r="AN333" s="307" t="str">
        <f t="shared" si="276"/>
        <v/>
      </c>
      <c r="AO333" s="307" t="str">
        <f t="shared" si="277"/>
        <v/>
      </c>
      <c r="AP333" s="307" t="str">
        <f t="shared" si="278"/>
        <v/>
      </c>
      <c r="AQ333" s="307" t="str">
        <f t="shared" si="279"/>
        <v/>
      </c>
      <c r="AR333" s="307" t="str">
        <f t="shared" si="280"/>
        <v/>
      </c>
      <c r="AS333" s="307" t="str">
        <f t="shared" si="281"/>
        <v/>
      </c>
      <c r="AT333" s="307" t="str">
        <f t="shared" si="282"/>
        <v/>
      </c>
      <c r="AU333" s="307" t="str">
        <f t="shared" si="283"/>
        <v/>
      </c>
      <c r="AV333" s="307" t="str">
        <f t="shared" si="284"/>
        <v/>
      </c>
      <c r="AW333" s="307" t="str">
        <f t="shared" si="285"/>
        <v/>
      </c>
      <c r="AX333" s="307" t="str">
        <f t="shared" si="286"/>
        <v/>
      </c>
      <c r="AY333" s="307" t="str">
        <f t="shared" si="287"/>
        <v/>
      </c>
      <c r="AZ333" s="307" t="str">
        <f t="shared" si="288"/>
        <v/>
      </c>
      <c r="BA333" s="307" t="str">
        <f t="shared" si="289"/>
        <v/>
      </c>
      <c r="BB333" s="311">
        <f t="shared" si="290"/>
        <v>0</v>
      </c>
      <c r="BD333" s="319"/>
      <c r="BE333" s="319"/>
    </row>
    <row r="334" spans="1:57">
      <c r="A334" s="307" t="str">
        <f t="shared" si="240"/>
        <v/>
      </c>
      <c r="B334" s="313" t="str">
        <f t="shared" si="240"/>
        <v/>
      </c>
      <c r="C334" s="307" t="str">
        <f t="shared" si="240"/>
        <v/>
      </c>
      <c r="D334" s="307" t="str">
        <f t="shared" si="241"/>
        <v/>
      </c>
      <c r="E334" s="307" t="str">
        <f t="shared" si="242"/>
        <v/>
      </c>
      <c r="F334" s="307" t="str">
        <f t="shared" si="243"/>
        <v/>
      </c>
      <c r="G334" s="307" t="str">
        <f t="shared" si="244"/>
        <v/>
      </c>
      <c r="H334" s="307" t="str">
        <f t="shared" si="291"/>
        <v/>
      </c>
      <c r="I334" s="307" t="str">
        <f t="shared" si="245"/>
        <v/>
      </c>
      <c r="J334" s="307" t="str">
        <f t="shared" si="246"/>
        <v/>
      </c>
      <c r="K334" s="307" t="str">
        <f t="shared" si="247"/>
        <v/>
      </c>
      <c r="L334" s="307" t="str">
        <f t="shared" si="248"/>
        <v/>
      </c>
      <c r="M334" s="307" t="str">
        <f t="shared" si="249"/>
        <v/>
      </c>
      <c r="N334" s="307" t="str">
        <f t="shared" si="250"/>
        <v/>
      </c>
      <c r="O334" s="307" t="str">
        <f t="shared" si="251"/>
        <v/>
      </c>
      <c r="P334" s="307" t="str">
        <f t="shared" si="252"/>
        <v/>
      </c>
      <c r="Q334" s="307" t="str">
        <f t="shared" si="253"/>
        <v/>
      </c>
      <c r="R334" s="307" t="str">
        <f t="shared" si="254"/>
        <v/>
      </c>
      <c r="S334" s="307" t="str">
        <f t="shared" si="255"/>
        <v/>
      </c>
      <c r="T334" s="307" t="str">
        <f t="shared" si="256"/>
        <v/>
      </c>
      <c r="U334" s="307" t="str">
        <f t="shared" si="257"/>
        <v/>
      </c>
      <c r="V334" s="307" t="str">
        <f t="shared" si="258"/>
        <v/>
      </c>
      <c r="W334" s="307" t="str">
        <f t="shared" si="259"/>
        <v/>
      </c>
      <c r="X334" s="307" t="str">
        <f t="shared" si="260"/>
        <v/>
      </c>
      <c r="Y334" s="307" t="str">
        <f t="shared" si="261"/>
        <v/>
      </c>
      <c r="Z334" s="307" t="str">
        <f t="shared" si="262"/>
        <v/>
      </c>
      <c r="AA334" s="307" t="str">
        <f t="shared" si="263"/>
        <v/>
      </c>
      <c r="AB334" s="307" t="str">
        <f t="shared" si="264"/>
        <v/>
      </c>
      <c r="AC334" s="307" t="str">
        <f t="shared" si="265"/>
        <v/>
      </c>
      <c r="AD334" s="307" t="str">
        <f t="shared" si="266"/>
        <v/>
      </c>
      <c r="AE334" s="307" t="str">
        <f t="shared" si="267"/>
        <v/>
      </c>
      <c r="AF334" s="307" t="str">
        <f t="shared" si="268"/>
        <v/>
      </c>
      <c r="AG334" s="307" t="str">
        <f t="shared" si="269"/>
        <v/>
      </c>
      <c r="AH334" s="307" t="str">
        <f t="shared" si="270"/>
        <v/>
      </c>
      <c r="AI334" s="307" t="str">
        <f t="shared" si="271"/>
        <v/>
      </c>
      <c r="AJ334" s="307" t="str">
        <f t="shared" si="272"/>
        <v/>
      </c>
      <c r="AK334" s="307" t="str">
        <f t="shared" si="273"/>
        <v/>
      </c>
      <c r="AL334" s="307" t="str">
        <f t="shared" si="274"/>
        <v/>
      </c>
      <c r="AM334" s="307" t="str">
        <f t="shared" si="275"/>
        <v/>
      </c>
      <c r="AN334" s="307" t="str">
        <f t="shared" si="276"/>
        <v/>
      </c>
      <c r="AO334" s="307" t="str">
        <f t="shared" si="277"/>
        <v/>
      </c>
      <c r="AP334" s="307" t="str">
        <f t="shared" si="278"/>
        <v/>
      </c>
      <c r="AQ334" s="307" t="str">
        <f t="shared" si="279"/>
        <v/>
      </c>
      <c r="AR334" s="307" t="str">
        <f t="shared" si="280"/>
        <v/>
      </c>
      <c r="AS334" s="307" t="str">
        <f t="shared" si="281"/>
        <v/>
      </c>
      <c r="AT334" s="307" t="str">
        <f t="shared" si="282"/>
        <v/>
      </c>
      <c r="AU334" s="307" t="str">
        <f t="shared" si="283"/>
        <v/>
      </c>
      <c r="AV334" s="307" t="str">
        <f t="shared" si="284"/>
        <v/>
      </c>
      <c r="AW334" s="307" t="str">
        <f t="shared" si="285"/>
        <v/>
      </c>
      <c r="AX334" s="307" t="str">
        <f t="shared" si="286"/>
        <v/>
      </c>
      <c r="AY334" s="307" t="str">
        <f t="shared" si="287"/>
        <v/>
      </c>
      <c r="AZ334" s="307" t="str">
        <f t="shared" si="288"/>
        <v/>
      </c>
      <c r="BA334" s="307" t="str">
        <f t="shared" si="289"/>
        <v/>
      </c>
      <c r="BB334" s="311">
        <f t="shared" si="290"/>
        <v>0</v>
      </c>
      <c r="BD334" s="319"/>
      <c r="BE334" s="319"/>
    </row>
    <row r="335" spans="1:57">
      <c r="A335" s="307" t="str">
        <f t="shared" si="240"/>
        <v/>
      </c>
      <c r="B335" s="313" t="str">
        <f t="shared" si="240"/>
        <v/>
      </c>
      <c r="C335" s="307" t="str">
        <f t="shared" si="240"/>
        <v/>
      </c>
      <c r="D335" s="307" t="str">
        <f t="shared" si="241"/>
        <v/>
      </c>
      <c r="E335" s="307" t="str">
        <f t="shared" si="242"/>
        <v/>
      </c>
      <c r="F335" s="307" t="str">
        <f t="shared" si="243"/>
        <v/>
      </c>
      <c r="G335" s="307" t="str">
        <f t="shared" si="244"/>
        <v/>
      </c>
      <c r="H335" s="307" t="str">
        <f t="shared" si="291"/>
        <v/>
      </c>
      <c r="I335" s="307" t="str">
        <f t="shared" si="245"/>
        <v/>
      </c>
      <c r="J335" s="307" t="str">
        <f t="shared" si="246"/>
        <v/>
      </c>
      <c r="K335" s="307" t="str">
        <f t="shared" si="247"/>
        <v/>
      </c>
      <c r="L335" s="307" t="str">
        <f t="shared" si="248"/>
        <v/>
      </c>
      <c r="M335" s="307" t="str">
        <f t="shared" si="249"/>
        <v/>
      </c>
      <c r="N335" s="307" t="str">
        <f t="shared" si="250"/>
        <v/>
      </c>
      <c r="O335" s="307" t="str">
        <f t="shared" si="251"/>
        <v/>
      </c>
      <c r="P335" s="307" t="str">
        <f t="shared" si="252"/>
        <v/>
      </c>
      <c r="Q335" s="307" t="str">
        <f t="shared" si="253"/>
        <v/>
      </c>
      <c r="R335" s="307" t="str">
        <f t="shared" si="254"/>
        <v/>
      </c>
      <c r="S335" s="307" t="str">
        <f t="shared" si="255"/>
        <v/>
      </c>
      <c r="T335" s="307" t="str">
        <f t="shared" si="256"/>
        <v/>
      </c>
      <c r="U335" s="307" t="str">
        <f t="shared" si="257"/>
        <v/>
      </c>
      <c r="V335" s="307" t="str">
        <f t="shared" si="258"/>
        <v/>
      </c>
      <c r="W335" s="307" t="str">
        <f t="shared" si="259"/>
        <v/>
      </c>
      <c r="X335" s="307" t="str">
        <f t="shared" si="260"/>
        <v/>
      </c>
      <c r="Y335" s="307" t="str">
        <f t="shared" si="261"/>
        <v/>
      </c>
      <c r="Z335" s="307" t="str">
        <f t="shared" si="262"/>
        <v/>
      </c>
      <c r="AA335" s="307" t="str">
        <f t="shared" si="263"/>
        <v/>
      </c>
      <c r="AB335" s="307" t="str">
        <f t="shared" si="264"/>
        <v/>
      </c>
      <c r="AC335" s="307" t="str">
        <f t="shared" si="265"/>
        <v/>
      </c>
      <c r="AD335" s="307" t="str">
        <f t="shared" si="266"/>
        <v/>
      </c>
      <c r="AE335" s="307" t="str">
        <f t="shared" si="267"/>
        <v/>
      </c>
      <c r="AF335" s="307" t="str">
        <f t="shared" si="268"/>
        <v/>
      </c>
      <c r="AG335" s="307" t="str">
        <f t="shared" si="269"/>
        <v/>
      </c>
      <c r="AH335" s="307" t="str">
        <f t="shared" si="270"/>
        <v/>
      </c>
      <c r="AI335" s="307" t="str">
        <f t="shared" si="271"/>
        <v/>
      </c>
      <c r="AJ335" s="307" t="str">
        <f t="shared" si="272"/>
        <v/>
      </c>
      <c r="AK335" s="307" t="str">
        <f t="shared" si="273"/>
        <v/>
      </c>
      <c r="AL335" s="307" t="str">
        <f t="shared" si="274"/>
        <v/>
      </c>
      <c r="AM335" s="307" t="str">
        <f t="shared" si="275"/>
        <v/>
      </c>
      <c r="AN335" s="307" t="str">
        <f t="shared" si="276"/>
        <v/>
      </c>
      <c r="AO335" s="307" t="str">
        <f t="shared" si="277"/>
        <v/>
      </c>
      <c r="AP335" s="307" t="str">
        <f t="shared" si="278"/>
        <v/>
      </c>
      <c r="AQ335" s="307" t="str">
        <f t="shared" si="279"/>
        <v/>
      </c>
      <c r="AR335" s="307" t="str">
        <f t="shared" si="280"/>
        <v/>
      </c>
      <c r="AS335" s="307" t="str">
        <f t="shared" si="281"/>
        <v/>
      </c>
      <c r="AT335" s="307" t="str">
        <f t="shared" si="282"/>
        <v/>
      </c>
      <c r="AU335" s="307" t="str">
        <f t="shared" si="283"/>
        <v/>
      </c>
      <c r="AV335" s="307" t="str">
        <f t="shared" si="284"/>
        <v/>
      </c>
      <c r="AW335" s="307" t="str">
        <f t="shared" si="285"/>
        <v/>
      </c>
      <c r="AX335" s="307" t="str">
        <f t="shared" si="286"/>
        <v/>
      </c>
      <c r="AY335" s="307" t="str">
        <f t="shared" si="287"/>
        <v/>
      </c>
      <c r="AZ335" s="307" t="str">
        <f t="shared" si="288"/>
        <v/>
      </c>
      <c r="BA335" s="307" t="str">
        <f t="shared" si="289"/>
        <v/>
      </c>
      <c r="BB335" s="311">
        <f t="shared" si="290"/>
        <v>0</v>
      </c>
      <c r="BD335" s="319"/>
      <c r="BE335" s="319"/>
    </row>
    <row r="336" spans="1:57">
      <c r="A336" s="307" t="str">
        <f t="shared" si="240"/>
        <v/>
      </c>
      <c r="B336" s="313" t="str">
        <f t="shared" si="240"/>
        <v/>
      </c>
      <c r="C336" s="307" t="str">
        <f t="shared" si="240"/>
        <v/>
      </c>
      <c r="D336" s="307" t="str">
        <f t="shared" si="241"/>
        <v/>
      </c>
      <c r="E336" s="307" t="str">
        <f t="shared" si="242"/>
        <v/>
      </c>
      <c r="F336" s="307" t="str">
        <f t="shared" si="243"/>
        <v/>
      </c>
      <c r="G336" s="307" t="str">
        <f t="shared" si="244"/>
        <v/>
      </c>
      <c r="H336" s="307" t="str">
        <f t="shared" si="291"/>
        <v/>
      </c>
      <c r="I336" s="307" t="str">
        <f t="shared" si="245"/>
        <v/>
      </c>
      <c r="J336" s="307" t="str">
        <f t="shared" si="246"/>
        <v/>
      </c>
      <c r="K336" s="307" t="str">
        <f t="shared" si="247"/>
        <v/>
      </c>
      <c r="L336" s="307" t="str">
        <f t="shared" si="248"/>
        <v/>
      </c>
      <c r="M336" s="307" t="str">
        <f t="shared" si="249"/>
        <v/>
      </c>
      <c r="N336" s="307" t="str">
        <f t="shared" si="250"/>
        <v/>
      </c>
      <c r="O336" s="307" t="str">
        <f t="shared" si="251"/>
        <v/>
      </c>
      <c r="P336" s="307" t="str">
        <f t="shared" si="252"/>
        <v/>
      </c>
      <c r="Q336" s="307" t="str">
        <f t="shared" si="253"/>
        <v/>
      </c>
      <c r="R336" s="307" t="str">
        <f t="shared" si="254"/>
        <v/>
      </c>
      <c r="S336" s="307" t="str">
        <f t="shared" si="255"/>
        <v/>
      </c>
      <c r="T336" s="307" t="str">
        <f t="shared" si="256"/>
        <v/>
      </c>
      <c r="U336" s="307" t="str">
        <f t="shared" si="257"/>
        <v/>
      </c>
      <c r="V336" s="307" t="str">
        <f t="shared" si="258"/>
        <v/>
      </c>
      <c r="W336" s="307" t="str">
        <f t="shared" si="259"/>
        <v/>
      </c>
      <c r="X336" s="307" t="str">
        <f t="shared" si="260"/>
        <v/>
      </c>
      <c r="Y336" s="307" t="str">
        <f t="shared" si="261"/>
        <v/>
      </c>
      <c r="Z336" s="307" t="str">
        <f t="shared" si="262"/>
        <v/>
      </c>
      <c r="AA336" s="307" t="str">
        <f t="shared" si="263"/>
        <v/>
      </c>
      <c r="AB336" s="307" t="str">
        <f t="shared" si="264"/>
        <v/>
      </c>
      <c r="AC336" s="307" t="str">
        <f t="shared" si="265"/>
        <v/>
      </c>
      <c r="AD336" s="307" t="str">
        <f t="shared" si="266"/>
        <v/>
      </c>
      <c r="AE336" s="307" t="str">
        <f t="shared" si="267"/>
        <v/>
      </c>
      <c r="AF336" s="307" t="str">
        <f t="shared" si="268"/>
        <v/>
      </c>
      <c r="AG336" s="307" t="str">
        <f t="shared" si="269"/>
        <v/>
      </c>
      <c r="AH336" s="307" t="str">
        <f t="shared" si="270"/>
        <v/>
      </c>
      <c r="AI336" s="307" t="str">
        <f t="shared" si="271"/>
        <v/>
      </c>
      <c r="AJ336" s="307" t="str">
        <f t="shared" si="272"/>
        <v/>
      </c>
      <c r="AK336" s="307" t="str">
        <f t="shared" si="273"/>
        <v/>
      </c>
      <c r="AL336" s="307" t="str">
        <f t="shared" si="274"/>
        <v/>
      </c>
      <c r="AM336" s="307" t="str">
        <f t="shared" si="275"/>
        <v/>
      </c>
      <c r="AN336" s="307" t="str">
        <f t="shared" si="276"/>
        <v/>
      </c>
      <c r="AO336" s="307" t="str">
        <f t="shared" si="277"/>
        <v/>
      </c>
      <c r="AP336" s="307" t="str">
        <f t="shared" si="278"/>
        <v/>
      </c>
      <c r="AQ336" s="307" t="str">
        <f t="shared" si="279"/>
        <v/>
      </c>
      <c r="AR336" s="307" t="str">
        <f t="shared" si="280"/>
        <v/>
      </c>
      <c r="AS336" s="307" t="str">
        <f t="shared" si="281"/>
        <v/>
      </c>
      <c r="AT336" s="307" t="str">
        <f t="shared" si="282"/>
        <v/>
      </c>
      <c r="AU336" s="307" t="str">
        <f t="shared" si="283"/>
        <v/>
      </c>
      <c r="AV336" s="307" t="str">
        <f t="shared" si="284"/>
        <v/>
      </c>
      <c r="AW336" s="307" t="str">
        <f t="shared" si="285"/>
        <v/>
      </c>
      <c r="AX336" s="307" t="str">
        <f t="shared" si="286"/>
        <v/>
      </c>
      <c r="AY336" s="307" t="str">
        <f t="shared" si="287"/>
        <v/>
      </c>
      <c r="AZ336" s="307" t="str">
        <f t="shared" si="288"/>
        <v/>
      </c>
      <c r="BA336" s="307" t="str">
        <f t="shared" si="289"/>
        <v/>
      </c>
      <c r="BB336" s="311">
        <f t="shared" si="290"/>
        <v>0</v>
      </c>
      <c r="BD336" s="319"/>
      <c r="BE336" s="319"/>
    </row>
    <row r="337" spans="1:57">
      <c r="A337" s="307" t="str">
        <f t="shared" si="240"/>
        <v/>
      </c>
      <c r="B337" s="313" t="str">
        <f t="shared" si="240"/>
        <v/>
      </c>
      <c r="C337" s="307" t="str">
        <f t="shared" si="240"/>
        <v/>
      </c>
      <c r="D337" s="307" t="str">
        <f t="shared" si="241"/>
        <v/>
      </c>
      <c r="E337" s="307" t="str">
        <f t="shared" si="242"/>
        <v/>
      </c>
      <c r="F337" s="307" t="str">
        <f t="shared" si="243"/>
        <v/>
      </c>
      <c r="G337" s="307" t="str">
        <f t="shared" si="244"/>
        <v/>
      </c>
      <c r="H337" s="307" t="str">
        <f t="shared" si="291"/>
        <v/>
      </c>
      <c r="I337" s="307" t="str">
        <f t="shared" si="245"/>
        <v/>
      </c>
      <c r="J337" s="307" t="str">
        <f t="shared" si="246"/>
        <v/>
      </c>
      <c r="K337" s="307" t="str">
        <f t="shared" si="247"/>
        <v/>
      </c>
      <c r="L337" s="307" t="str">
        <f t="shared" si="248"/>
        <v/>
      </c>
      <c r="M337" s="307" t="str">
        <f t="shared" si="249"/>
        <v/>
      </c>
      <c r="N337" s="307" t="str">
        <f t="shared" si="250"/>
        <v/>
      </c>
      <c r="O337" s="307" t="str">
        <f t="shared" si="251"/>
        <v/>
      </c>
      <c r="P337" s="307" t="str">
        <f t="shared" si="252"/>
        <v/>
      </c>
      <c r="Q337" s="307" t="str">
        <f t="shared" si="253"/>
        <v/>
      </c>
      <c r="R337" s="307" t="str">
        <f t="shared" si="254"/>
        <v/>
      </c>
      <c r="S337" s="307" t="str">
        <f t="shared" si="255"/>
        <v/>
      </c>
      <c r="T337" s="307" t="str">
        <f t="shared" si="256"/>
        <v/>
      </c>
      <c r="U337" s="307" t="str">
        <f t="shared" si="257"/>
        <v/>
      </c>
      <c r="V337" s="307" t="str">
        <f t="shared" si="258"/>
        <v/>
      </c>
      <c r="W337" s="307" t="str">
        <f t="shared" si="259"/>
        <v/>
      </c>
      <c r="X337" s="307" t="str">
        <f t="shared" si="260"/>
        <v/>
      </c>
      <c r="Y337" s="307" t="str">
        <f t="shared" si="261"/>
        <v/>
      </c>
      <c r="Z337" s="307" t="str">
        <f t="shared" si="262"/>
        <v/>
      </c>
      <c r="AA337" s="307" t="str">
        <f t="shared" si="263"/>
        <v/>
      </c>
      <c r="AB337" s="307" t="str">
        <f t="shared" si="264"/>
        <v/>
      </c>
      <c r="AC337" s="307" t="str">
        <f t="shared" si="265"/>
        <v/>
      </c>
      <c r="AD337" s="307" t="str">
        <f t="shared" si="266"/>
        <v/>
      </c>
      <c r="AE337" s="307" t="str">
        <f t="shared" si="267"/>
        <v/>
      </c>
      <c r="AF337" s="307" t="str">
        <f t="shared" si="268"/>
        <v/>
      </c>
      <c r="AG337" s="307" t="str">
        <f t="shared" si="269"/>
        <v/>
      </c>
      <c r="AH337" s="307" t="str">
        <f t="shared" si="270"/>
        <v/>
      </c>
      <c r="AI337" s="307" t="str">
        <f t="shared" si="271"/>
        <v/>
      </c>
      <c r="AJ337" s="307" t="str">
        <f t="shared" si="272"/>
        <v/>
      </c>
      <c r="AK337" s="307" t="str">
        <f t="shared" si="273"/>
        <v/>
      </c>
      <c r="AL337" s="307" t="str">
        <f t="shared" si="274"/>
        <v/>
      </c>
      <c r="AM337" s="307" t="str">
        <f t="shared" si="275"/>
        <v/>
      </c>
      <c r="AN337" s="307" t="str">
        <f t="shared" si="276"/>
        <v/>
      </c>
      <c r="AO337" s="307" t="str">
        <f t="shared" si="277"/>
        <v/>
      </c>
      <c r="AP337" s="307" t="str">
        <f t="shared" si="278"/>
        <v/>
      </c>
      <c r="AQ337" s="307" t="str">
        <f t="shared" si="279"/>
        <v/>
      </c>
      <c r="AR337" s="307" t="str">
        <f t="shared" si="280"/>
        <v/>
      </c>
      <c r="AS337" s="307" t="str">
        <f t="shared" si="281"/>
        <v/>
      </c>
      <c r="AT337" s="307" t="str">
        <f t="shared" si="282"/>
        <v/>
      </c>
      <c r="AU337" s="307" t="str">
        <f t="shared" si="283"/>
        <v/>
      </c>
      <c r="AV337" s="307" t="str">
        <f t="shared" si="284"/>
        <v/>
      </c>
      <c r="AW337" s="307" t="str">
        <f t="shared" si="285"/>
        <v/>
      </c>
      <c r="AX337" s="307" t="str">
        <f t="shared" si="286"/>
        <v/>
      </c>
      <c r="AY337" s="307" t="str">
        <f t="shared" si="287"/>
        <v/>
      </c>
      <c r="AZ337" s="307" t="str">
        <f t="shared" si="288"/>
        <v/>
      </c>
      <c r="BA337" s="307" t="str">
        <f t="shared" si="289"/>
        <v/>
      </c>
      <c r="BB337" s="311">
        <f t="shared" si="290"/>
        <v>0</v>
      </c>
      <c r="BD337" s="319"/>
      <c r="BE337" s="319"/>
    </row>
    <row r="338" spans="1:57">
      <c r="A338" s="307" t="str">
        <f t="shared" si="240"/>
        <v/>
      </c>
      <c r="B338" s="313" t="str">
        <f t="shared" si="240"/>
        <v/>
      </c>
      <c r="C338" s="307" t="str">
        <f t="shared" si="240"/>
        <v/>
      </c>
      <c r="D338" s="307" t="str">
        <f t="shared" si="241"/>
        <v/>
      </c>
      <c r="E338" s="307" t="str">
        <f t="shared" si="242"/>
        <v/>
      </c>
      <c r="F338" s="307" t="str">
        <f t="shared" si="243"/>
        <v/>
      </c>
      <c r="G338" s="307" t="str">
        <f t="shared" si="244"/>
        <v/>
      </c>
      <c r="H338" s="307" t="str">
        <f t="shared" si="291"/>
        <v/>
      </c>
      <c r="I338" s="307" t="str">
        <f t="shared" si="245"/>
        <v/>
      </c>
      <c r="J338" s="307" t="str">
        <f t="shared" si="246"/>
        <v/>
      </c>
      <c r="K338" s="307" t="str">
        <f t="shared" si="247"/>
        <v/>
      </c>
      <c r="L338" s="307" t="str">
        <f t="shared" si="248"/>
        <v/>
      </c>
      <c r="M338" s="307" t="str">
        <f t="shared" si="249"/>
        <v/>
      </c>
      <c r="N338" s="307" t="str">
        <f t="shared" si="250"/>
        <v/>
      </c>
      <c r="O338" s="307" t="str">
        <f t="shared" si="251"/>
        <v/>
      </c>
      <c r="P338" s="307" t="str">
        <f t="shared" si="252"/>
        <v/>
      </c>
      <c r="Q338" s="307" t="str">
        <f t="shared" si="253"/>
        <v/>
      </c>
      <c r="R338" s="307" t="str">
        <f t="shared" si="254"/>
        <v/>
      </c>
      <c r="S338" s="307" t="str">
        <f t="shared" si="255"/>
        <v/>
      </c>
      <c r="T338" s="307" t="str">
        <f t="shared" si="256"/>
        <v/>
      </c>
      <c r="U338" s="307" t="str">
        <f t="shared" si="257"/>
        <v/>
      </c>
      <c r="V338" s="307" t="str">
        <f t="shared" si="258"/>
        <v/>
      </c>
      <c r="W338" s="307" t="str">
        <f t="shared" si="259"/>
        <v/>
      </c>
      <c r="X338" s="307" t="str">
        <f t="shared" si="260"/>
        <v/>
      </c>
      <c r="Y338" s="307" t="str">
        <f t="shared" si="261"/>
        <v/>
      </c>
      <c r="Z338" s="307" t="str">
        <f t="shared" si="262"/>
        <v/>
      </c>
      <c r="AA338" s="307" t="str">
        <f t="shared" si="263"/>
        <v/>
      </c>
      <c r="AB338" s="307" t="str">
        <f t="shared" si="264"/>
        <v/>
      </c>
      <c r="AC338" s="307" t="str">
        <f t="shared" si="265"/>
        <v/>
      </c>
      <c r="AD338" s="307" t="str">
        <f t="shared" si="266"/>
        <v/>
      </c>
      <c r="AE338" s="307" t="str">
        <f t="shared" si="267"/>
        <v/>
      </c>
      <c r="AF338" s="307" t="str">
        <f t="shared" si="268"/>
        <v/>
      </c>
      <c r="AG338" s="307" t="str">
        <f t="shared" si="269"/>
        <v/>
      </c>
      <c r="AH338" s="307" t="str">
        <f t="shared" si="270"/>
        <v/>
      </c>
      <c r="AI338" s="307" t="str">
        <f t="shared" si="271"/>
        <v/>
      </c>
      <c r="AJ338" s="307" t="str">
        <f t="shared" si="272"/>
        <v/>
      </c>
      <c r="AK338" s="307" t="str">
        <f t="shared" si="273"/>
        <v/>
      </c>
      <c r="AL338" s="307" t="str">
        <f t="shared" si="274"/>
        <v/>
      </c>
      <c r="AM338" s="307" t="str">
        <f t="shared" si="275"/>
        <v/>
      </c>
      <c r="AN338" s="307" t="str">
        <f t="shared" si="276"/>
        <v/>
      </c>
      <c r="AO338" s="307" t="str">
        <f t="shared" si="277"/>
        <v/>
      </c>
      <c r="AP338" s="307" t="str">
        <f t="shared" si="278"/>
        <v/>
      </c>
      <c r="AQ338" s="307" t="str">
        <f t="shared" si="279"/>
        <v/>
      </c>
      <c r="AR338" s="307" t="str">
        <f t="shared" si="280"/>
        <v/>
      </c>
      <c r="AS338" s="307" t="str">
        <f t="shared" si="281"/>
        <v/>
      </c>
      <c r="AT338" s="307" t="str">
        <f t="shared" si="282"/>
        <v/>
      </c>
      <c r="AU338" s="307" t="str">
        <f t="shared" si="283"/>
        <v/>
      </c>
      <c r="AV338" s="307" t="str">
        <f t="shared" si="284"/>
        <v/>
      </c>
      <c r="AW338" s="307" t="str">
        <f t="shared" si="285"/>
        <v/>
      </c>
      <c r="AX338" s="307" t="str">
        <f t="shared" si="286"/>
        <v/>
      </c>
      <c r="AY338" s="307" t="str">
        <f t="shared" si="287"/>
        <v/>
      </c>
      <c r="AZ338" s="307" t="str">
        <f t="shared" si="288"/>
        <v/>
      </c>
      <c r="BA338" s="307" t="str">
        <f t="shared" si="289"/>
        <v/>
      </c>
      <c r="BB338" s="311">
        <f t="shared" si="290"/>
        <v>0</v>
      </c>
    </row>
    <row r="339" spans="1:57">
      <c r="A339" s="307" t="str">
        <f t="shared" si="240"/>
        <v/>
      </c>
      <c r="B339" s="313" t="str">
        <f t="shared" si="240"/>
        <v/>
      </c>
      <c r="C339" s="307" t="str">
        <f t="shared" si="240"/>
        <v/>
      </c>
      <c r="D339" s="307" t="str">
        <f t="shared" si="241"/>
        <v/>
      </c>
      <c r="E339" s="307" t="str">
        <f t="shared" si="242"/>
        <v/>
      </c>
      <c r="F339" s="307" t="str">
        <f t="shared" si="243"/>
        <v/>
      </c>
      <c r="G339" s="307" t="str">
        <f t="shared" si="244"/>
        <v/>
      </c>
      <c r="H339" s="307" t="str">
        <f t="shared" si="291"/>
        <v/>
      </c>
      <c r="I339" s="307" t="str">
        <f t="shared" si="245"/>
        <v/>
      </c>
      <c r="J339" s="307" t="str">
        <f t="shared" si="246"/>
        <v/>
      </c>
      <c r="K339" s="307" t="str">
        <f t="shared" si="247"/>
        <v/>
      </c>
      <c r="L339" s="307" t="str">
        <f t="shared" si="248"/>
        <v/>
      </c>
      <c r="M339" s="307" t="str">
        <f t="shared" si="249"/>
        <v/>
      </c>
      <c r="N339" s="307" t="str">
        <f t="shared" si="250"/>
        <v/>
      </c>
      <c r="O339" s="307" t="str">
        <f t="shared" si="251"/>
        <v/>
      </c>
      <c r="P339" s="307" t="str">
        <f t="shared" si="252"/>
        <v/>
      </c>
      <c r="Q339" s="307" t="str">
        <f t="shared" si="253"/>
        <v/>
      </c>
      <c r="R339" s="307" t="str">
        <f t="shared" si="254"/>
        <v/>
      </c>
      <c r="S339" s="307" t="str">
        <f t="shared" si="255"/>
        <v/>
      </c>
      <c r="T339" s="307" t="str">
        <f t="shared" si="256"/>
        <v/>
      </c>
      <c r="U339" s="307" t="str">
        <f t="shared" si="257"/>
        <v/>
      </c>
      <c r="V339" s="307" t="str">
        <f t="shared" si="258"/>
        <v/>
      </c>
      <c r="W339" s="307" t="str">
        <f t="shared" si="259"/>
        <v/>
      </c>
      <c r="X339" s="307" t="str">
        <f t="shared" si="260"/>
        <v/>
      </c>
      <c r="Y339" s="307" t="str">
        <f t="shared" si="261"/>
        <v/>
      </c>
      <c r="Z339" s="307" t="str">
        <f t="shared" si="262"/>
        <v/>
      </c>
      <c r="AA339" s="307" t="str">
        <f t="shared" si="263"/>
        <v/>
      </c>
      <c r="AB339" s="307" t="str">
        <f t="shared" si="264"/>
        <v/>
      </c>
      <c r="AC339" s="307" t="str">
        <f t="shared" si="265"/>
        <v/>
      </c>
      <c r="AD339" s="307" t="str">
        <f t="shared" si="266"/>
        <v/>
      </c>
      <c r="AE339" s="307" t="str">
        <f t="shared" si="267"/>
        <v/>
      </c>
      <c r="AF339" s="307" t="str">
        <f t="shared" si="268"/>
        <v/>
      </c>
      <c r="AG339" s="307" t="str">
        <f t="shared" si="269"/>
        <v/>
      </c>
      <c r="AH339" s="307" t="str">
        <f t="shared" si="270"/>
        <v/>
      </c>
      <c r="AI339" s="307" t="str">
        <f t="shared" si="271"/>
        <v/>
      </c>
      <c r="AJ339" s="307" t="str">
        <f t="shared" si="272"/>
        <v/>
      </c>
      <c r="AK339" s="307" t="str">
        <f t="shared" si="273"/>
        <v/>
      </c>
      <c r="AL339" s="307" t="str">
        <f t="shared" si="274"/>
        <v/>
      </c>
      <c r="AM339" s="307" t="str">
        <f t="shared" si="275"/>
        <v/>
      </c>
      <c r="AN339" s="307" t="str">
        <f t="shared" si="276"/>
        <v/>
      </c>
      <c r="AO339" s="307" t="str">
        <f t="shared" si="277"/>
        <v/>
      </c>
      <c r="AP339" s="307" t="str">
        <f t="shared" si="278"/>
        <v/>
      </c>
      <c r="AQ339" s="307" t="str">
        <f t="shared" si="279"/>
        <v/>
      </c>
      <c r="AR339" s="307" t="str">
        <f t="shared" si="280"/>
        <v/>
      </c>
      <c r="AS339" s="307" t="str">
        <f t="shared" si="281"/>
        <v/>
      </c>
      <c r="AT339" s="307" t="str">
        <f t="shared" si="282"/>
        <v/>
      </c>
      <c r="AU339" s="307" t="str">
        <f t="shared" si="283"/>
        <v/>
      </c>
      <c r="AV339" s="307" t="str">
        <f t="shared" si="284"/>
        <v/>
      </c>
      <c r="AW339" s="307" t="str">
        <f t="shared" si="285"/>
        <v/>
      </c>
      <c r="AX339" s="307" t="str">
        <f t="shared" si="286"/>
        <v/>
      </c>
      <c r="AY339" s="307" t="str">
        <f t="shared" si="287"/>
        <v/>
      </c>
      <c r="AZ339" s="307" t="str">
        <f t="shared" si="288"/>
        <v/>
      </c>
      <c r="BA339" s="307" t="str">
        <f t="shared" si="289"/>
        <v/>
      </c>
      <c r="BB339" s="311">
        <f t="shared" si="290"/>
        <v>0</v>
      </c>
    </row>
    <row r="340" spans="1:57">
      <c r="A340" s="307" t="str">
        <f t="shared" si="240"/>
        <v/>
      </c>
      <c r="B340" s="313" t="str">
        <f t="shared" si="240"/>
        <v/>
      </c>
      <c r="C340" s="307" t="str">
        <f t="shared" si="240"/>
        <v/>
      </c>
      <c r="D340" s="307" t="str">
        <f t="shared" si="241"/>
        <v/>
      </c>
      <c r="E340" s="307" t="str">
        <f t="shared" si="242"/>
        <v/>
      </c>
      <c r="F340" s="307" t="str">
        <f t="shared" si="243"/>
        <v/>
      </c>
      <c r="G340" s="307" t="str">
        <f t="shared" si="244"/>
        <v/>
      </c>
      <c r="H340" s="307" t="str">
        <f t="shared" si="291"/>
        <v/>
      </c>
      <c r="I340" s="307" t="str">
        <f t="shared" si="245"/>
        <v/>
      </c>
      <c r="J340" s="307" t="str">
        <f t="shared" si="246"/>
        <v/>
      </c>
      <c r="K340" s="307" t="str">
        <f t="shared" si="247"/>
        <v/>
      </c>
      <c r="L340" s="307" t="str">
        <f t="shared" si="248"/>
        <v/>
      </c>
      <c r="M340" s="307" t="str">
        <f t="shared" si="249"/>
        <v/>
      </c>
      <c r="N340" s="307" t="str">
        <f t="shared" si="250"/>
        <v/>
      </c>
      <c r="O340" s="307" t="str">
        <f t="shared" si="251"/>
        <v/>
      </c>
      <c r="P340" s="307" t="str">
        <f t="shared" si="252"/>
        <v/>
      </c>
      <c r="Q340" s="307" t="str">
        <f t="shared" si="253"/>
        <v/>
      </c>
      <c r="R340" s="307" t="str">
        <f t="shared" si="254"/>
        <v/>
      </c>
      <c r="S340" s="307" t="str">
        <f t="shared" si="255"/>
        <v/>
      </c>
      <c r="T340" s="307" t="str">
        <f t="shared" si="256"/>
        <v/>
      </c>
      <c r="U340" s="307" t="str">
        <f t="shared" si="257"/>
        <v/>
      </c>
      <c r="V340" s="307" t="str">
        <f t="shared" si="258"/>
        <v/>
      </c>
      <c r="W340" s="307" t="str">
        <f t="shared" si="259"/>
        <v/>
      </c>
      <c r="X340" s="307" t="str">
        <f t="shared" si="260"/>
        <v/>
      </c>
      <c r="Y340" s="307" t="str">
        <f t="shared" si="261"/>
        <v/>
      </c>
      <c r="Z340" s="307" t="str">
        <f t="shared" si="262"/>
        <v/>
      </c>
      <c r="AA340" s="307" t="str">
        <f t="shared" si="263"/>
        <v/>
      </c>
      <c r="AB340" s="307" t="str">
        <f t="shared" si="264"/>
        <v/>
      </c>
      <c r="AC340" s="307" t="str">
        <f t="shared" si="265"/>
        <v/>
      </c>
      <c r="AD340" s="307" t="str">
        <f t="shared" si="266"/>
        <v/>
      </c>
      <c r="AE340" s="307" t="str">
        <f t="shared" si="267"/>
        <v/>
      </c>
      <c r="AF340" s="307" t="str">
        <f t="shared" si="268"/>
        <v/>
      </c>
      <c r="AG340" s="307" t="str">
        <f t="shared" si="269"/>
        <v/>
      </c>
      <c r="AH340" s="307" t="str">
        <f t="shared" si="270"/>
        <v/>
      </c>
      <c r="AI340" s="307" t="str">
        <f t="shared" si="271"/>
        <v/>
      </c>
      <c r="AJ340" s="307" t="str">
        <f t="shared" si="272"/>
        <v/>
      </c>
      <c r="AK340" s="307" t="str">
        <f t="shared" si="273"/>
        <v/>
      </c>
      <c r="AL340" s="307" t="str">
        <f t="shared" si="274"/>
        <v/>
      </c>
      <c r="AM340" s="307" t="str">
        <f t="shared" si="275"/>
        <v/>
      </c>
      <c r="AN340" s="307" t="str">
        <f t="shared" si="276"/>
        <v/>
      </c>
      <c r="AO340" s="307" t="str">
        <f t="shared" si="277"/>
        <v/>
      </c>
      <c r="AP340" s="307" t="str">
        <f t="shared" si="278"/>
        <v/>
      </c>
      <c r="AQ340" s="307" t="str">
        <f t="shared" si="279"/>
        <v/>
      </c>
      <c r="AR340" s="307" t="str">
        <f t="shared" si="280"/>
        <v/>
      </c>
      <c r="AS340" s="307" t="str">
        <f t="shared" si="281"/>
        <v/>
      </c>
      <c r="AT340" s="307" t="str">
        <f t="shared" si="282"/>
        <v/>
      </c>
      <c r="AU340" s="307" t="str">
        <f t="shared" si="283"/>
        <v/>
      </c>
      <c r="AV340" s="307" t="str">
        <f t="shared" si="284"/>
        <v/>
      </c>
      <c r="AW340" s="307" t="str">
        <f t="shared" si="285"/>
        <v/>
      </c>
      <c r="AX340" s="307" t="str">
        <f t="shared" si="286"/>
        <v/>
      </c>
      <c r="AY340" s="307" t="str">
        <f t="shared" si="287"/>
        <v/>
      </c>
      <c r="AZ340" s="307" t="str">
        <f t="shared" si="288"/>
        <v/>
      </c>
      <c r="BA340" s="307" t="str">
        <f t="shared" si="289"/>
        <v/>
      </c>
      <c r="BB340" s="311">
        <f t="shared" si="290"/>
        <v>0</v>
      </c>
    </row>
    <row r="341" spans="1:57">
      <c r="A341" s="307" t="str">
        <f t="shared" si="240"/>
        <v/>
      </c>
      <c r="B341" s="313" t="str">
        <f t="shared" si="240"/>
        <v/>
      </c>
      <c r="C341" s="307" t="str">
        <f t="shared" si="240"/>
        <v/>
      </c>
      <c r="D341" s="307" t="str">
        <f t="shared" si="241"/>
        <v/>
      </c>
      <c r="E341" s="307" t="str">
        <f t="shared" si="242"/>
        <v/>
      </c>
      <c r="F341" s="307" t="str">
        <f t="shared" si="243"/>
        <v/>
      </c>
      <c r="G341" s="307" t="str">
        <f t="shared" si="244"/>
        <v/>
      </c>
      <c r="H341" s="307" t="str">
        <f t="shared" si="291"/>
        <v/>
      </c>
      <c r="I341" s="307" t="str">
        <f t="shared" si="245"/>
        <v/>
      </c>
      <c r="J341" s="307" t="str">
        <f t="shared" si="246"/>
        <v/>
      </c>
      <c r="K341" s="307" t="str">
        <f t="shared" si="247"/>
        <v/>
      </c>
      <c r="L341" s="307" t="str">
        <f t="shared" si="248"/>
        <v/>
      </c>
      <c r="M341" s="307" t="str">
        <f t="shared" si="249"/>
        <v/>
      </c>
      <c r="N341" s="307" t="str">
        <f t="shared" si="250"/>
        <v/>
      </c>
      <c r="O341" s="307" t="str">
        <f t="shared" si="251"/>
        <v/>
      </c>
      <c r="P341" s="307" t="str">
        <f t="shared" si="252"/>
        <v/>
      </c>
      <c r="Q341" s="307" t="str">
        <f t="shared" si="253"/>
        <v/>
      </c>
      <c r="R341" s="307" t="str">
        <f t="shared" si="254"/>
        <v/>
      </c>
      <c r="S341" s="307" t="str">
        <f t="shared" si="255"/>
        <v/>
      </c>
      <c r="T341" s="307" t="str">
        <f t="shared" si="256"/>
        <v/>
      </c>
      <c r="U341" s="307" t="str">
        <f t="shared" si="257"/>
        <v/>
      </c>
      <c r="V341" s="307" t="str">
        <f t="shared" si="258"/>
        <v/>
      </c>
      <c r="W341" s="307" t="str">
        <f t="shared" si="259"/>
        <v/>
      </c>
      <c r="X341" s="307" t="str">
        <f t="shared" si="260"/>
        <v/>
      </c>
      <c r="Y341" s="307" t="str">
        <f t="shared" si="261"/>
        <v/>
      </c>
      <c r="Z341" s="307" t="str">
        <f t="shared" si="262"/>
        <v/>
      </c>
      <c r="AA341" s="307" t="str">
        <f t="shared" si="263"/>
        <v/>
      </c>
      <c r="AB341" s="307" t="str">
        <f t="shared" si="264"/>
        <v/>
      </c>
      <c r="AC341" s="307" t="str">
        <f t="shared" si="265"/>
        <v/>
      </c>
      <c r="AD341" s="307" t="str">
        <f t="shared" si="266"/>
        <v/>
      </c>
      <c r="AE341" s="307" t="str">
        <f t="shared" si="267"/>
        <v/>
      </c>
      <c r="AF341" s="307" t="str">
        <f t="shared" si="268"/>
        <v/>
      </c>
      <c r="AG341" s="307" t="str">
        <f t="shared" si="269"/>
        <v/>
      </c>
      <c r="AH341" s="307" t="str">
        <f t="shared" si="270"/>
        <v/>
      </c>
      <c r="AI341" s="307" t="str">
        <f t="shared" si="271"/>
        <v/>
      </c>
      <c r="AJ341" s="307" t="str">
        <f t="shared" si="272"/>
        <v/>
      </c>
      <c r="AK341" s="307" t="str">
        <f t="shared" si="273"/>
        <v/>
      </c>
      <c r="AL341" s="307" t="str">
        <f t="shared" si="274"/>
        <v/>
      </c>
      <c r="AM341" s="307" t="str">
        <f t="shared" si="275"/>
        <v/>
      </c>
      <c r="AN341" s="307" t="str">
        <f t="shared" si="276"/>
        <v/>
      </c>
      <c r="AO341" s="307" t="str">
        <f t="shared" si="277"/>
        <v/>
      </c>
      <c r="AP341" s="307" t="str">
        <f t="shared" si="278"/>
        <v/>
      </c>
      <c r="AQ341" s="307" t="str">
        <f t="shared" si="279"/>
        <v/>
      </c>
      <c r="AR341" s="307" t="str">
        <f t="shared" si="280"/>
        <v/>
      </c>
      <c r="AS341" s="307" t="str">
        <f t="shared" si="281"/>
        <v/>
      </c>
      <c r="AT341" s="307" t="str">
        <f t="shared" si="282"/>
        <v/>
      </c>
      <c r="AU341" s="307" t="str">
        <f t="shared" si="283"/>
        <v/>
      </c>
      <c r="AV341" s="307" t="str">
        <f t="shared" si="284"/>
        <v/>
      </c>
      <c r="AW341" s="307" t="str">
        <f t="shared" si="285"/>
        <v/>
      </c>
      <c r="AX341" s="307" t="str">
        <f t="shared" si="286"/>
        <v/>
      </c>
      <c r="AY341" s="307" t="str">
        <f t="shared" si="287"/>
        <v/>
      </c>
      <c r="AZ341" s="307" t="str">
        <f t="shared" si="288"/>
        <v/>
      </c>
      <c r="BA341" s="307" t="str">
        <f t="shared" si="289"/>
        <v/>
      </c>
      <c r="BB341" s="311">
        <f t="shared" si="290"/>
        <v>0</v>
      </c>
    </row>
    <row r="342" spans="1:57">
      <c r="A342" s="307" t="str">
        <f t="shared" si="240"/>
        <v/>
      </c>
      <c r="B342" s="313" t="str">
        <f t="shared" si="240"/>
        <v/>
      </c>
      <c r="C342" s="307" t="str">
        <f t="shared" si="240"/>
        <v/>
      </c>
      <c r="D342" s="307" t="str">
        <f t="shared" si="241"/>
        <v/>
      </c>
      <c r="E342" s="307" t="str">
        <f t="shared" si="242"/>
        <v/>
      </c>
      <c r="F342" s="307" t="str">
        <f t="shared" si="243"/>
        <v/>
      </c>
      <c r="G342" s="307" t="str">
        <f t="shared" si="244"/>
        <v/>
      </c>
      <c r="H342" s="307" t="str">
        <f t="shared" si="291"/>
        <v/>
      </c>
      <c r="I342" s="307" t="str">
        <f t="shared" si="245"/>
        <v/>
      </c>
      <c r="J342" s="307" t="str">
        <f t="shared" si="246"/>
        <v/>
      </c>
      <c r="K342" s="307" t="str">
        <f t="shared" si="247"/>
        <v/>
      </c>
      <c r="L342" s="307" t="str">
        <f t="shared" si="248"/>
        <v/>
      </c>
      <c r="M342" s="307" t="str">
        <f t="shared" si="249"/>
        <v/>
      </c>
      <c r="N342" s="307" t="str">
        <f t="shared" si="250"/>
        <v/>
      </c>
      <c r="O342" s="307" t="str">
        <f t="shared" si="251"/>
        <v/>
      </c>
      <c r="P342" s="307" t="str">
        <f t="shared" si="252"/>
        <v/>
      </c>
      <c r="Q342" s="307" t="str">
        <f t="shared" si="253"/>
        <v/>
      </c>
      <c r="R342" s="307" t="str">
        <f t="shared" si="254"/>
        <v/>
      </c>
      <c r="S342" s="307" t="str">
        <f t="shared" si="255"/>
        <v/>
      </c>
      <c r="T342" s="307" t="str">
        <f t="shared" si="256"/>
        <v/>
      </c>
      <c r="U342" s="307" t="str">
        <f t="shared" si="257"/>
        <v/>
      </c>
      <c r="V342" s="307" t="str">
        <f t="shared" si="258"/>
        <v/>
      </c>
      <c r="W342" s="307" t="str">
        <f t="shared" si="259"/>
        <v/>
      </c>
      <c r="X342" s="307" t="str">
        <f t="shared" si="260"/>
        <v/>
      </c>
      <c r="Y342" s="307" t="str">
        <f t="shared" si="261"/>
        <v/>
      </c>
      <c r="Z342" s="307" t="str">
        <f t="shared" si="262"/>
        <v/>
      </c>
      <c r="AA342" s="307" t="str">
        <f t="shared" si="263"/>
        <v/>
      </c>
      <c r="AB342" s="307" t="str">
        <f t="shared" si="264"/>
        <v/>
      </c>
      <c r="AC342" s="307" t="str">
        <f t="shared" si="265"/>
        <v/>
      </c>
      <c r="AD342" s="307" t="str">
        <f t="shared" si="266"/>
        <v/>
      </c>
      <c r="AE342" s="307" t="str">
        <f t="shared" si="267"/>
        <v/>
      </c>
      <c r="AF342" s="307" t="str">
        <f t="shared" si="268"/>
        <v/>
      </c>
      <c r="AG342" s="307" t="str">
        <f t="shared" si="269"/>
        <v/>
      </c>
      <c r="AH342" s="307" t="str">
        <f t="shared" si="270"/>
        <v/>
      </c>
      <c r="AI342" s="307" t="str">
        <f t="shared" si="271"/>
        <v/>
      </c>
      <c r="AJ342" s="307" t="str">
        <f t="shared" si="272"/>
        <v/>
      </c>
      <c r="AK342" s="307" t="str">
        <f t="shared" si="273"/>
        <v/>
      </c>
      <c r="AL342" s="307" t="str">
        <f t="shared" si="274"/>
        <v/>
      </c>
      <c r="AM342" s="307" t="str">
        <f t="shared" si="275"/>
        <v/>
      </c>
      <c r="AN342" s="307" t="str">
        <f t="shared" si="276"/>
        <v/>
      </c>
      <c r="AO342" s="307" t="str">
        <f t="shared" si="277"/>
        <v/>
      </c>
      <c r="AP342" s="307" t="str">
        <f t="shared" si="278"/>
        <v/>
      </c>
      <c r="AQ342" s="307" t="str">
        <f t="shared" si="279"/>
        <v/>
      </c>
      <c r="AR342" s="307" t="str">
        <f t="shared" si="280"/>
        <v/>
      </c>
      <c r="AS342" s="307" t="str">
        <f t="shared" si="281"/>
        <v/>
      </c>
      <c r="AT342" s="307" t="str">
        <f t="shared" si="282"/>
        <v/>
      </c>
      <c r="AU342" s="307" t="str">
        <f t="shared" si="283"/>
        <v/>
      </c>
      <c r="AV342" s="307" t="str">
        <f t="shared" si="284"/>
        <v/>
      </c>
      <c r="AW342" s="307" t="str">
        <f t="shared" si="285"/>
        <v/>
      </c>
      <c r="AX342" s="307" t="str">
        <f t="shared" si="286"/>
        <v/>
      </c>
      <c r="AY342" s="307" t="str">
        <f t="shared" si="287"/>
        <v/>
      </c>
      <c r="AZ342" s="307" t="str">
        <f t="shared" si="288"/>
        <v/>
      </c>
      <c r="BA342" s="307" t="str">
        <f t="shared" si="289"/>
        <v/>
      </c>
      <c r="BB342" s="311">
        <f t="shared" si="290"/>
        <v>0</v>
      </c>
    </row>
    <row r="343" spans="1:57">
      <c r="A343" s="307" t="str">
        <f t="shared" si="240"/>
        <v/>
      </c>
      <c r="B343" s="313" t="str">
        <f t="shared" si="240"/>
        <v/>
      </c>
      <c r="C343" s="307" t="str">
        <f t="shared" si="240"/>
        <v/>
      </c>
      <c r="D343" s="307" t="str">
        <f t="shared" si="241"/>
        <v/>
      </c>
      <c r="E343" s="307" t="str">
        <f t="shared" si="242"/>
        <v/>
      </c>
      <c r="F343" s="307" t="str">
        <f t="shared" si="243"/>
        <v/>
      </c>
      <c r="G343" s="307" t="str">
        <f t="shared" si="244"/>
        <v/>
      </c>
      <c r="H343" s="307" t="str">
        <f t="shared" si="291"/>
        <v/>
      </c>
      <c r="I343" s="307" t="str">
        <f t="shared" si="245"/>
        <v/>
      </c>
      <c r="J343" s="307" t="str">
        <f t="shared" si="246"/>
        <v/>
      </c>
      <c r="K343" s="307" t="str">
        <f t="shared" si="247"/>
        <v/>
      </c>
      <c r="L343" s="307" t="str">
        <f t="shared" si="248"/>
        <v/>
      </c>
      <c r="M343" s="307" t="str">
        <f t="shared" si="249"/>
        <v/>
      </c>
      <c r="N343" s="307" t="str">
        <f t="shared" si="250"/>
        <v/>
      </c>
      <c r="O343" s="307" t="str">
        <f t="shared" si="251"/>
        <v/>
      </c>
      <c r="P343" s="307" t="str">
        <f t="shared" si="252"/>
        <v/>
      </c>
      <c r="Q343" s="307" t="str">
        <f t="shared" si="253"/>
        <v/>
      </c>
      <c r="R343" s="307" t="str">
        <f t="shared" si="254"/>
        <v/>
      </c>
      <c r="S343" s="307" t="str">
        <f t="shared" si="255"/>
        <v/>
      </c>
      <c r="T343" s="307" t="str">
        <f t="shared" si="256"/>
        <v/>
      </c>
      <c r="U343" s="307" t="str">
        <f t="shared" si="257"/>
        <v/>
      </c>
      <c r="V343" s="307" t="str">
        <f t="shared" si="258"/>
        <v/>
      </c>
      <c r="W343" s="307" t="str">
        <f t="shared" si="259"/>
        <v/>
      </c>
      <c r="X343" s="307" t="str">
        <f t="shared" si="260"/>
        <v/>
      </c>
      <c r="Y343" s="307" t="str">
        <f t="shared" si="261"/>
        <v/>
      </c>
      <c r="Z343" s="307" t="str">
        <f t="shared" si="262"/>
        <v/>
      </c>
      <c r="AA343" s="307" t="str">
        <f t="shared" si="263"/>
        <v/>
      </c>
      <c r="AB343" s="307" t="str">
        <f t="shared" si="264"/>
        <v/>
      </c>
      <c r="AC343" s="307" t="str">
        <f t="shared" si="265"/>
        <v/>
      </c>
      <c r="AD343" s="307" t="str">
        <f t="shared" si="266"/>
        <v/>
      </c>
      <c r="AE343" s="307" t="str">
        <f t="shared" si="267"/>
        <v/>
      </c>
      <c r="AF343" s="307" t="str">
        <f t="shared" si="268"/>
        <v/>
      </c>
      <c r="AG343" s="307" t="str">
        <f t="shared" si="269"/>
        <v/>
      </c>
      <c r="AH343" s="307" t="str">
        <f t="shared" si="270"/>
        <v/>
      </c>
      <c r="AI343" s="307" t="str">
        <f t="shared" si="271"/>
        <v/>
      </c>
      <c r="AJ343" s="307" t="str">
        <f t="shared" si="272"/>
        <v/>
      </c>
      <c r="AK343" s="307" t="str">
        <f t="shared" si="273"/>
        <v/>
      </c>
      <c r="AL343" s="307" t="str">
        <f t="shared" si="274"/>
        <v/>
      </c>
      <c r="AM343" s="307" t="str">
        <f t="shared" si="275"/>
        <v/>
      </c>
      <c r="AN343" s="307" t="str">
        <f t="shared" si="276"/>
        <v/>
      </c>
      <c r="AO343" s="307" t="str">
        <f t="shared" si="277"/>
        <v/>
      </c>
      <c r="AP343" s="307" t="str">
        <f t="shared" si="278"/>
        <v/>
      </c>
      <c r="AQ343" s="307" t="str">
        <f t="shared" si="279"/>
        <v/>
      </c>
      <c r="AR343" s="307" t="str">
        <f t="shared" si="280"/>
        <v/>
      </c>
      <c r="AS343" s="307" t="str">
        <f t="shared" si="281"/>
        <v/>
      </c>
      <c r="AT343" s="307" t="str">
        <f t="shared" si="282"/>
        <v/>
      </c>
      <c r="AU343" s="307" t="str">
        <f t="shared" si="283"/>
        <v/>
      </c>
      <c r="AV343" s="307" t="str">
        <f t="shared" si="284"/>
        <v/>
      </c>
      <c r="AW343" s="307" t="str">
        <f t="shared" si="285"/>
        <v/>
      </c>
      <c r="AX343" s="307" t="str">
        <f t="shared" si="286"/>
        <v/>
      </c>
      <c r="AY343" s="307" t="str">
        <f t="shared" si="287"/>
        <v/>
      </c>
      <c r="AZ343" s="307" t="str">
        <f t="shared" si="288"/>
        <v/>
      </c>
      <c r="BA343" s="307" t="str">
        <f t="shared" si="289"/>
        <v/>
      </c>
      <c r="BB343" s="311">
        <f t="shared" si="290"/>
        <v>0</v>
      </c>
    </row>
    <row r="344" spans="1:57">
      <c r="A344" s="307" t="str">
        <f t="shared" si="240"/>
        <v/>
      </c>
      <c r="B344" s="313" t="str">
        <f t="shared" si="240"/>
        <v/>
      </c>
      <c r="C344" s="307" t="str">
        <f t="shared" si="240"/>
        <v/>
      </c>
      <c r="D344" s="307" t="str">
        <f t="shared" si="241"/>
        <v/>
      </c>
      <c r="E344" s="307" t="str">
        <f t="shared" si="242"/>
        <v/>
      </c>
      <c r="F344" s="307" t="str">
        <f t="shared" si="243"/>
        <v/>
      </c>
      <c r="G344" s="307" t="str">
        <f t="shared" si="244"/>
        <v/>
      </c>
      <c r="H344" s="307" t="str">
        <f t="shared" si="291"/>
        <v/>
      </c>
      <c r="I344" s="307" t="str">
        <f t="shared" si="245"/>
        <v/>
      </c>
      <c r="J344" s="307" t="str">
        <f t="shared" si="246"/>
        <v/>
      </c>
      <c r="K344" s="307" t="str">
        <f t="shared" si="247"/>
        <v/>
      </c>
      <c r="L344" s="307" t="str">
        <f t="shared" si="248"/>
        <v/>
      </c>
      <c r="M344" s="307" t="str">
        <f t="shared" si="249"/>
        <v/>
      </c>
      <c r="N344" s="307" t="str">
        <f t="shared" si="250"/>
        <v/>
      </c>
      <c r="O344" s="307" t="str">
        <f t="shared" si="251"/>
        <v/>
      </c>
      <c r="P344" s="307" t="str">
        <f t="shared" si="252"/>
        <v/>
      </c>
      <c r="Q344" s="307" t="str">
        <f t="shared" si="253"/>
        <v/>
      </c>
      <c r="R344" s="307" t="str">
        <f t="shared" si="254"/>
        <v/>
      </c>
      <c r="S344" s="307" t="str">
        <f t="shared" si="255"/>
        <v/>
      </c>
      <c r="T344" s="307" t="str">
        <f t="shared" si="256"/>
        <v/>
      </c>
      <c r="U344" s="307" t="str">
        <f t="shared" si="257"/>
        <v/>
      </c>
      <c r="V344" s="307" t="str">
        <f t="shared" si="258"/>
        <v/>
      </c>
      <c r="W344" s="307" t="str">
        <f t="shared" si="259"/>
        <v/>
      </c>
      <c r="X344" s="307" t="str">
        <f t="shared" si="260"/>
        <v/>
      </c>
      <c r="Y344" s="307" t="str">
        <f t="shared" si="261"/>
        <v/>
      </c>
      <c r="Z344" s="307" t="str">
        <f t="shared" si="262"/>
        <v/>
      </c>
      <c r="AA344" s="307" t="str">
        <f t="shared" si="263"/>
        <v/>
      </c>
      <c r="AB344" s="307" t="str">
        <f t="shared" si="264"/>
        <v/>
      </c>
      <c r="AC344" s="307" t="str">
        <f t="shared" si="265"/>
        <v/>
      </c>
      <c r="AD344" s="307" t="str">
        <f t="shared" si="266"/>
        <v/>
      </c>
      <c r="AE344" s="307" t="str">
        <f t="shared" si="267"/>
        <v/>
      </c>
      <c r="AF344" s="307" t="str">
        <f t="shared" si="268"/>
        <v/>
      </c>
      <c r="AG344" s="307" t="str">
        <f t="shared" si="269"/>
        <v/>
      </c>
      <c r="AH344" s="307" t="str">
        <f t="shared" si="270"/>
        <v/>
      </c>
      <c r="AI344" s="307" t="str">
        <f t="shared" si="271"/>
        <v/>
      </c>
      <c r="AJ344" s="307" t="str">
        <f t="shared" si="272"/>
        <v/>
      </c>
      <c r="AK344" s="307" t="str">
        <f t="shared" si="273"/>
        <v/>
      </c>
      <c r="AL344" s="307" t="str">
        <f t="shared" si="274"/>
        <v/>
      </c>
      <c r="AM344" s="307" t="str">
        <f t="shared" si="275"/>
        <v/>
      </c>
      <c r="AN344" s="307" t="str">
        <f t="shared" si="276"/>
        <v/>
      </c>
      <c r="AO344" s="307" t="str">
        <f t="shared" si="277"/>
        <v/>
      </c>
      <c r="AP344" s="307" t="str">
        <f t="shared" si="278"/>
        <v/>
      </c>
      <c r="AQ344" s="307" t="str">
        <f t="shared" si="279"/>
        <v/>
      </c>
      <c r="AR344" s="307" t="str">
        <f t="shared" si="280"/>
        <v/>
      </c>
      <c r="AS344" s="307" t="str">
        <f t="shared" si="281"/>
        <v/>
      </c>
      <c r="AT344" s="307" t="str">
        <f t="shared" si="282"/>
        <v/>
      </c>
      <c r="AU344" s="307" t="str">
        <f t="shared" si="283"/>
        <v/>
      </c>
      <c r="AV344" s="307" t="str">
        <f t="shared" si="284"/>
        <v/>
      </c>
      <c r="AW344" s="307" t="str">
        <f t="shared" si="285"/>
        <v/>
      </c>
      <c r="AX344" s="307" t="str">
        <f t="shared" si="286"/>
        <v/>
      </c>
      <c r="AY344" s="307" t="str">
        <f t="shared" si="287"/>
        <v/>
      </c>
      <c r="AZ344" s="307" t="str">
        <f t="shared" si="288"/>
        <v/>
      </c>
      <c r="BA344" s="307" t="str">
        <f t="shared" si="289"/>
        <v/>
      </c>
      <c r="BB344" s="311">
        <f t="shared" si="290"/>
        <v>0</v>
      </c>
    </row>
    <row r="345" spans="1:57">
      <c r="A345" s="307" t="str">
        <f t="shared" si="240"/>
        <v/>
      </c>
      <c r="B345" s="313" t="str">
        <f t="shared" si="240"/>
        <v/>
      </c>
      <c r="C345" s="307" t="str">
        <f t="shared" si="240"/>
        <v/>
      </c>
      <c r="D345" s="307" t="str">
        <f t="shared" si="241"/>
        <v/>
      </c>
      <c r="E345" s="307" t="str">
        <f t="shared" si="242"/>
        <v/>
      </c>
      <c r="F345" s="307" t="str">
        <f t="shared" si="243"/>
        <v/>
      </c>
      <c r="G345" s="307" t="str">
        <f t="shared" si="244"/>
        <v/>
      </c>
      <c r="H345" s="307" t="str">
        <f t="shared" si="291"/>
        <v/>
      </c>
      <c r="I345" s="307" t="str">
        <f t="shared" si="245"/>
        <v/>
      </c>
      <c r="J345" s="307" t="str">
        <f t="shared" si="246"/>
        <v/>
      </c>
      <c r="K345" s="307" t="str">
        <f t="shared" si="247"/>
        <v/>
      </c>
      <c r="L345" s="307" t="str">
        <f t="shared" si="248"/>
        <v/>
      </c>
      <c r="M345" s="307" t="str">
        <f t="shared" si="249"/>
        <v/>
      </c>
      <c r="N345" s="307" t="str">
        <f t="shared" si="250"/>
        <v/>
      </c>
      <c r="O345" s="307" t="str">
        <f t="shared" si="251"/>
        <v/>
      </c>
      <c r="P345" s="307" t="str">
        <f t="shared" si="252"/>
        <v/>
      </c>
      <c r="Q345" s="307" t="str">
        <f t="shared" si="253"/>
        <v/>
      </c>
      <c r="R345" s="307" t="str">
        <f t="shared" si="254"/>
        <v/>
      </c>
      <c r="S345" s="307" t="str">
        <f t="shared" si="255"/>
        <v/>
      </c>
      <c r="T345" s="307" t="str">
        <f t="shared" si="256"/>
        <v/>
      </c>
      <c r="U345" s="307" t="str">
        <f t="shared" si="257"/>
        <v/>
      </c>
      <c r="V345" s="307" t="str">
        <f t="shared" si="258"/>
        <v/>
      </c>
      <c r="W345" s="307" t="str">
        <f t="shared" si="259"/>
        <v/>
      </c>
      <c r="X345" s="307" t="str">
        <f t="shared" si="260"/>
        <v/>
      </c>
      <c r="Y345" s="307" t="str">
        <f t="shared" si="261"/>
        <v/>
      </c>
      <c r="Z345" s="307" t="str">
        <f t="shared" si="262"/>
        <v/>
      </c>
      <c r="AA345" s="307" t="str">
        <f t="shared" si="263"/>
        <v/>
      </c>
      <c r="AB345" s="307" t="str">
        <f t="shared" si="264"/>
        <v/>
      </c>
      <c r="AC345" s="307" t="str">
        <f t="shared" si="265"/>
        <v/>
      </c>
      <c r="AD345" s="307" t="str">
        <f t="shared" si="266"/>
        <v/>
      </c>
      <c r="AE345" s="307" t="str">
        <f t="shared" si="267"/>
        <v/>
      </c>
      <c r="AF345" s="307" t="str">
        <f t="shared" si="268"/>
        <v/>
      </c>
      <c r="AG345" s="307" t="str">
        <f t="shared" si="269"/>
        <v/>
      </c>
      <c r="AH345" s="307" t="str">
        <f t="shared" si="270"/>
        <v/>
      </c>
      <c r="AI345" s="307" t="str">
        <f t="shared" si="271"/>
        <v/>
      </c>
      <c r="AJ345" s="307" t="str">
        <f t="shared" si="272"/>
        <v/>
      </c>
      <c r="AK345" s="307" t="str">
        <f t="shared" si="273"/>
        <v/>
      </c>
      <c r="AL345" s="307" t="str">
        <f t="shared" si="274"/>
        <v/>
      </c>
      <c r="AM345" s="307" t="str">
        <f t="shared" si="275"/>
        <v/>
      </c>
      <c r="AN345" s="307" t="str">
        <f t="shared" si="276"/>
        <v/>
      </c>
      <c r="AO345" s="307" t="str">
        <f t="shared" si="277"/>
        <v/>
      </c>
      <c r="AP345" s="307" t="str">
        <f t="shared" si="278"/>
        <v/>
      </c>
      <c r="AQ345" s="307" t="str">
        <f t="shared" si="279"/>
        <v/>
      </c>
      <c r="AR345" s="307" t="str">
        <f t="shared" si="280"/>
        <v/>
      </c>
      <c r="AS345" s="307" t="str">
        <f t="shared" si="281"/>
        <v/>
      </c>
      <c r="AT345" s="307" t="str">
        <f t="shared" si="282"/>
        <v/>
      </c>
      <c r="AU345" s="307" t="str">
        <f t="shared" si="283"/>
        <v/>
      </c>
      <c r="AV345" s="307" t="str">
        <f t="shared" si="284"/>
        <v/>
      </c>
      <c r="AW345" s="307" t="str">
        <f t="shared" si="285"/>
        <v/>
      </c>
      <c r="AX345" s="307" t="str">
        <f t="shared" si="286"/>
        <v/>
      </c>
      <c r="AY345" s="307" t="str">
        <f t="shared" si="287"/>
        <v/>
      </c>
      <c r="AZ345" s="307" t="str">
        <f t="shared" si="288"/>
        <v/>
      </c>
      <c r="BA345" s="307" t="str">
        <f t="shared" si="289"/>
        <v/>
      </c>
      <c r="BB345" s="311">
        <f t="shared" si="290"/>
        <v>0</v>
      </c>
    </row>
    <row r="346" spans="1:57">
      <c r="A346" s="307" t="str">
        <f t="shared" ref="A346:C365" si="292">A25</f>
        <v/>
      </c>
      <c r="B346" s="313" t="str">
        <f t="shared" si="292"/>
        <v/>
      </c>
      <c r="C346" s="307" t="str">
        <f t="shared" si="292"/>
        <v/>
      </c>
      <c r="D346" s="307" t="str">
        <f t="shared" si="241"/>
        <v/>
      </c>
      <c r="E346" s="307" t="str">
        <f t="shared" si="242"/>
        <v/>
      </c>
      <c r="F346" s="307" t="str">
        <f t="shared" si="243"/>
        <v/>
      </c>
      <c r="G346" s="307" t="str">
        <f t="shared" si="244"/>
        <v/>
      </c>
      <c r="H346" s="307" t="str">
        <f t="shared" si="291"/>
        <v/>
      </c>
      <c r="I346" s="307" t="str">
        <f t="shared" si="245"/>
        <v/>
      </c>
      <c r="J346" s="307" t="str">
        <f t="shared" si="246"/>
        <v/>
      </c>
      <c r="K346" s="307" t="str">
        <f t="shared" si="247"/>
        <v/>
      </c>
      <c r="L346" s="307" t="str">
        <f t="shared" si="248"/>
        <v/>
      </c>
      <c r="M346" s="307" t="str">
        <f t="shared" si="249"/>
        <v/>
      </c>
      <c r="N346" s="307" t="str">
        <f t="shared" si="250"/>
        <v/>
      </c>
      <c r="O346" s="307" t="str">
        <f t="shared" si="251"/>
        <v/>
      </c>
      <c r="P346" s="307" t="str">
        <f t="shared" si="252"/>
        <v/>
      </c>
      <c r="Q346" s="307" t="str">
        <f t="shared" si="253"/>
        <v/>
      </c>
      <c r="R346" s="307" t="str">
        <f t="shared" si="254"/>
        <v/>
      </c>
      <c r="S346" s="307" t="str">
        <f t="shared" si="255"/>
        <v/>
      </c>
      <c r="T346" s="307" t="str">
        <f t="shared" si="256"/>
        <v/>
      </c>
      <c r="U346" s="307" t="str">
        <f t="shared" si="257"/>
        <v/>
      </c>
      <c r="V346" s="307" t="str">
        <f t="shared" si="258"/>
        <v/>
      </c>
      <c r="W346" s="307" t="str">
        <f t="shared" si="259"/>
        <v/>
      </c>
      <c r="X346" s="307" t="str">
        <f t="shared" si="260"/>
        <v/>
      </c>
      <c r="Y346" s="307" t="str">
        <f t="shared" si="261"/>
        <v/>
      </c>
      <c r="Z346" s="307" t="str">
        <f t="shared" si="262"/>
        <v/>
      </c>
      <c r="AA346" s="307" t="str">
        <f t="shared" si="263"/>
        <v/>
      </c>
      <c r="AB346" s="307" t="str">
        <f t="shared" si="264"/>
        <v/>
      </c>
      <c r="AC346" s="307" t="str">
        <f t="shared" si="265"/>
        <v/>
      </c>
      <c r="AD346" s="307" t="str">
        <f t="shared" si="266"/>
        <v/>
      </c>
      <c r="AE346" s="307" t="str">
        <f t="shared" si="267"/>
        <v/>
      </c>
      <c r="AF346" s="307" t="str">
        <f t="shared" si="268"/>
        <v/>
      </c>
      <c r="AG346" s="307" t="str">
        <f t="shared" si="269"/>
        <v/>
      </c>
      <c r="AH346" s="307" t="str">
        <f t="shared" si="270"/>
        <v/>
      </c>
      <c r="AI346" s="307" t="str">
        <f t="shared" si="271"/>
        <v/>
      </c>
      <c r="AJ346" s="307" t="str">
        <f t="shared" si="272"/>
        <v/>
      </c>
      <c r="AK346" s="307" t="str">
        <f t="shared" si="273"/>
        <v/>
      </c>
      <c r="AL346" s="307" t="str">
        <f t="shared" si="274"/>
        <v/>
      </c>
      <c r="AM346" s="307" t="str">
        <f t="shared" si="275"/>
        <v/>
      </c>
      <c r="AN346" s="307" t="str">
        <f t="shared" si="276"/>
        <v/>
      </c>
      <c r="AO346" s="307" t="str">
        <f t="shared" si="277"/>
        <v/>
      </c>
      <c r="AP346" s="307" t="str">
        <f t="shared" si="278"/>
        <v/>
      </c>
      <c r="AQ346" s="307" t="str">
        <f t="shared" si="279"/>
        <v/>
      </c>
      <c r="AR346" s="307" t="str">
        <f t="shared" si="280"/>
        <v/>
      </c>
      <c r="AS346" s="307" t="str">
        <f t="shared" si="281"/>
        <v/>
      </c>
      <c r="AT346" s="307" t="str">
        <f t="shared" si="282"/>
        <v/>
      </c>
      <c r="AU346" s="307" t="str">
        <f t="shared" si="283"/>
        <v/>
      </c>
      <c r="AV346" s="307" t="str">
        <f t="shared" si="284"/>
        <v/>
      </c>
      <c r="AW346" s="307" t="str">
        <f t="shared" si="285"/>
        <v/>
      </c>
      <c r="AX346" s="307" t="str">
        <f t="shared" si="286"/>
        <v/>
      </c>
      <c r="AY346" s="307" t="str">
        <f t="shared" si="287"/>
        <v/>
      </c>
      <c r="AZ346" s="307" t="str">
        <f t="shared" si="288"/>
        <v/>
      </c>
      <c r="BA346" s="307" t="str">
        <f t="shared" si="289"/>
        <v/>
      </c>
      <c r="BB346" s="311">
        <f t="shared" si="290"/>
        <v>0</v>
      </c>
    </row>
    <row r="347" spans="1:57">
      <c r="A347" s="307" t="str">
        <f t="shared" si="292"/>
        <v/>
      </c>
      <c r="B347" s="313" t="str">
        <f t="shared" si="292"/>
        <v/>
      </c>
      <c r="C347" s="307" t="str">
        <f t="shared" si="292"/>
        <v/>
      </c>
      <c r="D347" s="307" t="str">
        <f t="shared" si="241"/>
        <v/>
      </c>
      <c r="E347" s="307" t="str">
        <f t="shared" si="242"/>
        <v/>
      </c>
      <c r="F347" s="307" t="str">
        <f t="shared" si="243"/>
        <v/>
      </c>
      <c r="G347" s="307" t="str">
        <f t="shared" si="244"/>
        <v/>
      </c>
      <c r="H347" s="307" t="str">
        <f t="shared" si="291"/>
        <v/>
      </c>
      <c r="I347" s="307" t="str">
        <f t="shared" si="245"/>
        <v/>
      </c>
      <c r="J347" s="307" t="str">
        <f t="shared" si="246"/>
        <v/>
      </c>
      <c r="K347" s="307" t="str">
        <f t="shared" si="247"/>
        <v/>
      </c>
      <c r="L347" s="307" t="str">
        <f t="shared" si="248"/>
        <v/>
      </c>
      <c r="M347" s="307" t="str">
        <f t="shared" si="249"/>
        <v/>
      </c>
      <c r="N347" s="307" t="str">
        <f t="shared" si="250"/>
        <v/>
      </c>
      <c r="O347" s="307" t="str">
        <f t="shared" si="251"/>
        <v/>
      </c>
      <c r="P347" s="307" t="str">
        <f t="shared" si="252"/>
        <v/>
      </c>
      <c r="Q347" s="307" t="str">
        <f t="shared" si="253"/>
        <v/>
      </c>
      <c r="R347" s="307" t="str">
        <f t="shared" si="254"/>
        <v/>
      </c>
      <c r="S347" s="307" t="str">
        <f t="shared" si="255"/>
        <v/>
      </c>
      <c r="T347" s="307" t="str">
        <f t="shared" si="256"/>
        <v/>
      </c>
      <c r="U347" s="307" t="str">
        <f t="shared" si="257"/>
        <v/>
      </c>
      <c r="V347" s="307" t="str">
        <f t="shared" si="258"/>
        <v/>
      </c>
      <c r="W347" s="307" t="str">
        <f t="shared" si="259"/>
        <v/>
      </c>
      <c r="X347" s="307" t="str">
        <f t="shared" si="260"/>
        <v/>
      </c>
      <c r="Y347" s="307" t="str">
        <f t="shared" si="261"/>
        <v/>
      </c>
      <c r="Z347" s="307" t="str">
        <f t="shared" si="262"/>
        <v/>
      </c>
      <c r="AA347" s="307" t="str">
        <f t="shared" si="263"/>
        <v/>
      </c>
      <c r="AB347" s="307" t="str">
        <f t="shared" si="264"/>
        <v/>
      </c>
      <c r="AC347" s="307" t="str">
        <f t="shared" si="265"/>
        <v/>
      </c>
      <c r="AD347" s="307" t="str">
        <f t="shared" si="266"/>
        <v/>
      </c>
      <c r="AE347" s="307" t="str">
        <f t="shared" si="267"/>
        <v/>
      </c>
      <c r="AF347" s="307" t="str">
        <f t="shared" si="268"/>
        <v/>
      </c>
      <c r="AG347" s="307" t="str">
        <f t="shared" si="269"/>
        <v/>
      </c>
      <c r="AH347" s="307" t="str">
        <f t="shared" si="270"/>
        <v/>
      </c>
      <c r="AI347" s="307" t="str">
        <f t="shared" si="271"/>
        <v/>
      </c>
      <c r="AJ347" s="307" t="str">
        <f t="shared" si="272"/>
        <v/>
      </c>
      <c r="AK347" s="307" t="str">
        <f t="shared" si="273"/>
        <v/>
      </c>
      <c r="AL347" s="307" t="str">
        <f t="shared" si="274"/>
        <v/>
      </c>
      <c r="AM347" s="307" t="str">
        <f t="shared" si="275"/>
        <v/>
      </c>
      <c r="AN347" s="307" t="str">
        <f t="shared" si="276"/>
        <v/>
      </c>
      <c r="AO347" s="307" t="str">
        <f t="shared" si="277"/>
        <v/>
      </c>
      <c r="AP347" s="307" t="str">
        <f t="shared" si="278"/>
        <v/>
      </c>
      <c r="AQ347" s="307" t="str">
        <f t="shared" si="279"/>
        <v/>
      </c>
      <c r="AR347" s="307" t="str">
        <f t="shared" si="280"/>
        <v/>
      </c>
      <c r="AS347" s="307" t="str">
        <f t="shared" si="281"/>
        <v/>
      </c>
      <c r="AT347" s="307" t="str">
        <f t="shared" si="282"/>
        <v/>
      </c>
      <c r="AU347" s="307" t="str">
        <f t="shared" si="283"/>
        <v/>
      </c>
      <c r="AV347" s="307" t="str">
        <f t="shared" si="284"/>
        <v/>
      </c>
      <c r="AW347" s="307" t="str">
        <f t="shared" si="285"/>
        <v/>
      </c>
      <c r="AX347" s="307" t="str">
        <f t="shared" si="286"/>
        <v/>
      </c>
      <c r="AY347" s="307" t="str">
        <f t="shared" si="287"/>
        <v/>
      </c>
      <c r="AZ347" s="307" t="str">
        <f t="shared" si="288"/>
        <v/>
      </c>
      <c r="BA347" s="307" t="str">
        <f t="shared" si="289"/>
        <v/>
      </c>
      <c r="BB347" s="311">
        <f t="shared" si="290"/>
        <v>0</v>
      </c>
    </row>
    <row r="348" spans="1:57">
      <c r="A348" s="307" t="str">
        <f t="shared" si="292"/>
        <v/>
      </c>
      <c r="B348" s="313" t="str">
        <f t="shared" si="292"/>
        <v/>
      </c>
      <c r="C348" s="307" t="str">
        <f t="shared" si="292"/>
        <v/>
      </c>
      <c r="D348" s="307" t="str">
        <f t="shared" si="241"/>
        <v/>
      </c>
      <c r="E348" s="307" t="str">
        <f t="shared" si="242"/>
        <v/>
      </c>
      <c r="F348" s="307" t="str">
        <f t="shared" si="243"/>
        <v/>
      </c>
      <c r="G348" s="307" t="str">
        <f t="shared" si="244"/>
        <v/>
      </c>
      <c r="H348" s="307" t="str">
        <f t="shared" si="291"/>
        <v/>
      </c>
      <c r="I348" s="307" t="str">
        <f t="shared" si="245"/>
        <v/>
      </c>
      <c r="J348" s="307" t="str">
        <f t="shared" si="246"/>
        <v/>
      </c>
      <c r="K348" s="307" t="str">
        <f t="shared" si="247"/>
        <v/>
      </c>
      <c r="L348" s="307" t="str">
        <f t="shared" si="248"/>
        <v/>
      </c>
      <c r="M348" s="307" t="str">
        <f t="shared" si="249"/>
        <v/>
      </c>
      <c r="N348" s="307" t="str">
        <f t="shared" si="250"/>
        <v/>
      </c>
      <c r="O348" s="307" t="str">
        <f t="shared" si="251"/>
        <v/>
      </c>
      <c r="P348" s="307" t="str">
        <f t="shared" si="252"/>
        <v/>
      </c>
      <c r="Q348" s="307" t="str">
        <f t="shared" si="253"/>
        <v/>
      </c>
      <c r="R348" s="307" t="str">
        <f t="shared" si="254"/>
        <v/>
      </c>
      <c r="S348" s="307" t="str">
        <f t="shared" si="255"/>
        <v/>
      </c>
      <c r="T348" s="307" t="str">
        <f t="shared" si="256"/>
        <v/>
      </c>
      <c r="U348" s="307" t="str">
        <f t="shared" si="257"/>
        <v/>
      </c>
      <c r="V348" s="307" t="str">
        <f t="shared" si="258"/>
        <v/>
      </c>
      <c r="W348" s="307" t="str">
        <f t="shared" si="259"/>
        <v/>
      </c>
      <c r="X348" s="307" t="str">
        <f t="shared" si="260"/>
        <v/>
      </c>
      <c r="Y348" s="307" t="str">
        <f t="shared" si="261"/>
        <v/>
      </c>
      <c r="Z348" s="307" t="str">
        <f t="shared" si="262"/>
        <v/>
      </c>
      <c r="AA348" s="307" t="str">
        <f t="shared" si="263"/>
        <v/>
      </c>
      <c r="AB348" s="307" t="str">
        <f t="shared" si="264"/>
        <v/>
      </c>
      <c r="AC348" s="307" t="str">
        <f t="shared" si="265"/>
        <v/>
      </c>
      <c r="AD348" s="307" t="str">
        <f t="shared" si="266"/>
        <v/>
      </c>
      <c r="AE348" s="307" t="str">
        <f t="shared" si="267"/>
        <v/>
      </c>
      <c r="AF348" s="307" t="str">
        <f t="shared" si="268"/>
        <v/>
      </c>
      <c r="AG348" s="307" t="str">
        <f t="shared" si="269"/>
        <v/>
      </c>
      <c r="AH348" s="307" t="str">
        <f t="shared" si="270"/>
        <v/>
      </c>
      <c r="AI348" s="307" t="str">
        <f t="shared" si="271"/>
        <v/>
      </c>
      <c r="AJ348" s="307" t="str">
        <f t="shared" si="272"/>
        <v/>
      </c>
      <c r="AK348" s="307" t="str">
        <f t="shared" si="273"/>
        <v/>
      </c>
      <c r="AL348" s="307" t="str">
        <f t="shared" si="274"/>
        <v/>
      </c>
      <c r="AM348" s="307" t="str">
        <f t="shared" si="275"/>
        <v/>
      </c>
      <c r="AN348" s="307" t="str">
        <f t="shared" si="276"/>
        <v/>
      </c>
      <c r="AO348" s="307" t="str">
        <f t="shared" si="277"/>
        <v/>
      </c>
      <c r="AP348" s="307" t="str">
        <f t="shared" si="278"/>
        <v/>
      </c>
      <c r="AQ348" s="307" t="str">
        <f t="shared" si="279"/>
        <v/>
      </c>
      <c r="AR348" s="307" t="str">
        <f t="shared" si="280"/>
        <v/>
      </c>
      <c r="AS348" s="307" t="str">
        <f t="shared" si="281"/>
        <v/>
      </c>
      <c r="AT348" s="307" t="str">
        <f t="shared" si="282"/>
        <v/>
      </c>
      <c r="AU348" s="307" t="str">
        <f t="shared" si="283"/>
        <v/>
      </c>
      <c r="AV348" s="307" t="str">
        <f t="shared" si="284"/>
        <v/>
      </c>
      <c r="AW348" s="307" t="str">
        <f t="shared" si="285"/>
        <v/>
      </c>
      <c r="AX348" s="307" t="str">
        <f t="shared" si="286"/>
        <v/>
      </c>
      <c r="AY348" s="307" t="str">
        <f t="shared" si="287"/>
        <v/>
      </c>
      <c r="AZ348" s="307" t="str">
        <f t="shared" si="288"/>
        <v/>
      </c>
      <c r="BA348" s="307" t="str">
        <f t="shared" si="289"/>
        <v/>
      </c>
      <c r="BB348" s="311">
        <f t="shared" si="290"/>
        <v>0</v>
      </c>
    </row>
    <row r="349" spans="1:57">
      <c r="A349" s="307" t="str">
        <f t="shared" si="292"/>
        <v/>
      </c>
      <c r="B349" s="313" t="str">
        <f t="shared" si="292"/>
        <v/>
      </c>
      <c r="C349" s="307" t="str">
        <f t="shared" si="292"/>
        <v/>
      </c>
      <c r="D349" s="307" t="str">
        <f t="shared" si="241"/>
        <v/>
      </c>
      <c r="E349" s="307" t="str">
        <f t="shared" si="242"/>
        <v/>
      </c>
      <c r="F349" s="307" t="str">
        <f t="shared" si="243"/>
        <v/>
      </c>
      <c r="G349" s="307" t="str">
        <f t="shared" si="244"/>
        <v/>
      </c>
      <c r="H349" s="307" t="str">
        <f t="shared" si="291"/>
        <v/>
      </c>
      <c r="I349" s="307" t="str">
        <f t="shared" si="245"/>
        <v/>
      </c>
      <c r="J349" s="307" t="str">
        <f t="shared" si="246"/>
        <v/>
      </c>
      <c r="K349" s="307" t="str">
        <f t="shared" si="247"/>
        <v/>
      </c>
      <c r="L349" s="307" t="str">
        <f t="shared" si="248"/>
        <v/>
      </c>
      <c r="M349" s="307" t="str">
        <f t="shared" si="249"/>
        <v/>
      </c>
      <c r="N349" s="307" t="str">
        <f t="shared" si="250"/>
        <v/>
      </c>
      <c r="O349" s="307" t="str">
        <f t="shared" si="251"/>
        <v/>
      </c>
      <c r="P349" s="307" t="str">
        <f t="shared" si="252"/>
        <v/>
      </c>
      <c r="Q349" s="307" t="str">
        <f t="shared" si="253"/>
        <v/>
      </c>
      <c r="R349" s="307" t="str">
        <f t="shared" si="254"/>
        <v/>
      </c>
      <c r="S349" s="307" t="str">
        <f t="shared" si="255"/>
        <v/>
      </c>
      <c r="T349" s="307" t="str">
        <f t="shared" si="256"/>
        <v/>
      </c>
      <c r="U349" s="307" t="str">
        <f t="shared" si="257"/>
        <v/>
      </c>
      <c r="V349" s="307" t="str">
        <f t="shared" si="258"/>
        <v/>
      </c>
      <c r="W349" s="307" t="str">
        <f t="shared" si="259"/>
        <v/>
      </c>
      <c r="X349" s="307" t="str">
        <f t="shared" si="260"/>
        <v/>
      </c>
      <c r="Y349" s="307" t="str">
        <f t="shared" si="261"/>
        <v/>
      </c>
      <c r="Z349" s="307" t="str">
        <f t="shared" si="262"/>
        <v/>
      </c>
      <c r="AA349" s="307" t="str">
        <f t="shared" si="263"/>
        <v/>
      </c>
      <c r="AB349" s="307" t="str">
        <f t="shared" si="264"/>
        <v/>
      </c>
      <c r="AC349" s="307" t="str">
        <f t="shared" si="265"/>
        <v/>
      </c>
      <c r="AD349" s="307" t="str">
        <f t="shared" si="266"/>
        <v/>
      </c>
      <c r="AE349" s="307" t="str">
        <f t="shared" si="267"/>
        <v/>
      </c>
      <c r="AF349" s="307" t="str">
        <f t="shared" si="268"/>
        <v/>
      </c>
      <c r="AG349" s="307" t="str">
        <f t="shared" si="269"/>
        <v/>
      </c>
      <c r="AH349" s="307" t="str">
        <f t="shared" si="270"/>
        <v/>
      </c>
      <c r="AI349" s="307" t="str">
        <f t="shared" si="271"/>
        <v/>
      </c>
      <c r="AJ349" s="307" t="str">
        <f t="shared" si="272"/>
        <v/>
      </c>
      <c r="AK349" s="307" t="str">
        <f t="shared" si="273"/>
        <v/>
      </c>
      <c r="AL349" s="307" t="str">
        <f t="shared" si="274"/>
        <v/>
      </c>
      <c r="AM349" s="307" t="str">
        <f t="shared" si="275"/>
        <v/>
      </c>
      <c r="AN349" s="307" t="str">
        <f t="shared" si="276"/>
        <v/>
      </c>
      <c r="AO349" s="307" t="str">
        <f t="shared" si="277"/>
        <v/>
      </c>
      <c r="AP349" s="307" t="str">
        <f t="shared" si="278"/>
        <v/>
      </c>
      <c r="AQ349" s="307" t="str">
        <f t="shared" si="279"/>
        <v/>
      </c>
      <c r="AR349" s="307" t="str">
        <f t="shared" si="280"/>
        <v/>
      </c>
      <c r="AS349" s="307" t="str">
        <f t="shared" si="281"/>
        <v/>
      </c>
      <c r="AT349" s="307" t="str">
        <f t="shared" si="282"/>
        <v/>
      </c>
      <c r="AU349" s="307" t="str">
        <f t="shared" si="283"/>
        <v/>
      </c>
      <c r="AV349" s="307" t="str">
        <f t="shared" si="284"/>
        <v/>
      </c>
      <c r="AW349" s="307" t="str">
        <f t="shared" si="285"/>
        <v/>
      </c>
      <c r="AX349" s="307" t="str">
        <f t="shared" si="286"/>
        <v/>
      </c>
      <c r="AY349" s="307" t="str">
        <f t="shared" si="287"/>
        <v/>
      </c>
      <c r="AZ349" s="307" t="str">
        <f t="shared" si="288"/>
        <v/>
      </c>
      <c r="BA349" s="307" t="str">
        <f t="shared" si="289"/>
        <v/>
      </c>
      <c r="BB349" s="311">
        <f t="shared" si="290"/>
        <v>0</v>
      </c>
    </row>
    <row r="350" spans="1:57">
      <c r="A350" s="307" t="str">
        <f t="shared" si="292"/>
        <v/>
      </c>
      <c r="B350" s="313" t="str">
        <f t="shared" si="292"/>
        <v/>
      </c>
      <c r="C350" s="307" t="str">
        <f t="shared" si="292"/>
        <v/>
      </c>
      <c r="D350" s="307" t="str">
        <f t="shared" si="241"/>
        <v/>
      </c>
      <c r="E350" s="307" t="str">
        <f t="shared" si="242"/>
        <v/>
      </c>
      <c r="F350" s="307" t="str">
        <f t="shared" si="243"/>
        <v/>
      </c>
      <c r="G350" s="307" t="str">
        <f t="shared" si="244"/>
        <v/>
      </c>
      <c r="H350" s="307" t="str">
        <f t="shared" si="291"/>
        <v/>
      </c>
      <c r="I350" s="307" t="str">
        <f t="shared" si="245"/>
        <v/>
      </c>
      <c r="J350" s="307" t="str">
        <f t="shared" si="246"/>
        <v/>
      </c>
      <c r="K350" s="307" t="str">
        <f t="shared" si="247"/>
        <v/>
      </c>
      <c r="L350" s="307" t="str">
        <f t="shared" si="248"/>
        <v/>
      </c>
      <c r="M350" s="307" t="str">
        <f t="shared" si="249"/>
        <v/>
      </c>
      <c r="N350" s="307" t="str">
        <f t="shared" si="250"/>
        <v/>
      </c>
      <c r="O350" s="307" t="str">
        <f t="shared" si="251"/>
        <v/>
      </c>
      <c r="P350" s="307" t="str">
        <f t="shared" si="252"/>
        <v/>
      </c>
      <c r="Q350" s="307" t="str">
        <f t="shared" si="253"/>
        <v/>
      </c>
      <c r="R350" s="307" t="str">
        <f t="shared" si="254"/>
        <v/>
      </c>
      <c r="S350" s="307" t="str">
        <f t="shared" si="255"/>
        <v/>
      </c>
      <c r="T350" s="307" t="str">
        <f t="shared" si="256"/>
        <v/>
      </c>
      <c r="U350" s="307" t="str">
        <f t="shared" si="257"/>
        <v/>
      </c>
      <c r="V350" s="307" t="str">
        <f t="shared" si="258"/>
        <v/>
      </c>
      <c r="W350" s="307" t="str">
        <f t="shared" si="259"/>
        <v/>
      </c>
      <c r="X350" s="307" t="str">
        <f t="shared" si="260"/>
        <v/>
      </c>
      <c r="Y350" s="307" t="str">
        <f t="shared" si="261"/>
        <v/>
      </c>
      <c r="Z350" s="307" t="str">
        <f t="shared" si="262"/>
        <v/>
      </c>
      <c r="AA350" s="307" t="str">
        <f t="shared" si="263"/>
        <v/>
      </c>
      <c r="AB350" s="307" t="str">
        <f t="shared" si="264"/>
        <v/>
      </c>
      <c r="AC350" s="307" t="str">
        <f t="shared" si="265"/>
        <v/>
      </c>
      <c r="AD350" s="307" t="str">
        <f t="shared" si="266"/>
        <v/>
      </c>
      <c r="AE350" s="307" t="str">
        <f t="shared" si="267"/>
        <v/>
      </c>
      <c r="AF350" s="307" t="str">
        <f t="shared" si="268"/>
        <v/>
      </c>
      <c r="AG350" s="307" t="str">
        <f t="shared" si="269"/>
        <v/>
      </c>
      <c r="AH350" s="307" t="str">
        <f t="shared" si="270"/>
        <v/>
      </c>
      <c r="AI350" s="307" t="str">
        <f t="shared" si="271"/>
        <v/>
      </c>
      <c r="AJ350" s="307" t="str">
        <f t="shared" si="272"/>
        <v/>
      </c>
      <c r="AK350" s="307" t="str">
        <f t="shared" si="273"/>
        <v/>
      </c>
      <c r="AL350" s="307" t="str">
        <f t="shared" si="274"/>
        <v/>
      </c>
      <c r="AM350" s="307" t="str">
        <f t="shared" si="275"/>
        <v/>
      </c>
      <c r="AN350" s="307" t="str">
        <f t="shared" si="276"/>
        <v/>
      </c>
      <c r="AO350" s="307" t="str">
        <f t="shared" si="277"/>
        <v/>
      </c>
      <c r="AP350" s="307" t="str">
        <f t="shared" si="278"/>
        <v/>
      </c>
      <c r="AQ350" s="307" t="str">
        <f t="shared" si="279"/>
        <v/>
      </c>
      <c r="AR350" s="307" t="str">
        <f t="shared" si="280"/>
        <v/>
      </c>
      <c r="AS350" s="307" t="str">
        <f t="shared" si="281"/>
        <v/>
      </c>
      <c r="AT350" s="307" t="str">
        <f t="shared" si="282"/>
        <v/>
      </c>
      <c r="AU350" s="307" t="str">
        <f t="shared" si="283"/>
        <v/>
      </c>
      <c r="AV350" s="307" t="str">
        <f t="shared" si="284"/>
        <v/>
      </c>
      <c r="AW350" s="307" t="str">
        <f t="shared" si="285"/>
        <v/>
      </c>
      <c r="AX350" s="307" t="str">
        <f t="shared" si="286"/>
        <v/>
      </c>
      <c r="AY350" s="307" t="str">
        <f t="shared" si="287"/>
        <v/>
      </c>
      <c r="AZ350" s="307" t="str">
        <f t="shared" si="288"/>
        <v/>
      </c>
      <c r="BA350" s="307" t="str">
        <f t="shared" si="289"/>
        <v/>
      </c>
      <c r="BB350" s="311">
        <f t="shared" si="290"/>
        <v>0</v>
      </c>
    </row>
    <row r="351" spans="1:57">
      <c r="A351" s="307" t="str">
        <f t="shared" si="292"/>
        <v/>
      </c>
      <c r="B351" s="313" t="str">
        <f t="shared" si="292"/>
        <v/>
      </c>
      <c r="C351" s="307" t="str">
        <f t="shared" si="292"/>
        <v/>
      </c>
      <c r="D351" s="307" t="str">
        <f t="shared" si="241"/>
        <v/>
      </c>
      <c r="E351" s="307" t="str">
        <f t="shared" si="242"/>
        <v/>
      </c>
      <c r="F351" s="307" t="str">
        <f t="shared" si="243"/>
        <v/>
      </c>
      <c r="G351" s="307" t="str">
        <f t="shared" si="244"/>
        <v/>
      </c>
      <c r="H351" s="307" t="str">
        <f t="shared" si="291"/>
        <v/>
      </c>
      <c r="I351" s="307" t="str">
        <f t="shared" si="245"/>
        <v/>
      </c>
      <c r="J351" s="307" t="str">
        <f t="shared" si="246"/>
        <v/>
      </c>
      <c r="K351" s="307" t="str">
        <f t="shared" si="247"/>
        <v/>
      </c>
      <c r="L351" s="307" t="str">
        <f t="shared" si="248"/>
        <v/>
      </c>
      <c r="M351" s="307" t="str">
        <f t="shared" si="249"/>
        <v/>
      </c>
      <c r="N351" s="307" t="str">
        <f t="shared" si="250"/>
        <v/>
      </c>
      <c r="O351" s="307" t="str">
        <f t="shared" si="251"/>
        <v/>
      </c>
      <c r="P351" s="307" t="str">
        <f t="shared" si="252"/>
        <v/>
      </c>
      <c r="Q351" s="307" t="str">
        <f t="shared" si="253"/>
        <v/>
      </c>
      <c r="R351" s="307" t="str">
        <f t="shared" si="254"/>
        <v/>
      </c>
      <c r="S351" s="307" t="str">
        <f t="shared" si="255"/>
        <v/>
      </c>
      <c r="T351" s="307" t="str">
        <f t="shared" si="256"/>
        <v/>
      </c>
      <c r="U351" s="307" t="str">
        <f t="shared" si="257"/>
        <v/>
      </c>
      <c r="V351" s="307" t="str">
        <f t="shared" si="258"/>
        <v/>
      </c>
      <c r="W351" s="307" t="str">
        <f t="shared" si="259"/>
        <v/>
      </c>
      <c r="X351" s="307" t="str">
        <f t="shared" si="260"/>
        <v/>
      </c>
      <c r="Y351" s="307" t="str">
        <f t="shared" si="261"/>
        <v/>
      </c>
      <c r="Z351" s="307" t="str">
        <f t="shared" si="262"/>
        <v/>
      </c>
      <c r="AA351" s="307" t="str">
        <f t="shared" si="263"/>
        <v/>
      </c>
      <c r="AB351" s="307" t="str">
        <f t="shared" si="264"/>
        <v/>
      </c>
      <c r="AC351" s="307" t="str">
        <f t="shared" si="265"/>
        <v/>
      </c>
      <c r="AD351" s="307" t="str">
        <f t="shared" si="266"/>
        <v/>
      </c>
      <c r="AE351" s="307" t="str">
        <f t="shared" si="267"/>
        <v/>
      </c>
      <c r="AF351" s="307" t="str">
        <f t="shared" si="268"/>
        <v/>
      </c>
      <c r="AG351" s="307" t="str">
        <f t="shared" si="269"/>
        <v/>
      </c>
      <c r="AH351" s="307" t="str">
        <f t="shared" si="270"/>
        <v/>
      </c>
      <c r="AI351" s="307" t="str">
        <f t="shared" si="271"/>
        <v/>
      </c>
      <c r="AJ351" s="307" t="str">
        <f t="shared" si="272"/>
        <v/>
      </c>
      <c r="AK351" s="307" t="str">
        <f t="shared" si="273"/>
        <v/>
      </c>
      <c r="AL351" s="307" t="str">
        <f t="shared" si="274"/>
        <v/>
      </c>
      <c r="AM351" s="307" t="str">
        <f t="shared" si="275"/>
        <v/>
      </c>
      <c r="AN351" s="307" t="str">
        <f t="shared" si="276"/>
        <v/>
      </c>
      <c r="AO351" s="307" t="str">
        <f t="shared" si="277"/>
        <v/>
      </c>
      <c r="AP351" s="307" t="str">
        <f t="shared" si="278"/>
        <v/>
      </c>
      <c r="AQ351" s="307" t="str">
        <f t="shared" si="279"/>
        <v/>
      </c>
      <c r="AR351" s="307" t="str">
        <f t="shared" si="280"/>
        <v/>
      </c>
      <c r="AS351" s="307" t="str">
        <f t="shared" si="281"/>
        <v/>
      </c>
      <c r="AT351" s="307" t="str">
        <f t="shared" si="282"/>
        <v/>
      </c>
      <c r="AU351" s="307" t="str">
        <f t="shared" si="283"/>
        <v/>
      </c>
      <c r="AV351" s="307" t="str">
        <f t="shared" si="284"/>
        <v/>
      </c>
      <c r="AW351" s="307" t="str">
        <f t="shared" si="285"/>
        <v/>
      </c>
      <c r="AX351" s="307" t="str">
        <f t="shared" si="286"/>
        <v/>
      </c>
      <c r="AY351" s="307" t="str">
        <f t="shared" si="287"/>
        <v/>
      </c>
      <c r="AZ351" s="307" t="str">
        <f t="shared" si="288"/>
        <v/>
      </c>
      <c r="BA351" s="307" t="str">
        <f t="shared" si="289"/>
        <v/>
      </c>
      <c r="BB351" s="311">
        <f t="shared" si="290"/>
        <v>0</v>
      </c>
    </row>
    <row r="352" spans="1:57">
      <c r="A352" s="307" t="str">
        <f t="shared" si="292"/>
        <v/>
      </c>
      <c r="B352" s="313" t="str">
        <f t="shared" si="292"/>
        <v/>
      </c>
      <c r="C352" s="307" t="str">
        <f t="shared" si="292"/>
        <v/>
      </c>
      <c r="D352" s="307" t="str">
        <f t="shared" si="241"/>
        <v/>
      </c>
      <c r="E352" s="307" t="str">
        <f t="shared" si="242"/>
        <v/>
      </c>
      <c r="F352" s="307" t="str">
        <f t="shared" si="243"/>
        <v/>
      </c>
      <c r="G352" s="307" t="str">
        <f t="shared" si="244"/>
        <v/>
      </c>
      <c r="H352" s="307" t="str">
        <f t="shared" si="291"/>
        <v/>
      </c>
      <c r="I352" s="307" t="str">
        <f t="shared" si="245"/>
        <v/>
      </c>
      <c r="J352" s="307" t="str">
        <f t="shared" si="246"/>
        <v/>
      </c>
      <c r="K352" s="307" t="str">
        <f t="shared" si="247"/>
        <v/>
      </c>
      <c r="L352" s="307" t="str">
        <f t="shared" si="248"/>
        <v/>
      </c>
      <c r="M352" s="307" t="str">
        <f t="shared" si="249"/>
        <v/>
      </c>
      <c r="N352" s="307" t="str">
        <f t="shared" si="250"/>
        <v/>
      </c>
      <c r="O352" s="307" t="str">
        <f t="shared" si="251"/>
        <v/>
      </c>
      <c r="P352" s="307" t="str">
        <f t="shared" si="252"/>
        <v/>
      </c>
      <c r="Q352" s="307" t="str">
        <f t="shared" si="253"/>
        <v/>
      </c>
      <c r="R352" s="307" t="str">
        <f t="shared" si="254"/>
        <v/>
      </c>
      <c r="S352" s="307" t="str">
        <f t="shared" si="255"/>
        <v/>
      </c>
      <c r="T352" s="307" t="str">
        <f t="shared" si="256"/>
        <v/>
      </c>
      <c r="U352" s="307" t="str">
        <f t="shared" si="257"/>
        <v/>
      </c>
      <c r="V352" s="307" t="str">
        <f t="shared" si="258"/>
        <v/>
      </c>
      <c r="W352" s="307" t="str">
        <f t="shared" si="259"/>
        <v/>
      </c>
      <c r="X352" s="307" t="str">
        <f t="shared" si="260"/>
        <v/>
      </c>
      <c r="Y352" s="307" t="str">
        <f t="shared" si="261"/>
        <v/>
      </c>
      <c r="Z352" s="307" t="str">
        <f t="shared" si="262"/>
        <v/>
      </c>
      <c r="AA352" s="307" t="str">
        <f t="shared" si="263"/>
        <v/>
      </c>
      <c r="AB352" s="307" t="str">
        <f t="shared" si="264"/>
        <v/>
      </c>
      <c r="AC352" s="307" t="str">
        <f t="shared" si="265"/>
        <v/>
      </c>
      <c r="AD352" s="307" t="str">
        <f t="shared" si="266"/>
        <v/>
      </c>
      <c r="AE352" s="307" t="str">
        <f t="shared" si="267"/>
        <v/>
      </c>
      <c r="AF352" s="307" t="str">
        <f t="shared" si="268"/>
        <v/>
      </c>
      <c r="AG352" s="307" t="str">
        <f t="shared" si="269"/>
        <v/>
      </c>
      <c r="AH352" s="307" t="str">
        <f t="shared" si="270"/>
        <v/>
      </c>
      <c r="AI352" s="307" t="str">
        <f t="shared" si="271"/>
        <v/>
      </c>
      <c r="AJ352" s="307" t="str">
        <f t="shared" si="272"/>
        <v/>
      </c>
      <c r="AK352" s="307" t="str">
        <f t="shared" si="273"/>
        <v/>
      </c>
      <c r="AL352" s="307" t="str">
        <f t="shared" si="274"/>
        <v/>
      </c>
      <c r="AM352" s="307" t="str">
        <f t="shared" si="275"/>
        <v/>
      </c>
      <c r="AN352" s="307" t="str">
        <f t="shared" si="276"/>
        <v/>
      </c>
      <c r="AO352" s="307" t="str">
        <f t="shared" si="277"/>
        <v/>
      </c>
      <c r="AP352" s="307" t="str">
        <f t="shared" si="278"/>
        <v/>
      </c>
      <c r="AQ352" s="307" t="str">
        <f t="shared" si="279"/>
        <v/>
      </c>
      <c r="AR352" s="307" t="str">
        <f t="shared" si="280"/>
        <v/>
      </c>
      <c r="AS352" s="307" t="str">
        <f t="shared" si="281"/>
        <v/>
      </c>
      <c r="AT352" s="307" t="str">
        <f t="shared" si="282"/>
        <v/>
      </c>
      <c r="AU352" s="307" t="str">
        <f t="shared" si="283"/>
        <v/>
      </c>
      <c r="AV352" s="307" t="str">
        <f t="shared" si="284"/>
        <v/>
      </c>
      <c r="AW352" s="307" t="str">
        <f t="shared" si="285"/>
        <v/>
      </c>
      <c r="AX352" s="307" t="str">
        <f t="shared" si="286"/>
        <v/>
      </c>
      <c r="AY352" s="307" t="str">
        <f t="shared" si="287"/>
        <v/>
      </c>
      <c r="AZ352" s="307" t="str">
        <f t="shared" si="288"/>
        <v/>
      </c>
      <c r="BA352" s="307" t="str">
        <f t="shared" si="289"/>
        <v/>
      </c>
      <c r="BB352" s="311">
        <f t="shared" si="290"/>
        <v>0</v>
      </c>
    </row>
    <row r="353" spans="1:54">
      <c r="A353" s="307" t="str">
        <f t="shared" si="292"/>
        <v/>
      </c>
      <c r="B353" s="313" t="str">
        <f t="shared" si="292"/>
        <v/>
      </c>
      <c r="C353" s="307" t="str">
        <f t="shared" si="292"/>
        <v/>
      </c>
      <c r="D353" s="307" t="str">
        <f t="shared" si="241"/>
        <v/>
      </c>
      <c r="E353" s="307" t="str">
        <f t="shared" si="242"/>
        <v/>
      </c>
      <c r="F353" s="307" t="str">
        <f t="shared" si="243"/>
        <v/>
      </c>
      <c r="G353" s="307" t="str">
        <f t="shared" si="244"/>
        <v/>
      </c>
      <c r="H353" s="307" t="str">
        <f t="shared" si="291"/>
        <v/>
      </c>
      <c r="I353" s="307" t="str">
        <f t="shared" si="245"/>
        <v/>
      </c>
      <c r="J353" s="307" t="str">
        <f t="shared" si="246"/>
        <v/>
      </c>
      <c r="K353" s="307" t="str">
        <f t="shared" si="247"/>
        <v/>
      </c>
      <c r="L353" s="307" t="str">
        <f t="shared" si="248"/>
        <v/>
      </c>
      <c r="M353" s="307" t="str">
        <f t="shared" si="249"/>
        <v/>
      </c>
      <c r="N353" s="307" t="str">
        <f t="shared" si="250"/>
        <v/>
      </c>
      <c r="O353" s="307" t="str">
        <f t="shared" si="251"/>
        <v/>
      </c>
      <c r="P353" s="307" t="str">
        <f t="shared" si="252"/>
        <v/>
      </c>
      <c r="Q353" s="307" t="str">
        <f t="shared" si="253"/>
        <v/>
      </c>
      <c r="R353" s="307" t="str">
        <f t="shared" si="254"/>
        <v/>
      </c>
      <c r="S353" s="307" t="str">
        <f t="shared" si="255"/>
        <v/>
      </c>
      <c r="T353" s="307" t="str">
        <f t="shared" si="256"/>
        <v/>
      </c>
      <c r="U353" s="307" t="str">
        <f t="shared" si="257"/>
        <v/>
      </c>
      <c r="V353" s="307" t="str">
        <f t="shared" si="258"/>
        <v/>
      </c>
      <c r="W353" s="307" t="str">
        <f t="shared" si="259"/>
        <v/>
      </c>
      <c r="X353" s="307" t="str">
        <f t="shared" si="260"/>
        <v/>
      </c>
      <c r="Y353" s="307" t="str">
        <f t="shared" si="261"/>
        <v/>
      </c>
      <c r="Z353" s="307" t="str">
        <f t="shared" si="262"/>
        <v/>
      </c>
      <c r="AA353" s="307" t="str">
        <f t="shared" si="263"/>
        <v/>
      </c>
      <c r="AB353" s="307" t="str">
        <f t="shared" si="264"/>
        <v/>
      </c>
      <c r="AC353" s="307" t="str">
        <f t="shared" si="265"/>
        <v/>
      </c>
      <c r="AD353" s="307" t="str">
        <f t="shared" si="266"/>
        <v/>
      </c>
      <c r="AE353" s="307" t="str">
        <f t="shared" si="267"/>
        <v/>
      </c>
      <c r="AF353" s="307" t="str">
        <f t="shared" si="268"/>
        <v/>
      </c>
      <c r="AG353" s="307" t="str">
        <f t="shared" si="269"/>
        <v/>
      </c>
      <c r="AH353" s="307" t="str">
        <f t="shared" si="270"/>
        <v/>
      </c>
      <c r="AI353" s="307" t="str">
        <f t="shared" si="271"/>
        <v/>
      </c>
      <c r="AJ353" s="307" t="str">
        <f t="shared" si="272"/>
        <v/>
      </c>
      <c r="AK353" s="307" t="str">
        <f t="shared" si="273"/>
        <v/>
      </c>
      <c r="AL353" s="307" t="str">
        <f t="shared" si="274"/>
        <v/>
      </c>
      <c r="AM353" s="307" t="str">
        <f t="shared" si="275"/>
        <v/>
      </c>
      <c r="AN353" s="307" t="str">
        <f t="shared" si="276"/>
        <v/>
      </c>
      <c r="AO353" s="307" t="str">
        <f t="shared" si="277"/>
        <v/>
      </c>
      <c r="AP353" s="307" t="str">
        <f t="shared" si="278"/>
        <v/>
      </c>
      <c r="AQ353" s="307" t="str">
        <f t="shared" si="279"/>
        <v/>
      </c>
      <c r="AR353" s="307" t="str">
        <f t="shared" si="280"/>
        <v/>
      </c>
      <c r="AS353" s="307" t="str">
        <f t="shared" si="281"/>
        <v/>
      </c>
      <c r="AT353" s="307" t="str">
        <f t="shared" si="282"/>
        <v/>
      </c>
      <c r="AU353" s="307" t="str">
        <f t="shared" si="283"/>
        <v/>
      </c>
      <c r="AV353" s="307" t="str">
        <f t="shared" si="284"/>
        <v/>
      </c>
      <c r="AW353" s="307" t="str">
        <f t="shared" si="285"/>
        <v/>
      </c>
      <c r="AX353" s="307" t="str">
        <f t="shared" si="286"/>
        <v/>
      </c>
      <c r="AY353" s="307" t="str">
        <f t="shared" si="287"/>
        <v/>
      </c>
      <c r="AZ353" s="307" t="str">
        <f t="shared" si="288"/>
        <v/>
      </c>
      <c r="BA353" s="307" t="str">
        <f t="shared" si="289"/>
        <v/>
      </c>
      <c r="BB353" s="311">
        <f t="shared" si="290"/>
        <v>0</v>
      </c>
    </row>
    <row r="354" spans="1:54">
      <c r="A354" s="307" t="str">
        <f t="shared" si="292"/>
        <v/>
      </c>
      <c r="B354" s="313" t="str">
        <f t="shared" si="292"/>
        <v/>
      </c>
      <c r="C354" s="307" t="str">
        <f t="shared" si="292"/>
        <v/>
      </c>
      <c r="D354" s="307" t="str">
        <f t="shared" si="241"/>
        <v/>
      </c>
      <c r="E354" s="307" t="str">
        <f t="shared" si="242"/>
        <v/>
      </c>
      <c r="F354" s="307" t="str">
        <f t="shared" si="243"/>
        <v/>
      </c>
      <c r="G354" s="307" t="str">
        <f t="shared" si="244"/>
        <v/>
      </c>
      <c r="H354" s="307" t="str">
        <f t="shared" si="291"/>
        <v/>
      </c>
      <c r="I354" s="307" t="str">
        <f t="shared" si="245"/>
        <v/>
      </c>
      <c r="J354" s="307" t="str">
        <f t="shared" si="246"/>
        <v/>
      </c>
      <c r="K354" s="307" t="str">
        <f t="shared" si="247"/>
        <v/>
      </c>
      <c r="L354" s="307" t="str">
        <f t="shared" si="248"/>
        <v/>
      </c>
      <c r="M354" s="307" t="str">
        <f t="shared" si="249"/>
        <v/>
      </c>
      <c r="N354" s="307" t="str">
        <f t="shared" si="250"/>
        <v/>
      </c>
      <c r="O354" s="307" t="str">
        <f t="shared" si="251"/>
        <v/>
      </c>
      <c r="P354" s="307" t="str">
        <f t="shared" si="252"/>
        <v/>
      </c>
      <c r="Q354" s="307" t="str">
        <f t="shared" si="253"/>
        <v/>
      </c>
      <c r="R354" s="307" t="str">
        <f t="shared" si="254"/>
        <v/>
      </c>
      <c r="S354" s="307" t="str">
        <f t="shared" si="255"/>
        <v/>
      </c>
      <c r="T354" s="307" t="str">
        <f t="shared" si="256"/>
        <v/>
      </c>
      <c r="U354" s="307" t="str">
        <f t="shared" si="257"/>
        <v/>
      </c>
      <c r="V354" s="307" t="str">
        <f t="shared" si="258"/>
        <v/>
      </c>
      <c r="W354" s="307" t="str">
        <f t="shared" si="259"/>
        <v/>
      </c>
      <c r="X354" s="307" t="str">
        <f t="shared" si="260"/>
        <v/>
      </c>
      <c r="Y354" s="307" t="str">
        <f t="shared" si="261"/>
        <v/>
      </c>
      <c r="Z354" s="307" t="str">
        <f t="shared" si="262"/>
        <v/>
      </c>
      <c r="AA354" s="307" t="str">
        <f t="shared" si="263"/>
        <v/>
      </c>
      <c r="AB354" s="307" t="str">
        <f t="shared" si="264"/>
        <v/>
      </c>
      <c r="AC354" s="307" t="str">
        <f t="shared" si="265"/>
        <v/>
      </c>
      <c r="AD354" s="307" t="str">
        <f t="shared" si="266"/>
        <v/>
      </c>
      <c r="AE354" s="307" t="str">
        <f t="shared" si="267"/>
        <v/>
      </c>
      <c r="AF354" s="307" t="str">
        <f t="shared" si="268"/>
        <v/>
      </c>
      <c r="AG354" s="307" t="str">
        <f t="shared" si="269"/>
        <v/>
      </c>
      <c r="AH354" s="307" t="str">
        <f t="shared" si="270"/>
        <v/>
      </c>
      <c r="AI354" s="307" t="str">
        <f t="shared" si="271"/>
        <v/>
      </c>
      <c r="AJ354" s="307" t="str">
        <f t="shared" si="272"/>
        <v/>
      </c>
      <c r="AK354" s="307" t="str">
        <f t="shared" si="273"/>
        <v/>
      </c>
      <c r="AL354" s="307" t="str">
        <f t="shared" si="274"/>
        <v/>
      </c>
      <c r="AM354" s="307" t="str">
        <f t="shared" si="275"/>
        <v/>
      </c>
      <c r="AN354" s="307" t="str">
        <f t="shared" si="276"/>
        <v/>
      </c>
      <c r="AO354" s="307" t="str">
        <f t="shared" si="277"/>
        <v/>
      </c>
      <c r="AP354" s="307" t="str">
        <f t="shared" si="278"/>
        <v/>
      </c>
      <c r="AQ354" s="307" t="str">
        <f t="shared" si="279"/>
        <v/>
      </c>
      <c r="AR354" s="307" t="str">
        <f t="shared" si="280"/>
        <v/>
      </c>
      <c r="AS354" s="307" t="str">
        <f t="shared" si="281"/>
        <v/>
      </c>
      <c r="AT354" s="307" t="str">
        <f t="shared" si="282"/>
        <v/>
      </c>
      <c r="AU354" s="307" t="str">
        <f t="shared" si="283"/>
        <v/>
      </c>
      <c r="AV354" s="307" t="str">
        <f t="shared" si="284"/>
        <v/>
      </c>
      <c r="AW354" s="307" t="str">
        <f t="shared" si="285"/>
        <v/>
      </c>
      <c r="AX354" s="307" t="str">
        <f t="shared" si="286"/>
        <v/>
      </c>
      <c r="AY354" s="307" t="str">
        <f t="shared" si="287"/>
        <v/>
      </c>
      <c r="AZ354" s="307" t="str">
        <f t="shared" si="288"/>
        <v/>
      </c>
      <c r="BA354" s="307" t="str">
        <f t="shared" si="289"/>
        <v/>
      </c>
      <c r="BB354" s="311">
        <f t="shared" si="290"/>
        <v>0</v>
      </c>
    </row>
    <row r="355" spans="1:54">
      <c r="A355" s="307" t="str">
        <f t="shared" si="292"/>
        <v/>
      </c>
      <c r="B355" s="313" t="str">
        <f t="shared" si="292"/>
        <v/>
      </c>
      <c r="C355" s="307" t="str">
        <f t="shared" si="292"/>
        <v/>
      </c>
      <c r="D355" s="307" t="str">
        <f t="shared" si="241"/>
        <v/>
      </c>
      <c r="E355" s="307" t="str">
        <f t="shared" si="242"/>
        <v/>
      </c>
      <c r="F355" s="307" t="str">
        <f t="shared" si="243"/>
        <v/>
      </c>
      <c r="G355" s="307" t="str">
        <f t="shared" si="244"/>
        <v/>
      </c>
      <c r="H355" s="307" t="str">
        <f t="shared" si="291"/>
        <v/>
      </c>
      <c r="I355" s="307" t="str">
        <f t="shared" si="245"/>
        <v/>
      </c>
      <c r="J355" s="307" t="str">
        <f t="shared" si="246"/>
        <v/>
      </c>
      <c r="K355" s="307" t="str">
        <f t="shared" si="247"/>
        <v/>
      </c>
      <c r="L355" s="307" t="str">
        <f t="shared" si="248"/>
        <v/>
      </c>
      <c r="M355" s="307" t="str">
        <f t="shared" si="249"/>
        <v/>
      </c>
      <c r="N355" s="307" t="str">
        <f t="shared" si="250"/>
        <v/>
      </c>
      <c r="O355" s="307" t="str">
        <f t="shared" si="251"/>
        <v/>
      </c>
      <c r="P355" s="307" t="str">
        <f t="shared" si="252"/>
        <v/>
      </c>
      <c r="Q355" s="307" t="str">
        <f t="shared" si="253"/>
        <v/>
      </c>
      <c r="R355" s="307" t="str">
        <f t="shared" si="254"/>
        <v/>
      </c>
      <c r="S355" s="307" t="str">
        <f t="shared" si="255"/>
        <v/>
      </c>
      <c r="T355" s="307" t="str">
        <f t="shared" si="256"/>
        <v/>
      </c>
      <c r="U355" s="307" t="str">
        <f t="shared" si="257"/>
        <v/>
      </c>
      <c r="V355" s="307" t="str">
        <f t="shared" si="258"/>
        <v/>
      </c>
      <c r="W355" s="307" t="str">
        <f t="shared" si="259"/>
        <v/>
      </c>
      <c r="X355" s="307" t="str">
        <f t="shared" si="260"/>
        <v/>
      </c>
      <c r="Y355" s="307" t="str">
        <f t="shared" si="261"/>
        <v/>
      </c>
      <c r="Z355" s="307" t="str">
        <f t="shared" si="262"/>
        <v/>
      </c>
      <c r="AA355" s="307" t="str">
        <f t="shared" si="263"/>
        <v/>
      </c>
      <c r="AB355" s="307" t="str">
        <f t="shared" si="264"/>
        <v/>
      </c>
      <c r="AC355" s="307" t="str">
        <f t="shared" si="265"/>
        <v/>
      </c>
      <c r="AD355" s="307" t="str">
        <f t="shared" si="266"/>
        <v/>
      </c>
      <c r="AE355" s="307" t="str">
        <f t="shared" si="267"/>
        <v/>
      </c>
      <c r="AF355" s="307" t="str">
        <f t="shared" si="268"/>
        <v/>
      </c>
      <c r="AG355" s="307" t="str">
        <f t="shared" si="269"/>
        <v/>
      </c>
      <c r="AH355" s="307" t="str">
        <f t="shared" si="270"/>
        <v/>
      </c>
      <c r="AI355" s="307" t="str">
        <f t="shared" si="271"/>
        <v/>
      </c>
      <c r="AJ355" s="307" t="str">
        <f t="shared" si="272"/>
        <v/>
      </c>
      <c r="AK355" s="307" t="str">
        <f t="shared" si="273"/>
        <v/>
      </c>
      <c r="AL355" s="307" t="str">
        <f t="shared" si="274"/>
        <v/>
      </c>
      <c r="AM355" s="307" t="str">
        <f t="shared" si="275"/>
        <v/>
      </c>
      <c r="AN355" s="307" t="str">
        <f t="shared" si="276"/>
        <v/>
      </c>
      <c r="AO355" s="307" t="str">
        <f t="shared" si="277"/>
        <v/>
      </c>
      <c r="AP355" s="307" t="str">
        <f t="shared" si="278"/>
        <v/>
      </c>
      <c r="AQ355" s="307" t="str">
        <f t="shared" si="279"/>
        <v/>
      </c>
      <c r="AR355" s="307" t="str">
        <f t="shared" si="280"/>
        <v/>
      </c>
      <c r="AS355" s="307" t="str">
        <f t="shared" si="281"/>
        <v/>
      </c>
      <c r="AT355" s="307" t="str">
        <f t="shared" si="282"/>
        <v/>
      </c>
      <c r="AU355" s="307" t="str">
        <f t="shared" si="283"/>
        <v/>
      </c>
      <c r="AV355" s="307" t="str">
        <f t="shared" si="284"/>
        <v/>
      </c>
      <c r="AW355" s="307" t="str">
        <f t="shared" si="285"/>
        <v/>
      </c>
      <c r="AX355" s="307" t="str">
        <f t="shared" si="286"/>
        <v/>
      </c>
      <c r="AY355" s="307" t="str">
        <f t="shared" si="287"/>
        <v/>
      </c>
      <c r="AZ355" s="307" t="str">
        <f t="shared" si="288"/>
        <v/>
      </c>
      <c r="BA355" s="307" t="str">
        <f t="shared" si="289"/>
        <v/>
      </c>
      <c r="BB355" s="311">
        <f t="shared" si="290"/>
        <v>0</v>
      </c>
    </row>
    <row r="356" spans="1:54">
      <c r="A356" s="307" t="str">
        <f t="shared" si="292"/>
        <v/>
      </c>
      <c r="B356" s="313" t="str">
        <f t="shared" si="292"/>
        <v/>
      </c>
      <c r="C356" s="307" t="str">
        <f t="shared" si="292"/>
        <v/>
      </c>
      <c r="D356" s="307" t="str">
        <f t="shared" si="241"/>
        <v/>
      </c>
      <c r="E356" s="307" t="str">
        <f t="shared" si="242"/>
        <v/>
      </c>
      <c r="F356" s="307" t="str">
        <f t="shared" si="243"/>
        <v/>
      </c>
      <c r="G356" s="307" t="str">
        <f t="shared" si="244"/>
        <v/>
      </c>
      <c r="H356" s="307" t="str">
        <f t="shared" si="291"/>
        <v/>
      </c>
      <c r="I356" s="307" t="str">
        <f t="shared" si="245"/>
        <v/>
      </c>
      <c r="J356" s="307" t="str">
        <f t="shared" si="246"/>
        <v/>
      </c>
      <c r="K356" s="307" t="str">
        <f t="shared" si="247"/>
        <v/>
      </c>
      <c r="L356" s="307" t="str">
        <f t="shared" si="248"/>
        <v/>
      </c>
      <c r="M356" s="307" t="str">
        <f t="shared" si="249"/>
        <v/>
      </c>
      <c r="N356" s="307" t="str">
        <f t="shared" si="250"/>
        <v/>
      </c>
      <c r="O356" s="307" t="str">
        <f t="shared" si="251"/>
        <v/>
      </c>
      <c r="P356" s="307" t="str">
        <f t="shared" si="252"/>
        <v/>
      </c>
      <c r="Q356" s="307" t="str">
        <f t="shared" si="253"/>
        <v/>
      </c>
      <c r="R356" s="307" t="str">
        <f t="shared" si="254"/>
        <v/>
      </c>
      <c r="S356" s="307" t="str">
        <f t="shared" si="255"/>
        <v/>
      </c>
      <c r="T356" s="307" t="str">
        <f t="shared" si="256"/>
        <v/>
      </c>
      <c r="U356" s="307" t="str">
        <f t="shared" si="257"/>
        <v/>
      </c>
      <c r="V356" s="307" t="str">
        <f t="shared" si="258"/>
        <v/>
      </c>
      <c r="W356" s="307" t="str">
        <f t="shared" si="259"/>
        <v/>
      </c>
      <c r="X356" s="307" t="str">
        <f t="shared" si="260"/>
        <v/>
      </c>
      <c r="Y356" s="307" t="str">
        <f t="shared" si="261"/>
        <v/>
      </c>
      <c r="Z356" s="307" t="str">
        <f t="shared" si="262"/>
        <v/>
      </c>
      <c r="AA356" s="307" t="str">
        <f t="shared" si="263"/>
        <v/>
      </c>
      <c r="AB356" s="307" t="str">
        <f t="shared" si="264"/>
        <v/>
      </c>
      <c r="AC356" s="307" t="str">
        <f t="shared" si="265"/>
        <v/>
      </c>
      <c r="AD356" s="307" t="str">
        <f t="shared" si="266"/>
        <v/>
      </c>
      <c r="AE356" s="307" t="str">
        <f t="shared" si="267"/>
        <v/>
      </c>
      <c r="AF356" s="307" t="str">
        <f t="shared" si="268"/>
        <v/>
      </c>
      <c r="AG356" s="307" t="str">
        <f t="shared" si="269"/>
        <v/>
      </c>
      <c r="AH356" s="307" t="str">
        <f t="shared" si="270"/>
        <v/>
      </c>
      <c r="AI356" s="307" t="str">
        <f t="shared" si="271"/>
        <v/>
      </c>
      <c r="AJ356" s="307" t="str">
        <f t="shared" si="272"/>
        <v/>
      </c>
      <c r="AK356" s="307" t="str">
        <f t="shared" si="273"/>
        <v/>
      </c>
      <c r="AL356" s="307" t="str">
        <f t="shared" si="274"/>
        <v/>
      </c>
      <c r="AM356" s="307" t="str">
        <f t="shared" si="275"/>
        <v/>
      </c>
      <c r="AN356" s="307" t="str">
        <f t="shared" si="276"/>
        <v/>
      </c>
      <c r="AO356" s="307" t="str">
        <f t="shared" si="277"/>
        <v/>
      </c>
      <c r="AP356" s="307" t="str">
        <f t="shared" si="278"/>
        <v/>
      </c>
      <c r="AQ356" s="307" t="str">
        <f t="shared" si="279"/>
        <v/>
      </c>
      <c r="AR356" s="307" t="str">
        <f t="shared" si="280"/>
        <v/>
      </c>
      <c r="AS356" s="307" t="str">
        <f t="shared" si="281"/>
        <v/>
      </c>
      <c r="AT356" s="307" t="str">
        <f t="shared" si="282"/>
        <v/>
      </c>
      <c r="AU356" s="307" t="str">
        <f t="shared" si="283"/>
        <v/>
      </c>
      <c r="AV356" s="307" t="str">
        <f t="shared" si="284"/>
        <v/>
      </c>
      <c r="AW356" s="307" t="str">
        <f t="shared" si="285"/>
        <v/>
      </c>
      <c r="AX356" s="307" t="str">
        <f t="shared" si="286"/>
        <v/>
      </c>
      <c r="AY356" s="307" t="str">
        <f t="shared" si="287"/>
        <v/>
      </c>
      <c r="AZ356" s="307" t="str">
        <f t="shared" si="288"/>
        <v/>
      </c>
      <c r="BA356" s="307" t="str">
        <f t="shared" si="289"/>
        <v/>
      </c>
      <c r="BB356" s="311">
        <f t="shared" si="290"/>
        <v>0</v>
      </c>
    </row>
    <row r="357" spans="1:54">
      <c r="A357" s="307" t="str">
        <f t="shared" si="292"/>
        <v/>
      </c>
      <c r="B357" s="313" t="str">
        <f t="shared" si="292"/>
        <v/>
      </c>
      <c r="C357" s="307" t="str">
        <f t="shared" si="292"/>
        <v/>
      </c>
      <c r="D357" s="307" t="str">
        <f t="shared" si="241"/>
        <v/>
      </c>
      <c r="E357" s="307" t="str">
        <f t="shared" si="242"/>
        <v/>
      </c>
      <c r="F357" s="307" t="str">
        <f t="shared" si="243"/>
        <v/>
      </c>
      <c r="G357" s="307" t="str">
        <f t="shared" si="244"/>
        <v/>
      </c>
      <c r="H357" s="307" t="str">
        <f t="shared" si="291"/>
        <v/>
      </c>
      <c r="I357" s="307" t="str">
        <f t="shared" si="245"/>
        <v/>
      </c>
      <c r="J357" s="307" t="str">
        <f t="shared" si="246"/>
        <v/>
      </c>
      <c r="K357" s="307" t="str">
        <f t="shared" si="247"/>
        <v/>
      </c>
      <c r="L357" s="307" t="str">
        <f t="shared" si="248"/>
        <v/>
      </c>
      <c r="M357" s="307" t="str">
        <f t="shared" si="249"/>
        <v/>
      </c>
      <c r="N357" s="307" t="str">
        <f t="shared" si="250"/>
        <v/>
      </c>
      <c r="O357" s="307" t="str">
        <f t="shared" si="251"/>
        <v/>
      </c>
      <c r="P357" s="307" t="str">
        <f t="shared" si="252"/>
        <v/>
      </c>
      <c r="Q357" s="307" t="str">
        <f t="shared" si="253"/>
        <v/>
      </c>
      <c r="R357" s="307" t="str">
        <f t="shared" si="254"/>
        <v/>
      </c>
      <c r="S357" s="307" t="str">
        <f t="shared" si="255"/>
        <v/>
      </c>
      <c r="T357" s="307" t="str">
        <f t="shared" si="256"/>
        <v/>
      </c>
      <c r="U357" s="307" t="str">
        <f t="shared" si="257"/>
        <v/>
      </c>
      <c r="V357" s="307" t="str">
        <f t="shared" si="258"/>
        <v/>
      </c>
      <c r="W357" s="307" t="str">
        <f t="shared" si="259"/>
        <v/>
      </c>
      <c r="X357" s="307" t="str">
        <f t="shared" si="260"/>
        <v/>
      </c>
      <c r="Y357" s="307" t="str">
        <f t="shared" si="261"/>
        <v/>
      </c>
      <c r="Z357" s="307" t="str">
        <f t="shared" si="262"/>
        <v/>
      </c>
      <c r="AA357" s="307" t="str">
        <f t="shared" si="263"/>
        <v/>
      </c>
      <c r="AB357" s="307" t="str">
        <f t="shared" si="264"/>
        <v/>
      </c>
      <c r="AC357" s="307" t="str">
        <f t="shared" si="265"/>
        <v/>
      </c>
      <c r="AD357" s="307" t="str">
        <f t="shared" si="266"/>
        <v/>
      </c>
      <c r="AE357" s="307" t="str">
        <f t="shared" si="267"/>
        <v/>
      </c>
      <c r="AF357" s="307" t="str">
        <f t="shared" si="268"/>
        <v/>
      </c>
      <c r="AG357" s="307" t="str">
        <f t="shared" si="269"/>
        <v/>
      </c>
      <c r="AH357" s="307" t="str">
        <f t="shared" si="270"/>
        <v/>
      </c>
      <c r="AI357" s="307" t="str">
        <f t="shared" si="271"/>
        <v/>
      </c>
      <c r="AJ357" s="307" t="str">
        <f t="shared" si="272"/>
        <v/>
      </c>
      <c r="AK357" s="307" t="str">
        <f t="shared" si="273"/>
        <v/>
      </c>
      <c r="AL357" s="307" t="str">
        <f t="shared" si="274"/>
        <v/>
      </c>
      <c r="AM357" s="307" t="str">
        <f t="shared" si="275"/>
        <v/>
      </c>
      <c r="AN357" s="307" t="str">
        <f t="shared" si="276"/>
        <v/>
      </c>
      <c r="AO357" s="307" t="str">
        <f t="shared" si="277"/>
        <v/>
      </c>
      <c r="AP357" s="307" t="str">
        <f t="shared" si="278"/>
        <v/>
      </c>
      <c r="AQ357" s="307" t="str">
        <f t="shared" si="279"/>
        <v/>
      </c>
      <c r="AR357" s="307" t="str">
        <f t="shared" si="280"/>
        <v/>
      </c>
      <c r="AS357" s="307" t="str">
        <f t="shared" si="281"/>
        <v/>
      </c>
      <c r="AT357" s="307" t="str">
        <f t="shared" si="282"/>
        <v/>
      </c>
      <c r="AU357" s="307" t="str">
        <f t="shared" si="283"/>
        <v/>
      </c>
      <c r="AV357" s="307" t="str">
        <f t="shared" si="284"/>
        <v/>
      </c>
      <c r="AW357" s="307" t="str">
        <f t="shared" si="285"/>
        <v/>
      </c>
      <c r="AX357" s="307" t="str">
        <f t="shared" si="286"/>
        <v/>
      </c>
      <c r="AY357" s="307" t="str">
        <f t="shared" si="287"/>
        <v/>
      </c>
      <c r="AZ357" s="307" t="str">
        <f t="shared" si="288"/>
        <v/>
      </c>
      <c r="BA357" s="307" t="str">
        <f t="shared" si="289"/>
        <v/>
      </c>
      <c r="BB357" s="311">
        <f t="shared" si="290"/>
        <v>0</v>
      </c>
    </row>
    <row r="358" spans="1:54">
      <c r="A358" s="307" t="str">
        <f t="shared" si="292"/>
        <v/>
      </c>
      <c r="B358" s="313" t="str">
        <f t="shared" si="292"/>
        <v/>
      </c>
      <c r="C358" s="307" t="str">
        <f t="shared" si="292"/>
        <v/>
      </c>
      <c r="D358" s="307" t="str">
        <f t="shared" ref="D358:D389" si="293">IF(OR(AND($BD$325&lt;=$D$325,$D$325&lt;=$BE$325),AND($BD$326&lt;=$D$325,$D$325&lt;=$BE$326)),D251,"")</f>
        <v/>
      </c>
      <c r="E358" s="307" t="str">
        <f t="shared" ref="E358:E389" si="294">IF(OR(AND($BD$325&lt;=$E$325,$E$325&lt;=$BE$325),AND($BD$326&lt;=$E$325,$E$325&lt;=$BE$326)),E251,"")</f>
        <v/>
      </c>
      <c r="F358" s="307" t="str">
        <f t="shared" ref="F358:F389" si="295">IF(OR(AND($BD$325&lt;=$F$325,$F$325&lt;=$BE$325),AND($BD$326&lt;=$F$325,$F$325&lt;=$BE$326)),F251,"")</f>
        <v/>
      </c>
      <c r="G358" s="307" t="str">
        <f t="shared" ref="G358:G389" si="296">IF(OR(AND($BD$325&lt;=$G$325,$G$325&lt;=$BE$325),AND($BD$326&lt;=$G$325,$G$325&lt;=$BE$326)),G251,"")</f>
        <v/>
      </c>
      <c r="H358" s="307" t="str">
        <f t="shared" si="291"/>
        <v/>
      </c>
      <c r="I358" s="307" t="str">
        <f t="shared" ref="I358:I389" si="297">IF(OR(AND($BD$325&lt;=$I$325,$I$325&lt;=$BE$325),AND($BD$326&lt;=$I$325,$I$325&lt;=$BE$326)),I251,"")</f>
        <v/>
      </c>
      <c r="J358" s="307" t="str">
        <f t="shared" ref="J358:J389" si="298">IF(OR(AND($BD$325&lt;=$J$325,$J$325&lt;=$BE$325),AND($BD$326&lt;=$J$325,$J$325&lt;=$BE$326)),J251,"")</f>
        <v/>
      </c>
      <c r="K358" s="307" t="str">
        <f t="shared" ref="K358:K389" si="299">IF(OR(AND($BD$325&lt;=$K$325,$K$325&lt;=$BE$325),AND($BD$326&lt;=$K$325,$K$325&lt;=$BE$326)),K251,"")</f>
        <v/>
      </c>
      <c r="L358" s="307" t="str">
        <f t="shared" ref="L358:L389" si="300">IF(OR(AND($BD$325&lt;=$L$325,$L$325&lt;=$BE$325),AND($BD$326&lt;=$L$325,$L$325&lt;=$BE$326)),L251,"")</f>
        <v/>
      </c>
      <c r="M358" s="307" t="str">
        <f t="shared" ref="M358:M389" si="301">IF(OR(AND($BD$325&lt;=$M$325,$M$325&lt;=$BE$325),AND($BD$326&lt;=$M$325,$M$325&lt;=$BE$326)),M251,"")</f>
        <v/>
      </c>
      <c r="N358" s="307" t="str">
        <f t="shared" ref="N358:N389" si="302">IF(OR(AND($BD$325&lt;=$N$325,$N$325&lt;=$BE$325),AND($BD$326&lt;=$N$325,$N$325&lt;=$BE$326)),N251,"")</f>
        <v/>
      </c>
      <c r="O358" s="307" t="str">
        <f t="shared" ref="O358:O389" si="303">IF(OR(AND($BD$325&lt;=$O$325,$O$325&lt;=$BE$325),AND($BD$326&lt;=$O$325,$O$325&lt;=$BE$326)),O251,"")</f>
        <v/>
      </c>
      <c r="P358" s="307" t="str">
        <f t="shared" ref="P358:P389" si="304">IF(OR(AND($BD$325&lt;=$P$325,$P$325&lt;=$BE$325),AND($BD$326&lt;=$P$325,$P$325&lt;=$BE$326)),P251,"")</f>
        <v/>
      </c>
      <c r="Q358" s="307" t="str">
        <f t="shared" ref="Q358:Q389" si="305">IF(OR(AND($BD$325&lt;=$Q$325,$Q$325&lt;=$BE$325),AND($BD$326&lt;=$Q$325,$Q$325&lt;=$BE$326)),Q251,"")</f>
        <v/>
      </c>
      <c r="R358" s="307" t="str">
        <f t="shared" ref="R358:R389" si="306">IF(OR(AND($BD$325&lt;=$R$325,$R$325&lt;=$BE$325),AND($BD$326&lt;=$R$325,$R$325&lt;=$BE$326)),R251,"")</f>
        <v/>
      </c>
      <c r="S358" s="307" t="str">
        <f t="shared" ref="S358:S389" si="307">IF(OR(AND($BD$325&lt;=$S$325,$S$325&lt;=$BE$325),AND($BD$326&lt;=$S$325,$S$325&lt;=$BE$326)),S251,"")</f>
        <v/>
      </c>
      <c r="T358" s="307" t="str">
        <f t="shared" ref="T358:T389" si="308">IF(OR(AND($BD$325&lt;=$T$325,$T$325&lt;=$BE$325),AND($BD$326&lt;=$T$325,$T$325&lt;=$BE$326)),T251,"")</f>
        <v/>
      </c>
      <c r="U358" s="307" t="str">
        <f t="shared" ref="U358:U389" si="309">IF(OR(AND($BD$325&lt;=$U$325,$U$325&lt;=$BE$325),AND($BD$326&lt;=$U$325,$U$325&lt;=$BE$326)),U251,"")</f>
        <v/>
      </c>
      <c r="V358" s="307" t="str">
        <f t="shared" ref="V358:V389" si="310">IF(OR(AND($BD$325&lt;=$V$325,$V$325&lt;=$BE$325),AND($BD$326&lt;=$V$325,$V$325&lt;=$BE$326)),V251,"")</f>
        <v/>
      </c>
      <c r="W358" s="307" t="str">
        <f t="shared" ref="W358:W389" si="311">IF(OR(AND($BD$325&lt;=$W$325,$W$325&lt;=$BE$325),AND($BD$326&lt;=$W$325,$W$325&lt;=$BE$326)),W251,"")</f>
        <v/>
      </c>
      <c r="X358" s="307" t="str">
        <f t="shared" ref="X358:X389" si="312">IF(OR(AND($BD$325&lt;=$X$325,$X$325&lt;=$BE$325),AND($BD$326&lt;=$X$325,$X$325&lt;=$BE$326)),X251,"")</f>
        <v/>
      </c>
      <c r="Y358" s="307" t="str">
        <f t="shared" ref="Y358:Y389" si="313">IF(OR(AND($BD$325&lt;=$Y$325,$Y$325&lt;=$BE$325),AND($BD$326&lt;=$Y$325,$Y$325&lt;=$BE$326)),Y251,"")</f>
        <v/>
      </c>
      <c r="Z358" s="307" t="str">
        <f t="shared" ref="Z358:Z389" si="314">IF(OR(AND($BD$325&lt;=$Z$325,$Z$325&lt;=$BE$325),AND($BD$326&lt;=$Z$325,$Z$325&lt;=$BE$326)),Z251,"")</f>
        <v/>
      </c>
      <c r="AA358" s="307" t="str">
        <f t="shared" ref="AA358:AA389" si="315">IF(OR(AND($BD$325&lt;=$AA$325,$AA$325&lt;=$BE$325),AND($BD$326&lt;=$AA$325,$AA$325&lt;=$BE$326)),AA251,"")</f>
        <v/>
      </c>
      <c r="AB358" s="307" t="str">
        <f t="shared" ref="AB358:AB389" si="316">IF(OR(AND($BD$325&lt;=$AB$325,$AB$325&lt;=$BE$325),AND($BD$326&lt;=$AB$325,$AB$325&lt;=$BE$326)),AB251,"")</f>
        <v/>
      </c>
      <c r="AC358" s="307" t="str">
        <f t="shared" ref="AC358:AC389" si="317">IF(OR(AND($BD$325&lt;=$AC$325,$AC$325&lt;=$BE$325),AND($BD$326&lt;=$AC$325,$AC$325&lt;=$BE$326)),AC251,"")</f>
        <v/>
      </c>
      <c r="AD358" s="307" t="str">
        <f t="shared" ref="AD358:AD389" si="318">IF(OR(AND($BD$325&lt;=$AD$325,$AD$325&lt;=$BE$325),AND($BD$326&lt;=$AD$325,$AD$325&lt;=$BE$326)),AD251,"")</f>
        <v/>
      </c>
      <c r="AE358" s="307" t="str">
        <f t="shared" ref="AE358:AE389" si="319">IF(OR(AND($BD$325&lt;=$AE$325,$AE$325&lt;=$BE$325),AND($BD$326&lt;=$AE$325,$AE$325&lt;=$BE$326)),AE251,"")</f>
        <v/>
      </c>
      <c r="AF358" s="307" t="str">
        <f t="shared" ref="AF358:AF389" si="320">IF(OR(AND($BD$325&lt;=$AF$325,$AF$325&lt;=$BE$325),AND($BD$326&lt;=$AF$325,$AF$325&lt;=$BE$326)),AF251,"")</f>
        <v/>
      </c>
      <c r="AG358" s="307" t="str">
        <f t="shared" ref="AG358:AG389" si="321">IF(OR(AND($BD$325&lt;=$AG$325,$AG$325&lt;=$BE$325),AND($BD$326&lt;=$AG$325,$AG$325&lt;=$BE$326)),AG251,"")</f>
        <v/>
      </c>
      <c r="AH358" s="307" t="str">
        <f t="shared" ref="AH358:AH389" si="322">IF(OR(AND($BD$325&lt;=$AH$325,$AH$325&lt;=$BE$325),AND($BD$326&lt;=$AH$325,$AH$325&lt;=$BE$326)),AH251,"")</f>
        <v/>
      </c>
      <c r="AI358" s="307" t="str">
        <f t="shared" ref="AI358:AI389" si="323">IF(OR(AND($BD$325&lt;=$AI$325,$AI$325&lt;=$BE$325),AND($BD$326&lt;=$AI$325,$AI$325&lt;=$BE$326)),AI251,"")</f>
        <v/>
      </c>
      <c r="AJ358" s="307" t="str">
        <f t="shared" ref="AJ358:AJ389" si="324">IF(OR(AND($BD$325&lt;=$AJ$325,$AJ$325&lt;=$BE$325),AND($BD$326&lt;=$AJ$325,$AJ$325&lt;=$BE$326)),AJ251,"")</f>
        <v/>
      </c>
      <c r="AK358" s="307" t="str">
        <f t="shared" ref="AK358:AK389" si="325">IF(OR(AND($BD$325&lt;=$AK$325,$AK$325&lt;=$BE$325),AND($BD$326&lt;=$AK$325,$AK$325&lt;=$BE$326)),AK251,"")</f>
        <v/>
      </c>
      <c r="AL358" s="307" t="str">
        <f t="shared" ref="AL358:AL389" si="326">IF(OR(AND($BD$325&lt;=$AL$325,$AL$325&lt;=$BE$325),AND($BD$326&lt;=$AL$325,$AL$325&lt;=$BE$326)),AL251,"")</f>
        <v/>
      </c>
      <c r="AM358" s="307" t="str">
        <f t="shared" ref="AM358:AM389" si="327">IF(OR(AND($BD$325&lt;=$AM$325,$AM$325&lt;=$BE$325),AND($BD$326&lt;=$AM$325,$AM$325&lt;=$BE$326)),AM251,"")</f>
        <v/>
      </c>
      <c r="AN358" s="307" t="str">
        <f t="shared" ref="AN358:AN389" si="328">IF(OR(AND($BD$325&lt;=$AN$325,$AN$325&lt;=$BE$325),AND($BD$326&lt;=$AN$325,$AN$325&lt;=$BE$326)),AN251,"")</f>
        <v/>
      </c>
      <c r="AO358" s="307" t="str">
        <f t="shared" ref="AO358:AO389" si="329">IF(OR(AND($BD$325&lt;=$AO$325,$AO$325&lt;=$BE$325),AND($BD$326&lt;=$AO$325,$AO$325&lt;=$BE$326)),AO251,"")</f>
        <v/>
      </c>
      <c r="AP358" s="307" t="str">
        <f t="shared" ref="AP358:AP389" si="330">IF(OR(AND($BD$325&lt;=$AP$325,$AP$325&lt;=$BE$325),AND($BD$326&lt;=$AP$325,$AP$325&lt;=$BE$326)),AP251,"")</f>
        <v/>
      </c>
      <c r="AQ358" s="307" t="str">
        <f t="shared" ref="AQ358:AQ389" si="331">IF(OR(AND($BD$325&lt;=$AQ$325,$AQ$325&lt;=$BE$325),AND($BD$326&lt;=$AQ$325,$AQ$325&lt;=$BE$326)),AQ251,"")</f>
        <v/>
      </c>
      <c r="AR358" s="307" t="str">
        <f t="shared" ref="AR358:AR389" si="332">IF(OR(AND($BD$325&lt;=$AR$325,$AR$325&lt;=$BE$325),AND($BD$326&lt;=$AR$325,$AR$325&lt;=$BE$326)),AR251,"")</f>
        <v/>
      </c>
      <c r="AS358" s="307" t="str">
        <f t="shared" ref="AS358:AS389" si="333">IF(OR(AND($BD$325&lt;=$AS$325,$AS$325&lt;=$BE$325),AND($BD$326&lt;=$AS$325,$AS$325&lt;=$BE$326)),AS251,"")</f>
        <v/>
      </c>
      <c r="AT358" s="307" t="str">
        <f t="shared" ref="AT358:AT389" si="334">IF(OR(AND($BD$325&lt;=$AT$325,$AT$325&lt;=$BE$325),AND($BD$326&lt;=$AT$325,$AT$325&lt;=$BE$326)),AT251,"")</f>
        <v/>
      </c>
      <c r="AU358" s="307" t="str">
        <f t="shared" ref="AU358:AU389" si="335">IF(OR(AND($BD$325&lt;=$AU$325,$AU$325&lt;=$BE$325),AND($BD$326&lt;=$AU$325,$AU$325&lt;=$BE$326)),AU251,"")</f>
        <v/>
      </c>
      <c r="AV358" s="307" t="str">
        <f t="shared" ref="AV358:AV389" si="336">IF(OR(AND($BD$325&lt;=$AV$325,$AV$325&lt;=$BE$325),AND($BD$326&lt;=$AV$325,$AV$325&lt;=$BE$326)),AV251,"")</f>
        <v/>
      </c>
      <c r="AW358" s="307" t="str">
        <f t="shared" ref="AW358:AW389" si="337">IF(OR(AND($BD$325&lt;=$AW$325,$AW$325&lt;=$BE$325),AND($BD$326&lt;=$AW$325,$AW$325&lt;=$BE$326)),AW251,"")</f>
        <v/>
      </c>
      <c r="AX358" s="307" t="str">
        <f t="shared" ref="AX358:AX389" si="338">IF(OR(AND($BD$325&lt;=$AX$325,$AX$325&lt;=$BE$325),AND($BD$326&lt;=$AX$325,$AX$325&lt;=$BE$326)),AX251,"")</f>
        <v/>
      </c>
      <c r="AY358" s="307" t="str">
        <f t="shared" ref="AY358:AY389" si="339">IF(OR(AND($BD$325&lt;=$AY$325,$AY$325&lt;=$BE$325),AND($BD$326&lt;=$AY$325,$AY$325&lt;=$BE$326)),AY251,"")</f>
        <v/>
      </c>
      <c r="AZ358" s="307" t="str">
        <f t="shared" ref="AZ358:AZ389" si="340">IF(OR(AND($BD$325&lt;=$AZ$325,$AZ$325&lt;=$BE$325),AND($BD$326&lt;=$AZ$325,$AZ$325&lt;=$BE$326)),AZ251,"")</f>
        <v/>
      </c>
      <c r="BA358" s="307" t="str">
        <f t="shared" ref="BA358:BA389" si="341">IF(OR(AND($BD$325&lt;=$BA$325,$BA$325&lt;=$BE$325),AND($BD$326&lt;=$BA$325,$BA$325&lt;=$BE$326)),BA251,"")</f>
        <v/>
      </c>
      <c r="BB358" s="311">
        <f t="shared" ref="BB358:BB389" si="342">COUNTIF(D358:BA358,1)</f>
        <v>0</v>
      </c>
    </row>
    <row r="359" spans="1:54">
      <c r="A359" s="307" t="str">
        <f t="shared" si="292"/>
        <v/>
      </c>
      <c r="B359" s="313" t="str">
        <f t="shared" si="292"/>
        <v/>
      </c>
      <c r="C359" s="307" t="str">
        <f t="shared" si="292"/>
        <v/>
      </c>
      <c r="D359" s="307" t="str">
        <f t="shared" si="293"/>
        <v/>
      </c>
      <c r="E359" s="307" t="str">
        <f t="shared" si="294"/>
        <v/>
      </c>
      <c r="F359" s="307" t="str">
        <f t="shared" si="295"/>
        <v/>
      </c>
      <c r="G359" s="307" t="str">
        <f t="shared" si="296"/>
        <v/>
      </c>
      <c r="H359" s="307" t="str">
        <f t="shared" si="291"/>
        <v/>
      </c>
      <c r="I359" s="307" t="str">
        <f t="shared" si="297"/>
        <v/>
      </c>
      <c r="J359" s="307" t="str">
        <f t="shared" si="298"/>
        <v/>
      </c>
      <c r="K359" s="307" t="str">
        <f t="shared" si="299"/>
        <v/>
      </c>
      <c r="L359" s="307" t="str">
        <f t="shared" si="300"/>
        <v/>
      </c>
      <c r="M359" s="307" t="str">
        <f t="shared" si="301"/>
        <v/>
      </c>
      <c r="N359" s="307" t="str">
        <f t="shared" si="302"/>
        <v/>
      </c>
      <c r="O359" s="307" t="str">
        <f t="shared" si="303"/>
        <v/>
      </c>
      <c r="P359" s="307" t="str">
        <f t="shared" si="304"/>
        <v/>
      </c>
      <c r="Q359" s="307" t="str">
        <f t="shared" si="305"/>
        <v/>
      </c>
      <c r="R359" s="307" t="str">
        <f t="shared" si="306"/>
        <v/>
      </c>
      <c r="S359" s="307" t="str">
        <f t="shared" si="307"/>
        <v/>
      </c>
      <c r="T359" s="307" t="str">
        <f t="shared" si="308"/>
        <v/>
      </c>
      <c r="U359" s="307" t="str">
        <f t="shared" si="309"/>
        <v/>
      </c>
      <c r="V359" s="307" t="str">
        <f t="shared" si="310"/>
        <v/>
      </c>
      <c r="W359" s="307" t="str">
        <f t="shared" si="311"/>
        <v/>
      </c>
      <c r="X359" s="307" t="str">
        <f t="shared" si="312"/>
        <v/>
      </c>
      <c r="Y359" s="307" t="str">
        <f t="shared" si="313"/>
        <v/>
      </c>
      <c r="Z359" s="307" t="str">
        <f t="shared" si="314"/>
        <v/>
      </c>
      <c r="AA359" s="307" t="str">
        <f t="shared" si="315"/>
        <v/>
      </c>
      <c r="AB359" s="307" t="str">
        <f t="shared" si="316"/>
        <v/>
      </c>
      <c r="AC359" s="307" t="str">
        <f t="shared" si="317"/>
        <v/>
      </c>
      <c r="AD359" s="307" t="str">
        <f t="shared" si="318"/>
        <v/>
      </c>
      <c r="AE359" s="307" t="str">
        <f t="shared" si="319"/>
        <v/>
      </c>
      <c r="AF359" s="307" t="str">
        <f t="shared" si="320"/>
        <v/>
      </c>
      <c r="AG359" s="307" t="str">
        <f t="shared" si="321"/>
        <v/>
      </c>
      <c r="AH359" s="307" t="str">
        <f t="shared" si="322"/>
        <v/>
      </c>
      <c r="AI359" s="307" t="str">
        <f t="shared" si="323"/>
        <v/>
      </c>
      <c r="AJ359" s="307" t="str">
        <f t="shared" si="324"/>
        <v/>
      </c>
      <c r="AK359" s="307" t="str">
        <f t="shared" si="325"/>
        <v/>
      </c>
      <c r="AL359" s="307" t="str">
        <f t="shared" si="326"/>
        <v/>
      </c>
      <c r="AM359" s="307" t="str">
        <f t="shared" si="327"/>
        <v/>
      </c>
      <c r="AN359" s="307" t="str">
        <f t="shared" si="328"/>
        <v/>
      </c>
      <c r="AO359" s="307" t="str">
        <f t="shared" si="329"/>
        <v/>
      </c>
      <c r="AP359" s="307" t="str">
        <f t="shared" si="330"/>
        <v/>
      </c>
      <c r="AQ359" s="307" t="str">
        <f t="shared" si="331"/>
        <v/>
      </c>
      <c r="AR359" s="307" t="str">
        <f t="shared" si="332"/>
        <v/>
      </c>
      <c r="AS359" s="307" t="str">
        <f t="shared" si="333"/>
        <v/>
      </c>
      <c r="AT359" s="307" t="str">
        <f t="shared" si="334"/>
        <v/>
      </c>
      <c r="AU359" s="307" t="str">
        <f t="shared" si="335"/>
        <v/>
      </c>
      <c r="AV359" s="307" t="str">
        <f t="shared" si="336"/>
        <v/>
      </c>
      <c r="AW359" s="307" t="str">
        <f t="shared" si="337"/>
        <v/>
      </c>
      <c r="AX359" s="307" t="str">
        <f t="shared" si="338"/>
        <v/>
      </c>
      <c r="AY359" s="307" t="str">
        <f t="shared" si="339"/>
        <v/>
      </c>
      <c r="AZ359" s="307" t="str">
        <f t="shared" si="340"/>
        <v/>
      </c>
      <c r="BA359" s="307" t="str">
        <f t="shared" si="341"/>
        <v/>
      </c>
      <c r="BB359" s="311">
        <f t="shared" si="342"/>
        <v>0</v>
      </c>
    </row>
    <row r="360" spans="1:54">
      <c r="A360" s="307" t="str">
        <f t="shared" si="292"/>
        <v/>
      </c>
      <c r="B360" s="313" t="str">
        <f t="shared" si="292"/>
        <v/>
      </c>
      <c r="C360" s="307" t="str">
        <f t="shared" si="292"/>
        <v/>
      </c>
      <c r="D360" s="307" t="str">
        <f t="shared" si="293"/>
        <v/>
      </c>
      <c r="E360" s="307" t="str">
        <f t="shared" si="294"/>
        <v/>
      </c>
      <c r="F360" s="307" t="str">
        <f t="shared" si="295"/>
        <v/>
      </c>
      <c r="G360" s="307" t="str">
        <f t="shared" si="296"/>
        <v/>
      </c>
      <c r="H360" s="307" t="str">
        <f t="shared" ref="H360:H391" si="343">IF(OR(AND($BD$325&lt;=$H$325,$H$325&lt;=$BE$325),AND($BD$326&lt;=$H$325,$H$325&lt;=$BE$326)),H253,"")</f>
        <v/>
      </c>
      <c r="I360" s="307" t="str">
        <f t="shared" si="297"/>
        <v/>
      </c>
      <c r="J360" s="307" t="str">
        <f t="shared" si="298"/>
        <v/>
      </c>
      <c r="K360" s="307" t="str">
        <f t="shared" si="299"/>
        <v/>
      </c>
      <c r="L360" s="307" t="str">
        <f t="shared" si="300"/>
        <v/>
      </c>
      <c r="M360" s="307" t="str">
        <f t="shared" si="301"/>
        <v/>
      </c>
      <c r="N360" s="307" t="str">
        <f t="shared" si="302"/>
        <v/>
      </c>
      <c r="O360" s="307" t="str">
        <f t="shared" si="303"/>
        <v/>
      </c>
      <c r="P360" s="307" t="str">
        <f t="shared" si="304"/>
        <v/>
      </c>
      <c r="Q360" s="307" t="str">
        <f t="shared" si="305"/>
        <v/>
      </c>
      <c r="R360" s="307" t="str">
        <f t="shared" si="306"/>
        <v/>
      </c>
      <c r="S360" s="307" t="str">
        <f t="shared" si="307"/>
        <v/>
      </c>
      <c r="T360" s="307" t="str">
        <f t="shared" si="308"/>
        <v/>
      </c>
      <c r="U360" s="307" t="str">
        <f t="shared" si="309"/>
        <v/>
      </c>
      <c r="V360" s="307" t="str">
        <f t="shared" si="310"/>
        <v/>
      </c>
      <c r="W360" s="307" t="str">
        <f t="shared" si="311"/>
        <v/>
      </c>
      <c r="X360" s="307" t="str">
        <f t="shared" si="312"/>
        <v/>
      </c>
      <c r="Y360" s="307" t="str">
        <f t="shared" si="313"/>
        <v/>
      </c>
      <c r="Z360" s="307" t="str">
        <f t="shared" si="314"/>
        <v/>
      </c>
      <c r="AA360" s="307" t="str">
        <f t="shared" si="315"/>
        <v/>
      </c>
      <c r="AB360" s="307" t="str">
        <f t="shared" si="316"/>
        <v/>
      </c>
      <c r="AC360" s="307" t="str">
        <f t="shared" si="317"/>
        <v/>
      </c>
      <c r="AD360" s="307" t="str">
        <f t="shared" si="318"/>
        <v/>
      </c>
      <c r="AE360" s="307" t="str">
        <f t="shared" si="319"/>
        <v/>
      </c>
      <c r="AF360" s="307" t="str">
        <f t="shared" si="320"/>
        <v/>
      </c>
      <c r="AG360" s="307" t="str">
        <f t="shared" si="321"/>
        <v/>
      </c>
      <c r="AH360" s="307" t="str">
        <f t="shared" si="322"/>
        <v/>
      </c>
      <c r="AI360" s="307" t="str">
        <f t="shared" si="323"/>
        <v/>
      </c>
      <c r="AJ360" s="307" t="str">
        <f t="shared" si="324"/>
        <v/>
      </c>
      <c r="AK360" s="307" t="str">
        <f t="shared" si="325"/>
        <v/>
      </c>
      <c r="AL360" s="307" t="str">
        <f t="shared" si="326"/>
        <v/>
      </c>
      <c r="AM360" s="307" t="str">
        <f t="shared" si="327"/>
        <v/>
      </c>
      <c r="AN360" s="307" t="str">
        <f t="shared" si="328"/>
        <v/>
      </c>
      <c r="AO360" s="307" t="str">
        <f t="shared" si="329"/>
        <v/>
      </c>
      <c r="AP360" s="307" t="str">
        <f t="shared" si="330"/>
        <v/>
      </c>
      <c r="AQ360" s="307" t="str">
        <f t="shared" si="331"/>
        <v/>
      </c>
      <c r="AR360" s="307" t="str">
        <f t="shared" si="332"/>
        <v/>
      </c>
      <c r="AS360" s="307" t="str">
        <f t="shared" si="333"/>
        <v/>
      </c>
      <c r="AT360" s="307" t="str">
        <f t="shared" si="334"/>
        <v/>
      </c>
      <c r="AU360" s="307" t="str">
        <f t="shared" si="335"/>
        <v/>
      </c>
      <c r="AV360" s="307" t="str">
        <f t="shared" si="336"/>
        <v/>
      </c>
      <c r="AW360" s="307" t="str">
        <f t="shared" si="337"/>
        <v/>
      </c>
      <c r="AX360" s="307" t="str">
        <f t="shared" si="338"/>
        <v/>
      </c>
      <c r="AY360" s="307" t="str">
        <f t="shared" si="339"/>
        <v/>
      </c>
      <c r="AZ360" s="307" t="str">
        <f t="shared" si="340"/>
        <v/>
      </c>
      <c r="BA360" s="307" t="str">
        <f t="shared" si="341"/>
        <v/>
      </c>
      <c r="BB360" s="311">
        <f t="shared" si="342"/>
        <v>0</v>
      </c>
    </row>
    <row r="361" spans="1:54">
      <c r="A361" s="307" t="str">
        <f t="shared" si="292"/>
        <v/>
      </c>
      <c r="B361" s="313" t="str">
        <f t="shared" si="292"/>
        <v/>
      </c>
      <c r="C361" s="307" t="str">
        <f t="shared" si="292"/>
        <v/>
      </c>
      <c r="D361" s="307" t="str">
        <f t="shared" si="293"/>
        <v/>
      </c>
      <c r="E361" s="307" t="str">
        <f t="shared" si="294"/>
        <v/>
      </c>
      <c r="F361" s="307" t="str">
        <f t="shared" si="295"/>
        <v/>
      </c>
      <c r="G361" s="307" t="str">
        <f t="shared" si="296"/>
        <v/>
      </c>
      <c r="H361" s="307" t="str">
        <f t="shared" si="343"/>
        <v/>
      </c>
      <c r="I361" s="307" t="str">
        <f t="shared" si="297"/>
        <v/>
      </c>
      <c r="J361" s="307" t="str">
        <f t="shared" si="298"/>
        <v/>
      </c>
      <c r="K361" s="307" t="str">
        <f t="shared" si="299"/>
        <v/>
      </c>
      <c r="L361" s="307" t="str">
        <f t="shared" si="300"/>
        <v/>
      </c>
      <c r="M361" s="307" t="str">
        <f t="shared" si="301"/>
        <v/>
      </c>
      <c r="N361" s="307" t="str">
        <f t="shared" si="302"/>
        <v/>
      </c>
      <c r="O361" s="307" t="str">
        <f t="shared" si="303"/>
        <v/>
      </c>
      <c r="P361" s="307" t="str">
        <f t="shared" si="304"/>
        <v/>
      </c>
      <c r="Q361" s="307" t="str">
        <f t="shared" si="305"/>
        <v/>
      </c>
      <c r="R361" s="307" t="str">
        <f t="shared" si="306"/>
        <v/>
      </c>
      <c r="S361" s="307" t="str">
        <f t="shared" si="307"/>
        <v/>
      </c>
      <c r="T361" s="307" t="str">
        <f t="shared" si="308"/>
        <v/>
      </c>
      <c r="U361" s="307" t="str">
        <f t="shared" si="309"/>
        <v/>
      </c>
      <c r="V361" s="307" t="str">
        <f t="shared" si="310"/>
        <v/>
      </c>
      <c r="W361" s="307" t="str">
        <f t="shared" si="311"/>
        <v/>
      </c>
      <c r="X361" s="307" t="str">
        <f t="shared" si="312"/>
        <v/>
      </c>
      <c r="Y361" s="307" t="str">
        <f t="shared" si="313"/>
        <v/>
      </c>
      <c r="Z361" s="307" t="str">
        <f t="shared" si="314"/>
        <v/>
      </c>
      <c r="AA361" s="307" t="str">
        <f t="shared" si="315"/>
        <v/>
      </c>
      <c r="AB361" s="307" t="str">
        <f t="shared" si="316"/>
        <v/>
      </c>
      <c r="AC361" s="307" t="str">
        <f t="shared" si="317"/>
        <v/>
      </c>
      <c r="AD361" s="307" t="str">
        <f t="shared" si="318"/>
        <v/>
      </c>
      <c r="AE361" s="307" t="str">
        <f t="shared" si="319"/>
        <v/>
      </c>
      <c r="AF361" s="307" t="str">
        <f t="shared" si="320"/>
        <v/>
      </c>
      <c r="AG361" s="307" t="str">
        <f t="shared" si="321"/>
        <v/>
      </c>
      <c r="AH361" s="307" t="str">
        <f t="shared" si="322"/>
        <v/>
      </c>
      <c r="AI361" s="307" t="str">
        <f t="shared" si="323"/>
        <v/>
      </c>
      <c r="AJ361" s="307" t="str">
        <f t="shared" si="324"/>
        <v/>
      </c>
      <c r="AK361" s="307" t="str">
        <f t="shared" si="325"/>
        <v/>
      </c>
      <c r="AL361" s="307" t="str">
        <f t="shared" si="326"/>
        <v/>
      </c>
      <c r="AM361" s="307" t="str">
        <f t="shared" si="327"/>
        <v/>
      </c>
      <c r="AN361" s="307" t="str">
        <f t="shared" si="328"/>
        <v/>
      </c>
      <c r="AO361" s="307" t="str">
        <f t="shared" si="329"/>
        <v/>
      </c>
      <c r="AP361" s="307" t="str">
        <f t="shared" si="330"/>
        <v/>
      </c>
      <c r="AQ361" s="307" t="str">
        <f t="shared" si="331"/>
        <v/>
      </c>
      <c r="AR361" s="307" t="str">
        <f t="shared" si="332"/>
        <v/>
      </c>
      <c r="AS361" s="307" t="str">
        <f t="shared" si="333"/>
        <v/>
      </c>
      <c r="AT361" s="307" t="str">
        <f t="shared" si="334"/>
        <v/>
      </c>
      <c r="AU361" s="307" t="str">
        <f t="shared" si="335"/>
        <v/>
      </c>
      <c r="AV361" s="307" t="str">
        <f t="shared" si="336"/>
        <v/>
      </c>
      <c r="AW361" s="307" t="str">
        <f t="shared" si="337"/>
        <v/>
      </c>
      <c r="AX361" s="307" t="str">
        <f t="shared" si="338"/>
        <v/>
      </c>
      <c r="AY361" s="307" t="str">
        <f t="shared" si="339"/>
        <v/>
      </c>
      <c r="AZ361" s="307" t="str">
        <f t="shared" si="340"/>
        <v/>
      </c>
      <c r="BA361" s="307" t="str">
        <f t="shared" si="341"/>
        <v/>
      </c>
      <c r="BB361" s="311">
        <f t="shared" si="342"/>
        <v>0</v>
      </c>
    </row>
    <row r="362" spans="1:54">
      <c r="A362" s="307" t="str">
        <f t="shared" si="292"/>
        <v/>
      </c>
      <c r="B362" s="313" t="str">
        <f t="shared" si="292"/>
        <v/>
      </c>
      <c r="C362" s="307" t="str">
        <f t="shared" si="292"/>
        <v/>
      </c>
      <c r="D362" s="307" t="str">
        <f t="shared" si="293"/>
        <v/>
      </c>
      <c r="E362" s="307" t="str">
        <f t="shared" si="294"/>
        <v/>
      </c>
      <c r="F362" s="307" t="str">
        <f t="shared" si="295"/>
        <v/>
      </c>
      <c r="G362" s="307" t="str">
        <f t="shared" si="296"/>
        <v/>
      </c>
      <c r="H362" s="307" t="str">
        <f t="shared" si="343"/>
        <v/>
      </c>
      <c r="I362" s="307" t="str">
        <f t="shared" si="297"/>
        <v/>
      </c>
      <c r="J362" s="307" t="str">
        <f t="shared" si="298"/>
        <v/>
      </c>
      <c r="K362" s="307" t="str">
        <f t="shared" si="299"/>
        <v/>
      </c>
      <c r="L362" s="307" t="str">
        <f t="shared" si="300"/>
        <v/>
      </c>
      <c r="M362" s="307" t="str">
        <f t="shared" si="301"/>
        <v/>
      </c>
      <c r="N362" s="307" t="str">
        <f t="shared" si="302"/>
        <v/>
      </c>
      <c r="O362" s="307" t="str">
        <f t="shared" si="303"/>
        <v/>
      </c>
      <c r="P362" s="307" t="str">
        <f t="shared" si="304"/>
        <v/>
      </c>
      <c r="Q362" s="307" t="str">
        <f t="shared" si="305"/>
        <v/>
      </c>
      <c r="R362" s="307" t="str">
        <f t="shared" si="306"/>
        <v/>
      </c>
      <c r="S362" s="307" t="str">
        <f t="shared" si="307"/>
        <v/>
      </c>
      <c r="T362" s="307" t="str">
        <f t="shared" si="308"/>
        <v/>
      </c>
      <c r="U362" s="307" t="str">
        <f t="shared" si="309"/>
        <v/>
      </c>
      <c r="V362" s="307" t="str">
        <f t="shared" si="310"/>
        <v/>
      </c>
      <c r="W362" s="307" t="str">
        <f t="shared" si="311"/>
        <v/>
      </c>
      <c r="X362" s="307" t="str">
        <f t="shared" si="312"/>
        <v/>
      </c>
      <c r="Y362" s="307" t="str">
        <f t="shared" si="313"/>
        <v/>
      </c>
      <c r="Z362" s="307" t="str">
        <f t="shared" si="314"/>
        <v/>
      </c>
      <c r="AA362" s="307" t="str">
        <f t="shared" si="315"/>
        <v/>
      </c>
      <c r="AB362" s="307" t="str">
        <f t="shared" si="316"/>
        <v/>
      </c>
      <c r="AC362" s="307" t="str">
        <f t="shared" si="317"/>
        <v/>
      </c>
      <c r="AD362" s="307" t="str">
        <f t="shared" si="318"/>
        <v/>
      </c>
      <c r="AE362" s="307" t="str">
        <f t="shared" si="319"/>
        <v/>
      </c>
      <c r="AF362" s="307" t="str">
        <f t="shared" si="320"/>
        <v/>
      </c>
      <c r="AG362" s="307" t="str">
        <f t="shared" si="321"/>
        <v/>
      </c>
      <c r="AH362" s="307" t="str">
        <f t="shared" si="322"/>
        <v/>
      </c>
      <c r="AI362" s="307" t="str">
        <f t="shared" si="323"/>
        <v/>
      </c>
      <c r="AJ362" s="307" t="str">
        <f t="shared" si="324"/>
        <v/>
      </c>
      <c r="AK362" s="307" t="str">
        <f t="shared" si="325"/>
        <v/>
      </c>
      <c r="AL362" s="307" t="str">
        <f t="shared" si="326"/>
        <v/>
      </c>
      <c r="AM362" s="307" t="str">
        <f t="shared" si="327"/>
        <v/>
      </c>
      <c r="AN362" s="307" t="str">
        <f t="shared" si="328"/>
        <v/>
      </c>
      <c r="AO362" s="307" t="str">
        <f t="shared" si="329"/>
        <v/>
      </c>
      <c r="AP362" s="307" t="str">
        <f t="shared" si="330"/>
        <v/>
      </c>
      <c r="AQ362" s="307" t="str">
        <f t="shared" si="331"/>
        <v/>
      </c>
      <c r="AR362" s="307" t="str">
        <f t="shared" si="332"/>
        <v/>
      </c>
      <c r="AS362" s="307" t="str">
        <f t="shared" si="333"/>
        <v/>
      </c>
      <c r="AT362" s="307" t="str">
        <f t="shared" si="334"/>
        <v/>
      </c>
      <c r="AU362" s="307" t="str">
        <f t="shared" si="335"/>
        <v/>
      </c>
      <c r="AV362" s="307" t="str">
        <f t="shared" si="336"/>
        <v/>
      </c>
      <c r="AW362" s="307" t="str">
        <f t="shared" si="337"/>
        <v/>
      </c>
      <c r="AX362" s="307" t="str">
        <f t="shared" si="338"/>
        <v/>
      </c>
      <c r="AY362" s="307" t="str">
        <f t="shared" si="339"/>
        <v/>
      </c>
      <c r="AZ362" s="307" t="str">
        <f t="shared" si="340"/>
        <v/>
      </c>
      <c r="BA362" s="307" t="str">
        <f t="shared" si="341"/>
        <v/>
      </c>
      <c r="BB362" s="311">
        <f t="shared" si="342"/>
        <v>0</v>
      </c>
    </row>
    <row r="363" spans="1:54">
      <c r="A363" s="307" t="str">
        <f t="shared" si="292"/>
        <v/>
      </c>
      <c r="B363" s="313" t="str">
        <f t="shared" si="292"/>
        <v/>
      </c>
      <c r="C363" s="307" t="str">
        <f t="shared" si="292"/>
        <v/>
      </c>
      <c r="D363" s="307" t="str">
        <f t="shared" si="293"/>
        <v/>
      </c>
      <c r="E363" s="307" t="str">
        <f t="shared" si="294"/>
        <v/>
      </c>
      <c r="F363" s="307" t="str">
        <f t="shared" si="295"/>
        <v/>
      </c>
      <c r="G363" s="307" t="str">
        <f t="shared" si="296"/>
        <v/>
      </c>
      <c r="H363" s="307" t="str">
        <f t="shared" si="343"/>
        <v/>
      </c>
      <c r="I363" s="307" t="str">
        <f t="shared" si="297"/>
        <v/>
      </c>
      <c r="J363" s="307" t="str">
        <f t="shared" si="298"/>
        <v/>
      </c>
      <c r="K363" s="307" t="str">
        <f t="shared" si="299"/>
        <v/>
      </c>
      <c r="L363" s="307" t="str">
        <f t="shared" si="300"/>
        <v/>
      </c>
      <c r="M363" s="307" t="str">
        <f t="shared" si="301"/>
        <v/>
      </c>
      <c r="N363" s="307" t="str">
        <f t="shared" si="302"/>
        <v/>
      </c>
      <c r="O363" s="307" t="str">
        <f t="shared" si="303"/>
        <v/>
      </c>
      <c r="P363" s="307" t="str">
        <f t="shared" si="304"/>
        <v/>
      </c>
      <c r="Q363" s="307" t="str">
        <f t="shared" si="305"/>
        <v/>
      </c>
      <c r="R363" s="307" t="str">
        <f t="shared" si="306"/>
        <v/>
      </c>
      <c r="S363" s="307" t="str">
        <f t="shared" si="307"/>
        <v/>
      </c>
      <c r="T363" s="307" t="str">
        <f t="shared" si="308"/>
        <v/>
      </c>
      <c r="U363" s="307" t="str">
        <f t="shared" si="309"/>
        <v/>
      </c>
      <c r="V363" s="307" t="str">
        <f t="shared" si="310"/>
        <v/>
      </c>
      <c r="W363" s="307" t="str">
        <f t="shared" si="311"/>
        <v/>
      </c>
      <c r="X363" s="307" t="str">
        <f t="shared" si="312"/>
        <v/>
      </c>
      <c r="Y363" s="307" t="str">
        <f t="shared" si="313"/>
        <v/>
      </c>
      <c r="Z363" s="307" t="str">
        <f t="shared" si="314"/>
        <v/>
      </c>
      <c r="AA363" s="307" t="str">
        <f t="shared" si="315"/>
        <v/>
      </c>
      <c r="AB363" s="307" t="str">
        <f t="shared" si="316"/>
        <v/>
      </c>
      <c r="AC363" s="307" t="str">
        <f t="shared" si="317"/>
        <v/>
      </c>
      <c r="AD363" s="307" t="str">
        <f t="shared" si="318"/>
        <v/>
      </c>
      <c r="AE363" s="307" t="str">
        <f t="shared" si="319"/>
        <v/>
      </c>
      <c r="AF363" s="307" t="str">
        <f t="shared" si="320"/>
        <v/>
      </c>
      <c r="AG363" s="307" t="str">
        <f t="shared" si="321"/>
        <v/>
      </c>
      <c r="AH363" s="307" t="str">
        <f t="shared" si="322"/>
        <v/>
      </c>
      <c r="AI363" s="307" t="str">
        <f t="shared" si="323"/>
        <v/>
      </c>
      <c r="AJ363" s="307" t="str">
        <f t="shared" si="324"/>
        <v/>
      </c>
      <c r="AK363" s="307" t="str">
        <f t="shared" si="325"/>
        <v/>
      </c>
      <c r="AL363" s="307" t="str">
        <f t="shared" si="326"/>
        <v/>
      </c>
      <c r="AM363" s="307" t="str">
        <f t="shared" si="327"/>
        <v/>
      </c>
      <c r="AN363" s="307" t="str">
        <f t="shared" si="328"/>
        <v/>
      </c>
      <c r="AO363" s="307" t="str">
        <f t="shared" si="329"/>
        <v/>
      </c>
      <c r="AP363" s="307" t="str">
        <f t="shared" si="330"/>
        <v/>
      </c>
      <c r="AQ363" s="307" t="str">
        <f t="shared" si="331"/>
        <v/>
      </c>
      <c r="AR363" s="307" t="str">
        <f t="shared" si="332"/>
        <v/>
      </c>
      <c r="AS363" s="307" t="str">
        <f t="shared" si="333"/>
        <v/>
      </c>
      <c r="AT363" s="307" t="str">
        <f t="shared" si="334"/>
        <v/>
      </c>
      <c r="AU363" s="307" t="str">
        <f t="shared" si="335"/>
        <v/>
      </c>
      <c r="AV363" s="307" t="str">
        <f t="shared" si="336"/>
        <v/>
      </c>
      <c r="AW363" s="307" t="str">
        <f t="shared" si="337"/>
        <v/>
      </c>
      <c r="AX363" s="307" t="str">
        <f t="shared" si="338"/>
        <v/>
      </c>
      <c r="AY363" s="307" t="str">
        <f t="shared" si="339"/>
        <v/>
      </c>
      <c r="AZ363" s="307" t="str">
        <f t="shared" si="340"/>
        <v/>
      </c>
      <c r="BA363" s="307" t="str">
        <f t="shared" si="341"/>
        <v/>
      </c>
      <c r="BB363" s="311">
        <f t="shared" si="342"/>
        <v>0</v>
      </c>
    </row>
    <row r="364" spans="1:54">
      <c r="A364" s="307" t="str">
        <f t="shared" si="292"/>
        <v/>
      </c>
      <c r="B364" s="313" t="str">
        <f t="shared" si="292"/>
        <v/>
      </c>
      <c r="C364" s="307" t="str">
        <f t="shared" si="292"/>
        <v/>
      </c>
      <c r="D364" s="307" t="str">
        <f t="shared" si="293"/>
        <v/>
      </c>
      <c r="E364" s="307" t="str">
        <f t="shared" si="294"/>
        <v/>
      </c>
      <c r="F364" s="307" t="str">
        <f t="shared" si="295"/>
        <v/>
      </c>
      <c r="G364" s="307" t="str">
        <f t="shared" si="296"/>
        <v/>
      </c>
      <c r="H364" s="307" t="str">
        <f t="shared" si="343"/>
        <v/>
      </c>
      <c r="I364" s="307" t="str">
        <f t="shared" si="297"/>
        <v/>
      </c>
      <c r="J364" s="307" t="str">
        <f t="shared" si="298"/>
        <v/>
      </c>
      <c r="K364" s="307" t="str">
        <f t="shared" si="299"/>
        <v/>
      </c>
      <c r="L364" s="307" t="str">
        <f t="shared" si="300"/>
        <v/>
      </c>
      <c r="M364" s="307" t="str">
        <f t="shared" si="301"/>
        <v/>
      </c>
      <c r="N364" s="307" t="str">
        <f t="shared" si="302"/>
        <v/>
      </c>
      <c r="O364" s="307" t="str">
        <f t="shared" si="303"/>
        <v/>
      </c>
      <c r="P364" s="307" t="str">
        <f t="shared" si="304"/>
        <v/>
      </c>
      <c r="Q364" s="307" t="str">
        <f t="shared" si="305"/>
        <v/>
      </c>
      <c r="R364" s="307" t="str">
        <f t="shared" si="306"/>
        <v/>
      </c>
      <c r="S364" s="307" t="str">
        <f t="shared" si="307"/>
        <v/>
      </c>
      <c r="T364" s="307" t="str">
        <f t="shared" si="308"/>
        <v/>
      </c>
      <c r="U364" s="307" t="str">
        <f t="shared" si="309"/>
        <v/>
      </c>
      <c r="V364" s="307" t="str">
        <f t="shared" si="310"/>
        <v/>
      </c>
      <c r="W364" s="307" t="str">
        <f t="shared" si="311"/>
        <v/>
      </c>
      <c r="X364" s="307" t="str">
        <f t="shared" si="312"/>
        <v/>
      </c>
      <c r="Y364" s="307" t="str">
        <f t="shared" si="313"/>
        <v/>
      </c>
      <c r="Z364" s="307" t="str">
        <f t="shared" si="314"/>
        <v/>
      </c>
      <c r="AA364" s="307" t="str">
        <f t="shared" si="315"/>
        <v/>
      </c>
      <c r="AB364" s="307" t="str">
        <f t="shared" si="316"/>
        <v/>
      </c>
      <c r="AC364" s="307" t="str">
        <f t="shared" si="317"/>
        <v/>
      </c>
      <c r="AD364" s="307" t="str">
        <f t="shared" si="318"/>
        <v/>
      </c>
      <c r="AE364" s="307" t="str">
        <f t="shared" si="319"/>
        <v/>
      </c>
      <c r="AF364" s="307" t="str">
        <f t="shared" si="320"/>
        <v/>
      </c>
      <c r="AG364" s="307" t="str">
        <f t="shared" si="321"/>
        <v/>
      </c>
      <c r="AH364" s="307" t="str">
        <f t="shared" si="322"/>
        <v/>
      </c>
      <c r="AI364" s="307" t="str">
        <f t="shared" si="323"/>
        <v/>
      </c>
      <c r="AJ364" s="307" t="str">
        <f t="shared" si="324"/>
        <v/>
      </c>
      <c r="AK364" s="307" t="str">
        <f t="shared" si="325"/>
        <v/>
      </c>
      <c r="AL364" s="307" t="str">
        <f t="shared" si="326"/>
        <v/>
      </c>
      <c r="AM364" s="307" t="str">
        <f t="shared" si="327"/>
        <v/>
      </c>
      <c r="AN364" s="307" t="str">
        <f t="shared" si="328"/>
        <v/>
      </c>
      <c r="AO364" s="307" t="str">
        <f t="shared" si="329"/>
        <v/>
      </c>
      <c r="AP364" s="307" t="str">
        <f t="shared" si="330"/>
        <v/>
      </c>
      <c r="AQ364" s="307" t="str">
        <f t="shared" si="331"/>
        <v/>
      </c>
      <c r="AR364" s="307" t="str">
        <f t="shared" si="332"/>
        <v/>
      </c>
      <c r="AS364" s="307" t="str">
        <f t="shared" si="333"/>
        <v/>
      </c>
      <c r="AT364" s="307" t="str">
        <f t="shared" si="334"/>
        <v/>
      </c>
      <c r="AU364" s="307" t="str">
        <f t="shared" si="335"/>
        <v/>
      </c>
      <c r="AV364" s="307" t="str">
        <f t="shared" si="336"/>
        <v/>
      </c>
      <c r="AW364" s="307" t="str">
        <f t="shared" si="337"/>
        <v/>
      </c>
      <c r="AX364" s="307" t="str">
        <f t="shared" si="338"/>
        <v/>
      </c>
      <c r="AY364" s="307" t="str">
        <f t="shared" si="339"/>
        <v/>
      </c>
      <c r="AZ364" s="307" t="str">
        <f t="shared" si="340"/>
        <v/>
      </c>
      <c r="BA364" s="307" t="str">
        <f t="shared" si="341"/>
        <v/>
      </c>
      <c r="BB364" s="311">
        <f t="shared" si="342"/>
        <v>0</v>
      </c>
    </row>
    <row r="365" spans="1:54">
      <c r="A365" s="307" t="str">
        <f t="shared" si="292"/>
        <v/>
      </c>
      <c r="B365" s="313" t="str">
        <f t="shared" si="292"/>
        <v/>
      </c>
      <c r="C365" s="307" t="str">
        <f t="shared" si="292"/>
        <v/>
      </c>
      <c r="D365" s="307" t="str">
        <f t="shared" si="293"/>
        <v/>
      </c>
      <c r="E365" s="307" t="str">
        <f t="shared" si="294"/>
        <v/>
      </c>
      <c r="F365" s="307" t="str">
        <f t="shared" si="295"/>
        <v/>
      </c>
      <c r="G365" s="307" t="str">
        <f t="shared" si="296"/>
        <v/>
      </c>
      <c r="H365" s="307" t="str">
        <f t="shared" si="343"/>
        <v/>
      </c>
      <c r="I365" s="307" t="str">
        <f t="shared" si="297"/>
        <v/>
      </c>
      <c r="J365" s="307" t="str">
        <f t="shared" si="298"/>
        <v/>
      </c>
      <c r="K365" s="307" t="str">
        <f t="shared" si="299"/>
        <v/>
      </c>
      <c r="L365" s="307" t="str">
        <f t="shared" si="300"/>
        <v/>
      </c>
      <c r="M365" s="307" t="str">
        <f t="shared" si="301"/>
        <v/>
      </c>
      <c r="N365" s="307" t="str">
        <f t="shared" si="302"/>
        <v/>
      </c>
      <c r="O365" s="307" t="str">
        <f t="shared" si="303"/>
        <v/>
      </c>
      <c r="P365" s="307" t="str">
        <f t="shared" si="304"/>
        <v/>
      </c>
      <c r="Q365" s="307" t="str">
        <f t="shared" si="305"/>
        <v/>
      </c>
      <c r="R365" s="307" t="str">
        <f t="shared" si="306"/>
        <v/>
      </c>
      <c r="S365" s="307" t="str">
        <f t="shared" si="307"/>
        <v/>
      </c>
      <c r="T365" s="307" t="str">
        <f t="shared" si="308"/>
        <v/>
      </c>
      <c r="U365" s="307" t="str">
        <f t="shared" si="309"/>
        <v/>
      </c>
      <c r="V365" s="307" t="str">
        <f t="shared" si="310"/>
        <v/>
      </c>
      <c r="W365" s="307" t="str">
        <f t="shared" si="311"/>
        <v/>
      </c>
      <c r="X365" s="307" t="str">
        <f t="shared" si="312"/>
        <v/>
      </c>
      <c r="Y365" s="307" t="str">
        <f t="shared" si="313"/>
        <v/>
      </c>
      <c r="Z365" s="307" t="str">
        <f t="shared" si="314"/>
        <v/>
      </c>
      <c r="AA365" s="307" t="str">
        <f t="shared" si="315"/>
        <v/>
      </c>
      <c r="AB365" s="307" t="str">
        <f t="shared" si="316"/>
        <v/>
      </c>
      <c r="AC365" s="307" t="str">
        <f t="shared" si="317"/>
        <v/>
      </c>
      <c r="AD365" s="307" t="str">
        <f t="shared" si="318"/>
        <v/>
      </c>
      <c r="AE365" s="307" t="str">
        <f t="shared" si="319"/>
        <v/>
      </c>
      <c r="AF365" s="307" t="str">
        <f t="shared" si="320"/>
        <v/>
      </c>
      <c r="AG365" s="307" t="str">
        <f t="shared" si="321"/>
        <v/>
      </c>
      <c r="AH365" s="307" t="str">
        <f t="shared" si="322"/>
        <v/>
      </c>
      <c r="AI365" s="307" t="str">
        <f t="shared" si="323"/>
        <v/>
      </c>
      <c r="AJ365" s="307" t="str">
        <f t="shared" si="324"/>
        <v/>
      </c>
      <c r="AK365" s="307" t="str">
        <f t="shared" si="325"/>
        <v/>
      </c>
      <c r="AL365" s="307" t="str">
        <f t="shared" si="326"/>
        <v/>
      </c>
      <c r="AM365" s="307" t="str">
        <f t="shared" si="327"/>
        <v/>
      </c>
      <c r="AN365" s="307" t="str">
        <f t="shared" si="328"/>
        <v/>
      </c>
      <c r="AO365" s="307" t="str">
        <f t="shared" si="329"/>
        <v/>
      </c>
      <c r="AP365" s="307" t="str">
        <f t="shared" si="330"/>
        <v/>
      </c>
      <c r="AQ365" s="307" t="str">
        <f t="shared" si="331"/>
        <v/>
      </c>
      <c r="AR365" s="307" t="str">
        <f t="shared" si="332"/>
        <v/>
      </c>
      <c r="AS365" s="307" t="str">
        <f t="shared" si="333"/>
        <v/>
      </c>
      <c r="AT365" s="307" t="str">
        <f t="shared" si="334"/>
        <v/>
      </c>
      <c r="AU365" s="307" t="str">
        <f t="shared" si="335"/>
        <v/>
      </c>
      <c r="AV365" s="307" t="str">
        <f t="shared" si="336"/>
        <v/>
      </c>
      <c r="AW365" s="307" t="str">
        <f t="shared" si="337"/>
        <v/>
      </c>
      <c r="AX365" s="307" t="str">
        <f t="shared" si="338"/>
        <v/>
      </c>
      <c r="AY365" s="307" t="str">
        <f t="shared" si="339"/>
        <v/>
      </c>
      <c r="AZ365" s="307" t="str">
        <f t="shared" si="340"/>
        <v/>
      </c>
      <c r="BA365" s="307" t="str">
        <f t="shared" si="341"/>
        <v/>
      </c>
      <c r="BB365" s="311">
        <f t="shared" si="342"/>
        <v>0</v>
      </c>
    </row>
    <row r="366" spans="1:54">
      <c r="A366" s="307" t="str">
        <f t="shared" ref="A366:C385" si="344">A45</f>
        <v/>
      </c>
      <c r="B366" s="313" t="str">
        <f t="shared" si="344"/>
        <v/>
      </c>
      <c r="C366" s="307" t="str">
        <f t="shared" si="344"/>
        <v/>
      </c>
      <c r="D366" s="307" t="str">
        <f t="shared" si="293"/>
        <v/>
      </c>
      <c r="E366" s="307" t="str">
        <f t="shared" si="294"/>
        <v/>
      </c>
      <c r="F366" s="307" t="str">
        <f t="shared" si="295"/>
        <v/>
      </c>
      <c r="G366" s="307" t="str">
        <f t="shared" si="296"/>
        <v/>
      </c>
      <c r="H366" s="307" t="str">
        <f t="shared" si="343"/>
        <v/>
      </c>
      <c r="I366" s="307" t="str">
        <f t="shared" si="297"/>
        <v/>
      </c>
      <c r="J366" s="307" t="str">
        <f t="shared" si="298"/>
        <v/>
      </c>
      <c r="K366" s="307" t="str">
        <f t="shared" si="299"/>
        <v/>
      </c>
      <c r="L366" s="307" t="str">
        <f t="shared" si="300"/>
        <v/>
      </c>
      <c r="M366" s="307" t="str">
        <f t="shared" si="301"/>
        <v/>
      </c>
      <c r="N366" s="307" t="str">
        <f t="shared" si="302"/>
        <v/>
      </c>
      <c r="O366" s="307" t="str">
        <f t="shared" si="303"/>
        <v/>
      </c>
      <c r="P366" s="307" t="str">
        <f t="shared" si="304"/>
        <v/>
      </c>
      <c r="Q366" s="307" t="str">
        <f t="shared" si="305"/>
        <v/>
      </c>
      <c r="R366" s="307" t="str">
        <f t="shared" si="306"/>
        <v/>
      </c>
      <c r="S366" s="307" t="str">
        <f t="shared" si="307"/>
        <v/>
      </c>
      <c r="T366" s="307" t="str">
        <f t="shared" si="308"/>
        <v/>
      </c>
      <c r="U366" s="307" t="str">
        <f t="shared" si="309"/>
        <v/>
      </c>
      <c r="V366" s="307" t="str">
        <f t="shared" si="310"/>
        <v/>
      </c>
      <c r="W366" s="307" t="str">
        <f t="shared" si="311"/>
        <v/>
      </c>
      <c r="X366" s="307" t="str">
        <f t="shared" si="312"/>
        <v/>
      </c>
      <c r="Y366" s="307" t="str">
        <f t="shared" si="313"/>
        <v/>
      </c>
      <c r="Z366" s="307" t="str">
        <f t="shared" si="314"/>
        <v/>
      </c>
      <c r="AA366" s="307" t="str">
        <f t="shared" si="315"/>
        <v/>
      </c>
      <c r="AB366" s="307" t="str">
        <f t="shared" si="316"/>
        <v/>
      </c>
      <c r="AC366" s="307" t="str">
        <f t="shared" si="317"/>
        <v/>
      </c>
      <c r="AD366" s="307" t="str">
        <f t="shared" si="318"/>
        <v/>
      </c>
      <c r="AE366" s="307" t="str">
        <f t="shared" si="319"/>
        <v/>
      </c>
      <c r="AF366" s="307" t="str">
        <f t="shared" si="320"/>
        <v/>
      </c>
      <c r="AG366" s="307" t="str">
        <f t="shared" si="321"/>
        <v/>
      </c>
      <c r="AH366" s="307" t="str">
        <f t="shared" si="322"/>
        <v/>
      </c>
      <c r="AI366" s="307" t="str">
        <f t="shared" si="323"/>
        <v/>
      </c>
      <c r="AJ366" s="307" t="str">
        <f t="shared" si="324"/>
        <v/>
      </c>
      <c r="AK366" s="307" t="str">
        <f t="shared" si="325"/>
        <v/>
      </c>
      <c r="AL366" s="307" t="str">
        <f t="shared" si="326"/>
        <v/>
      </c>
      <c r="AM366" s="307" t="str">
        <f t="shared" si="327"/>
        <v/>
      </c>
      <c r="AN366" s="307" t="str">
        <f t="shared" si="328"/>
        <v/>
      </c>
      <c r="AO366" s="307" t="str">
        <f t="shared" si="329"/>
        <v/>
      </c>
      <c r="AP366" s="307" t="str">
        <f t="shared" si="330"/>
        <v/>
      </c>
      <c r="AQ366" s="307" t="str">
        <f t="shared" si="331"/>
        <v/>
      </c>
      <c r="AR366" s="307" t="str">
        <f t="shared" si="332"/>
        <v/>
      </c>
      <c r="AS366" s="307" t="str">
        <f t="shared" si="333"/>
        <v/>
      </c>
      <c r="AT366" s="307" t="str">
        <f t="shared" si="334"/>
        <v/>
      </c>
      <c r="AU366" s="307" t="str">
        <f t="shared" si="335"/>
        <v/>
      </c>
      <c r="AV366" s="307" t="str">
        <f t="shared" si="336"/>
        <v/>
      </c>
      <c r="AW366" s="307" t="str">
        <f t="shared" si="337"/>
        <v/>
      </c>
      <c r="AX366" s="307" t="str">
        <f t="shared" si="338"/>
        <v/>
      </c>
      <c r="AY366" s="307" t="str">
        <f t="shared" si="339"/>
        <v/>
      </c>
      <c r="AZ366" s="307" t="str">
        <f t="shared" si="340"/>
        <v/>
      </c>
      <c r="BA366" s="307" t="str">
        <f t="shared" si="341"/>
        <v/>
      </c>
      <c r="BB366" s="311">
        <f t="shared" si="342"/>
        <v>0</v>
      </c>
    </row>
    <row r="367" spans="1:54">
      <c r="A367" s="307" t="str">
        <f t="shared" si="344"/>
        <v/>
      </c>
      <c r="B367" s="313" t="str">
        <f t="shared" si="344"/>
        <v/>
      </c>
      <c r="C367" s="307" t="str">
        <f t="shared" si="344"/>
        <v/>
      </c>
      <c r="D367" s="307" t="str">
        <f t="shared" si="293"/>
        <v/>
      </c>
      <c r="E367" s="307" t="str">
        <f t="shared" si="294"/>
        <v/>
      </c>
      <c r="F367" s="307" t="str">
        <f t="shared" si="295"/>
        <v/>
      </c>
      <c r="G367" s="307" t="str">
        <f t="shared" si="296"/>
        <v/>
      </c>
      <c r="H367" s="307" t="str">
        <f t="shared" si="343"/>
        <v/>
      </c>
      <c r="I367" s="307" t="str">
        <f t="shared" si="297"/>
        <v/>
      </c>
      <c r="J367" s="307" t="str">
        <f t="shared" si="298"/>
        <v/>
      </c>
      <c r="K367" s="307" t="str">
        <f t="shared" si="299"/>
        <v/>
      </c>
      <c r="L367" s="307" t="str">
        <f t="shared" si="300"/>
        <v/>
      </c>
      <c r="M367" s="307" t="str">
        <f t="shared" si="301"/>
        <v/>
      </c>
      <c r="N367" s="307" t="str">
        <f t="shared" si="302"/>
        <v/>
      </c>
      <c r="O367" s="307" t="str">
        <f t="shared" si="303"/>
        <v/>
      </c>
      <c r="P367" s="307" t="str">
        <f t="shared" si="304"/>
        <v/>
      </c>
      <c r="Q367" s="307" t="str">
        <f t="shared" si="305"/>
        <v/>
      </c>
      <c r="R367" s="307" t="str">
        <f t="shared" si="306"/>
        <v/>
      </c>
      <c r="S367" s="307" t="str">
        <f t="shared" si="307"/>
        <v/>
      </c>
      <c r="T367" s="307" t="str">
        <f t="shared" si="308"/>
        <v/>
      </c>
      <c r="U367" s="307" t="str">
        <f t="shared" si="309"/>
        <v/>
      </c>
      <c r="V367" s="307" t="str">
        <f t="shared" si="310"/>
        <v/>
      </c>
      <c r="W367" s="307" t="str">
        <f t="shared" si="311"/>
        <v/>
      </c>
      <c r="X367" s="307" t="str">
        <f t="shared" si="312"/>
        <v/>
      </c>
      <c r="Y367" s="307" t="str">
        <f t="shared" si="313"/>
        <v/>
      </c>
      <c r="Z367" s="307" t="str">
        <f t="shared" si="314"/>
        <v/>
      </c>
      <c r="AA367" s="307" t="str">
        <f t="shared" si="315"/>
        <v/>
      </c>
      <c r="AB367" s="307" t="str">
        <f t="shared" si="316"/>
        <v/>
      </c>
      <c r="AC367" s="307" t="str">
        <f t="shared" si="317"/>
        <v/>
      </c>
      <c r="AD367" s="307" t="str">
        <f t="shared" si="318"/>
        <v/>
      </c>
      <c r="AE367" s="307" t="str">
        <f t="shared" si="319"/>
        <v/>
      </c>
      <c r="AF367" s="307" t="str">
        <f t="shared" si="320"/>
        <v/>
      </c>
      <c r="AG367" s="307" t="str">
        <f t="shared" si="321"/>
        <v/>
      </c>
      <c r="AH367" s="307" t="str">
        <f t="shared" si="322"/>
        <v/>
      </c>
      <c r="AI367" s="307" t="str">
        <f t="shared" si="323"/>
        <v/>
      </c>
      <c r="AJ367" s="307" t="str">
        <f t="shared" si="324"/>
        <v/>
      </c>
      <c r="AK367" s="307" t="str">
        <f t="shared" si="325"/>
        <v/>
      </c>
      <c r="AL367" s="307" t="str">
        <f t="shared" si="326"/>
        <v/>
      </c>
      <c r="AM367" s="307" t="str">
        <f t="shared" si="327"/>
        <v/>
      </c>
      <c r="AN367" s="307" t="str">
        <f t="shared" si="328"/>
        <v/>
      </c>
      <c r="AO367" s="307" t="str">
        <f t="shared" si="329"/>
        <v/>
      </c>
      <c r="AP367" s="307" t="str">
        <f t="shared" si="330"/>
        <v/>
      </c>
      <c r="AQ367" s="307" t="str">
        <f t="shared" si="331"/>
        <v/>
      </c>
      <c r="AR367" s="307" t="str">
        <f t="shared" si="332"/>
        <v/>
      </c>
      <c r="AS367" s="307" t="str">
        <f t="shared" si="333"/>
        <v/>
      </c>
      <c r="AT367" s="307" t="str">
        <f t="shared" si="334"/>
        <v/>
      </c>
      <c r="AU367" s="307" t="str">
        <f t="shared" si="335"/>
        <v/>
      </c>
      <c r="AV367" s="307" t="str">
        <f t="shared" si="336"/>
        <v/>
      </c>
      <c r="AW367" s="307" t="str">
        <f t="shared" si="337"/>
        <v/>
      </c>
      <c r="AX367" s="307" t="str">
        <f t="shared" si="338"/>
        <v/>
      </c>
      <c r="AY367" s="307" t="str">
        <f t="shared" si="339"/>
        <v/>
      </c>
      <c r="AZ367" s="307" t="str">
        <f t="shared" si="340"/>
        <v/>
      </c>
      <c r="BA367" s="307" t="str">
        <f t="shared" si="341"/>
        <v/>
      </c>
      <c r="BB367" s="311">
        <f t="shared" si="342"/>
        <v>0</v>
      </c>
    </row>
    <row r="368" spans="1:54">
      <c r="A368" s="307" t="str">
        <f t="shared" si="344"/>
        <v/>
      </c>
      <c r="B368" s="313" t="str">
        <f t="shared" si="344"/>
        <v/>
      </c>
      <c r="C368" s="307" t="str">
        <f t="shared" si="344"/>
        <v/>
      </c>
      <c r="D368" s="307" t="str">
        <f t="shared" si="293"/>
        <v/>
      </c>
      <c r="E368" s="307" t="str">
        <f t="shared" si="294"/>
        <v/>
      </c>
      <c r="F368" s="307" t="str">
        <f t="shared" si="295"/>
        <v/>
      </c>
      <c r="G368" s="307" t="str">
        <f t="shared" si="296"/>
        <v/>
      </c>
      <c r="H368" s="307" t="str">
        <f t="shared" si="343"/>
        <v/>
      </c>
      <c r="I368" s="307" t="str">
        <f t="shared" si="297"/>
        <v/>
      </c>
      <c r="J368" s="307" t="str">
        <f t="shared" si="298"/>
        <v/>
      </c>
      <c r="K368" s="307" t="str">
        <f t="shared" si="299"/>
        <v/>
      </c>
      <c r="L368" s="307" t="str">
        <f t="shared" si="300"/>
        <v/>
      </c>
      <c r="M368" s="307" t="str">
        <f t="shared" si="301"/>
        <v/>
      </c>
      <c r="N368" s="307" t="str">
        <f t="shared" si="302"/>
        <v/>
      </c>
      <c r="O368" s="307" t="str">
        <f t="shared" si="303"/>
        <v/>
      </c>
      <c r="P368" s="307" t="str">
        <f t="shared" si="304"/>
        <v/>
      </c>
      <c r="Q368" s="307" t="str">
        <f t="shared" si="305"/>
        <v/>
      </c>
      <c r="R368" s="307" t="str">
        <f t="shared" si="306"/>
        <v/>
      </c>
      <c r="S368" s="307" t="str">
        <f t="shared" si="307"/>
        <v/>
      </c>
      <c r="T368" s="307" t="str">
        <f t="shared" si="308"/>
        <v/>
      </c>
      <c r="U368" s="307" t="str">
        <f t="shared" si="309"/>
        <v/>
      </c>
      <c r="V368" s="307" t="str">
        <f t="shared" si="310"/>
        <v/>
      </c>
      <c r="W368" s="307" t="str">
        <f t="shared" si="311"/>
        <v/>
      </c>
      <c r="X368" s="307" t="str">
        <f t="shared" si="312"/>
        <v/>
      </c>
      <c r="Y368" s="307" t="str">
        <f t="shared" si="313"/>
        <v/>
      </c>
      <c r="Z368" s="307" t="str">
        <f t="shared" si="314"/>
        <v/>
      </c>
      <c r="AA368" s="307" t="str">
        <f t="shared" si="315"/>
        <v/>
      </c>
      <c r="AB368" s="307" t="str">
        <f t="shared" si="316"/>
        <v/>
      </c>
      <c r="AC368" s="307" t="str">
        <f t="shared" si="317"/>
        <v/>
      </c>
      <c r="AD368" s="307" t="str">
        <f t="shared" si="318"/>
        <v/>
      </c>
      <c r="AE368" s="307" t="str">
        <f t="shared" si="319"/>
        <v/>
      </c>
      <c r="AF368" s="307" t="str">
        <f t="shared" si="320"/>
        <v/>
      </c>
      <c r="AG368" s="307" t="str">
        <f t="shared" si="321"/>
        <v/>
      </c>
      <c r="AH368" s="307" t="str">
        <f t="shared" si="322"/>
        <v/>
      </c>
      <c r="AI368" s="307" t="str">
        <f t="shared" si="323"/>
        <v/>
      </c>
      <c r="AJ368" s="307" t="str">
        <f t="shared" si="324"/>
        <v/>
      </c>
      <c r="AK368" s="307" t="str">
        <f t="shared" si="325"/>
        <v/>
      </c>
      <c r="AL368" s="307" t="str">
        <f t="shared" si="326"/>
        <v/>
      </c>
      <c r="AM368" s="307" t="str">
        <f t="shared" si="327"/>
        <v/>
      </c>
      <c r="AN368" s="307" t="str">
        <f t="shared" si="328"/>
        <v/>
      </c>
      <c r="AO368" s="307" t="str">
        <f t="shared" si="329"/>
        <v/>
      </c>
      <c r="AP368" s="307" t="str">
        <f t="shared" si="330"/>
        <v/>
      </c>
      <c r="AQ368" s="307" t="str">
        <f t="shared" si="331"/>
        <v/>
      </c>
      <c r="AR368" s="307" t="str">
        <f t="shared" si="332"/>
        <v/>
      </c>
      <c r="AS368" s="307" t="str">
        <f t="shared" si="333"/>
        <v/>
      </c>
      <c r="AT368" s="307" t="str">
        <f t="shared" si="334"/>
        <v/>
      </c>
      <c r="AU368" s="307" t="str">
        <f t="shared" si="335"/>
        <v/>
      </c>
      <c r="AV368" s="307" t="str">
        <f t="shared" si="336"/>
        <v/>
      </c>
      <c r="AW368" s="307" t="str">
        <f t="shared" si="337"/>
        <v/>
      </c>
      <c r="AX368" s="307" t="str">
        <f t="shared" si="338"/>
        <v/>
      </c>
      <c r="AY368" s="307" t="str">
        <f t="shared" si="339"/>
        <v/>
      </c>
      <c r="AZ368" s="307" t="str">
        <f t="shared" si="340"/>
        <v/>
      </c>
      <c r="BA368" s="307" t="str">
        <f t="shared" si="341"/>
        <v/>
      </c>
      <c r="BB368" s="311">
        <f t="shared" si="342"/>
        <v>0</v>
      </c>
    </row>
    <row r="369" spans="1:54">
      <c r="A369" s="307" t="str">
        <f t="shared" si="344"/>
        <v/>
      </c>
      <c r="B369" s="313" t="str">
        <f t="shared" si="344"/>
        <v/>
      </c>
      <c r="C369" s="307" t="str">
        <f t="shared" si="344"/>
        <v/>
      </c>
      <c r="D369" s="307" t="str">
        <f t="shared" si="293"/>
        <v/>
      </c>
      <c r="E369" s="307" t="str">
        <f t="shared" si="294"/>
        <v/>
      </c>
      <c r="F369" s="307" t="str">
        <f t="shared" si="295"/>
        <v/>
      </c>
      <c r="G369" s="307" t="str">
        <f t="shared" si="296"/>
        <v/>
      </c>
      <c r="H369" s="307" t="str">
        <f t="shared" si="343"/>
        <v/>
      </c>
      <c r="I369" s="307" t="str">
        <f t="shared" si="297"/>
        <v/>
      </c>
      <c r="J369" s="307" t="str">
        <f t="shared" si="298"/>
        <v/>
      </c>
      <c r="K369" s="307" t="str">
        <f t="shared" si="299"/>
        <v/>
      </c>
      <c r="L369" s="307" t="str">
        <f t="shared" si="300"/>
        <v/>
      </c>
      <c r="M369" s="307" t="str">
        <f t="shared" si="301"/>
        <v/>
      </c>
      <c r="N369" s="307" t="str">
        <f t="shared" si="302"/>
        <v/>
      </c>
      <c r="O369" s="307" t="str">
        <f t="shared" si="303"/>
        <v/>
      </c>
      <c r="P369" s="307" t="str">
        <f t="shared" si="304"/>
        <v/>
      </c>
      <c r="Q369" s="307" t="str">
        <f t="shared" si="305"/>
        <v/>
      </c>
      <c r="R369" s="307" t="str">
        <f t="shared" si="306"/>
        <v/>
      </c>
      <c r="S369" s="307" t="str">
        <f t="shared" si="307"/>
        <v/>
      </c>
      <c r="T369" s="307" t="str">
        <f t="shared" si="308"/>
        <v/>
      </c>
      <c r="U369" s="307" t="str">
        <f t="shared" si="309"/>
        <v/>
      </c>
      <c r="V369" s="307" t="str">
        <f t="shared" si="310"/>
        <v/>
      </c>
      <c r="W369" s="307" t="str">
        <f t="shared" si="311"/>
        <v/>
      </c>
      <c r="X369" s="307" t="str">
        <f t="shared" si="312"/>
        <v/>
      </c>
      <c r="Y369" s="307" t="str">
        <f t="shared" si="313"/>
        <v/>
      </c>
      <c r="Z369" s="307" t="str">
        <f t="shared" si="314"/>
        <v/>
      </c>
      <c r="AA369" s="307" t="str">
        <f t="shared" si="315"/>
        <v/>
      </c>
      <c r="AB369" s="307" t="str">
        <f t="shared" si="316"/>
        <v/>
      </c>
      <c r="AC369" s="307" t="str">
        <f t="shared" si="317"/>
        <v/>
      </c>
      <c r="AD369" s="307" t="str">
        <f t="shared" si="318"/>
        <v/>
      </c>
      <c r="AE369" s="307" t="str">
        <f t="shared" si="319"/>
        <v/>
      </c>
      <c r="AF369" s="307" t="str">
        <f t="shared" si="320"/>
        <v/>
      </c>
      <c r="AG369" s="307" t="str">
        <f t="shared" si="321"/>
        <v/>
      </c>
      <c r="AH369" s="307" t="str">
        <f t="shared" si="322"/>
        <v/>
      </c>
      <c r="AI369" s="307" t="str">
        <f t="shared" si="323"/>
        <v/>
      </c>
      <c r="AJ369" s="307" t="str">
        <f t="shared" si="324"/>
        <v/>
      </c>
      <c r="AK369" s="307" t="str">
        <f t="shared" si="325"/>
        <v/>
      </c>
      <c r="AL369" s="307" t="str">
        <f t="shared" si="326"/>
        <v/>
      </c>
      <c r="AM369" s="307" t="str">
        <f t="shared" si="327"/>
        <v/>
      </c>
      <c r="AN369" s="307" t="str">
        <f t="shared" si="328"/>
        <v/>
      </c>
      <c r="AO369" s="307" t="str">
        <f t="shared" si="329"/>
        <v/>
      </c>
      <c r="AP369" s="307" t="str">
        <f t="shared" si="330"/>
        <v/>
      </c>
      <c r="AQ369" s="307" t="str">
        <f t="shared" si="331"/>
        <v/>
      </c>
      <c r="AR369" s="307" t="str">
        <f t="shared" si="332"/>
        <v/>
      </c>
      <c r="AS369" s="307" t="str">
        <f t="shared" si="333"/>
        <v/>
      </c>
      <c r="AT369" s="307" t="str">
        <f t="shared" si="334"/>
        <v/>
      </c>
      <c r="AU369" s="307" t="str">
        <f t="shared" si="335"/>
        <v/>
      </c>
      <c r="AV369" s="307" t="str">
        <f t="shared" si="336"/>
        <v/>
      </c>
      <c r="AW369" s="307" t="str">
        <f t="shared" si="337"/>
        <v/>
      </c>
      <c r="AX369" s="307" t="str">
        <f t="shared" si="338"/>
        <v/>
      </c>
      <c r="AY369" s="307" t="str">
        <f t="shared" si="339"/>
        <v/>
      </c>
      <c r="AZ369" s="307" t="str">
        <f t="shared" si="340"/>
        <v/>
      </c>
      <c r="BA369" s="307" t="str">
        <f t="shared" si="341"/>
        <v/>
      </c>
      <c r="BB369" s="311">
        <f t="shared" si="342"/>
        <v>0</v>
      </c>
    </row>
    <row r="370" spans="1:54">
      <c r="A370" s="307" t="str">
        <f t="shared" si="344"/>
        <v/>
      </c>
      <c r="B370" s="313" t="str">
        <f t="shared" si="344"/>
        <v/>
      </c>
      <c r="C370" s="307" t="str">
        <f t="shared" si="344"/>
        <v/>
      </c>
      <c r="D370" s="307" t="str">
        <f t="shared" si="293"/>
        <v/>
      </c>
      <c r="E370" s="307" t="str">
        <f t="shared" si="294"/>
        <v/>
      </c>
      <c r="F370" s="307" t="str">
        <f t="shared" si="295"/>
        <v/>
      </c>
      <c r="G370" s="307" t="str">
        <f t="shared" si="296"/>
        <v/>
      </c>
      <c r="H370" s="307" t="str">
        <f t="shared" si="343"/>
        <v/>
      </c>
      <c r="I370" s="307" t="str">
        <f t="shared" si="297"/>
        <v/>
      </c>
      <c r="J370" s="307" t="str">
        <f t="shared" si="298"/>
        <v/>
      </c>
      <c r="K370" s="307" t="str">
        <f t="shared" si="299"/>
        <v/>
      </c>
      <c r="L370" s="307" t="str">
        <f t="shared" si="300"/>
        <v/>
      </c>
      <c r="M370" s="307" t="str">
        <f t="shared" si="301"/>
        <v/>
      </c>
      <c r="N370" s="307" t="str">
        <f t="shared" si="302"/>
        <v/>
      </c>
      <c r="O370" s="307" t="str">
        <f t="shared" si="303"/>
        <v/>
      </c>
      <c r="P370" s="307" t="str">
        <f t="shared" si="304"/>
        <v/>
      </c>
      <c r="Q370" s="307" t="str">
        <f t="shared" si="305"/>
        <v/>
      </c>
      <c r="R370" s="307" t="str">
        <f t="shared" si="306"/>
        <v/>
      </c>
      <c r="S370" s="307" t="str">
        <f t="shared" si="307"/>
        <v/>
      </c>
      <c r="T370" s="307" t="str">
        <f t="shared" si="308"/>
        <v/>
      </c>
      <c r="U370" s="307" t="str">
        <f t="shared" si="309"/>
        <v/>
      </c>
      <c r="V370" s="307" t="str">
        <f t="shared" si="310"/>
        <v/>
      </c>
      <c r="W370" s="307" t="str">
        <f t="shared" si="311"/>
        <v/>
      </c>
      <c r="X370" s="307" t="str">
        <f t="shared" si="312"/>
        <v/>
      </c>
      <c r="Y370" s="307" t="str">
        <f t="shared" si="313"/>
        <v/>
      </c>
      <c r="Z370" s="307" t="str">
        <f t="shared" si="314"/>
        <v/>
      </c>
      <c r="AA370" s="307" t="str">
        <f t="shared" si="315"/>
        <v/>
      </c>
      <c r="AB370" s="307" t="str">
        <f t="shared" si="316"/>
        <v/>
      </c>
      <c r="AC370" s="307" t="str">
        <f t="shared" si="317"/>
        <v/>
      </c>
      <c r="AD370" s="307" t="str">
        <f t="shared" si="318"/>
        <v/>
      </c>
      <c r="AE370" s="307" t="str">
        <f t="shared" si="319"/>
        <v/>
      </c>
      <c r="AF370" s="307" t="str">
        <f t="shared" si="320"/>
        <v/>
      </c>
      <c r="AG370" s="307" t="str">
        <f t="shared" si="321"/>
        <v/>
      </c>
      <c r="AH370" s="307" t="str">
        <f t="shared" si="322"/>
        <v/>
      </c>
      <c r="AI370" s="307" t="str">
        <f t="shared" si="323"/>
        <v/>
      </c>
      <c r="AJ370" s="307" t="str">
        <f t="shared" si="324"/>
        <v/>
      </c>
      <c r="AK370" s="307" t="str">
        <f t="shared" si="325"/>
        <v/>
      </c>
      <c r="AL370" s="307" t="str">
        <f t="shared" si="326"/>
        <v/>
      </c>
      <c r="AM370" s="307" t="str">
        <f t="shared" si="327"/>
        <v/>
      </c>
      <c r="AN370" s="307" t="str">
        <f t="shared" si="328"/>
        <v/>
      </c>
      <c r="AO370" s="307" t="str">
        <f t="shared" si="329"/>
        <v/>
      </c>
      <c r="AP370" s="307" t="str">
        <f t="shared" si="330"/>
        <v/>
      </c>
      <c r="AQ370" s="307" t="str">
        <f t="shared" si="331"/>
        <v/>
      </c>
      <c r="AR370" s="307" t="str">
        <f t="shared" si="332"/>
        <v/>
      </c>
      <c r="AS370" s="307" t="str">
        <f t="shared" si="333"/>
        <v/>
      </c>
      <c r="AT370" s="307" t="str">
        <f t="shared" si="334"/>
        <v/>
      </c>
      <c r="AU370" s="307" t="str">
        <f t="shared" si="335"/>
        <v/>
      </c>
      <c r="AV370" s="307" t="str">
        <f t="shared" si="336"/>
        <v/>
      </c>
      <c r="AW370" s="307" t="str">
        <f t="shared" si="337"/>
        <v/>
      </c>
      <c r="AX370" s="307" t="str">
        <f t="shared" si="338"/>
        <v/>
      </c>
      <c r="AY370" s="307" t="str">
        <f t="shared" si="339"/>
        <v/>
      </c>
      <c r="AZ370" s="307" t="str">
        <f t="shared" si="340"/>
        <v/>
      </c>
      <c r="BA370" s="307" t="str">
        <f t="shared" si="341"/>
        <v/>
      </c>
      <c r="BB370" s="311">
        <f t="shared" si="342"/>
        <v>0</v>
      </c>
    </row>
    <row r="371" spans="1:54">
      <c r="A371" s="307" t="str">
        <f t="shared" si="344"/>
        <v/>
      </c>
      <c r="B371" s="313" t="str">
        <f t="shared" si="344"/>
        <v/>
      </c>
      <c r="C371" s="307" t="str">
        <f t="shared" si="344"/>
        <v/>
      </c>
      <c r="D371" s="307" t="str">
        <f t="shared" si="293"/>
        <v/>
      </c>
      <c r="E371" s="307" t="str">
        <f t="shared" si="294"/>
        <v/>
      </c>
      <c r="F371" s="307" t="str">
        <f t="shared" si="295"/>
        <v/>
      </c>
      <c r="G371" s="307" t="str">
        <f t="shared" si="296"/>
        <v/>
      </c>
      <c r="H371" s="307" t="str">
        <f t="shared" si="343"/>
        <v/>
      </c>
      <c r="I371" s="307" t="str">
        <f t="shared" si="297"/>
        <v/>
      </c>
      <c r="J371" s="307" t="str">
        <f t="shared" si="298"/>
        <v/>
      </c>
      <c r="K371" s="307" t="str">
        <f t="shared" si="299"/>
        <v/>
      </c>
      <c r="L371" s="307" t="str">
        <f t="shared" si="300"/>
        <v/>
      </c>
      <c r="M371" s="307" t="str">
        <f t="shared" si="301"/>
        <v/>
      </c>
      <c r="N371" s="307" t="str">
        <f t="shared" si="302"/>
        <v/>
      </c>
      <c r="O371" s="307" t="str">
        <f t="shared" si="303"/>
        <v/>
      </c>
      <c r="P371" s="307" t="str">
        <f t="shared" si="304"/>
        <v/>
      </c>
      <c r="Q371" s="307" t="str">
        <f t="shared" si="305"/>
        <v/>
      </c>
      <c r="R371" s="307" t="str">
        <f t="shared" si="306"/>
        <v/>
      </c>
      <c r="S371" s="307" t="str">
        <f t="shared" si="307"/>
        <v/>
      </c>
      <c r="T371" s="307" t="str">
        <f t="shared" si="308"/>
        <v/>
      </c>
      <c r="U371" s="307" t="str">
        <f t="shared" si="309"/>
        <v/>
      </c>
      <c r="V371" s="307" t="str">
        <f t="shared" si="310"/>
        <v/>
      </c>
      <c r="W371" s="307" t="str">
        <f t="shared" si="311"/>
        <v/>
      </c>
      <c r="X371" s="307" t="str">
        <f t="shared" si="312"/>
        <v/>
      </c>
      <c r="Y371" s="307" t="str">
        <f t="shared" si="313"/>
        <v/>
      </c>
      <c r="Z371" s="307" t="str">
        <f t="shared" si="314"/>
        <v/>
      </c>
      <c r="AA371" s="307" t="str">
        <f t="shared" si="315"/>
        <v/>
      </c>
      <c r="AB371" s="307" t="str">
        <f t="shared" si="316"/>
        <v/>
      </c>
      <c r="AC371" s="307" t="str">
        <f t="shared" si="317"/>
        <v/>
      </c>
      <c r="AD371" s="307" t="str">
        <f t="shared" si="318"/>
        <v/>
      </c>
      <c r="AE371" s="307" t="str">
        <f t="shared" si="319"/>
        <v/>
      </c>
      <c r="AF371" s="307" t="str">
        <f t="shared" si="320"/>
        <v/>
      </c>
      <c r="AG371" s="307" t="str">
        <f t="shared" si="321"/>
        <v/>
      </c>
      <c r="AH371" s="307" t="str">
        <f t="shared" si="322"/>
        <v/>
      </c>
      <c r="AI371" s="307" t="str">
        <f t="shared" si="323"/>
        <v/>
      </c>
      <c r="AJ371" s="307" t="str">
        <f t="shared" si="324"/>
        <v/>
      </c>
      <c r="AK371" s="307" t="str">
        <f t="shared" si="325"/>
        <v/>
      </c>
      <c r="AL371" s="307" t="str">
        <f t="shared" si="326"/>
        <v/>
      </c>
      <c r="AM371" s="307" t="str">
        <f t="shared" si="327"/>
        <v/>
      </c>
      <c r="AN371" s="307" t="str">
        <f t="shared" si="328"/>
        <v/>
      </c>
      <c r="AO371" s="307" t="str">
        <f t="shared" si="329"/>
        <v/>
      </c>
      <c r="AP371" s="307" t="str">
        <f t="shared" si="330"/>
        <v/>
      </c>
      <c r="AQ371" s="307" t="str">
        <f t="shared" si="331"/>
        <v/>
      </c>
      <c r="AR371" s="307" t="str">
        <f t="shared" si="332"/>
        <v/>
      </c>
      <c r="AS371" s="307" t="str">
        <f t="shared" si="333"/>
        <v/>
      </c>
      <c r="AT371" s="307" t="str">
        <f t="shared" si="334"/>
        <v/>
      </c>
      <c r="AU371" s="307" t="str">
        <f t="shared" si="335"/>
        <v/>
      </c>
      <c r="AV371" s="307" t="str">
        <f t="shared" si="336"/>
        <v/>
      </c>
      <c r="AW371" s="307" t="str">
        <f t="shared" si="337"/>
        <v/>
      </c>
      <c r="AX371" s="307" t="str">
        <f t="shared" si="338"/>
        <v/>
      </c>
      <c r="AY371" s="307" t="str">
        <f t="shared" si="339"/>
        <v/>
      </c>
      <c r="AZ371" s="307" t="str">
        <f t="shared" si="340"/>
        <v/>
      </c>
      <c r="BA371" s="307" t="str">
        <f t="shared" si="341"/>
        <v/>
      </c>
      <c r="BB371" s="311">
        <f t="shared" si="342"/>
        <v>0</v>
      </c>
    </row>
    <row r="372" spans="1:54">
      <c r="A372" s="307" t="str">
        <f t="shared" si="344"/>
        <v/>
      </c>
      <c r="B372" s="313" t="str">
        <f t="shared" si="344"/>
        <v/>
      </c>
      <c r="C372" s="307" t="str">
        <f t="shared" si="344"/>
        <v/>
      </c>
      <c r="D372" s="307" t="str">
        <f t="shared" si="293"/>
        <v/>
      </c>
      <c r="E372" s="307" t="str">
        <f t="shared" si="294"/>
        <v/>
      </c>
      <c r="F372" s="307" t="str">
        <f t="shared" si="295"/>
        <v/>
      </c>
      <c r="G372" s="307" t="str">
        <f t="shared" si="296"/>
        <v/>
      </c>
      <c r="H372" s="307" t="str">
        <f t="shared" si="343"/>
        <v/>
      </c>
      <c r="I372" s="307" t="str">
        <f t="shared" si="297"/>
        <v/>
      </c>
      <c r="J372" s="307" t="str">
        <f t="shared" si="298"/>
        <v/>
      </c>
      <c r="K372" s="307" t="str">
        <f t="shared" si="299"/>
        <v/>
      </c>
      <c r="L372" s="307" t="str">
        <f t="shared" si="300"/>
        <v/>
      </c>
      <c r="M372" s="307" t="str">
        <f t="shared" si="301"/>
        <v/>
      </c>
      <c r="N372" s="307" t="str">
        <f t="shared" si="302"/>
        <v/>
      </c>
      <c r="O372" s="307" t="str">
        <f t="shared" si="303"/>
        <v/>
      </c>
      <c r="P372" s="307" t="str">
        <f t="shared" si="304"/>
        <v/>
      </c>
      <c r="Q372" s="307" t="str">
        <f t="shared" si="305"/>
        <v/>
      </c>
      <c r="R372" s="307" t="str">
        <f t="shared" si="306"/>
        <v/>
      </c>
      <c r="S372" s="307" t="str">
        <f t="shared" si="307"/>
        <v/>
      </c>
      <c r="T372" s="307" t="str">
        <f t="shared" si="308"/>
        <v/>
      </c>
      <c r="U372" s="307" t="str">
        <f t="shared" si="309"/>
        <v/>
      </c>
      <c r="V372" s="307" t="str">
        <f t="shared" si="310"/>
        <v/>
      </c>
      <c r="W372" s="307" t="str">
        <f t="shared" si="311"/>
        <v/>
      </c>
      <c r="X372" s="307" t="str">
        <f t="shared" si="312"/>
        <v/>
      </c>
      <c r="Y372" s="307" t="str">
        <f t="shared" si="313"/>
        <v/>
      </c>
      <c r="Z372" s="307" t="str">
        <f t="shared" si="314"/>
        <v/>
      </c>
      <c r="AA372" s="307" t="str">
        <f t="shared" si="315"/>
        <v/>
      </c>
      <c r="AB372" s="307" t="str">
        <f t="shared" si="316"/>
        <v/>
      </c>
      <c r="AC372" s="307" t="str">
        <f t="shared" si="317"/>
        <v/>
      </c>
      <c r="AD372" s="307" t="str">
        <f t="shared" si="318"/>
        <v/>
      </c>
      <c r="AE372" s="307" t="str">
        <f t="shared" si="319"/>
        <v/>
      </c>
      <c r="AF372" s="307" t="str">
        <f t="shared" si="320"/>
        <v/>
      </c>
      <c r="AG372" s="307" t="str">
        <f t="shared" si="321"/>
        <v/>
      </c>
      <c r="AH372" s="307" t="str">
        <f t="shared" si="322"/>
        <v/>
      </c>
      <c r="AI372" s="307" t="str">
        <f t="shared" si="323"/>
        <v/>
      </c>
      <c r="AJ372" s="307" t="str">
        <f t="shared" si="324"/>
        <v/>
      </c>
      <c r="AK372" s="307" t="str">
        <f t="shared" si="325"/>
        <v/>
      </c>
      <c r="AL372" s="307" t="str">
        <f t="shared" si="326"/>
        <v/>
      </c>
      <c r="AM372" s="307" t="str">
        <f t="shared" si="327"/>
        <v/>
      </c>
      <c r="AN372" s="307" t="str">
        <f t="shared" si="328"/>
        <v/>
      </c>
      <c r="AO372" s="307" t="str">
        <f t="shared" si="329"/>
        <v/>
      </c>
      <c r="AP372" s="307" t="str">
        <f t="shared" si="330"/>
        <v/>
      </c>
      <c r="AQ372" s="307" t="str">
        <f t="shared" si="331"/>
        <v/>
      </c>
      <c r="AR372" s="307" t="str">
        <f t="shared" si="332"/>
        <v/>
      </c>
      <c r="AS372" s="307" t="str">
        <f t="shared" si="333"/>
        <v/>
      </c>
      <c r="AT372" s="307" t="str">
        <f t="shared" si="334"/>
        <v/>
      </c>
      <c r="AU372" s="307" t="str">
        <f t="shared" si="335"/>
        <v/>
      </c>
      <c r="AV372" s="307" t="str">
        <f t="shared" si="336"/>
        <v/>
      </c>
      <c r="AW372" s="307" t="str">
        <f t="shared" si="337"/>
        <v/>
      </c>
      <c r="AX372" s="307" t="str">
        <f t="shared" si="338"/>
        <v/>
      </c>
      <c r="AY372" s="307" t="str">
        <f t="shared" si="339"/>
        <v/>
      </c>
      <c r="AZ372" s="307" t="str">
        <f t="shared" si="340"/>
        <v/>
      </c>
      <c r="BA372" s="307" t="str">
        <f t="shared" si="341"/>
        <v/>
      </c>
      <c r="BB372" s="311">
        <f t="shared" si="342"/>
        <v>0</v>
      </c>
    </row>
    <row r="373" spans="1:54">
      <c r="A373" s="307" t="str">
        <f t="shared" si="344"/>
        <v/>
      </c>
      <c r="B373" s="313" t="str">
        <f t="shared" si="344"/>
        <v/>
      </c>
      <c r="C373" s="307" t="str">
        <f t="shared" si="344"/>
        <v/>
      </c>
      <c r="D373" s="307" t="str">
        <f t="shared" si="293"/>
        <v/>
      </c>
      <c r="E373" s="307" t="str">
        <f t="shared" si="294"/>
        <v/>
      </c>
      <c r="F373" s="307" t="str">
        <f t="shared" si="295"/>
        <v/>
      </c>
      <c r="G373" s="307" t="str">
        <f t="shared" si="296"/>
        <v/>
      </c>
      <c r="H373" s="307" t="str">
        <f t="shared" si="343"/>
        <v/>
      </c>
      <c r="I373" s="307" t="str">
        <f t="shared" si="297"/>
        <v/>
      </c>
      <c r="J373" s="307" t="str">
        <f t="shared" si="298"/>
        <v/>
      </c>
      <c r="K373" s="307" t="str">
        <f t="shared" si="299"/>
        <v/>
      </c>
      <c r="L373" s="307" t="str">
        <f t="shared" si="300"/>
        <v/>
      </c>
      <c r="M373" s="307" t="str">
        <f t="shared" si="301"/>
        <v/>
      </c>
      <c r="N373" s="307" t="str">
        <f t="shared" si="302"/>
        <v/>
      </c>
      <c r="O373" s="307" t="str">
        <f t="shared" si="303"/>
        <v/>
      </c>
      <c r="P373" s="307" t="str">
        <f t="shared" si="304"/>
        <v/>
      </c>
      <c r="Q373" s="307" t="str">
        <f t="shared" si="305"/>
        <v/>
      </c>
      <c r="R373" s="307" t="str">
        <f t="shared" si="306"/>
        <v/>
      </c>
      <c r="S373" s="307" t="str">
        <f t="shared" si="307"/>
        <v/>
      </c>
      <c r="T373" s="307" t="str">
        <f t="shared" si="308"/>
        <v/>
      </c>
      <c r="U373" s="307" t="str">
        <f t="shared" si="309"/>
        <v/>
      </c>
      <c r="V373" s="307" t="str">
        <f t="shared" si="310"/>
        <v/>
      </c>
      <c r="W373" s="307" t="str">
        <f t="shared" si="311"/>
        <v/>
      </c>
      <c r="X373" s="307" t="str">
        <f t="shared" si="312"/>
        <v/>
      </c>
      <c r="Y373" s="307" t="str">
        <f t="shared" si="313"/>
        <v/>
      </c>
      <c r="Z373" s="307" t="str">
        <f t="shared" si="314"/>
        <v/>
      </c>
      <c r="AA373" s="307" t="str">
        <f t="shared" si="315"/>
        <v/>
      </c>
      <c r="AB373" s="307" t="str">
        <f t="shared" si="316"/>
        <v/>
      </c>
      <c r="AC373" s="307" t="str">
        <f t="shared" si="317"/>
        <v/>
      </c>
      <c r="AD373" s="307" t="str">
        <f t="shared" si="318"/>
        <v/>
      </c>
      <c r="AE373" s="307" t="str">
        <f t="shared" si="319"/>
        <v/>
      </c>
      <c r="AF373" s="307" t="str">
        <f t="shared" si="320"/>
        <v/>
      </c>
      <c r="AG373" s="307" t="str">
        <f t="shared" si="321"/>
        <v/>
      </c>
      <c r="AH373" s="307" t="str">
        <f t="shared" si="322"/>
        <v/>
      </c>
      <c r="AI373" s="307" t="str">
        <f t="shared" si="323"/>
        <v/>
      </c>
      <c r="AJ373" s="307" t="str">
        <f t="shared" si="324"/>
        <v/>
      </c>
      <c r="AK373" s="307" t="str">
        <f t="shared" si="325"/>
        <v/>
      </c>
      <c r="AL373" s="307" t="str">
        <f t="shared" si="326"/>
        <v/>
      </c>
      <c r="AM373" s="307" t="str">
        <f t="shared" si="327"/>
        <v/>
      </c>
      <c r="AN373" s="307" t="str">
        <f t="shared" si="328"/>
        <v/>
      </c>
      <c r="AO373" s="307" t="str">
        <f t="shared" si="329"/>
        <v/>
      </c>
      <c r="AP373" s="307" t="str">
        <f t="shared" si="330"/>
        <v/>
      </c>
      <c r="AQ373" s="307" t="str">
        <f t="shared" si="331"/>
        <v/>
      </c>
      <c r="AR373" s="307" t="str">
        <f t="shared" si="332"/>
        <v/>
      </c>
      <c r="AS373" s="307" t="str">
        <f t="shared" si="333"/>
        <v/>
      </c>
      <c r="AT373" s="307" t="str">
        <f t="shared" si="334"/>
        <v/>
      </c>
      <c r="AU373" s="307" t="str">
        <f t="shared" si="335"/>
        <v/>
      </c>
      <c r="AV373" s="307" t="str">
        <f t="shared" si="336"/>
        <v/>
      </c>
      <c r="AW373" s="307" t="str">
        <f t="shared" si="337"/>
        <v/>
      </c>
      <c r="AX373" s="307" t="str">
        <f t="shared" si="338"/>
        <v/>
      </c>
      <c r="AY373" s="307" t="str">
        <f t="shared" si="339"/>
        <v/>
      </c>
      <c r="AZ373" s="307" t="str">
        <f t="shared" si="340"/>
        <v/>
      </c>
      <c r="BA373" s="307" t="str">
        <f t="shared" si="341"/>
        <v/>
      </c>
      <c r="BB373" s="311">
        <f t="shared" si="342"/>
        <v>0</v>
      </c>
    </row>
    <row r="374" spans="1:54">
      <c r="A374" s="307" t="str">
        <f t="shared" si="344"/>
        <v/>
      </c>
      <c r="B374" s="313" t="str">
        <f t="shared" si="344"/>
        <v/>
      </c>
      <c r="C374" s="307" t="str">
        <f t="shared" si="344"/>
        <v/>
      </c>
      <c r="D374" s="307" t="str">
        <f t="shared" si="293"/>
        <v/>
      </c>
      <c r="E374" s="307" t="str">
        <f t="shared" si="294"/>
        <v/>
      </c>
      <c r="F374" s="307" t="str">
        <f t="shared" si="295"/>
        <v/>
      </c>
      <c r="G374" s="307" t="str">
        <f t="shared" si="296"/>
        <v/>
      </c>
      <c r="H374" s="307" t="str">
        <f t="shared" si="343"/>
        <v/>
      </c>
      <c r="I374" s="307" t="str">
        <f t="shared" si="297"/>
        <v/>
      </c>
      <c r="J374" s="307" t="str">
        <f t="shared" si="298"/>
        <v/>
      </c>
      <c r="K374" s="307" t="str">
        <f t="shared" si="299"/>
        <v/>
      </c>
      <c r="L374" s="307" t="str">
        <f t="shared" si="300"/>
        <v/>
      </c>
      <c r="M374" s="307" t="str">
        <f t="shared" si="301"/>
        <v/>
      </c>
      <c r="N374" s="307" t="str">
        <f t="shared" si="302"/>
        <v/>
      </c>
      <c r="O374" s="307" t="str">
        <f t="shared" si="303"/>
        <v/>
      </c>
      <c r="P374" s="307" t="str">
        <f t="shared" si="304"/>
        <v/>
      </c>
      <c r="Q374" s="307" t="str">
        <f t="shared" si="305"/>
        <v/>
      </c>
      <c r="R374" s="307" t="str">
        <f t="shared" si="306"/>
        <v/>
      </c>
      <c r="S374" s="307" t="str">
        <f t="shared" si="307"/>
        <v/>
      </c>
      <c r="T374" s="307" t="str">
        <f t="shared" si="308"/>
        <v/>
      </c>
      <c r="U374" s="307" t="str">
        <f t="shared" si="309"/>
        <v/>
      </c>
      <c r="V374" s="307" t="str">
        <f t="shared" si="310"/>
        <v/>
      </c>
      <c r="W374" s="307" t="str">
        <f t="shared" si="311"/>
        <v/>
      </c>
      <c r="X374" s="307" t="str">
        <f t="shared" si="312"/>
        <v/>
      </c>
      <c r="Y374" s="307" t="str">
        <f t="shared" si="313"/>
        <v/>
      </c>
      <c r="Z374" s="307" t="str">
        <f t="shared" si="314"/>
        <v/>
      </c>
      <c r="AA374" s="307" t="str">
        <f t="shared" si="315"/>
        <v/>
      </c>
      <c r="AB374" s="307" t="str">
        <f t="shared" si="316"/>
        <v/>
      </c>
      <c r="AC374" s="307" t="str">
        <f t="shared" si="317"/>
        <v/>
      </c>
      <c r="AD374" s="307" t="str">
        <f t="shared" si="318"/>
        <v/>
      </c>
      <c r="AE374" s="307" t="str">
        <f t="shared" si="319"/>
        <v/>
      </c>
      <c r="AF374" s="307" t="str">
        <f t="shared" si="320"/>
        <v/>
      </c>
      <c r="AG374" s="307" t="str">
        <f t="shared" si="321"/>
        <v/>
      </c>
      <c r="AH374" s="307" t="str">
        <f t="shared" si="322"/>
        <v/>
      </c>
      <c r="AI374" s="307" t="str">
        <f t="shared" si="323"/>
        <v/>
      </c>
      <c r="AJ374" s="307" t="str">
        <f t="shared" si="324"/>
        <v/>
      </c>
      <c r="AK374" s="307" t="str">
        <f t="shared" si="325"/>
        <v/>
      </c>
      <c r="AL374" s="307" t="str">
        <f t="shared" si="326"/>
        <v/>
      </c>
      <c r="AM374" s="307" t="str">
        <f t="shared" si="327"/>
        <v/>
      </c>
      <c r="AN374" s="307" t="str">
        <f t="shared" si="328"/>
        <v/>
      </c>
      <c r="AO374" s="307" t="str">
        <f t="shared" si="329"/>
        <v/>
      </c>
      <c r="AP374" s="307" t="str">
        <f t="shared" si="330"/>
        <v/>
      </c>
      <c r="AQ374" s="307" t="str">
        <f t="shared" si="331"/>
        <v/>
      </c>
      <c r="AR374" s="307" t="str">
        <f t="shared" si="332"/>
        <v/>
      </c>
      <c r="AS374" s="307" t="str">
        <f t="shared" si="333"/>
        <v/>
      </c>
      <c r="AT374" s="307" t="str">
        <f t="shared" si="334"/>
        <v/>
      </c>
      <c r="AU374" s="307" t="str">
        <f t="shared" si="335"/>
        <v/>
      </c>
      <c r="AV374" s="307" t="str">
        <f t="shared" si="336"/>
        <v/>
      </c>
      <c r="AW374" s="307" t="str">
        <f t="shared" si="337"/>
        <v/>
      </c>
      <c r="AX374" s="307" t="str">
        <f t="shared" si="338"/>
        <v/>
      </c>
      <c r="AY374" s="307" t="str">
        <f t="shared" si="339"/>
        <v/>
      </c>
      <c r="AZ374" s="307" t="str">
        <f t="shared" si="340"/>
        <v/>
      </c>
      <c r="BA374" s="307" t="str">
        <f t="shared" si="341"/>
        <v/>
      </c>
      <c r="BB374" s="311">
        <f t="shared" si="342"/>
        <v>0</v>
      </c>
    </row>
    <row r="375" spans="1:54">
      <c r="A375" s="307" t="str">
        <f t="shared" si="344"/>
        <v/>
      </c>
      <c r="B375" s="313" t="str">
        <f t="shared" si="344"/>
        <v/>
      </c>
      <c r="C375" s="307" t="str">
        <f t="shared" si="344"/>
        <v/>
      </c>
      <c r="D375" s="307" t="str">
        <f t="shared" si="293"/>
        <v/>
      </c>
      <c r="E375" s="307" t="str">
        <f t="shared" si="294"/>
        <v/>
      </c>
      <c r="F375" s="307" t="str">
        <f t="shared" si="295"/>
        <v/>
      </c>
      <c r="G375" s="307" t="str">
        <f t="shared" si="296"/>
        <v/>
      </c>
      <c r="H375" s="307" t="str">
        <f t="shared" si="343"/>
        <v/>
      </c>
      <c r="I375" s="307" t="str">
        <f t="shared" si="297"/>
        <v/>
      </c>
      <c r="J375" s="307" t="str">
        <f t="shared" si="298"/>
        <v/>
      </c>
      <c r="K375" s="307" t="str">
        <f t="shared" si="299"/>
        <v/>
      </c>
      <c r="L375" s="307" t="str">
        <f t="shared" si="300"/>
        <v/>
      </c>
      <c r="M375" s="307" t="str">
        <f t="shared" si="301"/>
        <v/>
      </c>
      <c r="N375" s="307" t="str">
        <f t="shared" si="302"/>
        <v/>
      </c>
      <c r="O375" s="307" t="str">
        <f t="shared" si="303"/>
        <v/>
      </c>
      <c r="P375" s="307" t="str">
        <f t="shared" si="304"/>
        <v/>
      </c>
      <c r="Q375" s="307" t="str">
        <f t="shared" si="305"/>
        <v/>
      </c>
      <c r="R375" s="307" t="str">
        <f t="shared" si="306"/>
        <v/>
      </c>
      <c r="S375" s="307" t="str">
        <f t="shared" si="307"/>
        <v/>
      </c>
      <c r="T375" s="307" t="str">
        <f t="shared" si="308"/>
        <v/>
      </c>
      <c r="U375" s="307" t="str">
        <f t="shared" si="309"/>
        <v/>
      </c>
      <c r="V375" s="307" t="str">
        <f t="shared" si="310"/>
        <v/>
      </c>
      <c r="W375" s="307" t="str">
        <f t="shared" si="311"/>
        <v/>
      </c>
      <c r="X375" s="307" t="str">
        <f t="shared" si="312"/>
        <v/>
      </c>
      <c r="Y375" s="307" t="str">
        <f t="shared" si="313"/>
        <v/>
      </c>
      <c r="Z375" s="307" t="str">
        <f t="shared" si="314"/>
        <v/>
      </c>
      <c r="AA375" s="307" t="str">
        <f t="shared" si="315"/>
        <v/>
      </c>
      <c r="AB375" s="307" t="str">
        <f t="shared" si="316"/>
        <v/>
      </c>
      <c r="AC375" s="307" t="str">
        <f t="shared" si="317"/>
        <v/>
      </c>
      <c r="AD375" s="307" t="str">
        <f t="shared" si="318"/>
        <v/>
      </c>
      <c r="AE375" s="307" t="str">
        <f t="shared" si="319"/>
        <v/>
      </c>
      <c r="AF375" s="307" t="str">
        <f t="shared" si="320"/>
        <v/>
      </c>
      <c r="AG375" s="307" t="str">
        <f t="shared" si="321"/>
        <v/>
      </c>
      <c r="AH375" s="307" t="str">
        <f t="shared" si="322"/>
        <v/>
      </c>
      <c r="AI375" s="307" t="str">
        <f t="shared" si="323"/>
        <v/>
      </c>
      <c r="AJ375" s="307" t="str">
        <f t="shared" si="324"/>
        <v/>
      </c>
      <c r="AK375" s="307" t="str">
        <f t="shared" si="325"/>
        <v/>
      </c>
      <c r="AL375" s="307" t="str">
        <f t="shared" si="326"/>
        <v/>
      </c>
      <c r="AM375" s="307" t="str">
        <f t="shared" si="327"/>
        <v/>
      </c>
      <c r="AN375" s="307" t="str">
        <f t="shared" si="328"/>
        <v/>
      </c>
      <c r="AO375" s="307" t="str">
        <f t="shared" si="329"/>
        <v/>
      </c>
      <c r="AP375" s="307" t="str">
        <f t="shared" si="330"/>
        <v/>
      </c>
      <c r="AQ375" s="307" t="str">
        <f t="shared" si="331"/>
        <v/>
      </c>
      <c r="AR375" s="307" t="str">
        <f t="shared" si="332"/>
        <v/>
      </c>
      <c r="AS375" s="307" t="str">
        <f t="shared" si="333"/>
        <v/>
      </c>
      <c r="AT375" s="307" t="str">
        <f t="shared" si="334"/>
        <v/>
      </c>
      <c r="AU375" s="307" t="str">
        <f t="shared" si="335"/>
        <v/>
      </c>
      <c r="AV375" s="307" t="str">
        <f t="shared" si="336"/>
        <v/>
      </c>
      <c r="AW375" s="307" t="str">
        <f t="shared" si="337"/>
        <v/>
      </c>
      <c r="AX375" s="307" t="str">
        <f t="shared" si="338"/>
        <v/>
      </c>
      <c r="AY375" s="307" t="str">
        <f t="shared" si="339"/>
        <v/>
      </c>
      <c r="AZ375" s="307" t="str">
        <f t="shared" si="340"/>
        <v/>
      </c>
      <c r="BA375" s="307" t="str">
        <f t="shared" si="341"/>
        <v/>
      </c>
      <c r="BB375" s="311">
        <f t="shared" si="342"/>
        <v>0</v>
      </c>
    </row>
    <row r="376" spans="1:54">
      <c r="A376" s="307" t="str">
        <f t="shared" si="344"/>
        <v/>
      </c>
      <c r="B376" s="313" t="str">
        <f t="shared" si="344"/>
        <v/>
      </c>
      <c r="C376" s="307" t="str">
        <f t="shared" si="344"/>
        <v/>
      </c>
      <c r="D376" s="307" t="str">
        <f t="shared" si="293"/>
        <v/>
      </c>
      <c r="E376" s="307" t="str">
        <f t="shared" si="294"/>
        <v/>
      </c>
      <c r="F376" s="307" t="str">
        <f t="shared" si="295"/>
        <v/>
      </c>
      <c r="G376" s="307" t="str">
        <f t="shared" si="296"/>
        <v/>
      </c>
      <c r="H376" s="307" t="str">
        <f t="shared" si="343"/>
        <v/>
      </c>
      <c r="I376" s="307" t="str">
        <f t="shared" si="297"/>
        <v/>
      </c>
      <c r="J376" s="307" t="str">
        <f t="shared" si="298"/>
        <v/>
      </c>
      <c r="K376" s="307" t="str">
        <f t="shared" si="299"/>
        <v/>
      </c>
      <c r="L376" s="307" t="str">
        <f t="shared" si="300"/>
        <v/>
      </c>
      <c r="M376" s="307" t="str">
        <f t="shared" si="301"/>
        <v/>
      </c>
      <c r="N376" s="307" t="str">
        <f t="shared" si="302"/>
        <v/>
      </c>
      <c r="O376" s="307" t="str">
        <f t="shared" si="303"/>
        <v/>
      </c>
      <c r="P376" s="307" t="str">
        <f t="shared" si="304"/>
        <v/>
      </c>
      <c r="Q376" s="307" t="str">
        <f t="shared" si="305"/>
        <v/>
      </c>
      <c r="R376" s="307" t="str">
        <f t="shared" si="306"/>
        <v/>
      </c>
      <c r="S376" s="307" t="str">
        <f t="shared" si="307"/>
        <v/>
      </c>
      <c r="T376" s="307" t="str">
        <f t="shared" si="308"/>
        <v/>
      </c>
      <c r="U376" s="307" t="str">
        <f t="shared" si="309"/>
        <v/>
      </c>
      <c r="V376" s="307" t="str">
        <f t="shared" si="310"/>
        <v/>
      </c>
      <c r="W376" s="307" t="str">
        <f t="shared" si="311"/>
        <v/>
      </c>
      <c r="X376" s="307" t="str">
        <f t="shared" si="312"/>
        <v/>
      </c>
      <c r="Y376" s="307" t="str">
        <f t="shared" si="313"/>
        <v/>
      </c>
      <c r="Z376" s="307" t="str">
        <f t="shared" si="314"/>
        <v/>
      </c>
      <c r="AA376" s="307" t="str">
        <f t="shared" si="315"/>
        <v/>
      </c>
      <c r="AB376" s="307" t="str">
        <f t="shared" si="316"/>
        <v/>
      </c>
      <c r="AC376" s="307" t="str">
        <f t="shared" si="317"/>
        <v/>
      </c>
      <c r="AD376" s="307" t="str">
        <f t="shared" si="318"/>
        <v/>
      </c>
      <c r="AE376" s="307" t="str">
        <f t="shared" si="319"/>
        <v/>
      </c>
      <c r="AF376" s="307" t="str">
        <f t="shared" si="320"/>
        <v/>
      </c>
      <c r="AG376" s="307" t="str">
        <f t="shared" si="321"/>
        <v/>
      </c>
      <c r="AH376" s="307" t="str">
        <f t="shared" si="322"/>
        <v/>
      </c>
      <c r="AI376" s="307" t="str">
        <f t="shared" si="323"/>
        <v/>
      </c>
      <c r="AJ376" s="307" t="str">
        <f t="shared" si="324"/>
        <v/>
      </c>
      <c r="AK376" s="307" t="str">
        <f t="shared" si="325"/>
        <v/>
      </c>
      <c r="AL376" s="307" t="str">
        <f t="shared" si="326"/>
        <v/>
      </c>
      <c r="AM376" s="307" t="str">
        <f t="shared" si="327"/>
        <v/>
      </c>
      <c r="AN376" s="307" t="str">
        <f t="shared" si="328"/>
        <v/>
      </c>
      <c r="AO376" s="307" t="str">
        <f t="shared" si="329"/>
        <v/>
      </c>
      <c r="AP376" s="307" t="str">
        <f t="shared" si="330"/>
        <v/>
      </c>
      <c r="AQ376" s="307" t="str">
        <f t="shared" si="331"/>
        <v/>
      </c>
      <c r="AR376" s="307" t="str">
        <f t="shared" si="332"/>
        <v/>
      </c>
      <c r="AS376" s="307" t="str">
        <f t="shared" si="333"/>
        <v/>
      </c>
      <c r="AT376" s="307" t="str">
        <f t="shared" si="334"/>
        <v/>
      </c>
      <c r="AU376" s="307" t="str">
        <f t="shared" si="335"/>
        <v/>
      </c>
      <c r="AV376" s="307" t="str">
        <f t="shared" si="336"/>
        <v/>
      </c>
      <c r="AW376" s="307" t="str">
        <f t="shared" si="337"/>
        <v/>
      </c>
      <c r="AX376" s="307" t="str">
        <f t="shared" si="338"/>
        <v/>
      </c>
      <c r="AY376" s="307" t="str">
        <f t="shared" si="339"/>
        <v/>
      </c>
      <c r="AZ376" s="307" t="str">
        <f t="shared" si="340"/>
        <v/>
      </c>
      <c r="BA376" s="307" t="str">
        <f t="shared" si="341"/>
        <v/>
      </c>
      <c r="BB376" s="311">
        <f t="shared" si="342"/>
        <v>0</v>
      </c>
    </row>
    <row r="377" spans="1:54">
      <c r="A377" s="307" t="str">
        <f t="shared" si="344"/>
        <v/>
      </c>
      <c r="B377" s="313" t="str">
        <f t="shared" si="344"/>
        <v/>
      </c>
      <c r="C377" s="307" t="str">
        <f t="shared" si="344"/>
        <v/>
      </c>
      <c r="D377" s="307" t="str">
        <f t="shared" si="293"/>
        <v/>
      </c>
      <c r="E377" s="307" t="str">
        <f t="shared" si="294"/>
        <v/>
      </c>
      <c r="F377" s="307" t="str">
        <f t="shared" si="295"/>
        <v/>
      </c>
      <c r="G377" s="307" t="str">
        <f t="shared" si="296"/>
        <v/>
      </c>
      <c r="H377" s="307" t="str">
        <f t="shared" si="343"/>
        <v/>
      </c>
      <c r="I377" s="307" t="str">
        <f t="shared" si="297"/>
        <v/>
      </c>
      <c r="J377" s="307" t="str">
        <f t="shared" si="298"/>
        <v/>
      </c>
      <c r="K377" s="307" t="str">
        <f t="shared" si="299"/>
        <v/>
      </c>
      <c r="L377" s="307" t="str">
        <f t="shared" si="300"/>
        <v/>
      </c>
      <c r="M377" s="307" t="str">
        <f t="shared" si="301"/>
        <v/>
      </c>
      <c r="N377" s="307" t="str">
        <f t="shared" si="302"/>
        <v/>
      </c>
      <c r="O377" s="307" t="str">
        <f t="shared" si="303"/>
        <v/>
      </c>
      <c r="P377" s="307" t="str">
        <f t="shared" si="304"/>
        <v/>
      </c>
      <c r="Q377" s="307" t="str">
        <f t="shared" si="305"/>
        <v/>
      </c>
      <c r="R377" s="307" t="str">
        <f t="shared" si="306"/>
        <v/>
      </c>
      <c r="S377" s="307" t="str">
        <f t="shared" si="307"/>
        <v/>
      </c>
      <c r="T377" s="307" t="str">
        <f t="shared" si="308"/>
        <v/>
      </c>
      <c r="U377" s="307" t="str">
        <f t="shared" si="309"/>
        <v/>
      </c>
      <c r="V377" s="307" t="str">
        <f t="shared" si="310"/>
        <v/>
      </c>
      <c r="W377" s="307" t="str">
        <f t="shared" si="311"/>
        <v/>
      </c>
      <c r="X377" s="307" t="str">
        <f t="shared" si="312"/>
        <v/>
      </c>
      <c r="Y377" s="307" t="str">
        <f t="shared" si="313"/>
        <v/>
      </c>
      <c r="Z377" s="307" t="str">
        <f t="shared" si="314"/>
        <v/>
      </c>
      <c r="AA377" s="307" t="str">
        <f t="shared" si="315"/>
        <v/>
      </c>
      <c r="AB377" s="307" t="str">
        <f t="shared" si="316"/>
        <v/>
      </c>
      <c r="AC377" s="307" t="str">
        <f t="shared" si="317"/>
        <v/>
      </c>
      <c r="AD377" s="307" t="str">
        <f t="shared" si="318"/>
        <v/>
      </c>
      <c r="AE377" s="307" t="str">
        <f t="shared" si="319"/>
        <v/>
      </c>
      <c r="AF377" s="307" t="str">
        <f t="shared" si="320"/>
        <v/>
      </c>
      <c r="AG377" s="307" t="str">
        <f t="shared" si="321"/>
        <v/>
      </c>
      <c r="AH377" s="307" t="str">
        <f t="shared" si="322"/>
        <v/>
      </c>
      <c r="AI377" s="307" t="str">
        <f t="shared" si="323"/>
        <v/>
      </c>
      <c r="AJ377" s="307" t="str">
        <f t="shared" si="324"/>
        <v/>
      </c>
      <c r="AK377" s="307" t="str">
        <f t="shared" si="325"/>
        <v/>
      </c>
      <c r="AL377" s="307" t="str">
        <f t="shared" si="326"/>
        <v/>
      </c>
      <c r="AM377" s="307" t="str">
        <f t="shared" si="327"/>
        <v/>
      </c>
      <c r="AN377" s="307" t="str">
        <f t="shared" si="328"/>
        <v/>
      </c>
      <c r="AO377" s="307" t="str">
        <f t="shared" si="329"/>
        <v/>
      </c>
      <c r="AP377" s="307" t="str">
        <f t="shared" si="330"/>
        <v/>
      </c>
      <c r="AQ377" s="307" t="str">
        <f t="shared" si="331"/>
        <v/>
      </c>
      <c r="AR377" s="307" t="str">
        <f t="shared" si="332"/>
        <v/>
      </c>
      <c r="AS377" s="307" t="str">
        <f t="shared" si="333"/>
        <v/>
      </c>
      <c r="AT377" s="307" t="str">
        <f t="shared" si="334"/>
        <v/>
      </c>
      <c r="AU377" s="307" t="str">
        <f t="shared" si="335"/>
        <v/>
      </c>
      <c r="AV377" s="307" t="str">
        <f t="shared" si="336"/>
        <v/>
      </c>
      <c r="AW377" s="307" t="str">
        <f t="shared" si="337"/>
        <v/>
      </c>
      <c r="AX377" s="307" t="str">
        <f t="shared" si="338"/>
        <v/>
      </c>
      <c r="AY377" s="307" t="str">
        <f t="shared" si="339"/>
        <v/>
      </c>
      <c r="AZ377" s="307" t="str">
        <f t="shared" si="340"/>
        <v/>
      </c>
      <c r="BA377" s="307" t="str">
        <f t="shared" si="341"/>
        <v/>
      </c>
      <c r="BB377" s="311">
        <f t="shared" si="342"/>
        <v>0</v>
      </c>
    </row>
    <row r="378" spans="1:54">
      <c r="A378" s="307" t="str">
        <f t="shared" si="344"/>
        <v/>
      </c>
      <c r="B378" s="313" t="str">
        <f t="shared" si="344"/>
        <v/>
      </c>
      <c r="C378" s="307" t="str">
        <f t="shared" si="344"/>
        <v/>
      </c>
      <c r="D378" s="307" t="str">
        <f t="shared" si="293"/>
        <v/>
      </c>
      <c r="E378" s="307" t="str">
        <f t="shared" si="294"/>
        <v/>
      </c>
      <c r="F378" s="307" t="str">
        <f t="shared" si="295"/>
        <v/>
      </c>
      <c r="G378" s="307" t="str">
        <f t="shared" si="296"/>
        <v/>
      </c>
      <c r="H378" s="307" t="str">
        <f t="shared" si="343"/>
        <v/>
      </c>
      <c r="I378" s="307" t="str">
        <f t="shared" si="297"/>
        <v/>
      </c>
      <c r="J378" s="307" t="str">
        <f t="shared" si="298"/>
        <v/>
      </c>
      <c r="K378" s="307" t="str">
        <f t="shared" si="299"/>
        <v/>
      </c>
      <c r="L378" s="307" t="str">
        <f t="shared" si="300"/>
        <v/>
      </c>
      <c r="M378" s="307" t="str">
        <f t="shared" si="301"/>
        <v/>
      </c>
      <c r="N378" s="307" t="str">
        <f t="shared" si="302"/>
        <v/>
      </c>
      <c r="O378" s="307" t="str">
        <f t="shared" si="303"/>
        <v/>
      </c>
      <c r="P378" s="307" t="str">
        <f t="shared" si="304"/>
        <v/>
      </c>
      <c r="Q378" s="307" t="str">
        <f t="shared" si="305"/>
        <v/>
      </c>
      <c r="R378" s="307" t="str">
        <f t="shared" si="306"/>
        <v/>
      </c>
      <c r="S378" s="307" t="str">
        <f t="shared" si="307"/>
        <v/>
      </c>
      <c r="T378" s="307" t="str">
        <f t="shared" si="308"/>
        <v/>
      </c>
      <c r="U378" s="307" t="str">
        <f t="shared" si="309"/>
        <v/>
      </c>
      <c r="V378" s="307" t="str">
        <f t="shared" si="310"/>
        <v/>
      </c>
      <c r="W378" s="307" t="str">
        <f t="shared" si="311"/>
        <v/>
      </c>
      <c r="X378" s="307" t="str">
        <f t="shared" si="312"/>
        <v/>
      </c>
      <c r="Y378" s="307" t="str">
        <f t="shared" si="313"/>
        <v/>
      </c>
      <c r="Z378" s="307" t="str">
        <f t="shared" si="314"/>
        <v/>
      </c>
      <c r="AA378" s="307" t="str">
        <f t="shared" si="315"/>
        <v/>
      </c>
      <c r="AB378" s="307" t="str">
        <f t="shared" si="316"/>
        <v/>
      </c>
      <c r="AC378" s="307" t="str">
        <f t="shared" si="317"/>
        <v/>
      </c>
      <c r="AD378" s="307" t="str">
        <f t="shared" si="318"/>
        <v/>
      </c>
      <c r="AE378" s="307" t="str">
        <f t="shared" si="319"/>
        <v/>
      </c>
      <c r="AF378" s="307" t="str">
        <f t="shared" si="320"/>
        <v/>
      </c>
      <c r="AG378" s="307" t="str">
        <f t="shared" si="321"/>
        <v/>
      </c>
      <c r="AH378" s="307" t="str">
        <f t="shared" si="322"/>
        <v/>
      </c>
      <c r="AI378" s="307" t="str">
        <f t="shared" si="323"/>
        <v/>
      </c>
      <c r="AJ378" s="307" t="str">
        <f t="shared" si="324"/>
        <v/>
      </c>
      <c r="AK378" s="307" t="str">
        <f t="shared" si="325"/>
        <v/>
      </c>
      <c r="AL378" s="307" t="str">
        <f t="shared" si="326"/>
        <v/>
      </c>
      <c r="AM378" s="307" t="str">
        <f t="shared" si="327"/>
        <v/>
      </c>
      <c r="AN378" s="307" t="str">
        <f t="shared" si="328"/>
        <v/>
      </c>
      <c r="AO378" s="307" t="str">
        <f t="shared" si="329"/>
        <v/>
      </c>
      <c r="AP378" s="307" t="str">
        <f t="shared" si="330"/>
        <v/>
      </c>
      <c r="AQ378" s="307" t="str">
        <f t="shared" si="331"/>
        <v/>
      </c>
      <c r="AR378" s="307" t="str">
        <f t="shared" si="332"/>
        <v/>
      </c>
      <c r="AS378" s="307" t="str">
        <f t="shared" si="333"/>
        <v/>
      </c>
      <c r="AT378" s="307" t="str">
        <f t="shared" si="334"/>
        <v/>
      </c>
      <c r="AU378" s="307" t="str">
        <f t="shared" si="335"/>
        <v/>
      </c>
      <c r="AV378" s="307" t="str">
        <f t="shared" si="336"/>
        <v/>
      </c>
      <c r="AW378" s="307" t="str">
        <f t="shared" si="337"/>
        <v/>
      </c>
      <c r="AX378" s="307" t="str">
        <f t="shared" si="338"/>
        <v/>
      </c>
      <c r="AY378" s="307" t="str">
        <f t="shared" si="339"/>
        <v/>
      </c>
      <c r="AZ378" s="307" t="str">
        <f t="shared" si="340"/>
        <v/>
      </c>
      <c r="BA378" s="307" t="str">
        <f t="shared" si="341"/>
        <v/>
      </c>
      <c r="BB378" s="311">
        <f t="shared" si="342"/>
        <v>0</v>
      </c>
    </row>
    <row r="379" spans="1:54">
      <c r="A379" s="307" t="str">
        <f t="shared" si="344"/>
        <v/>
      </c>
      <c r="B379" s="313" t="str">
        <f t="shared" si="344"/>
        <v/>
      </c>
      <c r="C379" s="307" t="str">
        <f t="shared" si="344"/>
        <v/>
      </c>
      <c r="D379" s="307" t="str">
        <f t="shared" si="293"/>
        <v/>
      </c>
      <c r="E379" s="307" t="str">
        <f t="shared" si="294"/>
        <v/>
      </c>
      <c r="F379" s="307" t="str">
        <f t="shared" si="295"/>
        <v/>
      </c>
      <c r="G379" s="307" t="str">
        <f t="shared" si="296"/>
        <v/>
      </c>
      <c r="H379" s="307" t="str">
        <f t="shared" si="343"/>
        <v/>
      </c>
      <c r="I379" s="307" t="str">
        <f t="shared" si="297"/>
        <v/>
      </c>
      <c r="J379" s="307" t="str">
        <f t="shared" si="298"/>
        <v/>
      </c>
      <c r="K379" s="307" t="str">
        <f t="shared" si="299"/>
        <v/>
      </c>
      <c r="L379" s="307" t="str">
        <f t="shared" si="300"/>
        <v/>
      </c>
      <c r="M379" s="307" t="str">
        <f t="shared" si="301"/>
        <v/>
      </c>
      <c r="N379" s="307" t="str">
        <f t="shared" si="302"/>
        <v/>
      </c>
      <c r="O379" s="307" t="str">
        <f t="shared" si="303"/>
        <v/>
      </c>
      <c r="P379" s="307" t="str">
        <f t="shared" si="304"/>
        <v/>
      </c>
      <c r="Q379" s="307" t="str">
        <f t="shared" si="305"/>
        <v/>
      </c>
      <c r="R379" s="307" t="str">
        <f t="shared" si="306"/>
        <v/>
      </c>
      <c r="S379" s="307" t="str">
        <f t="shared" si="307"/>
        <v/>
      </c>
      <c r="T379" s="307" t="str">
        <f t="shared" si="308"/>
        <v/>
      </c>
      <c r="U379" s="307" t="str">
        <f t="shared" si="309"/>
        <v/>
      </c>
      <c r="V379" s="307" t="str">
        <f t="shared" si="310"/>
        <v/>
      </c>
      <c r="W379" s="307" t="str">
        <f t="shared" si="311"/>
        <v/>
      </c>
      <c r="X379" s="307" t="str">
        <f t="shared" si="312"/>
        <v/>
      </c>
      <c r="Y379" s="307" t="str">
        <f t="shared" si="313"/>
        <v/>
      </c>
      <c r="Z379" s="307" t="str">
        <f t="shared" si="314"/>
        <v/>
      </c>
      <c r="AA379" s="307" t="str">
        <f t="shared" si="315"/>
        <v/>
      </c>
      <c r="AB379" s="307" t="str">
        <f t="shared" si="316"/>
        <v/>
      </c>
      <c r="AC379" s="307" t="str">
        <f t="shared" si="317"/>
        <v/>
      </c>
      <c r="AD379" s="307" t="str">
        <f t="shared" si="318"/>
        <v/>
      </c>
      <c r="AE379" s="307" t="str">
        <f t="shared" si="319"/>
        <v/>
      </c>
      <c r="AF379" s="307" t="str">
        <f t="shared" si="320"/>
        <v/>
      </c>
      <c r="AG379" s="307" t="str">
        <f t="shared" si="321"/>
        <v/>
      </c>
      <c r="AH379" s="307" t="str">
        <f t="shared" si="322"/>
        <v/>
      </c>
      <c r="AI379" s="307" t="str">
        <f t="shared" si="323"/>
        <v/>
      </c>
      <c r="AJ379" s="307" t="str">
        <f t="shared" si="324"/>
        <v/>
      </c>
      <c r="AK379" s="307" t="str">
        <f t="shared" si="325"/>
        <v/>
      </c>
      <c r="AL379" s="307" t="str">
        <f t="shared" si="326"/>
        <v/>
      </c>
      <c r="AM379" s="307" t="str">
        <f t="shared" si="327"/>
        <v/>
      </c>
      <c r="AN379" s="307" t="str">
        <f t="shared" si="328"/>
        <v/>
      </c>
      <c r="AO379" s="307" t="str">
        <f t="shared" si="329"/>
        <v/>
      </c>
      <c r="AP379" s="307" t="str">
        <f t="shared" si="330"/>
        <v/>
      </c>
      <c r="AQ379" s="307" t="str">
        <f t="shared" si="331"/>
        <v/>
      </c>
      <c r="AR379" s="307" t="str">
        <f t="shared" si="332"/>
        <v/>
      </c>
      <c r="AS379" s="307" t="str">
        <f t="shared" si="333"/>
        <v/>
      </c>
      <c r="AT379" s="307" t="str">
        <f t="shared" si="334"/>
        <v/>
      </c>
      <c r="AU379" s="307" t="str">
        <f t="shared" si="335"/>
        <v/>
      </c>
      <c r="AV379" s="307" t="str">
        <f t="shared" si="336"/>
        <v/>
      </c>
      <c r="AW379" s="307" t="str">
        <f t="shared" si="337"/>
        <v/>
      </c>
      <c r="AX379" s="307" t="str">
        <f t="shared" si="338"/>
        <v/>
      </c>
      <c r="AY379" s="307" t="str">
        <f t="shared" si="339"/>
        <v/>
      </c>
      <c r="AZ379" s="307" t="str">
        <f t="shared" si="340"/>
        <v/>
      </c>
      <c r="BA379" s="307" t="str">
        <f t="shared" si="341"/>
        <v/>
      </c>
      <c r="BB379" s="311">
        <f t="shared" si="342"/>
        <v>0</v>
      </c>
    </row>
    <row r="380" spans="1:54">
      <c r="A380" s="307" t="str">
        <f t="shared" si="344"/>
        <v/>
      </c>
      <c r="B380" s="313" t="str">
        <f t="shared" si="344"/>
        <v/>
      </c>
      <c r="C380" s="307" t="str">
        <f t="shared" si="344"/>
        <v/>
      </c>
      <c r="D380" s="307" t="str">
        <f t="shared" si="293"/>
        <v/>
      </c>
      <c r="E380" s="307" t="str">
        <f t="shared" si="294"/>
        <v/>
      </c>
      <c r="F380" s="307" t="str">
        <f t="shared" si="295"/>
        <v/>
      </c>
      <c r="G380" s="307" t="str">
        <f t="shared" si="296"/>
        <v/>
      </c>
      <c r="H380" s="307" t="str">
        <f t="shared" si="343"/>
        <v/>
      </c>
      <c r="I380" s="307" t="str">
        <f t="shared" si="297"/>
        <v/>
      </c>
      <c r="J380" s="307" t="str">
        <f t="shared" si="298"/>
        <v/>
      </c>
      <c r="K380" s="307" t="str">
        <f t="shared" si="299"/>
        <v/>
      </c>
      <c r="L380" s="307" t="str">
        <f t="shared" si="300"/>
        <v/>
      </c>
      <c r="M380" s="307" t="str">
        <f t="shared" si="301"/>
        <v/>
      </c>
      <c r="N380" s="307" t="str">
        <f t="shared" si="302"/>
        <v/>
      </c>
      <c r="O380" s="307" t="str">
        <f t="shared" si="303"/>
        <v/>
      </c>
      <c r="P380" s="307" t="str">
        <f t="shared" si="304"/>
        <v/>
      </c>
      <c r="Q380" s="307" t="str">
        <f t="shared" si="305"/>
        <v/>
      </c>
      <c r="R380" s="307" t="str">
        <f t="shared" si="306"/>
        <v/>
      </c>
      <c r="S380" s="307" t="str">
        <f t="shared" si="307"/>
        <v/>
      </c>
      <c r="T380" s="307" t="str">
        <f t="shared" si="308"/>
        <v/>
      </c>
      <c r="U380" s="307" t="str">
        <f t="shared" si="309"/>
        <v/>
      </c>
      <c r="V380" s="307" t="str">
        <f t="shared" si="310"/>
        <v/>
      </c>
      <c r="W380" s="307" t="str">
        <f t="shared" si="311"/>
        <v/>
      </c>
      <c r="X380" s="307" t="str">
        <f t="shared" si="312"/>
        <v/>
      </c>
      <c r="Y380" s="307" t="str">
        <f t="shared" si="313"/>
        <v/>
      </c>
      <c r="Z380" s="307" t="str">
        <f t="shared" si="314"/>
        <v/>
      </c>
      <c r="AA380" s="307" t="str">
        <f t="shared" si="315"/>
        <v/>
      </c>
      <c r="AB380" s="307" t="str">
        <f t="shared" si="316"/>
        <v/>
      </c>
      <c r="AC380" s="307" t="str">
        <f t="shared" si="317"/>
        <v/>
      </c>
      <c r="AD380" s="307" t="str">
        <f t="shared" si="318"/>
        <v/>
      </c>
      <c r="AE380" s="307" t="str">
        <f t="shared" si="319"/>
        <v/>
      </c>
      <c r="AF380" s="307" t="str">
        <f t="shared" si="320"/>
        <v/>
      </c>
      <c r="AG380" s="307" t="str">
        <f t="shared" si="321"/>
        <v/>
      </c>
      <c r="AH380" s="307" t="str">
        <f t="shared" si="322"/>
        <v/>
      </c>
      <c r="AI380" s="307" t="str">
        <f t="shared" si="323"/>
        <v/>
      </c>
      <c r="AJ380" s="307" t="str">
        <f t="shared" si="324"/>
        <v/>
      </c>
      <c r="AK380" s="307" t="str">
        <f t="shared" si="325"/>
        <v/>
      </c>
      <c r="AL380" s="307" t="str">
        <f t="shared" si="326"/>
        <v/>
      </c>
      <c r="AM380" s="307" t="str">
        <f t="shared" si="327"/>
        <v/>
      </c>
      <c r="AN380" s="307" t="str">
        <f t="shared" si="328"/>
        <v/>
      </c>
      <c r="AO380" s="307" t="str">
        <f t="shared" si="329"/>
        <v/>
      </c>
      <c r="AP380" s="307" t="str">
        <f t="shared" si="330"/>
        <v/>
      </c>
      <c r="AQ380" s="307" t="str">
        <f t="shared" si="331"/>
        <v/>
      </c>
      <c r="AR380" s="307" t="str">
        <f t="shared" si="332"/>
        <v/>
      </c>
      <c r="AS380" s="307" t="str">
        <f t="shared" si="333"/>
        <v/>
      </c>
      <c r="AT380" s="307" t="str">
        <f t="shared" si="334"/>
        <v/>
      </c>
      <c r="AU380" s="307" t="str">
        <f t="shared" si="335"/>
        <v/>
      </c>
      <c r="AV380" s="307" t="str">
        <f t="shared" si="336"/>
        <v/>
      </c>
      <c r="AW380" s="307" t="str">
        <f t="shared" si="337"/>
        <v/>
      </c>
      <c r="AX380" s="307" t="str">
        <f t="shared" si="338"/>
        <v/>
      </c>
      <c r="AY380" s="307" t="str">
        <f t="shared" si="339"/>
        <v/>
      </c>
      <c r="AZ380" s="307" t="str">
        <f t="shared" si="340"/>
        <v/>
      </c>
      <c r="BA380" s="307" t="str">
        <f t="shared" si="341"/>
        <v/>
      </c>
      <c r="BB380" s="311">
        <f t="shared" si="342"/>
        <v>0</v>
      </c>
    </row>
    <row r="381" spans="1:54">
      <c r="A381" s="307" t="str">
        <f t="shared" si="344"/>
        <v/>
      </c>
      <c r="B381" s="313" t="str">
        <f t="shared" si="344"/>
        <v/>
      </c>
      <c r="C381" s="307" t="str">
        <f t="shared" si="344"/>
        <v/>
      </c>
      <c r="D381" s="307" t="str">
        <f t="shared" si="293"/>
        <v/>
      </c>
      <c r="E381" s="307" t="str">
        <f t="shared" si="294"/>
        <v/>
      </c>
      <c r="F381" s="307" t="str">
        <f t="shared" si="295"/>
        <v/>
      </c>
      <c r="G381" s="307" t="str">
        <f t="shared" si="296"/>
        <v/>
      </c>
      <c r="H381" s="307" t="str">
        <f t="shared" si="343"/>
        <v/>
      </c>
      <c r="I381" s="307" t="str">
        <f t="shared" si="297"/>
        <v/>
      </c>
      <c r="J381" s="307" t="str">
        <f t="shared" si="298"/>
        <v/>
      </c>
      <c r="K381" s="307" t="str">
        <f t="shared" si="299"/>
        <v/>
      </c>
      <c r="L381" s="307" t="str">
        <f t="shared" si="300"/>
        <v/>
      </c>
      <c r="M381" s="307" t="str">
        <f t="shared" si="301"/>
        <v/>
      </c>
      <c r="N381" s="307" t="str">
        <f t="shared" si="302"/>
        <v/>
      </c>
      <c r="O381" s="307" t="str">
        <f t="shared" si="303"/>
        <v/>
      </c>
      <c r="P381" s="307" t="str">
        <f t="shared" si="304"/>
        <v/>
      </c>
      <c r="Q381" s="307" t="str">
        <f t="shared" si="305"/>
        <v/>
      </c>
      <c r="R381" s="307" t="str">
        <f t="shared" si="306"/>
        <v/>
      </c>
      <c r="S381" s="307" t="str">
        <f t="shared" si="307"/>
        <v/>
      </c>
      <c r="T381" s="307" t="str">
        <f t="shared" si="308"/>
        <v/>
      </c>
      <c r="U381" s="307" t="str">
        <f t="shared" si="309"/>
        <v/>
      </c>
      <c r="V381" s="307" t="str">
        <f t="shared" si="310"/>
        <v/>
      </c>
      <c r="W381" s="307" t="str">
        <f t="shared" si="311"/>
        <v/>
      </c>
      <c r="X381" s="307" t="str">
        <f t="shared" si="312"/>
        <v/>
      </c>
      <c r="Y381" s="307" t="str">
        <f t="shared" si="313"/>
        <v/>
      </c>
      <c r="Z381" s="307" t="str">
        <f t="shared" si="314"/>
        <v/>
      </c>
      <c r="AA381" s="307" t="str">
        <f t="shared" si="315"/>
        <v/>
      </c>
      <c r="AB381" s="307" t="str">
        <f t="shared" si="316"/>
        <v/>
      </c>
      <c r="AC381" s="307" t="str">
        <f t="shared" si="317"/>
        <v/>
      </c>
      <c r="AD381" s="307" t="str">
        <f t="shared" si="318"/>
        <v/>
      </c>
      <c r="AE381" s="307" t="str">
        <f t="shared" si="319"/>
        <v/>
      </c>
      <c r="AF381" s="307" t="str">
        <f t="shared" si="320"/>
        <v/>
      </c>
      <c r="AG381" s="307" t="str">
        <f t="shared" si="321"/>
        <v/>
      </c>
      <c r="AH381" s="307" t="str">
        <f t="shared" si="322"/>
        <v/>
      </c>
      <c r="AI381" s="307" t="str">
        <f t="shared" si="323"/>
        <v/>
      </c>
      <c r="AJ381" s="307" t="str">
        <f t="shared" si="324"/>
        <v/>
      </c>
      <c r="AK381" s="307" t="str">
        <f t="shared" si="325"/>
        <v/>
      </c>
      <c r="AL381" s="307" t="str">
        <f t="shared" si="326"/>
        <v/>
      </c>
      <c r="AM381" s="307" t="str">
        <f t="shared" si="327"/>
        <v/>
      </c>
      <c r="AN381" s="307" t="str">
        <f t="shared" si="328"/>
        <v/>
      </c>
      <c r="AO381" s="307" t="str">
        <f t="shared" si="329"/>
        <v/>
      </c>
      <c r="AP381" s="307" t="str">
        <f t="shared" si="330"/>
        <v/>
      </c>
      <c r="AQ381" s="307" t="str">
        <f t="shared" si="331"/>
        <v/>
      </c>
      <c r="AR381" s="307" t="str">
        <f t="shared" si="332"/>
        <v/>
      </c>
      <c r="AS381" s="307" t="str">
        <f t="shared" si="333"/>
        <v/>
      </c>
      <c r="AT381" s="307" t="str">
        <f t="shared" si="334"/>
        <v/>
      </c>
      <c r="AU381" s="307" t="str">
        <f t="shared" si="335"/>
        <v/>
      </c>
      <c r="AV381" s="307" t="str">
        <f t="shared" si="336"/>
        <v/>
      </c>
      <c r="AW381" s="307" t="str">
        <f t="shared" si="337"/>
        <v/>
      </c>
      <c r="AX381" s="307" t="str">
        <f t="shared" si="338"/>
        <v/>
      </c>
      <c r="AY381" s="307" t="str">
        <f t="shared" si="339"/>
        <v/>
      </c>
      <c r="AZ381" s="307" t="str">
        <f t="shared" si="340"/>
        <v/>
      </c>
      <c r="BA381" s="307" t="str">
        <f t="shared" si="341"/>
        <v/>
      </c>
      <c r="BB381" s="311">
        <f t="shared" si="342"/>
        <v>0</v>
      </c>
    </row>
    <row r="382" spans="1:54">
      <c r="A382" s="307" t="str">
        <f t="shared" si="344"/>
        <v/>
      </c>
      <c r="B382" s="313" t="str">
        <f t="shared" si="344"/>
        <v/>
      </c>
      <c r="C382" s="307" t="str">
        <f t="shared" si="344"/>
        <v/>
      </c>
      <c r="D382" s="307" t="str">
        <f t="shared" si="293"/>
        <v/>
      </c>
      <c r="E382" s="307" t="str">
        <f t="shared" si="294"/>
        <v/>
      </c>
      <c r="F382" s="307" t="str">
        <f t="shared" si="295"/>
        <v/>
      </c>
      <c r="G382" s="307" t="str">
        <f t="shared" si="296"/>
        <v/>
      </c>
      <c r="H382" s="307" t="str">
        <f t="shared" si="343"/>
        <v/>
      </c>
      <c r="I382" s="307" t="str">
        <f t="shared" si="297"/>
        <v/>
      </c>
      <c r="J382" s="307" t="str">
        <f t="shared" si="298"/>
        <v/>
      </c>
      <c r="K382" s="307" t="str">
        <f t="shared" si="299"/>
        <v/>
      </c>
      <c r="L382" s="307" t="str">
        <f t="shared" si="300"/>
        <v/>
      </c>
      <c r="M382" s="307" t="str">
        <f t="shared" si="301"/>
        <v/>
      </c>
      <c r="N382" s="307" t="str">
        <f t="shared" si="302"/>
        <v/>
      </c>
      <c r="O382" s="307" t="str">
        <f t="shared" si="303"/>
        <v/>
      </c>
      <c r="P382" s="307" t="str">
        <f t="shared" si="304"/>
        <v/>
      </c>
      <c r="Q382" s="307" t="str">
        <f t="shared" si="305"/>
        <v/>
      </c>
      <c r="R382" s="307" t="str">
        <f t="shared" si="306"/>
        <v/>
      </c>
      <c r="S382" s="307" t="str">
        <f t="shared" si="307"/>
        <v/>
      </c>
      <c r="T382" s="307" t="str">
        <f t="shared" si="308"/>
        <v/>
      </c>
      <c r="U382" s="307" t="str">
        <f t="shared" si="309"/>
        <v/>
      </c>
      <c r="V382" s="307" t="str">
        <f t="shared" si="310"/>
        <v/>
      </c>
      <c r="W382" s="307" t="str">
        <f t="shared" si="311"/>
        <v/>
      </c>
      <c r="X382" s="307" t="str">
        <f t="shared" si="312"/>
        <v/>
      </c>
      <c r="Y382" s="307" t="str">
        <f t="shared" si="313"/>
        <v/>
      </c>
      <c r="Z382" s="307" t="str">
        <f t="shared" si="314"/>
        <v/>
      </c>
      <c r="AA382" s="307" t="str">
        <f t="shared" si="315"/>
        <v/>
      </c>
      <c r="AB382" s="307" t="str">
        <f t="shared" si="316"/>
        <v/>
      </c>
      <c r="AC382" s="307" t="str">
        <f t="shared" si="317"/>
        <v/>
      </c>
      <c r="AD382" s="307" t="str">
        <f t="shared" si="318"/>
        <v/>
      </c>
      <c r="AE382" s="307" t="str">
        <f t="shared" si="319"/>
        <v/>
      </c>
      <c r="AF382" s="307" t="str">
        <f t="shared" si="320"/>
        <v/>
      </c>
      <c r="AG382" s="307" t="str">
        <f t="shared" si="321"/>
        <v/>
      </c>
      <c r="AH382" s="307" t="str">
        <f t="shared" si="322"/>
        <v/>
      </c>
      <c r="AI382" s="307" t="str">
        <f t="shared" si="323"/>
        <v/>
      </c>
      <c r="AJ382" s="307" t="str">
        <f t="shared" si="324"/>
        <v/>
      </c>
      <c r="AK382" s="307" t="str">
        <f t="shared" si="325"/>
        <v/>
      </c>
      <c r="AL382" s="307" t="str">
        <f t="shared" si="326"/>
        <v/>
      </c>
      <c r="AM382" s="307" t="str">
        <f t="shared" si="327"/>
        <v/>
      </c>
      <c r="AN382" s="307" t="str">
        <f t="shared" si="328"/>
        <v/>
      </c>
      <c r="AO382" s="307" t="str">
        <f t="shared" si="329"/>
        <v/>
      </c>
      <c r="AP382" s="307" t="str">
        <f t="shared" si="330"/>
        <v/>
      </c>
      <c r="AQ382" s="307" t="str">
        <f t="shared" si="331"/>
        <v/>
      </c>
      <c r="AR382" s="307" t="str">
        <f t="shared" si="332"/>
        <v/>
      </c>
      <c r="AS382" s="307" t="str">
        <f t="shared" si="333"/>
        <v/>
      </c>
      <c r="AT382" s="307" t="str">
        <f t="shared" si="334"/>
        <v/>
      </c>
      <c r="AU382" s="307" t="str">
        <f t="shared" si="335"/>
        <v/>
      </c>
      <c r="AV382" s="307" t="str">
        <f t="shared" si="336"/>
        <v/>
      </c>
      <c r="AW382" s="307" t="str">
        <f t="shared" si="337"/>
        <v/>
      </c>
      <c r="AX382" s="307" t="str">
        <f t="shared" si="338"/>
        <v/>
      </c>
      <c r="AY382" s="307" t="str">
        <f t="shared" si="339"/>
        <v/>
      </c>
      <c r="AZ382" s="307" t="str">
        <f t="shared" si="340"/>
        <v/>
      </c>
      <c r="BA382" s="307" t="str">
        <f t="shared" si="341"/>
        <v/>
      </c>
      <c r="BB382" s="311">
        <f t="shared" si="342"/>
        <v>0</v>
      </c>
    </row>
    <row r="383" spans="1:54">
      <c r="A383" s="307" t="str">
        <f t="shared" si="344"/>
        <v/>
      </c>
      <c r="B383" s="313" t="str">
        <f t="shared" si="344"/>
        <v/>
      </c>
      <c r="C383" s="307" t="str">
        <f t="shared" si="344"/>
        <v/>
      </c>
      <c r="D383" s="307" t="str">
        <f t="shared" si="293"/>
        <v/>
      </c>
      <c r="E383" s="307" t="str">
        <f t="shared" si="294"/>
        <v/>
      </c>
      <c r="F383" s="307" t="str">
        <f t="shared" si="295"/>
        <v/>
      </c>
      <c r="G383" s="307" t="str">
        <f t="shared" si="296"/>
        <v/>
      </c>
      <c r="H383" s="307" t="str">
        <f t="shared" si="343"/>
        <v/>
      </c>
      <c r="I383" s="307" t="str">
        <f t="shared" si="297"/>
        <v/>
      </c>
      <c r="J383" s="307" t="str">
        <f t="shared" si="298"/>
        <v/>
      </c>
      <c r="K383" s="307" t="str">
        <f t="shared" si="299"/>
        <v/>
      </c>
      <c r="L383" s="307" t="str">
        <f t="shared" si="300"/>
        <v/>
      </c>
      <c r="M383" s="307" t="str">
        <f t="shared" si="301"/>
        <v/>
      </c>
      <c r="N383" s="307" t="str">
        <f t="shared" si="302"/>
        <v/>
      </c>
      <c r="O383" s="307" t="str">
        <f t="shared" si="303"/>
        <v/>
      </c>
      <c r="P383" s="307" t="str">
        <f t="shared" si="304"/>
        <v/>
      </c>
      <c r="Q383" s="307" t="str">
        <f t="shared" si="305"/>
        <v/>
      </c>
      <c r="R383" s="307" t="str">
        <f t="shared" si="306"/>
        <v/>
      </c>
      <c r="S383" s="307" t="str">
        <f t="shared" si="307"/>
        <v/>
      </c>
      <c r="T383" s="307" t="str">
        <f t="shared" si="308"/>
        <v/>
      </c>
      <c r="U383" s="307" t="str">
        <f t="shared" si="309"/>
        <v/>
      </c>
      <c r="V383" s="307" t="str">
        <f t="shared" si="310"/>
        <v/>
      </c>
      <c r="W383" s="307" t="str">
        <f t="shared" si="311"/>
        <v/>
      </c>
      <c r="X383" s="307" t="str">
        <f t="shared" si="312"/>
        <v/>
      </c>
      <c r="Y383" s="307" t="str">
        <f t="shared" si="313"/>
        <v/>
      </c>
      <c r="Z383" s="307" t="str">
        <f t="shared" si="314"/>
        <v/>
      </c>
      <c r="AA383" s="307" t="str">
        <f t="shared" si="315"/>
        <v/>
      </c>
      <c r="AB383" s="307" t="str">
        <f t="shared" si="316"/>
        <v/>
      </c>
      <c r="AC383" s="307" t="str">
        <f t="shared" si="317"/>
        <v/>
      </c>
      <c r="AD383" s="307" t="str">
        <f t="shared" si="318"/>
        <v/>
      </c>
      <c r="AE383" s="307" t="str">
        <f t="shared" si="319"/>
        <v/>
      </c>
      <c r="AF383" s="307" t="str">
        <f t="shared" si="320"/>
        <v/>
      </c>
      <c r="AG383" s="307" t="str">
        <f t="shared" si="321"/>
        <v/>
      </c>
      <c r="AH383" s="307" t="str">
        <f t="shared" si="322"/>
        <v/>
      </c>
      <c r="AI383" s="307" t="str">
        <f t="shared" si="323"/>
        <v/>
      </c>
      <c r="AJ383" s="307" t="str">
        <f t="shared" si="324"/>
        <v/>
      </c>
      <c r="AK383" s="307" t="str">
        <f t="shared" si="325"/>
        <v/>
      </c>
      <c r="AL383" s="307" t="str">
        <f t="shared" si="326"/>
        <v/>
      </c>
      <c r="AM383" s="307" t="str">
        <f t="shared" si="327"/>
        <v/>
      </c>
      <c r="AN383" s="307" t="str">
        <f t="shared" si="328"/>
        <v/>
      </c>
      <c r="AO383" s="307" t="str">
        <f t="shared" si="329"/>
        <v/>
      </c>
      <c r="AP383" s="307" t="str">
        <f t="shared" si="330"/>
        <v/>
      </c>
      <c r="AQ383" s="307" t="str">
        <f t="shared" si="331"/>
        <v/>
      </c>
      <c r="AR383" s="307" t="str">
        <f t="shared" si="332"/>
        <v/>
      </c>
      <c r="AS383" s="307" t="str">
        <f t="shared" si="333"/>
        <v/>
      </c>
      <c r="AT383" s="307" t="str">
        <f t="shared" si="334"/>
        <v/>
      </c>
      <c r="AU383" s="307" t="str">
        <f t="shared" si="335"/>
        <v/>
      </c>
      <c r="AV383" s="307" t="str">
        <f t="shared" si="336"/>
        <v/>
      </c>
      <c r="AW383" s="307" t="str">
        <f t="shared" si="337"/>
        <v/>
      </c>
      <c r="AX383" s="307" t="str">
        <f t="shared" si="338"/>
        <v/>
      </c>
      <c r="AY383" s="307" t="str">
        <f t="shared" si="339"/>
        <v/>
      </c>
      <c r="AZ383" s="307" t="str">
        <f t="shared" si="340"/>
        <v/>
      </c>
      <c r="BA383" s="307" t="str">
        <f t="shared" si="341"/>
        <v/>
      </c>
      <c r="BB383" s="311">
        <f t="shared" si="342"/>
        <v>0</v>
      </c>
    </row>
    <row r="384" spans="1:54">
      <c r="A384" s="307" t="str">
        <f t="shared" si="344"/>
        <v/>
      </c>
      <c r="B384" s="313" t="str">
        <f t="shared" si="344"/>
        <v/>
      </c>
      <c r="C384" s="307" t="str">
        <f t="shared" si="344"/>
        <v/>
      </c>
      <c r="D384" s="307" t="str">
        <f t="shared" si="293"/>
        <v/>
      </c>
      <c r="E384" s="307" t="str">
        <f t="shared" si="294"/>
        <v/>
      </c>
      <c r="F384" s="307" t="str">
        <f t="shared" si="295"/>
        <v/>
      </c>
      <c r="G384" s="307" t="str">
        <f t="shared" si="296"/>
        <v/>
      </c>
      <c r="H384" s="307" t="str">
        <f t="shared" si="343"/>
        <v/>
      </c>
      <c r="I384" s="307" t="str">
        <f t="shared" si="297"/>
        <v/>
      </c>
      <c r="J384" s="307" t="str">
        <f t="shared" si="298"/>
        <v/>
      </c>
      <c r="K384" s="307" t="str">
        <f t="shared" si="299"/>
        <v/>
      </c>
      <c r="L384" s="307" t="str">
        <f t="shared" si="300"/>
        <v/>
      </c>
      <c r="M384" s="307" t="str">
        <f t="shared" si="301"/>
        <v/>
      </c>
      <c r="N384" s="307" t="str">
        <f t="shared" si="302"/>
        <v/>
      </c>
      <c r="O384" s="307" t="str">
        <f t="shared" si="303"/>
        <v/>
      </c>
      <c r="P384" s="307" t="str">
        <f t="shared" si="304"/>
        <v/>
      </c>
      <c r="Q384" s="307" t="str">
        <f t="shared" si="305"/>
        <v/>
      </c>
      <c r="R384" s="307" t="str">
        <f t="shared" si="306"/>
        <v/>
      </c>
      <c r="S384" s="307" t="str">
        <f t="shared" si="307"/>
        <v/>
      </c>
      <c r="T384" s="307" t="str">
        <f t="shared" si="308"/>
        <v/>
      </c>
      <c r="U384" s="307" t="str">
        <f t="shared" si="309"/>
        <v/>
      </c>
      <c r="V384" s="307" t="str">
        <f t="shared" si="310"/>
        <v/>
      </c>
      <c r="W384" s="307" t="str">
        <f t="shared" si="311"/>
        <v/>
      </c>
      <c r="X384" s="307" t="str">
        <f t="shared" si="312"/>
        <v/>
      </c>
      <c r="Y384" s="307" t="str">
        <f t="shared" si="313"/>
        <v/>
      </c>
      <c r="Z384" s="307" t="str">
        <f t="shared" si="314"/>
        <v/>
      </c>
      <c r="AA384" s="307" t="str">
        <f t="shared" si="315"/>
        <v/>
      </c>
      <c r="AB384" s="307" t="str">
        <f t="shared" si="316"/>
        <v/>
      </c>
      <c r="AC384" s="307" t="str">
        <f t="shared" si="317"/>
        <v/>
      </c>
      <c r="AD384" s="307" t="str">
        <f t="shared" si="318"/>
        <v/>
      </c>
      <c r="AE384" s="307" t="str">
        <f t="shared" si="319"/>
        <v/>
      </c>
      <c r="AF384" s="307" t="str">
        <f t="shared" si="320"/>
        <v/>
      </c>
      <c r="AG384" s="307" t="str">
        <f t="shared" si="321"/>
        <v/>
      </c>
      <c r="AH384" s="307" t="str">
        <f t="shared" si="322"/>
        <v/>
      </c>
      <c r="AI384" s="307" t="str">
        <f t="shared" si="323"/>
        <v/>
      </c>
      <c r="AJ384" s="307" t="str">
        <f t="shared" si="324"/>
        <v/>
      </c>
      <c r="AK384" s="307" t="str">
        <f t="shared" si="325"/>
        <v/>
      </c>
      <c r="AL384" s="307" t="str">
        <f t="shared" si="326"/>
        <v/>
      </c>
      <c r="AM384" s="307" t="str">
        <f t="shared" si="327"/>
        <v/>
      </c>
      <c r="AN384" s="307" t="str">
        <f t="shared" si="328"/>
        <v/>
      </c>
      <c r="AO384" s="307" t="str">
        <f t="shared" si="329"/>
        <v/>
      </c>
      <c r="AP384" s="307" t="str">
        <f t="shared" si="330"/>
        <v/>
      </c>
      <c r="AQ384" s="307" t="str">
        <f t="shared" si="331"/>
        <v/>
      </c>
      <c r="AR384" s="307" t="str">
        <f t="shared" si="332"/>
        <v/>
      </c>
      <c r="AS384" s="307" t="str">
        <f t="shared" si="333"/>
        <v/>
      </c>
      <c r="AT384" s="307" t="str">
        <f t="shared" si="334"/>
        <v/>
      </c>
      <c r="AU384" s="307" t="str">
        <f t="shared" si="335"/>
        <v/>
      </c>
      <c r="AV384" s="307" t="str">
        <f t="shared" si="336"/>
        <v/>
      </c>
      <c r="AW384" s="307" t="str">
        <f t="shared" si="337"/>
        <v/>
      </c>
      <c r="AX384" s="307" t="str">
        <f t="shared" si="338"/>
        <v/>
      </c>
      <c r="AY384" s="307" t="str">
        <f t="shared" si="339"/>
        <v/>
      </c>
      <c r="AZ384" s="307" t="str">
        <f t="shared" si="340"/>
        <v/>
      </c>
      <c r="BA384" s="307" t="str">
        <f t="shared" si="341"/>
        <v/>
      </c>
      <c r="BB384" s="311">
        <f t="shared" si="342"/>
        <v>0</v>
      </c>
    </row>
    <row r="385" spans="1:54">
      <c r="A385" s="307" t="str">
        <f t="shared" si="344"/>
        <v/>
      </c>
      <c r="B385" s="313" t="str">
        <f t="shared" si="344"/>
        <v/>
      </c>
      <c r="C385" s="307" t="str">
        <f t="shared" si="344"/>
        <v/>
      </c>
      <c r="D385" s="307" t="str">
        <f t="shared" si="293"/>
        <v/>
      </c>
      <c r="E385" s="307" t="str">
        <f t="shared" si="294"/>
        <v/>
      </c>
      <c r="F385" s="307" t="str">
        <f t="shared" si="295"/>
        <v/>
      </c>
      <c r="G385" s="307" t="str">
        <f t="shared" si="296"/>
        <v/>
      </c>
      <c r="H385" s="307" t="str">
        <f t="shared" si="343"/>
        <v/>
      </c>
      <c r="I385" s="307" t="str">
        <f t="shared" si="297"/>
        <v/>
      </c>
      <c r="J385" s="307" t="str">
        <f t="shared" si="298"/>
        <v/>
      </c>
      <c r="K385" s="307" t="str">
        <f t="shared" si="299"/>
        <v/>
      </c>
      <c r="L385" s="307" t="str">
        <f t="shared" si="300"/>
        <v/>
      </c>
      <c r="M385" s="307" t="str">
        <f t="shared" si="301"/>
        <v/>
      </c>
      <c r="N385" s="307" t="str">
        <f t="shared" si="302"/>
        <v/>
      </c>
      <c r="O385" s="307" t="str">
        <f t="shared" si="303"/>
        <v/>
      </c>
      <c r="P385" s="307" t="str">
        <f t="shared" si="304"/>
        <v/>
      </c>
      <c r="Q385" s="307" t="str">
        <f t="shared" si="305"/>
        <v/>
      </c>
      <c r="R385" s="307" t="str">
        <f t="shared" si="306"/>
        <v/>
      </c>
      <c r="S385" s="307" t="str">
        <f t="shared" si="307"/>
        <v/>
      </c>
      <c r="T385" s="307" t="str">
        <f t="shared" si="308"/>
        <v/>
      </c>
      <c r="U385" s="307" t="str">
        <f t="shared" si="309"/>
        <v/>
      </c>
      <c r="V385" s="307" t="str">
        <f t="shared" si="310"/>
        <v/>
      </c>
      <c r="W385" s="307" t="str">
        <f t="shared" si="311"/>
        <v/>
      </c>
      <c r="X385" s="307" t="str">
        <f t="shared" si="312"/>
        <v/>
      </c>
      <c r="Y385" s="307" t="str">
        <f t="shared" si="313"/>
        <v/>
      </c>
      <c r="Z385" s="307" t="str">
        <f t="shared" si="314"/>
        <v/>
      </c>
      <c r="AA385" s="307" t="str">
        <f t="shared" si="315"/>
        <v/>
      </c>
      <c r="AB385" s="307" t="str">
        <f t="shared" si="316"/>
        <v/>
      </c>
      <c r="AC385" s="307" t="str">
        <f t="shared" si="317"/>
        <v/>
      </c>
      <c r="AD385" s="307" t="str">
        <f t="shared" si="318"/>
        <v/>
      </c>
      <c r="AE385" s="307" t="str">
        <f t="shared" si="319"/>
        <v/>
      </c>
      <c r="AF385" s="307" t="str">
        <f t="shared" si="320"/>
        <v/>
      </c>
      <c r="AG385" s="307" t="str">
        <f t="shared" si="321"/>
        <v/>
      </c>
      <c r="AH385" s="307" t="str">
        <f t="shared" si="322"/>
        <v/>
      </c>
      <c r="AI385" s="307" t="str">
        <f t="shared" si="323"/>
        <v/>
      </c>
      <c r="AJ385" s="307" t="str">
        <f t="shared" si="324"/>
        <v/>
      </c>
      <c r="AK385" s="307" t="str">
        <f t="shared" si="325"/>
        <v/>
      </c>
      <c r="AL385" s="307" t="str">
        <f t="shared" si="326"/>
        <v/>
      </c>
      <c r="AM385" s="307" t="str">
        <f t="shared" si="327"/>
        <v/>
      </c>
      <c r="AN385" s="307" t="str">
        <f t="shared" si="328"/>
        <v/>
      </c>
      <c r="AO385" s="307" t="str">
        <f t="shared" si="329"/>
        <v/>
      </c>
      <c r="AP385" s="307" t="str">
        <f t="shared" si="330"/>
        <v/>
      </c>
      <c r="AQ385" s="307" t="str">
        <f t="shared" si="331"/>
        <v/>
      </c>
      <c r="AR385" s="307" t="str">
        <f t="shared" si="332"/>
        <v/>
      </c>
      <c r="AS385" s="307" t="str">
        <f t="shared" si="333"/>
        <v/>
      </c>
      <c r="AT385" s="307" t="str">
        <f t="shared" si="334"/>
        <v/>
      </c>
      <c r="AU385" s="307" t="str">
        <f t="shared" si="335"/>
        <v/>
      </c>
      <c r="AV385" s="307" t="str">
        <f t="shared" si="336"/>
        <v/>
      </c>
      <c r="AW385" s="307" t="str">
        <f t="shared" si="337"/>
        <v/>
      </c>
      <c r="AX385" s="307" t="str">
        <f t="shared" si="338"/>
        <v/>
      </c>
      <c r="AY385" s="307" t="str">
        <f t="shared" si="339"/>
        <v/>
      </c>
      <c r="AZ385" s="307" t="str">
        <f t="shared" si="340"/>
        <v/>
      </c>
      <c r="BA385" s="307" t="str">
        <f t="shared" si="341"/>
        <v/>
      </c>
      <c r="BB385" s="311">
        <f t="shared" si="342"/>
        <v>0</v>
      </c>
    </row>
    <row r="386" spans="1:54">
      <c r="A386" s="307" t="str">
        <f t="shared" ref="A386:C405" si="345">A65</f>
        <v/>
      </c>
      <c r="B386" s="313" t="str">
        <f t="shared" si="345"/>
        <v/>
      </c>
      <c r="C386" s="307" t="str">
        <f t="shared" si="345"/>
        <v/>
      </c>
      <c r="D386" s="307" t="str">
        <f t="shared" si="293"/>
        <v/>
      </c>
      <c r="E386" s="307" t="str">
        <f t="shared" si="294"/>
        <v/>
      </c>
      <c r="F386" s="307" t="str">
        <f t="shared" si="295"/>
        <v/>
      </c>
      <c r="G386" s="307" t="str">
        <f t="shared" si="296"/>
        <v/>
      </c>
      <c r="H386" s="307" t="str">
        <f t="shared" si="343"/>
        <v/>
      </c>
      <c r="I386" s="307" t="str">
        <f t="shared" si="297"/>
        <v/>
      </c>
      <c r="J386" s="307" t="str">
        <f t="shared" si="298"/>
        <v/>
      </c>
      <c r="K386" s="307" t="str">
        <f t="shared" si="299"/>
        <v/>
      </c>
      <c r="L386" s="307" t="str">
        <f t="shared" si="300"/>
        <v/>
      </c>
      <c r="M386" s="307" t="str">
        <f t="shared" si="301"/>
        <v/>
      </c>
      <c r="N386" s="307" t="str">
        <f t="shared" si="302"/>
        <v/>
      </c>
      <c r="O386" s="307" t="str">
        <f t="shared" si="303"/>
        <v/>
      </c>
      <c r="P386" s="307" t="str">
        <f t="shared" si="304"/>
        <v/>
      </c>
      <c r="Q386" s="307" t="str">
        <f t="shared" si="305"/>
        <v/>
      </c>
      <c r="R386" s="307" t="str">
        <f t="shared" si="306"/>
        <v/>
      </c>
      <c r="S386" s="307" t="str">
        <f t="shared" si="307"/>
        <v/>
      </c>
      <c r="T386" s="307" t="str">
        <f t="shared" si="308"/>
        <v/>
      </c>
      <c r="U386" s="307" t="str">
        <f t="shared" si="309"/>
        <v/>
      </c>
      <c r="V386" s="307" t="str">
        <f t="shared" si="310"/>
        <v/>
      </c>
      <c r="W386" s="307" t="str">
        <f t="shared" si="311"/>
        <v/>
      </c>
      <c r="X386" s="307" t="str">
        <f t="shared" si="312"/>
        <v/>
      </c>
      <c r="Y386" s="307" t="str">
        <f t="shared" si="313"/>
        <v/>
      </c>
      <c r="Z386" s="307" t="str">
        <f t="shared" si="314"/>
        <v/>
      </c>
      <c r="AA386" s="307" t="str">
        <f t="shared" si="315"/>
        <v/>
      </c>
      <c r="AB386" s="307" t="str">
        <f t="shared" si="316"/>
        <v/>
      </c>
      <c r="AC386" s="307" t="str">
        <f t="shared" si="317"/>
        <v/>
      </c>
      <c r="AD386" s="307" t="str">
        <f t="shared" si="318"/>
        <v/>
      </c>
      <c r="AE386" s="307" t="str">
        <f t="shared" si="319"/>
        <v/>
      </c>
      <c r="AF386" s="307" t="str">
        <f t="shared" si="320"/>
        <v/>
      </c>
      <c r="AG386" s="307" t="str">
        <f t="shared" si="321"/>
        <v/>
      </c>
      <c r="AH386" s="307" t="str">
        <f t="shared" si="322"/>
        <v/>
      </c>
      <c r="AI386" s="307" t="str">
        <f t="shared" si="323"/>
        <v/>
      </c>
      <c r="AJ386" s="307" t="str">
        <f t="shared" si="324"/>
        <v/>
      </c>
      <c r="AK386" s="307" t="str">
        <f t="shared" si="325"/>
        <v/>
      </c>
      <c r="AL386" s="307" t="str">
        <f t="shared" si="326"/>
        <v/>
      </c>
      <c r="AM386" s="307" t="str">
        <f t="shared" si="327"/>
        <v/>
      </c>
      <c r="AN386" s="307" t="str">
        <f t="shared" si="328"/>
        <v/>
      </c>
      <c r="AO386" s="307" t="str">
        <f t="shared" si="329"/>
        <v/>
      </c>
      <c r="AP386" s="307" t="str">
        <f t="shared" si="330"/>
        <v/>
      </c>
      <c r="AQ386" s="307" t="str">
        <f t="shared" si="331"/>
        <v/>
      </c>
      <c r="AR386" s="307" t="str">
        <f t="shared" si="332"/>
        <v/>
      </c>
      <c r="AS386" s="307" t="str">
        <f t="shared" si="333"/>
        <v/>
      </c>
      <c r="AT386" s="307" t="str">
        <f t="shared" si="334"/>
        <v/>
      </c>
      <c r="AU386" s="307" t="str">
        <f t="shared" si="335"/>
        <v/>
      </c>
      <c r="AV386" s="307" t="str">
        <f t="shared" si="336"/>
        <v/>
      </c>
      <c r="AW386" s="307" t="str">
        <f t="shared" si="337"/>
        <v/>
      </c>
      <c r="AX386" s="307" t="str">
        <f t="shared" si="338"/>
        <v/>
      </c>
      <c r="AY386" s="307" t="str">
        <f t="shared" si="339"/>
        <v/>
      </c>
      <c r="AZ386" s="307" t="str">
        <f t="shared" si="340"/>
        <v/>
      </c>
      <c r="BA386" s="307" t="str">
        <f t="shared" si="341"/>
        <v/>
      </c>
      <c r="BB386" s="311">
        <f t="shared" si="342"/>
        <v>0</v>
      </c>
    </row>
    <row r="387" spans="1:54">
      <c r="A387" s="307" t="str">
        <f t="shared" si="345"/>
        <v/>
      </c>
      <c r="B387" s="313" t="str">
        <f t="shared" si="345"/>
        <v/>
      </c>
      <c r="C387" s="307" t="str">
        <f t="shared" si="345"/>
        <v/>
      </c>
      <c r="D387" s="307" t="str">
        <f t="shared" si="293"/>
        <v/>
      </c>
      <c r="E387" s="307" t="str">
        <f t="shared" si="294"/>
        <v/>
      </c>
      <c r="F387" s="307" t="str">
        <f t="shared" si="295"/>
        <v/>
      </c>
      <c r="G387" s="307" t="str">
        <f t="shared" si="296"/>
        <v/>
      </c>
      <c r="H387" s="307" t="str">
        <f t="shared" si="343"/>
        <v/>
      </c>
      <c r="I387" s="307" t="str">
        <f t="shared" si="297"/>
        <v/>
      </c>
      <c r="J387" s="307" t="str">
        <f t="shared" si="298"/>
        <v/>
      </c>
      <c r="K387" s="307" t="str">
        <f t="shared" si="299"/>
        <v/>
      </c>
      <c r="L387" s="307" t="str">
        <f t="shared" si="300"/>
        <v/>
      </c>
      <c r="M387" s="307" t="str">
        <f t="shared" si="301"/>
        <v/>
      </c>
      <c r="N387" s="307" t="str">
        <f t="shared" si="302"/>
        <v/>
      </c>
      <c r="O387" s="307" t="str">
        <f t="shared" si="303"/>
        <v/>
      </c>
      <c r="P387" s="307" t="str">
        <f t="shared" si="304"/>
        <v/>
      </c>
      <c r="Q387" s="307" t="str">
        <f t="shared" si="305"/>
        <v/>
      </c>
      <c r="R387" s="307" t="str">
        <f t="shared" si="306"/>
        <v/>
      </c>
      <c r="S387" s="307" t="str">
        <f t="shared" si="307"/>
        <v/>
      </c>
      <c r="T387" s="307" t="str">
        <f t="shared" si="308"/>
        <v/>
      </c>
      <c r="U387" s="307" t="str">
        <f t="shared" si="309"/>
        <v/>
      </c>
      <c r="V387" s="307" t="str">
        <f t="shared" si="310"/>
        <v/>
      </c>
      <c r="W387" s="307" t="str">
        <f t="shared" si="311"/>
        <v/>
      </c>
      <c r="X387" s="307" t="str">
        <f t="shared" si="312"/>
        <v/>
      </c>
      <c r="Y387" s="307" t="str">
        <f t="shared" si="313"/>
        <v/>
      </c>
      <c r="Z387" s="307" t="str">
        <f t="shared" si="314"/>
        <v/>
      </c>
      <c r="AA387" s="307" t="str">
        <f t="shared" si="315"/>
        <v/>
      </c>
      <c r="AB387" s="307" t="str">
        <f t="shared" si="316"/>
        <v/>
      </c>
      <c r="AC387" s="307" t="str">
        <f t="shared" si="317"/>
        <v/>
      </c>
      <c r="AD387" s="307" t="str">
        <f t="shared" si="318"/>
        <v/>
      </c>
      <c r="AE387" s="307" t="str">
        <f t="shared" si="319"/>
        <v/>
      </c>
      <c r="AF387" s="307" t="str">
        <f t="shared" si="320"/>
        <v/>
      </c>
      <c r="AG387" s="307" t="str">
        <f t="shared" si="321"/>
        <v/>
      </c>
      <c r="AH387" s="307" t="str">
        <f t="shared" si="322"/>
        <v/>
      </c>
      <c r="AI387" s="307" t="str">
        <f t="shared" si="323"/>
        <v/>
      </c>
      <c r="AJ387" s="307" t="str">
        <f t="shared" si="324"/>
        <v/>
      </c>
      <c r="AK387" s="307" t="str">
        <f t="shared" si="325"/>
        <v/>
      </c>
      <c r="AL387" s="307" t="str">
        <f t="shared" si="326"/>
        <v/>
      </c>
      <c r="AM387" s="307" t="str">
        <f t="shared" si="327"/>
        <v/>
      </c>
      <c r="AN387" s="307" t="str">
        <f t="shared" si="328"/>
        <v/>
      </c>
      <c r="AO387" s="307" t="str">
        <f t="shared" si="329"/>
        <v/>
      </c>
      <c r="AP387" s="307" t="str">
        <f t="shared" si="330"/>
        <v/>
      </c>
      <c r="AQ387" s="307" t="str">
        <f t="shared" si="331"/>
        <v/>
      </c>
      <c r="AR387" s="307" t="str">
        <f t="shared" si="332"/>
        <v/>
      </c>
      <c r="AS387" s="307" t="str">
        <f t="shared" si="333"/>
        <v/>
      </c>
      <c r="AT387" s="307" t="str">
        <f t="shared" si="334"/>
        <v/>
      </c>
      <c r="AU387" s="307" t="str">
        <f t="shared" si="335"/>
        <v/>
      </c>
      <c r="AV387" s="307" t="str">
        <f t="shared" si="336"/>
        <v/>
      </c>
      <c r="AW387" s="307" t="str">
        <f t="shared" si="337"/>
        <v/>
      </c>
      <c r="AX387" s="307" t="str">
        <f t="shared" si="338"/>
        <v/>
      </c>
      <c r="AY387" s="307" t="str">
        <f t="shared" si="339"/>
        <v/>
      </c>
      <c r="AZ387" s="307" t="str">
        <f t="shared" si="340"/>
        <v/>
      </c>
      <c r="BA387" s="307" t="str">
        <f t="shared" si="341"/>
        <v/>
      </c>
      <c r="BB387" s="311">
        <f t="shared" si="342"/>
        <v>0</v>
      </c>
    </row>
    <row r="388" spans="1:54">
      <c r="A388" s="307" t="str">
        <f t="shared" si="345"/>
        <v/>
      </c>
      <c r="B388" s="313" t="str">
        <f t="shared" si="345"/>
        <v/>
      </c>
      <c r="C388" s="307" t="str">
        <f t="shared" si="345"/>
        <v/>
      </c>
      <c r="D388" s="307" t="str">
        <f t="shared" si="293"/>
        <v/>
      </c>
      <c r="E388" s="307" t="str">
        <f t="shared" si="294"/>
        <v/>
      </c>
      <c r="F388" s="307" t="str">
        <f t="shared" si="295"/>
        <v/>
      </c>
      <c r="G388" s="307" t="str">
        <f t="shared" si="296"/>
        <v/>
      </c>
      <c r="H388" s="307" t="str">
        <f t="shared" si="343"/>
        <v/>
      </c>
      <c r="I388" s="307" t="str">
        <f t="shared" si="297"/>
        <v/>
      </c>
      <c r="J388" s="307" t="str">
        <f t="shared" si="298"/>
        <v/>
      </c>
      <c r="K388" s="307" t="str">
        <f t="shared" si="299"/>
        <v/>
      </c>
      <c r="L388" s="307" t="str">
        <f t="shared" si="300"/>
        <v/>
      </c>
      <c r="M388" s="307" t="str">
        <f t="shared" si="301"/>
        <v/>
      </c>
      <c r="N388" s="307" t="str">
        <f t="shared" si="302"/>
        <v/>
      </c>
      <c r="O388" s="307" t="str">
        <f t="shared" si="303"/>
        <v/>
      </c>
      <c r="P388" s="307" t="str">
        <f t="shared" si="304"/>
        <v/>
      </c>
      <c r="Q388" s="307" t="str">
        <f t="shared" si="305"/>
        <v/>
      </c>
      <c r="R388" s="307" t="str">
        <f t="shared" si="306"/>
        <v/>
      </c>
      <c r="S388" s="307" t="str">
        <f t="shared" si="307"/>
        <v/>
      </c>
      <c r="T388" s="307" t="str">
        <f t="shared" si="308"/>
        <v/>
      </c>
      <c r="U388" s="307" t="str">
        <f t="shared" si="309"/>
        <v/>
      </c>
      <c r="V388" s="307" t="str">
        <f t="shared" si="310"/>
        <v/>
      </c>
      <c r="W388" s="307" t="str">
        <f t="shared" si="311"/>
        <v/>
      </c>
      <c r="X388" s="307" t="str">
        <f t="shared" si="312"/>
        <v/>
      </c>
      <c r="Y388" s="307" t="str">
        <f t="shared" si="313"/>
        <v/>
      </c>
      <c r="Z388" s="307" t="str">
        <f t="shared" si="314"/>
        <v/>
      </c>
      <c r="AA388" s="307" t="str">
        <f t="shared" si="315"/>
        <v/>
      </c>
      <c r="AB388" s="307" t="str">
        <f t="shared" si="316"/>
        <v/>
      </c>
      <c r="AC388" s="307" t="str">
        <f t="shared" si="317"/>
        <v/>
      </c>
      <c r="AD388" s="307" t="str">
        <f t="shared" si="318"/>
        <v/>
      </c>
      <c r="AE388" s="307" t="str">
        <f t="shared" si="319"/>
        <v/>
      </c>
      <c r="AF388" s="307" t="str">
        <f t="shared" si="320"/>
        <v/>
      </c>
      <c r="AG388" s="307" t="str">
        <f t="shared" si="321"/>
        <v/>
      </c>
      <c r="AH388" s="307" t="str">
        <f t="shared" si="322"/>
        <v/>
      </c>
      <c r="AI388" s="307" t="str">
        <f t="shared" si="323"/>
        <v/>
      </c>
      <c r="AJ388" s="307" t="str">
        <f t="shared" si="324"/>
        <v/>
      </c>
      <c r="AK388" s="307" t="str">
        <f t="shared" si="325"/>
        <v/>
      </c>
      <c r="AL388" s="307" t="str">
        <f t="shared" si="326"/>
        <v/>
      </c>
      <c r="AM388" s="307" t="str">
        <f t="shared" si="327"/>
        <v/>
      </c>
      <c r="AN388" s="307" t="str">
        <f t="shared" si="328"/>
        <v/>
      </c>
      <c r="AO388" s="307" t="str">
        <f t="shared" si="329"/>
        <v/>
      </c>
      <c r="AP388" s="307" t="str">
        <f t="shared" si="330"/>
        <v/>
      </c>
      <c r="AQ388" s="307" t="str">
        <f t="shared" si="331"/>
        <v/>
      </c>
      <c r="AR388" s="307" t="str">
        <f t="shared" si="332"/>
        <v/>
      </c>
      <c r="AS388" s="307" t="str">
        <f t="shared" si="333"/>
        <v/>
      </c>
      <c r="AT388" s="307" t="str">
        <f t="shared" si="334"/>
        <v/>
      </c>
      <c r="AU388" s="307" t="str">
        <f t="shared" si="335"/>
        <v/>
      </c>
      <c r="AV388" s="307" t="str">
        <f t="shared" si="336"/>
        <v/>
      </c>
      <c r="AW388" s="307" t="str">
        <f t="shared" si="337"/>
        <v/>
      </c>
      <c r="AX388" s="307" t="str">
        <f t="shared" si="338"/>
        <v/>
      </c>
      <c r="AY388" s="307" t="str">
        <f t="shared" si="339"/>
        <v/>
      </c>
      <c r="AZ388" s="307" t="str">
        <f t="shared" si="340"/>
        <v/>
      </c>
      <c r="BA388" s="307" t="str">
        <f t="shared" si="341"/>
        <v/>
      </c>
      <c r="BB388" s="311">
        <f t="shared" si="342"/>
        <v>0</v>
      </c>
    </row>
    <row r="389" spans="1:54">
      <c r="A389" s="307" t="str">
        <f t="shared" si="345"/>
        <v/>
      </c>
      <c r="B389" s="313" t="str">
        <f t="shared" si="345"/>
        <v/>
      </c>
      <c r="C389" s="307" t="str">
        <f t="shared" si="345"/>
        <v/>
      </c>
      <c r="D389" s="307" t="str">
        <f t="shared" si="293"/>
        <v/>
      </c>
      <c r="E389" s="307" t="str">
        <f t="shared" si="294"/>
        <v/>
      </c>
      <c r="F389" s="307" t="str">
        <f t="shared" si="295"/>
        <v/>
      </c>
      <c r="G389" s="307" t="str">
        <f t="shared" si="296"/>
        <v/>
      </c>
      <c r="H389" s="307" t="str">
        <f t="shared" si="343"/>
        <v/>
      </c>
      <c r="I389" s="307" t="str">
        <f t="shared" si="297"/>
        <v/>
      </c>
      <c r="J389" s="307" t="str">
        <f t="shared" si="298"/>
        <v/>
      </c>
      <c r="K389" s="307" t="str">
        <f t="shared" si="299"/>
        <v/>
      </c>
      <c r="L389" s="307" t="str">
        <f t="shared" si="300"/>
        <v/>
      </c>
      <c r="M389" s="307" t="str">
        <f t="shared" si="301"/>
        <v/>
      </c>
      <c r="N389" s="307" t="str">
        <f t="shared" si="302"/>
        <v/>
      </c>
      <c r="O389" s="307" t="str">
        <f t="shared" si="303"/>
        <v/>
      </c>
      <c r="P389" s="307" t="str">
        <f t="shared" si="304"/>
        <v/>
      </c>
      <c r="Q389" s="307" t="str">
        <f t="shared" si="305"/>
        <v/>
      </c>
      <c r="R389" s="307" t="str">
        <f t="shared" si="306"/>
        <v/>
      </c>
      <c r="S389" s="307" t="str">
        <f t="shared" si="307"/>
        <v/>
      </c>
      <c r="T389" s="307" t="str">
        <f t="shared" si="308"/>
        <v/>
      </c>
      <c r="U389" s="307" t="str">
        <f t="shared" si="309"/>
        <v/>
      </c>
      <c r="V389" s="307" t="str">
        <f t="shared" si="310"/>
        <v/>
      </c>
      <c r="W389" s="307" t="str">
        <f t="shared" si="311"/>
        <v/>
      </c>
      <c r="X389" s="307" t="str">
        <f t="shared" si="312"/>
        <v/>
      </c>
      <c r="Y389" s="307" t="str">
        <f t="shared" si="313"/>
        <v/>
      </c>
      <c r="Z389" s="307" t="str">
        <f t="shared" si="314"/>
        <v/>
      </c>
      <c r="AA389" s="307" t="str">
        <f t="shared" si="315"/>
        <v/>
      </c>
      <c r="AB389" s="307" t="str">
        <f t="shared" si="316"/>
        <v/>
      </c>
      <c r="AC389" s="307" t="str">
        <f t="shared" si="317"/>
        <v/>
      </c>
      <c r="AD389" s="307" t="str">
        <f t="shared" si="318"/>
        <v/>
      </c>
      <c r="AE389" s="307" t="str">
        <f t="shared" si="319"/>
        <v/>
      </c>
      <c r="AF389" s="307" t="str">
        <f t="shared" si="320"/>
        <v/>
      </c>
      <c r="AG389" s="307" t="str">
        <f t="shared" si="321"/>
        <v/>
      </c>
      <c r="AH389" s="307" t="str">
        <f t="shared" si="322"/>
        <v/>
      </c>
      <c r="AI389" s="307" t="str">
        <f t="shared" si="323"/>
        <v/>
      </c>
      <c r="AJ389" s="307" t="str">
        <f t="shared" si="324"/>
        <v/>
      </c>
      <c r="AK389" s="307" t="str">
        <f t="shared" si="325"/>
        <v/>
      </c>
      <c r="AL389" s="307" t="str">
        <f t="shared" si="326"/>
        <v/>
      </c>
      <c r="AM389" s="307" t="str">
        <f t="shared" si="327"/>
        <v/>
      </c>
      <c r="AN389" s="307" t="str">
        <f t="shared" si="328"/>
        <v/>
      </c>
      <c r="AO389" s="307" t="str">
        <f t="shared" si="329"/>
        <v/>
      </c>
      <c r="AP389" s="307" t="str">
        <f t="shared" si="330"/>
        <v/>
      </c>
      <c r="AQ389" s="307" t="str">
        <f t="shared" si="331"/>
        <v/>
      </c>
      <c r="AR389" s="307" t="str">
        <f t="shared" si="332"/>
        <v/>
      </c>
      <c r="AS389" s="307" t="str">
        <f t="shared" si="333"/>
        <v/>
      </c>
      <c r="AT389" s="307" t="str">
        <f t="shared" si="334"/>
        <v/>
      </c>
      <c r="AU389" s="307" t="str">
        <f t="shared" si="335"/>
        <v/>
      </c>
      <c r="AV389" s="307" t="str">
        <f t="shared" si="336"/>
        <v/>
      </c>
      <c r="AW389" s="307" t="str">
        <f t="shared" si="337"/>
        <v/>
      </c>
      <c r="AX389" s="307" t="str">
        <f t="shared" si="338"/>
        <v/>
      </c>
      <c r="AY389" s="307" t="str">
        <f t="shared" si="339"/>
        <v/>
      </c>
      <c r="AZ389" s="307" t="str">
        <f t="shared" si="340"/>
        <v/>
      </c>
      <c r="BA389" s="307" t="str">
        <f t="shared" si="341"/>
        <v/>
      </c>
      <c r="BB389" s="311">
        <f t="shared" si="342"/>
        <v>0</v>
      </c>
    </row>
    <row r="390" spans="1:54">
      <c r="A390" s="307" t="str">
        <f t="shared" si="345"/>
        <v/>
      </c>
      <c r="B390" s="313" t="str">
        <f t="shared" si="345"/>
        <v/>
      </c>
      <c r="C390" s="307" t="str">
        <f t="shared" si="345"/>
        <v/>
      </c>
      <c r="D390" s="307" t="str">
        <f t="shared" ref="D390:D421" si="346">IF(OR(AND($BD$325&lt;=$D$325,$D$325&lt;=$BE$325),AND($BD$326&lt;=$D$325,$D$325&lt;=$BE$326)),D283,"")</f>
        <v/>
      </c>
      <c r="E390" s="307" t="str">
        <f t="shared" ref="E390:E421" si="347">IF(OR(AND($BD$325&lt;=$E$325,$E$325&lt;=$BE$325),AND($BD$326&lt;=$E$325,$E$325&lt;=$BE$326)),E283,"")</f>
        <v/>
      </c>
      <c r="F390" s="307" t="str">
        <f t="shared" ref="F390:F421" si="348">IF(OR(AND($BD$325&lt;=$F$325,$F$325&lt;=$BE$325),AND($BD$326&lt;=$F$325,$F$325&lt;=$BE$326)),F283,"")</f>
        <v/>
      </c>
      <c r="G390" s="307" t="str">
        <f t="shared" ref="G390:G421" si="349">IF(OR(AND($BD$325&lt;=$G$325,$G$325&lt;=$BE$325),AND($BD$326&lt;=$G$325,$G$325&lt;=$BE$326)),G283,"")</f>
        <v/>
      </c>
      <c r="H390" s="307" t="str">
        <f t="shared" si="343"/>
        <v/>
      </c>
      <c r="I390" s="307" t="str">
        <f t="shared" ref="I390:I421" si="350">IF(OR(AND($BD$325&lt;=$I$325,$I$325&lt;=$BE$325),AND($BD$326&lt;=$I$325,$I$325&lt;=$BE$326)),I283,"")</f>
        <v/>
      </c>
      <c r="J390" s="307" t="str">
        <f t="shared" ref="J390:J421" si="351">IF(OR(AND($BD$325&lt;=$J$325,$J$325&lt;=$BE$325),AND($BD$326&lt;=$J$325,$J$325&lt;=$BE$326)),J283,"")</f>
        <v/>
      </c>
      <c r="K390" s="307" t="str">
        <f t="shared" ref="K390:K421" si="352">IF(OR(AND($BD$325&lt;=$K$325,$K$325&lt;=$BE$325),AND($BD$326&lt;=$K$325,$K$325&lt;=$BE$326)),K283,"")</f>
        <v/>
      </c>
      <c r="L390" s="307" t="str">
        <f t="shared" ref="L390:L421" si="353">IF(OR(AND($BD$325&lt;=$L$325,$L$325&lt;=$BE$325),AND($BD$326&lt;=$L$325,$L$325&lt;=$BE$326)),L283,"")</f>
        <v/>
      </c>
      <c r="M390" s="307" t="str">
        <f t="shared" ref="M390:M421" si="354">IF(OR(AND($BD$325&lt;=$M$325,$M$325&lt;=$BE$325),AND($BD$326&lt;=$M$325,$M$325&lt;=$BE$326)),M283,"")</f>
        <v/>
      </c>
      <c r="N390" s="307" t="str">
        <f t="shared" ref="N390:N421" si="355">IF(OR(AND($BD$325&lt;=$N$325,$N$325&lt;=$BE$325),AND($BD$326&lt;=$N$325,$N$325&lt;=$BE$326)),N283,"")</f>
        <v/>
      </c>
      <c r="O390" s="307" t="str">
        <f t="shared" ref="O390:O421" si="356">IF(OR(AND($BD$325&lt;=$O$325,$O$325&lt;=$BE$325),AND($BD$326&lt;=$O$325,$O$325&lt;=$BE$326)),O283,"")</f>
        <v/>
      </c>
      <c r="P390" s="307" t="str">
        <f t="shared" ref="P390:P421" si="357">IF(OR(AND($BD$325&lt;=$P$325,$P$325&lt;=$BE$325),AND($BD$326&lt;=$P$325,$P$325&lt;=$BE$326)),P283,"")</f>
        <v/>
      </c>
      <c r="Q390" s="307" t="str">
        <f t="shared" ref="Q390:Q421" si="358">IF(OR(AND($BD$325&lt;=$Q$325,$Q$325&lt;=$BE$325),AND($BD$326&lt;=$Q$325,$Q$325&lt;=$BE$326)),Q283,"")</f>
        <v/>
      </c>
      <c r="R390" s="307" t="str">
        <f t="shared" ref="R390:R421" si="359">IF(OR(AND($BD$325&lt;=$R$325,$R$325&lt;=$BE$325),AND($BD$326&lt;=$R$325,$R$325&lt;=$BE$326)),R283,"")</f>
        <v/>
      </c>
      <c r="S390" s="307" t="str">
        <f t="shared" ref="S390:S421" si="360">IF(OR(AND($BD$325&lt;=$S$325,$S$325&lt;=$BE$325),AND($BD$326&lt;=$S$325,$S$325&lt;=$BE$326)),S283,"")</f>
        <v/>
      </c>
      <c r="T390" s="307" t="str">
        <f t="shared" ref="T390:T421" si="361">IF(OR(AND($BD$325&lt;=$T$325,$T$325&lt;=$BE$325),AND($BD$326&lt;=$T$325,$T$325&lt;=$BE$326)),T283,"")</f>
        <v/>
      </c>
      <c r="U390" s="307" t="str">
        <f t="shared" ref="U390:U421" si="362">IF(OR(AND($BD$325&lt;=$U$325,$U$325&lt;=$BE$325),AND($BD$326&lt;=$U$325,$U$325&lt;=$BE$326)),U283,"")</f>
        <v/>
      </c>
      <c r="V390" s="307" t="str">
        <f t="shared" ref="V390:V421" si="363">IF(OR(AND($BD$325&lt;=$V$325,$V$325&lt;=$BE$325),AND($BD$326&lt;=$V$325,$V$325&lt;=$BE$326)),V283,"")</f>
        <v/>
      </c>
      <c r="W390" s="307" t="str">
        <f t="shared" ref="W390:W421" si="364">IF(OR(AND($BD$325&lt;=$W$325,$W$325&lt;=$BE$325),AND($BD$326&lt;=$W$325,$W$325&lt;=$BE$326)),W283,"")</f>
        <v/>
      </c>
      <c r="X390" s="307" t="str">
        <f t="shared" ref="X390:X421" si="365">IF(OR(AND($BD$325&lt;=$X$325,$X$325&lt;=$BE$325),AND($BD$326&lt;=$X$325,$X$325&lt;=$BE$326)),X283,"")</f>
        <v/>
      </c>
      <c r="Y390" s="307" t="str">
        <f t="shared" ref="Y390:Y421" si="366">IF(OR(AND($BD$325&lt;=$Y$325,$Y$325&lt;=$BE$325),AND($BD$326&lt;=$Y$325,$Y$325&lt;=$BE$326)),Y283,"")</f>
        <v/>
      </c>
      <c r="Z390" s="307" t="str">
        <f t="shared" ref="Z390:Z421" si="367">IF(OR(AND($BD$325&lt;=$Z$325,$Z$325&lt;=$BE$325),AND($BD$326&lt;=$Z$325,$Z$325&lt;=$BE$326)),Z283,"")</f>
        <v/>
      </c>
      <c r="AA390" s="307" t="str">
        <f t="shared" ref="AA390:AA421" si="368">IF(OR(AND($BD$325&lt;=$AA$325,$AA$325&lt;=$BE$325),AND($BD$326&lt;=$AA$325,$AA$325&lt;=$BE$326)),AA283,"")</f>
        <v/>
      </c>
      <c r="AB390" s="307" t="str">
        <f t="shared" ref="AB390:AB421" si="369">IF(OR(AND($BD$325&lt;=$AB$325,$AB$325&lt;=$BE$325),AND($BD$326&lt;=$AB$325,$AB$325&lt;=$BE$326)),AB283,"")</f>
        <v/>
      </c>
      <c r="AC390" s="307" t="str">
        <f t="shared" ref="AC390:AC421" si="370">IF(OR(AND($BD$325&lt;=$AC$325,$AC$325&lt;=$BE$325),AND($BD$326&lt;=$AC$325,$AC$325&lt;=$BE$326)),AC283,"")</f>
        <v/>
      </c>
      <c r="AD390" s="307" t="str">
        <f t="shared" ref="AD390:AD421" si="371">IF(OR(AND($BD$325&lt;=$AD$325,$AD$325&lt;=$BE$325),AND($BD$326&lt;=$AD$325,$AD$325&lt;=$BE$326)),AD283,"")</f>
        <v/>
      </c>
      <c r="AE390" s="307" t="str">
        <f t="shared" ref="AE390:AE421" si="372">IF(OR(AND($BD$325&lt;=$AE$325,$AE$325&lt;=$BE$325),AND($BD$326&lt;=$AE$325,$AE$325&lt;=$BE$326)),AE283,"")</f>
        <v/>
      </c>
      <c r="AF390" s="307" t="str">
        <f t="shared" ref="AF390:AF421" si="373">IF(OR(AND($BD$325&lt;=$AF$325,$AF$325&lt;=$BE$325),AND($BD$326&lt;=$AF$325,$AF$325&lt;=$BE$326)),AF283,"")</f>
        <v/>
      </c>
      <c r="AG390" s="307" t="str">
        <f t="shared" ref="AG390:AG421" si="374">IF(OR(AND($BD$325&lt;=$AG$325,$AG$325&lt;=$BE$325),AND($BD$326&lt;=$AG$325,$AG$325&lt;=$BE$326)),AG283,"")</f>
        <v/>
      </c>
      <c r="AH390" s="307" t="str">
        <f t="shared" ref="AH390:AH421" si="375">IF(OR(AND($BD$325&lt;=$AH$325,$AH$325&lt;=$BE$325),AND($BD$326&lt;=$AH$325,$AH$325&lt;=$BE$326)),AH283,"")</f>
        <v/>
      </c>
      <c r="AI390" s="307" t="str">
        <f t="shared" ref="AI390:AI421" si="376">IF(OR(AND($BD$325&lt;=$AI$325,$AI$325&lt;=$BE$325),AND($BD$326&lt;=$AI$325,$AI$325&lt;=$BE$326)),AI283,"")</f>
        <v/>
      </c>
      <c r="AJ390" s="307" t="str">
        <f t="shared" ref="AJ390:AJ421" si="377">IF(OR(AND($BD$325&lt;=$AJ$325,$AJ$325&lt;=$BE$325),AND($BD$326&lt;=$AJ$325,$AJ$325&lt;=$BE$326)),AJ283,"")</f>
        <v/>
      </c>
      <c r="AK390" s="307" t="str">
        <f t="shared" ref="AK390:AK421" si="378">IF(OR(AND($BD$325&lt;=$AK$325,$AK$325&lt;=$BE$325),AND($BD$326&lt;=$AK$325,$AK$325&lt;=$BE$326)),AK283,"")</f>
        <v/>
      </c>
      <c r="AL390" s="307" t="str">
        <f t="shared" ref="AL390:AL421" si="379">IF(OR(AND($BD$325&lt;=$AL$325,$AL$325&lt;=$BE$325),AND($BD$326&lt;=$AL$325,$AL$325&lt;=$BE$326)),AL283,"")</f>
        <v/>
      </c>
      <c r="AM390" s="307" t="str">
        <f t="shared" ref="AM390:AM421" si="380">IF(OR(AND($BD$325&lt;=$AM$325,$AM$325&lt;=$BE$325),AND($BD$326&lt;=$AM$325,$AM$325&lt;=$BE$326)),AM283,"")</f>
        <v/>
      </c>
      <c r="AN390" s="307" t="str">
        <f t="shared" ref="AN390:AN421" si="381">IF(OR(AND($BD$325&lt;=$AN$325,$AN$325&lt;=$BE$325),AND($BD$326&lt;=$AN$325,$AN$325&lt;=$BE$326)),AN283,"")</f>
        <v/>
      </c>
      <c r="AO390" s="307" t="str">
        <f t="shared" ref="AO390:AO421" si="382">IF(OR(AND($BD$325&lt;=$AO$325,$AO$325&lt;=$BE$325),AND($BD$326&lt;=$AO$325,$AO$325&lt;=$BE$326)),AO283,"")</f>
        <v/>
      </c>
      <c r="AP390" s="307" t="str">
        <f t="shared" ref="AP390:AP421" si="383">IF(OR(AND($BD$325&lt;=$AP$325,$AP$325&lt;=$BE$325),AND($BD$326&lt;=$AP$325,$AP$325&lt;=$BE$326)),AP283,"")</f>
        <v/>
      </c>
      <c r="AQ390" s="307" t="str">
        <f t="shared" ref="AQ390:AQ421" si="384">IF(OR(AND($BD$325&lt;=$AQ$325,$AQ$325&lt;=$BE$325),AND($BD$326&lt;=$AQ$325,$AQ$325&lt;=$BE$326)),AQ283,"")</f>
        <v/>
      </c>
      <c r="AR390" s="307" t="str">
        <f t="shared" ref="AR390:AR421" si="385">IF(OR(AND($BD$325&lt;=$AR$325,$AR$325&lt;=$BE$325),AND($BD$326&lt;=$AR$325,$AR$325&lt;=$BE$326)),AR283,"")</f>
        <v/>
      </c>
      <c r="AS390" s="307" t="str">
        <f t="shared" ref="AS390:AS421" si="386">IF(OR(AND($BD$325&lt;=$AS$325,$AS$325&lt;=$BE$325),AND($BD$326&lt;=$AS$325,$AS$325&lt;=$BE$326)),AS283,"")</f>
        <v/>
      </c>
      <c r="AT390" s="307" t="str">
        <f t="shared" ref="AT390:AT421" si="387">IF(OR(AND($BD$325&lt;=$AT$325,$AT$325&lt;=$BE$325),AND($BD$326&lt;=$AT$325,$AT$325&lt;=$BE$326)),AT283,"")</f>
        <v/>
      </c>
      <c r="AU390" s="307" t="str">
        <f t="shared" ref="AU390:AU421" si="388">IF(OR(AND($BD$325&lt;=$AU$325,$AU$325&lt;=$BE$325),AND($BD$326&lt;=$AU$325,$AU$325&lt;=$BE$326)),AU283,"")</f>
        <v/>
      </c>
      <c r="AV390" s="307" t="str">
        <f t="shared" ref="AV390:AV421" si="389">IF(OR(AND($BD$325&lt;=$AV$325,$AV$325&lt;=$BE$325),AND($BD$326&lt;=$AV$325,$AV$325&lt;=$BE$326)),AV283,"")</f>
        <v/>
      </c>
      <c r="AW390" s="307" t="str">
        <f t="shared" ref="AW390:AW421" si="390">IF(OR(AND($BD$325&lt;=$AW$325,$AW$325&lt;=$BE$325),AND($BD$326&lt;=$AW$325,$AW$325&lt;=$BE$326)),AW283,"")</f>
        <v/>
      </c>
      <c r="AX390" s="307" t="str">
        <f t="shared" ref="AX390:AX421" si="391">IF(OR(AND($BD$325&lt;=$AX$325,$AX$325&lt;=$BE$325),AND($BD$326&lt;=$AX$325,$AX$325&lt;=$BE$326)),AX283,"")</f>
        <v/>
      </c>
      <c r="AY390" s="307" t="str">
        <f t="shared" ref="AY390:AY421" si="392">IF(OR(AND($BD$325&lt;=$AY$325,$AY$325&lt;=$BE$325),AND($BD$326&lt;=$AY$325,$AY$325&lt;=$BE$326)),AY283,"")</f>
        <v/>
      </c>
      <c r="AZ390" s="307" t="str">
        <f t="shared" ref="AZ390:AZ421" si="393">IF(OR(AND($BD$325&lt;=$AZ$325,$AZ$325&lt;=$BE$325),AND($BD$326&lt;=$AZ$325,$AZ$325&lt;=$BE$326)),AZ283,"")</f>
        <v/>
      </c>
      <c r="BA390" s="307" t="str">
        <f t="shared" ref="BA390:BA421" si="394">IF(OR(AND($BD$325&lt;=$BA$325,$BA$325&lt;=$BE$325),AND($BD$326&lt;=$BA$325,$BA$325&lt;=$BE$326)),BA283,"")</f>
        <v/>
      </c>
      <c r="BB390" s="311">
        <f t="shared" ref="BB390:BB421" si="395">COUNTIF(D390:BA390,1)</f>
        <v>0</v>
      </c>
    </row>
    <row r="391" spans="1:54">
      <c r="A391" s="307" t="str">
        <f t="shared" si="345"/>
        <v/>
      </c>
      <c r="B391" s="313" t="str">
        <f t="shared" si="345"/>
        <v/>
      </c>
      <c r="C391" s="307" t="str">
        <f t="shared" si="345"/>
        <v/>
      </c>
      <c r="D391" s="307" t="str">
        <f t="shared" si="346"/>
        <v/>
      </c>
      <c r="E391" s="307" t="str">
        <f t="shared" si="347"/>
        <v/>
      </c>
      <c r="F391" s="307" t="str">
        <f t="shared" si="348"/>
        <v/>
      </c>
      <c r="G391" s="307" t="str">
        <f t="shared" si="349"/>
        <v/>
      </c>
      <c r="H391" s="307" t="str">
        <f t="shared" si="343"/>
        <v/>
      </c>
      <c r="I391" s="307" t="str">
        <f t="shared" si="350"/>
        <v/>
      </c>
      <c r="J391" s="307" t="str">
        <f t="shared" si="351"/>
        <v/>
      </c>
      <c r="K391" s="307" t="str">
        <f t="shared" si="352"/>
        <v/>
      </c>
      <c r="L391" s="307" t="str">
        <f t="shared" si="353"/>
        <v/>
      </c>
      <c r="M391" s="307" t="str">
        <f t="shared" si="354"/>
        <v/>
      </c>
      <c r="N391" s="307" t="str">
        <f t="shared" si="355"/>
        <v/>
      </c>
      <c r="O391" s="307" t="str">
        <f t="shared" si="356"/>
        <v/>
      </c>
      <c r="P391" s="307" t="str">
        <f t="shared" si="357"/>
        <v/>
      </c>
      <c r="Q391" s="307" t="str">
        <f t="shared" si="358"/>
        <v/>
      </c>
      <c r="R391" s="307" t="str">
        <f t="shared" si="359"/>
        <v/>
      </c>
      <c r="S391" s="307" t="str">
        <f t="shared" si="360"/>
        <v/>
      </c>
      <c r="T391" s="307" t="str">
        <f t="shared" si="361"/>
        <v/>
      </c>
      <c r="U391" s="307" t="str">
        <f t="shared" si="362"/>
        <v/>
      </c>
      <c r="V391" s="307" t="str">
        <f t="shared" si="363"/>
        <v/>
      </c>
      <c r="W391" s="307" t="str">
        <f t="shared" si="364"/>
        <v/>
      </c>
      <c r="X391" s="307" t="str">
        <f t="shared" si="365"/>
        <v/>
      </c>
      <c r="Y391" s="307" t="str">
        <f t="shared" si="366"/>
        <v/>
      </c>
      <c r="Z391" s="307" t="str">
        <f t="shared" si="367"/>
        <v/>
      </c>
      <c r="AA391" s="307" t="str">
        <f t="shared" si="368"/>
        <v/>
      </c>
      <c r="AB391" s="307" t="str">
        <f t="shared" si="369"/>
        <v/>
      </c>
      <c r="AC391" s="307" t="str">
        <f t="shared" si="370"/>
        <v/>
      </c>
      <c r="AD391" s="307" t="str">
        <f t="shared" si="371"/>
        <v/>
      </c>
      <c r="AE391" s="307" t="str">
        <f t="shared" si="372"/>
        <v/>
      </c>
      <c r="AF391" s="307" t="str">
        <f t="shared" si="373"/>
        <v/>
      </c>
      <c r="AG391" s="307" t="str">
        <f t="shared" si="374"/>
        <v/>
      </c>
      <c r="AH391" s="307" t="str">
        <f t="shared" si="375"/>
        <v/>
      </c>
      <c r="AI391" s="307" t="str">
        <f t="shared" si="376"/>
        <v/>
      </c>
      <c r="AJ391" s="307" t="str">
        <f t="shared" si="377"/>
        <v/>
      </c>
      <c r="AK391" s="307" t="str">
        <f t="shared" si="378"/>
        <v/>
      </c>
      <c r="AL391" s="307" t="str">
        <f t="shared" si="379"/>
        <v/>
      </c>
      <c r="AM391" s="307" t="str">
        <f t="shared" si="380"/>
        <v/>
      </c>
      <c r="AN391" s="307" t="str">
        <f t="shared" si="381"/>
        <v/>
      </c>
      <c r="AO391" s="307" t="str">
        <f t="shared" si="382"/>
        <v/>
      </c>
      <c r="AP391" s="307" t="str">
        <f t="shared" si="383"/>
        <v/>
      </c>
      <c r="AQ391" s="307" t="str">
        <f t="shared" si="384"/>
        <v/>
      </c>
      <c r="AR391" s="307" t="str">
        <f t="shared" si="385"/>
        <v/>
      </c>
      <c r="AS391" s="307" t="str">
        <f t="shared" si="386"/>
        <v/>
      </c>
      <c r="AT391" s="307" t="str">
        <f t="shared" si="387"/>
        <v/>
      </c>
      <c r="AU391" s="307" t="str">
        <f t="shared" si="388"/>
        <v/>
      </c>
      <c r="AV391" s="307" t="str">
        <f t="shared" si="389"/>
        <v/>
      </c>
      <c r="AW391" s="307" t="str">
        <f t="shared" si="390"/>
        <v/>
      </c>
      <c r="AX391" s="307" t="str">
        <f t="shared" si="391"/>
        <v/>
      </c>
      <c r="AY391" s="307" t="str">
        <f t="shared" si="392"/>
        <v/>
      </c>
      <c r="AZ391" s="307" t="str">
        <f t="shared" si="393"/>
        <v/>
      </c>
      <c r="BA391" s="307" t="str">
        <f t="shared" si="394"/>
        <v/>
      </c>
      <c r="BB391" s="311">
        <f t="shared" si="395"/>
        <v>0</v>
      </c>
    </row>
    <row r="392" spans="1:54">
      <c r="A392" s="307" t="str">
        <f t="shared" si="345"/>
        <v/>
      </c>
      <c r="B392" s="313" t="str">
        <f t="shared" si="345"/>
        <v/>
      </c>
      <c r="C392" s="307" t="str">
        <f t="shared" si="345"/>
        <v/>
      </c>
      <c r="D392" s="307" t="str">
        <f t="shared" si="346"/>
        <v/>
      </c>
      <c r="E392" s="307" t="str">
        <f t="shared" si="347"/>
        <v/>
      </c>
      <c r="F392" s="307" t="str">
        <f t="shared" si="348"/>
        <v/>
      </c>
      <c r="G392" s="307" t="str">
        <f t="shared" si="349"/>
        <v/>
      </c>
      <c r="H392" s="307" t="str">
        <f t="shared" ref="H392:H423" si="396">IF(OR(AND($BD$325&lt;=$H$325,$H$325&lt;=$BE$325),AND($BD$326&lt;=$H$325,$H$325&lt;=$BE$326)),H285,"")</f>
        <v/>
      </c>
      <c r="I392" s="307" t="str">
        <f t="shared" si="350"/>
        <v/>
      </c>
      <c r="J392" s="307" t="str">
        <f t="shared" si="351"/>
        <v/>
      </c>
      <c r="K392" s="307" t="str">
        <f t="shared" si="352"/>
        <v/>
      </c>
      <c r="L392" s="307" t="str">
        <f t="shared" si="353"/>
        <v/>
      </c>
      <c r="M392" s="307" t="str">
        <f t="shared" si="354"/>
        <v/>
      </c>
      <c r="N392" s="307" t="str">
        <f t="shared" si="355"/>
        <v/>
      </c>
      <c r="O392" s="307" t="str">
        <f t="shared" si="356"/>
        <v/>
      </c>
      <c r="P392" s="307" t="str">
        <f t="shared" si="357"/>
        <v/>
      </c>
      <c r="Q392" s="307" t="str">
        <f t="shared" si="358"/>
        <v/>
      </c>
      <c r="R392" s="307" t="str">
        <f t="shared" si="359"/>
        <v/>
      </c>
      <c r="S392" s="307" t="str">
        <f t="shared" si="360"/>
        <v/>
      </c>
      <c r="T392" s="307" t="str">
        <f t="shared" si="361"/>
        <v/>
      </c>
      <c r="U392" s="307" t="str">
        <f t="shared" si="362"/>
        <v/>
      </c>
      <c r="V392" s="307" t="str">
        <f t="shared" si="363"/>
        <v/>
      </c>
      <c r="W392" s="307" t="str">
        <f t="shared" si="364"/>
        <v/>
      </c>
      <c r="X392" s="307" t="str">
        <f t="shared" si="365"/>
        <v/>
      </c>
      <c r="Y392" s="307" t="str">
        <f t="shared" si="366"/>
        <v/>
      </c>
      <c r="Z392" s="307" t="str">
        <f t="shared" si="367"/>
        <v/>
      </c>
      <c r="AA392" s="307" t="str">
        <f t="shared" si="368"/>
        <v/>
      </c>
      <c r="AB392" s="307" t="str">
        <f t="shared" si="369"/>
        <v/>
      </c>
      <c r="AC392" s="307" t="str">
        <f t="shared" si="370"/>
        <v/>
      </c>
      <c r="AD392" s="307" t="str">
        <f t="shared" si="371"/>
        <v/>
      </c>
      <c r="AE392" s="307" t="str">
        <f t="shared" si="372"/>
        <v/>
      </c>
      <c r="AF392" s="307" t="str">
        <f t="shared" si="373"/>
        <v/>
      </c>
      <c r="AG392" s="307" t="str">
        <f t="shared" si="374"/>
        <v/>
      </c>
      <c r="AH392" s="307" t="str">
        <f t="shared" si="375"/>
        <v/>
      </c>
      <c r="AI392" s="307" t="str">
        <f t="shared" si="376"/>
        <v/>
      </c>
      <c r="AJ392" s="307" t="str">
        <f t="shared" si="377"/>
        <v/>
      </c>
      <c r="AK392" s="307" t="str">
        <f t="shared" si="378"/>
        <v/>
      </c>
      <c r="AL392" s="307" t="str">
        <f t="shared" si="379"/>
        <v/>
      </c>
      <c r="AM392" s="307" t="str">
        <f t="shared" si="380"/>
        <v/>
      </c>
      <c r="AN392" s="307" t="str">
        <f t="shared" si="381"/>
        <v/>
      </c>
      <c r="AO392" s="307" t="str">
        <f t="shared" si="382"/>
        <v/>
      </c>
      <c r="AP392" s="307" t="str">
        <f t="shared" si="383"/>
        <v/>
      </c>
      <c r="AQ392" s="307" t="str">
        <f t="shared" si="384"/>
        <v/>
      </c>
      <c r="AR392" s="307" t="str">
        <f t="shared" si="385"/>
        <v/>
      </c>
      <c r="AS392" s="307" t="str">
        <f t="shared" si="386"/>
        <v/>
      </c>
      <c r="AT392" s="307" t="str">
        <f t="shared" si="387"/>
        <v/>
      </c>
      <c r="AU392" s="307" t="str">
        <f t="shared" si="388"/>
        <v/>
      </c>
      <c r="AV392" s="307" t="str">
        <f t="shared" si="389"/>
        <v/>
      </c>
      <c r="AW392" s="307" t="str">
        <f t="shared" si="390"/>
        <v/>
      </c>
      <c r="AX392" s="307" t="str">
        <f t="shared" si="391"/>
        <v/>
      </c>
      <c r="AY392" s="307" t="str">
        <f t="shared" si="392"/>
        <v/>
      </c>
      <c r="AZ392" s="307" t="str">
        <f t="shared" si="393"/>
        <v/>
      </c>
      <c r="BA392" s="307" t="str">
        <f t="shared" si="394"/>
        <v/>
      </c>
      <c r="BB392" s="311">
        <f t="shared" si="395"/>
        <v>0</v>
      </c>
    </row>
    <row r="393" spans="1:54">
      <c r="A393" s="307" t="str">
        <f t="shared" si="345"/>
        <v/>
      </c>
      <c r="B393" s="313" t="str">
        <f t="shared" si="345"/>
        <v/>
      </c>
      <c r="C393" s="307" t="str">
        <f t="shared" si="345"/>
        <v/>
      </c>
      <c r="D393" s="307" t="str">
        <f t="shared" si="346"/>
        <v/>
      </c>
      <c r="E393" s="307" t="str">
        <f t="shared" si="347"/>
        <v/>
      </c>
      <c r="F393" s="307" t="str">
        <f t="shared" si="348"/>
        <v/>
      </c>
      <c r="G393" s="307" t="str">
        <f t="shared" si="349"/>
        <v/>
      </c>
      <c r="H393" s="307" t="str">
        <f t="shared" si="396"/>
        <v/>
      </c>
      <c r="I393" s="307" t="str">
        <f t="shared" si="350"/>
        <v/>
      </c>
      <c r="J393" s="307" t="str">
        <f t="shared" si="351"/>
        <v/>
      </c>
      <c r="K393" s="307" t="str">
        <f t="shared" si="352"/>
        <v/>
      </c>
      <c r="L393" s="307" t="str">
        <f t="shared" si="353"/>
        <v/>
      </c>
      <c r="M393" s="307" t="str">
        <f t="shared" si="354"/>
        <v/>
      </c>
      <c r="N393" s="307" t="str">
        <f t="shared" si="355"/>
        <v/>
      </c>
      <c r="O393" s="307" t="str">
        <f t="shared" si="356"/>
        <v/>
      </c>
      <c r="P393" s="307" t="str">
        <f t="shared" si="357"/>
        <v/>
      </c>
      <c r="Q393" s="307" t="str">
        <f t="shared" si="358"/>
        <v/>
      </c>
      <c r="R393" s="307" t="str">
        <f t="shared" si="359"/>
        <v/>
      </c>
      <c r="S393" s="307" t="str">
        <f t="shared" si="360"/>
        <v/>
      </c>
      <c r="T393" s="307" t="str">
        <f t="shared" si="361"/>
        <v/>
      </c>
      <c r="U393" s="307" t="str">
        <f t="shared" si="362"/>
        <v/>
      </c>
      <c r="V393" s="307" t="str">
        <f t="shared" si="363"/>
        <v/>
      </c>
      <c r="W393" s="307" t="str">
        <f t="shared" si="364"/>
        <v/>
      </c>
      <c r="X393" s="307" t="str">
        <f t="shared" si="365"/>
        <v/>
      </c>
      <c r="Y393" s="307" t="str">
        <f t="shared" si="366"/>
        <v/>
      </c>
      <c r="Z393" s="307" t="str">
        <f t="shared" si="367"/>
        <v/>
      </c>
      <c r="AA393" s="307" t="str">
        <f t="shared" si="368"/>
        <v/>
      </c>
      <c r="AB393" s="307" t="str">
        <f t="shared" si="369"/>
        <v/>
      </c>
      <c r="AC393" s="307" t="str">
        <f t="shared" si="370"/>
        <v/>
      </c>
      <c r="AD393" s="307" t="str">
        <f t="shared" si="371"/>
        <v/>
      </c>
      <c r="AE393" s="307" t="str">
        <f t="shared" si="372"/>
        <v/>
      </c>
      <c r="AF393" s="307" t="str">
        <f t="shared" si="373"/>
        <v/>
      </c>
      <c r="AG393" s="307" t="str">
        <f t="shared" si="374"/>
        <v/>
      </c>
      <c r="AH393" s="307" t="str">
        <f t="shared" si="375"/>
        <v/>
      </c>
      <c r="AI393" s="307" t="str">
        <f t="shared" si="376"/>
        <v/>
      </c>
      <c r="AJ393" s="307" t="str">
        <f t="shared" si="377"/>
        <v/>
      </c>
      <c r="AK393" s="307" t="str">
        <f t="shared" si="378"/>
        <v/>
      </c>
      <c r="AL393" s="307" t="str">
        <f t="shared" si="379"/>
        <v/>
      </c>
      <c r="AM393" s="307" t="str">
        <f t="shared" si="380"/>
        <v/>
      </c>
      <c r="AN393" s="307" t="str">
        <f t="shared" si="381"/>
        <v/>
      </c>
      <c r="AO393" s="307" t="str">
        <f t="shared" si="382"/>
        <v/>
      </c>
      <c r="AP393" s="307" t="str">
        <f t="shared" si="383"/>
        <v/>
      </c>
      <c r="AQ393" s="307" t="str">
        <f t="shared" si="384"/>
        <v/>
      </c>
      <c r="AR393" s="307" t="str">
        <f t="shared" si="385"/>
        <v/>
      </c>
      <c r="AS393" s="307" t="str">
        <f t="shared" si="386"/>
        <v/>
      </c>
      <c r="AT393" s="307" t="str">
        <f t="shared" si="387"/>
        <v/>
      </c>
      <c r="AU393" s="307" t="str">
        <f t="shared" si="388"/>
        <v/>
      </c>
      <c r="AV393" s="307" t="str">
        <f t="shared" si="389"/>
        <v/>
      </c>
      <c r="AW393" s="307" t="str">
        <f t="shared" si="390"/>
        <v/>
      </c>
      <c r="AX393" s="307" t="str">
        <f t="shared" si="391"/>
        <v/>
      </c>
      <c r="AY393" s="307" t="str">
        <f t="shared" si="392"/>
        <v/>
      </c>
      <c r="AZ393" s="307" t="str">
        <f t="shared" si="393"/>
        <v/>
      </c>
      <c r="BA393" s="307" t="str">
        <f t="shared" si="394"/>
        <v/>
      </c>
      <c r="BB393" s="311">
        <f t="shared" si="395"/>
        <v>0</v>
      </c>
    </row>
    <row r="394" spans="1:54">
      <c r="A394" s="307" t="str">
        <f t="shared" si="345"/>
        <v/>
      </c>
      <c r="B394" s="313" t="str">
        <f t="shared" si="345"/>
        <v/>
      </c>
      <c r="C394" s="307" t="str">
        <f t="shared" si="345"/>
        <v/>
      </c>
      <c r="D394" s="307" t="str">
        <f t="shared" si="346"/>
        <v/>
      </c>
      <c r="E394" s="307" t="str">
        <f t="shared" si="347"/>
        <v/>
      </c>
      <c r="F394" s="307" t="str">
        <f t="shared" si="348"/>
        <v/>
      </c>
      <c r="G394" s="307" t="str">
        <f t="shared" si="349"/>
        <v/>
      </c>
      <c r="H394" s="307" t="str">
        <f t="shared" si="396"/>
        <v/>
      </c>
      <c r="I394" s="307" t="str">
        <f t="shared" si="350"/>
        <v/>
      </c>
      <c r="J394" s="307" t="str">
        <f t="shared" si="351"/>
        <v/>
      </c>
      <c r="K394" s="307" t="str">
        <f t="shared" si="352"/>
        <v/>
      </c>
      <c r="L394" s="307" t="str">
        <f t="shared" si="353"/>
        <v/>
      </c>
      <c r="M394" s="307" t="str">
        <f t="shared" si="354"/>
        <v/>
      </c>
      <c r="N394" s="307" t="str">
        <f t="shared" si="355"/>
        <v/>
      </c>
      <c r="O394" s="307" t="str">
        <f t="shared" si="356"/>
        <v/>
      </c>
      <c r="P394" s="307" t="str">
        <f t="shared" si="357"/>
        <v/>
      </c>
      <c r="Q394" s="307" t="str">
        <f t="shared" si="358"/>
        <v/>
      </c>
      <c r="R394" s="307" t="str">
        <f t="shared" si="359"/>
        <v/>
      </c>
      <c r="S394" s="307" t="str">
        <f t="shared" si="360"/>
        <v/>
      </c>
      <c r="T394" s="307" t="str">
        <f t="shared" si="361"/>
        <v/>
      </c>
      <c r="U394" s="307" t="str">
        <f t="shared" si="362"/>
        <v/>
      </c>
      <c r="V394" s="307" t="str">
        <f t="shared" si="363"/>
        <v/>
      </c>
      <c r="W394" s="307" t="str">
        <f t="shared" si="364"/>
        <v/>
      </c>
      <c r="X394" s="307" t="str">
        <f t="shared" si="365"/>
        <v/>
      </c>
      <c r="Y394" s="307" t="str">
        <f t="shared" si="366"/>
        <v/>
      </c>
      <c r="Z394" s="307" t="str">
        <f t="shared" si="367"/>
        <v/>
      </c>
      <c r="AA394" s="307" t="str">
        <f t="shared" si="368"/>
        <v/>
      </c>
      <c r="AB394" s="307" t="str">
        <f t="shared" si="369"/>
        <v/>
      </c>
      <c r="AC394" s="307" t="str">
        <f t="shared" si="370"/>
        <v/>
      </c>
      <c r="AD394" s="307" t="str">
        <f t="shared" si="371"/>
        <v/>
      </c>
      <c r="AE394" s="307" t="str">
        <f t="shared" si="372"/>
        <v/>
      </c>
      <c r="AF394" s="307" t="str">
        <f t="shared" si="373"/>
        <v/>
      </c>
      <c r="AG394" s="307" t="str">
        <f t="shared" si="374"/>
        <v/>
      </c>
      <c r="AH394" s="307" t="str">
        <f t="shared" si="375"/>
        <v/>
      </c>
      <c r="AI394" s="307" t="str">
        <f t="shared" si="376"/>
        <v/>
      </c>
      <c r="AJ394" s="307" t="str">
        <f t="shared" si="377"/>
        <v/>
      </c>
      <c r="AK394" s="307" t="str">
        <f t="shared" si="378"/>
        <v/>
      </c>
      <c r="AL394" s="307" t="str">
        <f t="shared" si="379"/>
        <v/>
      </c>
      <c r="AM394" s="307" t="str">
        <f t="shared" si="380"/>
        <v/>
      </c>
      <c r="AN394" s="307" t="str">
        <f t="shared" si="381"/>
        <v/>
      </c>
      <c r="AO394" s="307" t="str">
        <f t="shared" si="382"/>
        <v/>
      </c>
      <c r="AP394" s="307" t="str">
        <f t="shared" si="383"/>
        <v/>
      </c>
      <c r="AQ394" s="307" t="str">
        <f t="shared" si="384"/>
        <v/>
      </c>
      <c r="AR394" s="307" t="str">
        <f t="shared" si="385"/>
        <v/>
      </c>
      <c r="AS394" s="307" t="str">
        <f t="shared" si="386"/>
        <v/>
      </c>
      <c r="AT394" s="307" t="str">
        <f t="shared" si="387"/>
        <v/>
      </c>
      <c r="AU394" s="307" t="str">
        <f t="shared" si="388"/>
        <v/>
      </c>
      <c r="AV394" s="307" t="str">
        <f t="shared" si="389"/>
        <v/>
      </c>
      <c r="AW394" s="307" t="str">
        <f t="shared" si="390"/>
        <v/>
      </c>
      <c r="AX394" s="307" t="str">
        <f t="shared" si="391"/>
        <v/>
      </c>
      <c r="AY394" s="307" t="str">
        <f t="shared" si="392"/>
        <v/>
      </c>
      <c r="AZ394" s="307" t="str">
        <f t="shared" si="393"/>
        <v/>
      </c>
      <c r="BA394" s="307" t="str">
        <f t="shared" si="394"/>
        <v/>
      </c>
      <c r="BB394" s="311">
        <f t="shared" si="395"/>
        <v>0</v>
      </c>
    </row>
    <row r="395" spans="1:54">
      <c r="A395" s="307" t="str">
        <f t="shared" si="345"/>
        <v/>
      </c>
      <c r="B395" s="313" t="str">
        <f t="shared" si="345"/>
        <v/>
      </c>
      <c r="C395" s="307" t="str">
        <f t="shared" si="345"/>
        <v/>
      </c>
      <c r="D395" s="307" t="str">
        <f t="shared" si="346"/>
        <v/>
      </c>
      <c r="E395" s="307" t="str">
        <f t="shared" si="347"/>
        <v/>
      </c>
      <c r="F395" s="307" t="str">
        <f t="shared" si="348"/>
        <v/>
      </c>
      <c r="G395" s="307" t="str">
        <f t="shared" si="349"/>
        <v/>
      </c>
      <c r="H395" s="307" t="str">
        <f t="shared" si="396"/>
        <v/>
      </c>
      <c r="I395" s="307" t="str">
        <f t="shared" si="350"/>
        <v/>
      </c>
      <c r="J395" s="307" t="str">
        <f t="shared" si="351"/>
        <v/>
      </c>
      <c r="K395" s="307" t="str">
        <f t="shared" si="352"/>
        <v/>
      </c>
      <c r="L395" s="307" t="str">
        <f t="shared" si="353"/>
        <v/>
      </c>
      <c r="M395" s="307" t="str">
        <f t="shared" si="354"/>
        <v/>
      </c>
      <c r="N395" s="307" t="str">
        <f t="shared" si="355"/>
        <v/>
      </c>
      <c r="O395" s="307" t="str">
        <f t="shared" si="356"/>
        <v/>
      </c>
      <c r="P395" s="307" t="str">
        <f t="shared" si="357"/>
        <v/>
      </c>
      <c r="Q395" s="307" t="str">
        <f t="shared" si="358"/>
        <v/>
      </c>
      <c r="R395" s="307" t="str">
        <f t="shared" si="359"/>
        <v/>
      </c>
      <c r="S395" s="307" t="str">
        <f t="shared" si="360"/>
        <v/>
      </c>
      <c r="T395" s="307" t="str">
        <f t="shared" si="361"/>
        <v/>
      </c>
      <c r="U395" s="307" t="str">
        <f t="shared" si="362"/>
        <v/>
      </c>
      <c r="V395" s="307" t="str">
        <f t="shared" si="363"/>
        <v/>
      </c>
      <c r="W395" s="307" t="str">
        <f t="shared" si="364"/>
        <v/>
      </c>
      <c r="X395" s="307" t="str">
        <f t="shared" si="365"/>
        <v/>
      </c>
      <c r="Y395" s="307" t="str">
        <f t="shared" si="366"/>
        <v/>
      </c>
      <c r="Z395" s="307" t="str">
        <f t="shared" si="367"/>
        <v/>
      </c>
      <c r="AA395" s="307" t="str">
        <f t="shared" si="368"/>
        <v/>
      </c>
      <c r="AB395" s="307" t="str">
        <f t="shared" si="369"/>
        <v/>
      </c>
      <c r="AC395" s="307" t="str">
        <f t="shared" si="370"/>
        <v/>
      </c>
      <c r="AD395" s="307" t="str">
        <f t="shared" si="371"/>
        <v/>
      </c>
      <c r="AE395" s="307" t="str">
        <f t="shared" si="372"/>
        <v/>
      </c>
      <c r="AF395" s="307" t="str">
        <f t="shared" si="373"/>
        <v/>
      </c>
      <c r="AG395" s="307" t="str">
        <f t="shared" si="374"/>
        <v/>
      </c>
      <c r="AH395" s="307" t="str">
        <f t="shared" si="375"/>
        <v/>
      </c>
      <c r="AI395" s="307" t="str">
        <f t="shared" si="376"/>
        <v/>
      </c>
      <c r="AJ395" s="307" t="str">
        <f t="shared" si="377"/>
        <v/>
      </c>
      <c r="AK395" s="307" t="str">
        <f t="shared" si="378"/>
        <v/>
      </c>
      <c r="AL395" s="307" t="str">
        <f t="shared" si="379"/>
        <v/>
      </c>
      <c r="AM395" s="307" t="str">
        <f t="shared" si="380"/>
        <v/>
      </c>
      <c r="AN395" s="307" t="str">
        <f t="shared" si="381"/>
        <v/>
      </c>
      <c r="AO395" s="307" t="str">
        <f t="shared" si="382"/>
        <v/>
      </c>
      <c r="AP395" s="307" t="str">
        <f t="shared" si="383"/>
        <v/>
      </c>
      <c r="AQ395" s="307" t="str">
        <f t="shared" si="384"/>
        <v/>
      </c>
      <c r="AR395" s="307" t="str">
        <f t="shared" si="385"/>
        <v/>
      </c>
      <c r="AS395" s="307" t="str">
        <f t="shared" si="386"/>
        <v/>
      </c>
      <c r="AT395" s="307" t="str">
        <f t="shared" si="387"/>
        <v/>
      </c>
      <c r="AU395" s="307" t="str">
        <f t="shared" si="388"/>
        <v/>
      </c>
      <c r="AV395" s="307" t="str">
        <f t="shared" si="389"/>
        <v/>
      </c>
      <c r="AW395" s="307" t="str">
        <f t="shared" si="390"/>
        <v/>
      </c>
      <c r="AX395" s="307" t="str">
        <f t="shared" si="391"/>
        <v/>
      </c>
      <c r="AY395" s="307" t="str">
        <f t="shared" si="392"/>
        <v/>
      </c>
      <c r="AZ395" s="307" t="str">
        <f t="shared" si="393"/>
        <v/>
      </c>
      <c r="BA395" s="307" t="str">
        <f t="shared" si="394"/>
        <v/>
      </c>
      <c r="BB395" s="311">
        <f t="shared" si="395"/>
        <v>0</v>
      </c>
    </row>
    <row r="396" spans="1:54">
      <c r="A396" s="307" t="str">
        <f t="shared" si="345"/>
        <v/>
      </c>
      <c r="B396" s="313" t="str">
        <f t="shared" si="345"/>
        <v/>
      </c>
      <c r="C396" s="307" t="str">
        <f t="shared" si="345"/>
        <v/>
      </c>
      <c r="D396" s="307" t="str">
        <f t="shared" si="346"/>
        <v/>
      </c>
      <c r="E396" s="307" t="str">
        <f t="shared" si="347"/>
        <v/>
      </c>
      <c r="F396" s="307" t="str">
        <f t="shared" si="348"/>
        <v/>
      </c>
      <c r="G396" s="307" t="str">
        <f t="shared" si="349"/>
        <v/>
      </c>
      <c r="H396" s="307" t="str">
        <f t="shared" si="396"/>
        <v/>
      </c>
      <c r="I396" s="307" t="str">
        <f t="shared" si="350"/>
        <v/>
      </c>
      <c r="J396" s="307" t="str">
        <f t="shared" si="351"/>
        <v/>
      </c>
      <c r="K396" s="307" t="str">
        <f t="shared" si="352"/>
        <v/>
      </c>
      <c r="L396" s="307" t="str">
        <f t="shared" si="353"/>
        <v/>
      </c>
      <c r="M396" s="307" t="str">
        <f t="shared" si="354"/>
        <v/>
      </c>
      <c r="N396" s="307" t="str">
        <f t="shared" si="355"/>
        <v/>
      </c>
      <c r="O396" s="307" t="str">
        <f t="shared" si="356"/>
        <v/>
      </c>
      <c r="P396" s="307" t="str">
        <f t="shared" si="357"/>
        <v/>
      </c>
      <c r="Q396" s="307" t="str">
        <f t="shared" si="358"/>
        <v/>
      </c>
      <c r="R396" s="307" t="str">
        <f t="shared" si="359"/>
        <v/>
      </c>
      <c r="S396" s="307" t="str">
        <f t="shared" si="360"/>
        <v/>
      </c>
      <c r="T396" s="307" t="str">
        <f t="shared" si="361"/>
        <v/>
      </c>
      <c r="U396" s="307" t="str">
        <f t="shared" si="362"/>
        <v/>
      </c>
      <c r="V396" s="307" t="str">
        <f t="shared" si="363"/>
        <v/>
      </c>
      <c r="W396" s="307" t="str">
        <f t="shared" si="364"/>
        <v/>
      </c>
      <c r="X396" s="307" t="str">
        <f t="shared" si="365"/>
        <v/>
      </c>
      <c r="Y396" s="307" t="str">
        <f t="shared" si="366"/>
        <v/>
      </c>
      <c r="Z396" s="307" t="str">
        <f t="shared" si="367"/>
        <v/>
      </c>
      <c r="AA396" s="307" t="str">
        <f t="shared" si="368"/>
        <v/>
      </c>
      <c r="AB396" s="307" t="str">
        <f t="shared" si="369"/>
        <v/>
      </c>
      <c r="AC396" s="307" t="str">
        <f t="shared" si="370"/>
        <v/>
      </c>
      <c r="AD396" s="307" t="str">
        <f t="shared" si="371"/>
        <v/>
      </c>
      <c r="AE396" s="307" t="str">
        <f t="shared" si="372"/>
        <v/>
      </c>
      <c r="AF396" s="307" t="str">
        <f t="shared" si="373"/>
        <v/>
      </c>
      <c r="AG396" s="307" t="str">
        <f t="shared" si="374"/>
        <v/>
      </c>
      <c r="AH396" s="307" t="str">
        <f t="shared" si="375"/>
        <v/>
      </c>
      <c r="AI396" s="307" t="str">
        <f t="shared" si="376"/>
        <v/>
      </c>
      <c r="AJ396" s="307" t="str">
        <f t="shared" si="377"/>
        <v/>
      </c>
      <c r="AK396" s="307" t="str">
        <f t="shared" si="378"/>
        <v/>
      </c>
      <c r="AL396" s="307" t="str">
        <f t="shared" si="379"/>
        <v/>
      </c>
      <c r="AM396" s="307" t="str">
        <f t="shared" si="380"/>
        <v/>
      </c>
      <c r="AN396" s="307" t="str">
        <f t="shared" si="381"/>
        <v/>
      </c>
      <c r="AO396" s="307" t="str">
        <f t="shared" si="382"/>
        <v/>
      </c>
      <c r="AP396" s="307" t="str">
        <f t="shared" si="383"/>
        <v/>
      </c>
      <c r="AQ396" s="307" t="str">
        <f t="shared" si="384"/>
        <v/>
      </c>
      <c r="AR396" s="307" t="str">
        <f t="shared" si="385"/>
        <v/>
      </c>
      <c r="AS396" s="307" t="str">
        <f t="shared" si="386"/>
        <v/>
      </c>
      <c r="AT396" s="307" t="str">
        <f t="shared" si="387"/>
        <v/>
      </c>
      <c r="AU396" s="307" t="str">
        <f t="shared" si="388"/>
        <v/>
      </c>
      <c r="AV396" s="307" t="str">
        <f t="shared" si="389"/>
        <v/>
      </c>
      <c r="AW396" s="307" t="str">
        <f t="shared" si="390"/>
        <v/>
      </c>
      <c r="AX396" s="307" t="str">
        <f t="shared" si="391"/>
        <v/>
      </c>
      <c r="AY396" s="307" t="str">
        <f t="shared" si="392"/>
        <v/>
      </c>
      <c r="AZ396" s="307" t="str">
        <f t="shared" si="393"/>
        <v/>
      </c>
      <c r="BA396" s="307" t="str">
        <f t="shared" si="394"/>
        <v/>
      </c>
      <c r="BB396" s="311">
        <f t="shared" si="395"/>
        <v>0</v>
      </c>
    </row>
    <row r="397" spans="1:54">
      <c r="A397" s="307" t="str">
        <f t="shared" si="345"/>
        <v/>
      </c>
      <c r="B397" s="313" t="str">
        <f t="shared" si="345"/>
        <v/>
      </c>
      <c r="C397" s="307" t="str">
        <f t="shared" si="345"/>
        <v/>
      </c>
      <c r="D397" s="307" t="str">
        <f t="shared" si="346"/>
        <v/>
      </c>
      <c r="E397" s="307" t="str">
        <f t="shared" si="347"/>
        <v/>
      </c>
      <c r="F397" s="307" t="str">
        <f t="shared" si="348"/>
        <v/>
      </c>
      <c r="G397" s="307" t="str">
        <f t="shared" si="349"/>
        <v/>
      </c>
      <c r="H397" s="307" t="str">
        <f t="shared" si="396"/>
        <v/>
      </c>
      <c r="I397" s="307" t="str">
        <f t="shared" si="350"/>
        <v/>
      </c>
      <c r="J397" s="307" t="str">
        <f t="shared" si="351"/>
        <v/>
      </c>
      <c r="K397" s="307" t="str">
        <f t="shared" si="352"/>
        <v/>
      </c>
      <c r="L397" s="307" t="str">
        <f t="shared" si="353"/>
        <v/>
      </c>
      <c r="M397" s="307" t="str">
        <f t="shared" si="354"/>
        <v/>
      </c>
      <c r="N397" s="307" t="str">
        <f t="shared" si="355"/>
        <v/>
      </c>
      <c r="O397" s="307" t="str">
        <f t="shared" si="356"/>
        <v/>
      </c>
      <c r="P397" s="307" t="str">
        <f t="shared" si="357"/>
        <v/>
      </c>
      <c r="Q397" s="307" t="str">
        <f t="shared" si="358"/>
        <v/>
      </c>
      <c r="R397" s="307" t="str">
        <f t="shared" si="359"/>
        <v/>
      </c>
      <c r="S397" s="307" t="str">
        <f t="shared" si="360"/>
        <v/>
      </c>
      <c r="T397" s="307" t="str">
        <f t="shared" si="361"/>
        <v/>
      </c>
      <c r="U397" s="307" t="str">
        <f t="shared" si="362"/>
        <v/>
      </c>
      <c r="V397" s="307" t="str">
        <f t="shared" si="363"/>
        <v/>
      </c>
      <c r="W397" s="307" t="str">
        <f t="shared" si="364"/>
        <v/>
      </c>
      <c r="X397" s="307" t="str">
        <f t="shared" si="365"/>
        <v/>
      </c>
      <c r="Y397" s="307" t="str">
        <f t="shared" si="366"/>
        <v/>
      </c>
      <c r="Z397" s="307" t="str">
        <f t="shared" si="367"/>
        <v/>
      </c>
      <c r="AA397" s="307" t="str">
        <f t="shared" si="368"/>
        <v/>
      </c>
      <c r="AB397" s="307" t="str">
        <f t="shared" si="369"/>
        <v/>
      </c>
      <c r="AC397" s="307" t="str">
        <f t="shared" si="370"/>
        <v/>
      </c>
      <c r="AD397" s="307" t="str">
        <f t="shared" si="371"/>
        <v/>
      </c>
      <c r="AE397" s="307" t="str">
        <f t="shared" si="372"/>
        <v/>
      </c>
      <c r="AF397" s="307" t="str">
        <f t="shared" si="373"/>
        <v/>
      </c>
      <c r="AG397" s="307" t="str">
        <f t="shared" si="374"/>
        <v/>
      </c>
      <c r="AH397" s="307" t="str">
        <f t="shared" si="375"/>
        <v/>
      </c>
      <c r="AI397" s="307" t="str">
        <f t="shared" si="376"/>
        <v/>
      </c>
      <c r="AJ397" s="307" t="str">
        <f t="shared" si="377"/>
        <v/>
      </c>
      <c r="AK397" s="307" t="str">
        <f t="shared" si="378"/>
        <v/>
      </c>
      <c r="AL397" s="307" t="str">
        <f t="shared" si="379"/>
        <v/>
      </c>
      <c r="AM397" s="307" t="str">
        <f t="shared" si="380"/>
        <v/>
      </c>
      <c r="AN397" s="307" t="str">
        <f t="shared" si="381"/>
        <v/>
      </c>
      <c r="AO397" s="307" t="str">
        <f t="shared" si="382"/>
        <v/>
      </c>
      <c r="AP397" s="307" t="str">
        <f t="shared" si="383"/>
        <v/>
      </c>
      <c r="AQ397" s="307" t="str">
        <f t="shared" si="384"/>
        <v/>
      </c>
      <c r="AR397" s="307" t="str">
        <f t="shared" si="385"/>
        <v/>
      </c>
      <c r="AS397" s="307" t="str">
        <f t="shared" si="386"/>
        <v/>
      </c>
      <c r="AT397" s="307" t="str">
        <f t="shared" si="387"/>
        <v/>
      </c>
      <c r="AU397" s="307" t="str">
        <f t="shared" si="388"/>
        <v/>
      </c>
      <c r="AV397" s="307" t="str">
        <f t="shared" si="389"/>
        <v/>
      </c>
      <c r="AW397" s="307" t="str">
        <f t="shared" si="390"/>
        <v/>
      </c>
      <c r="AX397" s="307" t="str">
        <f t="shared" si="391"/>
        <v/>
      </c>
      <c r="AY397" s="307" t="str">
        <f t="shared" si="392"/>
        <v/>
      </c>
      <c r="AZ397" s="307" t="str">
        <f t="shared" si="393"/>
        <v/>
      </c>
      <c r="BA397" s="307" t="str">
        <f t="shared" si="394"/>
        <v/>
      </c>
      <c r="BB397" s="311">
        <f t="shared" si="395"/>
        <v>0</v>
      </c>
    </row>
    <row r="398" spans="1:54">
      <c r="A398" s="307" t="str">
        <f t="shared" si="345"/>
        <v/>
      </c>
      <c r="B398" s="313" t="str">
        <f t="shared" si="345"/>
        <v/>
      </c>
      <c r="C398" s="307" t="str">
        <f t="shared" si="345"/>
        <v/>
      </c>
      <c r="D398" s="307" t="str">
        <f t="shared" si="346"/>
        <v/>
      </c>
      <c r="E398" s="307" t="str">
        <f t="shared" si="347"/>
        <v/>
      </c>
      <c r="F398" s="307" t="str">
        <f t="shared" si="348"/>
        <v/>
      </c>
      <c r="G398" s="307" t="str">
        <f t="shared" si="349"/>
        <v/>
      </c>
      <c r="H398" s="307" t="str">
        <f t="shared" si="396"/>
        <v/>
      </c>
      <c r="I398" s="307" t="str">
        <f t="shared" si="350"/>
        <v/>
      </c>
      <c r="J398" s="307" t="str">
        <f t="shared" si="351"/>
        <v/>
      </c>
      <c r="K398" s="307" t="str">
        <f t="shared" si="352"/>
        <v/>
      </c>
      <c r="L398" s="307" t="str">
        <f t="shared" si="353"/>
        <v/>
      </c>
      <c r="M398" s="307" t="str">
        <f t="shared" si="354"/>
        <v/>
      </c>
      <c r="N398" s="307" t="str">
        <f t="shared" si="355"/>
        <v/>
      </c>
      <c r="O398" s="307" t="str">
        <f t="shared" si="356"/>
        <v/>
      </c>
      <c r="P398" s="307" t="str">
        <f t="shared" si="357"/>
        <v/>
      </c>
      <c r="Q398" s="307" t="str">
        <f t="shared" si="358"/>
        <v/>
      </c>
      <c r="R398" s="307" t="str">
        <f t="shared" si="359"/>
        <v/>
      </c>
      <c r="S398" s="307" t="str">
        <f t="shared" si="360"/>
        <v/>
      </c>
      <c r="T398" s="307" t="str">
        <f t="shared" si="361"/>
        <v/>
      </c>
      <c r="U398" s="307" t="str">
        <f t="shared" si="362"/>
        <v/>
      </c>
      <c r="V398" s="307" t="str">
        <f t="shared" si="363"/>
        <v/>
      </c>
      <c r="W398" s="307" t="str">
        <f t="shared" si="364"/>
        <v/>
      </c>
      <c r="X398" s="307" t="str">
        <f t="shared" si="365"/>
        <v/>
      </c>
      <c r="Y398" s="307" t="str">
        <f t="shared" si="366"/>
        <v/>
      </c>
      <c r="Z398" s="307" t="str">
        <f t="shared" si="367"/>
        <v/>
      </c>
      <c r="AA398" s="307" t="str">
        <f t="shared" si="368"/>
        <v/>
      </c>
      <c r="AB398" s="307" t="str">
        <f t="shared" si="369"/>
        <v/>
      </c>
      <c r="AC398" s="307" t="str">
        <f t="shared" si="370"/>
        <v/>
      </c>
      <c r="AD398" s="307" t="str">
        <f t="shared" si="371"/>
        <v/>
      </c>
      <c r="AE398" s="307" t="str">
        <f t="shared" si="372"/>
        <v/>
      </c>
      <c r="AF398" s="307" t="str">
        <f t="shared" si="373"/>
        <v/>
      </c>
      <c r="AG398" s="307" t="str">
        <f t="shared" si="374"/>
        <v/>
      </c>
      <c r="AH398" s="307" t="str">
        <f t="shared" si="375"/>
        <v/>
      </c>
      <c r="AI398" s="307" t="str">
        <f t="shared" si="376"/>
        <v/>
      </c>
      <c r="AJ398" s="307" t="str">
        <f t="shared" si="377"/>
        <v/>
      </c>
      <c r="AK398" s="307" t="str">
        <f t="shared" si="378"/>
        <v/>
      </c>
      <c r="AL398" s="307" t="str">
        <f t="shared" si="379"/>
        <v/>
      </c>
      <c r="AM398" s="307" t="str">
        <f t="shared" si="380"/>
        <v/>
      </c>
      <c r="AN398" s="307" t="str">
        <f t="shared" si="381"/>
        <v/>
      </c>
      <c r="AO398" s="307" t="str">
        <f t="shared" si="382"/>
        <v/>
      </c>
      <c r="AP398" s="307" t="str">
        <f t="shared" si="383"/>
        <v/>
      </c>
      <c r="AQ398" s="307" t="str">
        <f t="shared" si="384"/>
        <v/>
      </c>
      <c r="AR398" s="307" t="str">
        <f t="shared" si="385"/>
        <v/>
      </c>
      <c r="AS398" s="307" t="str">
        <f t="shared" si="386"/>
        <v/>
      </c>
      <c r="AT398" s="307" t="str">
        <f t="shared" si="387"/>
        <v/>
      </c>
      <c r="AU398" s="307" t="str">
        <f t="shared" si="388"/>
        <v/>
      </c>
      <c r="AV398" s="307" t="str">
        <f t="shared" si="389"/>
        <v/>
      </c>
      <c r="AW398" s="307" t="str">
        <f t="shared" si="390"/>
        <v/>
      </c>
      <c r="AX398" s="307" t="str">
        <f t="shared" si="391"/>
        <v/>
      </c>
      <c r="AY398" s="307" t="str">
        <f t="shared" si="392"/>
        <v/>
      </c>
      <c r="AZ398" s="307" t="str">
        <f t="shared" si="393"/>
        <v/>
      </c>
      <c r="BA398" s="307" t="str">
        <f t="shared" si="394"/>
        <v/>
      </c>
      <c r="BB398" s="311">
        <f t="shared" si="395"/>
        <v>0</v>
      </c>
    </row>
    <row r="399" spans="1:54">
      <c r="A399" s="307" t="str">
        <f t="shared" si="345"/>
        <v/>
      </c>
      <c r="B399" s="313" t="str">
        <f t="shared" si="345"/>
        <v/>
      </c>
      <c r="C399" s="307" t="str">
        <f t="shared" si="345"/>
        <v/>
      </c>
      <c r="D399" s="307" t="str">
        <f t="shared" si="346"/>
        <v/>
      </c>
      <c r="E399" s="307" t="str">
        <f t="shared" si="347"/>
        <v/>
      </c>
      <c r="F399" s="307" t="str">
        <f t="shared" si="348"/>
        <v/>
      </c>
      <c r="G399" s="307" t="str">
        <f t="shared" si="349"/>
        <v/>
      </c>
      <c r="H399" s="307" t="str">
        <f t="shared" si="396"/>
        <v/>
      </c>
      <c r="I399" s="307" t="str">
        <f t="shared" si="350"/>
        <v/>
      </c>
      <c r="J399" s="307" t="str">
        <f t="shared" si="351"/>
        <v/>
      </c>
      <c r="K399" s="307" t="str">
        <f t="shared" si="352"/>
        <v/>
      </c>
      <c r="L399" s="307" t="str">
        <f t="shared" si="353"/>
        <v/>
      </c>
      <c r="M399" s="307" t="str">
        <f t="shared" si="354"/>
        <v/>
      </c>
      <c r="N399" s="307" t="str">
        <f t="shared" si="355"/>
        <v/>
      </c>
      <c r="O399" s="307" t="str">
        <f t="shared" si="356"/>
        <v/>
      </c>
      <c r="P399" s="307" t="str">
        <f t="shared" si="357"/>
        <v/>
      </c>
      <c r="Q399" s="307" t="str">
        <f t="shared" si="358"/>
        <v/>
      </c>
      <c r="R399" s="307" t="str">
        <f t="shared" si="359"/>
        <v/>
      </c>
      <c r="S399" s="307" t="str">
        <f t="shared" si="360"/>
        <v/>
      </c>
      <c r="T399" s="307" t="str">
        <f t="shared" si="361"/>
        <v/>
      </c>
      <c r="U399" s="307" t="str">
        <f t="shared" si="362"/>
        <v/>
      </c>
      <c r="V399" s="307" t="str">
        <f t="shared" si="363"/>
        <v/>
      </c>
      <c r="W399" s="307" t="str">
        <f t="shared" si="364"/>
        <v/>
      </c>
      <c r="X399" s="307" t="str">
        <f t="shared" si="365"/>
        <v/>
      </c>
      <c r="Y399" s="307" t="str">
        <f t="shared" si="366"/>
        <v/>
      </c>
      <c r="Z399" s="307" t="str">
        <f t="shared" si="367"/>
        <v/>
      </c>
      <c r="AA399" s="307" t="str">
        <f t="shared" si="368"/>
        <v/>
      </c>
      <c r="AB399" s="307" t="str">
        <f t="shared" si="369"/>
        <v/>
      </c>
      <c r="AC399" s="307" t="str">
        <f t="shared" si="370"/>
        <v/>
      </c>
      <c r="AD399" s="307" t="str">
        <f t="shared" si="371"/>
        <v/>
      </c>
      <c r="AE399" s="307" t="str">
        <f t="shared" si="372"/>
        <v/>
      </c>
      <c r="AF399" s="307" t="str">
        <f t="shared" si="373"/>
        <v/>
      </c>
      <c r="AG399" s="307" t="str">
        <f t="shared" si="374"/>
        <v/>
      </c>
      <c r="AH399" s="307" t="str">
        <f t="shared" si="375"/>
        <v/>
      </c>
      <c r="AI399" s="307" t="str">
        <f t="shared" si="376"/>
        <v/>
      </c>
      <c r="AJ399" s="307" t="str">
        <f t="shared" si="377"/>
        <v/>
      </c>
      <c r="AK399" s="307" t="str">
        <f t="shared" si="378"/>
        <v/>
      </c>
      <c r="AL399" s="307" t="str">
        <f t="shared" si="379"/>
        <v/>
      </c>
      <c r="AM399" s="307" t="str">
        <f t="shared" si="380"/>
        <v/>
      </c>
      <c r="AN399" s="307" t="str">
        <f t="shared" si="381"/>
        <v/>
      </c>
      <c r="AO399" s="307" t="str">
        <f t="shared" si="382"/>
        <v/>
      </c>
      <c r="AP399" s="307" t="str">
        <f t="shared" si="383"/>
        <v/>
      </c>
      <c r="AQ399" s="307" t="str">
        <f t="shared" si="384"/>
        <v/>
      </c>
      <c r="AR399" s="307" t="str">
        <f t="shared" si="385"/>
        <v/>
      </c>
      <c r="AS399" s="307" t="str">
        <f t="shared" si="386"/>
        <v/>
      </c>
      <c r="AT399" s="307" t="str">
        <f t="shared" si="387"/>
        <v/>
      </c>
      <c r="AU399" s="307" t="str">
        <f t="shared" si="388"/>
        <v/>
      </c>
      <c r="AV399" s="307" t="str">
        <f t="shared" si="389"/>
        <v/>
      </c>
      <c r="AW399" s="307" t="str">
        <f t="shared" si="390"/>
        <v/>
      </c>
      <c r="AX399" s="307" t="str">
        <f t="shared" si="391"/>
        <v/>
      </c>
      <c r="AY399" s="307" t="str">
        <f t="shared" si="392"/>
        <v/>
      </c>
      <c r="AZ399" s="307" t="str">
        <f t="shared" si="393"/>
        <v/>
      </c>
      <c r="BA399" s="307" t="str">
        <f t="shared" si="394"/>
        <v/>
      </c>
      <c r="BB399" s="311">
        <f t="shared" si="395"/>
        <v>0</v>
      </c>
    </row>
    <row r="400" spans="1:54">
      <c r="A400" s="307" t="str">
        <f t="shared" si="345"/>
        <v/>
      </c>
      <c r="B400" s="313" t="str">
        <f t="shared" si="345"/>
        <v/>
      </c>
      <c r="C400" s="307" t="str">
        <f t="shared" si="345"/>
        <v/>
      </c>
      <c r="D400" s="307" t="str">
        <f t="shared" si="346"/>
        <v/>
      </c>
      <c r="E400" s="307" t="str">
        <f t="shared" si="347"/>
        <v/>
      </c>
      <c r="F400" s="307" t="str">
        <f t="shared" si="348"/>
        <v/>
      </c>
      <c r="G400" s="307" t="str">
        <f t="shared" si="349"/>
        <v/>
      </c>
      <c r="H400" s="307" t="str">
        <f t="shared" si="396"/>
        <v/>
      </c>
      <c r="I400" s="307" t="str">
        <f t="shared" si="350"/>
        <v/>
      </c>
      <c r="J400" s="307" t="str">
        <f t="shared" si="351"/>
        <v/>
      </c>
      <c r="K400" s="307" t="str">
        <f t="shared" si="352"/>
        <v/>
      </c>
      <c r="L400" s="307" t="str">
        <f t="shared" si="353"/>
        <v/>
      </c>
      <c r="M400" s="307" t="str">
        <f t="shared" si="354"/>
        <v/>
      </c>
      <c r="N400" s="307" t="str">
        <f t="shared" si="355"/>
        <v/>
      </c>
      <c r="O400" s="307" t="str">
        <f t="shared" si="356"/>
        <v/>
      </c>
      <c r="P400" s="307" t="str">
        <f t="shared" si="357"/>
        <v/>
      </c>
      <c r="Q400" s="307" t="str">
        <f t="shared" si="358"/>
        <v/>
      </c>
      <c r="R400" s="307" t="str">
        <f t="shared" si="359"/>
        <v/>
      </c>
      <c r="S400" s="307" t="str">
        <f t="shared" si="360"/>
        <v/>
      </c>
      <c r="T400" s="307" t="str">
        <f t="shared" si="361"/>
        <v/>
      </c>
      <c r="U400" s="307" t="str">
        <f t="shared" si="362"/>
        <v/>
      </c>
      <c r="V400" s="307" t="str">
        <f t="shared" si="363"/>
        <v/>
      </c>
      <c r="W400" s="307" t="str">
        <f t="shared" si="364"/>
        <v/>
      </c>
      <c r="X400" s="307" t="str">
        <f t="shared" si="365"/>
        <v/>
      </c>
      <c r="Y400" s="307" t="str">
        <f t="shared" si="366"/>
        <v/>
      </c>
      <c r="Z400" s="307" t="str">
        <f t="shared" si="367"/>
        <v/>
      </c>
      <c r="AA400" s="307" t="str">
        <f t="shared" si="368"/>
        <v/>
      </c>
      <c r="AB400" s="307" t="str">
        <f t="shared" si="369"/>
        <v/>
      </c>
      <c r="AC400" s="307" t="str">
        <f t="shared" si="370"/>
        <v/>
      </c>
      <c r="AD400" s="307" t="str">
        <f t="shared" si="371"/>
        <v/>
      </c>
      <c r="AE400" s="307" t="str">
        <f t="shared" si="372"/>
        <v/>
      </c>
      <c r="AF400" s="307" t="str">
        <f t="shared" si="373"/>
        <v/>
      </c>
      <c r="AG400" s="307" t="str">
        <f t="shared" si="374"/>
        <v/>
      </c>
      <c r="AH400" s="307" t="str">
        <f t="shared" si="375"/>
        <v/>
      </c>
      <c r="AI400" s="307" t="str">
        <f t="shared" si="376"/>
        <v/>
      </c>
      <c r="AJ400" s="307" t="str">
        <f t="shared" si="377"/>
        <v/>
      </c>
      <c r="AK400" s="307" t="str">
        <f t="shared" si="378"/>
        <v/>
      </c>
      <c r="AL400" s="307" t="str">
        <f t="shared" si="379"/>
        <v/>
      </c>
      <c r="AM400" s="307" t="str">
        <f t="shared" si="380"/>
        <v/>
      </c>
      <c r="AN400" s="307" t="str">
        <f t="shared" si="381"/>
        <v/>
      </c>
      <c r="AO400" s="307" t="str">
        <f t="shared" si="382"/>
        <v/>
      </c>
      <c r="AP400" s="307" t="str">
        <f t="shared" si="383"/>
        <v/>
      </c>
      <c r="AQ400" s="307" t="str">
        <f t="shared" si="384"/>
        <v/>
      </c>
      <c r="AR400" s="307" t="str">
        <f t="shared" si="385"/>
        <v/>
      </c>
      <c r="AS400" s="307" t="str">
        <f t="shared" si="386"/>
        <v/>
      </c>
      <c r="AT400" s="307" t="str">
        <f t="shared" si="387"/>
        <v/>
      </c>
      <c r="AU400" s="307" t="str">
        <f t="shared" si="388"/>
        <v/>
      </c>
      <c r="AV400" s="307" t="str">
        <f t="shared" si="389"/>
        <v/>
      </c>
      <c r="AW400" s="307" t="str">
        <f t="shared" si="390"/>
        <v/>
      </c>
      <c r="AX400" s="307" t="str">
        <f t="shared" si="391"/>
        <v/>
      </c>
      <c r="AY400" s="307" t="str">
        <f t="shared" si="392"/>
        <v/>
      </c>
      <c r="AZ400" s="307" t="str">
        <f t="shared" si="393"/>
        <v/>
      </c>
      <c r="BA400" s="307" t="str">
        <f t="shared" si="394"/>
        <v/>
      </c>
      <c r="BB400" s="311">
        <f t="shared" si="395"/>
        <v>0</v>
      </c>
    </row>
    <row r="401" spans="1:54">
      <c r="A401" s="307" t="str">
        <f t="shared" si="345"/>
        <v/>
      </c>
      <c r="B401" s="313" t="str">
        <f t="shared" si="345"/>
        <v/>
      </c>
      <c r="C401" s="307" t="str">
        <f t="shared" si="345"/>
        <v/>
      </c>
      <c r="D401" s="307" t="str">
        <f t="shared" si="346"/>
        <v/>
      </c>
      <c r="E401" s="307" t="str">
        <f t="shared" si="347"/>
        <v/>
      </c>
      <c r="F401" s="307" t="str">
        <f t="shared" si="348"/>
        <v/>
      </c>
      <c r="G401" s="307" t="str">
        <f t="shared" si="349"/>
        <v/>
      </c>
      <c r="H401" s="307" t="str">
        <f t="shared" si="396"/>
        <v/>
      </c>
      <c r="I401" s="307" t="str">
        <f t="shared" si="350"/>
        <v/>
      </c>
      <c r="J401" s="307" t="str">
        <f t="shared" si="351"/>
        <v/>
      </c>
      <c r="K401" s="307" t="str">
        <f t="shared" si="352"/>
        <v/>
      </c>
      <c r="L401" s="307" t="str">
        <f t="shared" si="353"/>
        <v/>
      </c>
      <c r="M401" s="307" t="str">
        <f t="shared" si="354"/>
        <v/>
      </c>
      <c r="N401" s="307" t="str">
        <f t="shared" si="355"/>
        <v/>
      </c>
      <c r="O401" s="307" t="str">
        <f t="shared" si="356"/>
        <v/>
      </c>
      <c r="P401" s="307" t="str">
        <f t="shared" si="357"/>
        <v/>
      </c>
      <c r="Q401" s="307" t="str">
        <f t="shared" si="358"/>
        <v/>
      </c>
      <c r="R401" s="307" t="str">
        <f t="shared" si="359"/>
        <v/>
      </c>
      <c r="S401" s="307" t="str">
        <f t="shared" si="360"/>
        <v/>
      </c>
      <c r="T401" s="307" t="str">
        <f t="shared" si="361"/>
        <v/>
      </c>
      <c r="U401" s="307" t="str">
        <f t="shared" si="362"/>
        <v/>
      </c>
      <c r="V401" s="307" t="str">
        <f t="shared" si="363"/>
        <v/>
      </c>
      <c r="W401" s="307" t="str">
        <f t="shared" si="364"/>
        <v/>
      </c>
      <c r="X401" s="307" t="str">
        <f t="shared" si="365"/>
        <v/>
      </c>
      <c r="Y401" s="307" t="str">
        <f t="shared" si="366"/>
        <v/>
      </c>
      <c r="Z401" s="307" t="str">
        <f t="shared" si="367"/>
        <v/>
      </c>
      <c r="AA401" s="307" t="str">
        <f t="shared" si="368"/>
        <v/>
      </c>
      <c r="AB401" s="307" t="str">
        <f t="shared" si="369"/>
        <v/>
      </c>
      <c r="AC401" s="307" t="str">
        <f t="shared" si="370"/>
        <v/>
      </c>
      <c r="AD401" s="307" t="str">
        <f t="shared" si="371"/>
        <v/>
      </c>
      <c r="AE401" s="307" t="str">
        <f t="shared" si="372"/>
        <v/>
      </c>
      <c r="AF401" s="307" t="str">
        <f t="shared" si="373"/>
        <v/>
      </c>
      <c r="AG401" s="307" t="str">
        <f t="shared" si="374"/>
        <v/>
      </c>
      <c r="AH401" s="307" t="str">
        <f t="shared" si="375"/>
        <v/>
      </c>
      <c r="AI401" s="307" t="str">
        <f t="shared" si="376"/>
        <v/>
      </c>
      <c r="AJ401" s="307" t="str">
        <f t="shared" si="377"/>
        <v/>
      </c>
      <c r="AK401" s="307" t="str">
        <f t="shared" si="378"/>
        <v/>
      </c>
      <c r="AL401" s="307" t="str">
        <f t="shared" si="379"/>
        <v/>
      </c>
      <c r="AM401" s="307" t="str">
        <f t="shared" si="380"/>
        <v/>
      </c>
      <c r="AN401" s="307" t="str">
        <f t="shared" si="381"/>
        <v/>
      </c>
      <c r="AO401" s="307" t="str">
        <f t="shared" si="382"/>
        <v/>
      </c>
      <c r="AP401" s="307" t="str">
        <f t="shared" si="383"/>
        <v/>
      </c>
      <c r="AQ401" s="307" t="str">
        <f t="shared" si="384"/>
        <v/>
      </c>
      <c r="AR401" s="307" t="str">
        <f t="shared" si="385"/>
        <v/>
      </c>
      <c r="AS401" s="307" t="str">
        <f t="shared" si="386"/>
        <v/>
      </c>
      <c r="AT401" s="307" t="str">
        <f t="shared" si="387"/>
        <v/>
      </c>
      <c r="AU401" s="307" t="str">
        <f t="shared" si="388"/>
        <v/>
      </c>
      <c r="AV401" s="307" t="str">
        <f t="shared" si="389"/>
        <v/>
      </c>
      <c r="AW401" s="307" t="str">
        <f t="shared" si="390"/>
        <v/>
      </c>
      <c r="AX401" s="307" t="str">
        <f t="shared" si="391"/>
        <v/>
      </c>
      <c r="AY401" s="307" t="str">
        <f t="shared" si="392"/>
        <v/>
      </c>
      <c r="AZ401" s="307" t="str">
        <f t="shared" si="393"/>
        <v/>
      </c>
      <c r="BA401" s="307" t="str">
        <f t="shared" si="394"/>
        <v/>
      </c>
      <c r="BB401" s="311">
        <f t="shared" si="395"/>
        <v>0</v>
      </c>
    </row>
    <row r="402" spans="1:54">
      <c r="A402" s="307" t="str">
        <f t="shared" si="345"/>
        <v/>
      </c>
      <c r="B402" s="313" t="str">
        <f t="shared" si="345"/>
        <v/>
      </c>
      <c r="C402" s="307" t="str">
        <f t="shared" si="345"/>
        <v/>
      </c>
      <c r="D402" s="307" t="str">
        <f t="shared" si="346"/>
        <v/>
      </c>
      <c r="E402" s="307" t="str">
        <f t="shared" si="347"/>
        <v/>
      </c>
      <c r="F402" s="307" t="str">
        <f t="shared" si="348"/>
        <v/>
      </c>
      <c r="G402" s="307" t="str">
        <f t="shared" si="349"/>
        <v/>
      </c>
      <c r="H402" s="307" t="str">
        <f t="shared" si="396"/>
        <v/>
      </c>
      <c r="I402" s="307" t="str">
        <f t="shared" si="350"/>
        <v/>
      </c>
      <c r="J402" s="307" t="str">
        <f t="shared" si="351"/>
        <v/>
      </c>
      <c r="K402" s="307" t="str">
        <f t="shared" si="352"/>
        <v/>
      </c>
      <c r="L402" s="307" t="str">
        <f t="shared" si="353"/>
        <v/>
      </c>
      <c r="M402" s="307" t="str">
        <f t="shared" si="354"/>
        <v/>
      </c>
      <c r="N402" s="307" t="str">
        <f t="shared" si="355"/>
        <v/>
      </c>
      <c r="O402" s="307" t="str">
        <f t="shared" si="356"/>
        <v/>
      </c>
      <c r="P402" s="307" t="str">
        <f t="shared" si="357"/>
        <v/>
      </c>
      <c r="Q402" s="307" t="str">
        <f t="shared" si="358"/>
        <v/>
      </c>
      <c r="R402" s="307" t="str">
        <f t="shared" si="359"/>
        <v/>
      </c>
      <c r="S402" s="307" t="str">
        <f t="shared" si="360"/>
        <v/>
      </c>
      <c r="T402" s="307" t="str">
        <f t="shared" si="361"/>
        <v/>
      </c>
      <c r="U402" s="307" t="str">
        <f t="shared" si="362"/>
        <v/>
      </c>
      <c r="V402" s="307" t="str">
        <f t="shared" si="363"/>
        <v/>
      </c>
      <c r="W402" s="307" t="str">
        <f t="shared" si="364"/>
        <v/>
      </c>
      <c r="X402" s="307" t="str">
        <f t="shared" si="365"/>
        <v/>
      </c>
      <c r="Y402" s="307" t="str">
        <f t="shared" si="366"/>
        <v/>
      </c>
      <c r="Z402" s="307" t="str">
        <f t="shared" si="367"/>
        <v/>
      </c>
      <c r="AA402" s="307" t="str">
        <f t="shared" si="368"/>
        <v/>
      </c>
      <c r="AB402" s="307" t="str">
        <f t="shared" si="369"/>
        <v/>
      </c>
      <c r="AC402" s="307" t="str">
        <f t="shared" si="370"/>
        <v/>
      </c>
      <c r="AD402" s="307" t="str">
        <f t="shared" si="371"/>
        <v/>
      </c>
      <c r="AE402" s="307" t="str">
        <f t="shared" si="372"/>
        <v/>
      </c>
      <c r="AF402" s="307" t="str">
        <f t="shared" si="373"/>
        <v/>
      </c>
      <c r="AG402" s="307" t="str">
        <f t="shared" si="374"/>
        <v/>
      </c>
      <c r="AH402" s="307" t="str">
        <f t="shared" si="375"/>
        <v/>
      </c>
      <c r="AI402" s="307" t="str">
        <f t="shared" si="376"/>
        <v/>
      </c>
      <c r="AJ402" s="307" t="str">
        <f t="shared" si="377"/>
        <v/>
      </c>
      <c r="AK402" s="307" t="str">
        <f t="shared" si="378"/>
        <v/>
      </c>
      <c r="AL402" s="307" t="str">
        <f t="shared" si="379"/>
        <v/>
      </c>
      <c r="AM402" s="307" t="str">
        <f t="shared" si="380"/>
        <v/>
      </c>
      <c r="AN402" s="307" t="str">
        <f t="shared" si="381"/>
        <v/>
      </c>
      <c r="AO402" s="307" t="str">
        <f t="shared" si="382"/>
        <v/>
      </c>
      <c r="AP402" s="307" t="str">
        <f t="shared" si="383"/>
        <v/>
      </c>
      <c r="AQ402" s="307" t="str">
        <f t="shared" si="384"/>
        <v/>
      </c>
      <c r="AR402" s="307" t="str">
        <f t="shared" si="385"/>
        <v/>
      </c>
      <c r="AS402" s="307" t="str">
        <f t="shared" si="386"/>
        <v/>
      </c>
      <c r="AT402" s="307" t="str">
        <f t="shared" si="387"/>
        <v/>
      </c>
      <c r="AU402" s="307" t="str">
        <f t="shared" si="388"/>
        <v/>
      </c>
      <c r="AV402" s="307" t="str">
        <f t="shared" si="389"/>
        <v/>
      </c>
      <c r="AW402" s="307" t="str">
        <f t="shared" si="390"/>
        <v/>
      </c>
      <c r="AX402" s="307" t="str">
        <f t="shared" si="391"/>
        <v/>
      </c>
      <c r="AY402" s="307" t="str">
        <f t="shared" si="392"/>
        <v/>
      </c>
      <c r="AZ402" s="307" t="str">
        <f t="shared" si="393"/>
        <v/>
      </c>
      <c r="BA402" s="307" t="str">
        <f t="shared" si="394"/>
        <v/>
      </c>
      <c r="BB402" s="311">
        <f t="shared" si="395"/>
        <v>0</v>
      </c>
    </row>
    <row r="403" spans="1:54">
      <c r="A403" s="307" t="str">
        <f t="shared" si="345"/>
        <v/>
      </c>
      <c r="B403" s="313" t="str">
        <f t="shared" si="345"/>
        <v/>
      </c>
      <c r="C403" s="307" t="str">
        <f t="shared" si="345"/>
        <v/>
      </c>
      <c r="D403" s="307" t="str">
        <f t="shared" si="346"/>
        <v/>
      </c>
      <c r="E403" s="307" t="str">
        <f t="shared" si="347"/>
        <v/>
      </c>
      <c r="F403" s="307" t="str">
        <f t="shared" si="348"/>
        <v/>
      </c>
      <c r="G403" s="307" t="str">
        <f t="shared" si="349"/>
        <v/>
      </c>
      <c r="H403" s="307" t="str">
        <f t="shared" si="396"/>
        <v/>
      </c>
      <c r="I403" s="307" t="str">
        <f t="shared" si="350"/>
        <v/>
      </c>
      <c r="J403" s="307" t="str">
        <f t="shared" si="351"/>
        <v/>
      </c>
      <c r="K403" s="307" t="str">
        <f t="shared" si="352"/>
        <v/>
      </c>
      <c r="L403" s="307" t="str">
        <f t="shared" si="353"/>
        <v/>
      </c>
      <c r="M403" s="307" t="str">
        <f t="shared" si="354"/>
        <v/>
      </c>
      <c r="N403" s="307" t="str">
        <f t="shared" si="355"/>
        <v/>
      </c>
      <c r="O403" s="307" t="str">
        <f t="shared" si="356"/>
        <v/>
      </c>
      <c r="P403" s="307" t="str">
        <f t="shared" si="357"/>
        <v/>
      </c>
      <c r="Q403" s="307" t="str">
        <f t="shared" si="358"/>
        <v/>
      </c>
      <c r="R403" s="307" t="str">
        <f t="shared" si="359"/>
        <v/>
      </c>
      <c r="S403" s="307" t="str">
        <f t="shared" si="360"/>
        <v/>
      </c>
      <c r="T403" s="307" t="str">
        <f t="shared" si="361"/>
        <v/>
      </c>
      <c r="U403" s="307" t="str">
        <f t="shared" si="362"/>
        <v/>
      </c>
      <c r="V403" s="307" t="str">
        <f t="shared" si="363"/>
        <v/>
      </c>
      <c r="W403" s="307" t="str">
        <f t="shared" si="364"/>
        <v/>
      </c>
      <c r="X403" s="307" t="str">
        <f t="shared" si="365"/>
        <v/>
      </c>
      <c r="Y403" s="307" t="str">
        <f t="shared" si="366"/>
        <v/>
      </c>
      <c r="Z403" s="307" t="str">
        <f t="shared" si="367"/>
        <v/>
      </c>
      <c r="AA403" s="307" t="str">
        <f t="shared" si="368"/>
        <v/>
      </c>
      <c r="AB403" s="307" t="str">
        <f t="shared" si="369"/>
        <v/>
      </c>
      <c r="AC403" s="307" t="str">
        <f t="shared" si="370"/>
        <v/>
      </c>
      <c r="AD403" s="307" t="str">
        <f t="shared" si="371"/>
        <v/>
      </c>
      <c r="AE403" s="307" t="str">
        <f t="shared" si="372"/>
        <v/>
      </c>
      <c r="AF403" s="307" t="str">
        <f t="shared" si="373"/>
        <v/>
      </c>
      <c r="AG403" s="307" t="str">
        <f t="shared" si="374"/>
        <v/>
      </c>
      <c r="AH403" s="307" t="str">
        <f t="shared" si="375"/>
        <v/>
      </c>
      <c r="AI403" s="307" t="str">
        <f t="shared" si="376"/>
        <v/>
      </c>
      <c r="AJ403" s="307" t="str">
        <f t="shared" si="377"/>
        <v/>
      </c>
      <c r="AK403" s="307" t="str">
        <f t="shared" si="378"/>
        <v/>
      </c>
      <c r="AL403" s="307" t="str">
        <f t="shared" si="379"/>
        <v/>
      </c>
      <c r="AM403" s="307" t="str">
        <f t="shared" si="380"/>
        <v/>
      </c>
      <c r="AN403" s="307" t="str">
        <f t="shared" si="381"/>
        <v/>
      </c>
      <c r="AO403" s="307" t="str">
        <f t="shared" si="382"/>
        <v/>
      </c>
      <c r="AP403" s="307" t="str">
        <f t="shared" si="383"/>
        <v/>
      </c>
      <c r="AQ403" s="307" t="str">
        <f t="shared" si="384"/>
        <v/>
      </c>
      <c r="AR403" s="307" t="str">
        <f t="shared" si="385"/>
        <v/>
      </c>
      <c r="AS403" s="307" t="str">
        <f t="shared" si="386"/>
        <v/>
      </c>
      <c r="AT403" s="307" t="str">
        <f t="shared" si="387"/>
        <v/>
      </c>
      <c r="AU403" s="307" t="str">
        <f t="shared" si="388"/>
        <v/>
      </c>
      <c r="AV403" s="307" t="str">
        <f t="shared" si="389"/>
        <v/>
      </c>
      <c r="AW403" s="307" t="str">
        <f t="shared" si="390"/>
        <v/>
      </c>
      <c r="AX403" s="307" t="str">
        <f t="shared" si="391"/>
        <v/>
      </c>
      <c r="AY403" s="307" t="str">
        <f t="shared" si="392"/>
        <v/>
      </c>
      <c r="AZ403" s="307" t="str">
        <f t="shared" si="393"/>
        <v/>
      </c>
      <c r="BA403" s="307" t="str">
        <f t="shared" si="394"/>
        <v/>
      </c>
      <c r="BB403" s="311">
        <f t="shared" si="395"/>
        <v>0</v>
      </c>
    </row>
    <row r="404" spans="1:54">
      <c r="A404" s="307" t="str">
        <f t="shared" si="345"/>
        <v/>
      </c>
      <c r="B404" s="313" t="str">
        <f t="shared" si="345"/>
        <v/>
      </c>
      <c r="C404" s="307" t="str">
        <f t="shared" si="345"/>
        <v/>
      </c>
      <c r="D404" s="307" t="str">
        <f t="shared" si="346"/>
        <v/>
      </c>
      <c r="E404" s="307" t="str">
        <f t="shared" si="347"/>
        <v/>
      </c>
      <c r="F404" s="307" t="str">
        <f t="shared" si="348"/>
        <v/>
      </c>
      <c r="G404" s="307" t="str">
        <f t="shared" si="349"/>
        <v/>
      </c>
      <c r="H404" s="307" t="str">
        <f t="shared" si="396"/>
        <v/>
      </c>
      <c r="I404" s="307" t="str">
        <f t="shared" si="350"/>
        <v/>
      </c>
      <c r="J404" s="307" t="str">
        <f t="shared" si="351"/>
        <v/>
      </c>
      <c r="K404" s="307" t="str">
        <f t="shared" si="352"/>
        <v/>
      </c>
      <c r="L404" s="307" t="str">
        <f t="shared" si="353"/>
        <v/>
      </c>
      <c r="M404" s="307" t="str">
        <f t="shared" si="354"/>
        <v/>
      </c>
      <c r="N404" s="307" t="str">
        <f t="shared" si="355"/>
        <v/>
      </c>
      <c r="O404" s="307" t="str">
        <f t="shared" si="356"/>
        <v/>
      </c>
      <c r="P404" s="307" t="str">
        <f t="shared" si="357"/>
        <v/>
      </c>
      <c r="Q404" s="307" t="str">
        <f t="shared" si="358"/>
        <v/>
      </c>
      <c r="R404" s="307" t="str">
        <f t="shared" si="359"/>
        <v/>
      </c>
      <c r="S404" s="307" t="str">
        <f t="shared" si="360"/>
        <v/>
      </c>
      <c r="T404" s="307" t="str">
        <f t="shared" si="361"/>
        <v/>
      </c>
      <c r="U404" s="307" t="str">
        <f t="shared" si="362"/>
        <v/>
      </c>
      <c r="V404" s="307" t="str">
        <f t="shared" si="363"/>
        <v/>
      </c>
      <c r="W404" s="307" t="str">
        <f t="shared" si="364"/>
        <v/>
      </c>
      <c r="X404" s="307" t="str">
        <f t="shared" si="365"/>
        <v/>
      </c>
      <c r="Y404" s="307" t="str">
        <f t="shared" si="366"/>
        <v/>
      </c>
      <c r="Z404" s="307" t="str">
        <f t="shared" si="367"/>
        <v/>
      </c>
      <c r="AA404" s="307" t="str">
        <f t="shared" si="368"/>
        <v/>
      </c>
      <c r="AB404" s="307" t="str">
        <f t="shared" si="369"/>
        <v/>
      </c>
      <c r="AC404" s="307" t="str">
        <f t="shared" si="370"/>
        <v/>
      </c>
      <c r="AD404" s="307" t="str">
        <f t="shared" si="371"/>
        <v/>
      </c>
      <c r="AE404" s="307" t="str">
        <f t="shared" si="372"/>
        <v/>
      </c>
      <c r="AF404" s="307" t="str">
        <f t="shared" si="373"/>
        <v/>
      </c>
      <c r="AG404" s="307" t="str">
        <f t="shared" si="374"/>
        <v/>
      </c>
      <c r="AH404" s="307" t="str">
        <f t="shared" si="375"/>
        <v/>
      </c>
      <c r="AI404" s="307" t="str">
        <f t="shared" si="376"/>
        <v/>
      </c>
      <c r="AJ404" s="307" t="str">
        <f t="shared" si="377"/>
        <v/>
      </c>
      <c r="AK404" s="307" t="str">
        <f t="shared" si="378"/>
        <v/>
      </c>
      <c r="AL404" s="307" t="str">
        <f t="shared" si="379"/>
        <v/>
      </c>
      <c r="AM404" s="307" t="str">
        <f t="shared" si="380"/>
        <v/>
      </c>
      <c r="AN404" s="307" t="str">
        <f t="shared" si="381"/>
        <v/>
      </c>
      <c r="AO404" s="307" t="str">
        <f t="shared" si="382"/>
        <v/>
      </c>
      <c r="AP404" s="307" t="str">
        <f t="shared" si="383"/>
        <v/>
      </c>
      <c r="AQ404" s="307" t="str">
        <f t="shared" si="384"/>
        <v/>
      </c>
      <c r="AR404" s="307" t="str">
        <f t="shared" si="385"/>
        <v/>
      </c>
      <c r="AS404" s="307" t="str">
        <f t="shared" si="386"/>
        <v/>
      </c>
      <c r="AT404" s="307" t="str">
        <f t="shared" si="387"/>
        <v/>
      </c>
      <c r="AU404" s="307" t="str">
        <f t="shared" si="388"/>
        <v/>
      </c>
      <c r="AV404" s="307" t="str">
        <f t="shared" si="389"/>
        <v/>
      </c>
      <c r="AW404" s="307" t="str">
        <f t="shared" si="390"/>
        <v/>
      </c>
      <c r="AX404" s="307" t="str">
        <f t="shared" si="391"/>
        <v/>
      </c>
      <c r="AY404" s="307" t="str">
        <f t="shared" si="392"/>
        <v/>
      </c>
      <c r="AZ404" s="307" t="str">
        <f t="shared" si="393"/>
        <v/>
      </c>
      <c r="BA404" s="307" t="str">
        <f t="shared" si="394"/>
        <v/>
      </c>
      <c r="BB404" s="311">
        <f t="shared" si="395"/>
        <v>0</v>
      </c>
    </row>
    <row r="405" spans="1:54">
      <c r="A405" s="307" t="str">
        <f t="shared" si="345"/>
        <v/>
      </c>
      <c r="B405" s="313" t="str">
        <f t="shared" si="345"/>
        <v/>
      </c>
      <c r="C405" s="307" t="str">
        <f t="shared" si="345"/>
        <v/>
      </c>
      <c r="D405" s="307" t="str">
        <f t="shared" si="346"/>
        <v/>
      </c>
      <c r="E405" s="307" t="str">
        <f t="shared" si="347"/>
        <v/>
      </c>
      <c r="F405" s="307" t="str">
        <f t="shared" si="348"/>
        <v/>
      </c>
      <c r="G405" s="307" t="str">
        <f t="shared" si="349"/>
        <v/>
      </c>
      <c r="H405" s="307" t="str">
        <f t="shared" si="396"/>
        <v/>
      </c>
      <c r="I405" s="307" t="str">
        <f t="shared" si="350"/>
        <v/>
      </c>
      <c r="J405" s="307" t="str">
        <f t="shared" si="351"/>
        <v/>
      </c>
      <c r="K405" s="307" t="str">
        <f t="shared" si="352"/>
        <v/>
      </c>
      <c r="L405" s="307" t="str">
        <f t="shared" si="353"/>
        <v/>
      </c>
      <c r="M405" s="307" t="str">
        <f t="shared" si="354"/>
        <v/>
      </c>
      <c r="N405" s="307" t="str">
        <f t="shared" si="355"/>
        <v/>
      </c>
      <c r="O405" s="307" t="str">
        <f t="shared" si="356"/>
        <v/>
      </c>
      <c r="P405" s="307" t="str">
        <f t="shared" si="357"/>
        <v/>
      </c>
      <c r="Q405" s="307" t="str">
        <f t="shared" si="358"/>
        <v/>
      </c>
      <c r="R405" s="307" t="str">
        <f t="shared" si="359"/>
        <v/>
      </c>
      <c r="S405" s="307" t="str">
        <f t="shared" si="360"/>
        <v/>
      </c>
      <c r="T405" s="307" t="str">
        <f t="shared" si="361"/>
        <v/>
      </c>
      <c r="U405" s="307" t="str">
        <f t="shared" si="362"/>
        <v/>
      </c>
      <c r="V405" s="307" t="str">
        <f t="shared" si="363"/>
        <v/>
      </c>
      <c r="W405" s="307" t="str">
        <f t="shared" si="364"/>
        <v/>
      </c>
      <c r="X405" s="307" t="str">
        <f t="shared" si="365"/>
        <v/>
      </c>
      <c r="Y405" s="307" t="str">
        <f t="shared" si="366"/>
        <v/>
      </c>
      <c r="Z405" s="307" t="str">
        <f t="shared" si="367"/>
        <v/>
      </c>
      <c r="AA405" s="307" t="str">
        <f t="shared" si="368"/>
        <v/>
      </c>
      <c r="AB405" s="307" t="str">
        <f t="shared" si="369"/>
        <v/>
      </c>
      <c r="AC405" s="307" t="str">
        <f t="shared" si="370"/>
        <v/>
      </c>
      <c r="AD405" s="307" t="str">
        <f t="shared" si="371"/>
        <v/>
      </c>
      <c r="AE405" s="307" t="str">
        <f t="shared" si="372"/>
        <v/>
      </c>
      <c r="AF405" s="307" t="str">
        <f t="shared" si="373"/>
        <v/>
      </c>
      <c r="AG405" s="307" t="str">
        <f t="shared" si="374"/>
        <v/>
      </c>
      <c r="AH405" s="307" t="str">
        <f t="shared" si="375"/>
        <v/>
      </c>
      <c r="AI405" s="307" t="str">
        <f t="shared" si="376"/>
        <v/>
      </c>
      <c r="AJ405" s="307" t="str">
        <f t="shared" si="377"/>
        <v/>
      </c>
      <c r="AK405" s="307" t="str">
        <f t="shared" si="378"/>
        <v/>
      </c>
      <c r="AL405" s="307" t="str">
        <f t="shared" si="379"/>
        <v/>
      </c>
      <c r="AM405" s="307" t="str">
        <f t="shared" si="380"/>
        <v/>
      </c>
      <c r="AN405" s="307" t="str">
        <f t="shared" si="381"/>
        <v/>
      </c>
      <c r="AO405" s="307" t="str">
        <f t="shared" si="382"/>
        <v/>
      </c>
      <c r="AP405" s="307" t="str">
        <f t="shared" si="383"/>
        <v/>
      </c>
      <c r="AQ405" s="307" t="str">
        <f t="shared" si="384"/>
        <v/>
      </c>
      <c r="AR405" s="307" t="str">
        <f t="shared" si="385"/>
        <v/>
      </c>
      <c r="AS405" s="307" t="str">
        <f t="shared" si="386"/>
        <v/>
      </c>
      <c r="AT405" s="307" t="str">
        <f t="shared" si="387"/>
        <v/>
      </c>
      <c r="AU405" s="307" t="str">
        <f t="shared" si="388"/>
        <v/>
      </c>
      <c r="AV405" s="307" t="str">
        <f t="shared" si="389"/>
        <v/>
      </c>
      <c r="AW405" s="307" t="str">
        <f t="shared" si="390"/>
        <v/>
      </c>
      <c r="AX405" s="307" t="str">
        <f t="shared" si="391"/>
        <v/>
      </c>
      <c r="AY405" s="307" t="str">
        <f t="shared" si="392"/>
        <v/>
      </c>
      <c r="AZ405" s="307" t="str">
        <f t="shared" si="393"/>
        <v/>
      </c>
      <c r="BA405" s="307" t="str">
        <f t="shared" si="394"/>
        <v/>
      </c>
      <c r="BB405" s="311">
        <f t="shared" si="395"/>
        <v>0</v>
      </c>
    </row>
    <row r="406" spans="1:54">
      <c r="A406" s="307" t="str">
        <f t="shared" ref="A406:C425" si="397">A85</f>
        <v/>
      </c>
      <c r="B406" s="313" t="str">
        <f t="shared" si="397"/>
        <v/>
      </c>
      <c r="C406" s="307" t="str">
        <f t="shared" si="397"/>
        <v/>
      </c>
      <c r="D406" s="307" t="str">
        <f t="shared" si="346"/>
        <v/>
      </c>
      <c r="E406" s="307" t="str">
        <f t="shared" si="347"/>
        <v/>
      </c>
      <c r="F406" s="307" t="str">
        <f t="shared" si="348"/>
        <v/>
      </c>
      <c r="G406" s="307" t="str">
        <f t="shared" si="349"/>
        <v/>
      </c>
      <c r="H406" s="307" t="str">
        <f t="shared" si="396"/>
        <v/>
      </c>
      <c r="I406" s="307" t="str">
        <f t="shared" si="350"/>
        <v/>
      </c>
      <c r="J406" s="307" t="str">
        <f t="shared" si="351"/>
        <v/>
      </c>
      <c r="K406" s="307" t="str">
        <f t="shared" si="352"/>
        <v/>
      </c>
      <c r="L406" s="307" t="str">
        <f t="shared" si="353"/>
        <v/>
      </c>
      <c r="M406" s="307" t="str">
        <f t="shared" si="354"/>
        <v/>
      </c>
      <c r="N406" s="307" t="str">
        <f t="shared" si="355"/>
        <v/>
      </c>
      <c r="O406" s="307" t="str">
        <f t="shared" si="356"/>
        <v/>
      </c>
      <c r="P406" s="307" t="str">
        <f t="shared" si="357"/>
        <v/>
      </c>
      <c r="Q406" s="307" t="str">
        <f t="shared" si="358"/>
        <v/>
      </c>
      <c r="R406" s="307" t="str">
        <f t="shared" si="359"/>
        <v/>
      </c>
      <c r="S406" s="307" t="str">
        <f t="shared" si="360"/>
        <v/>
      </c>
      <c r="T406" s="307" t="str">
        <f t="shared" si="361"/>
        <v/>
      </c>
      <c r="U406" s="307" t="str">
        <f t="shared" si="362"/>
        <v/>
      </c>
      <c r="V406" s="307" t="str">
        <f t="shared" si="363"/>
        <v/>
      </c>
      <c r="W406" s="307" t="str">
        <f t="shared" si="364"/>
        <v/>
      </c>
      <c r="X406" s="307" t="str">
        <f t="shared" si="365"/>
        <v/>
      </c>
      <c r="Y406" s="307" t="str">
        <f t="shared" si="366"/>
        <v/>
      </c>
      <c r="Z406" s="307" t="str">
        <f t="shared" si="367"/>
        <v/>
      </c>
      <c r="AA406" s="307" t="str">
        <f t="shared" si="368"/>
        <v/>
      </c>
      <c r="AB406" s="307" t="str">
        <f t="shared" si="369"/>
        <v/>
      </c>
      <c r="AC406" s="307" t="str">
        <f t="shared" si="370"/>
        <v/>
      </c>
      <c r="AD406" s="307" t="str">
        <f t="shared" si="371"/>
        <v/>
      </c>
      <c r="AE406" s="307" t="str">
        <f t="shared" si="372"/>
        <v/>
      </c>
      <c r="AF406" s="307" t="str">
        <f t="shared" si="373"/>
        <v/>
      </c>
      <c r="AG406" s="307" t="str">
        <f t="shared" si="374"/>
        <v/>
      </c>
      <c r="AH406" s="307" t="str">
        <f t="shared" si="375"/>
        <v/>
      </c>
      <c r="AI406" s="307" t="str">
        <f t="shared" si="376"/>
        <v/>
      </c>
      <c r="AJ406" s="307" t="str">
        <f t="shared" si="377"/>
        <v/>
      </c>
      <c r="AK406" s="307" t="str">
        <f t="shared" si="378"/>
        <v/>
      </c>
      <c r="AL406" s="307" t="str">
        <f t="shared" si="379"/>
        <v/>
      </c>
      <c r="AM406" s="307" t="str">
        <f t="shared" si="380"/>
        <v/>
      </c>
      <c r="AN406" s="307" t="str">
        <f t="shared" si="381"/>
        <v/>
      </c>
      <c r="AO406" s="307" t="str">
        <f t="shared" si="382"/>
        <v/>
      </c>
      <c r="AP406" s="307" t="str">
        <f t="shared" si="383"/>
        <v/>
      </c>
      <c r="AQ406" s="307" t="str">
        <f t="shared" si="384"/>
        <v/>
      </c>
      <c r="AR406" s="307" t="str">
        <f t="shared" si="385"/>
        <v/>
      </c>
      <c r="AS406" s="307" t="str">
        <f t="shared" si="386"/>
        <v/>
      </c>
      <c r="AT406" s="307" t="str">
        <f t="shared" si="387"/>
        <v/>
      </c>
      <c r="AU406" s="307" t="str">
        <f t="shared" si="388"/>
        <v/>
      </c>
      <c r="AV406" s="307" t="str">
        <f t="shared" si="389"/>
        <v/>
      </c>
      <c r="AW406" s="307" t="str">
        <f t="shared" si="390"/>
        <v/>
      </c>
      <c r="AX406" s="307" t="str">
        <f t="shared" si="391"/>
        <v/>
      </c>
      <c r="AY406" s="307" t="str">
        <f t="shared" si="392"/>
        <v/>
      </c>
      <c r="AZ406" s="307" t="str">
        <f t="shared" si="393"/>
        <v/>
      </c>
      <c r="BA406" s="307" t="str">
        <f t="shared" si="394"/>
        <v/>
      </c>
      <c r="BB406" s="311">
        <f t="shared" si="395"/>
        <v>0</v>
      </c>
    </row>
    <row r="407" spans="1:54">
      <c r="A407" s="307" t="str">
        <f t="shared" si="397"/>
        <v/>
      </c>
      <c r="B407" s="313" t="str">
        <f t="shared" si="397"/>
        <v/>
      </c>
      <c r="C407" s="307" t="str">
        <f t="shared" si="397"/>
        <v/>
      </c>
      <c r="D407" s="307" t="str">
        <f t="shared" si="346"/>
        <v/>
      </c>
      <c r="E407" s="307" t="str">
        <f t="shared" si="347"/>
        <v/>
      </c>
      <c r="F407" s="307" t="str">
        <f t="shared" si="348"/>
        <v/>
      </c>
      <c r="G407" s="307" t="str">
        <f t="shared" si="349"/>
        <v/>
      </c>
      <c r="H407" s="307" t="str">
        <f t="shared" si="396"/>
        <v/>
      </c>
      <c r="I407" s="307" t="str">
        <f t="shared" si="350"/>
        <v/>
      </c>
      <c r="J407" s="307" t="str">
        <f t="shared" si="351"/>
        <v/>
      </c>
      <c r="K407" s="307" t="str">
        <f t="shared" si="352"/>
        <v/>
      </c>
      <c r="L407" s="307" t="str">
        <f t="shared" si="353"/>
        <v/>
      </c>
      <c r="M407" s="307" t="str">
        <f t="shared" si="354"/>
        <v/>
      </c>
      <c r="N407" s="307" t="str">
        <f t="shared" si="355"/>
        <v/>
      </c>
      <c r="O407" s="307" t="str">
        <f t="shared" si="356"/>
        <v/>
      </c>
      <c r="P407" s="307" t="str">
        <f t="shared" si="357"/>
        <v/>
      </c>
      <c r="Q407" s="307" t="str">
        <f t="shared" si="358"/>
        <v/>
      </c>
      <c r="R407" s="307" t="str">
        <f t="shared" si="359"/>
        <v/>
      </c>
      <c r="S407" s="307" t="str">
        <f t="shared" si="360"/>
        <v/>
      </c>
      <c r="T407" s="307" t="str">
        <f t="shared" si="361"/>
        <v/>
      </c>
      <c r="U407" s="307" t="str">
        <f t="shared" si="362"/>
        <v/>
      </c>
      <c r="V407" s="307" t="str">
        <f t="shared" si="363"/>
        <v/>
      </c>
      <c r="W407" s="307" t="str">
        <f t="shared" si="364"/>
        <v/>
      </c>
      <c r="X407" s="307" t="str">
        <f t="shared" si="365"/>
        <v/>
      </c>
      <c r="Y407" s="307" t="str">
        <f t="shared" si="366"/>
        <v/>
      </c>
      <c r="Z407" s="307" t="str">
        <f t="shared" si="367"/>
        <v/>
      </c>
      <c r="AA407" s="307" t="str">
        <f t="shared" si="368"/>
        <v/>
      </c>
      <c r="AB407" s="307" t="str">
        <f t="shared" si="369"/>
        <v/>
      </c>
      <c r="AC407" s="307" t="str">
        <f t="shared" si="370"/>
        <v/>
      </c>
      <c r="AD407" s="307" t="str">
        <f t="shared" si="371"/>
        <v/>
      </c>
      <c r="AE407" s="307" t="str">
        <f t="shared" si="372"/>
        <v/>
      </c>
      <c r="AF407" s="307" t="str">
        <f t="shared" si="373"/>
        <v/>
      </c>
      <c r="AG407" s="307" t="str">
        <f t="shared" si="374"/>
        <v/>
      </c>
      <c r="AH407" s="307" t="str">
        <f t="shared" si="375"/>
        <v/>
      </c>
      <c r="AI407" s="307" t="str">
        <f t="shared" si="376"/>
        <v/>
      </c>
      <c r="AJ407" s="307" t="str">
        <f t="shared" si="377"/>
        <v/>
      </c>
      <c r="AK407" s="307" t="str">
        <f t="shared" si="378"/>
        <v/>
      </c>
      <c r="AL407" s="307" t="str">
        <f t="shared" si="379"/>
        <v/>
      </c>
      <c r="AM407" s="307" t="str">
        <f t="shared" si="380"/>
        <v/>
      </c>
      <c r="AN407" s="307" t="str">
        <f t="shared" si="381"/>
        <v/>
      </c>
      <c r="AO407" s="307" t="str">
        <f t="shared" si="382"/>
        <v/>
      </c>
      <c r="AP407" s="307" t="str">
        <f t="shared" si="383"/>
        <v/>
      </c>
      <c r="AQ407" s="307" t="str">
        <f t="shared" si="384"/>
        <v/>
      </c>
      <c r="AR407" s="307" t="str">
        <f t="shared" si="385"/>
        <v/>
      </c>
      <c r="AS407" s="307" t="str">
        <f t="shared" si="386"/>
        <v/>
      </c>
      <c r="AT407" s="307" t="str">
        <f t="shared" si="387"/>
        <v/>
      </c>
      <c r="AU407" s="307" t="str">
        <f t="shared" si="388"/>
        <v/>
      </c>
      <c r="AV407" s="307" t="str">
        <f t="shared" si="389"/>
        <v/>
      </c>
      <c r="AW407" s="307" t="str">
        <f t="shared" si="390"/>
        <v/>
      </c>
      <c r="AX407" s="307" t="str">
        <f t="shared" si="391"/>
        <v/>
      </c>
      <c r="AY407" s="307" t="str">
        <f t="shared" si="392"/>
        <v/>
      </c>
      <c r="AZ407" s="307" t="str">
        <f t="shared" si="393"/>
        <v/>
      </c>
      <c r="BA407" s="307" t="str">
        <f t="shared" si="394"/>
        <v/>
      </c>
      <c r="BB407" s="311">
        <f t="shared" si="395"/>
        <v>0</v>
      </c>
    </row>
    <row r="408" spans="1:54">
      <c r="A408" s="307" t="str">
        <f t="shared" si="397"/>
        <v/>
      </c>
      <c r="B408" s="313" t="str">
        <f t="shared" si="397"/>
        <v/>
      </c>
      <c r="C408" s="307" t="str">
        <f t="shared" si="397"/>
        <v/>
      </c>
      <c r="D408" s="307" t="str">
        <f t="shared" si="346"/>
        <v/>
      </c>
      <c r="E408" s="307" t="str">
        <f t="shared" si="347"/>
        <v/>
      </c>
      <c r="F408" s="307" t="str">
        <f t="shared" si="348"/>
        <v/>
      </c>
      <c r="G408" s="307" t="str">
        <f t="shared" si="349"/>
        <v/>
      </c>
      <c r="H408" s="307" t="str">
        <f t="shared" si="396"/>
        <v/>
      </c>
      <c r="I408" s="307" t="str">
        <f t="shared" si="350"/>
        <v/>
      </c>
      <c r="J408" s="307" t="str">
        <f t="shared" si="351"/>
        <v/>
      </c>
      <c r="K408" s="307" t="str">
        <f t="shared" si="352"/>
        <v/>
      </c>
      <c r="L408" s="307" t="str">
        <f t="shared" si="353"/>
        <v/>
      </c>
      <c r="M408" s="307" t="str">
        <f t="shared" si="354"/>
        <v/>
      </c>
      <c r="N408" s="307" t="str">
        <f t="shared" si="355"/>
        <v/>
      </c>
      <c r="O408" s="307" t="str">
        <f t="shared" si="356"/>
        <v/>
      </c>
      <c r="P408" s="307" t="str">
        <f t="shared" si="357"/>
        <v/>
      </c>
      <c r="Q408" s="307" t="str">
        <f t="shared" si="358"/>
        <v/>
      </c>
      <c r="R408" s="307" t="str">
        <f t="shared" si="359"/>
        <v/>
      </c>
      <c r="S408" s="307" t="str">
        <f t="shared" si="360"/>
        <v/>
      </c>
      <c r="T408" s="307" t="str">
        <f t="shared" si="361"/>
        <v/>
      </c>
      <c r="U408" s="307" t="str">
        <f t="shared" si="362"/>
        <v/>
      </c>
      <c r="V408" s="307" t="str">
        <f t="shared" si="363"/>
        <v/>
      </c>
      <c r="W408" s="307" t="str">
        <f t="shared" si="364"/>
        <v/>
      </c>
      <c r="X408" s="307" t="str">
        <f t="shared" si="365"/>
        <v/>
      </c>
      <c r="Y408" s="307" t="str">
        <f t="shared" si="366"/>
        <v/>
      </c>
      <c r="Z408" s="307" t="str">
        <f t="shared" si="367"/>
        <v/>
      </c>
      <c r="AA408" s="307" t="str">
        <f t="shared" si="368"/>
        <v/>
      </c>
      <c r="AB408" s="307" t="str">
        <f t="shared" si="369"/>
        <v/>
      </c>
      <c r="AC408" s="307" t="str">
        <f t="shared" si="370"/>
        <v/>
      </c>
      <c r="AD408" s="307" t="str">
        <f t="shared" si="371"/>
        <v/>
      </c>
      <c r="AE408" s="307" t="str">
        <f t="shared" si="372"/>
        <v/>
      </c>
      <c r="AF408" s="307" t="str">
        <f t="shared" si="373"/>
        <v/>
      </c>
      <c r="AG408" s="307" t="str">
        <f t="shared" si="374"/>
        <v/>
      </c>
      <c r="AH408" s="307" t="str">
        <f t="shared" si="375"/>
        <v/>
      </c>
      <c r="AI408" s="307" t="str">
        <f t="shared" si="376"/>
        <v/>
      </c>
      <c r="AJ408" s="307" t="str">
        <f t="shared" si="377"/>
        <v/>
      </c>
      <c r="AK408" s="307" t="str">
        <f t="shared" si="378"/>
        <v/>
      </c>
      <c r="AL408" s="307" t="str">
        <f t="shared" si="379"/>
        <v/>
      </c>
      <c r="AM408" s="307" t="str">
        <f t="shared" si="380"/>
        <v/>
      </c>
      <c r="AN408" s="307" t="str">
        <f t="shared" si="381"/>
        <v/>
      </c>
      <c r="AO408" s="307" t="str">
        <f t="shared" si="382"/>
        <v/>
      </c>
      <c r="AP408" s="307" t="str">
        <f t="shared" si="383"/>
        <v/>
      </c>
      <c r="AQ408" s="307" t="str">
        <f t="shared" si="384"/>
        <v/>
      </c>
      <c r="AR408" s="307" t="str">
        <f t="shared" si="385"/>
        <v/>
      </c>
      <c r="AS408" s="307" t="str">
        <f t="shared" si="386"/>
        <v/>
      </c>
      <c r="AT408" s="307" t="str">
        <f t="shared" si="387"/>
        <v/>
      </c>
      <c r="AU408" s="307" t="str">
        <f t="shared" si="388"/>
        <v/>
      </c>
      <c r="AV408" s="307" t="str">
        <f t="shared" si="389"/>
        <v/>
      </c>
      <c r="AW408" s="307" t="str">
        <f t="shared" si="390"/>
        <v/>
      </c>
      <c r="AX408" s="307" t="str">
        <f t="shared" si="391"/>
        <v/>
      </c>
      <c r="AY408" s="307" t="str">
        <f t="shared" si="392"/>
        <v/>
      </c>
      <c r="AZ408" s="307" t="str">
        <f t="shared" si="393"/>
        <v/>
      </c>
      <c r="BA408" s="307" t="str">
        <f t="shared" si="394"/>
        <v/>
      </c>
      <c r="BB408" s="311">
        <f t="shared" si="395"/>
        <v>0</v>
      </c>
    </row>
    <row r="409" spans="1:54">
      <c r="A409" s="307" t="str">
        <f t="shared" si="397"/>
        <v/>
      </c>
      <c r="B409" s="313" t="str">
        <f t="shared" si="397"/>
        <v/>
      </c>
      <c r="C409" s="307" t="str">
        <f t="shared" si="397"/>
        <v/>
      </c>
      <c r="D409" s="307" t="str">
        <f t="shared" si="346"/>
        <v/>
      </c>
      <c r="E409" s="307" t="str">
        <f t="shared" si="347"/>
        <v/>
      </c>
      <c r="F409" s="307" t="str">
        <f t="shared" si="348"/>
        <v/>
      </c>
      <c r="G409" s="307" t="str">
        <f t="shared" si="349"/>
        <v/>
      </c>
      <c r="H409" s="307" t="str">
        <f t="shared" si="396"/>
        <v/>
      </c>
      <c r="I409" s="307" t="str">
        <f t="shared" si="350"/>
        <v/>
      </c>
      <c r="J409" s="307" t="str">
        <f t="shared" si="351"/>
        <v/>
      </c>
      <c r="K409" s="307" t="str">
        <f t="shared" si="352"/>
        <v/>
      </c>
      <c r="L409" s="307" t="str">
        <f t="shared" si="353"/>
        <v/>
      </c>
      <c r="M409" s="307" t="str">
        <f t="shared" si="354"/>
        <v/>
      </c>
      <c r="N409" s="307" t="str">
        <f t="shared" si="355"/>
        <v/>
      </c>
      <c r="O409" s="307" t="str">
        <f t="shared" si="356"/>
        <v/>
      </c>
      <c r="P409" s="307" t="str">
        <f t="shared" si="357"/>
        <v/>
      </c>
      <c r="Q409" s="307" t="str">
        <f t="shared" si="358"/>
        <v/>
      </c>
      <c r="R409" s="307" t="str">
        <f t="shared" si="359"/>
        <v/>
      </c>
      <c r="S409" s="307" t="str">
        <f t="shared" si="360"/>
        <v/>
      </c>
      <c r="T409" s="307" t="str">
        <f t="shared" si="361"/>
        <v/>
      </c>
      <c r="U409" s="307" t="str">
        <f t="shared" si="362"/>
        <v/>
      </c>
      <c r="V409" s="307" t="str">
        <f t="shared" si="363"/>
        <v/>
      </c>
      <c r="W409" s="307" t="str">
        <f t="shared" si="364"/>
        <v/>
      </c>
      <c r="X409" s="307" t="str">
        <f t="shared" si="365"/>
        <v/>
      </c>
      <c r="Y409" s="307" t="str">
        <f t="shared" si="366"/>
        <v/>
      </c>
      <c r="Z409" s="307" t="str">
        <f t="shared" si="367"/>
        <v/>
      </c>
      <c r="AA409" s="307" t="str">
        <f t="shared" si="368"/>
        <v/>
      </c>
      <c r="AB409" s="307" t="str">
        <f t="shared" si="369"/>
        <v/>
      </c>
      <c r="AC409" s="307" t="str">
        <f t="shared" si="370"/>
        <v/>
      </c>
      <c r="AD409" s="307" t="str">
        <f t="shared" si="371"/>
        <v/>
      </c>
      <c r="AE409" s="307" t="str">
        <f t="shared" si="372"/>
        <v/>
      </c>
      <c r="AF409" s="307" t="str">
        <f t="shared" si="373"/>
        <v/>
      </c>
      <c r="AG409" s="307" t="str">
        <f t="shared" si="374"/>
        <v/>
      </c>
      <c r="AH409" s="307" t="str">
        <f t="shared" si="375"/>
        <v/>
      </c>
      <c r="AI409" s="307" t="str">
        <f t="shared" si="376"/>
        <v/>
      </c>
      <c r="AJ409" s="307" t="str">
        <f t="shared" si="377"/>
        <v/>
      </c>
      <c r="AK409" s="307" t="str">
        <f t="shared" si="378"/>
        <v/>
      </c>
      <c r="AL409" s="307" t="str">
        <f t="shared" si="379"/>
        <v/>
      </c>
      <c r="AM409" s="307" t="str">
        <f t="shared" si="380"/>
        <v/>
      </c>
      <c r="AN409" s="307" t="str">
        <f t="shared" si="381"/>
        <v/>
      </c>
      <c r="AO409" s="307" t="str">
        <f t="shared" si="382"/>
        <v/>
      </c>
      <c r="AP409" s="307" t="str">
        <f t="shared" si="383"/>
        <v/>
      </c>
      <c r="AQ409" s="307" t="str">
        <f t="shared" si="384"/>
        <v/>
      </c>
      <c r="AR409" s="307" t="str">
        <f t="shared" si="385"/>
        <v/>
      </c>
      <c r="AS409" s="307" t="str">
        <f t="shared" si="386"/>
        <v/>
      </c>
      <c r="AT409" s="307" t="str">
        <f t="shared" si="387"/>
        <v/>
      </c>
      <c r="AU409" s="307" t="str">
        <f t="shared" si="388"/>
        <v/>
      </c>
      <c r="AV409" s="307" t="str">
        <f t="shared" si="389"/>
        <v/>
      </c>
      <c r="AW409" s="307" t="str">
        <f t="shared" si="390"/>
        <v/>
      </c>
      <c r="AX409" s="307" t="str">
        <f t="shared" si="391"/>
        <v/>
      </c>
      <c r="AY409" s="307" t="str">
        <f t="shared" si="392"/>
        <v/>
      </c>
      <c r="AZ409" s="307" t="str">
        <f t="shared" si="393"/>
        <v/>
      </c>
      <c r="BA409" s="307" t="str">
        <f t="shared" si="394"/>
        <v/>
      </c>
      <c r="BB409" s="311">
        <f t="shared" si="395"/>
        <v>0</v>
      </c>
    </row>
    <row r="410" spans="1:54">
      <c r="A410" s="307" t="str">
        <f t="shared" si="397"/>
        <v/>
      </c>
      <c r="B410" s="313" t="str">
        <f t="shared" si="397"/>
        <v/>
      </c>
      <c r="C410" s="307" t="str">
        <f t="shared" si="397"/>
        <v/>
      </c>
      <c r="D410" s="307" t="str">
        <f t="shared" si="346"/>
        <v/>
      </c>
      <c r="E410" s="307" t="str">
        <f t="shared" si="347"/>
        <v/>
      </c>
      <c r="F410" s="307" t="str">
        <f t="shared" si="348"/>
        <v/>
      </c>
      <c r="G410" s="307" t="str">
        <f t="shared" si="349"/>
        <v/>
      </c>
      <c r="H410" s="307" t="str">
        <f t="shared" si="396"/>
        <v/>
      </c>
      <c r="I410" s="307" t="str">
        <f t="shared" si="350"/>
        <v/>
      </c>
      <c r="J410" s="307" t="str">
        <f t="shared" si="351"/>
        <v/>
      </c>
      <c r="K410" s="307" t="str">
        <f t="shared" si="352"/>
        <v/>
      </c>
      <c r="L410" s="307" t="str">
        <f t="shared" si="353"/>
        <v/>
      </c>
      <c r="M410" s="307" t="str">
        <f t="shared" si="354"/>
        <v/>
      </c>
      <c r="N410" s="307" t="str">
        <f t="shared" si="355"/>
        <v/>
      </c>
      <c r="O410" s="307" t="str">
        <f t="shared" si="356"/>
        <v/>
      </c>
      <c r="P410" s="307" t="str">
        <f t="shared" si="357"/>
        <v/>
      </c>
      <c r="Q410" s="307" t="str">
        <f t="shared" si="358"/>
        <v/>
      </c>
      <c r="R410" s="307" t="str">
        <f t="shared" si="359"/>
        <v/>
      </c>
      <c r="S410" s="307" t="str">
        <f t="shared" si="360"/>
        <v/>
      </c>
      <c r="T410" s="307" t="str">
        <f t="shared" si="361"/>
        <v/>
      </c>
      <c r="U410" s="307" t="str">
        <f t="shared" si="362"/>
        <v/>
      </c>
      <c r="V410" s="307" t="str">
        <f t="shared" si="363"/>
        <v/>
      </c>
      <c r="W410" s="307" t="str">
        <f t="shared" si="364"/>
        <v/>
      </c>
      <c r="X410" s="307" t="str">
        <f t="shared" si="365"/>
        <v/>
      </c>
      <c r="Y410" s="307" t="str">
        <f t="shared" si="366"/>
        <v/>
      </c>
      <c r="Z410" s="307" t="str">
        <f t="shared" si="367"/>
        <v/>
      </c>
      <c r="AA410" s="307" t="str">
        <f t="shared" si="368"/>
        <v/>
      </c>
      <c r="AB410" s="307" t="str">
        <f t="shared" si="369"/>
        <v/>
      </c>
      <c r="AC410" s="307" t="str">
        <f t="shared" si="370"/>
        <v/>
      </c>
      <c r="AD410" s="307" t="str">
        <f t="shared" si="371"/>
        <v/>
      </c>
      <c r="AE410" s="307" t="str">
        <f t="shared" si="372"/>
        <v/>
      </c>
      <c r="AF410" s="307" t="str">
        <f t="shared" si="373"/>
        <v/>
      </c>
      <c r="AG410" s="307" t="str">
        <f t="shared" si="374"/>
        <v/>
      </c>
      <c r="AH410" s="307" t="str">
        <f t="shared" si="375"/>
        <v/>
      </c>
      <c r="AI410" s="307" t="str">
        <f t="shared" si="376"/>
        <v/>
      </c>
      <c r="AJ410" s="307" t="str">
        <f t="shared" si="377"/>
        <v/>
      </c>
      <c r="AK410" s="307" t="str">
        <f t="shared" si="378"/>
        <v/>
      </c>
      <c r="AL410" s="307" t="str">
        <f t="shared" si="379"/>
        <v/>
      </c>
      <c r="AM410" s="307" t="str">
        <f t="shared" si="380"/>
        <v/>
      </c>
      <c r="AN410" s="307" t="str">
        <f t="shared" si="381"/>
        <v/>
      </c>
      <c r="AO410" s="307" t="str">
        <f t="shared" si="382"/>
        <v/>
      </c>
      <c r="AP410" s="307" t="str">
        <f t="shared" si="383"/>
        <v/>
      </c>
      <c r="AQ410" s="307" t="str">
        <f t="shared" si="384"/>
        <v/>
      </c>
      <c r="AR410" s="307" t="str">
        <f t="shared" si="385"/>
        <v/>
      </c>
      <c r="AS410" s="307" t="str">
        <f t="shared" si="386"/>
        <v/>
      </c>
      <c r="AT410" s="307" t="str">
        <f t="shared" si="387"/>
        <v/>
      </c>
      <c r="AU410" s="307" t="str">
        <f t="shared" si="388"/>
        <v/>
      </c>
      <c r="AV410" s="307" t="str">
        <f t="shared" si="389"/>
        <v/>
      </c>
      <c r="AW410" s="307" t="str">
        <f t="shared" si="390"/>
        <v/>
      </c>
      <c r="AX410" s="307" t="str">
        <f t="shared" si="391"/>
        <v/>
      </c>
      <c r="AY410" s="307" t="str">
        <f t="shared" si="392"/>
        <v/>
      </c>
      <c r="AZ410" s="307" t="str">
        <f t="shared" si="393"/>
        <v/>
      </c>
      <c r="BA410" s="307" t="str">
        <f t="shared" si="394"/>
        <v/>
      </c>
      <c r="BB410" s="311">
        <f t="shared" si="395"/>
        <v>0</v>
      </c>
    </row>
    <row r="411" spans="1:54">
      <c r="A411" s="307" t="str">
        <f t="shared" si="397"/>
        <v/>
      </c>
      <c r="B411" s="313" t="str">
        <f t="shared" si="397"/>
        <v/>
      </c>
      <c r="C411" s="307" t="str">
        <f t="shared" si="397"/>
        <v/>
      </c>
      <c r="D411" s="307" t="str">
        <f t="shared" si="346"/>
        <v/>
      </c>
      <c r="E411" s="307" t="str">
        <f t="shared" si="347"/>
        <v/>
      </c>
      <c r="F411" s="307" t="str">
        <f t="shared" si="348"/>
        <v/>
      </c>
      <c r="G411" s="307" t="str">
        <f t="shared" si="349"/>
        <v/>
      </c>
      <c r="H411" s="307" t="str">
        <f t="shared" si="396"/>
        <v/>
      </c>
      <c r="I411" s="307" t="str">
        <f t="shared" si="350"/>
        <v/>
      </c>
      <c r="J411" s="307" t="str">
        <f t="shared" si="351"/>
        <v/>
      </c>
      <c r="K411" s="307" t="str">
        <f t="shared" si="352"/>
        <v/>
      </c>
      <c r="L411" s="307" t="str">
        <f t="shared" si="353"/>
        <v/>
      </c>
      <c r="M411" s="307" t="str">
        <f t="shared" si="354"/>
        <v/>
      </c>
      <c r="N411" s="307" t="str">
        <f t="shared" si="355"/>
        <v/>
      </c>
      <c r="O411" s="307" t="str">
        <f t="shared" si="356"/>
        <v/>
      </c>
      <c r="P411" s="307" t="str">
        <f t="shared" si="357"/>
        <v/>
      </c>
      <c r="Q411" s="307" t="str">
        <f t="shared" si="358"/>
        <v/>
      </c>
      <c r="R411" s="307" t="str">
        <f t="shared" si="359"/>
        <v/>
      </c>
      <c r="S411" s="307" t="str">
        <f t="shared" si="360"/>
        <v/>
      </c>
      <c r="T411" s="307" t="str">
        <f t="shared" si="361"/>
        <v/>
      </c>
      <c r="U411" s="307" t="str">
        <f t="shared" si="362"/>
        <v/>
      </c>
      <c r="V411" s="307" t="str">
        <f t="shared" si="363"/>
        <v/>
      </c>
      <c r="W411" s="307" t="str">
        <f t="shared" si="364"/>
        <v/>
      </c>
      <c r="X411" s="307" t="str">
        <f t="shared" si="365"/>
        <v/>
      </c>
      <c r="Y411" s="307" t="str">
        <f t="shared" si="366"/>
        <v/>
      </c>
      <c r="Z411" s="307" t="str">
        <f t="shared" si="367"/>
        <v/>
      </c>
      <c r="AA411" s="307" t="str">
        <f t="shared" si="368"/>
        <v/>
      </c>
      <c r="AB411" s="307" t="str">
        <f t="shared" si="369"/>
        <v/>
      </c>
      <c r="AC411" s="307" t="str">
        <f t="shared" si="370"/>
        <v/>
      </c>
      <c r="AD411" s="307" t="str">
        <f t="shared" si="371"/>
        <v/>
      </c>
      <c r="AE411" s="307" t="str">
        <f t="shared" si="372"/>
        <v/>
      </c>
      <c r="AF411" s="307" t="str">
        <f t="shared" si="373"/>
        <v/>
      </c>
      <c r="AG411" s="307" t="str">
        <f t="shared" si="374"/>
        <v/>
      </c>
      <c r="AH411" s="307" t="str">
        <f t="shared" si="375"/>
        <v/>
      </c>
      <c r="AI411" s="307" t="str">
        <f t="shared" si="376"/>
        <v/>
      </c>
      <c r="AJ411" s="307" t="str">
        <f t="shared" si="377"/>
        <v/>
      </c>
      <c r="AK411" s="307" t="str">
        <f t="shared" si="378"/>
        <v/>
      </c>
      <c r="AL411" s="307" t="str">
        <f t="shared" si="379"/>
        <v/>
      </c>
      <c r="AM411" s="307" t="str">
        <f t="shared" si="380"/>
        <v/>
      </c>
      <c r="AN411" s="307" t="str">
        <f t="shared" si="381"/>
        <v/>
      </c>
      <c r="AO411" s="307" t="str">
        <f t="shared" si="382"/>
        <v/>
      </c>
      <c r="AP411" s="307" t="str">
        <f t="shared" si="383"/>
        <v/>
      </c>
      <c r="AQ411" s="307" t="str">
        <f t="shared" si="384"/>
        <v/>
      </c>
      <c r="AR411" s="307" t="str">
        <f t="shared" si="385"/>
        <v/>
      </c>
      <c r="AS411" s="307" t="str">
        <f t="shared" si="386"/>
        <v/>
      </c>
      <c r="AT411" s="307" t="str">
        <f t="shared" si="387"/>
        <v/>
      </c>
      <c r="AU411" s="307" t="str">
        <f t="shared" si="388"/>
        <v/>
      </c>
      <c r="AV411" s="307" t="str">
        <f t="shared" si="389"/>
        <v/>
      </c>
      <c r="AW411" s="307" t="str">
        <f t="shared" si="390"/>
        <v/>
      </c>
      <c r="AX411" s="307" t="str">
        <f t="shared" si="391"/>
        <v/>
      </c>
      <c r="AY411" s="307" t="str">
        <f t="shared" si="392"/>
        <v/>
      </c>
      <c r="AZ411" s="307" t="str">
        <f t="shared" si="393"/>
        <v/>
      </c>
      <c r="BA411" s="307" t="str">
        <f t="shared" si="394"/>
        <v/>
      </c>
      <c r="BB411" s="311">
        <f t="shared" si="395"/>
        <v>0</v>
      </c>
    </row>
    <row r="412" spans="1:54">
      <c r="A412" s="307" t="str">
        <f t="shared" si="397"/>
        <v/>
      </c>
      <c r="B412" s="313" t="str">
        <f t="shared" si="397"/>
        <v/>
      </c>
      <c r="C412" s="307" t="str">
        <f t="shared" si="397"/>
        <v/>
      </c>
      <c r="D412" s="307" t="str">
        <f t="shared" si="346"/>
        <v/>
      </c>
      <c r="E412" s="307" t="str">
        <f t="shared" si="347"/>
        <v/>
      </c>
      <c r="F412" s="307" t="str">
        <f t="shared" si="348"/>
        <v/>
      </c>
      <c r="G412" s="307" t="str">
        <f t="shared" si="349"/>
        <v/>
      </c>
      <c r="H412" s="307" t="str">
        <f t="shared" si="396"/>
        <v/>
      </c>
      <c r="I412" s="307" t="str">
        <f t="shared" si="350"/>
        <v/>
      </c>
      <c r="J412" s="307" t="str">
        <f t="shared" si="351"/>
        <v/>
      </c>
      <c r="K412" s="307" t="str">
        <f t="shared" si="352"/>
        <v/>
      </c>
      <c r="L412" s="307" t="str">
        <f t="shared" si="353"/>
        <v/>
      </c>
      <c r="M412" s="307" t="str">
        <f t="shared" si="354"/>
        <v/>
      </c>
      <c r="N412" s="307" t="str">
        <f t="shared" si="355"/>
        <v/>
      </c>
      <c r="O412" s="307" t="str">
        <f t="shared" si="356"/>
        <v/>
      </c>
      <c r="P412" s="307" t="str">
        <f t="shared" si="357"/>
        <v/>
      </c>
      <c r="Q412" s="307" t="str">
        <f t="shared" si="358"/>
        <v/>
      </c>
      <c r="R412" s="307" t="str">
        <f t="shared" si="359"/>
        <v/>
      </c>
      <c r="S412" s="307" t="str">
        <f t="shared" si="360"/>
        <v/>
      </c>
      <c r="T412" s="307" t="str">
        <f t="shared" si="361"/>
        <v/>
      </c>
      <c r="U412" s="307" t="str">
        <f t="shared" si="362"/>
        <v/>
      </c>
      <c r="V412" s="307" t="str">
        <f t="shared" si="363"/>
        <v/>
      </c>
      <c r="W412" s="307" t="str">
        <f t="shared" si="364"/>
        <v/>
      </c>
      <c r="X412" s="307" t="str">
        <f t="shared" si="365"/>
        <v/>
      </c>
      <c r="Y412" s="307" t="str">
        <f t="shared" si="366"/>
        <v/>
      </c>
      <c r="Z412" s="307" t="str">
        <f t="shared" si="367"/>
        <v/>
      </c>
      <c r="AA412" s="307" t="str">
        <f t="shared" si="368"/>
        <v/>
      </c>
      <c r="AB412" s="307" t="str">
        <f t="shared" si="369"/>
        <v/>
      </c>
      <c r="AC412" s="307" t="str">
        <f t="shared" si="370"/>
        <v/>
      </c>
      <c r="AD412" s="307" t="str">
        <f t="shared" si="371"/>
        <v/>
      </c>
      <c r="AE412" s="307" t="str">
        <f t="shared" si="372"/>
        <v/>
      </c>
      <c r="AF412" s="307" t="str">
        <f t="shared" si="373"/>
        <v/>
      </c>
      <c r="AG412" s="307" t="str">
        <f t="shared" si="374"/>
        <v/>
      </c>
      <c r="AH412" s="307" t="str">
        <f t="shared" si="375"/>
        <v/>
      </c>
      <c r="AI412" s="307" t="str">
        <f t="shared" si="376"/>
        <v/>
      </c>
      <c r="AJ412" s="307" t="str">
        <f t="shared" si="377"/>
        <v/>
      </c>
      <c r="AK412" s="307" t="str">
        <f t="shared" si="378"/>
        <v/>
      </c>
      <c r="AL412" s="307" t="str">
        <f t="shared" si="379"/>
        <v/>
      </c>
      <c r="AM412" s="307" t="str">
        <f t="shared" si="380"/>
        <v/>
      </c>
      <c r="AN412" s="307" t="str">
        <f t="shared" si="381"/>
        <v/>
      </c>
      <c r="AO412" s="307" t="str">
        <f t="shared" si="382"/>
        <v/>
      </c>
      <c r="AP412" s="307" t="str">
        <f t="shared" si="383"/>
        <v/>
      </c>
      <c r="AQ412" s="307" t="str">
        <f t="shared" si="384"/>
        <v/>
      </c>
      <c r="AR412" s="307" t="str">
        <f t="shared" si="385"/>
        <v/>
      </c>
      <c r="AS412" s="307" t="str">
        <f t="shared" si="386"/>
        <v/>
      </c>
      <c r="AT412" s="307" t="str">
        <f t="shared" si="387"/>
        <v/>
      </c>
      <c r="AU412" s="307" t="str">
        <f t="shared" si="388"/>
        <v/>
      </c>
      <c r="AV412" s="307" t="str">
        <f t="shared" si="389"/>
        <v/>
      </c>
      <c r="AW412" s="307" t="str">
        <f t="shared" si="390"/>
        <v/>
      </c>
      <c r="AX412" s="307" t="str">
        <f t="shared" si="391"/>
        <v/>
      </c>
      <c r="AY412" s="307" t="str">
        <f t="shared" si="392"/>
        <v/>
      </c>
      <c r="AZ412" s="307" t="str">
        <f t="shared" si="393"/>
        <v/>
      </c>
      <c r="BA412" s="307" t="str">
        <f t="shared" si="394"/>
        <v/>
      </c>
      <c r="BB412" s="311">
        <f t="shared" si="395"/>
        <v>0</v>
      </c>
    </row>
    <row r="413" spans="1:54">
      <c r="A413" s="307" t="str">
        <f t="shared" si="397"/>
        <v/>
      </c>
      <c r="B413" s="313" t="str">
        <f t="shared" si="397"/>
        <v/>
      </c>
      <c r="C413" s="307" t="str">
        <f t="shared" si="397"/>
        <v/>
      </c>
      <c r="D413" s="307" t="str">
        <f t="shared" si="346"/>
        <v/>
      </c>
      <c r="E413" s="307" t="str">
        <f t="shared" si="347"/>
        <v/>
      </c>
      <c r="F413" s="307" t="str">
        <f t="shared" si="348"/>
        <v/>
      </c>
      <c r="G413" s="307" t="str">
        <f t="shared" si="349"/>
        <v/>
      </c>
      <c r="H413" s="307" t="str">
        <f t="shared" si="396"/>
        <v/>
      </c>
      <c r="I413" s="307" t="str">
        <f t="shared" si="350"/>
        <v/>
      </c>
      <c r="J413" s="307" t="str">
        <f t="shared" si="351"/>
        <v/>
      </c>
      <c r="K413" s="307" t="str">
        <f t="shared" si="352"/>
        <v/>
      </c>
      <c r="L413" s="307" t="str">
        <f t="shared" si="353"/>
        <v/>
      </c>
      <c r="M413" s="307" t="str">
        <f t="shared" si="354"/>
        <v/>
      </c>
      <c r="N413" s="307" t="str">
        <f t="shared" si="355"/>
        <v/>
      </c>
      <c r="O413" s="307" t="str">
        <f t="shared" si="356"/>
        <v/>
      </c>
      <c r="P413" s="307" t="str">
        <f t="shared" si="357"/>
        <v/>
      </c>
      <c r="Q413" s="307" t="str">
        <f t="shared" si="358"/>
        <v/>
      </c>
      <c r="R413" s="307" t="str">
        <f t="shared" si="359"/>
        <v/>
      </c>
      <c r="S413" s="307" t="str">
        <f t="shared" si="360"/>
        <v/>
      </c>
      <c r="T413" s="307" t="str">
        <f t="shared" si="361"/>
        <v/>
      </c>
      <c r="U413" s="307" t="str">
        <f t="shared" si="362"/>
        <v/>
      </c>
      <c r="V413" s="307" t="str">
        <f t="shared" si="363"/>
        <v/>
      </c>
      <c r="W413" s="307" t="str">
        <f t="shared" si="364"/>
        <v/>
      </c>
      <c r="X413" s="307" t="str">
        <f t="shared" si="365"/>
        <v/>
      </c>
      <c r="Y413" s="307" t="str">
        <f t="shared" si="366"/>
        <v/>
      </c>
      <c r="Z413" s="307" t="str">
        <f t="shared" si="367"/>
        <v/>
      </c>
      <c r="AA413" s="307" t="str">
        <f t="shared" si="368"/>
        <v/>
      </c>
      <c r="AB413" s="307" t="str">
        <f t="shared" si="369"/>
        <v/>
      </c>
      <c r="AC413" s="307" t="str">
        <f t="shared" si="370"/>
        <v/>
      </c>
      <c r="AD413" s="307" t="str">
        <f t="shared" si="371"/>
        <v/>
      </c>
      <c r="AE413" s="307" t="str">
        <f t="shared" si="372"/>
        <v/>
      </c>
      <c r="AF413" s="307" t="str">
        <f t="shared" si="373"/>
        <v/>
      </c>
      <c r="AG413" s="307" t="str">
        <f t="shared" si="374"/>
        <v/>
      </c>
      <c r="AH413" s="307" t="str">
        <f t="shared" si="375"/>
        <v/>
      </c>
      <c r="AI413" s="307" t="str">
        <f t="shared" si="376"/>
        <v/>
      </c>
      <c r="AJ413" s="307" t="str">
        <f t="shared" si="377"/>
        <v/>
      </c>
      <c r="AK413" s="307" t="str">
        <f t="shared" si="378"/>
        <v/>
      </c>
      <c r="AL413" s="307" t="str">
        <f t="shared" si="379"/>
        <v/>
      </c>
      <c r="AM413" s="307" t="str">
        <f t="shared" si="380"/>
        <v/>
      </c>
      <c r="AN413" s="307" t="str">
        <f t="shared" si="381"/>
        <v/>
      </c>
      <c r="AO413" s="307" t="str">
        <f t="shared" si="382"/>
        <v/>
      </c>
      <c r="AP413" s="307" t="str">
        <f t="shared" si="383"/>
        <v/>
      </c>
      <c r="AQ413" s="307" t="str">
        <f t="shared" si="384"/>
        <v/>
      </c>
      <c r="AR413" s="307" t="str">
        <f t="shared" si="385"/>
        <v/>
      </c>
      <c r="AS413" s="307" t="str">
        <f t="shared" si="386"/>
        <v/>
      </c>
      <c r="AT413" s="307" t="str">
        <f t="shared" si="387"/>
        <v/>
      </c>
      <c r="AU413" s="307" t="str">
        <f t="shared" si="388"/>
        <v/>
      </c>
      <c r="AV413" s="307" t="str">
        <f t="shared" si="389"/>
        <v/>
      </c>
      <c r="AW413" s="307" t="str">
        <f t="shared" si="390"/>
        <v/>
      </c>
      <c r="AX413" s="307" t="str">
        <f t="shared" si="391"/>
        <v/>
      </c>
      <c r="AY413" s="307" t="str">
        <f t="shared" si="392"/>
        <v/>
      </c>
      <c r="AZ413" s="307" t="str">
        <f t="shared" si="393"/>
        <v/>
      </c>
      <c r="BA413" s="307" t="str">
        <f t="shared" si="394"/>
        <v/>
      </c>
      <c r="BB413" s="311">
        <f t="shared" si="395"/>
        <v>0</v>
      </c>
    </row>
    <row r="414" spans="1:54">
      <c r="A414" s="307" t="str">
        <f t="shared" si="397"/>
        <v/>
      </c>
      <c r="B414" s="313" t="str">
        <f t="shared" si="397"/>
        <v/>
      </c>
      <c r="C414" s="307" t="str">
        <f t="shared" si="397"/>
        <v/>
      </c>
      <c r="D414" s="307" t="str">
        <f t="shared" si="346"/>
        <v/>
      </c>
      <c r="E414" s="307" t="str">
        <f t="shared" si="347"/>
        <v/>
      </c>
      <c r="F414" s="307" t="str">
        <f t="shared" si="348"/>
        <v/>
      </c>
      <c r="G414" s="307" t="str">
        <f t="shared" si="349"/>
        <v/>
      </c>
      <c r="H414" s="307" t="str">
        <f t="shared" si="396"/>
        <v/>
      </c>
      <c r="I414" s="307" t="str">
        <f t="shared" si="350"/>
        <v/>
      </c>
      <c r="J414" s="307" t="str">
        <f t="shared" si="351"/>
        <v/>
      </c>
      <c r="K414" s="307" t="str">
        <f t="shared" si="352"/>
        <v/>
      </c>
      <c r="L414" s="307" t="str">
        <f t="shared" si="353"/>
        <v/>
      </c>
      <c r="M414" s="307" t="str">
        <f t="shared" si="354"/>
        <v/>
      </c>
      <c r="N414" s="307" t="str">
        <f t="shared" si="355"/>
        <v/>
      </c>
      <c r="O414" s="307" t="str">
        <f t="shared" si="356"/>
        <v/>
      </c>
      <c r="P414" s="307" t="str">
        <f t="shared" si="357"/>
        <v/>
      </c>
      <c r="Q414" s="307" t="str">
        <f t="shared" si="358"/>
        <v/>
      </c>
      <c r="R414" s="307" t="str">
        <f t="shared" si="359"/>
        <v/>
      </c>
      <c r="S414" s="307" t="str">
        <f t="shared" si="360"/>
        <v/>
      </c>
      <c r="T414" s="307" t="str">
        <f t="shared" si="361"/>
        <v/>
      </c>
      <c r="U414" s="307" t="str">
        <f t="shared" si="362"/>
        <v/>
      </c>
      <c r="V414" s="307" t="str">
        <f t="shared" si="363"/>
        <v/>
      </c>
      <c r="W414" s="307" t="str">
        <f t="shared" si="364"/>
        <v/>
      </c>
      <c r="X414" s="307" t="str">
        <f t="shared" si="365"/>
        <v/>
      </c>
      <c r="Y414" s="307" t="str">
        <f t="shared" si="366"/>
        <v/>
      </c>
      <c r="Z414" s="307" t="str">
        <f t="shared" si="367"/>
        <v/>
      </c>
      <c r="AA414" s="307" t="str">
        <f t="shared" si="368"/>
        <v/>
      </c>
      <c r="AB414" s="307" t="str">
        <f t="shared" si="369"/>
        <v/>
      </c>
      <c r="AC414" s="307" t="str">
        <f t="shared" si="370"/>
        <v/>
      </c>
      <c r="AD414" s="307" t="str">
        <f t="shared" si="371"/>
        <v/>
      </c>
      <c r="AE414" s="307" t="str">
        <f t="shared" si="372"/>
        <v/>
      </c>
      <c r="AF414" s="307" t="str">
        <f t="shared" si="373"/>
        <v/>
      </c>
      <c r="AG414" s="307" t="str">
        <f t="shared" si="374"/>
        <v/>
      </c>
      <c r="AH414" s="307" t="str">
        <f t="shared" si="375"/>
        <v/>
      </c>
      <c r="AI414" s="307" t="str">
        <f t="shared" si="376"/>
        <v/>
      </c>
      <c r="AJ414" s="307" t="str">
        <f t="shared" si="377"/>
        <v/>
      </c>
      <c r="AK414" s="307" t="str">
        <f t="shared" si="378"/>
        <v/>
      </c>
      <c r="AL414" s="307" t="str">
        <f t="shared" si="379"/>
        <v/>
      </c>
      <c r="AM414" s="307" t="str">
        <f t="shared" si="380"/>
        <v/>
      </c>
      <c r="AN414" s="307" t="str">
        <f t="shared" si="381"/>
        <v/>
      </c>
      <c r="AO414" s="307" t="str">
        <f t="shared" si="382"/>
        <v/>
      </c>
      <c r="AP414" s="307" t="str">
        <f t="shared" si="383"/>
        <v/>
      </c>
      <c r="AQ414" s="307" t="str">
        <f t="shared" si="384"/>
        <v/>
      </c>
      <c r="AR414" s="307" t="str">
        <f t="shared" si="385"/>
        <v/>
      </c>
      <c r="AS414" s="307" t="str">
        <f t="shared" si="386"/>
        <v/>
      </c>
      <c r="AT414" s="307" t="str">
        <f t="shared" si="387"/>
        <v/>
      </c>
      <c r="AU414" s="307" t="str">
        <f t="shared" si="388"/>
        <v/>
      </c>
      <c r="AV414" s="307" t="str">
        <f t="shared" si="389"/>
        <v/>
      </c>
      <c r="AW414" s="307" t="str">
        <f t="shared" si="390"/>
        <v/>
      </c>
      <c r="AX414" s="307" t="str">
        <f t="shared" si="391"/>
        <v/>
      </c>
      <c r="AY414" s="307" t="str">
        <f t="shared" si="392"/>
        <v/>
      </c>
      <c r="AZ414" s="307" t="str">
        <f t="shared" si="393"/>
        <v/>
      </c>
      <c r="BA414" s="307" t="str">
        <f t="shared" si="394"/>
        <v/>
      </c>
      <c r="BB414" s="311">
        <f t="shared" si="395"/>
        <v>0</v>
      </c>
    </row>
    <row r="415" spans="1:54">
      <c r="A415" s="307" t="str">
        <f t="shared" si="397"/>
        <v/>
      </c>
      <c r="B415" s="313" t="str">
        <f t="shared" si="397"/>
        <v/>
      </c>
      <c r="C415" s="307" t="str">
        <f t="shared" si="397"/>
        <v/>
      </c>
      <c r="D415" s="307" t="str">
        <f t="shared" si="346"/>
        <v/>
      </c>
      <c r="E415" s="307" t="str">
        <f t="shared" si="347"/>
        <v/>
      </c>
      <c r="F415" s="307" t="str">
        <f t="shared" si="348"/>
        <v/>
      </c>
      <c r="G415" s="307" t="str">
        <f t="shared" si="349"/>
        <v/>
      </c>
      <c r="H415" s="307" t="str">
        <f t="shared" si="396"/>
        <v/>
      </c>
      <c r="I415" s="307" t="str">
        <f t="shared" si="350"/>
        <v/>
      </c>
      <c r="J415" s="307" t="str">
        <f t="shared" si="351"/>
        <v/>
      </c>
      <c r="K415" s="307" t="str">
        <f t="shared" si="352"/>
        <v/>
      </c>
      <c r="L415" s="307" t="str">
        <f t="shared" si="353"/>
        <v/>
      </c>
      <c r="M415" s="307" t="str">
        <f t="shared" si="354"/>
        <v/>
      </c>
      <c r="N415" s="307" t="str">
        <f t="shared" si="355"/>
        <v/>
      </c>
      <c r="O415" s="307" t="str">
        <f t="shared" si="356"/>
        <v/>
      </c>
      <c r="P415" s="307" t="str">
        <f t="shared" si="357"/>
        <v/>
      </c>
      <c r="Q415" s="307" t="str">
        <f t="shared" si="358"/>
        <v/>
      </c>
      <c r="R415" s="307" t="str">
        <f t="shared" si="359"/>
        <v/>
      </c>
      <c r="S415" s="307" t="str">
        <f t="shared" si="360"/>
        <v/>
      </c>
      <c r="T415" s="307" t="str">
        <f t="shared" si="361"/>
        <v/>
      </c>
      <c r="U415" s="307" t="str">
        <f t="shared" si="362"/>
        <v/>
      </c>
      <c r="V415" s="307" t="str">
        <f t="shared" si="363"/>
        <v/>
      </c>
      <c r="W415" s="307" t="str">
        <f t="shared" si="364"/>
        <v/>
      </c>
      <c r="X415" s="307" t="str">
        <f t="shared" si="365"/>
        <v/>
      </c>
      <c r="Y415" s="307" t="str">
        <f t="shared" si="366"/>
        <v/>
      </c>
      <c r="Z415" s="307" t="str">
        <f t="shared" si="367"/>
        <v/>
      </c>
      <c r="AA415" s="307" t="str">
        <f t="shared" si="368"/>
        <v/>
      </c>
      <c r="AB415" s="307" t="str">
        <f t="shared" si="369"/>
        <v/>
      </c>
      <c r="AC415" s="307" t="str">
        <f t="shared" si="370"/>
        <v/>
      </c>
      <c r="AD415" s="307" t="str">
        <f t="shared" si="371"/>
        <v/>
      </c>
      <c r="AE415" s="307" t="str">
        <f t="shared" si="372"/>
        <v/>
      </c>
      <c r="AF415" s="307" t="str">
        <f t="shared" si="373"/>
        <v/>
      </c>
      <c r="AG415" s="307" t="str">
        <f t="shared" si="374"/>
        <v/>
      </c>
      <c r="AH415" s="307" t="str">
        <f t="shared" si="375"/>
        <v/>
      </c>
      <c r="AI415" s="307" t="str">
        <f t="shared" si="376"/>
        <v/>
      </c>
      <c r="AJ415" s="307" t="str">
        <f t="shared" si="377"/>
        <v/>
      </c>
      <c r="AK415" s="307" t="str">
        <f t="shared" si="378"/>
        <v/>
      </c>
      <c r="AL415" s="307" t="str">
        <f t="shared" si="379"/>
        <v/>
      </c>
      <c r="AM415" s="307" t="str">
        <f t="shared" si="380"/>
        <v/>
      </c>
      <c r="AN415" s="307" t="str">
        <f t="shared" si="381"/>
        <v/>
      </c>
      <c r="AO415" s="307" t="str">
        <f t="shared" si="382"/>
        <v/>
      </c>
      <c r="AP415" s="307" t="str">
        <f t="shared" si="383"/>
        <v/>
      </c>
      <c r="AQ415" s="307" t="str">
        <f t="shared" si="384"/>
        <v/>
      </c>
      <c r="AR415" s="307" t="str">
        <f t="shared" si="385"/>
        <v/>
      </c>
      <c r="AS415" s="307" t="str">
        <f t="shared" si="386"/>
        <v/>
      </c>
      <c r="AT415" s="307" t="str">
        <f t="shared" si="387"/>
        <v/>
      </c>
      <c r="AU415" s="307" t="str">
        <f t="shared" si="388"/>
        <v/>
      </c>
      <c r="AV415" s="307" t="str">
        <f t="shared" si="389"/>
        <v/>
      </c>
      <c r="AW415" s="307" t="str">
        <f t="shared" si="390"/>
        <v/>
      </c>
      <c r="AX415" s="307" t="str">
        <f t="shared" si="391"/>
        <v/>
      </c>
      <c r="AY415" s="307" t="str">
        <f t="shared" si="392"/>
        <v/>
      </c>
      <c r="AZ415" s="307" t="str">
        <f t="shared" si="393"/>
        <v/>
      </c>
      <c r="BA415" s="307" t="str">
        <f t="shared" si="394"/>
        <v/>
      </c>
      <c r="BB415" s="311">
        <f t="shared" si="395"/>
        <v>0</v>
      </c>
    </row>
    <row r="416" spans="1:54">
      <c r="A416" s="307" t="str">
        <f t="shared" si="397"/>
        <v/>
      </c>
      <c r="B416" s="313" t="str">
        <f t="shared" si="397"/>
        <v/>
      </c>
      <c r="C416" s="307" t="str">
        <f t="shared" si="397"/>
        <v/>
      </c>
      <c r="D416" s="307" t="str">
        <f t="shared" si="346"/>
        <v/>
      </c>
      <c r="E416" s="307" t="str">
        <f t="shared" si="347"/>
        <v/>
      </c>
      <c r="F416" s="307" t="str">
        <f t="shared" si="348"/>
        <v/>
      </c>
      <c r="G416" s="307" t="str">
        <f t="shared" si="349"/>
        <v/>
      </c>
      <c r="H416" s="307" t="str">
        <f t="shared" si="396"/>
        <v/>
      </c>
      <c r="I416" s="307" t="str">
        <f t="shared" si="350"/>
        <v/>
      </c>
      <c r="J416" s="307" t="str">
        <f t="shared" si="351"/>
        <v/>
      </c>
      <c r="K416" s="307" t="str">
        <f t="shared" si="352"/>
        <v/>
      </c>
      <c r="L416" s="307" t="str">
        <f t="shared" si="353"/>
        <v/>
      </c>
      <c r="M416" s="307" t="str">
        <f t="shared" si="354"/>
        <v/>
      </c>
      <c r="N416" s="307" t="str">
        <f t="shared" si="355"/>
        <v/>
      </c>
      <c r="O416" s="307" t="str">
        <f t="shared" si="356"/>
        <v/>
      </c>
      <c r="P416" s="307" t="str">
        <f t="shared" si="357"/>
        <v/>
      </c>
      <c r="Q416" s="307" t="str">
        <f t="shared" si="358"/>
        <v/>
      </c>
      <c r="R416" s="307" t="str">
        <f t="shared" si="359"/>
        <v/>
      </c>
      <c r="S416" s="307" t="str">
        <f t="shared" si="360"/>
        <v/>
      </c>
      <c r="T416" s="307" t="str">
        <f t="shared" si="361"/>
        <v/>
      </c>
      <c r="U416" s="307" t="str">
        <f t="shared" si="362"/>
        <v/>
      </c>
      <c r="V416" s="307" t="str">
        <f t="shared" si="363"/>
        <v/>
      </c>
      <c r="W416" s="307" t="str">
        <f t="shared" si="364"/>
        <v/>
      </c>
      <c r="X416" s="307" t="str">
        <f t="shared" si="365"/>
        <v/>
      </c>
      <c r="Y416" s="307" t="str">
        <f t="shared" si="366"/>
        <v/>
      </c>
      <c r="Z416" s="307" t="str">
        <f t="shared" si="367"/>
        <v/>
      </c>
      <c r="AA416" s="307" t="str">
        <f t="shared" si="368"/>
        <v/>
      </c>
      <c r="AB416" s="307" t="str">
        <f t="shared" si="369"/>
        <v/>
      </c>
      <c r="AC416" s="307" t="str">
        <f t="shared" si="370"/>
        <v/>
      </c>
      <c r="AD416" s="307" t="str">
        <f t="shared" si="371"/>
        <v/>
      </c>
      <c r="AE416" s="307" t="str">
        <f t="shared" si="372"/>
        <v/>
      </c>
      <c r="AF416" s="307" t="str">
        <f t="shared" si="373"/>
        <v/>
      </c>
      <c r="AG416" s="307" t="str">
        <f t="shared" si="374"/>
        <v/>
      </c>
      <c r="AH416" s="307" t="str">
        <f t="shared" si="375"/>
        <v/>
      </c>
      <c r="AI416" s="307" t="str">
        <f t="shared" si="376"/>
        <v/>
      </c>
      <c r="AJ416" s="307" t="str">
        <f t="shared" si="377"/>
        <v/>
      </c>
      <c r="AK416" s="307" t="str">
        <f t="shared" si="378"/>
        <v/>
      </c>
      <c r="AL416" s="307" t="str">
        <f t="shared" si="379"/>
        <v/>
      </c>
      <c r="AM416" s="307" t="str">
        <f t="shared" si="380"/>
        <v/>
      </c>
      <c r="AN416" s="307" t="str">
        <f t="shared" si="381"/>
        <v/>
      </c>
      <c r="AO416" s="307" t="str">
        <f t="shared" si="382"/>
        <v/>
      </c>
      <c r="AP416" s="307" t="str">
        <f t="shared" si="383"/>
        <v/>
      </c>
      <c r="AQ416" s="307" t="str">
        <f t="shared" si="384"/>
        <v/>
      </c>
      <c r="AR416" s="307" t="str">
        <f t="shared" si="385"/>
        <v/>
      </c>
      <c r="AS416" s="307" t="str">
        <f t="shared" si="386"/>
        <v/>
      </c>
      <c r="AT416" s="307" t="str">
        <f t="shared" si="387"/>
        <v/>
      </c>
      <c r="AU416" s="307" t="str">
        <f t="shared" si="388"/>
        <v/>
      </c>
      <c r="AV416" s="307" t="str">
        <f t="shared" si="389"/>
        <v/>
      </c>
      <c r="AW416" s="307" t="str">
        <f t="shared" si="390"/>
        <v/>
      </c>
      <c r="AX416" s="307" t="str">
        <f t="shared" si="391"/>
        <v/>
      </c>
      <c r="AY416" s="307" t="str">
        <f t="shared" si="392"/>
        <v/>
      </c>
      <c r="AZ416" s="307" t="str">
        <f t="shared" si="393"/>
        <v/>
      </c>
      <c r="BA416" s="307" t="str">
        <f t="shared" si="394"/>
        <v/>
      </c>
      <c r="BB416" s="311">
        <f t="shared" si="395"/>
        <v>0</v>
      </c>
    </row>
    <row r="417" spans="1:57">
      <c r="A417" s="307" t="str">
        <f t="shared" si="397"/>
        <v/>
      </c>
      <c r="B417" s="313" t="str">
        <f t="shared" si="397"/>
        <v/>
      </c>
      <c r="C417" s="307" t="str">
        <f t="shared" si="397"/>
        <v/>
      </c>
      <c r="D417" s="307" t="str">
        <f t="shared" si="346"/>
        <v/>
      </c>
      <c r="E417" s="307" t="str">
        <f t="shared" si="347"/>
        <v/>
      </c>
      <c r="F417" s="307" t="str">
        <f t="shared" si="348"/>
        <v/>
      </c>
      <c r="G417" s="307" t="str">
        <f t="shared" si="349"/>
        <v/>
      </c>
      <c r="H417" s="307" t="str">
        <f t="shared" si="396"/>
        <v/>
      </c>
      <c r="I417" s="307" t="str">
        <f t="shared" si="350"/>
        <v/>
      </c>
      <c r="J417" s="307" t="str">
        <f t="shared" si="351"/>
        <v/>
      </c>
      <c r="K417" s="307" t="str">
        <f t="shared" si="352"/>
        <v/>
      </c>
      <c r="L417" s="307" t="str">
        <f t="shared" si="353"/>
        <v/>
      </c>
      <c r="M417" s="307" t="str">
        <f t="shared" si="354"/>
        <v/>
      </c>
      <c r="N417" s="307" t="str">
        <f t="shared" si="355"/>
        <v/>
      </c>
      <c r="O417" s="307" t="str">
        <f t="shared" si="356"/>
        <v/>
      </c>
      <c r="P417" s="307" t="str">
        <f t="shared" si="357"/>
        <v/>
      </c>
      <c r="Q417" s="307" t="str">
        <f t="shared" si="358"/>
        <v/>
      </c>
      <c r="R417" s="307" t="str">
        <f t="shared" si="359"/>
        <v/>
      </c>
      <c r="S417" s="307" t="str">
        <f t="shared" si="360"/>
        <v/>
      </c>
      <c r="T417" s="307" t="str">
        <f t="shared" si="361"/>
        <v/>
      </c>
      <c r="U417" s="307" t="str">
        <f t="shared" si="362"/>
        <v/>
      </c>
      <c r="V417" s="307" t="str">
        <f t="shared" si="363"/>
        <v/>
      </c>
      <c r="W417" s="307" t="str">
        <f t="shared" si="364"/>
        <v/>
      </c>
      <c r="X417" s="307" t="str">
        <f t="shared" si="365"/>
        <v/>
      </c>
      <c r="Y417" s="307" t="str">
        <f t="shared" si="366"/>
        <v/>
      </c>
      <c r="Z417" s="307" t="str">
        <f t="shared" si="367"/>
        <v/>
      </c>
      <c r="AA417" s="307" t="str">
        <f t="shared" si="368"/>
        <v/>
      </c>
      <c r="AB417" s="307" t="str">
        <f t="shared" si="369"/>
        <v/>
      </c>
      <c r="AC417" s="307" t="str">
        <f t="shared" si="370"/>
        <v/>
      </c>
      <c r="AD417" s="307" t="str">
        <f t="shared" si="371"/>
        <v/>
      </c>
      <c r="AE417" s="307" t="str">
        <f t="shared" si="372"/>
        <v/>
      </c>
      <c r="AF417" s="307" t="str">
        <f t="shared" si="373"/>
        <v/>
      </c>
      <c r="AG417" s="307" t="str">
        <f t="shared" si="374"/>
        <v/>
      </c>
      <c r="AH417" s="307" t="str">
        <f t="shared" si="375"/>
        <v/>
      </c>
      <c r="AI417" s="307" t="str">
        <f t="shared" si="376"/>
        <v/>
      </c>
      <c r="AJ417" s="307" t="str">
        <f t="shared" si="377"/>
        <v/>
      </c>
      <c r="AK417" s="307" t="str">
        <f t="shared" si="378"/>
        <v/>
      </c>
      <c r="AL417" s="307" t="str">
        <f t="shared" si="379"/>
        <v/>
      </c>
      <c r="AM417" s="307" t="str">
        <f t="shared" si="380"/>
        <v/>
      </c>
      <c r="AN417" s="307" t="str">
        <f t="shared" si="381"/>
        <v/>
      </c>
      <c r="AO417" s="307" t="str">
        <f t="shared" si="382"/>
        <v/>
      </c>
      <c r="AP417" s="307" t="str">
        <f t="shared" si="383"/>
        <v/>
      </c>
      <c r="AQ417" s="307" t="str">
        <f t="shared" si="384"/>
        <v/>
      </c>
      <c r="AR417" s="307" t="str">
        <f t="shared" si="385"/>
        <v/>
      </c>
      <c r="AS417" s="307" t="str">
        <f t="shared" si="386"/>
        <v/>
      </c>
      <c r="AT417" s="307" t="str">
        <f t="shared" si="387"/>
        <v/>
      </c>
      <c r="AU417" s="307" t="str">
        <f t="shared" si="388"/>
        <v/>
      </c>
      <c r="AV417" s="307" t="str">
        <f t="shared" si="389"/>
        <v/>
      </c>
      <c r="AW417" s="307" t="str">
        <f t="shared" si="390"/>
        <v/>
      </c>
      <c r="AX417" s="307" t="str">
        <f t="shared" si="391"/>
        <v/>
      </c>
      <c r="AY417" s="307" t="str">
        <f t="shared" si="392"/>
        <v/>
      </c>
      <c r="AZ417" s="307" t="str">
        <f t="shared" si="393"/>
        <v/>
      </c>
      <c r="BA417" s="307" t="str">
        <f t="shared" si="394"/>
        <v/>
      </c>
      <c r="BB417" s="311">
        <f t="shared" si="395"/>
        <v>0</v>
      </c>
    </row>
    <row r="418" spans="1:57">
      <c r="A418" s="307" t="str">
        <f t="shared" si="397"/>
        <v/>
      </c>
      <c r="B418" s="313" t="str">
        <f t="shared" si="397"/>
        <v/>
      </c>
      <c r="C418" s="307" t="str">
        <f t="shared" si="397"/>
        <v/>
      </c>
      <c r="D418" s="307" t="str">
        <f t="shared" si="346"/>
        <v/>
      </c>
      <c r="E418" s="307" t="str">
        <f t="shared" si="347"/>
        <v/>
      </c>
      <c r="F418" s="307" t="str">
        <f t="shared" si="348"/>
        <v/>
      </c>
      <c r="G418" s="307" t="str">
        <f t="shared" si="349"/>
        <v/>
      </c>
      <c r="H418" s="307" t="str">
        <f t="shared" si="396"/>
        <v/>
      </c>
      <c r="I418" s="307" t="str">
        <f t="shared" si="350"/>
        <v/>
      </c>
      <c r="J418" s="307" t="str">
        <f t="shared" si="351"/>
        <v/>
      </c>
      <c r="K418" s="307" t="str">
        <f t="shared" si="352"/>
        <v/>
      </c>
      <c r="L418" s="307" t="str">
        <f t="shared" si="353"/>
        <v/>
      </c>
      <c r="M418" s="307" t="str">
        <f t="shared" si="354"/>
        <v/>
      </c>
      <c r="N418" s="307" t="str">
        <f t="shared" si="355"/>
        <v/>
      </c>
      <c r="O418" s="307" t="str">
        <f t="shared" si="356"/>
        <v/>
      </c>
      <c r="P418" s="307" t="str">
        <f t="shared" si="357"/>
        <v/>
      </c>
      <c r="Q418" s="307" t="str">
        <f t="shared" si="358"/>
        <v/>
      </c>
      <c r="R418" s="307" t="str">
        <f t="shared" si="359"/>
        <v/>
      </c>
      <c r="S418" s="307" t="str">
        <f t="shared" si="360"/>
        <v/>
      </c>
      <c r="T418" s="307" t="str">
        <f t="shared" si="361"/>
        <v/>
      </c>
      <c r="U418" s="307" t="str">
        <f t="shared" si="362"/>
        <v/>
      </c>
      <c r="V418" s="307" t="str">
        <f t="shared" si="363"/>
        <v/>
      </c>
      <c r="W418" s="307" t="str">
        <f t="shared" si="364"/>
        <v/>
      </c>
      <c r="X418" s="307" t="str">
        <f t="shared" si="365"/>
        <v/>
      </c>
      <c r="Y418" s="307" t="str">
        <f t="shared" si="366"/>
        <v/>
      </c>
      <c r="Z418" s="307" t="str">
        <f t="shared" si="367"/>
        <v/>
      </c>
      <c r="AA418" s="307" t="str">
        <f t="shared" si="368"/>
        <v/>
      </c>
      <c r="AB418" s="307" t="str">
        <f t="shared" si="369"/>
        <v/>
      </c>
      <c r="AC418" s="307" t="str">
        <f t="shared" si="370"/>
        <v/>
      </c>
      <c r="AD418" s="307" t="str">
        <f t="shared" si="371"/>
        <v/>
      </c>
      <c r="AE418" s="307" t="str">
        <f t="shared" si="372"/>
        <v/>
      </c>
      <c r="AF418" s="307" t="str">
        <f t="shared" si="373"/>
        <v/>
      </c>
      <c r="AG418" s="307" t="str">
        <f t="shared" si="374"/>
        <v/>
      </c>
      <c r="AH418" s="307" t="str">
        <f t="shared" si="375"/>
        <v/>
      </c>
      <c r="AI418" s="307" t="str">
        <f t="shared" si="376"/>
        <v/>
      </c>
      <c r="AJ418" s="307" t="str">
        <f t="shared" si="377"/>
        <v/>
      </c>
      <c r="AK418" s="307" t="str">
        <f t="shared" si="378"/>
        <v/>
      </c>
      <c r="AL418" s="307" t="str">
        <f t="shared" si="379"/>
        <v/>
      </c>
      <c r="AM418" s="307" t="str">
        <f t="shared" si="380"/>
        <v/>
      </c>
      <c r="AN418" s="307" t="str">
        <f t="shared" si="381"/>
        <v/>
      </c>
      <c r="AO418" s="307" t="str">
        <f t="shared" si="382"/>
        <v/>
      </c>
      <c r="AP418" s="307" t="str">
        <f t="shared" si="383"/>
        <v/>
      </c>
      <c r="AQ418" s="307" t="str">
        <f t="shared" si="384"/>
        <v/>
      </c>
      <c r="AR418" s="307" t="str">
        <f t="shared" si="385"/>
        <v/>
      </c>
      <c r="AS418" s="307" t="str">
        <f t="shared" si="386"/>
        <v/>
      </c>
      <c r="AT418" s="307" t="str">
        <f t="shared" si="387"/>
        <v/>
      </c>
      <c r="AU418" s="307" t="str">
        <f t="shared" si="388"/>
        <v/>
      </c>
      <c r="AV418" s="307" t="str">
        <f t="shared" si="389"/>
        <v/>
      </c>
      <c r="AW418" s="307" t="str">
        <f t="shared" si="390"/>
        <v/>
      </c>
      <c r="AX418" s="307" t="str">
        <f t="shared" si="391"/>
        <v/>
      </c>
      <c r="AY418" s="307" t="str">
        <f t="shared" si="392"/>
        <v/>
      </c>
      <c r="AZ418" s="307" t="str">
        <f t="shared" si="393"/>
        <v/>
      </c>
      <c r="BA418" s="307" t="str">
        <f t="shared" si="394"/>
        <v/>
      </c>
      <c r="BB418" s="311">
        <f t="shared" si="395"/>
        <v>0</v>
      </c>
    </row>
    <row r="419" spans="1:57">
      <c r="A419" s="307" t="str">
        <f t="shared" si="397"/>
        <v/>
      </c>
      <c r="B419" s="313" t="str">
        <f t="shared" si="397"/>
        <v/>
      </c>
      <c r="C419" s="307" t="str">
        <f t="shared" si="397"/>
        <v/>
      </c>
      <c r="D419" s="307" t="str">
        <f t="shared" si="346"/>
        <v/>
      </c>
      <c r="E419" s="307" t="str">
        <f t="shared" si="347"/>
        <v/>
      </c>
      <c r="F419" s="307" t="str">
        <f t="shared" si="348"/>
        <v/>
      </c>
      <c r="G419" s="307" t="str">
        <f t="shared" si="349"/>
        <v/>
      </c>
      <c r="H419" s="307" t="str">
        <f t="shared" si="396"/>
        <v/>
      </c>
      <c r="I419" s="307" t="str">
        <f t="shared" si="350"/>
        <v/>
      </c>
      <c r="J419" s="307" t="str">
        <f t="shared" si="351"/>
        <v/>
      </c>
      <c r="K419" s="307" t="str">
        <f t="shared" si="352"/>
        <v/>
      </c>
      <c r="L419" s="307" t="str">
        <f t="shared" si="353"/>
        <v/>
      </c>
      <c r="M419" s="307" t="str">
        <f t="shared" si="354"/>
        <v/>
      </c>
      <c r="N419" s="307" t="str">
        <f t="shared" si="355"/>
        <v/>
      </c>
      <c r="O419" s="307" t="str">
        <f t="shared" si="356"/>
        <v/>
      </c>
      <c r="P419" s="307" t="str">
        <f t="shared" si="357"/>
        <v/>
      </c>
      <c r="Q419" s="307" t="str">
        <f t="shared" si="358"/>
        <v/>
      </c>
      <c r="R419" s="307" t="str">
        <f t="shared" si="359"/>
        <v/>
      </c>
      <c r="S419" s="307" t="str">
        <f t="shared" si="360"/>
        <v/>
      </c>
      <c r="T419" s="307" t="str">
        <f t="shared" si="361"/>
        <v/>
      </c>
      <c r="U419" s="307" t="str">
        <f t="shared" si="362"/>
        <v/>
      </c>
      <c r="V419" s="307" t="str">
        <f t="shared" si="363"/>
        <v/>
      </c>
      <c r="W419" s="307" t="str">
        <f t="shared" si="364"/>
        <v/>
      </c>
      <c r="X419" s="307" t="str">
        <f t="shared" si="365"/>
        <v/>
      </c>
      <c r="Y419" s="307" t="str">
        <f t="shared" si="366"/>
        <v/>
      </c>
      <c r="Z419" s="307" t="str">
        <f t="shared" si="367"/>
        <v/>
      </c>
      <c r="AA419" s="307" t="str">
        <f t="shared" si="368"/>
        <v/>
      </c>
      <c r="AB419" s="307" t="str">
        <f t="shared" si="369"/>
        <v/>
      </c>
      <c r="AC419" s="307" t="str">
        <f t="shared" si="370"/>
        <v/>
      </c>
      <c r="AD419" s="307" t="str">
        <f t="shared" si="371"/>
        <v/>
      </c>
      <c r="AE419" s="307" t="str">
        <f t="shared" si="372"/>
        <v/>
      </c>
      <c r="AF419" s="307" t="str">
        <f t="shared" si="373"/>
        <v/>
      </c>
      <c r="AG419" s="307" t="str">
        <f t="shared" si="374"/>
        <v/>
      </c>
      <c r="AH419" s="307" t="str">
        <f t="shared" si="375"/>
        <v/>
      </c>
      <c r="AI419" s="307" t="str">
        <f t="shared" si="376"/>
        <v/>
      </c>
      <c r="AJ419" s="307" t="str">
        <f t="shared" si="377"/>
        <v/>
      </c>
      <c r="AK419" s="307" t="str">
        <f t="shared" si="378"/>
        <v/>
      </c>
      <c r="AL419" s="307" t="str">
        <f t="shared" si="379"/>
        <v/>
      </c>
      <c r="AM419" s="307" t="str">
        <f t="shared" si="380"/>
        <v/>
      </c>
      <c r="AN419" s="307" t="str">
        <f t="shared" si="381"/>
        <v/>
      </c>
      <c r="AO419" s="307" t="str">
        <f t="shared" si="382"/>
        <v/>
      </c>
      <c r="AP419" s="307" t="str">
        <f t="shared" si="383"/>
        <v/>
      </c>
      <c r="AQ419" s="307" t="str">
        <f t="shared" si="384"/>
        <v/>
      </c>
      <c r="AR419" s="307" t="str">
        <f t="shared" si="385"/>
        <v/>
      </c>
      <c r="AS419" s="307" t="str">
        <f t="shared" si="386"/>
        <v/>
      </c>
      <c r="AT419" s="307" t="str">
        <f t="shared" si="387"/>
        <v/>
      </c>
      <c r="AU419" s="307" t="str">
        <f t="shared" si="388"/>
        <v/>
      </c>
      <c r="AV419" s="307" t="str">
        <f t="shared" si="389"/>
        <v/>
      </c>
      <c r="AW419" s="307" t="str">
        <f t="shared" si="390"/>
        <v/>
      </c>
      <c r="AX419" s="307" t="str">
        <f t="shared" si="391"/>
        <v/>
      </c>
      <c r="AY419" s="307" t="str">
        <f t="shared" si="392"/>
        <v/>
      </c>
      <c r="AZ419" s="307" t="str">
        <f t="shared" si="393"/>
        <v/>
      </c>
      <c r="BA419" s="307" t="str">
        <f t="shared" si="394"/>
        <v/>
      </c>
      <c r="BB419" s="311">
        <f t="shared" si="395"/>
        <v>0</v>
      </c>
    </row>
    <row r="420" spans="1:57">
      <c r="A420" s="307" t="str">
        <f t="shared" si="397"/>
        <v/>
      </c>
      <c r="B420" s="313" t="str">
        <f t="shared" si="397"/>
        <v/>
      </c>
      <c r="C420" s="307" t="str">
        <f t="shared" si="397"/>
        <v/>
      </c>
      <c r="D420" s="307" t="str">
        <f t="shared" si="346"/>
        <v/>
      </c>
      <c r="E420" s="307" t="str">
        <f t="shared" si="347"/>
        <v/>
      </c>
      <c r="F420" s="307" t="str">
        <f t="shared" si="348"/>
        <v/>
      </c>
      <c r="G420" s="307" t="str">
        <f t="shared" si="349"/>
        <v/>
      </c>
      <c r="H420" s="307" t="str">
        <f t="shared" si="396"/>
        <v/>
      </c>
      <c r="I420" s="307" t="str">
        <f t="shared" si="350"/>
        <v/>
      </c>
      <c r="J420" s="307" t="str">
        <f t="shared" si="351"/>
        <v/>
      </c>
      <c r="K420" s="307" t="str">
        <f t="shared" si="352"/>
        <v/>
      </c>
      <c r="L420" s="307" t="str">
        <f t="shared" si="353"/>
        <v/>
      </c>
      <c r="M420" s="307" t="str">
        <f t="shared" si="354"/>
        <v/>
      </c>
      <c r="N420" s="307" t="str">
        <f t="shared" si="355"/>
        <v/>
      </c>
      <c r="O420" s="307" t="str">
        <f t="shared" si="356"/>
        <v/>
      </c>
      <c r="P420" s="307" t="str">
        <f t="shared" si="357"/>
        <v/>
      </c>
      <c r="Q420" s="307" t="str">
        <f t="shared" si="358"/>
        <v/>
      </c>
      <c r="R420" s="307" t="str">
        <f t="shared" si="359"/>
        <v/>
      </c>
      <c r="S420" s="307" t="str">
        <f t="shared" si="360"/>
        <v/>
      </c>
      <c r="T420" s="307" t="str">
        <f t="shared" si="361"/>
        <v/>
      </c>
      <c r="U420" s="307" t="str">
        <f t="shared" si="362"/>
        <v/>
      </c>
      <c r="V420" s="307" t="str">
        <f t="shared" si="363"/>
        <v/>
      </c>
      <c r="W420" s="307" t="str">
        <f t="shared" si="364"/>
        <v/>
      </c>
      <c r="X420" s="307" t="str">
        <f t="shared" si="365"/>
        <v/>
      </c>
      <c r="Y420" s="307" t="str">
        <f t="shared" si="366"/>
        <v/>
      </c>
      <c r="Z420" s="307" t="str">
        <f t="shared" si="367"/>
        <v/>
      </c>
      <c r="AA420" s="307" t="str">
        <f t="shared" si="368"/>
        <v/>
      </c>
      <c r="AB420" s="307" t="str">
        <f t="shared" si="369"/>
        <v/>
      </c>
      <c r="AC420" s="307" t="str">
        <f t="shared" si="370"/>
        <v/>
      </c>
      <c r="AD420" s="307" t="str">
        <f t="shared" si="371"/>
        <v/>
      </c>
      <c r="AE420" s="307" t="str">
        <f t="shared" si="372"/>
        <v/>
      </c>
      <c r="AF420" s="307" t="str">
        <f t="shared" si="373"/>
        <v/>
      </c>
      <c r="AG420" s="307" t="str">
        <f t="shared" si="374"/>
        <v/>
      </c>
      <c r="AH420" s="307" t="str">
        <f t="shared" si="375"/>
        <v/>
      </c>
      <c r="AI420" s="307" t="str">
        <f t="shared" si="376"/>
        <v/>
      </c>
      <c r="AJ420" s="307" t="str">
        <f t="shared" si="377"/>
        <v/>
      </c>
      <c r="AK420" s="307" t="str">
        <f t="shared" si="378"/>
        <v/>
      </c>
      <c r="AL420" s="307" t="str">
        <f t="shared" si="379"/>
        <v/>
      </c>
      <c r="AM420" s="307" t="str">
        <f t="shared" si="380"/>
        <v/>
      </c>
      <c r="AN420" s="307" t="str">
        <f t="shared" si="381"/>
        <v/>
      </c>
      <c r="AO420" s="307" t="str">
        <f t="shared" si="382"/>
        <v/>
      </c>
      <c r="AP420" s="307" t="str">
        <f t="shared" si="383"/>
        <v/>
      </c>
      <c r="AQ420" s="307" t="str">
        <f t="shared" si="384"/>
        <v/>
      </c>
      <c r="AR420" s="307" t="str">
        <f t="shared" si="385"/>
        <v/>
      </c>
      <c r="AS420" s="307" t="str">
        <f t="shared" si="386"/>
        <v/>
      </c>
      <c r="AT420" s="307" t="str">
        <f t="shared" si="387"/>
        <v/>
      </c>
      <c r="AU420" s="307" t="str">
        <f t="shared" si="388"/>
        <v/>
      </c>
      <c r="AV420" s="307" t="str">
        <f t="shared" si="389"/>
        <v/>
      </c>
      <c r="AW420" s="307" t="str">
        <f t="shared" si="390"/>
        <v/>
      </c>
      <c r="AX420" s="307" t="str">
        <f t="shared" si="391"/>
        <v/>
      </c>
      <c r="AY420" s="307" t="str">
        <f t="shared" si="392"/>
        <v/>
      </c>
      <c r="AZ420" s="307" t="str">
        <f t="shared" si="393"/>
        <v/>
      </c>
      <c r="BA420" s="307" t="str">
        <f t="shared" si="394"/>
        <v/>
      </c>
      <c r="BB420" s="311">
        <f t="shared" si="395"/>
        <v>0</v>
      </c>
    </row>
    <row r="421" spans="1:57">
      <c r="A421" s="307" t="str">
        <f t="shared" si="397"/>
        <v/>
      </c>
      <c r="B421" s="313" t="str">
        <f t="shared" si="397"/>
        <v/>
      </c>
      <c r="C421" s="307" t="str">
        <f t="shared" si="397"/>
        <v/>
      </c>
      <c r="D421" s="307" t="str">
        <f t="shared" si="346"/>
        <v/>
      </c>
      <c r="E421" s="307" t="str">
        <f t="shared" si="347"/>
        <v/>
      </c>
      <c r="F421" s="307" t="str">
        <f t="shared" si="348"/>
        <v/>
      </c>
      <c r="G421" s="307" t="str">
        <f t="shared" si="349"/>
        <v/>
      </c>
      <c r="H421" s="307" t="str">
        <f t="shared" si="396"/>
        <v/>
      </c>
      <c r="I421" s="307" t="str">
        <f t="shared" si="350"/>
        <v/>
      </c>
      <c r="J421" s="307" t="str">
        <f t="shared" si="351"/>
        <v/>
      </c>
      <c r="K421" s="307" t="str">
        <f t="shared" si="352"/>
        <v/>
      </c>
      <c r="L421" s="307" t="str">
        <f t="shared" si="353"/>
        <v/>
      </c>
      <c r="M421" s="307" t="str">
        <f t="shared" si="354"/>
        <v/>
      </c>
      <c r="N421" s="307" t="str">
        <f t="shared" si="355"/>
        <v/>
      </c>
      <c r="O421" s="307" t="str">
        <f t="shared" si="356"/>
        <v/>
      </c>
      <c r="P421" s="307" t="str">
        <f t="shared" si="357"/>
        <v/>
      </c>
      <c r="Q421" s="307" t="str">
        <f t="shared" si="358"/>
        <v/>
      </c>
      <c r="R421" s="307" t="str">
        <f t="shared" si="359"/>
        <v/>
      </c>
      <c r="S421" s="307" t="str">
        <f t="shared" si="360"/>
        <v/>
      </c>
      <c r="T421" s="307" t="str">
        <f t="shared" si="361"/>
        <v/>
      </c>
      <c r="U421" s="307" t="str">
        <f t="shared" si="362"/>
        <v/>
      </c>
      <c r="V421" s="307" t="str">
        <f t="shared" si="363"/>
        <v/>
      </c>
      <c r="W421" s="307" t="str">
        <f t="shared" si="364"/>
        <v/>
      </c>
      <c r="X421" s="307" t="str">
        <f t="shared" si="365"/>
        <v/>
      </c>
      <c r="Y421" s="307" t="str">
        <f t="shared" si="366"/>
        <v/>
      </c>
      <c r="Z421" s="307" t="str">
        <f t="shared" si="367"/>
        <v/>
      </c>
      <c r="AA421" s="307" t="str">
        <f t="shared" si="368"/>
        <v/>
      </c>
      <c r="AB421" s="307" t="str">
        <f t="shared" si="369"/>
        <v/>
      </c>
      <c r="AC421" s="307" t="str">
        <f t="shared" si="370"/>
        <v/>
      </c>
      <c r="AD421" s="307" t="str">
        <f t="shared" si="371"/>
        <v/>
      </c>
      <c r="AE421" s="307" t="str">
        <f t="shared" si="372"/>
        <v/>
      </c>
      <c r="AF421" s="307" t="str">
        <f t="shared" si="373"/>
        <v/>
      </c>
      <c r="AG421" s="307" t="str">
        <f t="shared" si="374"/>
        <v/>
      </c>
      <c r="AH421" s="307" t="str">
        <f t="shared" si="375"/>
        <v/>
      </c>
      <c r="AI421" s="307" t="str">
        <f t="shared" si="376"/>
        <v/>
      </c>
      <c r="AJ421" s="307" t="str">
        <f t="shared" si="377"/>
        <v/>
      </c>
      <c r="AK421" s="307" t="str">
        <f t="shared" si="378"/>
        <v/>
      </c>
      <c r="AL421" s="307" t="str">
        <f t="shared" si="379"/>
        <v/>
      </c>
      <c r="AM421" s="307" t="str">
        <f t="shared" si="380"/>
        <v/>
      </c>
      <c r="AN421" s="307" t="str">
        <f t="shared" si="381"/>
        <v/>
      </c>
      <c r="AO421" s="307" t="str">
        <f t="shared" si="382"/>
        <v/>
      </c>
      <c r="AP421" s="307" t="str">
        <f t="shared" si="383"/>
        <v/>
      </c>
      <c r="AQ421" s="307" t="str">
        <f t="shared" si="384"/>
        <v/>
      </c>
      <c r="AR421" s="307" t="str">
        <f t="shared" si="385"/>
        <v/>
      </c>
      <c r="AS421" s="307" t="str">
        <f t="shared" si="386"/>
        <v/>
      </c>
      <c r="AT421" s="307" t="str">
        <f t="shared" si="387"/>
        <v/>
      </c>
      <c r="AU421" s="307" t="str">
        <f t="shared" si="388"/>
        <v/>
      </c>
      <c r="AV421" s="307" t="str">
        <f t="shared" si="389"/>
        <v/>
      </c>
      <c r="AW421" s="307" t="str">
        <f t="shared" si="390"/>
        <v/>
      </c>
      <c r="AX421" s="307" t="str">
        <f t="shared" si="391"/>
        <v/>
      </c>
      <c r="AY421" s="307" t="str">
        <f t="shared" si="392"/>
        <v/>
      </c>
      <c r="AZ421" s="307" t="str">
        <f t="shared" si="393"/>
        <v/>
      </c>
      <c r="BA421" s="307" t="str">
        <f t="shared" si="394"/>
        <v/>
      </c>
      <c r="BB421" s="311">
        <f t="shared" si="395"/>
        <v>0</v>
      </c>
    </row>
    <row r="422" spans="1:57">
      <c r="A422" s="307" t="str">
        <f t="shared" si="397"/>
        <v/>
      </c>
      <c r="B422" s="313" t="str">
        <f t="shared" si="397"/>
        <v/>
      </c>
      <c r="C422" s="307" t="str">
        <f t="shared" si="397"/>
        <v/>
      </c>
      <c r="D422" s="307" t="str">
        <f t="shared" ref="D422:D425" si="398">IF(OR(AND($BD$325&lt;=$D$325,$D$325&lt;=$BE$325),AND($BD$326&lt;=$D$325,$D$325&lt;=$BE$326)),D315,"")</f>
        <v/>
      </c>
      <c r="E422" s="307" t="str">
        <f t="shared" ref="E422:E425" si="399">IF(OR(AND($BD$325&lt;=$E$325,$E$325&lt;=$BE$325),AND($BD$326&lt;=$E$325,$E$325&lt;=$BE$326)),E315,"")</f>
        <v/>
      </c>
      <c r="F422" s="307" t="str">
        <f t="shared" ref="F422:F425" si="400">IF(OR(AND($BD$325&lt;=$F$325,$F$325&lt;=$BE$325),AND($BD$326&lt;=$F$325,$F$325&lt;=$BE$326)),F315,"")</f>
        <v/>
      </c>
      <c r="G422" s="307" t="str">
        <f t="shared" ref="G422:G425" si="401">IF(OR(AND($BD$325&lt;=$G$325,$G$325&lt;=$BE$325),AND($BD$326&lt;=$G$325,$G$325&lt;=$BE$326)),G315,"")</f>
        <v/>
      </c>
      <c r="H422" s="307" t="str">
        <f t="shared" si="396"/>
        <v/>
      </c>
      <c r="I422" s="307" t="str">
        <f t="shared" ref="I422:I425" si="402">IF(OR(AND($BD$325&lt;=$I$325,$I$325&lt;=$BE$325),AND($BD$326&lt;=$I$325,$I$325&lt;=$BE$326)),I315,"")</f>
        <v/>
      </c>
      <c r="J422" s="307" t="str">
        <f t="shared" ref="J422:J425" si="403">IF(OR(AND($BD$325&lt;=$J$325,$J$325&lt;=$BE$325),AND($BD$326&lt;=$J$325,$J$325&lt;=$BE$326)),J315,"")</f>
        <v/>
      </c>
      <c r="K422" s="307" t="str">
        <f t="shared" ref="K422:K425" si="404">IF(OR(AND($BD$325&lt;=$K$325,$K$325&lt;=$BE$325),AND($BD$326&lt;=$K$325,$K$325&lt;=$BE$326)),K315,"")</f>
        <v/>
      </c>
      <c r="L422" s="307" t="str">
        <f t="shared" ref="L422:L425" si="405">IF(OR(AND($BD$325&lt;=$L$325,$L$325&lt;=$BE$325),AND($BD$326&lt;=$L$325,$L$325&lt;=$BE$326)),L315,"")</f>
        <v/>
      </c>
      <c r="M422" s="307" t="str">
        <f t="shared" ref="M422:M425" si="406">IF(OR(AND($BD$325&lt;=$M$325,$M$325&lt;=$BE$325),AND($BD$326&lt;=$M$325,$M$325&lt;=$BE$326)),M315,"")</f>
        <v/>
      </c>
      <c r="N422" s="307" t="str">
        <f t="shared" ref="N422:N425" si="407">IF(OR(AND($BD$325&lt;=$N$325,$N$325&lt;=$BE$325),AND($BD$326&lt;=$N$325,$N$325&lt;=$BE$326)),N315,"")</f>
        <v/>
      </c>
      <c r="O422" s="307" t="str">
        <f t="shared" ref="O422:O425" si="408">IF(OR(AND($BD$325&lt;=$O$325,$O$325&lt;=$BE$325),AND($BD$326&lt;=$O$325,$O$325&lt;=$BE$326)),O315,"")</f>
        <v/>
      </c>
      <c r="P422" s="307" t="str">
        <f t="shared" ref="P422:P425" si="409">IF(OR(AND($BD$325&lt;=$P$325,$P$325&lt;=$BE$325),AND($BD$326&lt;=$P$325,$P$325&lt;=$BE$326)),P315,"")</f>
        <v/>
      </c>
      <c r="Q422" s="307" t="str">
        <f t="shared" ref="Q422:Q425" si="410">IF(OR(AND($BD$325&lt;=$Q$325,$Q$325&lt;=$BE$325),AND($BD$326&lt;=$Q$325,$Q$325&lt;=$BE$326)),Q315,"")</f>
        <v/>
      </c>
      <c r="R422" s="307" t="str">
        <f t="shared" ref="R422:R425" si="411">IF(OR(AND($BD$325&lt;=$R$325,$R$325&lt;=$BE$325),AND($BD$326&lt;=$R$325,$R$325&lt;=$BE$326)),R315,"")</f>
        <v/>
      </c>
      <c r="S422" s="307" t="str">
        <f t="shared" ref="S422:S425" si="412">IF(OR(AND($BD$325&lt;=$S$325,$S$325&lt;=$BE$325),AND($BD$326&lt;=$S$325,$S$325&lt;=$BE$326)),S315,"")</f>
        <v/>
      </c>
      <c r="T422" s="307" t="str">
        <f t="shared" ref="T422:T425" si="413">IF(OR(AND($BD$325&lt;=$T$325,$T$325&lt;=$BE$325),AND($BD$326&lt;=$T$325,$T$325&lt;=$BE$326)),T315,"")</f>
        <v/>
      </c>
      <c r="U422" s="307" t="str">
        <f t="shared" ref="U422:U425" si="414">IF(OR(AND($BD$325&lt;=$U$325,$U$325&lt;=$BE$325),AND($BD$326&lt;=$U$325,$U$325&lt;=$BE$326)),U315,"")</f>
        <v/>
      </c>
      <c r="V422" s="307" t="str">
        <f t="shared" ref="V422:V425" si="415">IF(OR(AND($BD$325&lt;=$V$325,$V$325&lt;=$BE$325),AND($BD$326&lt;=$V$325,$V$325&lt;=$BE$326)),V315,"")</f>
        <v/>
      </c>
      <c r="W422" s="307" t="str">
        <f t="shared" ref="W422:W425" si="416">IF(OR(AND($BD$325&lt;=$W$325,$W$325&lt;=$BE$325),AND($BD$326&lt;=$W$325,$W$325&lt;=$BE$326)),W315,"")</f>
        <v/>
      </c>
      <c r="X422" s="307" t="str">
        <f t="shared" ref="X422:X425" si="417">IF(OR(AND($BD$325&lt;=$X$325,$X$325&lt;=$BE$325),AND($BD$326&lt;=$X$325,$X$325&lt;=$BE$326)),X315,"")</f>
        <v/>
      </c>
      <c r="Y422" s="307" t="str">
        <f t="shared" ref="Y422:Y425" si="418">IF(OR(AND($BD$325&lt;=$Y$325,$Y$325&lt;=$BE$325),AND($BD$326&lt;=$Y$325,$Y$325&lt;=$BE$326)),Y315,"")</f>
        <v/>
      </c>
      <c r="Z422" s="307" t="str">
        <f t="shared" ref="Z422:Z425" si="419">IF(OR(AND($BD$325&lt;=$Z$325,$Z$325&lt;=$BE$325),AND($BD$326&lt;=$Z$325,$Z$325&lt;=$BE$326)),Z315,"")</f>
        <v/>
      </c>
      <c r="AA422" s="307" t="str">
        <f t="shared" ref="AA422:AA425" si="420">IF(OR(AND($BD$325&lt;=$AA$325,$AA$325&lt;=$BE$325),AND($BD$326&lt;=$AA$325,$AA$325&lt;=$BE$326)),AA315,"")</f>
        <v/>
      </c>
      <c r="AB422" s="307" t="str">
        <f t="shared" ref="AB422:AB425" si="421">IF(OR(AND($BD$325&lt;=$AB$325,$AB$325&lt;=$BE$325),AND($BD$326&lt;=$AB$325,$AB$325&lt;=$BE$326)),AB315,"")</f>
        <v/>
      </c>
      <c r="AC422" s="307" t="str">
        <f t="shared" ref="AC422:AC425" si="422">IF(OR(AND($BD$325&lt;=$AC$325,$AC$325&lt;=$BE$325),AND($BD$326&lt;=$AC$325,$AC$325&lt;=$BE$326)),AC315,"")</f>
        <v/>
      </c>
      <c r="AD422" s="307" t="str">
        <f t="shared" ref="AD422:AD425" si="423">IF(OR(AND($BD$325&lt;=$AD$325,$AD$325&lt;=$BE$325),AND($BD$326&lt;=$AD$325,$AD$325&lt;=$BE$326)),AD315,"")</f>
        <v/>
      </c>
      <c r="AE422" s="307" t="str">
        <f t="shared" ref="AE422:AE425" si="424">IF(OR(AND($BD$325&lt;=$AE$325,$AE$325&lt;=$BE$325),AND($BD$326&lt;=$AE$325,$AE$325&lt;=$BE$326)),AE315,"")</f>
        <v/>
      </c>
      <c r="AF422" s="307" t="str">
        <f t="shared" ref="AF422:AF425" si="425">IF(OR(AND($BD$325&lt;=$AF$325,$AF$325&lt;=$BE$325),AND($BD$326&lt;=$AF$325,$AF$325&lt;=$BE$326)),AF315,"")</f>
        <v/>
      </c>
      <c r="AG422" s="307" t="str">
        <f t="shared" ref="AG422:AG425" si="426">IF(OR(AND($BD$325&lt;=$AG$325,$AG$325&lt;=$BE$325),AND($BD$326&lt;=$AG$325,$AG$325&lt;=$BE$326)),AG315,"")</f>
        <v/>
      </c>
      <c r="AH422" s="307" t="str">
        <f t="shared" ref="AH422:AH425" si="427">IF(OR(AND($BD$325&lt;=$AH$325,$AH$325&lt;=$BE$325),AND($BD$326&lt;=$AH$325,$AH$325&lt;=$BE$326)),AH315,"")</f>
        <v/>
      </c>
      <c r="AI422" s="307" t="str">
        <f t="shared" ref="AI422:AI425" si="428">IF(OR(AND($BD$325&lt;=$AI$325,$AI$325&lt;=$BE$325),AND($BD$326&lt;=$AI$325,$AI$325&lt;=$BE$326)),AI315,"")</f>
        <v/>
      </c>
      <c r="AJ422" s="307" t="str">
        <f t="shared" ref="AJ422:AJ425" si="429">IF(OR(AND($BD$325&lt;=$AJ$325,$AJ$325&lt;=$BE$325),AND($BD$326&lt;=$AJ$325,$AJ$325&lt;=$BE$326)),AJ315,"")</f>
        <v/>
      </c>
      <c r="AK422" s="307" t="str">
        <f t="shared" ref="AK422:AK425" si="430">IF(OR(AND($BD$325&lt;=$AK$325,$AK$325&lt;=$BE$325),AND($BD$326&lt;=$AK$325,$AK$325&lt;=$BE$326)),AK315,"")</f>
        <v/>
      </c>
      <c r="AL422" s="307" t="str">
        <f t="shared" ref="AL422:AL425" si="431">IF(OR(AND($BD$325&lt;=$AL$325,$AL$325&lt;=$BE$325),AND($BD$326&lt;=$AL$325,$AL$325&lt;=$BE$326)),AL315,"")</f>
        <v/>
      </c>
      <c r="AM422" s="307" t="str">
        <f t="shared" ref="AM422:AM425" si="432">IF(OR(AND($BD$325&lt;=$AM$325,$AM$325&lt;=$BE$325),AND($BD$326&lt;=$AM$325,$AM$325&lt;=$BE$326)),AM315,"")</f>
        <v/>
      </c>
      <c r="AN422" s="307" t="str">
        <f t="shared" ref="AN422:AN425" si="433">IF(OR(AND($BD$325&lt;=$AN$325,$AN$325&lt;=$BE$325),AND($BD$326&lt;=$AN$325,$AN$325&lt;=$BE$326)),AN315,"")</f>
        <v/>
      </c>
      <c r="AO422" s="307" t="str">
        <f t="shared" ref="AO422:AO425" si="434">IF(OR(AND($BD$325&lt;=$AO$325,$AO$325&lt;=$BE$325),AND($BD$326&lt;=$AO$325,$AO$325&lt;=$BE$326)),AO315,"")</f>
        <v/>
      </c>
      <c r="AP422" s="307" t="str">
        <f t="shared" ref="AP422:AP425" si="435">IF(OR(AND($BD$325&lt;=$AP$325,$AP$325&lt;=$BE$325),AND($BD$326&lt;=$AP$325,$AP$325&lt;=$BE$326)),AP315,"")</f>
        <v/>
      </c>
      <c r="AQ422" s="307" t="str">
        <f t="shared" ref="AQ422:AQ425" si="436">IF(OR(AND($BD$325&lt;=$AQ$325,$AQ$325&lt;=$BE$325),AND($BD$326&lt;=$AQ$325,$AQ$325&lt;=$BE$326)),AQ315,"")</f>
        <v/>
      </c>
      <c r="AR422" s="307" t="str">
        <f t="shared" ref="AR422:AR425" si="437">IF(OR(AND($BD$325&lt;=$AR$325,$AR$325&lt;=$BE$325),AND($BD$326&lt;=$AR$325,$AR$325&lt;=$BE$326)),AR315,"")</f>
        <v/>
      </c>
      <c r="AS422" s="307" t="str">
        <f t="shared" ref="AS422:AS425" si="438">IF(OR(AND($BD$325&lt;=$AS$325,$AS$325&lt;=$BE$325),AND($BD$326&lt;=$AS$325,$AS$325&lt;=$BE$326)),AS315,"")</f>
        <v/>
      </c>
      <c r="AT422" s="307" t="str">
        <f t="shared" ref="AT422:AT425" si="439">IF(OR(AND($BD$325&lt;=$AT$325,$AT$325&lt;=$BE$325),AND($BD$326&lt;=$AT$325,$AT$325&lt;=$BE$326)),AT315,"")</f>
        <v/>
      </c>
      <c r="AU422" s="307" t="str">
        <f t="shared" ref="AU422:AU425" si="440">IF(OR(AND($BD$325&lt;=$AU$325,$AU$325&lt;=$BE$325),AND($BD$326&lt;=$AU$325,$AU$325&lt;=$BE$326)),AU315,"")</f>
        <v/>
      </c>
      <c r="AV422" s="307" t="str">
        <f t="shared" ref="AV422:AV425" si="441">IF(OR(AND($BD$325&lt;=$AV$325,$AV$325&lt;=$BE$325),AND($BD$326&lt;=$AV$325,$AV$325&lt;=$BE$326)),AV315,"")</f>
        <v/>
      </c>
      <c r="AW422" s="307" t="str">
        <f t="shared" ref="AW422:AW425" si="442">IF(OR(AND($BD$325&lt;=$AW$325,$AW$325&lt;=$BE$325),AND($BD$326&lt;=$AW$325,$AW$325&lt;=$BE$326)),AW315,"")</f>
        <v/>
      </c>
      <c r="AX422" s="307" t="str">
        <f t="shared" ref="AX422:AX425" si="443">IF(OR(AND($BD$325&lt;=$AX$325,$AX$325&lt;=$BE$325),AND($BD$326&lt;=$AX$325,$AX$325&lt;=$BE$326)),AX315,"")</f>
        <v/>
      </c>
      <c r="AY422" s="307" t="str">
        <f t="shared" ref="AY422:AY425" si="444">IF(OR(AND($BD$325&lt;=$AY$325,$AY$325&lt;=$BE$325),AND($BD$326&lt;=$AY$325,$AY$325&lt;=$BE$326)),AY315,"")</f>
        <v/>
      </c>
      <c r="AZ422" s="307" t="str">
        <f t="shared" ref="AZ422:AZ425" si="445">IF(OR(AND($BD$325&lt;=$AZ$325,$AZ$325&lt;=$BE$325),AND($BD$326&lt;=$AZ$325,$AZ$325&lt;=$BE$326)),AZ315,"")</f>
        <v/>
      </c>
      <c r="BA422" s="307" t="str">
        <f t="shared" ref="BA422:BA425" si="446">IF(OR(AND($BD$325&lt;=$BA$325,$BA$325&lt;=$BE$325),AND($BD$326&lt;=$BA$325,$BA$325&lt;=$BE$326)),BA315,"")</f>
        <v/>
      </c>
      <c r="BB422" s="311">
        <f t="shared" ref="BB422:BB425" si="447">COUNTIF(D422:BA422,1)</f>
        <v>0</v>
      </c>
    </row>
    <row r="423" spans="1:57">
      <c r="A423" s="307" t="str">
        <f t="shared" si="397"/>
        <v/>
      </c>
      <c r="B423" s="313" t="str">
        <f t="shared" si="397"/>
        <v/>
      </c>
      <c r="C423" s="307" t="str">
        <f t="shared" si="397"/>
        <v/>
      </c>
      <c r="D423" s="307" t="str">
        <f t="shared" si="398"/>
        <v/>
      </c>
      <c r="E423" s="307" t="str">
        <f t="shared" si="399"/>
        <v/>
      </c>
      <c r="F423" s="307" t="str">
        <f t="shared" si="400"/>
        <v/>
      </c>
      <c r="G423" s="307" t="str">
        <f t="shared" si="401"/>
        <v/>
      </c>
      <c r="H423" s="307" t="str">
        <f t="shared" si="396"/>
        <v/>
      </c>
      <c r="I423" s="307" t="str">
        <f t="shared" si="402"/>
        <v/>
      </c>
      <c r="J423" s="307" t="str">
        <f t="shared" si="403"/>
        <v/>
      </c>
      <c r="K423" s="307" t="str">
        <f t="shared" si="404"/>
        <v/>
      </c>
      <c r="L423" s="307" t="str">
        <f t="shared" si="405"/>
        <v/>
      </c>
      <c r="M423" s="307" t="str">
        <f t="shared" si="406"/>
        <v/>
      </c>
      <c r="N423" s="307" t="str">
        <f t="shared" si="407"/>
        <v/>
      </c>
      <c r="O423" s="307" t="str">
        <f t="shared" si="408"/>
        <v/>
      </c>
      <c r="P423" s="307" t="str">
        <f t="shared" si="409"/>
        <v/>
      </c>
      <c r="Q423" s="307" t="str">
        <f t="shared" si="410"/>
        <v/>
      </c>
      <c r="R423" s="307" t="str">
        <f t="shared" si="411"/>
        <v/>
      </c>
      <c r="S423" s="307" t="str">
        <f t="shared" si="412"/>
        <v/>
      </c>
      <c r="T423" s="307" t="str">
        <f t="shared" si="413"/>
        <v/>
      </c>
      <c r="U423" s="307" t="str">
        <f t="shared" si="414"/>
        <v/>
      </c>
      <c r="V423" s="307" t="str">
        <f t="shared" si="415"/>
        <v/>
      </c>
      <c r="W423" s="307" t="str">
        <f t="shared" si="416"/>
        <v/>
      </c>
      <c r="X423" s="307" t="str">
        <f t="shared" si="417"/>
        <v/>
      </c>
      <c r="Y423" s="307" t="str">
        <f t="shared" si="418"/>
        <v/>
      </c>
      <c r="Z423" s="307" t="str">
        <f t="shared" si="419"/>
        <v/>
      </c>
      <c r="AA423" s="307" t="str">
        <f t="shared" si="420"/>
        <v/>
      </c>
      <c r="AB423" s="307" t="str">
        <f t="shared" si="421"/>
        <v/>
      </c>
      <c r="AC423" s="307" t="str">
        <f t="shared" si="422"/>
        <v/>
      </c>
      <c r="AD423" s="307" t="str">
        <f t="shared" si="423"/>
        <v/>
      </c>
      <c r="AE423" s="307" t="str">
        <f t="shared" si="424"/>
        <v/>
      </c>
      <c r="AF423" s="307" t="str">
        <f t="shared" si="425"/>
        <v/>
      </c>
      <c r="AG423" s="307" t="str">
        <f t="shared" si="426"/>
        <v/>
      </c>
      <c r="AH423" s="307" t="str">
        <f t="shared" si="427"/>
        <v/>
      </c>
      <c r="AI423" s="307" t="str">
        <f t="shared" si="428"/>
        <v/>
      </c>
      <c r="AJ423" s="307" t="str">
        <f t="shared" si="429"/>
        <v/>
      </c>
      <c r="AK423" s="307" t="str">
        <f t="shared" si="430"/>
        <v/>
      </c>
      <c r="AL423" s="307" t="str">
        <f t="shared" si="431"/>
        <v/>
      </c>
      <c r="AM423" s="307" t="str">
        <f t="shared" si="432"/>
        <v/>
      </c>
      <c r="AN423" s="307" t="str">
        <f t="shared" si="433"/>
        <v/>
      </c>
      <c r="AO423" s="307" t="str">
        <f t="shared" si="434"/>
        <v/>
      </c>
      <c r="AP423" s="307" t="str">
        <f t="shared" si="435"/>
        <v/>
      </c>
      <c r="AQ423" s="307" t="str">
        <f t="shared" si="436"/>
        <v/>
      </c>
      <c r="AR423" s="307" t="str">
        <f t="shared" si="437"/>
        <v/>
      </c>
      <c r="AS423" s="307" t="str">
        <f t="shared" si="438"/>
        <v/>
      </c>
      <c r="AT423" s="307" t="str">
        <f t="shared" si="439"/>
        <v/>
      </c>
      <c r="AU423" s="307" t="str">
        <f t="shared" si="440"/>
        <v/>
      </c>
      <c r="AV423" s="307" t="str">
        <f t="shared" si="441"/>
        <v/>
      </c>
      <c r="AW423" s="307" t="str">
        <f t="shared" si="442"/>
        <v/>
      </c>
      <c r="AX423" s="307" t="str">
        <f t="shared" si="443"/>
        <v/>
      </c>
      <c r="AY423" s="307" t="str">
        <f t="shared" si="444"/>
        <v/>
      </c>
      <c r="AZ423" s="307" t="str">
        <f t="shared" si="445"/>
        <v/>
      </c>
      <c r="BA423" s="307" t="str">
        <f t="shared" si="446"/>
        <v/>
      </c>
      <c r="BB423" s="311">
        <f t="shared" si="447"/>
        <v>0</v>
      </c>
    </row>
    <row r="424" spans="1:57">
      <c r="A424" s="307" t="str">
        <f t="shared" si="397"/>
        <v/>
      </c>
      <c r="B424" s="313" t="str">
        <f t="shared" si="397"/>
        <v/>
      </c>
      <c r="C424" s="307" t="str">
        <f t="shared" si="397"/>
        <v/>
      </c>
      <c r="D424" s="307" t="str">
        <f t="shared" si="398"/>
        <v/>
      </c>
      <c r="E424" s="307" t="str">
        <f t="shared" si="399"/>
        <v/>
      </c>
      <c r="F424" s="307" t="str">
        <f t="shared" si="400"/>
        <v/>
      </c>
      <c r="G424" s="307" t="str">
        <f t="shared" si="401"/>
        <v/>
      </c>
      <c r="H424" s="307" t="str">
        <f t="shared" ref="H424:H425" si="448">IF(OR(AND($BD$325&lt;=$H$325,$H$325&lt;=$BE$325),AND($BD$326&lt;=$H$325,$H$325&lt;=$BE$326)),H317,"")</f>
        <v/>
      </c>
      <c r="I424" s="307" t="str">
        <f t="shared" si="402"/>
        <v/>
      </c>
      <c r="J424" s="307" t="str">
        <f t="shared" si="403"/>
        <v/>
      </c>
      <c r="K424" s="307" t="str">
        <f t="shared" si="404"/>
        <v/>
      </c>
      <c r="L424" s="307" t="str">
        <f t="shared" si="405"/>
        <v/>
      </c>
      <c r="M424" s="307" t="str">
        <f t="shared" si="406"/>
        <v/>
      </c>
      <c r="N424" s="307" t="str">
        <f t="shared" si="407"/>
        <v/>
      </c>
      <c r="O424" s="307" t="str">
        <f t="shared" si="408"/>
        <v/>
      </c>
      <c r="P424" s="307" t="str">
        <f t="shared" si="409"/>
        <v/>
      </c>
      <c r="Q424" s="307" t="str">
        <f t="shared" si="410"/>
        <v/>
      </c>
      <c r="R424" s="307" t="str">
        <f t="shared" si="411"/>
        <v/>
      </c>
      <c r="S424" s="307" t="str">
        <f t="shared" si="412"/>
        <v/>
      </c>
      <c r="T424" s="307" t="str">
        <f t="shared" si="413"/>
        <v/>
      </c>
      <c r="U424" s="307" t="str">
        <f t="shared" si="414"/>
        <v/>
      </c>
      <c r="V424" s="307" t="str">
        <f t="shared" si="415"/>
        <v/>
      </c>
      <c r="W424" s="307" t="str">
        <f t="shared" si="416"/>
        <v/>
      </c>
      <c r="X424" s="307" t="str">
        <f t="shared" si="417"/>
        <v/>
      </c>
      <c r="Y424" s="307" t="str">
        <f t="shared" si="418"/>
        <v/>
      </c>
      <c r="Z424" s="307" t="str">
        <f t="shared" si="419"/>
        <v/>
      </c>
      <c r="AA424" s="307" t="str">
        <f t="shared" si="420"/>
        <v/>
      </c>
      <c r="AB424" s="307" t="str">
        <f t="shared" si="421"/>
        <v/>
      </c>
      <c r="AC424" s="307" t="str">
        <f t="shared" si="422"/>
        <v/>
      </c>
      <c r="AD424" s="307" t="str">
        <f t="shared" si="423"/>
        <v/>
      </c>
      <c r="AE424" s="307" t="str">
        <f t="shared" si="424"/>
        <v/>
      </c>
      <c r="AF424" s="307" t="str">
        <f t="shared" si="425"/>
        <v/>
      </c>
      <c r="AG424" s="307" t="str">
        <f t="shared" si="426"/>
        <v/>
      </c>
      <c r="AH424" s="307" t="str">
        <f t="shared" si="427"/>
        <v/>
      </c>
      <c r="AI424" s="307" t="str">
        <f t="shared" si="428"/>
        <v/>
      </c>
      <c r="AJ424" s="307" t="str">
        <f t="shared" si="429"/>
        <v/>
      </c>
      <c r="AK424" s="307" t="str">
        <f t="shared" si="430"/>
        <v/>
      </c>
      <c r="AL424" s="307" t="str">
        <f t="shared" si="431"/>
        <v/>
      </c>
      <c r="AM424" s="307" t="str">
        <f t="shared" si="432"/>
        <v/>
      </c>
      <c r="AN424" s="307" t="str">
        <f t="shared" si="433"/>
        <v/>
      </c>
      <c r="AO424" s="307" t="str">
        <f t="shared" si="434"/>
        <v/>
      </c>
      <c r="AP424" s="307" t="str">
        <f t="shared" si="435"/>
        <v/>
      </c>
      <c r="AQ424" s="307" t="str">
        <f t="shared" si="436"/>
        <v/>
      </c>
      <c r="AR424" s="307" t="str">
        <f t="shared" si="437"/>
        <v/>
      </c>
      <c r="AS424" s="307" t="str">
        <f t="shared" si="438"/>
        <v/>
      </c>
      <c r="AT424" s="307" t="str">
        <f t="shared" si="439"/>
        <v/>
      </c>
      <c r="AU424" s="307" t="str">
        <f t="shared" si="440"/>
        <v/>
      </c>
      <c r="AV424" s="307" t="str">
        <f t="shared" si="441"/>
        <v/>
      </c>
      <c r="AW424" s="307" t="str">
        <f t="shared" si="442"/>
        <v/>
      </c>
      <c r="AX424" s="307" t="str">
        <f t="shared" si="443"/>
        <v/>
      </c>
      <c r="AY424" s="307" t="str">
        <f t="shared" si="444"/>
        <v/>
      </c>
      <c r="AZ424" s="307" t="str">
        <f t="shared" si="445"/>
        <v/>
      </c>
      <c r="BA424" s="307" t="str">
        <f t="shared" si="446"/>
        <v/>
      </c>
      <c r="BB424" s="311">
        <f t="shared" si="447"/>
        <v>0</v>
      </c>
    </row>
    <row r="425" spans="1:57">
      <c r="A425" s="307" t="str">
        <f t="shared" si="397"/>
        <v/>
      </c>
      <c r="B425" s="313" t="str">
        <f t="shared" si="397"/>
        <v/>
      </c>
      <c r="C425" s="307" t="str">
        <f t="shared" si="397"/>
        <v/>
      </c>
      <c r="D425" s="307" t="str">
        <f t="shared" si="398"/>
        <v/>
      </c>
      <c r="E425" s="307" t="str">
        <f t="shared" si="399"/>
        <v/>
      </c>
      <c r="F425" s="307" t="str">
        <f t="shared" si="400"/>
        <v/>
      </c>
      <c r="G425" s="307" t="str">
        <f t="shared" si="401"/>
        <v/>
      </c>
      <c r="H425" s="307" t="str">
        <f t="shared" si="448"/>
        <v/>
      </c>
      <c r="I425" s="307" t="str">
        <f t="shared" si="402"/>
        <v/>
      </c>
      <c r="J425" s="307" t="str">
        <f t="shared" si="403"/>
        <v/>
      </c>
      <c r="K425" s="307" t="str">
        <f t="shared" si="404"/>
        <v/>
      </c>
      <c r="L425" s="307" t="str">
        <f t="shared" si="405"/>
        <v/>
      </c>
      <c r="M425" s="307" t="str">
        <f t="shared" si="406"/>
        <v/>
      </c>
      <c r="N425" s="307" t="str">
        <f t="shared" si="407"/>
        <v/>
      </c>
      <c r="O425" s="307" t="str">
        <f t="shared" si="408"/>
        <v/>
      </c>
      <c r="P425" s="307" t="str">
        <f t="shared" si="409"/>
        <v/>
      </c>
      <c r="Q425" s="307" t="str">
        <f t="shared" si="410"/>
        <v/>
      </c>
      <c r="R425" s="307" t="str">
        <f t="shared" si="411"/>
        <v/>
      </c>
      <c r="S425" s="307" t="str">
        <f t="shared" si="412"/>
        <v/>
      </c>
      <c r="T425" s="307" t="str">
        <f t="shared" si="413"/>
        <v/>
      </c>
      <c r="U425" s="307" t="str">
        <f t="shared" si="414"/>
        <v/>
      </c>
      <c r="V425" s="307" t="str">
        <f t="shared" si="415"/>
        <v/>
      </c>
      <c r="W425" s="307" t="str">
        <f t="shared" si="416"/>
        <v/>
      </c>
      <c r="X425" s="307" t="str">
        <f t="shared" si="417"/>
        <v/>
      </c>
      <c r="Y425" s="307" t="str">
        <f t="shared" si="418"/>
        <v/>
      </c>
      <c r="Z425" s="307" t="str">
        <f t="shared" si="419"/>
        <v/>
      </c>
      <c r="AA425" s="307" t="str">
        <f t="shared" si="420"/>
        <v/>
      </c>
      <c r="AB425" s="307" t="str">
        <f t="shared" si="421"/>
        <v/>
      </c>
      <c r="AC425" s="307" t="str">
        <f t="shared" si="422"/>
        <v/>
      </c>
      <c r="AD425" s="307" t="str">
        <f t="shared" si="423"/>
        <v/>
      </c>
      <c r="AE425" s="307" t="str">
        <f t="shared" si="424"/>
        <v/>
      </c>
      <c r="AF425" s="307" t="str">
        <f t="shared" si="425"/>
        <v/>
      </c>
      <c r="AG425" s="307" t="str">
        <f t="shared" si="426"/>
        <v/>
      </c>
      <c r="AH425" s="307" t="str">
        <f t="shared" si="427"/>
        <v/>
      </c>
      <c r="AI425" s="307" t="str">
        <f t="shared" si="428"/>
        <v/>
      </c>
      <c r="AJ425" s="307" t="str">
        <f t="shared" si="429"/>
        <v/>
      </c>
      <c r="AK425" s="307" t="str">
        <f t="shared" si="430"/>
        <v/>
      </c>
      <c r="AL425" s="307" t="str">
        <f t="shared" si="431"/>
        <v/>
      </c>
      <c r="AM425" s="307" t="str">
        <f t="shared" si="432"/>
        <v/>
      </c>
      <c r="AN425" s="307" t="str">
        <f t="shared" si="433"/>
        <v/>
      </c>
      <c r="AO425" s="307" t="str">
        <f t="shared" si="434"/>
        <v/>
      </c>
      <c r="AP425" s="307" t="str">
        <f t="shared" si="435"/>
        <v/>
      </c>
      <c r="AQ425" s="307" t="str">
        <f t="shared" si="436"/>
        <v/>
      </c>
      <c r="AR425" s="307" t="str">
        <f t="shared" si="437"/>
        <v/>
      </c>
      <c r="AS425" s="307" t="str">
        <f t="shared" si="438"/>
        <v/>
      </c>
      <c r="AT425" s="307" t="str">
        <f t="shared" si="439"/>
        <v/>
      </c>
      <c r="AU425" s="307" t="str">
        <f t="shared" si="440"/>
        <v/>
      </c>
      <c r="AV425" s="307" t="str">
        <f t="shared" si="441"/>
        <v/>
      </c>
      <c r="AW425" s="307" t="str">
        <f t="shared" si="442"/>
        <v/>
      </c>
      <c r="AX425" s="307" t="str">
        <f t="shared" si="443"/>
        <v/>
      </c>
      <c r="AY425" s="307" t="str">
        <f t="shared" si="444"/>
        <v/>
      </c>
      <c r="AZ425" s="307" t="str">
        <f t="shared" si="445"/>
        <v/>
      </c>
      <c r="BA425" s="307" t="str">
        <f t="shared" si="446"/>
        <v/>
      </c>
      <c r="BB425" s="311">
        <f t="shared" si="447"/>
        <v>0</v>
      </c>
    </row>
    <row r="426" spans="1:57">
      <c r="A426" s="690" t="s">
        <v>391</v>
      </c>
      <c r="B426" s="690"/>
      <c r="C426" s="690"/>
      <c r="D426" s="307">
        <f t="shared" ref="D426:AI426" si="449">SUM(D326:D425)</f>
        <v>0</v>
      </c>
      <c r="E426" s="307">
        <f t="shared" si="449"/>
        <v>0</v>
      </c>
      <c r="F426" s="307">
        <f t="shared" si="449"/>
        <v>0</v>
      </c>
      <c r="G426" s="307">
        <f t="shared" si="449"/>
        <v>0</v>
      </c>
      <c r="H426" s="307">
        <f t="shared" si="449"/>
        <v>0</v>
      </c>
      <c r="I426" s="307">
        <f t="shared" si="449"/>
        <v>0</v>
      </c>
      <c r="J426" s="307">
        <f t="shared" si="449"/>
        <v>0</v>
      </c>
      <c r="K426" s="307">
        <f t="shared" si="449"/>
        <v>0</v>
      </c>
      <c r="L426" s="307">
        <f t="shared" si="449"/>
        <v>0</v>
      </c>
      <c r="M426" s="307">
        <f t="shared" si="449"/>
        <v>0</v>
      </c>
      <c r="N426" s="307">
        <f t="shared" si="449"/>
        <v>0</v>
      </c>
      <c r="O426" s="307">
        <f t="shared" si="449"/>
        <v>0</v>
      </c>
      <c r="P426" s="307">
        <f t="shared" si="449"/>
        <v>0</v>
      </c>
      <c r="Q426" s="307">
        <f t="shared" si="449"/>
        <v>0</v>
      </c>
      <c r="R426" s="307">
        <f t="shared" si="449"/>
        <v>0</v>
      </c>
      <c r="S426" s="307">
        <f t="shared" si="449"/>
        <v>0</v>
      </c>
      <c r="T426" s="307">
        <f t="shared" si="449"/>
        <v>0</v>
      </c>
      <c r="U426" s="307">
        <f t="shared" si="449"/>
        <v>0</v>
      </c>
      <c r="V426" s="307">
        <f t="shared" si="449"/>
        <v>0</v>
      </c>
      <c r="W426" s="307">
        <f t="shared" si="449"/>
        <v>0</v>
      </c>
      <c r="X426" s="307">
        <f t="shared" si="449"/>
        <v>0</v>
      </c>
      <c r="Y426" s="307">
        <f t="shared" si="449"/>
        <v>0</v>
      </c>
      <c r="Z426" s="307">
        <f t="shared" si="449"/>
        <v>0</v>
      </c>
      <c r="AA426" s="307">
        <f t="shared" si="449"/>
        <v>0</v>
      </c>
      <c r="AB426" s="307">
        <f t="shared" si="449"/>
        <v>0</v>
      </c>
      <c r="AC426" s="307">
        <f t="shared" si="449"/>
        <v>0</v>
      </c>
      <c r="AD426" s="307">
        <f t="shared" si="449"/>
        <v>0</v>
      </c>
      <c r="AE426" s="307">
        <f t="shared" si="449"/>
        <v>0</v>
      </c>
      <c r="AF426" s="307">
        <f t="shared" si="449"/>
        <v>0</v>
      </c>
      <c r="AG426" s="307">
        <f t="shared" si="449"/>
        <v>0</v>
      </c>
      <c r="AH426" s="307">
        <f t="shared" si="449"/>
        <v>0</v>
      </c>
      <c r="AI426" s="307">
        <f t="shared" si="449"/>
        <v>0</v>
      </c>
      <c r="AJ426" s="307">
        <f t="shared" ref="AJ426:BA426" si="450">SUM(AJ326:AJ425)</f>
        <v>0</v>
      </c>
      <c r="AK426" s="307">
        <f t="shared" si="450"/>
        <v>0</v>
      </c>
      <c r="AL426" s="307">
        <f t="shared" si="450"/>
        <v>0</v>
      </c>
      <c r="AM426" s="307">
        <f t="shared" si="450"/>
        <v>0</v>
      </c>
      <c r="AN426" s="307">
        <f t="shared" si="450"/>
        <v>0</v>
      </c>
      <c r="AO426" s="307">
        <f t="shared" si="450"/>
        <v>0</v>
      </c>
      <c r="AP426" s="307">
        <f t="shared" si="450"/>
        <v>0</v>
      </c>
      <c r="AQ426" s="307">
        <f t="shared" si="450"/>
        <v>0</v>
      </c>
      <c r="AR426" s="307">
        <f t="shared" si="450"/>
        <v>0</v>
      </c>
      <c r="AS426" s="307">
        <f t="shared" si="450"/>
        <v>0</v>
      </c>
      <c r="AT426" s="307">
        <f t="shared" si="450"/>
        <v>0</v>
      </c>
      <c r="AU426" s="307">
        <f t="shared" si="450"/>
        <v>0</v>
      </c>
      <c r="AV426" s="307">
        <f t="shared" si="450"/>
        <v>0</v>
      </c>
      <c r="AW426" s="307">
        <f t="shared" si="450"/>
        <v>0</v>
      </c>
      <c r="AX426" s="307">
        <f t="shared" si="450"/>
        <v>0</v>
      </c>
      <c r="AY426" s="307">
        <f t="shared" si="450"/>
        <v>0</v>
      </c>
      <c r="AZ426" s="307">
        <f t="shared" si="450"/>
        <v>0</v>
      </c>
      <c r="BA426" s="307">
        <f t="shared" si="450"/>
        <v>0</v>
      </c>
    </row>
    <row r="429" spans="1:57">
      <c r="A429" t="s">
        <v>390</v>
      </c>
    </row>
    <row r="430" spans="1:57" ht="7.5" customHeight="1"/>
    <row r="431" spans="1:57" s="24" customFormat="1">
      <c r="A431" s="670" t="s">
        <v>389</v>
      </c>
      <c r="B431" s="692" t="s">
        <v>388</v>
      </c>
      <c r="C431" s="670" t="s">
        <v>377</v>
      </c>
      <c r="D431" s="681" t="s">
        <v>387</v>
      </c>
      <c r="E431" s="682"/>
      <c r="F431" s="682"/>
      <c r="G431" s="682"/>
      <c r="H431" s="682"/>
      <c r="I431" s="682"/>
      <c r="J431" s="682"/>
      <c r="K431" s="682"/>
      <c r="L431" s="682"/>
      <c r="M431" s="682"/>
      <c r="N431" s="682"/>
      <c r="O431" s="682"/>
      <c r="P431" s="682"/>
      <c r="Q431" s="682"/>
      <c r="R431" s="682"/>
      <c r="S431" s="682"/>
      <c r="T431" s="682"/>
      <c r="U431" s="682"/>
      <c r="V431" s="682"/>
      <c r="W431" s="682"/>
      <c r="X431" s="682"/>
      <c r="Y431" s="682"/>
      <c r="Z431" s="682"/>
      <c r="AA431" s="682"/>
      <c r="AB431" s="682"/>
      <c r="AC431" s="682"/>
      <c r="AD431" s="682"/>
      <c r="AE431" s="682"/>
      <c r="AF431" s="682"/>
      <c r="AG431" s="682"/>
      <c r="AH431" s="682"/>
      <c r="AI431" s="682"/>
      <c r="AJ431" s="682"/>
      <c r="AK431" s="682"/>
      <c r="AL431" s="682"/>
      <c r="AM431" s="682"/>
      <c r="AN431" s="682"/>
      <c r="AO431" s="682"/>
      <c r="AP431" s="682"/>
      <c r="AQ431" s="682"/>
      <c r="AR431" s="682"/>
      <c r="AS431" s="682"/>
      <c r="AT431" s="682"/>
      <c r="AU431" s="682"/>
      <c r="AV431" s="682"/>
      <c r="AW431" s="682"/>
      <c r="AX431" s="682"/>
      <c r="AY431" s="682"/>
      <c r="AZ431" s="682"/>
      <c r="BA431" s="683"/>
      <c r="BB431" s="670" t="s">
        <v>386</v>
      </c>
      <c r="BD431" s="318"/>
    </row>
    <row r="432" spans="1:57" s="314" customFormat="1" ht="12">
      <c r="A432" s="670"/>
      <c r="B432" s="692"/>
      <c r="C432" s="670"/>
      <c r="D432" s="317">
        <f>D111</f>
        <v>0</v>
      </c>
      <c r="E432" s="317">
        <f t="shared" ref="E432:AJ432" si="451">D432+1</f>
        <v>1</v>
      </c>
      <c r="F432" s="317">
        <f t="shared" si="451"/>
        <v>2</v>
      </c>
      <c r="G432" s="317">
        <f t="shared" si="451"/>
        <v>3</v>
      </c>
      <c r="H432" s="317">
        <f t="shared" si="451"/>
        <v>4</v>
      </c>
      <c r="I432" s="317">
        <f t="shared" si="451"/>
        <v>5</v>
      </c>
      <c r="J432" s="317">
        <f t="shared" si="451"/>
        <v>6</v>
      </c>
      <c r="K432" s="317">
        <f t="shared" si="451"/>
        <v>7</v>
      </c>
      <c r="L432" s="317">
        <f t="shared" si="451"/>
        <v>8</v>
      </c>
      <c r="M432" s="317">
        <f t="shared" si="451"/>
        <v>9</v>
      </c>
      <c r="N432" s="317">
        <f t="shared" si="451"/>
        <v>10</v>
      </c>
      <c r="O432" s="317">
        <f t="shared" si="451"/>
        <v>11</v>
      </c>
      <c r="P432" s="317">
        <f t="shared" si="451"/>
        <v>12</v>
      </c>
      <c r="Q432" s="317">
        <f t="shared" si="451"/>
        <v>13</v>
      </c>
      <c r="R432" s="317">
        <f t="shared" si="451"/>
        <v>14</v>
      </c>
      <c r="S432" s="317">
        <f t="shared" si="451"/>
        <v>15</v>
      </c>
      <c r="T432" s="317">
        <f t="shared" si="451"/>
        <v>16</v>
      </c>
      <c r="U432" s="317">
        <f t="shared" si="451"/>
        <v>17</v>
      </c>
      <c r="V432" s="317">
        <f t="shared" si="451"/>
        <v>18</v>
      </c>
      <c r="W432" s="317">
        <f t="shared" si="451"/>
        <v>19</v>
      </c>
      <c r="X432" s="317">
        <f t="shared" si="451"/>
        <v>20</v>
      </c>
      <c r="Y432" s="317">
        <f t="shared" si="451"/>
        <v>21</v>
      </c>
      <c r="Z432" s="317">
        <f t="shared" si="451"/>
        <v>22</v>
      </c>
      <c r="AA432" s="317">
        <f t="shared" si="451"/>
        <v>23</v>
      </c>
      <c r="AB432" s="317">
        <f t="shared" si="451"/>
        <v>24</v>
      </c>
      <c r="AC432" s="317">
        <f t="shared" si="451"/>
        <v>25</v>
      </c>
      <c r="AD432" s="317">
        <f t="shared" si="451"/>
        <v>26</v>
      </c>
      <c r="AE432" s="317">
        <f t="shared" si="451"/>
        <v>27</v>
      </c>
      <c r="AF432" s="317">
        <f t="shared" si="451"/>
        <v>28</v>
      </c>
      <c r="AG432" s="317">
        <f t="shared" si="451"/>
        <v>29</v>
      </c>
      <c r="AH432" s="317">
        <f t="shared" si="451"/>
        <v>30</v>
      </c>
      <c r="AI432" s="317">
        <f t="shared" si="451"/>
        <v>31</v>
      </c>
      <c r="AJ432" s="317">
        <f t="shared" si="451"/>
        <v>32</v>
      </c>
      <c r="AK432" s="317">
        <f t="shared" ref="AK432:BA432" si="452">AJ432+1</f>
        <v>33</v>
      </c>
      <c r="AL432" s="317">
        <f t="shared" si="452"/>
        <v>34</v>
      </c>
      <c r="AM432" s="317">
        <f t="shared" si="452"/>
        <v>35</v>
      </c>
      <c r="AN432" s="317">
        <f t="shared" si="452"/>
        <v>36</v>
      </c>
      <c r="AO432" s="317">
        <f t="shared" si="452"/>
        <v>37</v>
      </c>
      <c r="AP432" s="317">
        <f t="shared" si="452"/>
        <v>38</v>
      </c>
      <c r="AQ432" s="317">
        <f t="shared" si="452"/>
        <v>39</v>
      </c>
      <c r="AR432" s="317">
        <f t="shared" si="452"/>
        <v>40</v>
      </c>
      <c r="AS432" s="317">
        <f t="shared" si="452"/>
        <v>41</v>
      </c>
      <c r="AT432" s="317">
        <f t="shared" si="452"/>
        <v>42</v>
      </c>
      <c r="AU432" s="317">
        <f t="shared" si="452"/>
        <v>43</v>
      </c>
      <c r="AV432" s="317">
        <f t="shared" si="452"/>
        <v>44</v>
      </c>
      <c r="AW432" s="317">
        <f t="shared" si="452"/>
        <v>45</v>
      </c>
      <c r="AX432" s="317">
        <f t="shared" si="452"/>
        <v>46</v>
      </c>
      <c r="AY432" s="317">
        <f t="shared" si="452"/>
        <v>47</v>
      </c>
      <c r="AZ432" s="317">
        <f t="shared" si="452"/>
        <v>48</v>
      </c>
      <c r="BA432" s="317">
        <f t="shared" si="452"/>
        <v>49</v>
      </c>
      <c r="BB432" s="670"/>
      <c r="BD432" s="316"/>
      <c r="BE432" s="315"/>
    </row>
    <row r="433" spans="1:54">
      <c r="A433" s="307" t="str">
        <f t="shared" ref="A433:C452" si="453">A5</f>
        <v/>
      </c>
      <c r="B433" s="313" t="str">
        <f t="shared" si="453"/>
        <v/>
      </c>
      <c r="C433" s="307" t="str">
        <f t="shared" si="453"/>
        <v/>
      </c>
      <c r="D433" s="312" t="str">
        <f>IF(AND('別紙3-1_区分⑤所要額内訳'!$I$4="大規模施設等(定員30人以上)",$D$426&gt;=5),D326,IF(AND('別紙3-1_区分⑤所要額内訳'!$I$4="小規模施設等(定員29人以下)",$D$426&gt;=2),D326,""))</f>
        <v/>
      </c>
      <c r="E433" s="312" t="str">
        <f>IF(AND('別紙3-1_区分⑤所要額内訳'!$I$4="大規模施設等(定員30人以上)",$E$426&gt;=5),E326,IF(AND('別紙3-1_区分⑤所要額内訳'!$I$4="小規模施設等(定員29人以下)",$E$426&gt;=2),E326,""))</f>
        <v/>
      </c>
      <c r="F433" s="312" t="str">
        <f>IF(AND('別紙3-1_区分⑤所要額内訳'!$I$4="大規模施設等(定員30人以上)",$F$426&gt;=5),F326,IF(AND('別紙3-1_区分⑤所要額内訳'!$I$4="小規模施設等(定員29人以下)",$F$426&gt;=2),F326,""))</f>
        <v/>
      </c>
      <c r="G433" s="312" t="str">
        <f>IF(AND('別紙3-1_区分⑤所要額内訳'!$I$4="大規模施設等(定員30人以上)",$G$426&gt;=5),G326,IF(AND('別紙3-1_区分⑤所要額内訳'!$I$4="小規模施設等(定員29人以下)",$G$426&gt;=2),G326,""))</f>
        <v/>
      </c>
      <c r="H433" s="312" t="str">
        <f>IF(AND('別紙3-1_区分⑤所要額内訳'!$I$4="大規模施設等(定員30人以上)",$H$426&gt;=5),H326,IF(AND('別紙3-1_区分⑤所要額内訳'!$I$4="小規模施設等(定員29人以下)",$H$426&gt;=2),H326,""))</f>
        <v/>
      </c>
      <c r="I433" s="312" t="str">
        <f>IF(AND('別紙3-1_区分⑤所要額内訳'!$I$4="大規模施設等(定員30人以上)",$I$426&gt;=5),I326,IF(AND('別紙3-1_区分⑤所要額内訳'!$I$4="小規模施設等(定員29人以下)",$I$426&gt;=2),I326,""))</f>
        <v/>
      </c>
      <c r="J433" s="312" t="str">
        <f>IF(AND('別紙3-1_区分⑤所要額内訳'!$I$4="大規模施設等(定員30人以上)",$J$426&gt;=5),J326,IF(AND('別紙3-1_区分⑤所要額内訳'!$I$4="小規模施設等(定員29人以下)",$J$426&gt;=2),J326,""))</f>
        <v/>
      </c>
      <c r="K433" s="312" t="str">
        <f>IF(AND('別紙3-1_区分⑤所要額内訳'!$I$4="大規模施設等(定員30人以上)",$K$426&gt;=5),K326,IF(AND('別紙3-1_区分⑤所要額内訳'!$I$4="小規模施設等(定員29人以下)",$K$426&gt;=2),K326,""))</f>
        <v/>
      </c>
      <c r="L433" s="312" t="str">
        <f>IF(AND('別紙3-1_区分⑤所要額内訳'!$I$4="大規模施設等(定員30人以上)",$L$426&gt;=5),L326,IF(AND('別紙3-1_区分⑤所要額内訳'!$I$4="小規模施設等(定員29人以下)",$L$426&gt;=2),L326,""))</f>
        <v/>
      </c>
      <c r="M433" s="312" t="str">
        <f>IF(AND('別紙3-1_区分⑤所要額内訳'!$I$4="大規模施設等(定員30人以上)",$M$426&gt;=5),M326,IF(AND('別紙3-1_区分⑤所要額内訳'!$I$4="小規模施設等(定員29人以下)",$M$426&gt;=2),M326,""))</f>
        <v/>
      </c>
      <c r="N433" s="312" t="str">
        <f>IF(AND('別紙3-1_区分⑤所要額内訳'!$I$4="大規模施設等(定員30人以上)",$N$426&gt;=5),N326,IF(AND('別紙3-1_区分⑤所要額内訳'!$I$4="小規模施設等(定員29人以下)",$N$426&gt;=2),N326,""))</f>
        <v/>
      </c>
      <c r="O433" s="312" t="str">
        <f>IF(AND('別紙3-1_区分⑤所要額内訳'!$I$4="大規模施設等(定員30人以上)",$O$426&gt;=5),O326,IF(AND('別紙3-1_区分⑤所要額内訳'!$I$4="小規模施設等(定員29人以下)",$O$426&gt;=2),O326,""))</f>
        <v/>
      </c>
      <c r="P433" s="312" t="str">
        <f>IF(AND('別紙3-1_区分⑤所要額内訳'!$I$4="大規模施設等(定員30人以上)",$P$426&gt;=5),P326,IF(AND('別紙3-1_区分⑤所要額内訳'!$I$4="小規模施設等(定員29人以下)",$P$426&gt;=2),P326,""))</f>
        <v/>
      </c>
      <c r="Q433" s="312" t="str">
        <f>IF(AND('別紙3-1_区分⑤所要額内訳'!$I$4="大規模施設等(定員30人以上)",$Q$426&gt;=5),Q326,IF(AND('別紙3-1_区分⑤所要額内訳'!$I$4="小規模施設等(定員29人以下)",$Q$426&gt;=2),Q326,""))</f>
        <v/>
      </c>
      <c r="R433" s="312" t="str">
        <f>IF(AND('別紙3-1_区分⑤所要額内訳'!$I$4="大規模施設等(定員30人以上)",$R$426&gt;=5),R326,IF(AND('別紙3-1_区分⑤所要額内訳'!$I$4="小規模施設等(定員29人以下)",$R$426&gt;=2),R326,""))</f>
        <v/>
      </c>
      <c r="S433" s="312" t="str">
        <f>IF(AND('別紙3-1_区分⑤所要額内訳'!$I$4="大規模施設等(定員30人以上)",$S$426&gt;=5),S326,IF(AND('別紙3-1_区分⑤所要額内訳'!$I$4="小規模施設等(定員29人以下)",$S$426&gt;=2),S326,""))</f>
        <v/>
      </c>
      <c r="T433" s="312" t="str">
        <f>IF(AND('別紙3-1_区分⑤所要額内訳'!$I$4="大規模施設等(定員30人以上)",$T$426&gt;=5),T326,IF(AND('別紙3-1_区分⑤所要額内訳'!$I$4="小規模施設等(定員29人以下)",$T$426&gt;=2),T326,""))</f>
        <v/>
      </c>
      <c r="U433" s="312" t="str">
        <f>IF(AND('別紙3-1_区分⑤所要額内訳'!$I$4="大規模施設等(定員30人以上)",$U$426&gt;=5),U326,IF(AND('別紙3-1_区分⑤所要額内訳'!$I$4="小規模施設等(定員29人以下)",$U$426&gt;=2),U326,""))</f>
        <v/>
      </c>
      <c r="V433" s="312" t="str">
        <f>IF(AND('別紙3-1_区分⑤所要額内訳'!$I$4="大規模施設等(定員30人以上)",$V$426&gt;=5),V326,IF(AND('別紙3-1_区分⑤所要額内訳'!$I$4="小規模施設等(定員29人以下)",$V$426&gt;=2),V326,""))</f>
        <v/>
      </c>
      <c r="W433" s="312" t="str">
        <f>IF(AND('別紙3-1_区分⑤所要額内訳'!$I$4="大規模施設等(定員30人以上)",$W$426&gt;=5),W326,IF(AND('別紙3-1_区分⑤所要額内訳'!$I$4="小規模施設等(定員29人以下)",$W$426&gt;=2),W326,""))</f>
        <v/>
      </c>
      <c r="X433" s="312" t="str">
        <f>IF(AND('別紙3-1_区分⑤所要額内訳'!$I$4="大規模施設等(定員30人以上)",$X$426&gt;=5),X326,IF(AND('別紙3-1_区分⑤所要額内訳'!$I$4="小規模施設等(定員29人以下)",$X$426&gt;=2),X326,""))</f>
        <v/>
      </c>
      <c r="Y433" s="312" t="str">
        <f>IF(AND('別紙3-1_区分⑤所要額内訳'!$I$4="大規模施設等(定員30人以上)",$Y$426&gt;=5),Y326,IF(AND('別紙3-1_区分⑤所要額内訳'!$I$4="小規模施設等(定員29人以下)",$Y$426&gt;=2),Y326,""))</f>
        <v/>
      </c>
      <c r="Z433" s="312" t="str">
        <f>IF(AND('別紙3-1_区分⑤所要額内訳'!$I$4="大規模施設等(定員30人以上)",$Z$426&gt;=5),Z326,IF(AND('別紙3-1_区分⑤所要額内訳'!$I$4="小規模施設等(定員29人以下)",$Z$426&gt;=2),Z326,""))</f>
        <v/>
      </c>
      <c r="AA433" s="312" t="str">
        <f>IF(AND('別紙3-1_区分⑤所要額内訳'!$I$4="大規模施設等(定員30人以上)",$AA$426&gt;=5),AA326,IF(AND('別紙3-1_区分⑤所要額内訳'!$I$4="小規模施設等(定員29人以下)",$AA$426&gt;=2),AA326,""))</f>
        <v/>
      </c>
      <c r="AB433" s="312" t="str">
        <f>IF(AND('別紙3-1_区分⑤所要額内訳'!$I$4="大規模施設等(定員30人以上)",$AB$426&gt;=5),AB326,IF(AND('別紙3-1_区分⑤所要額内訳'!$I$4="小規模施設等(定員29人以下)",$AB$426&gt;=2),AB326,""))</f>
        <v/>
      </c>
      <c r="AC433" s="312" t="str">
        <f>IF(AND('別紙3-1_区分⑤所要額内訳'!$I$4="大規模施設等(定員30人以上)",$AC$426&gt;=5),AC326,IF(AND('別紙3-1_区分⑤所要額内訳'!$I$4="小規模施設等(定員29人以下)",$AC$426&gt;=2),AC326,""))</f>
        <v/>
      </c>
      <c r="AD433" s="312" t="str">
        <f>IF(AND('別紙3-1_区分⑤所要額内訳'!$I$4="大規模施設等(定員30人以上)",$AD$426&gt;=5),AD326,IF(AND('別紙3-1_区分⑤所要額内訳'!$I$4="小規模施設等(定員29人以下)",$AD$426&gt;=2),AD326,""))</f>
        <v/>
      </c>
      <c r="AE433" s="312" t="str">
        <f>IF(AND('別紙3-1_区分⑤所要額内訳'!$I$4="大規模施設等(定員30人以上)",$AE$426&gt;=5),AE326,IF(AND('別紙3-1_区分⑤所要額内訳'!$I$4="小規模施設等(定員29人以下)",$AE$426&gt;=2),AE326,""))</f>
        <v/>
      </c>
      <c r="AF433" s="312" t="str">
        <f>IF(AND('別紙3-1_区分⑤所要額内訳'!$I$4="大規模施設等(定員30人以上)",$AF$426&gt;=5),AF326,IF(AND('別紙3-1_区分⑤所要額内訳'!$I$4="小規模施設等(定員29人以下)",$AF$426&gt;=2),AF326,""))</f>
        <v/>
      </c>
      <c r="AG433" s="312" t="str">
        <f>IF(AND('別紙3-1_区分⑤所要額内訳'!$I$4="大規模施設等(定員30人以上)",$AG$426&gt;=5),AG326,IF(AND('別紙3-1_区分⑤所要額内訳'!$I$4="小規模施設等(定員29人以下)",$AG$426&gt;=2),AG326,""))</f>
        <v/>
      </c>
      <c r="AH433" s="312" t="str">
        <f>IF(AND('別紙3-1_区分⑤所要額内訳'!$I$4="大規模施設等(定員30人以上)",$AH$426&gt;=5),AH326,IF(AND('別紙3-1_区分⑤所要額内訳'!$I$4="小規模施設等(定員29人以下)",$AH$426&gt;=2),AH326,""))</f>
        <v/>
      </c>
      <c r="AI433" s="312" t="str">
        <f>IF(AND('別紙3-1_区分⑤所要額内訳'!$I$4="大規模施設等(定員30人以上)",$AI$426&gt;=5),AI326,IF(AND('別紙3-1_区分⑤所要額内訳'!$I$4="小規模施設等(定員29人以下)",$AI$426&gt;=2),AI326,""))</f>
        <v/>
      </c>
      <c r="AJ433" s="312" t="str">
        <f>IF(AND('別紙3-1_区分⑤所要額内訳'!$I$4="大規模施設等(定員30人以上)",$AJ$426&gt;=5),AJ326,IF(AND('別紙3-1_区分⑤所要額内訳'!$I$4="小規模施設等(定員29人以下)",$AJ$426&gt;=2),AJ326,""))</f>
        <v/>
      </c>
      <c r="AK433" s="312" t="str">
        <f>IF(AND('別紙3-1_区分⑤所要額内訳'!$I$4="大規模施設等(定員30人以上)",$AK$426&gt;=5),AK326,IF(AND('別紙3-1_区分⑤所要額内訳'!$I$4="小規模施設等(定員29人以下)",$AK$426&gt;=2),AK326,""))</f>
        <v/>
      </c>
      <c r="AL433" s="312" t="str">
        <f>IF(AND('別紙3-1_区分⑤所要額内訳'!$I$4="大規模施設等(定員30人以上)",$AL$426&gt;=5),AL326,IF(AND('別紙3-1_区分⑤所要額内訳'!$I$4="小規模施設等(定員29人以下)",$AL$426&gt;=2),AL326,""))</f>
        <v/>
      </c>
      <c r="AM433" s="312" t="str">
        <f>IF(AND('別紙3-1_区分⑤所要額内訳'!$I$4="大規模施設等(定員30人以上)",$AM$426&gt;=5),AM326,IF(AND('別紙3-1_区分⑤所要額内訳'!$I$4="小規模施設等(定員29人以下)",$AM$426&gt;=2),AM326,""))</f>
        <v/>
      </c>
      <c r="AN433" s="312" t="str">
        <f>IF(AND('別紙3-1_区分⑤所要額内訳'!$I$4="大規模施設等(定員30人以上)",$AN$426&gt;=5),AN326,IF(AND('別紙3-1_区分⑤所要額内訳'!$I$4="小規模施設等(定員29人以下)",$AN$426&gt;=2),AN326,""))</f>
        <v/>
      </c>
      <c r="AO433" s="312" t="str">
        <f>IF(AND('別紙3-1_区分⑤所要額内訳'!$I$4="大規模施設等(定員30人以上)",$AO$426&gt;=5),AO326,IF(AND('別紙3-1_区分⑤所要額内訳'!$I$4="小規模施設等(定員29人以下)",$AO$426&gt;=2),AO326,""))</f>
        <v/>
      </c>
      <c r="AP433" s="312" t="str">
        <f>IF(AND('別紙3-1_区分⑤所要額内訳'!$I$4="大規模施設等(定員30人以上)",$AP$426&gt;=5),AP326,IF(AND('別紙3-1_区分⑤所要額内訳'!$I$4="小規模施設等(定員29人以下)",$AP$426&gt;=2),AP326,""))</f>
        <v/>
      </c>
      <c r="AQ433" s="312" t="str">
        <f>IF(AND('別紙3-1_区分⑤所要額内訳'!$I$4="大規模施設等(定員30人以上)",$AQ$426&gt;=5),AQ326,IF(AND('別紙3-1_区分⑤所要額内訳'!$I$4="小規模施設等(定員29人以下)",$AQ$426&gt;=2),AQ326,""))</f>
        <v/>
      </c>
      <c r="AR433" s="312" t="str">
        <f>IF(AND('別紙3-1_区分⑤所要額内訳'!$I$4="大規模施設等(定員30人以上)",$AR$426&gt;=5),AR326,IF(AND('別紙3-1_区分⑤所要額内訳'!$I$4="小規模施設等(定員29人以下)",$AR$426&gt;=2),AR326,""))</f>
        <v/>
      </c>
      <c r="AS433" s="312" t="str">
        <f>IF(AND('別紙3-1_区分⑤所要額内訳'!$I$4="大規模施設等(定員30人以上)",$AS$426&gt;=5),AS326,IF(AND('別紙3-1_区分⑤所要額内訳'!$I$4="小規模施設等(定員29人以下)",$AS$426&gt;=2),AS326,""))</f>
        <v/>
      </c>
      <c r="AT433" s="312" t="str">
        <f>IF(AND('別紙3-1_区分⑤所要額内訳'!$I$4="大規模施設等(定員30人以上)",$AT$426&gt;=5),AT326,IF(AND('別紙3-1_区分⑤所要額内訳'!$I$4="小規模施設等(定員29人以下)",$AT$426&gt;=2),AT326,""))</f>
        <v/>
      </c>
      <c r="AU433" s="312" t="str">
        <f>IF(AND('別紙3-1_区分⑤所要額内訳'!$I$4="大規模施設等(定員30人以上)",$AU$426&gt;=5),AU326,IF(AND('別紙3-1_区分⑤所要額内訳'!$I$4="小規模施設等(定員29人以下)",$AU$426&gt;=2),AU326,""))</f>
        <v/>
      </c>
      <c r="AV433" s="312" t="str">
        <f>IF(AND('別紙3-1_区分⑤所要額内訳'!$I$4="大規模施設等(定員30人以上)",$AV$426&gt;=5),AV326,IF(AND('別紙3-1_区分⑤所要額内訳'!$I$4="小規模施設等(定員29人以下)",$AV$426&gt;=2),AV326,""))</f>
        <v/>
      </c>
      <c r="AW433" s="312" t="str">
        <f>IF(AND('別紙3-1_区分⑤所要額内訳'!$I$4="大規模施設等(定員30人以上)",$AW$426&gt;=5),AW326,IF(AND('別紙3-1_区分⑤所要額内訳'!$I$4="小規模施設等(定員29人以下)",$AW$426&gt;=2),AW326,""))</f>
        <v/>
      </c>
      <c r="AX433" s="312" t="str">
        <f>IF(AND('別紙3-1_区分⑤所要額内訳'!$I$4="大規模施設等(定員30人以上)",$AX$426&gt;=5),AX326,IF(AND('別紙3-1_区分⑤所要額内訳'!$I$4="小規模施設等(定員29人以下)",$AX$426&gt;=2),AX326,""))</f>
        <v/>
      </c>
      <c r="AY433" s="312" t="str">
        <f>IF(AND('別紙3-1_区分⑤所要額内訳'!$I$4="大規模施設等(定員30人以上)",$AY$426&gt;=5),AY326,IF(AND('別紙3-1_区分⑤所要額内訳'!$I$4="小規模施設等(定員29人以下)",$AY$426&gt;=2),AY326,""))</f>
        <v/>
      </c>
      <c r="AZ433" s="312" t="str">
        <f>IF(AND('別紙3-1_区分⑤所要額内訳'!$I$4="大規模施設等(定員30人以上)",$AZ$426&gt;=5),AZ326,IF(AND('別紙3-1_区分⑤所要額内訳'!$I$4="小規模施設等(定員29人以下)",$AZ$426&gt;=2),AZ326,""))</f>
        <v/>
      </c>
      <c r="BA433" s="312" t="str">
        <f>IF(AND('別紙3-1_区分⑤所要額内訳'!$I$4="大規模施設等(定員30人以上)",$BA$426&gt;=5),BA326,IF(AND('別紙3-1_区分⑤所要額内訳'!$I$4="小規模施設等(定員29人以下)",$BA$426&gt;=2),BA326,""))</f>
        <v/>
      </c>
      <c r="BB433" s="311">
        <f t="shared" ref="BB433:BB464" si="454">COUNTIF(D433:BA433,1)</f>
        <v>0</v>
      </c>
    </row>
    <row r="434" spans="1:54">
      <c r="A434" s="307" t="str">
        <f t="shared" si="453"/>
        <v/>
      </c>
      <c r="B434" s="313" t="str">
        <f t="shared" si="453"/>
        <v/>
      </c>
      <c r="C434" s="307" t="str">
        <f t="shared" si="453"/>
        <v/>
      </c>
      <c r="D434" s="312" t="str">
        <f>IF(AND('別紙3-1_区分⑤所要額内訳'!$I$4="大規模施設等(定員30人以上)",$D$426&gt;=5),D327,IF(AND('別紙3-1_区分⑤所要額内訳'!$I$4="小規模施設等(定員29人以下)",$D$426&gt;=2),D327,""))</f>
        <v/>
      </c>
      <c r="E434" s="312" t="str">
        <f>IF(AND('別紙3-1_区分⑤所要額内訳'!$I$4="大規模施設等(定員30人以上)",$E$426&gt;=5),E327,IF(AND('別紙3-1_区分⑤所要額内訳'!$I$4="小規模施設等(定員29人以下)",$E$426&gt;=2),E327,""))</f>
        <v/>
      </c>
      <c r="F434" s="312" t="str">
        <f>IF(AND('別紙3-1_区分⑤所要額内訳'!$I$4="大規模施設等(定員30人以上)",$F$426&gt;=5),F327,IF(AND('別紙3-1_区分⑤所要額内訳'!$I$4="小規模施設等(定員29人以下)",$F$426&gt;=2),F327,""))</f>
        <v/>
      </c>
      <c r="G434" s="312" t="str">
        <f>IF(AND('別紙3-1_区分⑤所要額内訳'!$I$4="大規模施設等(定員30人以上)",$G$426&gt;=5),G327,IF(AND('別紙3-1_区分⑤所要額内訳'!$I$4="小規模施設等(定員29人以下)",$G$426&gt;=2),G327,""))</f>
        <v/>
      </c>
      <c r="H434" s="312" t="str">
        <f>IF(AND('別紙3-1_区分⑤所要額内訳'!$I$4="大規模施設等(定員30人以上)",$H$426&gt;=5),H327,IF(AND('別紙3-1_区分⑤所要額内訳'!$I$4="小規模施設等(定員29人以下)",$H$426&gt;=2),H327,""))</f>
        <v/>
      </c>
      <c r="I434" s="312" t="str">
        <f>IF(AND('別紙3-1_区分⑤所要額内訳'!$I$4="大規模施設等(定員30人以上)",$I$426&gt;=5),I327,IF(AND('別紙3-1_区分⑤所要額内訳'!$I$4="小規模施設等(定員29人以下)",$I$426&gt;=2),I327,""))</f>
        <v/>
      </c>
      <c r="J434" s="312" t="str">
        <f>IF(AND('別紙3-1_区分⑤所要額内訳'!$I$4="大規模施設等(定員30人以上)",$J$426&gt;=5),J327,IF(AND('別紙3-1_区分⑤所要額内訳'!$I$4="小規模施設等(定員29人以下)",$J$426&gt;=2),J327,""))</f>
        <v/>
      </c>
      <c r="K434" s="312" t="str">
        <f>IF(AND('別紙3-1_区分⑤所要額内訳'!$I$4="大規模施設等(定員30人以上)",$K$426&gt;=5),K327,IF(AND('別紙3-1_区分⑤所要額内訳'!$I$4="小規模施設等(定員29人以下)",$K$426&gt;=2),K327,""))</f>
        <v/>
      </c>
      <c r="L434" s="312" t="str">
        <f>IF(AND('別紙3-1_区分⑤所要額内訳'!$I$4="大規模施設等(定員30人以上)",$L$426&gt;=5),L327,IF(AND('別紙3-1_区分⑤所要額内訳'!$I$4="小規模施設等(定員29人以下)",$L$426&gt;=2),L327,""))</f>
        <v/>
      </c>
      <c r="M434" s="312" t="str">
        <f>IF(AND('別紙3-1_区分⑤所要額内訳'!$I$4="大規模施設等(定員30人以上)",$M$426&gt;=5),M327,IF(AND('別紙3-1_区分⑤所要額内訳'!$I$4="小規模施設等(定員29人以下)",$M$426&gt;=2),M327,""))</f>
        <v/>
      </c>
      <c r="N434" s="312" t="str">
        <f>IF(AND('別紙3-1_区分⑤所要額内訳'!$I$4="大規模施設等(定員30人以上)",$N$426&gt;=5),N327,IF(AND('別紙3-1_区分⑤所要額内訳'!$I$4="小規模施設等(定員29人以下)",$N$426&gt;=2),N327,""))</f>
        <v/>
      </c>
      <c r="O434" s="312" t="str">
        <f>IF(AND('別紙3-1_区分⑤所要額内訳'!$I$4="大規模施設等(定員30人以上)",$O$426&gt;=5),O327,IF(AND('別紙3-1_区分⑤所要額内訳'!$I$4="小規模施設等(定員29人以下)",$O$426&gt;=2),O327,""))</f>
        <v/>
      </c>
      <c r="P434" s="312" t="str">
        <f>IF(AND('別紙3-1_区分⑤所要額内訳'!$I$4="大規模施設等(定員30人以上)",$P$426&gt;=5),P327,IF(AND('別紙3-1_区分⑤所要額内訳'!$I$4="小規模施設等(定員29人以下)",$P$426&gt;=2),P327,""))</f>
        <v/>
      </c>
      <c r="Q434" s="312" t="str">
        <f>IF(AND('別紙3-1_区分⑤所要額内訳'!$I$4="大規模施設等(定員30人以上)",$Q$426&gt;=5),Q327,IF(AND('別紙3-1_区分⑤所要額内訳'!$I$4="小規模施設等(定員29人以下)",$Q$426&gt;=2),Q327,""))</f>
        <v/>
      </c>
      <c r="R434" s="312" t="str">
        <f>IF(AND('別紙3-1_区分⑤所要額内訳'!$I$4="大規模施設等(定員30人以上)",$R$426&gt;=5),R327,IF(AND('別紙3-1_区分⑤所要額内訳'!$I$4="小規模施設等(定員29人以下)",$R$426&gt;=2),R327,""))</f>
        <v/>
      </c>
      <c r="S434" s="312" t="str">
        <f>IF(AND('別紙3-1_区分⑤所要額内訳'!$I$4="大規模施設等(定員30人以上)",$S$426&gt;=5),S327,IF(AND('別紙3-1_区分⑤所要額内訳'!$I$4="小規模施設等(定員29人以下)",$S$426&gt;=2),S327,""))</f>
        <v/>
      </c>
      <c r="T434" s="312" t="str">
        <f>IF(AND('別紙3-1_区分⑤所要額内訳'!$I$4="大規模施設等(定員30人以上)",$T$426&gt;=5),T327,IF(AND('別紙3-1_区分⑤所要額内訳'!$I$4="小規模施設等(定員29人以下)",$T$426&gt;=2),T327,""))</f>
        <v/>
      </c>
      <c r="U434" s="312" t="str">
        <f>IF(AND('別紙3-1_区分⑤所要額内訳'!$I$4="大規模施設等(定員30人以上)",$U$426&gt;=5),U327,IF(AND('別紙3-1_区分⑤所要額内訳'!$I$4="小規模施設等(定員29人以下)",$U$426&gt;=2),U327,""))</f>
        <v/>
      </c>
      <c r="V434" s="312" t="str">
        <f>IF(AND('別紙3-1_区分⑤所要額内訳'!$I$4="大規模施設等(定員30人以上)",$V$426&gt;=5),V327,IF(AND('別紙3-1_区分⑤所要額内訳'!$I$4="小規模施設等(定員29人以下)",$V$426&gt;=2),V327,""))</f>
        <v/>
      </c>
      <c r="W434" s="312" t="str">
        <f>IF(AND('別紙3-1_区分⑤所要額内訳'!$I$4="大規模施設等(定員30人以上)",$W$426&gt;=5),W327,IF(AND('別紙3-1_区分⑤所要額内訳'!$I$4="小規模施設等(定員29人以下)",$W$426&gt;=2),W327,""))</f>
        <v/>
      </c>
      <c r="X434" s="312" t="str">
        <f>IF(AND('別紙3-1_区分⑤所要額内訳'!$I$4="大規模施設等(定員30人以上)",$X$426&gt;=5),X327,IF(AND('別紙3-1_区分⑤所要額内訳'!$I$4="小規模施設等(定員29人以下)",$X$426&gt;=2),X327,""))</f>
        <v/>
      </c>
      <c r="Y434" s="312" t="str">
        <f>IF(AND('別紙3-1_区分⑤所要額内訳'!$I$4="大規模施設等(定員30人以上)",$Y$426&gt;=5),Y327,IF(AND('別紙3-1_区分⑤所要額内訳'!$I$4="小規模施設等(定員29人以下)",$Y$426&gt;=2),Y327,""))</f>
        <v/>
      </c>
      <c r="Z434" s="312" t="str">
        <f>IF(AND('別紙3-1_区分⑤所要額内訳'!$I$4="大規模施設等(定員30人以上)",$Z$426&gt;=5),Z327,IF(AND('別紙3-1_区分⑤所要額内訳'!$I$4="小規模施設等(定員29人以下)",$Z$426&gt;=2),Z327,""))</f>
        <v/>
      </c>
      <c r="AA434" s="312" t="str">
        <f>IF(AND('別紙3-1_区分⑤所要額内訳'!$I$4="大規模施設等(定員30人以上)",$AA$426&gt;=5),AA327,IF(AND('別紙3-1_区分⑤所要額内訳'!$I$4="小規模施設等(定員29人以下)",$AA$426&gt;=2),AA327,""))</f>
        <v/>
      </c>
      <c r="AB434" s="312" t="str">
        <f>IF(AND('別紙3-1_区分⑤所要額内訳'!$I$4="大規模施設等(定員30人以上)",$AB$426&gt;=5),AB327,IF(AND('別紙3-1_区分⑤所要額内訳'!$I$4="小規模施設等(定員29人以下)",$AB$426&gt;=2),AB327,""))</f>
        <v/>
      </c>
      <c r="AC434" s="312" t="str">
        <f>IF(AND('別紙3-1_区分⑤所要額内訳'!$I$4="大規模施設等(定員30人以上)",$AC$426&gt;=5),AC327,IF(AND('別紙3-1_区分⑤所要額内訳'!$I$4="小規模施設等(定員29人以下)",$AC$426&gt;=2),AC327,""))</f>
        <v/>
      </c>
      <c r="AD434" s="312" t="str">
        <f>IF(AND('別紙3-1_区分⑤所要額内訳'!$I$4="大規模施設等(定員30人以上)",$AD$426&gt;=5),AD327,IF(AND('別紙3-1_区分⑤所要額内訳'!$I$4="小規模施設等(定員29人以下)",$AD$426&gt;=2),AD327,""))</f>
        <v/>
      </c>
      <c r="AE434" s="312" t="str">
        <f>IF(AND('別紙3-1_区分⑤所要額内訳'!$I$4="大規模施設等(定員30人以上)",$AE$426&gt;=5),AE327,IF(AND('別紙3-1_区分⑤所要額内訳'!$I$4="小規模施設等(定員29人以下)",$AE$426&gt;=2),AE327,""))</f>
        <v/>
      </c>
      <c r="AF434" s="312" t="str">
        <f>IF(AND('別紙3-1_区分⑤所要額内訳'!$I$4="大規模施設等(定員30人以上)",$AF$426&gt;=5),AF327,IF(AND('別紙3-1_区分⑤所要額内訳'!$I$4="小規模施設等(定員29人以下)",$AF$426&gt;=2),AF327,""))</f>
        <v/>
      </c>
      <c r="AG434" s="312" t="str">
        <f>IF(AND('別紙3-1_区分⑤所要額内訳'!$I$4="大規模施設等(定員30人以上)",$AG$426&gt;=5),AG327,IF(AND('別紙3-1_区分⑤所要額内訳'!$I$4="小規模施設等(定員29人以下)",$AG$426&gt;=2),AG327,""))</f>
        <v/>
      </c>
      <c r="AH434" s="312" t="str">
        <f>IF(AND('別紙3-1_区分⑤所要額内訳'!$I$4="大規模施設等(定員30人以上)",$AH$426&gt;=5),AH327,IF(AND('別紙3-1_区分⑤所要額内訳'!$I$4="小規模施設等(定員29人以下)",$AH$426&gt;=2),AH327,""))</f>
        <v/>
      </c>
      <c r="AI434" s="312" t="str">
        <f>IF(AND('別紙3-1_区分⑤所要額内訳'!$I$4="大規模施設等(定員30人以上)",$AI$426&gt;=5),AI327,IF(AND('別紙3-1_区分⑤所要額内訳'!$I$4="小規模施設等(定員29人以下)",$AI$426&gt;=2),AI327,""))</f>
        <v/>
      </c>
      <c r="AJ434" s="312" t="str">
        <f>IF(AND('別紙3-1_区分⑤所要額内訳'!$I$4="大規模施設等(定員30人以上)",$AJ$426&gt;=5),AJ327,IF(AND('別紙3-1_区分⑤所要額内訳'!$I$4="小規模施設等(定員29人以下)",$AJ$426&gt;=2),AJ327,""))</f>
        <v/>
      </c>
      <c r="AK434" s="312" t="str">
        <f>IF(AND('別紙3-1_区分⑤所要額内訳'!$I$4="大規模施設等(定員30人以上)",$AK$426&gt;=5),AK327,IF(AND('別紙3-1_区分⑤所要額内訳'!$I$4="小規模施設等(定員29人以下)",$AK$426&gt;=2),AK327,""))</f>
        <v/>
      </c>
      <c r="AL434" s="312" t="str">
        <f>IF(AND('別紙3-1_区分⑤所要額内訳'!$I$4="大規模施設等(定員30人以上)",$AL$426&gt;=5),AL327,IF(AND('別紙3-1_区分⑤所要額内訳'!$I$4="小規模施設等(定員29人以下)",$AL$426&gt;=2),AL327,""))</f>
        <v/>
      </c>
      <c r="AM434" s="312" t="str">
        <f>IF(AND('別紙3-1_区分⑤所要額内訳'!$I$4="大規模施設等(定員30人以上)",$AM$426&gt;=5),AM327,IF(AND('別紙3-1_区分⑤所要額内訳'!$I$4="小規模施設等(定員29人以下)",$AM$426&gt;=2),AM327,""))</f>
        <v/>
      </c>
      <c r="AN434" s="312" t="str">
        <f>IF(AND('別紙3-1_区分⑤所要額内訳'!$I$4="大規模施設等(定員30人以上)",$AN$426&gt;=5),AN327,IF(AND('別紙3-1_区分⑤所要額内訳'!$I$4="小規模施設等(定員29人以下)",$AN$426&gt;=2),AN327,""))</f>
        <v/>
      </c>
      <c r="AO434" s="312" t="str">
        <f>IF(AND('別紙3-1_区分⑤所要額内訳'!$I$4="大規模施設等(定員30人以上)",$AO$426&gt;=5),AO327,IF(AND('別紙3-1_区分⑤所要額内訳'!$I$4="小規模施設等(定員29人以下)",$AO$426&gt;=2),AO327,""))</f>
        <v/>
      </c>
      <c r="AP434" s="312" t="str">
        <f>IF(AND('別紙3-1_区分⑤所要額内訳'!$I$4="大規模施設等(定員30人以上)",$AP$426&gt;=5),AP327,IF(AND('別紙3-1_区分⑤所要額内訳'!$I$4="小規模施設等(定員29人以下)",$AP$426&gt;=2),AP327,""))</f>
        <v/>
      </c>
      <c r="AQ434" s="312" t="str">
        <f>IF(AND('別紙3-1_区分⑤所要額内訳'!$I$4="大規模施設等(定員30人以上)",$AQ$426&gt;=5),AQ327,IF(AND('別紙3-1_区分⑤所要額内訳'!$I$4="小規模施設等(定員29人以下)",$AQ$426&gt;=2),AQ327,""))</f>
        <v/>
      </c>
      <c r="AR434" s="312" t="str">
        <f>IF(AND('別紙3-1_区分⑤所要額内訳'!$I$4="大規模施設等(定員30人以上)",$AR$426&gt;=5),AR327,IF(AND('別紙3-1_区分⑤所要額内訳'!$I$4="小規模施設等(定員29人以下)",$AR$426&gt;=2),AR327,""))</f>
        <v/>
      </c>
      <c r="AS434" s="312" t="str">
        <f>IF(AND('別紙3-1_区分⑤所要額内訳'!$I$4="大規模施設等(定員30人以上)",$AS$426&gt;=5),AS327,IF(AND('別紙3-1_区分⑤所要額内訳'!$I$4="小規模施設等(定員29人以下)",$AS$426&gt;=2),AS327,""))</f>
        <v/>
      </c>
      <c r="AT434" s="312" t="str">
        <f>IF(AND('別紙3-1_区分⑤所要額内訳'!$I$4="大規模施設等(定員30人以上)",$AT$426&gt;=5),AT327,IF(AND('別紙3-1_区分⑤所要額内訳'!$I$4="小規模施設等(定員29人以下)",$AT$426&gt;=2),AT327,""))</f>
        <v/>
      </c>
      <c r="AU434" s="312" t="str">
        <f>IF(AND('別紙3-1_区分⑤所要額内訳'!$I$4="大規模施設等(定員30人以上)",$AU$426&gt;=5),AU327,IF(AND('別紙3-1_区分⑤所要額内訳'!$I$4="小規模施設等(定員29人以下)",$AU$426&gt;=2),AU327,""))</f>
        <v/>
      </c>
      <c r="AV434" s="312" t="str">
        <f>IF(AND('別紙3-1_区分⑤所要額内訳'!$I$4="大規模施設等(定員30人以上)",$AV$426&gt;=5),AV327,IF(AND('別紙3-1_区分⑤所要額内訳'!$I$4="小規模施設等(定員29人以下)",$AV$426&gt;=2),AV327,""))</f>
        <v/>
      </c>
      <c r="AW434" s="312" t="str">
        <f>IF(AND('別紙3-1_区分⑤所要額内訳'!$I$4="大規模施設等(定員30人以上)",$AW$426&gt;=5),AW327,IF(AND('別紙3-1_区分⑤所要額内訳'!$I$4="小規模施設等(定員29人以下)",$AW$426&gt;=2),AW327,""))</f>
        <v/>
      </c>
      <c r="AX434" s="312" t="str">
        <f>IF(AND('別紙3-1_区分⑤所要額内訳'!$I$4="大規模施設等(定員30人以上)",$AX$426&gt;=5),AX327,IF(AND('別紙3-1_区分⑤所要額内訳'!$I$4="小規模施設等(定員29人以下)",$AX$426&gt;=2),AX327,""))</f>
        <v/>
      </c>
      <c r="AY434" s="312" t="str">
        <f>IF(AND('別紙3-1_区分⑤所要額内訳'!$I$4="大規模施設等(定員30人以上)",$AY$426&gt;=5),AY327,IF(AND('別紙3-1_区分⑤所要額内訳'!$I$4="小規模施設等(定員29人以下)",$AY$426&gt;=2),AY327,""))</f>
        <v/>
      </c>
      <c r="AZ434" s="312" t="str">
        <f>IF(AND('別紙3-1_区分⑤所要額内訳'!$I$4="大規模施設等(定員30人以上)",$AZ$426&gt;=5),AZ327,IF(AND('別紙3-1_区分⑤所要額内訳'!$I$4="小規模施設等(定員29人以下)",$AZ$426&gt;=2),AZ327,""))</f>
        <v/>
      </c>
      <c r="BA434" s="312" t="str">
        <f>IF(AND('別紙3-1_区分⑤所要額内訳'!$I$4="大規模施設等(定員30人以上)",$BA$426&gt;=5),BA327,IF(AND('別紙3-1_区分⑤所要額内訳'!$I$4="小規模施設等(定員29人以下)",$BA$426&gt;=2),BA327,""))</f>
        <v/>
      </c>
      <c r="BB434" s="311">
        <f t="shared" si="454"/>
        <v>0</v>
      </c>
    </row>
    <row r="435" spans="1:54">
      <c r="A435" s="307" t="str">
        <f t="shared" si="453"/>
        <v/>
      </c>
      <c r="B435" s="313" t="str">
        <f t="shared" si="453"/>
        <v/>
      </c>
      <c r="C435" s="307" t="str">
        <f t="shared" si="453"/>
        <v/>
      </c>
      <c r="D435" s="312" t="str">
        <f>IF(AND('別紙3-1_区分⑤所要額内訳'!$I$4="大規模施設等(定員30人以上)",$D$426&gt;=5),D328,IF(AND('別紙3-1_区分⑤所要額内訳'!$I$4="小規模施設等(定員29人以下)",$D$426&gt;=2),D328,""))</f>
        <v/>
      </c>
      <c r="E435" s="312" t="str">
        <f>IF(AND('別紙3-1_区分⑤所要額内訳'!$I$4="大規模施設等(定員30人以上)",$E$426&gt;=5),E328,IF(AND('別紙3-1_区分⑤所要額内訳'!$I$4="小規模施設等(定員29人以下)",$E$426&gt;=2),E328,""))</f>
        <v/>
      </c>
      <c r="F435" s="312" t="str">
        <f>IF(AND('別紙3-1_区分⑤所要額内訳'!$I$4="大規模施設等(定員30人以上)",$F$426&gt;=5),F328,IF(AND('別紙3-1_区分⑤所要額内訳'!$I$4="小規模施設等(定員29人以下)",$F$426&gt;=2),F328,""))</f>
        <v/>
      </c>
      <c r="G435" s="312" t="str">
        <f>IF(AND('別紙3-1_区分⑤所要額内訳'!$I$4="大規模施設等(定員30人以上)",$G$426&gt;=5),G328,IF(AND('別紙3-1_区分⑤所要額内訳'!$I$4="小規模施設等(定員29人以下)",$G$426&gt;=2),G328,""))</f>
        <v/>
      </c>
      <c r="H435" s="312" t="str">
        <f>IF(AND('別紙3-1_区分⑤所要額内訳'!$I$4="大規模施設等(定員30人以上)",$H$426&gt;=5),H328,IF(AND('別紙3-1_区分⑤所要額内訳'!$I$4="小規模施設等(定員29人以下)",$H$426&gt;=2),H328,""))</f>
        <v/>
      </c>
      <c r="I435" s="312" t="str">
        <f>IF(AND('別紙3-1_区分⑤所要額内訳'!$I$4="大規模施設等(定員30人以上)",$I$426&gt;=5),I328,IF(AND('別紙3-1_区分⑤所要額内訳'!$I$4="小規模施設等(定員29人以下)",$I$426&gt;=2),I328,""))</f>
        <v/>
      </c>
      <c r="J435" s="312" t="str">
        <f>IF(AND('別紙3-1_区分⑤所要額内訳'!$I$4="大規模施設等(定員30人以上)",$J$426&gt;=5),J328,IF(AND('別紙3-1_区分⑤所要額内訳'!$I$4="小規模施設等(定員29人以下)",$J$426&gt;=2),J328,""))</f>
        <v/>
      </c>
      <c r="K435" s="312" t="str">
        <f>IF(AND('別紙3-1_区分⑤所要額内訳'!$I$4="大規模施設等(定員30人以上)",$K$426&gt;=5),K328,IF(AND('別紙3-1_区分⑤所要額内訳'!$I$4="小規模施設等(定員29人以下)",$K$426&gt;=2),K328,""))</f>
        <v/>
      </c>
      <c r="L435" s="312" t="str">
        <f>IF(AND('別紙3-1_区分⑤所要額内訳'!$I$4="大規模施設等(定員30人以上)",$L$426&gt;=5),L328,IF(AND('別紙3-1_区分⑤所要額内訳'!$I$4="小規模施設等(定員29人以下)",$L$426&gt;=2),L328,""))</f>
        <v/>
      </c>
      <c r="M435" s="312" t="str">
        <f>IF(AND('別紙3-1_区分⑤所要額内訳'!$I$4="大規模施設等(定員30人以上)",$M$426&gt;=5),M328,IF(AND('別紙3-1_区分⑤所要額内訳'!$I$4="小規模施設等(定員29人以下)",$M$426&gt;=2),M328,""))</f>
        <v/>
      </c>
      <c r="N435" s="312" t="str">
        <f>IF(AND('別紙3-1_区分⑤所要額内訳'!$I$4="大規模施設等(定員30人以上)",$N$426&gt;=5),N328,IF(AND('別紙3-1_区分⑤所要額内訳'!$I$4="小規模施設等(定員29人以下)",$N$426&gt;=2),N328,""))</f>
        <v/>
      </c>
      <c r="O435" s="312" t="str">
        <f>IF(AND('別紙3-1_区分⑤所要額内訳'!$I$4="大規模施設等(定員30人以上)",$O$426&gt;=5),O328,IF(AND('別紙3-1_区分⑤所要額内訳'!$I$4="小規模施設等(定員29人以下)",$O$426&gt;=2),O328,""))</f>
        <v/>
      </c>
      <c r="P435" s="312" t="str">
        <f>IF(AND('別紙3-1_区分⑤所要額内訳'!$I$4="大規模施設等(定員30人以上)",$P$426&gt;=5),P328,IF(AND('別紙3-1_区分⑤所要額内訳'!$I$4="小規模施設等(定員29人以下)",$P$426&gt;=2),P328,""))</f>
        <v/>
      </c>
      <c r="Q435" s="312" t="str">
        <f>IF(AND('別紙3-1_区分⑤所要額内訳'!$I$4="大規模施設等(定員30人以上)",$Q$426&gt;=5),Q328,IF(AND('別紙3-1_区分⑤所要額内訳'!$I$4="小規模施設等(定員29人以下)",$Q$426&gt;=2),Q328,""))</f>
        <v/>
      </c>
      <c r="R435" s="312" t="str">
        <f>IF(AND('別紙3-1_区分⑤所要額内訳'!$I$4="大規模施設等(定員30人以上)",$R$426&gt;=5),R328,IF(AND('別紙3-1_区分⑤所要額内訳'!$I$4="小規模施設等(定員29人以下)",$R$426&gt;=2),R328,""))</f>
        <v/>
      </c>
      <c r="S435" s="312" t="str">
        <f>IF(AND('別紙3-1_区分⑤所要額内訳'!$I$4="大規模施設等(定員30人以上)",$S$426&gt;=5),S328,IF(AND('別紙3-1_区分⑤所要額内訳'!$I$4="小規模施設等(定員29人以下)",$S$426&gt;=2),S328,""))</f>
        <v/>
      </c>
      <c r="T435" s="312" t="str">
        <f>IF(AND('別紙3-1_区分⑤所要額内訳'!$I$4="大規模施設等(定員30人以上)",$T$426&gt;=5),T328,IF(AND('別紙3-1_区分⑤所要額内訳'!$I$4="小規模施設等(定員29人以下)",$T$426&gt;=2),T328,""))</f>
        <v/>
      </c>
      <c r="U435" s="312" t="str">
        <f>IF(AND('別紙3-1_区分⑤所要額内訳'!$I$4="大規模施設等(定員30人以上)",$U$426&gt;=5),U328,IF(AND('別紙3-1_区分⑤所要額内訳'!$I$4="小規模施設等(定員29人以下)",$U$426&gt;=2),U328,""))</f>
        <v/>
      </c>
      <c r="V435" s="312" t="str">
        <f>IF(AND('別紙3-1_区分⑤所要額内訳'!$I$4="大規模施設等(定員30人以上)",$V$426&gt;=5),V328,IF(AND('別紙3-1_区分⑤所要額内訳'!$I$4="小規模施設等(定員29人以下)",$V$426&gt;=2),V328,""))</f>
        <v/>
      </c>
      <c r="W435" s="312" t="str">
        <f>IF(AND('別紙3-1_区分⑤所要額内訳'!$I$4="大規模施設等(定員30人以上)",$W$426&gt;=5),W328,IF(AND('別紙3-1_区分⑤所要額内訳'!$I$4="小規模施設等(定員29人以下)",$W$426&gt;=2),W328,""))</f>
        <v/>
      </c>
      <c r="X435" s="312" t="str">
        <f>IF(AND('別紙3-1_区分⑤所要額内訳'!$I$4="大規模施設等(定員30人以上)",$X$426&gt;=5),X328,IF(AND('別紙3-1_区分⑤所要額内訳'!$I$4="小規模施設等(定員29人以下)",$X$426&gt;=2),X328,""))</f>
        <v/>
      </c>
      <c r="Y435" s="312" t="str">
        <f>IF(AND('別紙3-1_区分⑤所要額内訳'!$I$4="大規模施設等(定員30人以上)",$Y$426&gt;=5),Y328,IF(AND('別紙3-1_区分⑤所要額内訳'!$I$4="小規模施設等(定員29人以下)",$Y$426&gt;=2),Y328,""))</f>
        <v/>
      </c>
      <c r="Z435" s="312" t="str">
        <f>IF(AND('別紙3-1_区分⑤所要額内訳'!$I$4="大規模施設等(定員30人以上)",$Z$426&gt;=5),Z328,IF(AND('別紙3-1_区分⑤所要額内訳'!$I$4="小規模施設等(定員29人以下)",$Z$426&gt;=2),Z328,""))</f>
        <v/>
      </c>
      <c r="AA435" s="312" t="str">
        <f>IF(AND('別紙3-1_区分⑤所要額内訳'!$I$4="大規模施設等(定員30人以上)",$AA$426&gt;=5),AA328,IF(AND('別紙3-1_区分⑤所要額内訳'!$I$4="小規模施設等(定員29人以下)",$AA$426&gt;=2),AA328,""))</f>
        <v/>
      </c>
      <c r="AB435" s="312" t="str">
        <f>IF(AND('別紙3-1_区分⑤所要額内訳'!$I$4="大規模施設等(定員30人以上)",$AB$426&gt;=5),AB328,IF(AND('別紙3-1_区分⑤所要額内訳'!$I$4="小規模施設等(定員29人以下)",$AB$426&gt;=2),AB328,""))</f>
        <v/>
      </c>
      <c r="AC435" s="312" t="str">
        <f>IF(AND('別紙3-1_区分⑤所要額内訳'!$I$4="大規模施設等(定員30人以上)",$AC$426&gt;=5),AC328,IF(AND('別紙3-1_区分⑤所要額内訳'!$I$4="小規模施設等(定員29人以下)",$AC$426&gt;=2),AC328,""))</f>
        <v/>
      </c>
      <c r="AD435" s="312" t="str">
        <f>IF(AND('別紙3-1_区分⑤所要額内訳'!$I$4="大規模施設等(定員30人以上)",$AD$426&gt;=5),AD328,IF(AND('別紙3-1_区分⑤所要額内訳'!$I$4="小規模施設等(定員29人以下)",$AD$426&gt;=2),AD328,""))</f>
        <v/>
      </c>
      <c r="AE435" s="312" t="str">
        <f>IF(AND('別紙3-1_区分⑤所要額内訳'!$I$4="大規模施設等(定員30人以上)",$AE$426&gt;=5),AE328,IF(AND('別紙3-1_区分⑤所要額内訳'!$I$4="小規模施設等(定員29人以下)",$AE$426&gt;=2),AE328,""))</f>
        <v/>
      </c>
      <c r="AF435" s="312" t="str">
        <f>IF(AND('別紙3-1_区分⑤所要額内訳'!$I$4="大規模施設等(定員30人以上)",$AF$426&gt;=5),AF328,IF(AND('別紙3-1_区分⑤所要額内訳'!$I$4="小規模施設等(定員29人以下)",$AF$426&gt;=2),AF328,""))</f>
        <v/>
      </c>
      <c r="AG435" s="312" t="str">
        <f>IF(AND('別紙3-1_区分⑤所要額内訳'!$I$4="大規模施設等(定員30人以上)",$AG$426&gt;=5),AG328,IF(AND('別紙3-1_区分⑤所要額内訳'!$I$4="小規模施設等(定員29人以下)",$AG$426&gt;=2),AG328,""))</f>
        <v/>
      </c>
      <c r="AH435" s="312" t="str">
        <f>IF(AND('別紙3-1_区分⑤所要額内訳'!$I$4="大規模施設等(定員30人以上)",$AH$426&gt;=5),AH328,IF(AND('別紙3-1_区分⑤所要額内訳'!$I$4="小規模施設等(定員29人以下)",$AH$426&gt;=2),AH328,""))</f>
        <v/>
      </c>
      <c r="AI435" s="312" t="str">
        <f>IF(AND('別紙3-1_区分⑤所要額内訳'!$I$4="大規模施設等(定員30人以上)",$AI$426&gt;=5),AI328,IF(AND('別紙3-1_区分⑤所要額内訳'!$I$4="小規模施設等(定員29人以下)",$AI$426&gt;=2),AI328,""))</f>
        <v/>
      </c>
      <c r="AJ435" s="312" t="str">
        <f>IF(AND('別紙3-1_区分⑤所要額内訳'!$I$4="大規模施設等(定員30人以上)",$AJ$426&gt;=5),AJ328,IF(AND('別紙3-1_区分⑤所要額内訳'!$I$4="小規模施設等(定員29人以下)",$AJ$426&gt;=2),AJ328,""))</f>
        <v/>
      </c>
      <c r="AK435" s="312" t="str">
        <f>IF(AND('別紙3-1_区分⑤所要額内訳'!$I$4="大規模施設等(定員30人以上)",$AK$426&gt;=5),AK328,IF(AND('別紙3-1_区分⑤所要額内訳'!$I$4="小規模施設等(定員29人以下)",$AK$426&gt;=2),AK328,""))</f>
        <v/>
      </c>
      <c r="AL435" s="312" t="str">
        <f>IF(AND('別紙3-1_区分⑤所要額内訳'!$I$4="大規模施設等(定員30人以上)",$AL$426&gt;=5),AL328,IF(AND('別紙3-1_区分⑤所要額内訳'!$I$4="小規模施設等(定員29人以下)",$AL$426&gt;=2),AL328,""))</f>
        <v/>
      </c>
      <c r="AM435" s="312" t="str">
        <f>IF(AND('別紙3-1_区分⑤所要額内訳'!$I$4="大規模施設等(定員30人以上)",$AM$426&gt;=5),AM328,IF(AND('別紙3-1_区分⑤所要額内訳'!$I$4="小規模施設等(定員29人以下)",$AM$426&gt;=2),AM328,""))</f>
        <v/>
      </c>
      <c r="AN435" s="312" t="str">
        <f>IF(AND('別紙3-1_区分⑤所要額内訳'!$I$4="大規模施設等(定員30人以上)",$AN$426&gt;=5),AN328,IF(AND('別紙3-1_区分⑤所要額内訳'!$I$4="小規模施設等(定員29人以下)",$AN$426&gt;=2),AN328,""))</f>
        <v/>
      </c>
      <c r="AO435" s="312" t="str">
        <f>IF(AND('別紙3-1_区分⑤所要額内訳'!$I$4="大規模施設等(定員30人以上)",$AO$426&gt;=5),AO328,IF(AND('別紙3-1_区分⑤所要額内訳'!$I$4="小規模施設等(定員29人以下)",$AO$426&gt;=2),AO328,""))</f>
        <v/>
      </c>
      <c r="AP435" s="312" t="str">
        <f>IF(AND('別紙3-1_区分⑤所要額内訳'!$I$4="大規模施設等(定員30人以上)",$AP$426&gt;=5),AP328,IF(AND('別紙3-1_区分⑤所要額内訳'!$I$4="小規模施設等(定員29人以下)",$AP$426&gt;=2),AP328,""))</f>
        <v/>
      </c>
      <c r="AQ435" s="312" t="str">
        <f>IF(AND('別紙3-1_区分⑤所要額内訳'!$I$4="大規模施設等(定員30人以上)",$AQ$426&gt;=5),AQ328,IF(AND('別紙3-1_区分⑤所要額内訳'!$I$4="小規模施設等(定員29人以下)",$AQ$426&gt;=2),AQ328,""))</f>
        <v/>
      </c>
      <c r="AR435" s="312" t="str">
        <f>IF(AND('別紙3-1_区分⑤所要額内訳'!$I$4="大規模施設等(定員30人以上)",$AR$426&gt;=5),AR328,IF(AND('別紙3-1_区分⑤所要額内訳'!$I$4="小規模施設等(定員29人以下)",$AR$426&gt;=2),AR328,""))</f>
        <v/>
      </c>
      <c r="AS435" s="312" t="str">
        <f>IF(AND('別紙3-1_区分⑤所要額内訳'!$I$4="大規模施設等(定員30人以上)",$AS$426&gt;=5),AS328,IF(AND('別紙3-1_区分⑤所要額内訳'!$I$4="小規模施設等(定員29人以下)",$AS$426&gt;=2),AS328,""))</f>
        <v/>
      </c>
      <c r="AT435" s="312" t="str">
        <f>IF(AND('別紙3-1_区分⑤所要額内訳'!$I$4="大規模施設等(定員30人以上)",$AT$426&gt;=5),AT328,IF(AND('別紙3-1_区分⑤所要額内訳'!$I$4="小規模施設等(定員29人以下)",$AT$426&gt;=2),AT328,""))</f>
        <v/>
      </c>
      <c r="AU435" s="312" t="str">
        <f>IF(AND('別紙3-1_区分⑤所要額内訳'!$I$4="大規模施設等(定員30人以上)",$AU$426&gt;=5),AU328,IF(AND('別紙3-1_区分⑤所要額内訳'!$I$4="小規模施設等(定員29人以下)",$AU$426&gt;=2),AU328,""))</f>
        <v/>
      </c>
      <c r="AV435" s="312" t="str">
        <f>IF(AND('別紙3-1_区分⑤所要額内訳'!$I$4="大規模施設等(定員30人以上)",$AV$426&gt;=5),AV328,IF(AND('別紙3-1_区分⑤所要額内訳'!$I$4="小規模施設等(定員29人以下)",$AV$426&gt;=2),AV328,""))</f>
        <v/>
      </c>
      <c r="AW435" s="312" t="str">
        <f>IF(AND('別紙3-1_区分⑤所要額内訳'!$I$4="大規模施設等(定員30人以上)",$AW$426&gt;=5),AW328,IF(AND('別紙3-1_区分⑤所要額内訳'!$I$4="小規模施設等(定員29人以下)",$AW$426&gt;=2),AW328,""))</f>
        <v/>
      </c>
      <c r="AX435" s="312" t="str">
        <f>IF(AND('別紙3-1_区分⑤所要額内訳'!$I$4="大規模施設等(定員30人以上)",$AX$426&gt;=5),AX328,IF(AND('別紙3-1_区分⑤所要額内訳'!$I$4="小規模施設等(定員29人以下)",$AX$426&gt;=2),AX328,""))</f>
        <v/>
      </c>
      <c r="AY435" s="312" t="str">
        <f>IF(AND('別紙3-1_区分⑤所要額内訳'!$I$4="大規模施設等(定員30人以上)",$AY$426&gt;=5),AY328,IF(AND('別紙3-1_区分⑤所要額内訳'!$I$4="小規模施設等(定員29人以下)",$AY$426&gt;=2),AY328,""))</f>
        <v/>
      </c>
      <c r="AZ435" s="312" t="str">
        <f>IF(AND('別紙3-1_区分⑤所要額内訳'!$I$4="大規模施設等(定員30人以上)",$AZ$426&gt;=5),AZ328,IF(AND('別紙3-1_区分⑤所要額内訳'!$I$4="小規模施設等(定員29人以下)",$AZ$426&gt;=2),AZ328,""))</f>
        <v/>
      </c>
      <c r="BA435" s="312" t="str">
        <f>IF(AND('別紙3-1_区分⑤所要額内訳'!$I$4="大規模施設等(定員30人以上)",$BA$426&gt;=5),BA328,IF(AND('別紙3-1_区分⑤所要額内訳'!$I$4="小規模施設等(定員29人以下)",$BA$426&gt;=2),BA328,""))</f>
        <v/>
      </c>
      <c r="BB435" s="311">
        <f t="shared" si="454"/>
        <v>0</v>
      </c>
    </row>
    <row r="436" spans="1:54">
      <c r="A436" s="307" t="str">
        <f t="shared" si="453"/>
        <v/>
      </c>
      <c r="B436" s="313" t="str">
        <f t="shared" si="453"/>
        <v/>
      </c>
      <c r="C436" s="307" t="str">
        <f t="shared" si="453"/>
        <v/>
      </c>
      <c r="D436" s="312" t="str">
        <f>IF(AND('別紙3-1_区分⑤所要額内訳'!$I$4="大規模施設等(定員30人以上)",$D$426&gt;=5),D329,IF(AND('別紙3-1_区分⑤所要額内訳'!$I$4="小規模施設等(定員29人以下)",$D$426&gt;=2),D329,""))</f>
        <v/>
      </c>
      <c r="E436" s="312" t="str">
        <f>IF(AND('別紙3-1_区分⑤所要額内訳'!$I$4="大規模施設等(定員30人以上)",$E$426&gt;=5),E329,IF(AND('別紙3-1_区分⑤所要額内訳'!$I$4="小規模施設等(定員29人以下)",$E$426&gt;=2),E329,""))</f>
        <v/>
      </c>
      <c r="F436" s="312" t="str">
        <f>IF(AND('別紙3-1_区分⑤所要額内訳'!$I$4="大規模施設等(定員30人以上)",$F$426&gt;=5),F329,IF(AND('別紙3-1_区分⑤所要額内訳'!$I$4="小規模施設等(定員29人以下)",$F$426&gt;=2),F329,""))</f>
        <v/>
      </c>
      <c r="G436" s="312" t="str">
        <f>IF(AND('別紙3-1_区分⑤所要額内訳'!$I$4="大規模施設等(定員30人以上)",$G$426&gt;=5),G329,IF(AND('別紙3-1_区分⑤所要額内訳'!$I$4="小規模施設等(定員29人以下)",$G$426&gt;=2),G329,""))</f>
        <v/>
      </c>
      <c r="H436" s="312" t="str">
        <f>IF(AND('別紙3-1_区分⑤所要額内訳'!$I$4="大規模施設等(定員30人以上)",$H$426&gt;=5),H329,IF(AND('別紙3-1_区分⑤所要額内訳'!$I$4="小規模施設等(定員29人以下)",$H$426&gt;=2),H329,""))</f>
        <v/>
      </c>
      <c r="I436" s="312" t="str">
        <f>IF(AND('別紙3-1_区分⑤所要額内訳'!$I$4="大規模施設等(定員30人以上)",$I$426&gt;=5),I329,IF(AND('別紙3-1_区分⑤所要額内訳'!$I$4="小規模施設等(定員29人以下)",$I$426&gt;=2),I329,""))</f>
        <v/>
      </c>
      <c r="J436" s="312" t="str">
        <f>IF(AND('別紙3-1_区分⑤所要額内訳'!$I$4="大規模施設等(定員30人以上)",$J$426&gt;=5),J329,IF(AND('別紙3-1_区分⑤所要額内訳'!$I$4="小規模施設等(定員29人以下)",$J$426&gt;=2),J329,""))</f>
        <v/>
      </c>
      <c r="K436" s="312" t="str">
        <f>IF(AND('別紙3-1_区分⑤所要額内訳'!$I$4="大規模施設等(定員30人以上)",$K$426&gt;=5),K329,IF(AND('別紙3-1_区分⑤所要額内訳'!$I$4="小規模施設等(定員29人以下)",$K$426&gt;=2),K329,""))</f>
        <v/>
      </c>
      <c r="L436" s="312" t="str">
        <f>IF(AND('別紙3-1_区分⑤所要額内訳'!$I$4="大規模施設等(定員30人以上)",$L$426&gt;=5),L329,IF(AND('別紙3-1_区分⑤所要額内訳'!$I$4="小規模施設等(定員29人以下)",$L$426&gt;=2),L329,""))</f>
        <v/>
      </c>
      <c r="M436" s="312" t="str">
        <f>IF(AND('別紙3-1_区分⑤所要額内訳'!$I$4="大規模施設等(定員30人以上)",$M$426&gt;=5),M329,IF(AND('別紙3-1_区分⑤所要額内訳'!$I$4="小規模施設等(定員29人以下)",$M$426&gt;=2),M329,""))</f>
        <v/>
      </c>
      <c r="N436" s="312" t="str">
        <f>IF(AND('別紙3-1_区分⑤所要額内訳'!$I$4="大規模施設等(定員30人以上)",$N$426&gt;=5),N329,IF(AND('別紙3-1_区分⑤所要額内訳'!$I$4="小規模施設等(定員29人以下)",$N$426&gt;=2),N329,""))</f>
        <v/>
      </c>
      <c r="O436" s="312" t="str">
        <f>IF(AND('別紙3-1_区分⑤所要額内訳'!$I$4="大規模施設等(定員30人以上)",$O$426&gt;=5),O329,IF(AND('別紙3-1_区分⑤所要額内訳'!$I$4="小規模施設等(定員29人以下)",$O$426&gt;=2),O329,""))</f>
        <v/>
      </c>
      <c r="P436" s="312" t="str">
        <f>IF(AND('別紙3-1_区分⑤所要額内訳'!$I$4="大規模施設等(定員30人以上)",$P$426&gt;=5),P329,IF(AND('別紙3-1_区分⑤所要額内訳'!$I$4="小規模施設等(定員29人以下)",$P$426&gt;=2),P329,""))</f>
        <v/>
      </c>
      <c r="Q436" s="312" t="str">
        <f>IF(AND('別紙3-1_区分⑤所要額内訳'!$I$4="大規模施設等(定員30人以上)",$Q$426&gt;=5),Q329,IF(AND('別紙3-1_区分⑤所要額内訳'!$I$4="小規模施設等(定員29人以下)",$Q$426&gt;=2),Q329,""))</f>
        <v/>
      </c>
      <c r="R436" s="312" t="str">
        <f>IF(AND('別紙3-1_区分⑤所要額内訳'!$I$4="大規模施設等(定員30人以上)",$R$426&gt;=5),R329,IF(AND('別紙3-1_区分⑤所要額内訳'!$I$4="小規模施設等(定員29人以下)",$R$426&gt;=2),R329,""))</f>
        <v/>
      </c>
      <c r="S436" s="312" t="str">
        <f>IF(AND('別紙3-1_区分⑤所要額内訳'!$I$4="大規模施設等(定員30人以上)",$S$426&gt;=5),S329,IF(AND('別紙3-1_区分⑤所要額内訳'!$I$4="小規模施設等(定員29人以下)",$S$426&gt;=2),S329,""))</f>
        <v/>
      </c>
      <c r="T436" s="312" t="str">
        <f>IF(AND('別紙3-1_区分⑤所要額内訳'!$I$4="大規模施設等(定員30人以上)",$T$426&gt;=5),T329,IF(AND('別紙3-1_区分⑤所要額内訳'!$I$4="小規模施設等(定員29人以下)",$T$426&gt;=2),T329,""))</f>
        <v/>
      </c>
      <c r="U436" s="312" t="str">
        <f>IF(AND('別紙3-1_区分⑤所要額内訳'!$I$4="大規模施設等(定員30人以上)",$U$426&gt;=5),U329,IF(AND('別紙3-1_区分⑤所要額内訳'!$I$4="小規模施設等(定員29人以下)",$U$426&gt;=2),U329,""))</f>
        <v/>
      </c>
      <c r="V436" s="312" t="str">
        <f>IF(AND('別紙3-1_区分⑤所要額内訳'!$I$4="大規模施設等(定員30人以上)",$V$426&gt;=5),V329,IF(AND('別紙3-1_区分⑤所要額内訳'!$I$4="小規模施設等(定員29人以下)",$V$426&gt;=2),V329,""))</f>
        <v/>
      </c>
      <c r="W436" s="312" t="str">
        <f>IF(AND('別紙3-1_区分⑤所要額内訳'!$I$4="大規模施設等(定員30人以上)",$W$426&gt;=5),W329,IF(AND('別紙3-1_区分⑤所要額内訳'!$I$4="小規模施設等(定員29人以下)",$W$426&gt;=2),W329,""))</f>
        <v/>
      </c>
      <c r="X436" s="312" t="str">
        <f>IF(AND('別紙3-1_区分⑤所要額内訳'!$I$4="大規模施設等(定員30人以上)",$X$426&gt;=5),X329,IF(AND('別紙3-1_区分⑤所要額内訳'!$I$4="小規模施設等(定員29人以下)",$X$426&gt;=2),X329,""))</f>
        <v/>
      </c>
      <c r="Y436" s="312" t="str">
        <f>IF(AND('別紙3-1_区分⑤所要額内訳'!$I$4="大規模施設等(定員30人以上)",$Y$426&gt;=5),Y329,IF(AND('別紙3-1_区分⑤所要額内訳'!$I$4="小規模施設等(定員29人以下)",$Y$426&gt;=2),Y329,""))</f>
        <v/>
      </c>
      <c r="Z436" s="312" t="str">
        <f>IF(AND('別紙3-1_区分⑤所要額内訳'!$I$4="大規模施設等(定員30人以上)",$Z$426&gt;=5),Z329,IF(AND('別紙3-1_区分⑤所要額内訳'!$I$4="小規模施設等(定員29人以下)",$Z$426&gt;=2),Z329,""))</f>
        <v/>
      </c>
      <c r="AA436" s="312" t="str">
        <f>IF(AND('別紙3-1_区分⑤所要額内訳'!$I$4="大規模施設等(定員30人以上)",$AA$426&gt;=5),AA329,IF(AND('別紙3-1_区分⑤所要額内訳'!$I$4="小規模施設等(定員29人以下)",$AA$426&gt;=2),AA329,""))</f>
        <v/>
      </c>
      <c r="AB436" s="312" t="str">
        <f>IF(AND('別紙3-1_区分⑤所要額内訳'!$I$4="大規模施設等(定員30人以上)",$AB$426&gt;=5),AB329,IF(AND('別紙3-1_区分⑤所要額内訳'!$I$4="小規模施設等(定員29人以下)",$AB$426&gt;=2),AB329,""))</f>
        <v/>
      </c>
      <c r="AC436" s="312" t="str">
        <f>IF(AND('別紙3-1_区分⑤所要額内訳'!$I$4="大規模施設等(定員30人以上)",$AC$426&gt;=5),AC329,IF(AND('別紙3-1_区分⑤所要額内訳'!$I$4="小規模施設等(定員29人以下)",$AC$426&gt;=2),AC329,""))</f>
        <v/>
      </c>
      <c r="AD436" s="312" t="str">
        <f>IF(AND('別紙3-1_区分⑤所要額内訳'!$I$4="大規模施設等(定員30人以上)",$AD$426&gt;=5),AD329,IF(AND('別紙3-1_区分⑤所要額内訳'!$I$4="小規模施設等(定員29人以下)",$AD$426&gt;=2),AD329,""))</f>
        <v/>
      </c>
      <c r="AE436" s="312" t="str">
        <f>IF(AND('別紙3-1_区分⑤所要額内訳'!$I$4="大規模施設等(定員30人以上)",$AE$426&gt;=5),AE329,IF(AND('別紙3-1_区分⑤所要額内訳'!$I$4="小規模施設等(定員29人以下)",$AE$426&gt;=2),AE329,""))</f>
        <v/>
      </c>
      <c r="AF436" s="312" t="str">
        <f>IF(AND('別紙3-1_区分⑤所要額内訳'!$I$4="大規模施設等(定員30人以上)",$AF$426&gt;=5),AF329,IF(AND('別紙3-1_区分⑤所要額内訳'!$I$4="小規模施設等(定員29人以下)",$AF$426&gt;=2),AF329,""))</f>
        <v/>
      </c>
      <c r="AG436" s="312" t="str">
        <f>IF(AND('別紙3-1_区分⑤所要額内訳'!$I$4="大規模施設等(定員30人以上)",$AG$426&gt;=5),AG329,IF(AND('別紙3-1_区分⑤所要額内訳'!$I$4="小規模施設等(定員29人以下)",$AG$426&gt;=2),AG329,""))</f>
        <v/>
      </c>
      <c r="AH436" s="312" t="str">
        <f>IF(AND('別紙3-1_区分⑤所要額内訳'!$I$4="大規模施設等(定員30人以上)",$AH$426&gt;=5),AH329,IF(AND('別紙3-1_区分⑤所要額内訳'!$I$4="小規模施設等(定員29人以下)",$AH$426&gt;=2),AH329,""))</f>
        <v/>
      </c>
      <c r="AI436" s="312" t="str">
        <f>IF(AND('別紙3-1_区分⑤所要額内訳'!$I$4="大規模施設等(定員30人以上)",$AI$426&gt;=5),AI329,IF(AND('別紙3-1_区分⑤所要額内訳'!$I$4="小規模施設等(定員29人以下)",$AI$426&gt;=2),AI329,""))</f>
        <v/>
      </c>
      <c r="AJ436" s="312" t="str">
        <f>IF(AND('別紙3-1_区分⑤所要額内訳'!$I$4="大規模施設等(定員30人以上)",$AJ$426&gt;=5),AJ329,IF(AND('別紙3-1_区分⑤所要額内訳'!$I$4="小規模施設等(定員29人以下)",$AJ$426&gt;=2),AJ329,""))</f>
        <v/>
      </c>
      <c r="AK436" s="312" t="str">
        <f>IF(AND('別紙3-1_区分⑤所要額内訳'!$I$4="大規模施設等(定員30人以上)",$AK$426&gt;=5),AK329,IF(AND('別紙3-1_区分⑤所要額内訳'!$I$4="小規模施設等(定員29人以下)",$AK$426&gt;=2),AK329,""))</f>
        <v/>
      </c>
      <c r="AL436" s="312" t="str">
        <f>IF(AND('別紙3-1_区分⑤所要額内訳'!$I$4="大規模施設等(定員30人以上)",$AL$426&gt;=5),AL329,IF(AND('別紙3-1_区分⑤所要額内訳'!$I$4="小規模施設等(定員29人以下)",$AL$426&gt;=2),AL329,""))</f>
        <v/>
      </c>
      <c r="AM436" s="312" t="str">
        <f>IF(AND('別紙3-1_区分⑤所要額内訳'!$I$4="大規模施設等(定員30人以上)",$AM$426&gt;=5),AM329,IF(AND('別紙3-1_区分⑤所要額内訳'!$I$4="小規模施設等(定員29人以下)",$AM$426&gt;=2),AM329,""))</f>
        <v/>
      </c>
      <c r="AN436" s="312" t="str">
        <f>IF(AND('別紙3-1_区分⑤所要額内訳'!$I$4="大規模施設等(定員30人以上)",$AN$426&gt;=5),AN329,IF(AND('別紙3-1_区分⑤所要額内訳'!$I$4="小規模施設等(定員29人以下)",$AN$426&gt;=2),AN329,""))</f>
        <v/>
      </c>
      <c r="AO436" s="312" t="str">
        <f>IF(AND('別紙3-1_区分⑤所要額内訳'!$I$4="大規模施設等(定員30人以上)",$AO$426&gt;=5),AO329,IF(AND('別紙3-1_区分⑤所要額内訳'!$I$4="小規模施設等(定員29人以下)",$AO$426&gt;=2),AO329,""))</f>
        <v/>
      </c>
      <c r="AP436" s="312" t="str">
        <f>IF(AND('別紙3-1_区分⑤所要額内訳'!$I$4="大規模施設等(定員30人以上)",$AP$426&gt;=5),AP329,IF(AND('別紙3-1_区分⑤所要額内訳'!$I$4="小規模施設等(定員29人以下)",$AP$426&gt;=2),AP329,""))</f>
        <v/>
      </c>
      <c r="AQ436" s="312" t="str">
        <f>IF(AND('別紙3-1_区分⑤所要額内訳'!$I$4="大規模施設等(定員30人以上)",$AQ$426&gt;=5),AQ329,IF(AND('別紙3-1_区分⑤所要額内訳'!$I$4="小規模施設等(定員29人以下)",$AQ$426&gt;=2),AQ329,""))</f>
        <v/>
      </c>
      <c r="AR436" s="312" t="str">
        <f>IF(AND('別紙3-1_区分⑤所要額内訳'!$I$4="大規模施設等(定員30人以上)",$AR$426&gt;=5),AR329,IF(AND('別紙3-1_区分⑤所要額内訳'!$I$4="小規模施設等(定員29人以下)",$AR$426&gt;=2),AR329,""))</f>
        <v/>
      </c>
      <c r="AS436" s="312" t="str">
        <f>IF(AND('別紙3-1_区分⑤所要額内訳'!$I$4="大規模施設等(定員30人以上)",$AS$426&gt;=5),AS329,IF(AND('別紙3-1_区分⑤所要額内訳'!$I$4="小規模施設等(定員29人以下)",$AS$426&gt;=2),AS329,""))</f>
        <v/>
      </c>
      <c r="AT436" s="312" t="str">
        <f>IF(AND('別紙3-1_区分⑤所要額内訳'!$I$4="大規模施設等(定員30人以上)",$AT$426&gt;=5),AT329,IF(AND('別紙3-1_区分⑤所要額内訳'!$I$4="小規模施設等(定員29人以下)",$AT$426&gt;=2),AT329,""))</f>
        <v/>
      </c>
      <c r="AU436" s="312" t="str">
        <f>IF(AND('別紙3-1_区分⑤所要額内訳'!$I$4="大規模施設等(定員30人以上)",$AU$426&gt;=5),AU329,IF(AND('別紙3-1_区分⑤所要額内訳'!$I$4="小規模施設等(定員29人以下)",$AU$426&gt;=2),AU329,""))</f>
        <v/>
      </c>
      <c r="AV436" s="312" t="str">
        <f>IF(AND('別紙3-1_区分⑤所要額内訳'!$I$4="大規模施設等(定員30人以上)",$AV$426&gt;=5),AV329,IF(AND('別紙3-1_区分⑤所要額内訳'!$I$4="小規模施設等(定員29人以下)",$AV$426&gt;=2),AV329,""))</f>
        <v/>
      </c>
      <c r="AW436" s="312" t="str">
        <f>IF(AND('別紙3-1_区分⑤所要額内訳'!$I$4="大規模施設等(定員30人以上)",$AW$426&gt;=5),AW329,IF(AND('別紙3-1_区分⑤所要額内訳'!$I$4="小規模施設等(定員29人以下)",$AW$426&gt;=2),AW329,""))</f>
        <v/>
      </c>
      <c r="AX436" s="312" t="str">
        <f>IF(AND('別紙3-1_区分⑤所要額内訳'!$I$4="大規模施設等(定員30人以上)",$AX$426&gt;=5),AX329,IF(AND('別紙3-1_区分⑤所要額内訳'!$I$4="小規模施設等(定員29人以下)",$AX$426&gt;=2),AX329,""))</f>
        <v/>
      </c>
      <c r="AY436" s="312" t="str">
        <f>IF(AND('別紙3-1_区分⑤所要額内訳'!$I$4="大規模施設等(定員30人以上)",$AY$426&gt;=5),AY329,IF(AND('別紙3-1_区分⑤所要額内訳'!$I$4="小規模施設等(定員29人以下)",$AY$426&gt;=2),AY329,""))</f>
        <v/>
      </c>
      <c r="AZ436" s="312" t="str">
        <f>IF(AND('別紙3-1_区分⑤所要額内訳'!$I$4="大規模施設等(定員30人以上)",$AZ$426&gt;=5),AZ329,IF(AND('別紙3-1_区分⑤所要額内訳'!$I$4="小規模施設等(定員29人以下)",$AZ$426&gt;=2),AZ329,""))</f>
        <v/>
      </c>
      <c r="BA436" s="312" t="str">
        <f>IF(AND('別紙3-1_区分⑤所要額内訳'!$I$4="大規模施設等(定員30人以上)",$BA$426&gt;=5),BA329,IF(AND('別紙3-1_区分⑤所要額内訳'!$I$4="小規模施設等(定員29人以下)",$BA$426&gt;=2),BA329,""))</f>
        <v/>
      </c>
      <c r="BB436" s="311">
        <f t="shared" si="454"/>
        <v>0</v>
      </c>
    </row>
    <row r="437" spans="1:54">
      <c r="A437" s="307" t="str">
        <f t="shared" si="453"/>
        <v/>
      </c>
      <c r="B437" s="313" t="str">
        <f t="shared" si="453"/>
        <v/>
      </c>
      <c r="C437" s="307" t="str">
        <f t="shared" si="453"/>
        <v/>
      </c>
      <c r="D437" s="312" t="str">
        <f>IF(AND('別紙3-1_区分⑤所要額内訳'!$I$4="大規模施設等(定員30人以上)",$D$426&gt;=5),D330,IF(AND('別紙3-1_区分⑤所要額内訳'!$I$4="小規模施設等(定員29人以下)",$D$426&gt;=2),D330,""))</f>
        <v/>
      </c>
      <c r="E437" s="312" t="str">
        <f>IF(AND('別紙3-1_区分⑤所要額内訳'!$I$4="大規模施設等(定員30人以上)",$E$426&gt;=5),E330,IF(AND('別紙3-1_区分⑤所要額内訳'!$I$4="小規模施設等(定員29人以下)",$E$426&gt;=2),E330,""))</f>
        <v/>
      </c>
      <c r="F437" s="312" t="str">
        <f>IF(AND('別紙3-1_区分⑤所要額内訳'!$I$4="大規模施設等(定員30人以上)",$F$426&gt;=5),F330,IF(AND('別紙3-1_区分⑤所要額内訳'!$I$4="小規模施設等(定員29人以下)",$F$426&gt;=2),F330,""))</f>
        <v/>
      </c>
      <c r="G437" s="312" t="str">
        <f>IF(AND('別紙3-1_区分⑤所要額内訳'!$I$4="大規模施設等(定員30人以上)",$G$426&gt;=5),G330,IF(AND('別紙3-1_区分⑤所要額内訳'!$I$4="小規模施設等(定員29人以下)",$G$426&gt;=2),G330,""))</f>
        <v/>
      </c>
      <c r="H437" s="312" t="str">
        <f>IF(AND('別紙3-1_区分⑤所要額内訳'!$I$4="大規模施設等(定員30人以上)",$H$426&gt;=5),H330,IF(AND('別紙3-1_区分⑤所要額内訳'!$I$4="小規模施設等(定員29人以下)",$H$426&gt;=2),H330,""))</f>
        <v/>
      </c>
      <c r="I437" s="312" t="str">
        <f>IF(AND('別紙3-1_区分⑤所要額内訳'!$I$4="大規模施設等(定員30人以上)",$I$426&gt;=5),I330,IF(AND('別紙3-1_区分⑤所要額内訳'!$I$4="小規模施設等(定員29人以下)",$I$426&gt;=2),I330,""))</f>
        <v/>
      </c>
      <c r="J437" s="312" t="str">
        <f>IF(AND('別紙3-1_区分⑤所要額内訳'!$I$4="大規模施設等(定員30人以上)",$J$426&gt;=5),J330,IF(AND('別紙3-1_区分⑤所要額内訳'!$I$4="小規模施設等(定員29人以下)",$J$426&gt;=2),J330,""))</f>
        <v/>
      </c>
      <c r="K437" s="312" t="str">
        <f>IF(AND('別紙3-1_区分⑤所要額内訳'!$I$4="大規模施設等(定員30人以上)",$K$426&gt;=5),K330,IF(AND('別紙3-1_区分⑤所要額内訳'!$I$4="小規模施設等(定員29人以下)",$K$426&gt;=2),K330,""))</f>
        <v/>
      </c>
      <c r="L437" s="312" t="str">
        <f>IF(AND('別紙3-1_区分⑤所要額内訳'!$I$4="大規模施設等(定員30人以上)",$L$426&gt;=5),L330,IF(AND('別紙3-1_区分⑤所要額内訳'!$I$4="小規模施設等(定員29人以下)",$L$426&gt;=2),L330,""))</f>
        <v/>
      </c>
      <c r="M437" s="312" t="str">
        <f>IF(AND('別紙3-1_区分⑤所要額内訳'!$I$4="大規模施設等(定員30人以上)",$M$426&gt;=5),M330,IF(AND('別紙3-1_区分⑤所要額内訳'!$I$4="小規模施設等(定員29人以下)",$M$426&gt;=2),M330,""))</f>
        <v/>
      </c>
      <c r="N437" s="312" t="str">
        <f>IF(AND('別紙3-1_区分⑤所要額内訳'!$I$4="大規模施設等(定員30人以上)",$N$426&gt;=5),N330,IF(AND('別紙3-1_区分⑤所要額内訳'!$I$4="小規模施設等(定員29人以下)",$N$426&gt;=2),N330,""))</f>
        <v/>
      </c>
      <c r="O437" s="312" t="str">
        <f>IF(AND('別紙3-1_区分⑤所要額内訳'!$I$4="大規模施設等(定員30人以上)",$O$426&gt;=5),O330,IF(AND('別紙3-1_区分⑤所要額内訳'!$I$4="小規模施設等(定員29人以下)",$O$426&gt;=2),O330,""))</f>
        <v/>
      </c>
      <c r="P437" s="312" t="str">
        <f>IF(AND('別紙3-1_区分⑤所要額内訳'!$I$4="大規模施設等(定員30人以上)",$P$426&gt;=5),P330,IF(AND('別紙3-1_区分⑤所要額内訳'!$I$4="小規模施設等(定員29人以下)",$P$426&gt;=2),P330,""))</f>
        <v/>
      </c>
      <c r="Q437" s="312" t="str">
        <f>IF(AND('別紙3-1_区分⑤所要額内訳'!$I$4="大規模施設等(定員30人以上)",$Q$426&gt;=5),Q330,IF(AND('別紙3-1_区分⑤所要額内訳'!$I$4="小規模施設等(定員29人以下)",$Q$426&gt;=2),Q330,""))</f>
        <v/>
      </c>
      <c r="R437" s="312" t="str">
        <f>IF(AND('別紙3-1_区分⑤所要額内訳'!$I$4="大規模施設等(定員30人以上)",$R$426&gt;=5),R330,IF(AND('別紙3-1_区分⑤所要額内訳'!$I$4="小規模施設等(定員29人以下)",$R$426&gt;=2),R330,""))</f>
        <v/>
      </c>
      <c r="S437" s="312" t="str">
        <f>IF(AND('別紙3-1_区分⑤所要額内訳'!$I$4="大規模施設等(定員30人以上)",$S$426&gt;=5),S330,IF(AND('別紙3-1_区分⑤所要額内訳'!$I$4="小規模施設等(定員29人以下)",$S$426&gt;=2),S330,""))</f>
        <v/>
      </c>
      <c r="T437" s="312" t="str">
        <f>IF(AND('別紙3-1_区分⑤所要額内訳'!$I$4="大規模施設等(定員30人以上)",$T$426&gt;=5),T330,IF(AND('別紙3-1_区分⑤所要額内訳'!$I$4="小規模施設等(定員29人以下)",$T$426&gt;=2),T330,""))</f>
        <v/>
      </c>
      <c r="U437" s="312" t="str">
        <f>IF(AND('別紙3-1_区分⑤所要額内訳'!$I$4="大規模施設等(定員30人以上)",$U$426&gt;=5),U330,IF(AND('別紙3-1_区分⑤所要額内訳'!$I$4="小規模施設等(定員29人以下)",$U$426&gt;=2),U330,""))</f>
        <v/>
      </c>
      <c r="V437" s="312" t="str">
        <f>IF(AND('別紙3-1_区分⑤所要額内訳'!$I$4="大規模施設等(定員30人以上)",$V$426&gt;=5),V330,IF(AND('別紙3-1_区分⑤所要額内訳'!$I$4="小規模施設等(定員29人以下)",$V$426&gt;=2),V330,""))</f>
        <v/>
      </c>
      <c r="W437" s="312" t="str">
        <f>IF(AND('別紙3-1_区分⑤所要額内訳'!$I$4="大規模施設等(定員30人以上)",$W$426&gt;=5),W330,IF(AND('別紙3-1_区分⑤所要額内訳'!$I$4="小規模施設等(定員29人以下)",$W$426&gt;=2),W330,""))</f>
        <v/>
      </c>
      <c r="X437" s="312" t="str">
        <f>IF(AND('別紙3-1_区分⑤所要額内訳'!$I$4="大規模施設等(定員30人以上)",$X$426&gt;=5),X330,IF(AND('別紙3-1_区分⑤所要額内訳'!$I$4="小規模施設等(定員29人以下)",$X$426&gt;=2),X330,""))</f>
        <v/>
      </c>
      <c r="Y437" s="312" t="str">
        <f>IF(AND('別紙3-1_区分⑤所要額内訳'!$I$4="大規模施設等(定員30人以上)",$Y$426&gt;=5),Y330,IF(AND('別紙3-1_区分⑤所要額内訳'!$I$4="小規模施設等(定員29人以下)",$Y$426&gt;=2),Y330,""))</f>
        <v/>
      </c>
      <c r="Z437" s="312" t="str">
        <f>IF(AND('別紙3-1_区分⑤所要額内訳'!$I$4="大規模施設等(定員30人以上)",$Z$426&gt;=5),Z330,IF(AND('別紙3-1_区分⑤所要額内訳'!$I$4="小規模施設等(定員29人以下)",$Z$426&gt;=2),Z330,""))</f>
        <v/>
      </c>
      <c r="AA437" s="312" t="str">
        <f>IF(AND('別紙3-1_区分⑤所要額内訳'!$I$4="大規模施設等(定員30人以上)",$AA$426&gt;=5),AA330,IF(AND('別紙3-1_区分⑤所要額内訳'!$I$4="小規模施設等(定員29人以下)",$AA$426&gt;=2),AA330,""))</f>
        <v/>
      </c>
      <c r="AB437" s="312" t="str">
        <f>IF(AND('別紙3-1_区分⑤所要額内訳'!$I$4="大規模施設等(定員30人以上)",$AB$426&gt;=5),AB330,IF(AND('別紙3-1_区分⑤所要額内訳'!$I$4="小規模施設等(定員29人以下)",$AB$426&gt;=2),AB330,""))</f>
        <v/>
      </c>
      <c r="AC437" s="312" t="str">
        <f>IF(AND('別紙3-1_区分⑤所要額内訳'!$I$4="大規模施設等(定員30人以上)",$AC$426&gt;=5),AC330,IF(AND('別紙3-1_区分⑤所要額内訳'!$I$4="小規模施設等(定員29人以下)",$AC$426&gt;=2),AC330,""))</f>
        <v/>
      </c>
      <c r="AD437" s="312" t="str">
        <f>IF(AND('別紙3-1_区分⑤所要額内訳'!$I$4="大規模施設等(定員30人以上)",$AD$426&gt;=5),AD330,IF(AND('別紙3-1_区分⑤所要額内訳'!$I$4="小規模施設等(定員29人以下)",$AD$426&gt;=2),AD330,""))</f>
        <v/>
      </c>
      <c r="AE437" s="312" t="str">
        <f>IF(AND('別紙3-1_区分⑤所要額内訳'!$I$4="大規模施設等(定員30人以上)",$AE$426&gt;=5),AE330,IF(AND('別紙3-1_区分⑤所要額内訳'!$I$4="小規模施設等(定員29人以下)",$AE$426&gt;=2),AE330,""))</f>
        <v/>
      </c>
      <c r="AF437" s="312" t="str">
        <f>IF(AND('別紙3-1_区分⑤所要額内訳'!$I$4="大規模施設等(定員30人以上)",$AF$426&gt;=5),AF330,IF(AND('別紙3-1_区分⑤所要額内訳'!$I$4="小規模施設等(定員29人以下)",$AF$426&gt;=2),AF330,""))</f>
        <v/>
      </c>
      <c r="AG437" s="312" t="str">
        <f>IF(AND('別紙3-1_区分⑤所要額内訳'!$I$4="大規模施設等(定員30人以上)",$AG$426&gt;=5),AG330,IF(AND('別紙3-1_区分⑤所要額内訳'!$I$4="小規模施設等(定員29人以下)",$AG$426&gt;=2),AG330,""))</f>
        <v/>
      </c>
      <c r="AH437" s="312" t="str">
        <f>IF(AND('別紙3-1_区分⑤所要額内訳'!$I$4="大規模施設等(定員30人以上)",$AH$426&gt;=5),AH330,IF(AND('別紙3-1_区分⑤所要額内訳'!$I$4="小規模施設等(定員29人以下)",$AH$426&gt;=2),AH330,""))</f>
        <v/>
      </c>
      <c r="AI437" s="312" t="str">
        <f>IF(AND('別紙3-1_区分⑤所要額内訳'!$I$4="大規模施設等(定員30人以上)",$AI$426&gt;=5),AI330,IF(AND('別紙3-1_区分⑤所要額内訳'!$I$4="小規模施設等(定員29人以下)",$AI$426&gt;=2),AI330,""))</f>
        <v/>
      </c>
      <c r="AJ437" s="312" t="str">
        <f>IF(AND('別紙3-1_区分⑤所要額内訳'!$I$4="大規模施設等(定員30人以上)",$AJ$426&gt;=5),AJ330,IF(AND('別紙3-1_区分⑤所要額内訳'!$I$4="小規模施設等(定員29人以下)",$AJ$426&gt;=2),AJ330,""))</f>
        <v/>
      </c>
      <c r="AK437" s="312" t="str">
        <f>IF(AND('別紙3-1_区分⑤所要額内訳'!$I$4="大規模施設等(定員30人以上)",$AK$426&gt;=5),AK330,IF(AND('別紙3-1_区分⑤所要額内訳'!$I$4="小規模施設等(定員29人以下)",$AK$426&gt;=2),AK330,""))</f>
        <v/>
      </c>
      <c r="AL437" s="312" t="str">
        <f>IF(AND('別紙3-1_区分⑤所要額内訳'!$I$4="大規模施設等(定員30人以上)",$AL$426&gt;=5),AL330,IF(AND('別紙3-1_区分⑤所要額内訳'!$I$4="小規模施設等(定員29人以下)",$AL$426&gt;=2),AL330,""))</f>
        <v/>
      </c>
      <c r="AM437" s="312" t="str">
        <f>IF(AND('別紙3-1_区分⑤所要額内訳'!$I$4="大規模施設等(定員30人以上)",$AM$426&gt;=5),AM330,IF(AND('別紙3-1_区分⑤所要額内訳'!$I$4="小規模施設等(定員29人以下)",$AM$426&gt;=2),AM330,""))</f>
        <v/>
      </c>
      <c r="AN437" s="312" t="str">
        <f>IF(AND('別紙3-1_区分⑤所要額内訳'!$I$4="大規模施設等(定員30人以上)",$AN$426&gt;=5),AN330,IF(AND('別紙3-1_区分⑤所要額内訳'!$I$4="小規模施設等(定員29人以下)",$AN$426&gt;=2),AN330,""))</f>
        <v/>
      </c>
      <c r="AO437" s="312" t="str">
        <f>IF(AND('別紙3-1_区分⑤所要額内訳'!$I$4="大規模施設等(定員30人以上)",$AO$426&gt;=5),AO330,IF(AND('別紙3-1_区分⑤所要額内訳'!$I$4="小規模施設等(定員29人以下)",$AO$426&gt;=2),AO330,""))</f>
        <v/>
      </c>
      <c r="AP437" s="312" t="str">
        <f>IF(AND('別紙3-1_区分⑤所要額内訳'!$I$4="大規模施設等(定員30人以上)",$AP$426&gt;=5),AP330,IF(AND('別紙3-1_区分⑤所要額内訳'!$I$4="小規模施設等(定員29人以下)",$AP$426&gt;=2),AP330,""))</f>
        <v/>
      </c>
      <c r="AQ437" s="312" t="str">
        <f>IF(AND('別紙3-1_区分⑤所要額内訳'!$I$4="大規模施設等(定員30人以上)",$AQ$426&gt;=5),AQ330,IF(AND('別紙3-1_区分⑤所要額内訳'!$I$4="小規模施設等(定員29人以下)",$AQ$426&gt;=2),AQ330,""))</f>
        <v/>
      </c>
      <c r="AR437" s="312" t="str">
        <f>IF(AND('別紙3-1_区分⑤所要額内訳'!$I$4="大規模施設等(定員30人以上)",$AR$426&gt;=5),AR330,IF(AND('別紙3-1_区分⑤所要額内訳'!$I$4="小規模施設等(定員29人以下)",$AR$426&gt;=2),AR330,""))</f>
        <v/>
      </c>
      <c r="AS437" s="312" t="str">
        <f>IF(AND('別紙3-1_区分⑤所要額内訳'!$I$4="大規模施設等(定員30人以上)",$AS$426&gt;=5),AS330,IF(AND('別紙3-1_区分⑤所要額内訳'!$I$4="小規模施設等(定員29人以下)",$AS$426&gt;=2),AS330,""))</f>
        <v/>
      </c>
      <c r="AT437" s="312" t="str">
        <f>IF(AND('別紙3-1_区分⑤所要額内訳'!$I$4="大規模施設等(定員30人以上)",$AT$426&gt;=5),AT330,IF(AND('別紙3-1_区分⑤所要額内訳'!$I$4="小規模施設等(定員29人以下)",$AT$426&gt;=2),AT330,""))</f>
        <v/>
      </c>
      <c r="AU437" s="312" t="str">
        <f>IF(AND('別紙3-1_区分⑤所要額内訳'!$I$4="大規模施設等(定員30人以上)",$AU$426&gt;=5),AU330,IF(AND('別紙3-1_区分⑤所要額内訳'!$I$4="小規模施設等(定員29人以下)",$AU$426&gt;=2),AU330,""))</f>
        <v/>
      </c>
      <c r="AV437" s="312" t="str">
        <f>IF(AND('別紙3-1_区分⑤所要額内訳'!$I$4="大規模施設等(定員30人以上)",$AV$426&gt;=5),AV330,IF(AND('別紙3-1_区分⑤所要額内訳'!$I$4="小規模施設等(定員29人以下)",$AV$426&gt;=2),AV330,""))</f>
        <v/>
      </c>
      <c r="AW437" s="312" t="str">
        <f>IF(AND('別紙3-1_区分⑤所要額内訳'!$I$4="大規模施設等(定員30人以上)",$AW$426&gt;=5),AW330,IF(AND('別紙3-1_区分⑤所要額内訳'!$I$4="小規模施設等(定員29人以下)",$AW$426&gt;=2),AW330,""))</f>
        <v/>
      </c>
      <c r="AX437" s="312" t="str">
        <f>IF(AND('別紙3-1_区分⑤所要額内訳'!$I$4="大規模施設等(定員30人以上)",$AX$426&gt;=5),AX330,IF(AND('別紙3-1_区分⑤所要額内訳'!$I$4="小規模施設等(定員29人以下)",$AX$426&gt;=2),AX330,""))</f>
        <v/>
      </c>
      <c r="AY437" s="312" t="str">
        <f>IF(AND('別紙3-1_区分⑤所要額内訳'!$I$4="大規模施設等(定員30人以上)",$AY$426&gt;=5),AY330,IF(AND('別紙3-1_区分⑤所要額内訳'!$I$4="小規模施設等(定員29人以下)",$AY$426&gt;=2),AY330,""))</f>
        <v/>
      </c>
      <c r="AZ437" s="312" t="str">
        <f>IF(AND('別紙3-1_区分⑤所要額内訳'!$I$4="大規模施設等(定員30人以上)",$AZ$426&gt;=5),AZ330,IF(AND('別紙3-1_区分⑤所要額内訳'!$I$4="小規模施設等(定員29人以下)",$AZ$426&gt;=2),AZ330,""))</f>
        <v/>
      </c>
      <c r="BA437" s="312" t="str">
        <f>IF(AND('別紙3-1_区分⑤所要額内訳'!$I$4="大規模施設等(定員30人以上)",$BA$426&gt;=5),BA330,IF(AND('別紙3-1_区分⑤所要額内訳'!$I$4="小規模施設等(定員29人以下)",$BA$426&gt;=2),BA330,""))</f>
        <v/>
      </c>
      <c r="BB437" s="311">
        <f t="shared" si="454"/>
        <v>0</v>
      </c>
    </row>
    <row r="438" spans="1:54">
      <c r="A438" s="307" t="str">
        <f t="shared" si="453"/>
        <v/>
      </c>
      <c r="B438" s="313" t="str">
        <f t="shared" si="453"/>
        <v/>
      </c>
      <c r="C438" s="307" t="str">
        <f t="shared" si="453"/>
        <v/>
      </c>
      <c r="D438" s="312" t="str">
        <f>IF(AND('別紙3-1_区分⑤所要額内訳'!$I$4="大規模施設等(定員30人以上)",$D$426&gt;=5),D331,IF(AND('別紙3-1_区分⑤所要額内訳'!$I$4="小規模施設等(定員29人以下)",$D$426&gt;=2),D331,""))</f>
        <v/>
      </c>
      <c r="E438" s="312" t="str">
        <f>IF(AND('別紙3-1_区分⑤所要額内訳'!$I$4="大規模施設等(定員30人以上)",$E$426&gt;=5),E331,IF(AND('別紙3-1_区分⑤所要額内訳'!$I$4="小規模施設等(定員29人以下)",$E$426&gt;=2),E331,""))</f>
        <v/>
      </c>
      <c r="F438" s="312" t="str">
        <f>IF(AND('別紙3-1_区分⑤所要額内訳'!$I$4="大規模施設等(定員30人以上)",$F$426&gt;=5),F331,IF(AND('別紙3-1_区分⑤所要額内訳'!$I$4="小規模施設等(定員29人以下)",$F$426&gt;=2),F331,""))</f>
        <v/>
      </c>
      <c r="G438" s="312" t="str">
        <f>IF(AND('別紙3-1_区分⑤所要額内訳'!$I$4="大規模施設等(定員30人以上)",$G$426&gt;=5),G331,IF(AND('別紙3-1_区分⑤所要額内訳'!$I$4="小規模施設等(定員29人以下)",$G$426&gt;=2),G331,""))</f>
        <v/>
      </c>
      <c r="H438" s="312" t="str">
        <f>IF(AND('別紙3-1_区分⑤所要額内訳'!$I$4="大規模施設等(定員30人以上)",$H$426&gt;=5),H331,IF(AND('別紙3-1_区分⑤所要額内訳'!$I$4="小規模施設等(定員29人以下)",$H$426&gt;=2),H331,""))</f>
        <v/>
      </c>
      <c r="I438" s="312" t="str">
        <f>IF(AND('別紙3-1_区分⑤所要額内訳'!$I$4="大規模施設等(定員30人以上)",$I$426&gt;=5),I331,IF(AND('別紙3-1_区分⑤所要額内訳'!$I$4="小規模施設等(定員29人以下)",$I$426&gt;=2),I331,""))</f>
        <v/>
      </c>
      <c r="J438" s="312" t="str">
        <f>IF(AND('別紙3-1_区分⑤所要額内訳'!$I$4="大規模施設等(定員30人以上)",$J$426&gt;=5),J331,IF(AND('別紙3-1_区分⑤所要額内訳'!$I$4="小規模施設等(定員29人以下)",$J$426&gt;=2),J331,""))</f>
        <v/>
      </c>
      <c r="K438" s="312" t="str">
        <f>IF(AND('別紙3-1_区分⑤所要額内訳'!$I$4="大規模施設等(定員30人以上)",$K$426&gt;=5),K331,IF(AND('別紙3-1_区分⑤所要額内訳'!$I$4="小規模施設等(定員29人以下)",$K$426&gt;=2),K331,""))</f>
        <v/>
      </c>
      <c r="L438" s="312" t="str">
        <f>IF(AND('別紙3-1_区分⑤所要額内訳'!$I$4="大規模施設等(定員30人以上)",$L$426&gt;=5),L331,IF(AND('別紙3-1_区分⑤所要額内訳'!$I$4="小規模施設等(定員29人以下)",$L$426&gt;=2),L331,""))</f>
        <v/>
      </c>
      <c r="M438" s="312" t="str">
        <f>IF(AND('別紙3-1_区分⑤所要額内訳'!$I$4="大規模施設等(定員30人以上)",$M$426&gt;=5),M331,IF(AND('別紙3-1_区分⑤所要額内訳'!$I$4="小規模施設等(定員29人以下)",$M$426&gt;=2),M331,""))</f>
        <v/>
      </c>
      <c r="N438" s="312" t="str">
        <f>IF(AND('別紙3-1_区分⑤所要額内訳'!$I$4="大規模施設等(定員30人以上)",$N$426&gt;=5),N331,IF(AND('別紙3-1_区分⑤所要額内訳'!$I$4="小規模施設等(定員29人以下)",$N$426&gt;=2),N331,""))</f>
        <v/>
      </c>
      <c r="O438" s="312" t="str">
        <f>IF(AND('別紙3-1_区分⑤所要額内訳'!$I$4="大規模施設等(定員30人以上)",$O$426&gt;=5),O331,IF(AND('別紙3-1_区分⑤所要額内訳'!$I$4="小規模施設等(定員29人以下)",$O$426&gt;=2),O331,""))</f>
        <v/>
      </c>
      <c r="P438" s="312" t="str">
        <f>IF(AND('別紙3-1_区分⑤所要額内訳'!$I$4="大規模施設等(定員30人以上)",$P$426&gt;=5),P331,IF(AND('別紙3-1_区分⑤所要額内訳'!$I$4="小規模施設等(定員29人以下)",$P$426&gt;=2),P331,""))</f>
        <v/>
      </c>
      <c r="Q438" s="312" t="str">
        <f>IF(AND('別紙3-1_区分⑤所要額内訳'!$I$4="大規模施設等(定員30人以上)",$Q$426&gt;=5),Q331,IF(AND('別紙3-1_区分⑤所要額内訳'!$I$4="小規模施設等(定員29人以下)",$Q$426&gt;=2),Q331,""))</f>
        <v/>
      </c>
      <c r="R438" s="312" t="str">
        <f>IF(AND('別紙3-1_区分⑤所要額内訳'!$I$4="大規模施設等(定員30人以上)",$R$426&gt;=5),R331,IF(AND('別紙3-1_区分⑤所要額内訳'!$I$4="小規模施設等(定員29人以下)",$R$426&gt;=2),R331,""))</f>
        <v/>
      </c>
      <c r="S438" s="312" t="str">
        <f>IF(AND('別紙3-1_区分⑤所要額内訳'!$I$4="大規模施設等(定員30人以上)",$S$426&gt;=5),S331,IF(AND('別紙3-1_区分⑤所要額内訳'!$I$4="小規模施設等(定員29人以下)",$S$426&gt;=2),S331,""))</f>
        <v/>
      </c>
      <c r="T438" s="312" t="str">
        <f>IF(AND('別紙3-1_区分⑤所要額内訳'!$I$4="大規模施設等(定員30人以上)",$T$426&gt;=5),T331,IF(AND('別紙3-1_区分⑤所要額内訳'!$I$4="小規模施設等(定員29人以下)",$T$426&gt;=2),T331,""))</f>
        <v/>
      </c>
      <c r="U438" s="312" t="str">
        <f>IF(AND('別紙3-1_区分⑤所要額内訳'!$I$4="大規模施設等(定員30人以上)",$U$426&gt;=5),U331,IF(AND('別紙3-1_区分⑤所要額内訳'!$I$4="小規模施設等(定員29人以下)",$U$426&gt;=2),U331,""))</f>
        <v/>
      </c>
      <c r="V438" s="312" t="str">
        <f>IF(AND('別紙3-1_区分⑤所要額内訳'!$I$4="大規模施設等(定員30人以上)",$V$426&gt;=5),V331,IF(AND('別紙3-1_区分⑤所要額内訳'!$I$4="小規模施設等(定員29人以下)",$V$426&gt;=2),V331,""))</f>
        <v/>
      </c>
      <c r="W438" s="312" t="str">
        <f>IF(AND('別紙3-1_区分⑤所要額内訳'!$I$4="大規模施設等(定員30人以上)",$W$426&gt;=5),W331,IF(AND('別紙3-1_区分⑤所要額内訳'!$I$4="小規模施設等(定員29人以下)",$W$426&gt;=2),W331,""))</f>
        <v/>
      </c>
      <c r="X438" s="312" t="str">
        <f>IF(AND('別紙3-1_区分⑤所要額内訳'!$I$4="大規模施設等(定員30人以上)",$X$426&gt;=5),X331,IF(AND('別紙3-1_区分⑤所要額内訳'!$I$4="小規模施設等(定員29人以下)",$X$426&gt;=2),X331,""))</f>
        <v/>
      </c>
      <c r="Y438" s="312" t="str">
        <f>IF(AND('別紙3-1_区分⑤所要額内訳'!$I$4="大規模施設等(定員30人以上)",$Y$426&gt;=5),Y331,IF(AND('別紙3-1_区分⑤所要額内訳'!$I$4="小規模施設等(定員29人以下)",$Y$426&gt;=2),Y331,""))</f>
        <v/>
      </c>
      <c r="Z438" s="312" t="str">
        <f>IF(AND('別紙3-1_区分⑤所要額内訳'!$I$4="大規模施設等(定員30人以上)",$Z$426&gt;=5),Z331,IF(AND('別紙3-1_区分⑤所要額内訳'!$I$4="小規模施設等(定員29人以下)",$Z$426&gt;=2),Z331,""))</f>
        <v/>
      </c>
      <c r="AA438" s="312" t="str">
        <f>IF(AND('別紙3-1_区分⑤所要額内訳'!$I$4="大規模施設等(定員30人以上)",$AA$426&gt;=5),AA331,IF(AND('別紙3-1_区分⑤所要額内訳'!$I$4="小規模施設等(定員29人以下)",$AA$426&gt;=2),AA331,""))</f>
        <v/>
      </c>
      <c r="AB438" s="312" t="str">
        <f>IF(AND('別紙3-1_区分⑤所要額内訳'!$I$4="大規模施設等(定員30人以上)",$AB$426&gt;=5),AB331,IF(AND('別紙3-1_区分⑤所要額内訳'!$I$4="小規模施設等(定員29人以下)",$AB$426&gt;=2),AB331,""))</f>
        <v/>
      </c>
      <c r="AC438" s="312" t="str">
        <f>IF(AND('別紙3-1_区分⑤所要額内訳'!$I$4="大規模施設等(定員30人以上)",$AC$426&gt;=5),AC331,IF(AND('別紙3-1_区分⑤所要額内訳'!$I$4="小規模施設等(定員29人以下)",$AC$426&gt;=2),AC331,""))</f>
        <v/>
      </c>
      <c r="AD438" s="312" t="str">
        <f>IF(AND('別紙3-1_区分⑤所要額内訳'!$I$4="大規模施設等(定員30人以上)",$AD$426&gt;=5),AD331,IF(AND('別紙3-1_区分⑤所要額内訳'!$I$4="小規模施設等(定員29人以下)",$AD$426&gt;=2),AD331,""))</f>
        <v/>
      </c>
      <c r="AE438" s="312" t="str">
        <f>IF(AND('別紙3-1_区分⑤所要額内訳'!$I$4="大規模施設等(定員30人以上)",$AE$426&gt;=5),AE331,IF(AND('別紙3-1_区分⑤所要額内訳'!$I$4="小規模施設等(定員29人以下)",$AE$426&gt;=2),AE331,""))</f>
        <v/>
      </c>
      <c r="AF438" s="312" t="str">
        <f>IF(AND('別紙3-1_区分⑤所要額内訳'!$I$4="大規模施設等(定員30人以上)",$AF$426&gt;=5),AF331,IF(AND('別紙3-1_区分⑤所要額内訳'!$I$4="小規模施設等(定員29人以下)",$AF$426&gt;=2),AF331,""))</f>
        <v/>
      </c>
      <c r="AG438" s="312" t="str">
        <f>IF(AND('別紙3-1_区分⑤所要額内訳'!$I$4="大規模施設等(定員30人以上)",$AG$426&gt;=5),AG331,IF(AND('別紙3-1_区分⑤所要額内訳'!$I$4="小規模施設等(定員29人以下)",$AG$426&gt;=2),AG331,""))</f>
        <v/>
      </c>
      <c r="AH438" s="312" t="str">
        <f>IF(AND('別紙3-1_区分⑤所要額内訳'!$I$4="大規模施設等(定員30人以上)",$AH$426&gt;=5),AH331,IF(AND('別紙3-1_区分⑤所要額内訳'!$I$4="小規模施設等(定員29人以下)",$AH$426&gt;=2),AH331,""))</f>
        <v/>
      </c>
      <c r="AI438" s="312" t="str">
        <f>IF(AND('別紙3-1_区分⑤所要額内訳'!$I$4="大規模施設等(定員30人以上)",$AI$426&gt;=5),AI331,IF(AND('別紙3-1_区分⑤所要額内訳'!$I$4="小規模施設等(定員29人以下)",$AI$426&gt;=2),AI331,""))</f>
        <v/>
      </c>
      <c r="AJ438" s="312" t="str">
        <f>IF(AND('別紙3-1_区分⑤所要額内訳'!$I$4="大規模施設等(定員30人以上)",$AJ$426&gt;=5),AJ331,IF(AND('別紙3-1_区分⑤所要額内訳'!$I$4="小規模施設等(定員29人以下)",$AJ$426&gt;=2),AJ331,""))</f>
        <v/>
      </c>
      <c r="AK438" s="312" t="str">
        <f>IF(AND('別紙3-1_区分⑤所要額内訳'!$I$4="大規模施設等(定員30人以上)",$AK$426&gt;=5),AK331,IF(AND('別紙3-1_区分⑤所要額内訳'!$I$4="小規模施設等(定員29人以下)",$AK$426&gt;=2),AK331,""))</f>
        <v/>
      </c>
      <c r="AL438" s="312" t="str">
        <f>IF(AND('別紙3-1_区分⑤所要額内訳'!$I$4="大規模施設等(定員30人以上)",$AL$426&gt;=5),AL331,IF(AND('別紙3-1_区分⑤所要額内訳'!$I$4="小規模施設等(定員29人以下)",$AL$426&gt;=2),AL331,""))</f>
        <v/>
      </c>
      <c r="AM438" s="312" t="str">
        <f>IF(AND('別紙3-1_区分⑤所要額内訳'!$I$4="大規模施設等(定員30人以上)",$AM$426&gt;=5),AM331,IF(AND('別紙3-1_区分⑤所要額内訳'!$I$4="小規模施設等(定員29人以下)",$AM$426&gt;=2),AM331,""))</f>
        <v/>
      </c>
      <c r="AN438" s="312" t="str">
        <f>IF(AND('別紙3-1_区分⑤所要額内訳'!$I$4="大規模施設等(定員30人以上)",$AN$426&gt;=5),AN331,IF(AND('別紙3-1_区分⑤所要額内訳'!$I$4="小規模施設等(定員29人以下)",$AN$426&gt;=2),AN331,""))</f>
        <v/>
      </c>
      <c r="AO438" s="312" t="str">
        <f>IF(AND('別紙3-1_区分⑤所要額内訳'!$I$4="大規模施設等(定員30人以上)",$AO$426&gt;=5),AO331,IF(AND('別紙3-1_区分⑤所要額内訳'!$I$4="小規模施設等(定員29人以下)",$AO$426&gt;=2),AO331,""))</f>
        <v/>
      </c>
      <c r="AP438" s="312" t="str">
        <f>IF(AND('別紙3-1_区分⑤所要額内訳'!$I$4="大規模施設等(定員30人以上)",$AP$426&gt;=5),AP331,IF(AND('別紙3-1_区分⑤所要額内訳'!$I$4="小規模施設等(定員29人以下)",$AP$426&gt;=2),AP331,""))</f>
        <v/>
      </c>
      <c r="AQ438" s="312" t="str">
        <f>IF(AND('別紙3-1_区分⑤所要額内訳'!$I$4="大規模施設等(定員30人以上)",$AQ$426&gt;=5),AQ331,IF(AND('別紙3-1_区分⑤所要額内訳'!$I$4="小規模施設等(定員29人以下)",$AQ$426&gt;=2),AQ331,""))</f>
        <v/>
      </c>
      <c r="AR438" s="312" t="str">
        <f>IF(AND('別紙3-1_区分⑤所要額内訳'!$I$4="大規模施設等(定員30人以上)",$AR$426&gt;=5),AR331,IF(AND('別紙3-1_区分⑤所要額内訳'!$I$4="小規模施設等(定員29人以下)",$AR$426&gt;=2),AR331,""))</f>
        <v/>
      </c>
      <c r="AS438" s="312" t="str">
        <f>IF(AND('別紙3-1_区分⑤所要額内訳'!$I$4="大規模施設等(定員30人以上)",$AS$426&gt;=5),AS331,IF(AND('別紙3-1_区分⑤所要額内訳'!$I$4="小規模施設等(定員29人以下)",$AS$426&gt;=2),AS331,""))</f>
        <v/>
      </c>
      <c r="AT438" s="312" t="str">
        <f>IF(AND('別紙3-1_区分⑤所要額内訳'!$I$4="大規模施設等(定員30人以上)",$AT$426&gt;=5),AT331,IF(AND('別紙3-1_区分⑤所要額内訳'!$I$4="小規模施設等(定員29人以下)",$AT$426&gt;=2),AT331,""))</f>
        <v/>
      </c>
      <c r="AU438" s="312" t="str">
        <f>IF(AND('別紙3-1_区分⑤所要額内訳'!$I$4="大規模施設等(定員30人以上)",$AU$426&gt;=5),AU331,IF(AND('別紙3-1_区分⑤所要額内訳'!$I$4="小規模施設等(定員29人以下)",$AU$426&gt;=2),AU331,""))</f>
        <v/>
      </c>
      <c r="AV438" s="312" t="str">
        <f>IF(AND('別紙3-1_区分⑤所要額内訳'!$I$4="大規模施設等(定員30人以上)",$AV$426&gt;=5),AV331,IF(AND('別紙3-1_区分⑤所要額内訳'!$I$4="小規模施設等(定員29人以下)",$AV$426&gt;=2),AV331,""))</f>
        <v/>
      </c>
      <c r="AW438" s="312" t="str">
        <f>IF(AND('別紙3-1_区分⑤所要額内訳'!$I$4="大規模施設等(定員30人以上)",$AW$426&gt;=5),AW331,IF(AND('別紙3-1_区分⑤所要額内訳'!$I$4="小規模施設等(定員29人以下)",$AW$426&gt;=2),AW331,""))</f>
        <v/>
      </c>
      <c r="AX438" s="312" t="str">
        <f>IF(AND('別紙3-1_区分⑤所要額内訳'!$I$4="大規模施設等(定員30人以上)",$AX$426&gt;=5),AX331,IF(AND('別紙3-1_区分⑤所要額内訳'!$I$4="小規模施設等(定員29人以下)",$AX$426&gt;=2),AX331,""))</f>
        <v/>
      </c>
      <c r="AY438" s="312" t="str">
        <f>IF(AND('別紙3-1_区分⑤所要額内訳'!$I$4="大規模施設等(定員30人以上)",$AY$426&gt;=5),AY331,IF(AND('別紙3-1_区分⑤所要額内訳'!$I$4="小規模施設等(定員29人以下)",$AY$426&gt;=2),AY331,""))</f>
        <v/>
      </c>
      <c r="AZ438" s="312" t="str">
        <f>IF(AND('別紙3-1_区分⑤所要額内訳'!$I$4="大規模施設等(定員30人以上)",$AZ$426&gt;=5),AZ331,IF(AND('別紙3-1_区分⑤所要額内訳'!$I$4="小規模施設等(定員29人以下)",$AZ$426&gt;=2),AZ331,""))</f>
        <v/>
      </c>
      <c r="BA438" s="312" t="str">
        <f>IF(AND('別紙3-1_区分⑤所要額内訳'!$I$4="大規模施設等(定員30人以上)",$BA$426&gt;=5),BA331,IF(AND('別紙3-1_区分⑤所要額内訳'!$I$4="小規模施設等(定員29人以下)",$BA$426&gt;=2),BA331,""))</f>
        <v/>
      </c>
      <c r="BB438" s="311">
        <f t="shared" si="454"/>
        <v>0</v>
      </c>
    </row>
    <row r="439" spans="1:54">
      <c r="A439" s="307" t="str">
        <f t="shared" si="453"/>
        <v/>
      </c>
      <c r="B439" s="313" t="str">
        <f t="shared" si="453"/>
        <v/>
      </c>
      <c r="C439" s="307" t="str">
        <f t="shared" si="453"/>
        <v/>
      </c>
      <c r="D439" s="312" t="str">
        <f>IF(AND('別紙3-1_区分⑤所要額内訳'!$I$4="大規模施設等(定員30人以上)",$D$426&gt;=5),D332,IF(AND('別紙3-1_区分⑤所要額内訳'!$I$4="小規模施設等(定員29人以下)",$D$426&gt;=2),D332,""))</f>
        <v/>
      </c>
      <c r="E439" s="312" t="str">
        <f>IF(AND('別紙3-1_区分⑤所要額内訳'!$I$4="大規模施設等(定員30人以上)",$E$426&gt;=5),E332,IF(AND('別紙3-1_区分⑤所要額内訳'!$I$4="小規模施設等(定員29人以下)",$E$426&gt;=2),E332,""))</f>
        <v/>
      </c>
      <c r="F439" s="312" t="str">
        <f>IF(AND('別紙3-1_区分⑤所要額内訳'!$I$4="大規模施設等(定員30人以上)",$F$426&gt;=5),F332,IF(AND('別紙3-1_区分⑤所要額内訳'!$I$4="小規模施設等(定員29人以下)",$F$426&gt;=2),F332,""))</f>
        <v/>
      </c>
      <c r="G439" s="312" t="str">
        <f>IF(AND('別紙3-1_区分⑤所要額内訳'!$I$4="大規模施設等(定員30人以上)",$G$426&gt;=5),G332,IF(AND('別紙3-1_区分⑤所要額内訳'!$I$4="小規模施設等(定員29人以下)",$G$426&gt;=2),G332,""))</f>
        <v/>
      </c>
      <c r="H439" s="312" t="str">
        <f>IF(AND('別紙3-1_区分⑤所要額内訳'!$I$4="大規模施設等(定員30人以上)",$H$426&gt;=5),H332,IF(AND('別紙3-1_区分⑤所要額内訳'!$I$4="小規模施設等(定員29人以下)",$H$426&gt;=2),H332,""))</f>
        <v/>
      </c>
      <c r="I439" s="312" t="str">
        <f>IF(AND('別紙3-1_区分⑤所要額内訳'!$I$4="大規模施設等(定員30人以上)",$I$426&gt;=5),I332,IF(AND('別紙3-1_区分⑤所要額内訳'!$I$4="小規模施設等(定員29人以下)",$I$426&gt;=2),I332,""))</f>
        <v/>
      </c>
      <c r="J439" s="312" t="str">
        <f>IF(AND('別紙3-1_区分⑤所要額内訳'!$I$4="大規模施設等(定員30人以上)",$J$426&gt;=5),J332,IF(AND('別紙3-1_区分⑤所要額内訳'!$I$4="小規模施設等(定員29人以下)",$J$426&gt;=2),J332,""))</f>
        <v/>
      </c>
      <c r="K439" s="312" t="str">
        <f>IF(AND('別紙3-1_区分⑤所要額内訳'!$I$4="大規模施設等(定員30人以上)",$K$426&gt;=5),K332,IF(AND('別紙3-1_区分⑤所要額内訳'!$I$4="小規模施設等(定員29人以下)",$K$426&gt;=2),K332,""))</f>
        <v/>
      </c>
      <c r="L439" s="312" t="str">
        <f>IF(AND('別紙3-1_区分⑤所要額内訳'!$I$4="大規模施設等(定員30人以上)",$L$426&gt;=5),L332,IF(AND('別紙3-1_区分⑤所要額内訳'!$I$4="小規模施設等(定員29人以下)",$L$426&gt;=2),L332,""))</f>
        <v/>
      </c>
      <c r="M439" s="312" t="str">
        <f>IF(AND('別紙3-1_区分⑤所要額内訳'!$I$4="大規模施設等(定員30人以上)",$M$426&gt;=5),M332,IF(AND('別紙3-1_区分⑤所要額内訳'!$I$4="小規模施設等(定員29人以下)",$M$426&gt;=2),M332,""))</f>
        <v/>
      </c>
      <c r="N439" s="312" t="str">
        <f>IF(AND('別紙3-1_区分⑤所要額内訳'!$I$4="大規模施設等(定員30人以上)",$N$426&gt;=5),N332,IF(AND('別紙3-1_区分⑤所要額内訳'!$I$4="小規模施設等(定員29人以下)",$N$426&gt;=2),N332,""))</f>
        <v/>
      </c>
      <c r="O439" s="312" t="str">
        <f>IF(AND('別紙3-1_区分⑤所要額内訳'!$I$4="大規模施設等(定員30人以上)",$O$426&gt;=5),O332,IF(AND('別紙3-1_区分⑤所要額内訳'!$I$4="小規模施設等(定員29人以下)",$O$426&gt;=2),O332,""))</f>
        <v/>
      </c>
      <c r="P439" s="312" t="str">
        <f>IF(AND('別紙3-1_区分⑤所要額内訳'!$I$4="大規模施設等(定員30人以上)",$P$426&gt;=5),P332,IF(AND('別紙3-1_区分⑤所要額内訳'!$I$4="小規模施設等(定員29人以下)",$P$426&gt;=2),P332,""))</f>
        <v/>
      </c>
      <c r="Q439" s="312" t="str">
        <f>IF(AND('別紙3-1_区分⑤所要額内訳'!$I$4="大規模施設等(定員30人以上)",$Q$426&gt;=5),Q332,IF(AND('別紙3-1_区分⑤所要額内訳'!$I$4="小規模施設等(定員29人以下)",$Q$426&gt;=2),Q332,""))</f>
        <v/>
      </c>
      <c r="R439" s="312" t="str">
        <f>IF(AND('別紙3-1_区分⑤所要額内訳'!$I$4="大規模施設等(定員30人以上)",$R$426&gt;=5),R332,IF(AND('別紙3-1_区分⑤所要額内訳'!$I$4="小規模施設等(定員29人以下)",$R$426&gt;=2),R332,""))</f>
        <v/>
      </c>
      <c r="S439" s="312" t="str">
        <f>IF(AND('別紙3-1_区分⑤所要額内訳'!$I$4="大規模施設等(定員30人以上)",$S$426&gt;=5),S332,IF(AND('別紙3-1_区分⑤所要額内訳'!$I$4="小規模施設等(定員29人以下)",$S$426&gt;=2),S332,""))</f>
        <v/>
      </c>
      <c r="T439" s="312" t="str">
        <f>IF(AND('別紙3-1_区分⑤所要額内訳'!$I$4="大規模施設等(定員30人以上)",$T$426&gt;=5),T332,IF(AND('別紙3-1_区分⑤所要額内訳'!$I$4="小規模施設等(定員29人以下)",$T$426&gt;=2),T332,""))</f>
        <v/>
      </c>
      <c r="U439" s="312" t="str">
        <f>IF(AND('別紙3-1_区分⑤所要額内訳'!$I$4="大規模施設等(定員30人以上)",$U$426&gt;=5),U332,IF(AND('別紙3-1_区分⑤所要額内訳'!$I$4="小規模施設等(定員29人以下)",$U$426&gt;=2),U332,""))</f>
        <v/>
      </c>
      <c r="V439" s="312" t="str">
        <f>IF(AND('別紙3-1_区分⑤所要額内訳'!$I$4="大規模施設等(定員30人以上)",$V$426&gt;=5),V332,IF(AND('別紙3-1_区分⑤所要額内訳'!$I$4="小規模施設等(定員29人以下)",$V$426&gt;=2),V332,""))</f>
        <v/>
      </c>
      <c r="W439" s="312" t="str">
        <f>IF(AND('別紙3-1_区分⑤所要額内訳'!$I$4="大規模施設等(定員30人以上)",$W$426&gt;=5),W332,IF(AND('別紙3-1_区分⑤所要額内訳'!$I$4="小規模施設等(定員29人以下)",$W$426&gt;=2),W332,""))</f>
        <v/>
      </c>
      <c r="X439" s="312" t="str">
        <f>IF(AND('別紙3-1_区分⑤所要額内訳'!$I$4="大規模施設等(定員30人以上)",$X$426&gt;=5),X332,IF(AND('別紙3-1_区分⑤所要額内訳'!$I$4="小規模施設等(定員29人以下)",$X$426&gt;=2),X332,""))</f>
        <v/>
      </c>
      <c r="Y439" s="312" t="str">
        <f>IF(AND('別紙3-1_区分⑤所要額内訳'!$I$4="大規模施設等(定員30人以上)",$Y$426&gt;=5),Y332,IF(AND('別紙3-1_区分⑤所要額内訳'!$I$4="小規模施設等(定員29人以下)",$Y$426&gt;=2),Y332,""))</f>
        <v/>
      </c>
      <c r="Z439" s="312" t="str">
        <f>IF(AND('別紙3-1_区分⑤所要額内訳'!$I$4="大規模施設等(定員30人以上)",$Z$426&gt;=5),Z332,IF(AND('別紙3-1_区分⑤所要額内訳'!$I$4="小規模施設等(定員29人以下)",$Z$426&gt;=2),Z332,""))</f>
        <v/>
      </c>
      <c r="AA439" s="312" t="str">
        <f>IF(AND('別紙3-1_区分⑤所要額内訳'!$I$4="大規模施設等(定員30人以上)",$AA$426&gt;=5),AA332,IF(AND('別紙3-1_区分⑤所要額内訳'!$I$4="小規模施設等(定員29人以下)",$AA$426&gt;=2),AA332,""))</f>
        <v/>
      </c>
      <c r="AB439" s="312" t="str">
        <f>IF(AND('別紙3-1_区分⑤所要額内訳'!$I$4="大規模施設等(定員30人以上)",$AB$426&gt;=5),AB332,IF(AND('別紙3-1_区分⑤所要額内訳'!$I$4="小規模施設等(定員29人以下)",$AB$426&gt;=2),AB332,""))</f>
        <v/>
      </c>
      <c r="AC439" s="312" t="str">
        <f>IF(AND('別紙3-1_区分⑤所要額内訳'!$I$4="大規模施設等(定員30人以上)",$AC$426&gt;=5),AC332,IF(AND('別紙3-1_区分⑤所要額内訳'!$I$4="小規模施設等(定員29人以下)",$AC$426&gt;=2),AC332,""))</f>
        <v/>
      </c>
      <c r="AD439" s="312" t="str">
        <f>IF(AND('別紙3-1_区分⑤所要額内訳'!$I$4="大規模施設等(定員30人以上)",$AD$426&gt;=5),AD332,IF(AND('別紙3-1_区分⑤所要額内訳'!$I$4="小規模施設等(定員29人以下)",$AD$426&gt;=2),AD332,""))</f>
        <v/>
      </c>
      <c r="AE439" s="312" t="str">
        <f>IF(AND('別紙3-1_区分⑤所要額内訳'!$I$4="大規模施設等(定員30人以上)",$AE$426&gt;=5),AE332,IF(AND('別紙3-1_区分⑤所要額内訳'!$I$4="小規模施設等(定員29人以下)",$AE$426&gt;=2),AE332,""))</f>
        <v/>
      </c>
      <c r="AF439" s="312" t="str">
        <f>IF(AND('別紙3-1_区分⑤所要額内訳'!$I$4="大規模施設等(定員30人以上)",$AF$426&gt;=5),AF332,IF(AND('別紙3-1_区分⑤所要額内訳'!$I$4="小規模施設等(定員29人以下)",$AF$426&gt;=2),AF332,""))</f>
        <v/>
      </c>
      <c r="AG439" s="312" t="str">
        <f>IF(AND('別紙3-1_区分⑤所要額内訳'!$I$4="大規模施設等(定員30人以上)",$AG$426&gt;=5),AG332,IF(AND('別紙3-1_区分⑤所要額内訳'!$I$4="小規模施設等(定員29人以下)",$AG$426&gt;=2),AG332,""))</f>
        <v/>
      </c>
      <c r="AH439" s="312" t="str">
        <f>IF(AND('別紙3-1_区分⑤所要額内訳'!$I$4="大規模施設等(定員30人以上)",$AH$426&gt;=5),AH332,IF(AND('別紙3-1_区分⑤所要額内訳'!$I$4="小規模施設等(定員29人以下)",$AH$426&gt;=2),AH332,""))</f>
        <v/>
      </c>
      <c r="AI439" s="312" t="str">
        <f>IF(AND('別紙3-1_区分⑤所要額内訳'!$I$4="大規模施設等(定員30人以上)",$AI$426&gt;=5),AI332,IF(AND('別紙3-1_区分⑤所要額内訳'!$I$4="小規模施設等(定員29人以下)",$AI$426&gt;=2),AI332,""))</f>
        <v/>
      </c>
      <c r="AJ439" s="312" t="str">
        <f>IF(AND('別紙3-1_区分⑤所要額内訳'!$I$4="大規模施設等(定員30人以上)",$AJ$426&gt;=5),AJ332,IF(AND('別紙3-1_区分⑤所要額内訳'!$I$4="小規模施設等(定員29人以下)",$AJ$426&gt;=2),AJ332,""))</f>
        <v/>
      </c>
      <c r="AK439" s="312" t="str">
        <f>IF(AND('別紙3-1_区分⑤所要額内訳'!$I$4="大規模施設等(定員30人以上)",$AK$426&gt;=5),AK332,IF(AND('別紙3-1_区分⑤所要額内訳'!$I$4="小規模施設等(定員29人以下)",$AK$426&gt;=2),AK332,""))</f>
        <v/>
      </c>
      <c r="AL439" s="312" t="str">
        <f>IF(AND('別紙3-1_区分⑤所要額内訳'!$I$4="大規模施設等(定員30人以上)",$AL$426&gt;=5),AL332,IF(AND('別紙3-1_区分⑤所要額内訳'!$I$4="小規模施設等(定員29人以下)",$AL$426&gt;=2),AL332,""))</f>
        <v/>
      </c>
      <c r="AM439" s="312" t="str">
        <f>IF(AND('別紙3-1_区分⑤所要額内訳'!$I$4="大規模施設等(定員30人以上)",$AM$426&gt;=5),AM332,IF(AND('別紙3-1_区分⑤所要額内訳'!$I$4="小規模施設等(定員29人以下)",$AM$426&gt;=2),AM332,""))</f>
        <v/>
      </c>
      <c r="AN439" s="312" t="str">
        <f>IF(AND('別紙3-1_区分⑤所要額内訳'!$I$4="大規模施設等(定員30人以上)",$AN$426&gt;=5),AN332,IF(AND('別紙3-1_区分⑤所要額内訳'!$I$4="小規模施設等(定員29人以下)",$AN$426&gt;=2),AN332,""))</f>
        <v/>
      </c>
      <c r="AO439" s="312" t="str">
        <f>IF(AND('別紙3-1_区分⑤所要額内訳'!$I$4="大規模施設等(定員30人以上)",$AO$426&gt;=5),AO332,IF(AND('別紙3-1_区分⑤所要額内訳'!$I$4="小規模施設等(定員29人以下)",$AO$426&gt;=2),AO332,""))</f>
        <v/>
      </c>
      <c r="AP439" s="312" t="str">
        <f>IF(AND('別紙3-1_区分⑤所要額内訳'!$I$4="大規模施設等(定員30人以上)",$AP$426&gt;=5),AP332,IF(AND('別紙3-1_区分⑤所要額内訳'!$I$4="小規模施設等(定員29人以下)",$AP$426&gt;=2),AP332,""))</f>
        <v/>
      </c>
      <c r="AQ439" s="312" t="str">
        <f>IF(AND('別紙3-1_区分⑤所要額内訳'!$I$4="大規模施設等(定員30人以上)",$AQ$426&gt;=5),AQ332,IF(AND('別紙3-1_区分⑤所要額内訳'!$I$4="小規模施設等(定員29人以下)",$AQ$426&gt;=2),AQ332,""))</f>
        <v/>
      </c>
      <c r="AR439" s="312" t="str">
        <f>IF(AND('別紙3-1_区分⑤所要額内訳'!$I$4="大規模施設等(定員30人以上)",$AR$426&gt;=5),AR332,IF(AND('別紙3-1_区分⑤所要額内訳'!$I$4="小規模施設等(定員29人以下)",$AR$426&gt;=2),AR332,""))</f>
        <v/>
      </c>
      <c r="AS439" s="312" t="str">
        <f>IF(AND('別紙3-1_区分⑤所要額内訳'!$I$4="大規模施設等(定員30人以上)",$AS$426&gt;=5),AS332,IF(AND('別紙3-1_区分⑤所要額内訳'!$I$4="小規模施設等(定員29人以下)",$AS$426&gt;=2),AS332,""))</f>
        <v/>
      </c>
      <c r="AT439" s="312" t="str">
        <f>IF(AND('別紙3-1_区分⑤所要額内訳'!$I$4="大規模施設等(定員30人以上)",$AT$426&gt;=5),AT332,IF(AND('別紙3-1_区分⑤所要額内訳'!$I$4="小規模施設等(定員29人以下)",$AT$426&gt;=2),AT332,""))</f>
        <v/>
      </c>
      <c r="AU439" s="312" t="str">
        <f>IF(AND('別紙3-1_区分⑤所要額内訳'!$I$4="大規模施設等(定員30人以上)",$AU$426&gt;=5),AU332,IF(AND('別紙3-1_区分⑤所要額内訳'!$I$4="小規模施設等(定員29人以下)",$AU$426&gt;=2),AU332,""))</f>
        <v/>
      </c>
      <c r="AV439" s="312" t="str">
        <f>IF(AND('別紙3-1_区分⑤所要額内訳'!$I$4="大規模施設等(定員30人以上)",$AV$426&gt;=5),AV332,IF(AND('別紙3-1_区分⑤所要額内訳'!$I$4="小規模施設等(定員29人以下)",$AV$426&gt;=2),AV332,""))</f>
        <v/>
      </c>
      <c r="AW439" s="312" t="str">
        <f>IF(AND('別紙3-1_区分⑤所要額内訳'!$I$4="大規模施設等(定員30人以上)",$AW$426&gt;=5),AW332,IF(AND('別紙3-1_区分⑤所要額内訳'!$I$4="小規模施設等(定員29人以下)",$AW$426&gt;=2),AW332,""))</f>
        <v/>
      </c>
      <c r="AX439" s="312" t="str">
        <f>IF(AND('別紙3-1_区分⑤所要額内訳'!$I$4="大規模施設等(定員30人以上)",$AX$426&gt;=5),AX332,IF(AND('別紙3-1_区分⑤所要額内訳'!$I$4="小規模施設等(定員29人以下)",$AX$426&gt;=2),AX332,""))</f>
        <v/>
      </c>
      <c r="AY439" s="312" t="str">
        <f>IF(AND('別紙3-1_区分⑤所要額内訳'!$I$4="大規模施設等(定員30人以上)",$AY$426&gt;=5),AY332,IF(AND('別紙3-1_区分⑤所要額内訳'!$I$4="小規模施設等(定員29人以下)",$AY$426&gt;=2),AY332,""))</f>
        <v/>
      </c>
      <c r="AZ439" s="312" t="str">
        <f>IF(AND('別紙3-1_区分⑤所要額内訳'!$I$4="大規模施設等(定員30人以上)",$AZ$426&gt;=5),AZ332,IF(AND('別紙3-1_区分⑤所要額内訳'!$I$4="小規模施設等(定員29人以下)",$AZ$426&gt;=2),AZ332,""))</f>
        <v/>
      </c>
      <c r="BA439" s="312" t="str">
        <f>IF(AND('別紙3-1_区分⑤所要額内訳'!$I$4="大規模施設等(定員30人以上)",$BA$426&gt;=5),BA332,IF(AND('別紙3-1_区分⑤所要額内訳'!$I$4="小規模施設等(定員29人以下)",$BA$426&gt;=2),BA332,""))</f>
        <v/>
      </c>
      <c r="BB439" s="311">
        <f t="shared" si="454"/>
        <v>0</v>
      </c>
    </row>
    <row r="440" spans="1:54">
      <c r="A440" s="307" t="str">
        <f t="shared" si="453"/>
        <v/>
      </c>
      <c r="B440" s="313" t="str">
        <f t="shared" si="453"/>
        <v/>
      </c>
      <c r="C440" s="307" t="str">
        <f t="shared" si="453"/>
        <v/>
      </c>
      <c r="D440" s="312" t="str">
        <f>IF(AND('別紙3-1_区分⑤所要額内訳'!$I$4="大規模施設等(定員30人以上)",$D$426&gt;=5),D333,IF(AND('別紙3-1_区分⑤所要額内訳'!$I$4="小規模施設等(定員29人以下)",$D$426&gt;=2),D333,""))</f>
        <v/>
      </c>
      <c r="E440" s="312" t="str">
        <f>IF(AND('別紙3-1_区分⑤所要額内訳'!$I$4="大規模施設等(定員30人以上)",$E$426&gt;=5),E333,IF(AND('別紙3-1_区分⑤所要額内訳'!$I$4="小規模施設等(定員29人以下)",$E$426&gt;=2),E333,""))</f>
        <v/>
      </c>
      <c r="F440" s="312" t="str">
        <f>IF(AND('別紙3-1_区分⑤所要額内訳'!$I$4="大規模施設等(定員30人以上)",$F$426&gt;=5),F333,IF(AND('別紙3-1_区分⑤所要額内訳'!$I$4="小規模施設等(定員29人以下)",$F$426&gt;=2),F333,""))</f>
        <v/>
      </c>
      <c r="G440" s="312" t="str">
        <f>IF(AND('別紙3-1_区分⑤所要額内訳'!$I$4="大規模施設等(定員30人以上)",$G$426&gt;=5),G333,IF(AND('別紙3-1_区分⑤所要額内訳'!$I$4="小規模施設等(定員29人以下)",$G$426&gt;=2),G333,""))</f>
        <v/>
      </c>
      <c r="H440" s="312" t="str">
        <f>IF(AND('別紙3-1_区分⑤所要額内訳'!$I$4="大規模施設等(定員30人以上)",$H$426&gt;=5),H333,IF(AND('別紙3-1_区分⑤所要額内訳'!$I$4="小規模施設等(定員29人以下)",$H$426&gt;=2),H333,""))</f>
        <v/>
      </c>
      <c r="I440" s="312" t="str">
        <f>IF(AND('別紙3-1_区分⑤所要額内訳'!$I$4="大規模施設等(定員30人以上)",$I$426&gt;=5),I333,IF(AND('別紙3-1_区分⑤所要額内訳'!$I$4="小規模施設等(定員29人以下)",$I$426&gt;=2),I333,""))</f>
        <v/>
      </c>
      <c r="J440" s="312" t="str">
        <f>IF(AND('別紙3-1_区分⑤所要額内訳'!$I$4="大規模施設等(定員30人以上)",$J$426&gt;=5),J333,IF(AND('別紙3-1_区分⑤所要額内訳'!$I$4="小規模施設等(定員29人以下)",$J$426&gt;=2),J333,""))</f>
        <v/>
      </c>
      <c r="K440" s="312" t="str">
        <f>IF(AND('別紙3-1_区分⑤所要額内訳'!$I$4="大規模施設等(定員30人以上)",$K$426&gt;=5),K333,IF(AND('別紙3-1_区分⑤所要額内訳'!$I$4="小規模施設等(定員29人以下)",$K$426&gt;=2),K333,""))</f>
        <v/>
      </c>
      <c r="L440" s="312" t="str">
        <f>IF(AND('別紙3-1_区分⑤所要額内訳'!$I$4="大規模施設等(定員30人以上)",$L$426&gt;=5),L333,IF(AND('別紙3-1_区分⑤所要額内訳'!$I$4="小規模施設等(定員29人以下)",$L$426&gt;=2),L333,""))</f>
        <v/>
      </c>
      <c r="M440" s="312" t="str">
        <f>IF(AND('別紙3-1_区分⑤所要額内訳'!$I$4="大規模施設等(定員30人以上)",$M$426&gt;=5),M333,IF(AND('別紙3-1_区分⑤所要額内訳'!$I$4="小規模施設等(定員29人以下)",$M$426&gt;=2),M333,""))</f>
        <v/>
      </c>
      <c r="N440" s="312" t="str">
        <f>IF(AND('別紙3-1_区分⑤所要額内訳'!$I$4="大規模施設等(定員30人以上)",$N$426&gt;=5),N333,IF(AND('別紙3-1_区分⑤所要額内訳'!$I$4="小規模施設等(定員29人以下)",$N$426&gt;=2),N333,""))</f>
        <v/>
      </c>
      <c r="O440" s="312" t="str">
        <f>IF(AND('別紙3-1_区分⑤所要額内訳'!$I$4="大規模施設等(定員30人以上)",$O$426&gt;=5),O333,IF(AND('別紙3-1_区分⑤所要額内訳'!$I$4="小規模施設等(定員29人以下)",$O$426&gt;=2),O333,""))</f>
        <v/>
      </c>
      <c r="P440" s="312" t="str">
        <f>IF(AND('別紙3-1_区分⑤所要額内訳'!$I$4="大規模施設等(定員30人以上)",$P$426&gt;=5),P333,IF(AND('別紙3-1_区分⑤所要額内訳'!$I$4="小規模施設等(定員29人以下)",$P$426&gt;=2),P333,""))</f>
        <v/>
      </c>
      <c r="Q440" s="312" t="str">
        <f>IF(AND('別紙3-1_区分⑤所要額内訳'!$I$4="大規模施設等(定員30人以上)",$Q$426&gt;=5),Q333,IF(AND('別紙3-1_区分⑤所要額内訳'!$I$4="小規模施設等(定員29人以下)",$Q$426&gt;=2),Q333,""))</f>
        <v/>
      </c>
      <c r="R440" s="312" t="str">
        <f>IF(AND('別紙3-1_区分⑤所要額内訳'!$I$4="大規模施設等(定員30人以上)",$R$426&gt;=5),R333,IF(AND('別紙3-1_区分⑤所要額内訳'!$I$4="小規模施設等(定員29人以下)",$R$426&gt;=2),R333,""))</f>
        <v/>
      </c>
      <c r="S440" s="312" t="str">
        <f>IF(AND('別紙3-1_区分⑤所要額内訳'!$I$4="大規模施設等(定員30人以上)",$S$426&gt;=5),S333,IF(AND('別紙3-1_区分⑤所要額内訳'!$I$4="小規模施設等(定員29人以下)",$S$426&gt;=2),S333,""))</f>
        <v/>
      </c>
      <c r="T440" s="312" t="str">
        <f>IF(AND('別紙3-1_区分⑤所要額内訳'!$I$4="大規模施設等(定員30人以上)",$T$426&gt;=5),T333,IF(AND('別紙3-1_区分⑤所要額内訳'!$I$4="小規模施設等(定員29人以下)",$T$426&gt;=2),T333,""))</f>
        <v/>
      </c>
      <c r="U440" s="312" t="str">
        <f>IF(AND('別紙3-1_区分⑤所要額内訳'!$I$4="大規模施設等(定員30人以上)",$U$426&gt;=5),U333,IF(AND('別紙3-1_区分⑤所要額内訳'!$I$4="小規模施設等(定員29人以下)",$U$426&gt;=2),U333,""))</f>
        <v/>
      </c>
      <c r="V440" s="312" t="str">
        <f>IF(AND('別紙3-1_区分⑤所要額内訳'!$I$4="大規模施設等(定員30人以上)",$V$426&gt;=5),V333,IF(AND('別紙3-1_区分⑤所要額内訳'!$I$4="小規模施設等(定員29人以下)",$V$426&gt;=2),V333,""))</f>
        <v/>
      </c>
      <c r="W440" s="312" t="str">
        <f>IF(AND('別紙3-1_区分⑤所要額内訳'!$I$4="大規模施設等(定員30人以上)",$W$426&gt;=5),W333,IF(AND('別紙3-1_区分⑤所要額内訳'!$I$4="小規模施設等(定員29人以下)",$W$426&gt;=2),W333,""))</f>
        <v/>
      </c>
      <c r="X440" s="312" t="str">
        <f>IF(AND('別紙3-1_区分⑤所要額内訳'!$I$4="大規模施設等(定員30人以上)",$X$426&gt;=5),X333,IF(AND('別紙3-1_区分⑤所要額内訳'!$I$4="小規模施設等(定員29人以下)",$X$426&gt;=2),X333,""))</f>
        <v/>
      </c>
      <c r="Y440" s="312" t="str">
        <f>IF(AND('別紙3-1_区分⑤所要額内訳'!$I$4="大規模施設等(定員30人以上)",$Y$426&gt;=5),Y333,IF(AND('別紙3-1_区分⑤所要額内訳'!$I$4="小規模施設等(定員29人以下)",$Y$426&gt;=2),Y333,""))</f>
        <v/>
      </c>
      <c r="Z440" s="312" t="str">
        <f>IF(AND('別紙3-1_区分⑤所要額内訳'!$I$4="大規模施設等(定員30人以上)",$Z$426&gt;=5),Z333,IF(AND('別紙3-1_区分⑤所要額内訳'!$I$4="小規模施設等(定員29人以下)",$Z$426&gt;=2),Z333,""))</f>
        <v/>
      </c>
      <c r="AA440" s="312" t="str">
        <f>IF(AND('別紙3-1_区分⑤所要額内訳'!$I$4="大規模施設等(定員30人以上)",$AA$426&gt;=5),AA333,IF(AND('別紙3-1_区分⑤所要額内訳'!$I$4="小規模施設等(定員29人以下)",$AA$426&gt;=2),AA333,""))</f>
        <v/>
      </c>
      <c r="AB440" s="312" t="str">
        <f>IF(AND('別紙3-1_区分⑤所要額内訳'!$I$4="大規模施設等(定員30人以上)",$AB$426&gt;=5),AB333,IF(AND('別紙3-1_区分⑤所要額内訳'!$I$4="小規模施設等(定員29人以下)",$AB$426&gt;=2),AB333,""))</f>
        <v/>
      </c>
      <c r="AC440" s="312" t="str">
        <f>IF(AND('別紙3-1_区分⑤所要額内訳'!$I$4="大規模施設等(定員30人以上)",$AC$426&gt;=5),AC333,IF(AND('別紙3-1_区分⑤所要額内訳'!$I$4="小規模施設等(定員29人以下)",$AC$426&gt;=2),AC333,""))</f>
        <v/>
      </c>
      <c r="AD440" s="312" t="str">
        <f>IF(AND('別紙3-1_区分⑤所要額内訳'!$I$4="大規模施設等(定員30人以上)",$AD$426&gt;=5),AD333,IF(AND('別紙3-1_区分⑤所要額内訳'!$I$4="小規模施設等(定員29人以下)",$AD$426&gt;=2),AD333,""))</f>
        <v/>
      </c>
      <c r="AE440" s="312" t="str">
        <f>IF(AND('別紙3-1_区分⑤所要額内訳'!$I$4="大規模施設等(定員30人以上)",$AE$426&gt;=5),AE333,IF(AND('別紙3-1_区分⑤所要額内訳'!$I$4="小規模施設等(定員29人以下)",$AE$426&gt;=2),AE333,""))</f>
        <v/>
      </c>
      <c r="AF440" s="312" t="str">
        <f>IF(AND('別紙3-1_区分⑤所要額内訳'!$I$4="大規模施設等(定員30人以上)",$AF$426&gt;=5),AF333,IF(AND('別紙3-1_区分⑤所要額内訳'!$I$4="小規模施設等(定員29人以下)",$AF$426&gt;=2),AF333,""))</f>
        <v/>
      </c>
      <c r="AG440" s="312" t="str">
        <f>IF(AND('別紙3-1_区分⑤所要額内訳'!$I$4="大規模施設等(定員30人以上)",$AG$426&gt;=5),AG333,IF(AND('別紙3-1_区分⑤所要額内訳'!$I$4="小規模施設等(定員29人以下)",$AG$426&gt;=2),AG333,""))</f>
        <v/>
      </c>
      <c r="AH440" s="312" t="str">
        <f>IF(AND('別紙3-1_区分⑤所要額内訳'!$I$4="大規模施設等(定員30人以上)",$AH$426&gt;=5),AH333,IF(AND('別紙3-1_区分⑤所要額内訳'!$I$4="小規模施設等(定員29人以下)",$AH$426&gt;=2),AH333,""))</f>
        <v/>
      </c>
      <c r="AI440" s="312" t="str">
        <f>IF(AND('別紙3-1_区分⑤所要額内訳'!$I$4="大規模施設等(定員30人以上)",$AI$426&gt;=5),AI333,IF(AND('別紙3-1_区分⑤所要額内訳'!$I$4="小規模施設等(定員29人以下)",$AI$426&gt;=2),AI333,""))</f>
        <v/>
      </c>
      <c r="AJ440" s="312" t="str">
        <f>IF(AND('別紙3-1_区分⑤所要額内訳'!$I$4="大規模施設等(定員30人以上)",$AJ$426&gt;=5),AJ333,IF(AND('別紙3-1_区分⑤所要額内訳'!$I$4="小規模施設等(定員29人以下)",$AJ$426&gt;=2),AJ333,""))</f>
        <v/>
      </c>
      <c r="AK440" s="312" t="str">
        <f>IF(AND('別紙3-1_区分⑤所要額内訳'!$I$4="大規模施設等(定員30人以上)",$AK$426&gt;=5),AK333,IF(AND('別紙3-1_区分⑤所要額内訳'!$I$4="小規模施設等(定員29人以下)",$AK$426&gt;=2),AK333,""))</f>
        <v/>
      </c>
      <c r="AL440" s="312" t="str">
        <f>IF(AND('別紙3-1_区分⑤所要額内訳'!$I$4="大規模施設等(定員30人以上)",$AL$426&gt;=5),AL333,IF(AND('別紙3-1_区分⑤所要額内訳'!$I$4="小規模施設等(定員29人以下)",$AL$426&gt;=2),AL333,""))</f>
        <v/>
      </c>
      <c r="AM440" s="312" t="str">
        <f>IF(AND('別紙3-1_区分⑤所要額内訳'!$I$4="大規模施設等(定員30人以上)",$AM$426&gt;=5),AM333,IF(AND('別紙3-1_区分⑤所要額内訳'!$I$4="小規模施設等(定員29人以下)",$AM$426&gt;=2),AM333,""))</f>
        <v/>
      </c>
      <c r="AN440" s="312" t="str">
        <f>IF(AND('別紙3-1_区分⑤所要額内訳'!$I$4="大規模施設等(定員30人以上)",$AN$426&gt;=5),AN333,IF(AND('別紙3-1_区分⑤所要額内訳'!$I$4="小規模施設等(定員29人以下)",$AN$426&gt;=2),AN333,""))</f>
        <v/>
      </c>
      <c r="AO440" s="312" t="str">
        <f>IF(AND('別紙3-1_区分⑤所要額内訳'!$I$4="大規模施設等(定員30人以上)",$AO$426&gt;=5),AO333,IF(AND('別紙3-1_区分⑤所要額内訳'!$I$4="小規模施設等(定員29人以下)",$AO$426&gt;=2),AO333,""))</f>
        <v/>
      </c>
      <c r="AP440" s="312" t="str">
        <f>IF(AND('別紙3-1_区分⑤所要額内訳'!$I$4="大規模施設等(定員30人以上)",$AP$426&gt;=5),AP333,IF(AND('別紙3-1_区分⑤所要額内訳'!$I$4="小規模施設等(定員29人以下)",$AP$426&gt;=2),AP333,""))</f>
        <v/>
      </c>
      <c r="AQ440" s="312" t="str">
        <f>IF(AND('別紙3-1_区分⑤所要額内訳'!$I$4="大規模施設等(定員30人以上)",$AQ$426&gt;=5),AQ333,IF(AND('別紙3-1_区分⑤所要額内訳'!$I$4="小規模施設等(定員29人以下)",$AQ$426&gt;=2),AQ333,""))</f>
        <v/>
      </c>
      <c r="AR440" s="312" t="str">
        <f>IF(AND('別紙3-1_区分⑤所要額内訳'!$I$4="大規模施設等(定員30人以上)",$AR$426&gt;=5),AR333,IF(AND('別紙3-1_区分⑤所要額内訳'!$I$4="小規模施設等(定員29人以下)",$AR$426&gt;=2),AR333,""))</f>
        <v/>
      </c>
      <c r="AS440" s="312" t="str">
        <f>IF(AND('別紙3-1_区分⑤所要額内訳'!$I$4="大規模施設等(定員30人以上)",$AS$426&gt;=5),AS333,IF(AND('別紙3-1_区分⑤所要額内訳'!$I$4="小規模施設等(定員29人以下)",$AS$426&gt;=2),AS333,""))</f>
        <v/>
      </c>
      <c r="AT440" s="312" t="str">
        <f>IF(AND('別紙3-1_区分⑤所要額内訳'!$I$4="大規模施設等(定員30人以上)",$AT$426&gt;=5),AT333,IF(AND('別紙3-1_区分⑤所要額内訳'!$I$4="小規模施設等(定員29人以下)",$AT$426&gt;=2),AT333,""))</f>
        <v/>
      </c>
      <c r="AU440" s="312" t="str">
        <f>IF(AND('別紙3-1_区分⑤所要額内訳'!$I$4="大規模施設等(定員30人以上)",$AU$426&gt;=5),AU333,IF(AND('別紙3-1_区分⑤所要額内訳'!$I$4="小規模施設等(定員29人以下)",$AU$426&gt;=2),AU333,""))</f>
        <v/>
      </c>
      <c r="AV440" s="312" t="str">
        <f>IF(AND('別紙3-1_区分⑤所要額内訳'!$I$4="大規模施設等(定員30人以上)",$AV$426&gt;=5),AV333,IF(AND('別紙3-1_区分⑤所要額内訳'!$I$4="小規模施設等(定員29人以下)",$AV$426&gt;=2),AV333,""))</f>
        <v/>
      </c>
      <c r="AW440" s="312" t="str">
        <f>IF(AND('別紙3-1_区分⑤所要額内訳'!$I$4="大規模施設等(定員30人以上)",$AW$426&gt;=5),AW333,IF(AND('別紙3-1_区分⑤所要額内訳'!$I$4="小規模施設等(定員29人以下)",$AW$426&gt;=2),AW333,""))</f>
        <v/>
      </c>
      <c r="AX440" s="312" t="str">
        <f>IF(AND('別紙3-1_区分⑤所要額内訳'!$I$4="大規模施設等(定員30人以上)",$AX$426&gt;=5),AX333,IF(AND('別紙3-1_区分⑤所要額内訳'!$I$4="小規模施設等(定員29人以下)",$AX$426&gt;=2),AX333,""))</f>
        <v/>
      </c>
      <c r="AY440" s="312" t="str">
        <f>IF(AND('別紙3-1_区分⑤所要額内訳'!$I$4="大規模施設等(定員30人以上)",$AY$426&gt;=5),AY333,IF(AND('別紙3-1_区分⑤所要額内訳'!$I$4="小規模施設等(定員29人以下)",$AY$426&gt;=2),AY333,""))</f>
        <v/>
      </c>
      <c r="AZ440" s="312" t="str">
        <f>IF(AND('別紙3-1_区分⑤所要額内訳'!$I$4="大規模施設等(定員30人以上)",$AZ$426&gt;=5),AZ333,IF(AND('別紙3-1_区分⑤所要額内訳'!$I$4="小規模施設等(定員29人以下)",$AZ$426&gt;=2),AZ333,""))</f>
        <v/>
      </c>
      <c r="BA440" s="312" t="str">
        <f>IF(AND('別紙3-1_区分⑤所要額内訳'!$I$4="大規模施設等(定員30人以上)",$BA$426&gt;=5),BA333,IF(AND('別紙3-1_区分⑤所要額内訳'!$I$4="小規模施設等(定員29人以下)",$BA$426&gt;=2),BA333,""))</f>
        <v/>
      </c>
      <c r="BB440" s="311">
        <f t="shared" si="454"/>
        <v>0</v>
      </c>
    </row>
    <row r="441" spans="1:54">
      <c r="A441" s="307" t="str">
        <f t="shared" si="453"/>
        <v/>
      </c>
      <c r="B441" s="313" t="str">
        <f t="shared" si="453"/>
        <v/>
      </c>
      <c r="C441" s="307" t="str">
        <f t="shared" si="453"/>
        <v/>
      </c>
      <c r="D441" s="312" t="str">
        <f>IF(AND('別紙3-1_区分⑤所要額内訳'!$I$4="大規模施設等(定員30人以上)",$D$426&gt;=5),D334,IF(AND('別紙3-1_区分⑤所要額内訳'!$I$4="小規模施設等(定員29人以下)",$D$426&gt;=2),D334,""))</f>
        <v/>
      </c>
      <c r="E441" s="312" t="str">
        <f>IF(AND('別紙3-1_区分⑤所要額内訳'!$I$4="大規模施設等(定員30人以上)",$E$426&gt;=5),E334,IF(AND('別紙3-1_区分⑤所要額内訳'!$I$4="小規模施設等(定員29人以下)",$E$426&gt;=2),E334,""))</f>
        <v/>
      </c>
      <c r="F441" s="312" t="str">
        <f>IF(AND('別紙3-1_区分⑤所要額内訳'!$I$4="大規模施設等(定員30人以上)",$F$426&gt;=5),F334,IF(AND('別紙3-1_区分⑤所要額内訳'!$I$4="小規模施設等(定員29人以下)",$F$426&gt;=2),F334,""))</f>
        <v/>
      </c>
      <c r="G441" s="312" t="str">
        <f>IF(AND('別紙3-1_区分⑤所要額内訳'!$I$4="大規模施設等(定員30人以上)",$G$426&gt;=5),G334,IF(AND('別紙3-1_区分⑤所要額内訳'!$I$4="小規模施設等(定員29人以下)",$G$426&gt;=2),G334,""))</f>
        <v/>
      </c>
      <c r="H441" s="312" t="str">
        <f>IF(AND('別紙3-1_区分⑤所要額内訳'!$I$4="大規模施設等(定員30人以上)",$H$426&gt;=5),H334,IF(AND('別紙3-1_区分⑤所要額内訳'!$I$4="小規模施設等(定員29人以下)",$H$426&gt;=2),H334,""))</f>
        <v/>
      </c>
      <c r="I441" s="312" t="str">
        <f>IF(AND('別紙3-1_区分⑤所要額内訳'!$I$4="大規模施設等(定員30人以上)",$I$426&gt;=5),I334,IF(AND('別紙3-1_区分⑤所要額内訳'!$I$4="小規模施設等(定員29人以下)",$I$426&gt;=2),I334,""))</f>
        <v/>
      </c>
      <c r="J441" s="312" t="str">
        <f>IF(AND('別紙3-1_区分⑤所要額内訳'!$I$4="大規模施設等(定員30人以上)",$J$426&gt;=5),J334,IF(AND('別紙3-1_区分⑤所要額内訳'!$I$4="小規模施設等(定員29人以下)",$J$426&gt;=2),J334,""))</f>
        <v/>
      </c>
      <c r="K441" s="312" t="str">
        <f>IF(AND('別紙3-1_区分⑤所要額内訳'!$I$4="大規模施設等(定員30人以上)",$K$426&gt;=5),K334,IF(AND('別紙3-1_区分⑤所要額内訳'!$I$4="小規模施設等(定員29人以下)",$K$426&gt;=2),K334,""))</f>
        <v/>
      </c>
      <c r="L441" s="312" t="str">
        <f>IF(AND('別紙3-1_区分⑤所要額内訳'!$I$4="大規模施設等(定員30人以上)",$L$426&gt;=5),L334,IF(AND('別紙3-1_区分⑤所要額内訳'!$I$4="小規模施設等(定員29人以下)",$L$426&gt;=2),L334,""))</f>
        <v/>
      </c>
      <c r="M441" s="312" t="str">
        <f>IF(AND('別紙3-1_区分⑤所要額内訳'!$I$4="大規模施設等(定員30人以上)",$M$426&gt;=5),M334,IF(AND('別紙3-1_区分⑤所要額内訳'!$I$4="小規模施設等(定員29人以下)",$M$426&gt;=2),M334,""))</f>
        <v/>
      </c>
      <c r="N441" s="312" t="str">
        <f>IF(AND('別紙3-1_区分⑤所要額内訳'!$I$4="大規模施設等(定員30人以上)",$N$426&gt;=5),N334,IF(AND('別紙3-1_区分⑤所要額内訳'!$I$4="小規模施設等(定員29人以下)",$N$426&gt;=2),N334,""))</f>
        <v/>
      </c>
      <c r="O441" s="312" t="str">
        <f>IF(AND('別紙3-1_区分⑤所要額内訳'!$I$4="大規模施設等(定員30人以上)",$O$426&gt;=5),O334,IF(AND('別紙3-1_区分⑤所要額内訳'!$I$4="小規模施設等(定員29人以下)",$O$426&gt;=2),O334,""))</f>
        <v/>
      </c>
      <c r="P441" s="312" t="str">
        <f>IF(AND('別紙3-1_区分⑤所要額内訳'!$I$4="大規模施設等(定員30人以上)",$P$426&gt;=5),P334,IF(AND('別紙3-1_区分⑤所要額内訳'!$I$4="小規模施設等(定員29人以下)",$P$426&gt;=2),P334,""))</f>
        <v/>
      </c>
      <c r="Q441" s="312" t="str">
        <f>IF(AND('別紙3-1_区分⑤所要額内訳'!$I$4="大規模施設等(定員30人以上)",$Q$426&gt;=5),Q334,IF(AND('別紙3-1_区分⑤所要額内訳'!$I$4="小規模施設等(定員29人以下)",$Q$426&gt;=2),Q334,""))</f>
        <v/>
      </c>
      <c r="R441" s="312" t="str">
        <f>IF(AND('別紙3-1_区分⑤所要額内訳'!$I$4="大規模施設等(定員30人以上)",$R$426&gt;=5),R334,IF(AND('別紙3-1_区分⑤所要額内訳'!$I$4="小規模施設等(定員29人以下)",$R$426&gt;=2),R334,""))</f>
        <v/>
      </c>
      <c r="S441" s="312" t="str">
        <f>IF(AND('別紙3-1_区分⑤所要額内訳'!$I$4="大規模施設等(定員30人以上)",$S$426&gt;=5),S334,IF(AND('別紙3-1_区分⑤所要額内訳'!$I$4="小規模施設等(定員29人以下)",$S$426&gt;=2),S334,""))</f>
        <v/>
      </c>
      <c r="T441" s="312" t="str">
        <f>IF(AND('別紙3-1_区分⑤所要額内訳'!$I$4="大規模施設等(定員30人以上)",$T$426&gt;=5),T334,IF(AND('別紙3-1_区分⑤所要額内訳'!$I$4="小規模施設等(定員29人以下)",$T$426&gt;=2),T334,""))</f>
        <v/>
      </c>
      <c r="U441" s="312" t="str">
        <f>IF(AND('別紙3-1_区分⑤所要額内訳'!$I$4="大規模施設等(定員30人以上)",$U$426&gt;=5),U334,IF(AND('別紙3-1_区分⑤所要額内訳'!$I$4="小規模施設等(定員29人以下)",$U$426&gt;=2),U334,""))</f>
        <v/>
      </c>
      <c r="V441" s="312" t="str">
        <f>IF(AND('別紙3-1_区分⑤所要額内訳'!$I$4="大規模施設等(定員30人以上)",$V$426&gt;=5),V334,IF(AND('別紙3-1_区分⑤所要額内訳'!$I$4="小規模施設等(定員29人以下)",$V$426&gt;=2),V334,""))</f>
        <v/>
      </c>
      <c r="W441" s="312" t="str">
        <f>IF(AND('別紙3-1_区分⑤所要額内訳'!$I$4="大規模施設等(定員30人以上)",$W$426&gt;=5),W334,IF(AND('別紙3-1_区分⑤所要額内訳'!$I$4="小規模施設等(定員29人以下)",$W$426&gt;=2),W334,""))</f>
        <v/>
      </c>
      <c r="X441" s="312" t="str">
        <f>IF(AND('別紙3-1_区分⑤所要額内訳'!$I$4="大規模施設等(定員30人以上)",$X$426&gt;=5),X334,IF(AND('別紙3-1_区分⑤所要額内訳'!$I$4="小規模施設等(定員29人以下)",$X$426&gt;=2),X334,""))</f>
        <v/>
      </c>
      <c r="Y441" s="312" t="str">
        <f>IF(AND('別紙3-1_区分⑤所要額内訳'!$I$4="大規模施設等(定員30人以上)",$Y$426&gt;=5),Y334,IF(AND('別紙3-1_区分⑤所要額内訳'!$I$4="小規模施設等(定員29人以下)",$Y$426&gt;=2),Y334,""))</f>
        <v/>
      </c>
      <c r="Z441" s="312" t="str">
        <f>IF(AND('別紙3-1_区分⑤所要額内訳'!$I$4="大規模施設等(定員30人以上)",$Z$426&gt;=5),Z334,IF(AND('別紙3-1_区分⑤所要額内訳'!$I$4="小規模施設等(定員29人以下)",$Z$426&gt;=2),Z334,""))</f>
        <v/>
      </c>
      <c r="AA441" s="312" t="str">
        <f>IF(AND('別紙3-1_区分⑤所要額内訳'!$I$4="大規模施設等(定員30人以上)",$AA$426&gt;=5),AA334,IF(AND('別紙3-1_区分⑤所要額内訳'!$I$4="小規模施設等(定員29人以下)",$AA$426&gt;=2),AA334,""))</f>
        <v/>
      </c>
      <c r="AB441" s="312" t="str">
        <f>IF(AND('別紙3-1_区分⑤所要額内訳'!$I$4="大規模施設等(定員30人以上)",$AB$426&gt;=5),AB334,IF(AND('別紙3-1_区分⑤所要額内訳'!$I$4="小規模施設等(定員29人以下)",$AB$426&gt;=2),AB334,""))</f>
        <v/>
      </c>
      <c r="AC441" s="312" t="str">
        <f>IF(AND('別紙3-1_区分⑤所要額内訳'!$I$4="大規模施設等(定員30人以上)",$AC$426&gt;=5),AC334,IF(AND('別紙3-1_区分⑤所要額内訳'!$I$4="小規模施設等(定員29人以下)",$AC$426&gt;=2),AC334,""))</f>
        <v/>
      </c>
      <c r="AD441" s="312" t="str">
        <f>IF(AND('別紙3-1_区分⑤所要額内訳'!$I$4="大規模施設等(定員30人以上)",$AD$426&gt;=5),AD334,IF(AND('別紙3-1_区分⑤所要額内訳'!$I$4="小規模施設等(定員29人以下)",$AD$426&gt;=2),AD334,""))</f>
        <v/>
      </c>
      <c r="AE441" s="312" t="str">
        <f>IF(AND('別紙3-1_区分⑤所要額内訳'!$I$4="大規模施設等(定員30人以上)",$AE$426&gt;=5),AE334,IF(AND('別紙3-1_区分⑤所要額内訳'!$I$4="小規模施設等(定員29人以下)",$AE$426&gt;=2),AE334,""))</f>
        <v/>
      </c>
      <c r="AF441" s="312" t="str">
        <f>IF(AND('別紙3-1_区分⑤所要額内訳'!$I$4="大規模施設等(定員30人以上)",$AF$426&gt;=5),AF334,IF(AND('別紙3-1_区分⑤所要額内訳'!$I$4="小規模施設等(定員29人以下)",$AF$426&gt;=2),AF334,""))</f>
        <v/>
      </c>
      <c r="AG441" s="312" t="str">
        <f>IF(AND('別紙3-1_区分⑤所要額内訳'!$I$4="大規模施設等(定員30人以上)",$AG$426&gt;=5),AG334,IF(AND('別紙3-1_区分⑤所要額内訳'!$I$4="小規模施設等(定員29人以下)",$AG$426&gt;=2),AG334,""))</f>
        <v/>
      </c>
      <c r="AH441" s="312" t="str">
        <f>IF(AND('別紙3-1_区分⑤所要額内訳'!$I$4="大規模施設等(定員30人以上)",$AH$426&gt;=5),AH334,IF(AND('別紙3-1_区分⑤所要額内訳'!$I$4="小規模施設等(定員29人以下)",$AH$426&gt;=2),AH334,""))</f>
        <v/>
      </c>
      <c r="AI441" s="312" t="str">
        <f>IF(AND('別紙3-1_区分⑤所要額内訳'!$I$4="大規模施設等(定員30人以上)",$AI$426&gt;=5),AI334,IF(AND('別紙3-1_区分⑤所要額内訳'!$I$4="小規模施設等(定員29人以下)",$AI$426&gt;=2),AI334,""))</f>
        <v/>
      </c>
      <c r="AJ441" s="312" t="str">
        <f>IF(AND('別紙3-1_区分⑤所要額内訳'!$I$4="大規模施設等(定員30人以上)",$AJ$426&gt;=5),AJ334,IF(AND('別紙3-1_区分⑤所要額内訳'!$I$4="小規模施設等(定員29人以下)",$AJ$426&gt;=2),AJ334,""))</f>
        <v/>
      </c>
      <c r="AK441" s="312" t="str">
        <f>IF(AND('別紙3-1_区分⑤所要額内訳'!$I$4="大規模施設等(定員30人以上)",$AK$426&gt;=5),AK334,IF(AND('別紙3-1_区分⑤所要額内訳'!$I$4="小規模施設等(定員29人以下)",$AK$426&gt;=2),AK334,""))</f>
        <v/>
      </c>
      <c r="AL441" s="312" t="str">
        <f>IF(AND('別紙3-1_区分⑤所要額内訳'!$I$4="大規模施設等(定員30人以上)",$AL$426&gt;=5),AL334,IF(AND('別紙3-1_区分⑤所要額内訳'!$I$4="小規模施設等(定員29人以下)",$AL$426&gt;=2),AL334,""))</f>
        <v/>
      </c>
      <c r="AM441" s="312" t="str">
        <f>IF(AND('別紙3-1_区分⑤所要額内訳'!$I$4="大規模施設等(定員30人以上)",$AM$426&gt;=5),AM334,IF(AND('別紙3-1_区分⑤所要額内訳'!$I$4="小規模施設等(定員29人以下)",$AM$426&gt;=2),AM334,""))</f>
        <v/>
      </c>
      <c r="AN441" s="312" t="str">
        <f>IF(AND('別紙3-1_区分⑤所要額内訳'!$I$4="大規模施設等(定員30人以上)",$AN$426&gt;=5),AN334,IF(AND('別紙3-1_区分⑤所要額内訳'!$I$4="小規模施設等(定員29人以下)",$AN$426&gt;=2),AN334,""))</f>
        <v/>
      </c>
      <c r="AO441" s="312" t="str">
        <f>IF(AND('別紙3-1_区分⑤所要額内訳'!$I$4="大規模施設等(定員30人以上)",$AO$426&gt;=5),AO334,IF(AND('別紙3-1_区分⑤所要額内訳'!$I$4="小規模施設等(定員29人以下)",$AO$426&gt;=2),AO334,""))</f>
        <v/>
      </c>
      <c r="AP441" s="312" t="str">
        <f>IF(AND('別紙3-1_区分⑤所要額内訳'!$I$4="大規模施設等(定員30人以上)",$AP$426&gt;=5),AP334,IF(AND('別紙3-1_区分⑤所要額内訳'!$I$4="小規模施設等(定員29人以下)",$AP$426&gt;=2),AP334,""))</f>
        <v/>
      </c>
      <c r="AQ441" s="312" t="str">
        <f>IF(AND('別紙3-1_区分⑤所要額内訳'!$I$4="大規模施設等(定員30人以上)",$AQ$426&gt;=5),AQ334,IF(AND('別紙3-1_区分⑤所要額内訳'!$I$4="小規模施設等(定員29人以下)",$AQ$426&gt;=2),AQ334,""))</f>
        <v/>
      </c>
      <c r="AR441" s="312" t="str">
        <f>IF(AND('別紙3-1_区分⑤所要額内訳'!$I$4="大規模施設等(定員30人以上)",$AR$426&gt;=5),AR334,IF(AND('別紙3-1_区分⑤所要額内訳'!$I$4="小規模施設等(定員29人以下)",$AR$426&gt;=2),AR334,""))</f>
        <v/>
      </c>
      <c r="AS441" s="312" t="str">
        <f>IF(AND('別紙3-1_区分⑤所要額内訳'!$I$4="大規模施設等(定員30人以上)",$AS$426&gt;=5),AS334,IF(AND('別紙3-1_区分⑤所要額内訳'!$I$4="小規模施設等(定員29人以下)",$AS$426&gt;=2),AS334,""))</f>
        <v/>
      </c>
      <c r="AT441" s="312" t="str">
        <f>IF(AND('別紙3-1_区分⑤所要額内訳'!$I$4="大規模施設等(定員30人以上)",$AT$426&gt;=5),AT334,IF(AND('別紙3-1_区分⑤所要額内訳'!$I$4="小規模施設等(定員29人以下)",$AT$426&gt;=2),AT334,""))</f>
        <v/>
      </c>
      <c r="AU441" s="312" t="str">
        <f>IF(AND('別紙3-1_区分⑤所要額内訳'!$I$4="大規模施設等(定員30人以上)",$AU$426&gt;=5),AU334,IF(AND('別紙3-1_区分⑤所要額内訳'!$I$4="小規模施設等(定員29人以下)",$AU$426&gt;=2),AU334,""))</f>
        <v/>
      </c>
      <c r="AV441" s="312" t="str">
        <f>IF(AND('別紙3-1_区分⑤所要額内訳'!$I$4="大規模施設等(定員30人以上)",$AV$426&gt;=5),AV334,IF(AND('別紙3-1_区分⑤所要額内訳'!$I$4="小規模施設等(定員29人以下)",$AV$426&gt;=2),AV334,""))</f>
        <v/>
      </c>
      <c r="AW441" s="312" t="str">
        <f>IF(AND('別紙3-1_区分⑤所要額内訳'!$I$4="大規模施設等(定員30人以上)",$AW$426&gt;=5),AW334,IF(AND('別紙3-1_区分⑤所要額内訳'!$I$4="小規模施設等(定員29人以下)",$AW$426&gt;=2),AW334,""))</f>
        <v/>
      </c>
      <c r="AX441" s="312" t="str">
        <f>IF(AND('別紙3-1_区分⑤所要額内訳'!$I$4="大規模施設等(定員30人以上)",$AX$426&gt;=5),AX334,IF(AND('別紙3-1_区分⑤所要額内訳'!$I$4="小規模施設等(定員29人以下)",$AX$426&gt;=2),AX334,""))</f>
        <v/>
      </c>
      <c r="AY441" s="312" t="str">
        <f>IF(AND('別紙3-1_区分⑤所要額内訳'!$I$4="大規模施設等(定員30人以上)",$AY$426&gt;=5),AY334,IF(AND('別紙3-1_区分⑤所要額内訳'!$I$4="小規模施設等(定員29人以下)",$AY$426&gt;=2),AY334,""))</f>
        <v/>
      </c>
      <c r="AZ441" s="312" t="str">
        <f>IF(AND('別紙3-1_区分⑤所要額内訳'!$I$4="大規模施設等(定員30人以上)",$AZ$426&gt;=5),AZ334,IF(AND('別紙3-1_区分⑤所要額内訳'!$I$4="小規模施設等(定員29人以下)",$AZ$426&gt;=2),AZ334,""))</f>
        <v/>
      </c>
      <c r="BA441" s="312" t="str">
        <f>IF(AND('別紙3-1_区分⑤所要額内訳'!$I$4="大規模施設等(定員30人以上)",$BA$426&gt;=5),BA334,IF(AND('別紙3-1_区分⑤所要額内訳'!$I$4="小規模施設等(定員29人以下)",$BA$426&gt;=2),BA334,""))</f>
        <v/>
      </c>
      <c r="BB441" s="311">
        <f t="shared" si="454"/>
        <v>0</v>
      </c>
    </row>
    <row r="442" spans="1:54">
      <c r="A442" s="307" t="str">
        <f t="shared" si="453"/>
        <v/>
      </c>
      <c r="B442" s="313" t="str">
        <f t="shared" si="453"/>
        <v/>
      </c>
      <c r="C442" s="307" t="str">
        <f t="shared" si="453"/>
        <v/>
      </c>
      <c r="D442" s="312" t="str">
        <f>IF(AND('別紙3-1_区分⑤所要額内訳'!$I$4="大規模施設等(定員30人以上)",$D$426&gt;=5),D335,IF(AND('別紙3-1_区分⑤所要額内訳'!$I$4="小規模施設等(定員29人以下)",$D$426&gt;=2),D335,""))</f>
        <v/>
      </c>
      <c r="E442" s="312" t="str">
        <f>IF(AND('別紙3-1_区分⑤所要額内訳'!$I$4="大規模施設等(定員30人以上)",$E$426&gt;=5),E335,IF(AND('別紙3-1_区分⑤所要額内訳'!$I$4="小規模施設等(定員29人以下)",$E$426&gt;=2),E335,""))</f>
        <v/>
      </c>
      <c r="F442" s="312" t="str">
        <f>IF(AND('別紙3-1_区分⑤所要額内訳'!$I$4="大規模施設等(定員30人以上)",$F$426&gt;=5),F335,IF(AND('別紙3-1_区分⑤所要額内訳'!$I$4="小規模施設等(定員29人以下)",$F$426&gt;=2),F335,""))</f>
        <v/>
      </c>
      <c r="G442" s="312" t="str">
        <f>IF(AND('別紙3-1_区分⑤所要額内訳'!$I$4="大規模施設等(定員30人以上)",$G$426&gt;=5),G335,IF(AND('別紙3-1_区分⑤所要額内訳'!$I$4="小規模施設等(定員29人以下)",$G$426&gt;=2),G335,""))</f>
        <v/>
      </c>
      <c r="H442" s="312" t="str">
        <f>IF(AND('別紙3-1_区分⑤所要額内訳'!$I$4="大規模施設等(定員30人以上)",$H$426&gt;=5),H335,IF(AND('別紙3-1_区分⑤所要額内訳'!$I$4="小規模施設等(定員29人以下)",$H$426&gt;=2),H335,""))</f>
        <v/>
      </c>
      <c r="I442" s="312" t="str">
        <f>IF(AND('別紙3-1_区分⑤所要額内訳'!$I$4="大規模施設等(定員30人以上)",$I$426&gt;=5),I335,IF(AND('別紙3-1_区分⑤所要額内訳'!$I$4="小規模施設等(定員29人以下)",$I$426&gt;=2),I335,""))</f>
        <v/>
      </c>
      <c r="J442" s="312" t="str">
        <f>IF(AND('別紙3-1_区分⑤所要額内訳'!$I$4="大規模施設等(定員30人以上)",$J$426&gt;=5),J335,IF(AND('別紙3-1_区分⑤所要額内訳'!$I$4="小規模施設等(定員29人以下)",$J$426&gt;=2),J335,""))</f>
        <v/>
      </c>
      <c r="K442" s="312" t="str">
        <f>IF(AND('別紙3-1_区分⑤所要額内訳'!$I$4="大規模施設等(定員30人以上)",$K$426&gt;=5),K335,IF(AND('別紙3-1_区分⑤所要額内訳'!$I$4="小規模施設等(定員29人以下)",$K$426&gt;=2),K335,""))</f>
        <v/>
      </c>
      <c r="L442" s="312" t="str">
        <f>IF(AND('別紙3-1_区分⑤所要額内訳'!$I$4="大規模施設等(定員30人以上)",$L$426&gt;=5),L335,IF(AND('別紙3-1_区分⑤所要額内訳'!$I$4="小規模施設等(定員29人以下)",$L$426&gt;=2),L335,""))</f>
        <v/>
      </c>
      <c r="M442" s="312" t="str">
        <f>IF(AND('別紙3-1_区分⑤所要額内訳'!$I$4="大規模施設等(定員30人以上)",$M$426&gt;=5),M335,IF(AND('別紙3-1_区分⑤所要額内訳'!$I$4="小規模施設等(定員29人以下)",$M$426&gt;=2),M335,""))</f>
        <v/>
      </c>
      <c r="N442" s="312" t="str">
        <f>IF(AND('別紙3-1_区分⑤所要額内訳'!$I$4="大規模施設等(定員30人以上)",$N$426&gt;=5),N335,IF(AND('別紙3-1_区分⑤所要額内訳'!$I$4="小規模施設等(定員29人以下)",$N$426&gt;=2),N335,""))</f>
        <v/>
      </c>
      <c r="O442" s="312" t="str">
        <f>IF(AND('別紙3-1_区分⑤所要額内訳'!$I$4="大規模施設等(定員30人以上)",$O$426&gt;=5),O335,IF(AND('別紙3-1_区分⑤所要額内訳'!$I$4="小規模施設等(定員29人以下)",$O$426&gt;=2),O335,""))</f>
        <v/>
      </c>
      <c r="P442" s="312" t="str">
        <f>IF(AND('別紙3-1_区分⑤所要額内訳'!$I$4="大規模施設等(定員30人以上)",$P$426&gt;=5),P335,IF(AND('別紙3-1_区分⑤所要額内訳'!$I$4="小規模施設等(定員29人以下)",$P$426&gt;=2),P335,""))</f>
        <v/>
      </c>
      <c r="Q442" s="312" t="str">
        <f>IF(AND('別紙3-1_区分⑤所要額内訳'!$I$4="大規模施設等(定員30人以上)",$Q$426&gt;=5),Q335,IF(AND('別紙3-1_区分⑤所要額内訳'!$I$4="小規模施設等(定員29人以下)",$Q$426&gt;=2),Q335,""))</f>
        <v/>
      </c>
      <c r="R442" s="312" t="str">
        <f>IF(AND('別紙3-1_区分⑤所要額内訳'!$I$4="大規模施設等(定員30人以上)",$R$426&gt;=5),R335,IF(AND('別紙3-1_区分⑤所要額内訳'!$I$4="小規模施設等(定員29人以下)",$R$426&gt;=2),R335,""))</f>
        <v/>
      </c>
      <c r="S442" s="312" t="str">
        <f>IF(AND('別紙3-1_区分⑤所要額内訳'!$I$4="大規模施設等(定員30人以上)",$S$426&gt;=5),S335,IF(AND('別紙3-1_区分⑤所要額内訳'!$I$4="小規模施設等(定員29人以下)",$S$426&gt;=2),S335,""))</f>
        <v/>
      </c>
      <c r="T442" s="312" t="str">
        <f>IF(AND('別紙3-1_区分⑤所要額内訳'!$I$4="大規模施設等(定員30人以上)",$T$426&gt;=5),T335,IF(AND('別紙3-1_区分⑤所要額内訳'!$I$4="小規模施設等(定員29人以下)",$T$426&gt;=2),T335,""))</f>
        <v/>
      </c>
      <c r="U442" s="312" t="str">
        <f>IF(AND('別紙3-1_区分⑤所要額内訳'!$I$4="大規模施設等(定員30人以上)",$U$426&gt;=5),U335,IF(AND('別紙3-1_区分⑤所要額内訳'!$I$4="小規模施設等(定員29人以下)",$U$426&gt;=2),U335,""))</f>
        <v/>
      </c>
      <c r="V442" s="312" t="str">
        <f>IF(AND('別紙3-1_区分⑤所要額内訳'!$I$4="大規模施設等(定員30人以上)",$V$426&gt;=5),V335,IF(AND('別紙3-1_区分⑤所要額内訳'!$I$4="小規模施設等(定員29人以下)",$V$426&gt;=2),V335,""))</f>
        <v/>
      </c>
      <c r="W442" s="312" t="str">
        <f>IF(AND('別紙3-1_区分⑤所要額内訳'!$I$4="大規模施設等(定員30人以上)",$W$426&gt;=5),W335,IF(AND('別紙3-1_区分⑤所要額内訳'!$I$4="小規模施設等(定員29人以下)",$W$426&gt;=2),W335,""))</f>
        <v/>
      </c>
      <c r="X442" s="312" t="str">
        <f>IF(AND('別紙3-1_区分⑤所要額内訳'!$I$4="大規模施設等(定員30人以上)",$X$426&gt;=5),X335,IF(AND('別紙3-1_区分⑤所要額内訳'!$I$4="小規模施設等(定員29人以下)",$X$426&gt;=2),X335,""))</f>
        <v/>
      </c>
      <c r="Y442" s="312" t="str">
        <f>IF(AND('別紙3-1_区分⑤所要額内訳'!$I$4="大規模施設等(定員30人以上)",$Y$426&gt;=5),Y335,IF(AND('別紙3-1_区分⑤所要額内訳'!$I$4="小規模施設等(定員29人以下)",$Y$426&gt;=2),Y335,""))</f>
        <v/>
      </c>
      <c r="Z442" s="312" t="str">
        <f>IF(AND('別紙3-1_区分⑤所要額内訳'!$I$4="大規模施設等(定員30人以上)",$Z$426&gt;=5),Z335,IF(AND('別紙3-1_区分⑤所要額内訳'!$I$4="小規模施設等(定員29人以下)",$Z$426&gt;=2),Z335,""))</f>
        <v/>
      </c>
      <c r="AA442" s="312" t="str">
        <f>IF(AND('別紙3-1_区分⑤所要額内訳'!$I$4="大規模施設等(定員30人以上)",$AA$426&gt;=5),AA335,IF(AND('別紙3-1_区分⑤所要額内訳'!$I$4="小規模施設等(定員29人以下)",$AA$426&gt;=2),AA335,""))</f>
        <v/>
      </c>
      <c r="AB442" s="312" t="str">
        <f>IF(AND('別紙3-1_区分⑤所要額内訳'!$I$4="大規模施設等(定員30人以上)",$AB$426&gt;=5),AB335,IF(AND('別紙3-1_区分⑤所要額内訳'!$I$4="小規模施設等(定員29人以下)",$AB$426&gt;=2),AB335,""))</f>
        <v/>
      </c>
      <c r="AC442" s="312" t="str">
        <f>IF(AND('別紙3-1_区分⑤所要額内訳'!$I$4="大規模施設等(定員30人以上)",$AC$426&gt;=5),AC335,IF(AND('別紙3-1_区分⑤所要額内訳'!$I$4="小規模施設等(定員29人以下)",$AC$426&gt;=2),AC335,""))</f>
        <v/>
      </c>
      <c r="AD442" s="312" t="str">
        <f>IF(AND('別紙3-1_区分⑤所要額内訳'!$I$4="大規模施設等(定員30人以上)",$AD$426&gt;=5),AD335,IF(AND('別紙3-1_区分⑤所要額内訳'!$I$4="小規模施設等(定員29人以下)",$AD$426&gt;=2),AD335,""))</f>
        <v/>
      </c>
      <c r="AE442" s="312" t="str">
        <f>IF(AND('別紙3-1_区分⑤所要額内訳'!$I$4="大規模施設等(定員30人以上)",$AE$426&gt;=5),AE335,IF(AND('別紙3-1_区分⑤所要額内訳'!$I$4="小規模施設等(定員29人以下)",$AE$426&gt;=2),AE335,""))</f>
        <v/>
      </c>
      <c r="AF442" s="312" t="str">
        <f>IF(AND('別紙3-1_区分⑤所要額内訳'!$I$4="大規模施設等(定員30人以上)",$AF$426&gt;=5),AF335,IF(AND('別紙3-1_区分⑤所要額内訳'!$I$4="小規模施設等(定員29人以下)",$AF$426&gt;=2),AF335,""))</f>
        <v/>
      </c>
      <c r="AG442" s="312" t="str">
        <f>IF(AND('別紙3-1_区分⑤所要額内訳'!$I$4="大規模施設等(定員30人以上)",$AG$426&gt;=5),AG335,IF(AND('別紙3-1_区分⑤所要額内訳'!$I$4="小規模施設等(定員29人以下)",$AG$426&gt;=2),AG335,""))</f>
        <v/>
      </c>
      <c r="AH442" s="312" t="str">
        <f>IF(AND('別紙3-1_区分⑤所要額内訳'!$I$4="大規模施設等(定員30人以上)",$AH$426&gt;=5),AH335,IF(AND('別紙3-1_区分⑤所要額内訳'!$I$4="小規模施設等(定員29人以下)",$AH$426&gt;=2),AH335,""))</f>
        <v/>
      </c>
      <c r="AI442" s="312" t="str">
        <f>IF(AND('別紙3-1_区分⑤所要額内訳'!$I$4="大規模施設等(定員30人以上)",$AI$426&gt;=5),AI335,IF(AND('別紙3-1_区分⑤所要額内訳'!$I$4="小規模施設等(定員29人以下)",$AI$426&gt;=2),AI335,""))</f>
        <v/>
      </c>
      <c r="AJ442" s="312" t="str">
        <f>IF(AND('別紙3-1_区分⑤所要額内訳'!$I$4="大規模施設等(定員30人以上)",$AJ$426&gt;=5),AJ335,IF(AND('別紙3-1_区分⑤所要額内訳'!$I$4="小規模施設等(定員29人以下)",$AJ$426&gt;=2),AJ335,""))</f>
        <v/>
      </c>
      <c r="AK442" s="312" t="str">
        <f>IF(AND('別紙3-1_区分⑤所要額内訳'!$I$4="大規模施設等(定員30人以上)",$AK$426&gt;=5),AK335,IF(AND('別紙3-1_区分⑤所要額内訳'!$I$4="小規模施設等(定員29人以下)",$AK$426&gt;=2),AK335,""))</f>
        <v/>
      </c>
      <c r="AL442" s="312" t="str">
        <f>IF(AND('別紙3-1_区分⑤所要額内訳'!$I$4="大規模施設等(定員30人以上)",$AL$426&gt;=5),AL335,IF(AND('別紙3-1_区分⑤所要額内訳'!$I$4="小規模施設等(定員29人以下)",$AL$426&gt;=2),AL335,""))</f>
        <v/>
      </c>
      <c r="AM442" s="312" t="str">
        <f>IF(AND('別紙3-1_区分⑤所要額内訳'!$I$4="大規模施設等(定員30人以上)",$AM$426&gt;=5),AM335,IF(AND('別紙3-1_区分⑤所要額内訳'!$I$4="小規模施設等(定員29人以下)",$AM$426&gt;=2),AM335,""))</f>
        <v/>
      </c>
      <c r="AN442" s="312" t="str">
        <f>IF(AND('別紙3-1_区分⑤所要額内訳'!$I$4="大規模施設等(定員30人以上)",$AN$426&gt;=5),AN335,IF(AND('別紙3-1_区分⑤所要額内訳'!$I$4="小規模施設等(定員29人以下)",$AN$426&gt;=2),AN335,""))</f>
        <v/>
      </c>
      <c r="AO442" s="312" t="str">
        <f>IF(AND('別紙3-1_区分⑤所要額内訳'!$I$4="大規模施設等(定員30人以上)",$AO$426&gt;=5),AO335,IF(AND('別紙3-1_区分⑤所要額内訳'!$I$4="小規模施設等(定員29人以下)",$AO$426&gt;=2),AO335,""))</f>
        <v/>
      </c>
      <c r="AP442" s="312" t="str">
        <f>IF(AND('別紙3-1_区分⑤所要額内訳'!$I$4="大規模施設等(定員30人以上)",$AP$426&gt;=5),AP335,IF(AND('別紙3-1_区分⑤所要額内訳'!$I$4="小規模施設等(定員29人以下)",$AP$426&gt;=2),AP335,""))</f>
        <v/>
      </c>
      <c r="AQ442" s="312" t="str">
        <f>IF(AND('別紙3-1_区分⑤所要額内訳'!$I$4="大規模施設等(定員30人以上)",$AQ$426&gt;=5),AQ335,IF(AND('別紙3-1_区分⑤所要額内訳'!$I$4="小規模施設等(定員29人以下)",$AQ$426&gt;=2),AQ335,""))</f>
        <v/>
      </c>
      <c r="AR442" s="312" t="str">
        <f>IF(AND('別紙3-1_区分⑤所要額内訳'!$I$4="大規模施設等(定員30人以上)",$AR$426&gt;=5),AR335,IF(AND('別紙3-1_区分⑤所要額内訳'!$I$4="小規模施設等(定員29人以下)",$AR$426&gt;=2),AR335,""))</f>
        <v/>
      </c>
      <c r="AS442" s="312" t="str">
        <f>IF(AND('別紙3-1_区分⑤所要額内訳'!$I$4="大規模施設等(定員30人以上)",$AS$426&gt;=5),AS335,IF(AND('別紙3-1_区分⑤所要額内訳'!$I$4="小規模施設等(定員29人以下)",$AS$426&gt;=2),AS335,""))</f>
        <v/>
      </c>
      <c r="AT442" s="312" t="str">
        <f>IF(AND('別紙3-1_区分⑤所要額内訳'!$I$4="大規模施設等(定員30人以上)",$AT$426&gt;=5),AT335,IF(AND('別紙3-1_区分⑤所要額内訳'!$I$4="小規模施設等(定員29人以下)",$AT$426&gt;=2),AT335,""))</f>
        <v/>
      </c>
      <c r="AU442" s="312" t="str">
        <f>IF(AND('別紙3-1_区分⑤所要額内訳'!$I$4="大規模施設等(定員30人以上)",$AU$426&gt;=5),AU335,IF(AND('別紙3-1_区分⑤所要額内訳'!$I$4="小規模施設等(定員29人以下)",$AU$426&gt;=2),AU335,""))</f>
        <v/>
      </c>
      <c r="AV442" s="312" t="str">
        <f>IF(AND('別紙3-1_区分⑤所要額内訳'!$I$4="大規模施設等(定員30人以上)",$AV$426&gt;=5),AV335,IF(AND('別紙3-1_区分⑤所要額内訳'!$I$4="小規模施設等(定員29人以下)",$AV$426&gt;=2),AV335,""))</f>
        <v/>
      </c>
      <c r="AW442" s="312" t="str">
        <f>IF(AND('別紙3-1_区分⑤所要額内訳'!$I$4="大規模施設等(定員30人以上)",$AW$426&gt;=5),AW335,IF(AND('別紙3-1_区分⑤所要額内訳'!$I$4="小規模施設等(定員29人以下)",$AW$426&gt;=2),AW335,""))</f>
        <v/>
      </c>
      <c r="AX442" s="312" t="str">
        <f>IF(AND('別紙3-1_区分⑤所要額内訳'!$I$4="大規模施設等(定員30人以上)",$AX$426&gt;=5),AX335,IF(AND('別紙3-1_区分⑤所要額内訳'!$I$4="小規模施設等(定員29人以下)",$AX$426&gt;=2),AX335,""))</f>
        <v/>
      </c>
      <c r="AY442" s="312" t="str">
        <f>IF(AND('別紙3-1_区分⑤所要額内訳'!$I$4="大規模施設等(定員30人以上)",$AY$426&gt;=5),AY335,IF(AND('別紙3-1_区分⑤所要額内訳'!$I$4="小規模施設等(定員29人以下)",$AY$426&gt;=2),AY335,""))</f>
        <v/>
      </c>
      <c r="AZ442" s="312" t="str">
        <f>IF(AND('別紙3-1_区分⑤所要額内訳'!$I$4="大規模施設等(定員30人以上)",$AZ$426&gt;=5),AZ335,IF(AND('別紙3-1_区分⑤所要額内訳'!$I$4="小規模施設等(定員29人以下)",$AZ$426&gt;=2),AZ335,""))</f>
        <v/>
      </c>
      <c r="BA442" s="312" t="str">
        <f>IF(AND('別紙3-1_区分⑤所要額内訳'!$I$4="大規模施設等(定員30人以上)",$BA$426&gt;=5),BA335,IF(AND('別紙3-1_区分⑤所要額内訳'!$I$4="小規模施設等(定員29人以下)",$BA$426&gt;=2),BA335,""))</f>
        <v/>
      </c>
      <c r="BB442" s="311">
        <f t="shared" si="454"/>
        <v>0</v>
      </c>
    </row>
    <row r="443" spans="1:54">
      <c r="A443" s="307" t="str">
        <f t="shared" si="453"/>
        <v/>
      </c>
      <c r="B443" s="313" t="str">
        <f t="shared" si="453"/>
        <v/>
      </c>
      <c r="C443" s="307" t="str">
        <f t="shared" si="453"/>
        <v/>
      </c>
      <c r="D443" s="312" t="str">
        <f>IF(AND('別紙3-1_区分⑤所要額内訳'!$I$4="大規模施設等(定員30人以上)",$D$426&gt;=5),D336,IF(AND('別紙3-1_区分⑤所要額内訳'!$I$4="小規模施設等(定員29人以下)",$D$426&gt;=2),D336,""))</f>
        <v/>
      </c>
      <c r="E443" s="312" t="str">
        <f>IF(AND('別紙3-1_区分⑤所要額内訳'!$I$4="大規模施設等(定員30人以上)",$E$426&gt;=5),E336,IF(AND('別紙3-1_区分⑤所要額内訳'!$I$4="小規模施設等(定員29人以下)",$E$426&gt;=2),E336,""))</f>
        <v/>
      </c>
      <c r="F443" s="312" t="str">
        <f>IF(AND('別紙3-1_区分⑤所要額内訳'!$I$4="大規模施設等(定員30人以上)",$F$426&gt;=5),F336,IF(AND('別紙3-1_区分⑤所要額内訳'!$I$4="小規模施設等(定員29人以下)",$F$426&gt;=2),F336,""))</f>
        <v/>
      </c>
      <c r="G443" s="312" t="str">
        <f>IF(AND('別紙3-1_区分⑤所要額内訳'!$I$4="大規模施設等(定員30人以上)",$G$426&gt;=5),G336,IF(AND('別紙3-1_区分⑤所要額内訳'!$I$4="小規模施設等(定員29人以下)",$G$426&gt;=2),G336,""))</f>
        <v/>
      </c>
      <c r="H443" s="312" t="str">
        <f>IF(AND('別紙3-1_区分⑤所要額内訳'!$I$4="大規模施設等(定員30人以上)",$H$426&gt;=5),H336,IF(AND('別紙3-1_区分⑤所要額内訳'!$I$4="小規模施設等(定員29人以下)",$H$426&gt;=2),H336,""))</f>
        <v/>
      </c>
      <c r="I443" s="312" t="str">
        <f>IF(AND('別紙3-1_区分⑤所要額内訳'!$I$4="大規模施設等(定員30人以上)",$I$426&gt;=5),I336,IF(AND('別紙3-1_区分⑤所要額内訳'!$I$4="小規模施設等(定員29人以下)",$I$426&gt;=2),I336,""))</f>
        <v/>
      </c>
      <c r="J443" s="312" t="str">
        <f>IF(AND('別紙3-1_区分⑤所要額内訳'!$I$4="大規模施設等(定員30人以上)",$J$426&gt;=5),J336,IF(AND('別紙3-1_区分⑤所要額内訳'!$I$4="小規模施設等(定員29人以下)",$J$426&gt;=2),J336,""))</f>
        <v/>
      </c>
      <c r="K443" s="312" t="str">
        <f>IF(AND('別紙3-1_区分⑤所要額内訳'!$I$4="大規模施設等(定員30人以上)",$K$426&gt;=5),K336,IF(AND('別紙3-1_区分⑤所要額内訳'!$I$4="小規模施設等(定員29人以下)",$K$426&gt;=2),K336,""))</f>
        <v/>
      </c>
      <c r="L443" s="312" t="str">
        <f>IF(AND('別紙3-1_区分⑤所要額内訳'!$I$4="大規模施設等(定員30人以上)",$L$426&gt;=5),L336,IF(AND('別紙3-1_区分⑤所要額内訳'!$I$4="小規模施設等(定員29人以下)",$L$426&gt;=2),L336,""))</f>
        <v/>
      </c>
      <c r="M443" s="312" t="str">
        <f>IF(AND('別紙3-1_区分⑤所要額内訳'!$I$4="大規模施設等(定員30人以上)",$M$426&gt;=5),M336,IF(AND('別紙3-1_区分⑤所要額内訳'!$I$4="小規模施設等(定員29人以下)",$M$426&gt;=2),M336,""))</f>
        <v/>
      </c>
      <c r="N443" s="312" t="str">
        <f>IF(AND('別紙3-1_区分⑤所要額内訳'!$I$4="大規模施設等(定員30人以上)",$N$426&gt;=5),N336,IF(AND('別紙3-1_区分⑤所要額内訳'!$I$4="小規模施設等(定員29人以下)",$N$426&gt;=2),N336,""))</f>
        <v/>
      </c>
      <c r="O443" s="312" t="str">
        <f>IF(AND('別紙3-1_区分⑤所要額内訳'!$I$4="大規模施設等(定員30人以上)",$O$426&gt;=5),O336,IF(AND('別紙3-1_区分⑤所要額内訳'!$I$4="小規模施設等(定員29人以下)",$O$426&gt;=2),O336,""))</f>
        <v/>
      </c>
      <c r="P443" s="312" t="str">
        <f>IF(AND('別紙3-1_区分⑤所要額内訳'!$I$4="大規模施設等(定員30人以上)",$P$426&gt;=5),P336,IF(AND('別紙3-1_区分⑤所要額内訳'!$I$4="小規模施設等(定員29人以下)",$P$426&gt;=2),P336,""))</f>
        <v/>
      </c>
      <c r="Q443" s="312" t="str">
        <f>IF(AND('別紙3-1_区分⑤所要額内訳'!$I$4="大規模施設等(定員30人以上)",$Q$426&gt;=5),Q336,IF(AND('別紙3-1_区分⑤所要額内訳'!$I$4="小規模施設等(定員29人以下)",$Q$426&gt;=2),Q336,""))</f>
        <v/>
      </c>
      <c r="R443" s="312" t="str">
        <f>IF(AND('別紙3-1_区分⑤所要額内訳'!$I$4="大規模施設等(定員30人以上)",$R$426&gt;=5),R336,IF(AND('別紙3-1_区分⑤所要額内訳'!$I$4="小規模施設等(定員29人以下)",$R$426&gt;=2),R336,""))</f>
        <v/>
      </c>
      <c r="S443" s="312" t="str">
        <f>IF(AND('別紙3-1_区分⑤所要額内訳'!$I$4="大規模施設等(定員30人以上)",$S$426&gt;=5),S336,IF(AND('別紙3-1_区分⑤所要額内訳'!$I$4="小規模施設等(定員29人以下)",$S$426&gt;=2),S336,""))</f>
        <v/>
      </c>
      <c r="T443" s="312" t="str">
        <f>IF(AND('別紙3-1_区分⑤所要額内訳'!$I$4="大規模施設等(定員30人以上)",$T$426&gt;=5),T336,IF(AND('別紙3-1_区分⑤所要額内訳'!$I$4="小規模施設等(定員29人以下)",$T$426&gt;=2),T336,""))</f>
        <v/>
      </c>
      <c r="U443" s="312" t="str">
        <f>IF(AND('別紙3-1_区分⑤所要額内訳'!$I$4="大規模施設等(定員30人以上)",$U$426&gt;=5),U336,IF(AND('別紙3-1_区分⑤所要額内訳'!$I$4="小規模施設等(定員29人以下)",$U$426&gt;=2),U336,""))</f>
        <v/>
      </c>
      <c r="V443" s="312" t="str">
        <f>IF(AND('別紙3-1_区分⑤所要額内訳'!$I$4="大規模施設等(定員30人以上)",$V$426&gt;=5),V336,IF(AND('別紙3-1_区分⑤所要額内訳'!$I$4="小規模施設等(定員29人以下)",$V$426&gt;=2),V336,""))</f>
        <v/>
      </c>
      <c r="W443" s="312" t="str">
        <f>IF(AND('別紙3-1_区分⑤所要額内訳'!$I$4="大規模施設等(定員30人以上)",$W$426&gt;=5),W336,IF(AND('別紙3-1_区分⑤所要額内訳'!$I$4="小規模施設等(定員29人以下)",$W$426&gt;=2),W336,""))</f>
        <v/>
      </c>
      <c r="X443" s="312" t="str">
        <f>IF(AND('別紙3-1_区分⑤所要額内訳'!$I$4="大規模施設等(定員30人以上)",$X$426&gt;=5),X336,IF(AND('別紙3-1_区分⑤所要額内訳'!$I$4="小規模施設等(定員29人以下)",$X$426&gt;=2),X336,""))</f>
        <v/>
      </c>
      <c r="Y443" s="312" t="str">
        <f>IF(AND('別紙3-1_区分⑤所要額内訳'!$I$4="大規模施設等(定員30人以上)",$Y$426&gt;=5),Y336,IF(AND('別紙3-1_区分⑤所要額内訳'!$I$4="小規模施設等(定員29人以下)",$Y$426&gt;=2),Y336,""))</f>
        <v/>
      </c>
      <c r="Z443" s="312" t="str">
        <f>IF(AND('別紙3-1_区分⑤所要額内訳'!$I$4="大規模施設等(定員30人以上)",$Z$426&gt;=5),Z336,IF(AND('別紙3-1_区分⑤所要額内訳'!$I$4="小規模施設等(定員29人以下)",$Z$426&gt;=2),Z336,""))</f>
        <v/>
      </c>
      <c r="AA443" s="312" t="str">
        <f>IF(AND('別紙3-1_区分⑤所要額内訳'!$I$4="大規模施設等(定員30人以上)",$AA$426&gt;=5),AA336,IF(AND('別紙3-1_区分⑤所要額内訳'!$I$4="小規模施設等(定員29人以下)",$AA$426&gt;=2),AA336,""))</f>
        <v/>
      </c>
      <c r="AB443" s="312" t="str">
        <f>IF(AND('別紙3-1_区分⑤所要額内訳'!$I$4="大規模施設等(定員30人以上)",$AB$426&gt;=5),AB336,IF(AND('別紙3-1_区分⑤所要額内訳'!$I$4="小規模施設等(定員29人以下)",$AB$426&gt;=2),AB336,""))</f>
        <v/>
      </c>
      <c r="AC443" s="312" t="str">
        <f>IF(AND('別紙3-1_区分⑤所要額内訳'!$I$4="大規模施設等(定員30人以上)",$AC$426&gt;=5),AC336,IF(AND('別紙3-1_区分⑤所要額内訳'!$I$4="小規模施設等(定員29人以下)",$AC$426&gt;=2),AC336,""))</f>
        <v/>
      </c>
      <c r="AD443" s="312" t="str">
        <f>IF(AND('別紙3-1_区分⑤所要額内訳'!$I$4="大規模施設等(定員30人以上)",$AD$426&gt;=5),AD336,IF(AND('別紙3-1_区分⑤所要額内訳'!$I$4="小規模施設等(定員29人以下)",$AD$426&gt;=2),AD336,""))</f>
        <v/>
      </c>
      <c r="AE443" s="312" t="str">
        <f>IF(AND('別紙3-1_区分⑤所要額内訳'!$I$4="大規模施設等(定員30人以上)",$AE$426&gt;=5),AE336,IF(AND('別紙3-1_区分⑤所要額内訳'!$I$4="小規模施設等(定員29人以下)",$AE$426&gt;=2),AE336,""))</f>
        <v/>
      </c>
      <c r="AF443" s="312" t="str">
        <f>IF(AND('別紙3-1_区分⑤所要額内訳'!$I$4="大規模施設等(定員30人以上)",$AF$426&gt;=5),AF336,IF(AND('別紙3-1_区分⑤所要額内訳'!$I$4="小規模施設等(定員29人以下)",$AF$426&gt;=2),AF336,""))</f>
        <v/>
      </c>
      <c r="AG443" s="312" t="str">
        <f>IF(AND('別紙3-1_区分⑤所要額内訳'!$I$4="大規模施設等(定員30人以上)",$AG$426&gt;=5),AG336,IF(AND('別紙3-1_区分⑤所要額内訳'!$I$4="小規模施設等(定員29人以下)",$AG$426&gt;=2),AG336,""))</f>
        <v/>
      </c>
      <c r="AH443" s="312" t="str">
        <f>IF(AND('別紙3-1_区分⑤所要額内訳'!$I$4="大規模施設等(定員30人以上)",$AH$426&gt;=5),AH336,IF(AND('別紙3-1_区分⑤所要額内訳'!$I$4="小規模施設等(定員29人以下)",$AH$426&gt;=2),AH336,""))</f>
        <v/>
      </c>
      <c r="AI443" s="312" t="str">
        <f>IF(AND('別紙3-1_区分⑤所要額内訳'!$I$4="大規模施設等(定員30人以上)",$AI$426&gt;=5),AI336,IF(AND('別紙3-1_区分⑤所要額内訳'!$I$4="小規模施設等(定員29人以下)",$AI$426&gt;=2),AI336,""))</f>
        <v/>
      </c>
      <c r="AJ443" s="312" t="str">
        <f>IF(AND('別紙3-1_区分⑤所要額内訳'!$I$4="大規模施設等(定員30人以上)",$AJ$426&gt;=5),AJ336,IF(AND('別紙3-1_区分⑤所要額内訳'!$I$4="小規模施設等(定員29人以下)",$AJ$426&gt;=2),AJ336,""))</f>
        <v/>
      </c>
      <c r="AK443" s="312" t="str">
        <f>IF(AND('別紙3-1_区分⑤所要額内訳'!$I$4="大規模施設等(定員30人以上)",$AK$426&gt;=5),AK336,IF(AND('別紙3-1_区分⑤所要額内訳'!$I$4="小規模施設等(定員29人以下)",$AK$426&gt;=2),AK336,""))</f>
        <v/>
      </c>
      <c r="AL443" s="312" t="str">
        <f>IF(AND('別紙3-1_区分⑤所要額内訳'!$I$4="大規模施設等(定員30人以上)",$AL$426&gt;=5),AL336,IF(AND('別紙3-1_区分⑤所要額内訳'!$I$4="小規模施設等(定員29人以下)",$AL$426&gt;=2),AL336,""))</f>
        <v/>
      </c>
      <c r="AM443" s="312" t="str">
        <f>IF(AND('別紙3-1_区分⑤所要額内訳'!$I$4="大規模施設等(定員30人以上)",$AM$426&gt;=5),AM336,IF(AND('別紙3-1_区分⑤所要額内訳'!$I$4="小規模施設等(定員29人以下)",$AM$426&gt;=2),AM336,""))</f>
        <v/>
      </c>
      <c r="AN443" s="312" t="str">
        <f>IF(AND('別紙3-1_区分⑤所要額内訳'!$I$4="大規模施設等(定員30人以上)",$AN$426&gt;=5),AN336,IF(AND('別紙3-1_区分⑤所要額内訳'!$I$4="小規模施設等(定員29人以下)",$AN$426&gt;=2),AN336,""))</f>
        <v/>
      </c>
      <c r="AO443" s="312" t="str">
        <f>IF(AND('別紙3-1_区分⑤所要額内訳'!$I$4="大規模施設等(定員30人以上)",$AO$426&gt;=5),AO336,IF(AND('別紙3-1_区分⑤所要額内訳'!$I$4="小規模施設等(定員29人以下)",$AO$426&gt;=2),AO336,""))</f>
        <v/>
      </c>
      <c r="AP443" s="312" t="str">
        <f>IF(AND('別紙3-1_区分⑤所要額内訳'!$I$4="大規模施設等(定員30人以上)",$AP$426&gt;=5),AP336,IF(AND('別紙3-1_区分⑤所要額内訳'!$I$4="小規模施設等(定員29人以下)",$AP$426&gt;=2),AP336,""))</f>
        <v/>
      </c>
      <c r="AQ443" s="312" t="str">
        <f>IF(AND('別紙3-1_区分⑤所要額内訳'!$I$4="大規模施設等(定員30人以上)",$AQ$426&gt;=5),AQ336,IF(AND('別紙3-1_区分⑤所要額内訳'!$I$4="小規模施設等(定員29人以下)",$AQ$426&gt;=2),AQ336,""))</f>
        <v/>
      </c>
      <c r="AR443" s="312" t="str">
        <f>IF(AND('別紙3-1_区分⑤所要額内訳'!$I$4="大規模施設等(定員30人以上)",$AR$426&gt;=5),AR336,IF(AND('別紙3-1_区分⑤所要額内訳'!$I$4="小規模施設等(定員29人以下)",$AR$426&gt;=2),AR336,""))</f>
        <v/>
      </c>
      <c r="AS443" s="312" t="str">
        <f>IF(AND('別紙3-1_区分⑤所要額内訳'!$I$4="大規模施設等(定員30人以上)",$AS$426&gt;=5),AS336,IF(AND('別紙3-1_区分⑤所要額内訳'!$I$4="小規模施設等(定員29人以下)",$AS$426&gt;=2),AS336,""))</f>
        <v/>
      </c>
      <c r="AT443" s="312" t="str">
        <f>IF(AND('別紙3-1_区分⑤所要額内訳'!$I$4="大規模施設等(定員30人以上)",$AT$426&gt;=5),AT336,IF(AND('別紙3-1_区分⑤所要額内訳'!$I$4="小規模施設等(定員29人以下)",$AT$426&gt;=2),AT336,""))</f>
        <v/>
      </c>
      <c r="AU443" s="312" t="str">
        <f>IF(AND('別紙3-1_区分⑤所要額内訳'!$I$4="大規模施設等(定員30人以上)",$AU$426&gt;=5),AU336,IF(AND('別紙3-1_区分⑤所要額内訳'!$I$4="小規模施設等(定員29人以下)",$AU$426&gt;=2),AU336,""))</f>
        <v/>
      </c>
      <c r="AV443" s="312" t="str">
        <f>IF(AND('別紙3-1_区分⑤所要額内訳'!$I$4="大規模施設等(定員30人以上)",$AV$426&gt;=5),AV336,IF(AND('別紙3-1_区分⑤所要額内訳'!$I$4="小規模施設等(定員29人以下)",$AV$426&gt;=2),AV336,""))</f>
        <v/>
      </c>
      <c r="AW443" s="312" t="str">
        <f>IF(AND('別紙3-1_区分⑤所要額内訳'!$I$4="大規模施設等(定員30人以上)",$AW$426&gt;=5),AW336,IF(AND('別紙3-1_区分⑤所要額内訳'!$I$4="小規模施設等(定員29人以下)",$AW$426&gt;=2),AW336,""))</f>
        <v/>
      </c>
      <c r="AX443" s="312" t="str">
        <f>IF(AND('別紙3-1_区分⑤所要額内訳'!$I$4="大規模施設等(定員30人以上)",$AX$426&gt;=5),AX336,IF(AND('別紙3-1_区分⑤所要額内訳'!$I$4="小規模施設等(定員29人以下)",$AX$426&gt;=2),AX336,""))</f>
        <v/>
      </c>
      <c r="AY443" s="312" t="str">
        <f>IF(AND('別紙3-1_区分⑤所要額内訳'!$I$4="大規模施設等(定員30人以上)",$AY$426&gt;=5),AY336,IF(AND('別紙3-1_区分⑤所要額内訳'!$I$4="小規模施設等(定員29人以下)",$AY$426&gt;=2),AY336,""))</f>
        <v/>
      </c>
      <c r="AZ443" s="312" t="str">
        <f>IF(AND('別紙3-1_区分⑤所要額内訳'!$I$4="大規模施設等(定員30人以上)",$AZ$426&gt;=5),AZ336,IF(AND('別紙3-1_区分⑤所要額内訳'!$I$4="小規模施設等(定員29人以下)",$AZ$426&gt;=2),AZ336,""))</f>
        <v/>
      </c>
      <c r="BA443" s="312" t="str">
        <f>IF(AND('別紙3-1_区分⑤所要額内訳'!$I$4="大規模施設等(定員30人以上)",$BA$426&gt;=5),BA336,IF(AND('別紙3-1_区分⑤所要額内訳'!$I$4="小規模施設等(定員29人以下)",$BA$426&gt;=2),BA336,""))</f>
        <v/>
      </c>
      <c r="BB443" s="311">
        <f t="shared" si="454"/>
        <v>0</v>
      </c>
    </row>
    <row r="444" spans="1:54">
      <c r="A444" s="307" t="str">
        <f t="shared" si="453"/>
        <v/>
      </c>
      <c r="B444" s="313" t="str">
        <f t="shared" si="453"/>
        <v/>
      </c>
      <c r="C444" s="307" t="str">
        <f t="shared" si="453"/>
        <v/>
      </c>
      <c r="D444" s="312" t="str">
        <f>IF(AND('別紙3-1_区分⑤所要額内訳'!$I$4="大規模施設等(定員30人以上)",$D$426&gt;=5),D337,IF(AND('別紙3-1_区分⑤所要額内訳'!$I$4="小規模施設等(定員29人以下)",$D$426&gt;=2),D337,""))</f>
        <v/>
      </c>
      <c r="E444" s="312" t="str">
        <f>IF(AND('別紙3-1_区分⑤所要額内訳'!$I$4="大規模施設等(定員30人以上)",$E$426&gt;=5),E337,IF(AND('別紙3-1_区分⑤所要額内訳'!$I$4="小規模施設等(定員29人以下)",$E$426&gt;=2),E337,""))</f>
        <v/>
      </c>
      <c r="F444" s="312" t="str">
        <f>IF(AND('別紙3-1_区分⑤所要額内訳'!$I$4="大規模施設等(定員30人以上)",$F$426&gt;=5),F337,IF(AND('別紙3-1_区分⑤所要額内訳'!$I$4="小規模施設等(定員29人以下)",$F$426&gt;=2),F337,""))</f>
        <v/>
      </c>
      <c r="G444" s="312" t="str">
        <f>IF(AND('別紙3-1_区分⑤所要額内訳'!$I$4="大規模施設等(定員30人以上)",$G$426&gt;=5),G337,IF(AND('別紙3-1_区分⑤所要額内訳'!$I$4="小規模施設等(定員29人以下)",$G$426&gt;=2),G337,""))</f>
        <v/>
      </c>
      <c r="H444" s="312" t="str">
        <f>IF(AND('別紙3-1_区分⑤所要額内訳'!$I$4="大規模施設等(定員30人以上)",$H$426&gt;=5),H337,IF(AND('別紙3-1_区分⑤所要額内訳'!$I$4="小規模施設等(定員29人以下)",$H$426&gt;=2),H337,""))</f>
        <v/>
      </c>
      <c r="I444" s="312" t="str">
        <f>IF(AND('別紙3-1_区分⑤所要額内訳'!$I$4="大規模施設等(定員30人以上)",$I$426&gt;=5),I337,IF(AND('別紙3-1_区分⑤所要額内訳'!$I$4="小規模施設等(定員29人以下)",$I$426&gt;=2),I337,""))</f>
        <v/>
      </c>
      <c r="J444" s="312" t="str">
        <f>IF(AND('別紙3-1_区分⑤所要額内訳'!$I$4="大規模施設等(定員30人以上)",$J$426&gt;=5),J337,IF(AND('別紙3-1_区分⑤所要額内訳'!$I$4="小規模施設等(定員29人以下)",$J$426&gt;=2),J337,""))</f>
        <v/>
      </c>
      <c r="K444" s="312" t="str">
        <f>IF(AND('別紙3-1_区分⑤所要額内訳'!$I$4="大規模施設等(定員30人以上)",$K$426&gt;=5),K337,IF(AND('別紙3-1_区分⑤所要額内訳'!$I$4="小規模施設等(定員29人以下)",$K$426&gt;=2),K337,""))</f>
        <v/>
      </c>
      <c r="L444" s="312" t="str">
        <f>IF(AND('別紙3-1_区分⑤所要額内訳'!$I$4="大規模施設等(定員30人以上)",$L$426&gt;=5),L337,IF(AND('別紙3-1_区分⑤所要額内訳'!$I$4="小規模施設等(定員29人以下)",$L$426&gt;=2),L337,""))</f>
        <v/>
      </c>
      <c r="M444" s="312" t="str">
        <f>IF(AND('別紙3-1_区分⑤所要額内訳'!$I$4="大規模施設等(定員30人以上)",$M$426&gt;=5),M337,IF(AND('別紙3-1_区分⑤所要額内訳'!$I$4="小規模施設等(定員29人以下)",$M$426&gt;=2),M337,""))</f>
        <v/>
      </c>
      <c r="N444" s="312" t="str">
        <f>IF(AND('別紙3-1_区分⑤所要額内訳'!$I$4="大規模施設等(定員30人以上)",$N$426&gt;=5),N337,IF(AND('別紙3-1_区分⑤所要額内訳'!$I$4="小規模施設等(定員29人以下)",$N$426&gt;=2),N337,""))</f>
        <v/>
      </c>
      <c r="O444" s="312" t="str">
        <f>IF(AND('別紙3-1_区分⑤所要額内訳'!$I$4="大規模施設等(定員30人以上)",$O$426&gt;=5),O337,IF(AND('別紙3-1_区分⑤所要額内訳'!$I$4="小規模施設等(定員29人以下)",$O$426&gt;=2),O337,""))</f>
        <v/>
      </c>
      <c r="P444" s="312" t="str">
        <f>IF(AND('別紙3-1_区分⑤所要額内訳'!$I$4="大規模施設等(定員30人以上)",$P$426&gt;=5),P337,IF(AND('別紙3-1_区分⑤所要額内訳'!$I$4="小規模施設等(定員29人以下)",$P$426&gt;=2),P337,""))</f>
        <v/>
      </c>
      <c r="Q444" s="312" t="str">
        <f>IF(AND('別紙3-1_区分⑤所要額内訳'!$I$4="大規模施設等(定員30人以上)",$Q$426&gt;=5),Q337,IF(AND('別紙3-1_区分⑤所要額内訳'!$I$4="小規模施設等(定員29人以下)",$Q$426&gt;=2),Q337,""))</f>
        <v/>
      </c>
      <c r="R444" s="312" t="str">
        <f>IF(AND('別紙3-1_区分⑤所要額内訳'!$I$4="大規模施設等(定員30人以上)",$R$426&gt;=5),R337,IF(AND('別紙3-1_区分⑤所要額内訳'!$I$4="小規模施設等(定員29人以下)",$R$426&gt;=2),R337,""))</f>
        <v/>
      </c>
      <c r="S444" s="312" t="str">
        <f>IF(AND('別紙3-1_区分⑤所要額内訳'!$I$4="大規模施設等(定員30人以上)",$S$426&gt;=5),S337,IF(AND('別紙3-1_区分⑤所要額内訳'!$I$4="小規模施設等(定員29人以下)",$S$426&gt;=2),S337,""))</f>
        <v/>
      </c>
      <c r="T444" s="312" t="str">
        <f>IF(AND('別紙3-1_区分⑤所要額内訳'!$I$4="大規模施設等(定員30人以上)",$T$426&gt;=5),T337,IF(AND('別紙3-1_区分⑤所要額内訳'!$I$4="小規模施設等(定員29人以下)",$T$426&gt;=2),T337,""))</f>
        <v/>
      </c>
      <c r="U444" s="312" t="str">
        <f>IF(AND('別紙3-1_区分⑤所要額内訳'!$I$4="大規模施設等(定員30人以上)",$U$426&gt;=5),U337,IF(AND('別紙3-1_区分⑤所要額内訳'!$I$4="小規模施設等(定員29人以下)",$U$426&gt;=2),U337,""))</f>
        <v/>
      </c>
      <c r="V444" s="312" t="str">
        <f>IF(AND('別紙3-1_区分⑤所要額内訳'!$I$4="大規模施設等(定員30人以上)",$V$426&gt;=5),V337,IF(AND('別紙3-1_区分⑤所要額内訳'!$I$4="小規模施設等(定員29人以下)",$V$426&gt;=2),V337,""))</f>
        <v/>
      </c>
      <c r="W444" s="312" t="str">
        <f>IF(AND('別紙3-1_区分⑤所要額内訳'!$I$4="大規模施設等(定員30人以上)",$W$426&gt;=5),W337,IF(AND('別紙3-1_区分⑤所要額内訳'!$I$4="小規模施設等(定員29人以下)",$W$426&gt;=2),W337,""))</f>
        <v/>
      </c>
      <c r="X444" s="312" t="str">
        <f>IF(AND('別紙3-1_区分⑤所要額内訳'!$I$4="大規模施設等(定員30人以上)",$X$426&gt;=5),X337,IF(AND('別紙3-1_区分⑤所要額内訳'!$I$4="小規模施設等(定員29人以下)",$X$426&gt;=2),X337,""))</f>
        <v/>
      </c>
      <c r="Y444" s="312" t="str">
        <f>IF(AND('別紙3-1_区分⑤所要額内訳'!$I$4="大規模施設等(定員30人以上)",$Y$426&gt;=5),Y337,IF(AND('別紙3-1_区分⑤所要額内訳'!$I$4="小規模施設等(定員29人以下)",$Y$426&gt;=2),Y337,""))</f>
        <v/>
      </c>
      <c r="Z444" s="312" t="str">
        <f>IF(AND('別紙3-1_区分⑤所要額内訳'!$I$4="大規模施設等(定員30人以上)",$Z$426&gt;=5),Z337,IF(AND('別紙3-1_区分⑤所要額内訳'!$I$4="小規模施設等(定員29人以下)",$Z$426&gt;=2),Z337,""))</f>
        <v/>
      </c>
      <c r="AA444" s="312" t="str">
        <f>IF(AND('別紙3-1_区分⑤所要額内訳'!$I$4="大規模施設等(定員30人以上)",$AA$426&gt;=5),AA337,IF(AND('別紙3-1_区分⑤所要額内訳'!$I$4="小規模施設等(定員29人以下)",$AA$426&gt;=2),AA337,""))</f>
        <v/>
      </c>
      <c r="AB444" s="312" t="str">
        <f>IF(AND('別紙3-1_区分⑤所要額内訳'!$I$4="大規模施設等(定員30人以上)",$AB$426&gt;=5),AB337,IF(AND('別紙3-1_区分⑤所要額内訳'!$I$4="小規模施設等(定員29人以下)",$AB$426&gt;=2),AB337,""))</f>
        <v/>
      </c>
      <c r="AC444" s="312" t="str">
        <f>IF(AND('別紙3-1_区分⑤所要額内訳'!$I$4="大規模施設等(定員30人以上)",$AC$426&gt;=5),AC337,IF(AND('別紙3-1_区分⑤所要額内訳'!$I$4="小規模施設等(定員29人以下)",$AC$426&gt;=2),AC337,""))</f>
        <v/>
      </c>
      <c r="AD444" s="312" t="str">
        <f>IF(AND('別紙3-1_区分⑤所要額内訳'!$I$4="大規模施設等(定員30人以上)",$AD$426&gt;=5),AD337,IF(AND('別紙3-1_区分⑤所要額内訳'!$I$4="小規模施設等(定員29人以下)",$AD$426&gt;=2),AD337,""))</f>
        <v/>
      </c>
      <c r="AE444" s="312" t="str">
        <f>IF(AND('別紙3-1_区分⑤所要額内訳'!$I$4="大規模施設等(定員30人以上)",$AE$426&gt;=5),AE337,IF(AND('別紙3-1_区分⑤所要額内訳'!$I$4="小規模施設等(定員29人以下)",$AE$426&gt;=2),AE337,""))</f>
        <v/>
      </c>
      <c r="AF444" s="312" t="str">
        <f>IF(AND('別紙3-1_区分⑤所要額内訳'!$I$4="大規模施設等(定員30人以上)",$AF$426&gt;=5),AF337,IF(AND('別紙3-1_区分⑤所要額内訳'!$I$4="小規模施設等(定員29人以下)",$AF$426&gt;=2),AF337,""))</f>
        <v/>
      </c>
      <c r="AG444" s="312" t="str">
        <f>IF(AND('別紙3-1_区分⑤所要額内訳'!$I$4="大規模施設等(定員30人以上)",$AG$426&gt;=5),AG337,IF(AND('別紙3-1_区分⑤所要額内訳'!$I$4="小規模施設等(定員29人以下)",$AG$426&gt;=2),AG337,""))</f>
        <v/>
      </c>
      <c r="AH444" s="312" t="str">
        <f>IF(AND('別紙3-1_区分⑤所要額内訳'!$I$4="大規模施設等(定員30人以上)",$AH$426&gt;=5),AH337,IF(AND('別紙3-1_区分⑤所要額内訳'!$I$4="小規模施設等(定員29人以下)",$AH$426&gt;=2),AH337,""))</f>
        <v/>
      </c>
      <c r="AI444" s="312" t="str">
        <f>IF(AND('別紙3-1_区分⑤所要額内訳'!$I$4="大規模施設等(定員30人以上)",$AI$426&gt;=5),AI337,IF(AND('別紙3-1_区分⑤所要額内訳'!$I$4="小規模施設等(定員29人以下)",$AI$426&gt;=2),AI337,""))</f>
        <v/>
      </c>
      <c r="AJ444" s="312" t="str">
        <f>IF(AND('別紙3-1_区分⑤所要額内訳'!$I$4="大規模施設等(定員30人以上)",$AJ$426&gt;=5),AJ337,IF(AND('別紙3-1_区分⑤所要額内訳'!$I$4="小規模施設等(定員29人以下)",$AJ$426&gt;=2),AJ337,""))</f>
        <v/>
      </c>
      <c r="AK444" s="312" t="str">
        <f>IF(AND('別紙3-1_区分⑤所要額内訳'!$I$4="大規模施設等(定員30人以上)",$AK$426&gt;=5),AK337,IF(AND('別紙3-1_区分⑤所要額内訳'!$I$4="小規模施設等(定員29人以下)",$AK$426&gt;=2),AK337,""))</f>
        <v/>
      </c>
      <c r="AL444" s="312" t="str">
        <f>IF(AND('別紙3-1_区分⑤所要額内訳'!$I$4="大規模施設等(定員30人以上)",$AL$426&gt;=5),AL337,IF(AND('別紙3-1_区分⑤所要額内訳'!$I$4="小規模施設等(定員29人以下)",$AL$426&gt;=2),AL337,""))</f>
        <v/>
      </c>
      <c r="AM444" s="312" t="str">
        <f>IF(AND('別紙3-1_区分⑤所要額内訳'!$I$4="大規模施設等(定員30人以上)",$AM$426&gt;=5),AM337,IF(AND('別紙3-1_区分⑤所要額内訳'!$I$4="小規模施設等(定員29人以下)",$AM$426&gt;=2),AM337,""))</f>
        <v/>
      </c>
      <c r="AN444" s="312" t="str">
        <f>IF(AND('別紙3-1_区分⑤所要額内訳'!$I$4="大規模施設等(定員30人以上)",$AN$426&gt;=5),AN337,IF(AND('別紙3-1_区分⑤所要額内訳'!$I$4="小規模施設等(定員29人以下)",$AN$426&gt;=2),AN337,""))</f>
        <v/>
      </c>
      <c r="AO444" s="312" t="str">
        <f>IF(AND('別紙3-1_区分⑤所要額内訳'!$I$4="大規模施設等(定員30人以上)",$AO$426&gt;=5),AO337,IF(AND('別紙3-1_区分⑤所要額内訳'!$I$4="小規模施設等(定員29人以下)",$AO$426&gt;=2),AO337,""))</f>
        <v/>
      </c>
      <c r="AP444" s="312" t="str">
        <f>IF(AND('別紙3-1_区分⑤所要額内訳'!$I$4="大規模施設等(定員30人以上)",$AP$426&gt;=5),AP337,IF(AND('別紙3-1_区分⑤所要額内訳'!$I$4="小規模施設等(定員29人以下)",$AP$426&gt;=2),AP337,""))</f>
        <v/>
      </c>
      <c r="AQ444" s="312" t="str">
        <f>IF(AND('別紙3-1_区分⑤所要額内訳'!$I$4="大規模施設等(定員30人以上)",$AQ$426&gt;=5),AQ337,IF(AND('別紙3-1_区分⑤所要額内訳'!$I$4="小規模施設等(定員29人以下)",$AQ$426&gt;=2),AQ337,""))</f>
        <v/>
      </c>
      <c r="AR444" s="312" t="str">
        <f>IF(AND('別紙3-1_区分⑤所要額内訳'!$I$4="大規模施設等(定員30人以上)",$AR$426&gt;=5),AR337,IF(AND('別紙3-1_区分⑤所要額内訳'!$I$4="小規模施設等(定員29人以下)",$AR$426&gt;=2),AR337,""))</f>
        <v/>
      </c>
      <c r="AS444" s="312" t="str">
        <f>IF(AND('別紙3-1_区分⑤所要額内訳'!$I$4="大規模施設等(定員30人以上)",$AS$426&gt;=5),AS337,IF(AND('別紙3-1_区分⑤所要額内訳'!$I$4="小規模施設等(定員29人以下)",$AS$426&gt;=2),AS337,""))</f>
        <v/>
      </c>
      <c r="AT444" s="312" t="str">
        <f>IF(AND('別紙3-1_区分⑤所要額内訳'!$I$4="大規模施設等(定員30人以上)",$AT$426&gt;=5),AT337,IF(AND('別紙3-1_区分⑤所要額内訳'!$I$4="小規模施設等(定員29人以下)",$AT$426&gt;=2),AT337,""))</f>
        <v/>
      </c>
      <c r="AU444" s="312" t="str">
        <f>IF(AND('別紙3-1_区分⑤所要額内訳'!$I$4="大規模施設等(定員30人以上)",$AU$426&gt;=5),AU337,IF(AND('別紙3-1_区分⑤所要額内訳'!$I$4="小規模施設等(定員29人以下)",$AU$426&gt;=2),AU337,""))</f>
        <v/>
      </c>
      <c r="AV444" s="312" t="str">
        <f>IF(AND('別紙3-1_区分⑤所要額内訳'!$I$4="大規模施設等(定員30人以上)",$AV$426&gt;=5),AV337,IF(AND('別紙3-1_区分⑤所要額内訳'!$I$4="小規模施設等(定員29人以下)",$AV$426&gt;=2),AV337,""))</f>
        <v/>
      </c>
      <c r="AW444" s="312" t="str">
        <f>IF(AND('別紙3-1_区分⑤所要額内訳'!$I$4="大規模施設等(定員30人以上)",$AW$426&gt;=5),AW337,IF(AND('別紙3-1_区分⑤所要額内訳'!$I$4="小規模施設等(定員29人以下)",$AW$426&gt;=2),AW337,""))</f>
        <v/>
      </c>
      <c r="AX444" s="312" t="str">
        <f>IF(AND('別紙3-1_区分⑤所要額内訳'!$I$4="大規模施設等(定員30人以上)",$AX$426&gt;=5),AX337,IF(AND('別紙3-1_区分⑤所要額内訳'!$I$4="小規模施設等(定員29人以下)",$AX$426&gt;=2),AX337,""))</f>
        <v/>
      </c>
      <c r="AY444" s="312" t="str">
        <f>IF(AND('別紙3-1_区分⑤所要額内訳'!$I$4="大規模施設等(定員30人以上)",$AY$426&gt;=5),AY337,IF(AND('別紙3-1_区分⑤所要額内訳'!$I$4="小規模施設等(定員29人以下)",$AY$426&gt;=2),AY337,""))</f>
        <v/>
      </c>
      <c r="AZ444" s="312" t="str">
        <f>IF(AND('別紙3-1_区分⑤所要額内訳'!$I$4="大規模施設等(定員30人以上)",$AZ$426&gt;=5),AZ337,IF(AND('別紙3-1_区分⑤所要額内訳'!$I$4="小規模施設等(定員29人以下)",$AZ$426&gt;=2),AZ337,""))</f>
        <v/>
      </c>
      <c r="BA444" s="312" t="str">
        <f>IF(AND('別紙3-1_区分⑤所要額内訳'!$I$4="大規模施設等(定員30人以上)",$BA$426&gt;=5),BA337,IF(AND('別紙3-1_区分⑤所要額内訳'!$I$4="小規模施設等(定員29人以下)",$BA$426&gt;=2),BA337,""))</f>
        <v/>
      </c>
      <c r="BB444" s="311">
        <f t="shared" si="454"/>
        <v>0</v>
      </c>
    </row>
    <row r="445" spans="1:54">
      <c r="A445" s="307" t="str">
        <f t="shared" si="453"/>
        <v/>
      </c>
      <c r="B445" s="313" t="str">
        <f t="shared" si="453"/>
        <v/>
      </c>
      <c r="C445" s="307" t="str">
        <f t="shared" si="453"/>
        <v/>
      </c>
      <c r="D445" s="312" t="str">
        <f>IF(AND('別紙3-1_区分⑤所要額内訳'!$I$4="大規模施設等(定員30人以上)",$D$426&gt;=5),D338,IF(AND('別紙3-1_区分⑤所要額内訳'!$I$4="小規模施設等(定員29人以下)",$D$426&gt;=2),D338,""))</f>
        <v/>
      </c>
      <c r="E445" s="312" t="str">
        <f>IF(AND('別紙3-1_区分⑤所要額内訳'!$I$4="大規模施設等(定員30人以上)",$E$426&gt;=5),E338,IF(AND('別紙3-1_区分⑤所要額内訳'!$I$4="小規模施設等(定員29人以下)",$E$426&gt;=2),E338,""))</f>
        <v/>
      </c>
      <c r="F445" s="312" t="str">
        <f>IF(AND('別紙3-1_区分⑤所要額内訳'!$I$4="大規模施設等(定員30人以上)",$F$426&gt;=5),F338,IF(AND('別紙3-1_区分⑤所要額内訳'!$I$4="小規模施設等(定員29人以下)",$F$426&gt;=2),F338,""))</f>
        <v/>
      </c>
      <c r="G445" s="312" t="str">
        <f>IF(AND('別紙3-1_区分⑤所要額内訳'!$I$4="大規模施設等(定員30人以上)",$G$426&gt;=5),G338,IF(AND('別紙3-1_区分⑤所要額内訳'!$I$4="小規模施設等(定員29人以下)",$G$426&gt;=2),G338,""))</f>
        <v/>
      </c>
      <c r="H445" s="312" t="str">
        <f>IF(AND('別紙3-1_区分⑤所要額内訳'!$I$4="大規模施設等(定員30人以上)",$H$426&gt;=5),H338,IF(AND('別紙3-1_区分⑤所要額内訳'!$I$4="小規模施設等(定員29人以下)",$H$426&gt;=2),H338,""))</f>
        <v/>
      </c>
      <c r="I445" s="312" t="str">
        <f>IF(AND('別紙3-1_区分⑤所要額内訳'!$I$4="大規模施設等(定員30人以上)",$I$426&gt;=5),I338,IF(AND('別紙3-1_区分⑤所要額内訳'!$I$4="小規模施設等(定員29人以下)",$I$426&gt;=2),I338,""))</f>
        <v/>
      </c>
      <c r="J445" s="312" t="str">
        <f>IF(AND('別紙3-1_区分⑤所要額内訳'!$I$4="大規模施設等(定員30人以上)",$J$426&gt;=5),J338,IF(AND('別紙3-1_区分⑤所要額内訳'!$I$4="小規模施設等(定員29人以下)",$J$426&gt;=2),J338,""))</f>
        <v/>
      </c>
      <c r="K445" s="312" t="str">
        <f>IF(AND('別紙3-1_区分⑤所要額内訳'!$I$4="大規模施設等(定員30人以上)",$K$426&gt;=5),K338,IF(AND('別紙3-1_区分⑤所要額内訳'!$I$4="小規模施設等(定員29人以下)",$K$426&gt;=2),K338,""))</f>
        <v/>
      </c>
      <c r="L445" s="312" t="str">
        <f>IF(AND('別紙3-1_区分⑤所要額内訳'!$I$4="大規模施設等(定員30人以上)",$L$426&gt;=5),L338,IF(AND('別紙3-1_区分⑤所要額内訳'!$I$4="小規模施設等(定員29人以下)",$L$426&gt;=2),L338,""))</f>
        <v/>
      </c>
      <c r="M445" s="312" t="str">
        <f>IF(AND('別紙3-1_区分⑤所要額内訳'!$I$4="大規模施設等(定員30人以上)",$M$426&gt;=5),M338,IF(AND('別紙3-1_区分⑤所要額内訳'!$I$4="小規模施設等(定員29人以下)",$M$426&gt;=2),M338,""))</f>
        <v/>
      </c>
      <c r="N445" s="312" t="str">
        <f>IF(AND('別紙3-1_区分⑤所要額内訳'!$I$4="大規模施設等(定員30人以上)",$N$426&gt;=5),N338,IF(AND('別紙3-1_区分⑤所要額内訳'!$I$4="小規模施設等(定員29人以下)",$N$426&gt;=2),N338,""))</f>
        <v/>
      </c>
      <c r="O445" s="312" t="str">
        <f>IF(AND('別紙3-1_区分⑤所要額内訳'!$I$4="大規模施設等(定員30人以上)",$O$426&gt;=5),O338,IF(AND('別紙3-1_区分⑤所要額内訳'!$I$4="小規模施設等(定員29人以下)",$O$426&gt;=2),O338,""))</f>
        <v/>
      </c>
      <c r="P445" s="312" t="str">
        <f>IF(AND('別紙3-1_区分⑤所要額内訳'!$I$4="大規模施設等(定員30人以上)",$P$426&gt;=5),P338,IF(AND('別紙3-1_区分⑤所要額内訳'!$I$4="小規模施設等(定員29人以下)",$P$426&gt;=2),P338,""))</f>
        <v/>
      </c>
      <c r="Q445" s="312" t="str">
        <f>IF(AND('別紙3-1_区分⑤所要額内訳'!$I$4="大規模施設等(定員30人以上)",$Q$426&gt;=5),Q338,IF(AND('別紙3-1_区分⑤所要額内訳'!$I$4="小規模施設等(定員29人以下)",$Q$426&gt;=2),Q338,""))</f>
        <v/>
      </c>
      <c r="R445" s="312" t="str">
        <f>IF(AND('別紙3-1_区分⑤所要額内訳'!$I$4="大規模施設等(定員30人以上)",$R$426&gt;=5),R338,IF(AND('別紙3-1_区分⑤所要額内訳'!$I$4="小規模施設等(定員29人以下)",$R$426&gt;=2),R338,""))</f>
        <v/>
      </c>
      <c r="S445" s="312" t="str">
        <f>IF(AND('別紙3-1_区分⑤所要額内訳'!$I$4="大規模施設等(定員30人以上)",$S$426&gt;=5),S338,IF(AND('別紙3-1_区分⑤所要額内訳'!$I$4="小規模施設等(定員29人以下)",$S$426&gt;=2),S338,""))</f>
        <v/>
      </c>
      <c r="T445" s="312" t="str">
        <f>IF(AND('別紙3-1_区分⑤所要額内訳'!$I$4="大規模施設等(定員30人以上)",$T$426&gt;=5),T338,IF(AND('別紙3-1_区分⑤所要額内訳'!$I$4="小規模施設等(定員29人以下)",$T$426&gt;=2),T338,""))</f>
        <v/>
      </c>
      <c r="U445" s="312" t="str">
        <f>IF(AND('別紙3-1_区分⑤所要額内訳'!$I$4="大規模施設等(定員30人以上)",$U$426&gt;=5),U338,IF(AND('別紙3-1_区分⑤所要額内訳'!$I$4="小規模施設等(定員29人以下)",$U$426&gt;=2),U338,""))</f>
        <v/>
      </c>
      <c r="V445" s="312" t="str">
        <f>IF(AND('別紙3-1_区分⑤所要額内訳'!$I$4="大規模施設等(定員30人以上)",$V$426&gt;=5),V338,IF(AND('別紙3-1_区分⑤所要額内訳'!$I$4="小規模施設等(定員29人以下)",$V$426&gt;=2),V338,""))</f>
        <v/>
      </c>
      <c r="W445" s="312" t="str">
        <f>IF(AND('別紙3-1_区分⑤所要額内訳'!$I$4="大規模施設等(定員30人以上)",$W$426&gt;=5),W338,IF(AND('別紙3-1_区分⑤所要額内訳'!$I$4="小規模施設等(定員29人以下)",$W$426&gt;=2),W338,""))</f>
        <v/>
      </c>
      <c r="X445" s="312" t="str">
        <f>IF(AND('別紙3-1_区分⑤所要額内訳'!$I$4="大規模施設等(定員30人以上)",$X$426&gt;=5),X338,IF(AND('別紙3-1_区分⑤所要額内訳'!$I$4="小規模施設等(定員29人以下)",$X$426&gt;=2),X338,""))</f>
        <v/>
      </c>
      <c r="Y445" s="312" t="str">
        <f>IF(AND('別紙3-1_区分⑤所要額内訳'!$I$4="大規模施設等(定員30人以上)",$Y$426&gt;=5),Y338,IF(AND('別紙3-1_区分⑤所要額内訳'!$I$4="小規模施設等(定員29人以下)",$Y$426&gt;=2),Y338,""))</f>
        <v/>
      </c>
      <c r="Z445" s="312" t="str">
        <f>IF(AND('別紙3-1_区分⑤所要額内訳'!$I$4="大規模施設等(定員30人以上)",$Z$426&gt;=5),Z338,IF(AND('別紙3-1_区分⑤所要額内訳'!$I$4="小規模施設等(定員29人以下)",$Z$426&gt;=2),Z338,""))</f>
        <v/>
      </c>
      <c r="AA445" s="312" t="str">
        <f>IF(AND('別紙3-1_区分⑤所要額内訳'!$I$4="大規模施設等(定員30人以上)",$AA$426&gt;=5),AA338,IF(AND('別紙3-1_区分⑤所要額内訳'!$I$4="小規模施設等(定員29人以下)",$AA$426&gt;=2),AA338,""))</f>
        <v/>
      </c>
      <c r="AB445" s="312" t="str">
        <f>IF(AND('別紙3-1_区分⑤所要額内訳'!$I$4="大規模施設等(定員30人以上)",$AB$426&gt;=5),AB338,IF(AND('別紙3-1_区分⑤所要額内訳'!$I$4="小規模施設等(定員29人以下)",$AB$426&gt;=2),AB338,""))</f>
        <v/>
      </c>
      <c r="AC445" s="312" t="str">
        <f>IF(AND('別紙3-1_区分⑤所要額内訳'!$I$4="大規模施設等(定員30人以上)",$AC$426&gt;=5),AC338,IF(AND('別紙3-1_区分⑤所要額内訳'!$I$4="小規模施設等(定員29人以下)",$AC$426&gt;=2),AC338,""))</f>
        <v/>
      </c>
      <c r="AD445" s="312" t="str">
        <f>IF(AND('別紙3-1_区分⑤所要額内訳'!$I$4="大規模施設等(定員30人以上)",$AD$426&gt;=5),AD338,IF(AND('別紙3-1_区分⑤所要額内訳'!$I$4="小規模施設等(定員29人以下)",$AD$426&gt;=2),AD338,""))</f>
        <v/>
      </c>
      <c r="AE445" s="312" t="str">
        <f>IF(AND('別紙3-1_区分⑤所要額内訳'!$I$4="大規模施設等(定員30人以上)",$AE$426&gt;=5),AE338,IF(AND('別紙3-1_区分⑤所要額内訳'!$I$4="小規模施設等(定員29人以下)",$AE$426&gt;=2),AE338,""))</f>
        <v/>
      </c>
      <c r="AF445" s="312" t="str">
        <f>IF(AND('別紙3-1_区分⑤所要額内訳'!$I$4="大規模施設等(定員30人以上)",$AF$426&gt;=5),AF338,IF(AND('別紙3-1_区分⑤所要額内訳'!$I$4="小規模施設等(定員29人以下)",$AF$426&gt;=2),AF338,""))</f>
        <v/>
      </c>
      <c r="AG445" s="312" t="str">
        <f>IF(AND('別紙3-1_区分⑤所要額内訳'!$I$4="大規模施設等(定員30人以上)",$AG$426&gt;=5),AG338,IF(AND('別紙3-1_区分⑤所要額内訳'!$I$4="小規模施設等(定員29人以下)",$AG$426&gt;=2),AG338,""))</f>
        <v/>
      </c>
      <c r="AH445" s="312" t="str">
        <f>IF(AND('別紙3-1_区分⑤所要額内訳'!$I$4="大規模施設等(定員30人以上)",$AH$426&gt;=5),AH338,IF(AND('別紙3-1_区分⑤所要額内訳'!$I$4="小規模施設等(定員29人以下)",$AH$426&gt;=2),AH338,""))</f>
        <v/>
      </c>
      <c r="AI445" s="312" t="str">
        <f>IF(AND('別紙3-1_区分⑤所要額内訳'!$I$4="大規模施設等(定員30人以上)",$AI$426&gt;=5),AI338,IF(AND('別紙3-1_区分⑤所要額内訳'!$I$4="小規模施設等(定員29人以下)",$AI$426&gt;=2),AI338,""))</f>
        <v/>
      </c>
      <c r="AJ445" s="312" t="str">
        <f>IF(AND('別紙3-1_区分⑤所要額内訳'!$I$4="大規模施設等(定員30人以上)",$AJ$426&gt;=5),AJ338,IF(AND('別紙3-1_区分⑤所要額内訳'!$I$4="小規模施設等(定員29人以下)",$AJ$426&gt;=2),AJ338,""))</f>
        <v/>
      </c>
      <c r="AK445" s="312" t="str">
        <f>IF(AND('別紙3-1_区分⑤所要額内訳'!$I$4="大規模施設等(定員30人以上)",$AK$426&gt;=5),AK338,IF(AND('別紙3-1_区分⑤所要額内訳'!$I$4="小規模施設等(定員29人以下)",$AK$426&gt;=2),AK338,""))</f>
        <v/>
      </c>
      <c r="AL445" s="312" t="str">
        <f>IF(AND('別紙3-1_区分⑤所要額内訳'!$I$4="大規模施設等(定員30人以上)",$AL$426&gt;=5),AL338,IF(AND('別紙3-1_区分⑤所要額内訳'!$I$4="小規模施設等(定員29人以下)",$AL$426&gt;=2),AL338,""))</f>
        <v/>
      </c>
      <c r="AM445" s="312" t="str">
        <f>IF(AND('別紙3-1_区分⑤所要額内訳'!$I$4="大規模施設等(定員30人以上)",$AM$426&gt;=5),AM338,IF(AND('別紙3-1_区分⑤所要額内訳'!$I$4="小規模施設等(定員29人以下)",$AM$426&gt;=2),AM338,""))</f>
        <v/>
      </c>
      <c r="AN445" s="312" t="str">
        <f>IF(AND('別紙3-1_区分⑤所要額内訳'!$I$4="大規模施設等(定員30人以上)",$AN$426&gt;=5),AN338,IF(AND('別紙3-1_区分⑤所要額内訳'!$I$4="小規模施設等(定員29人以下)",$AN$426&gt;=2),AN338,""))</f>
        <v/>
      </c>
      <c r="AO445" s="312" t="str">
        <f>IF(AND('別紙3-1_区分⑤所要額内訳'!$I$4="大規模施設等(定員30人以上)",$AO$426&gt;=5),AO338,IF(AND('別紙3-1_区分⑤所要額内訳'!$I$4="小規模施設等(定員29人以下)",$AO$426&gt;=2),AO338,""))</f>
        <v/>
      </c>
      <c r="AP445" s="312" t="str">
        <f>IF(AND('別紙3-1_区分⑤所要額内訳'!$I$4="大規模施設等(定員30人以上)",$AP$426&gt;=5),AP338,IF(AND('別紙3-1_区分⑤所要額内訳'!$I$4="小規模施設等(定員29人以下)",$AP$426&gt;=2),AP338,""))</f>
        <v/>
      </c>
      <c r="AQ445" s="312" t="str">
        <f>IF(AND('別紙3-1_区分⑤所要額内訳'!$I$4="大規模施設等(定員30人以上)",$AQ$426&gt;=5),AQ338,IF(AND('別紙3-1_区分⑤所要額内訳'!$I$4="小規模施設等(定員29人以下)",$AQ$426&gt;=2),AQ338,""))</f>
        <v/>
      </c>
      <c r="AR445" s="312" t="str">
        <f>IF(AND('別紙3-1_区分⑤所要額内訳'!$I$4="大規模施設等(定員30人以上)",$AR$426&gt;=5),AR338,IF(AND('別紙3-1_区分⑤所要額内訳'!$I$4="小規模施設等(定員29人以下)",$AR$426&gt;=2),AR338,""))</f>
        <v/>
      </c>
      <c r="AS445" s="312" t="str">
        <f>IF(AND('別紙3-1_区分⑤所要額内訳'!$I$4="大規模施設等(定員30人以上)",$AS$426&gt;=5),AS338,IF(AND('別紙3-1_区分⑤所要額内訳'!$I$4="小規模施設等(定員29人以下)",$AS$426&gt;=2),AS338,""))</f>
        <v/>
      </c>
      <c r="AT445" s="312" t="str">
        <f>IF(AND('別紙3-1_区分⑤所要額内訳'!$I$4="大規模施設等(定員30人以上)",$AT$426&gt;=5),AT338,IF(AND('別紙3-1_区分⑤所要額内訳'!$I$4="小規模施設等(定員29人以下)",$AT$426&gt;=2),AT338,""))</f>
        <v/>
      </c>
      <c r="AU445" s="312" t="str">
        <f>IF(AND('別紙3-1_区分⑤所要額内訳'!$I$4="大規模施設等(定員30人以上)",$AU$426&gt;=5),AU338,IF(AND('別紙3-1_区分⑤所要額内訳'!$I$4="小規模施設等(定員29人以下)",$AU$426&gt;=2),AU338,""))</f>
        <v/>
      </c>
      <c r="AV445" s="312" t="str">
        <f>IF(AND('別紙3-1_区分⑤所要額内訳'!$I$4="大規模施設等(定員30人以上)",$AV$426&gt;=5),AV338,IF(AND('別紙3-1_区分⑤所要額内訳'!$I$4="小規模施設等(定員29人以下)",$AV$426&gt;=2),AV338,""))</f>
        <v/>
      </c>
      <c r="AW445" s="312" t="str">
        <f>IF(AND('別紙3-1_区分⑤所要額内訳'!$I$4="大規模施設等(定員30人以上)",$AW$426&gt;=5),AW338,IF(AND('別紙3-1_区分⑤所要額内訳'!$I$4="小規模施設等(定員29人以下)",$AW$426&gt;=2),AW338,""))</f>
        <v/>
      </c>
      <c r="AX445" s="312" t="str">
        <f>IF(AND('別紙3-1_区分⑤所要額内訳'!$I$4="大規模施設等(定員30人以上)",$AX$426&gt;=5),AX338,IF(AND('別紙3-1_区分⑤所要額内訳'!$I$4="小規模施設等(定員29人以下)",$AX$426&gt;=2),AX338,""))</f>
        <v/>
      </c>
      <c r="AY445" s="312" t="str">
        <f>IF(AND('別紙3-1_区分⑤所要額内訳'!$I$4="大規模施設等(定員30人以上)",$AY$426&gt;=5),AY338,IF(AND('別紙3-1_区分⑤所要額内訳'!$I$4="小規模施設等(定員29人以下)",$AY$426&gt;=2),AY338,""))</f>
        <v/>
      </c>
      <c r="AZ445" s="312" t="str">
        <f>IF(AND('別紙3-1_区分⑤所要額内訳'!$I$4="大規模施設等(定員30人以上)",$AZ$426&gt;=5),AZ338,IF(AND('別紙3-1_区分⑤所要額内訳'!$I$4="小規模施設等(定員29人以下)",$AZ$426&gt;=2),AZ338,""))</f>
        <v/>
      </c>
      <c r="BA445" s="312" t="str">
        <f>IF(AND('別紙3-1_区分⑤所要額内訳'!$I$4="大規模施設等(定員30人以上)",$BA$426&gt;=5),BA338,IF(AND('別紙3-1_区分⑤所要額内訳'!$I$4="小規模施設等(定員29人以下)",$BA$426&gt;=2),BA338,""))</f>
        <v/>
      </c>
      <c r="BB445" s="311">
        <f t="shared" si="454"/>
        <v>0</v>
      </c>
    </row>
    <row r="446" spans="1:54">
      <c r="A446" s="307" t="str">
        <f t="shared" si="453"/>
        <v/>
      </c>
      <c r="B446" s="313" t="str">
        <f t="shared" si="453"/>
        <v/>
      </c>
      <c r="C446" s="307" t="str">
        <f t="shared" si="453"/>
        <v/>
      </c>
      <c r="D446" s="312" t="str">
        <f>IF(AND('別紙3-1_区分⑤所要額内訳'!$I$4="大規模施設等(定員30人以上)",$D$426&gt;=5),D339,IF(AND('別紙3-1_区分⑤所要額内訳'!$I$4="小規模施設等(定員29人以下)",$D$426&gt;=2),D339,""))</f>
        <v/>
      </c>
      <c r="E446" s="312" t="str">
        <f>IF(AND('別紙3-1_区分⑤所要額内訳'!$I$4="大規模施設等(定員30人以上)",$E$426&gt;=5),E339,IF(AND('別紙3-1_区分⑤所要額内訳'!$I$4="小規模施設等(定員29人以下)",$E$426&gt;=2),E339,""))</f>
        <v/>
      </c>
      <c r="F446" s="312" t="str">
        <f>IF(AND('別紙3-1_区分⑤所要額内訳'!$I$4="大規模施設等(定員30人以上)",$F$426&gt;=5),F339,IF(AND('別紙3-1_区分⑤所要額内訳'!$I$4="小規模施設等(定員29人以下)",$F$426&gt;=2),F339,""))</f>
        <v/>
      </c>
      <c r="G446" s="312" t="str">
        <f>IF(AND('別紙3-1_区分⑤所要額内訳'!$I$4="大規模施設等(定員30人以上)",$G$426&gt;=5),G339,IF(AND('別紙3-1_区分⑤所要額内訳'!$I$4="小規模施設等(定員29人以下)",$G$426&gt;=2),G339,""))</f>
        <v/>
      </c>
      <c r="H446" s="312" t="str">
        <f>IF(AND('別紙3-1_区分⑤所要額内訳'!$I$4="大規模施設等(定員30人以上)",$H$426&gt;=5),H339,IF(AND('別紙3-1_区分⑤所要額内訳'!$I$4="小規模施設等(定員29人以下)",$H$426&gt;=2),H339,""))</f>
        <v/>
      </c>
      <c r="I446" s="312" t="str">
        <f>IF(AND('別紙3-1_区分⑤所要額内訳'!$I$4="大規模施設等(定員30人以上)",$I$426&gt;=5),I339,IF(AND('別紙3-1_区分⑤所要額内訳'!$I$4="小規模施設等(定員29人以下)",$I$426&gt;=2),I339,""))</f>
        <v/>
      </c>
      <c r="J446" s="312" t="str">
        <f>IF(AND('別紙3-1_区分⑤所要額内訳'!$I$4="大規模施設等(定員30人以上)",$J$426&gt;=5),J339,IF(AND('別紙3-1_区分⑤所要額内訳'!$I$4="小規模施設等(定員29人以下)",$J$426&gt;=2),J339,""))</f>
        <v/>
      </c>
      <c r="K446" s="312" t="str">
        <f>IF(AND('別紙3-1_区分⑤所要額内訳'!$I$4="大規模施設等(定員30人以上)",$K$426&gt;=5),K339,IF(AND('別紙3-1_区分⑤所要額内訳'!$I$4="小規模施設等(定員29人以下)",$K$426&gt;=2),K339,""))</f>
        <v/>
      </c>
      <c r="L446" s="312" t="str">
        <f>IF(AND('別紙3-1_区分⑤所要額内訳'!$I$4="大規模施設等(定員30人以上)",$L$426&gt;=5),L339,IF(AND('別紙3-1_区分⑤所要額内訳'!$I$4="小規模施設等(定員29人以下)",$L$426&gt;=2),L339,""))</f>
        <v/>
      </c>
      <c r="M446" s="312" t="str">
        <f>IF(AND('別紙3-1_区分⑤所要額内訳'!$I$4="大規模施設等(定員30人以上)",$M$426&gt;=5),M339,IF(AND('別紙3-1_区分⑤所要額内訳'!$I$4="小規模施設等(定員29人以下)",$M$426&gt;=2),M339,""))</f>
        <v/>
      </c>
      <c r="N446" s="312" t="str">
        <f>IF(AND('別紙3-1_区分⑤所要額内訳'!$I$4="大規模施設等(定員30人以上)",$N$426&gt;=5),N339,IF(AND('別紙3-1_区分⑤所要額内訳'!$I$4="小規模施設等(定員29人以下)",$N$426&gt;=2),N339,""))</f>
        <v/>
      </c>
      <c r="O446" s="312" t="str">
        <f>IF(AND('別紙3-1_区分⑤所要額内訳'!$I$4="大規模施設等(定員30人以上)",$O$426&gt;=5),O339,IF(AND('別紙3-1_区分⑤所要額内訳'!$I$4="小規模施設等(定員29人以下)",$O$426&gt;=2),O339,""))</f>
        <v/>
      </c>
      <c r="P446" s="312" t="str">
        <f>IF(AND('別紙3-1_区分⑤所要額内訳'!$I$4="大規模施設等(定員30人以上)",$P$426&gt;=5),P339,IF(AND('別紙3-1_区分⑤所要額内訳'!$I$4="小規模施設等(定員29人以下)",$P$426&gt;=2),P339,""))</f>
        <v/>
      </c>
      <c r="Q446" s="312" t="str">
        <f>IF(AND('別紙3-1_区分⑤所要額内訳'!$I$4="大規模施設等(定員30人以上)",$Q$426&gt;=5),Q339,IF(AND('別紙3-1_区分⑤所要額内訳'!$I$4="小規模施設等(定員29人以下)",$Q$426&gt;=2),Q339,""))</f>
        <v/>
      </c>
      <c r="R446" s="312" t="str">
        <f>IF(AND('別紙3-1_区分⑤所要額内訳'!$I$4="大規模施設等(定員30人以上)",$R$426&gt;=5),R339,IF(AND('別紙3-1_区分⑤所要額内訳'!$I$4="小規模施設等(定員29人以下)",$R$426&gt;=2),R339,""))</f>
        <v/>
      </c>
      <c r="S446" s="312" t="str">
        <f>IF(AND('別紙3-1_区分⑤所要額内訳'!$I$4="大規模施設等(定員30人以上)",$S$426&gt;=5),S339,IF(AND('別紙3-1_区分⑤所要額内訳'!$I$4="小規模施設等(定員29人以下)",$S$426&gt;=2),S339,""))</f>
        <v/>
      </c>
      <c r="T446" s="312" t="str">
        <f>IF(AND('別紙3-1_区分⑤所要額内訳'!$I$4="大規模施設等(定員30人以上)",$T$426&gt;=5),T339,IF(AND('別紙3-1_区分⑤所要額内訳'!$I$4="小規模施設等(定員29人以下)",$T$426&gt;=2),T339,""))</f>
        <v/>
      </c>
      <c r="U446" s="312" t="str">
        <f>IF(AND('別紙3-1_区分⑤所要額内訳'!$I$4="大規模施設等(定員30人以上)",$U$426&gt;=5),U339,IF(AND('別紙3-1_区分⑤所要額内訳'!$I$4="小規模施設等(定員29人以下)",$U$426&gt;=2),U339,""))</f>
        <v/>
      </c>
      <c r="V446" s="312" t="str">
        <f>IF(AND('別紙3-1_区分⑤所要額内訳'!$I$4="大規模施設等(定員30人以上)",$V$426&gt;=5),V339,IF(AND('別紙3-1_区分⑤所要額内訳'!$I$4="小規模施設等(定員29人以下)",$V$426&gt;=2),V339,""))</f>
        <v/>
      </c>
      <c r="W446" s="312" t="str">
        <f>IF(AND('別紙3-1_区分⑤所要額内訳'!$I$4="大規模施設等(定員30人以上)",$W$426&gt;=5),W339,IF(AND('別紙3-1_区分⑤所要額内訳'!$I$4="小規模施設等(定員29人以下)",$W$426&gt;=2),W339,""))</f>
        <v/>
      </c>
      <c r="X446" s="312" t="str">
        <f>IF(AND('別紙3-1_区分⑤所要額内訳'!$I$4="大規模施設等(定員30人以上)",$X$426&gt;=5),X339,IF(AND('別紙3-1_区分⑤所要額内訳'!$I$4="小規模施設等(定員29人以下)",$X$426&gt;=2),X339,""))</f>
        <v/>
      </c>
      <c r="Y446" s="312" t="str">
        <f>IF(AND('別紙3-1_区分⑤所要額内訳'!$I$4="大規模施設等(定員30人以上)",$Y$426&gt;=5),Y339,IF(AND('別紙3-1_区分⑤所要額内訳'!$I$4="小規模施設等(定員29人以下)",$Y$426&gt;=2),Y339,""))</f>
        <v/>
      </c>
      <c r="Z446" s="312" t="str">
        <f>IF(AND('別紙3-1_区分⑤所要額内訳'!$I$4="大規模施設等(定員30人以上)",$Z$426&gt;=5),Z339,IF(AND('別紙3-1_区分⑤所要額内訳'!$I$4="小規模施設等(定員29人以下)",$Z$426&gt;=2),Z339,""))</f>
        <v/>
      </c>
      <c r="AA446" s="312" t="str">
        <f>IF(AND('別紙3-1_区分⑤所要額内訳'!$I$4="大規模施設等(定員30人以上)",$AA$426&gt;=5),AA339,IF(AND('別紙3-1_区分⑤所要額内訳'!$I$4="小規模施設等(定員29人以下)",$AA$426&gt;=2),AA339,""))</f>
        <v/>
      </c>
      <c r="AB446" s="312" t="str">
        <f>IF(AND('別紙3-1_区分⑤所要額内訳'!$I$4="大規模施設等(定員30人以上)",$AB$426&gt;=5),AB339,IF(AND('別紙3-1_区分⑤所要額内訳'!$I$4="小規模施設等(定員29人以下)",$AB$426&gt;=2),AB339,""))</f>
        <v/>
      </c>
      <c r="AC446" s="312" t="str">
        <f>IF(AND('別紙3-1_区分⑤所要額内訳'!$I$4="大規模施設等(定員30人以上)",$AC$426&gt;=5),AC339,IF(AND('別紙3-1_区分⑤所要額内訳'!$I$4="小規模施設等(定員29人以下)",$AC$426&gt;=2),AC339,""))</f>
        <v/>
      </c>
      <c r="AD446" s="312" t="str">
        <f>IF(AND('別紙3-1_区分⑤所要額内訳'!$I$4="大規模施設等(定員30人以上)",$AD$426&gt;=5),AD339,IF(AND('別紙3-1_区分⑤所要額内訳'!$I$4="小規模施設等(定員29人以下)",$AD$426&gt;=2),AD339,""))</f>
        <v/>
      </c>
      <c r="AE446" s="312" t="str">
        <f>IF(AND('別紙3-1_区分⑤所要額内訳'!$I$4="大規模施設等(定員30人以上)",$AE$426&gt;=5),AE339,IF(AND('別紙3-1_区分⑤所要額内訳'!$I$4="小規模施設等(定員29人以下)",$AE$426&gt;=2),AE339,""))</f>
        <v/>
      </c>
      <c r="AF446" s="312" t="str">
        <f>IF(AND('別紙3-1_区分⑤所要額内訳'!$I$4="大規模施設等(定員30人以上)",$AF$426&gt;=5),AF339,IF(AND('別紙3-1_区分⑤所要額内訳'!$I$4="小規模施設等(定員29人以下)",$AF$426&gt;=2),AF339,""))</f>
        <v/>
      </c>
      <c r="AG446" s="312" t="str">
        <f>IF(AND('別紙3-1_区分⑤所要額内訳'!$I$4="大規模施設等(定員30人以上)",$AG$426&gt;=5),AG339,IF(AND('別紙3-1_区分⑤所要額内訳'!$I$4="小規模施設等(定員29人以下)",$AG$426&gt;=2),AG339,""))</f>
        <v/>
      </c>
      <c r="AH446" s="312" t="str">
        <f>IF(AND('別紙3-1_区分⑤所要額内訳'!$I$4="大規模施設等(定員30人以上)",$AH$426&gt;=5),AH339,IF(AND('別紙3-1_区分⑤所要額内訳'!$I$4="小規模施設等(定員29人以下)",$AH$426&gt;=2),AH339,""))</f>
        <v/>
      </c>
      <c r="AI446" s="312" t="str">
        <f>IF(AND('別紙3-1_区分⑤所要額内訳'!$I$4="大規模施設等(定員30人以上)",$AI$426&gt;=5),AI339,IF(AND('別紙3-1_区分⑤所要額内訳'!$I$4="小規模施設等(定員29人以下)",$AI$426&gt;=2),AI339,""))</f>
        <v/>
      </c>
      <c r="AJ446" s="312" t="str">
        <f>IF(AND('別紙3-1_区分⑤所要額内訳'!$I$4="大規模施設等(定員30人以上)",$AJ$426&gt;=5),AJ339,IF(AND('別紙3-1_区分⑤所要額内訳'!$I$4="小規模施設等(定員29人以下)",$AJ$426&gt;=2),AJ339,""))</f>
        <v/>
      </c>
      <c r="AK446" s="312" t="str">
        <f>IF(AND('別紙3-1_区分⑤所要額内訳'!$I$4="大規模施設等(定員30人以上)",$AK$426&gt;=5),AK339,IF(AND('別紙3-1_区分⑤所要額内訳'!$I$4="小規模施設等(定員29人以下)",$AK$426&gt;=2),AK339,""))</f>
        <v/>
      </c>
      <c r="AL446" s="312" t="str">
        <f>IF(AND('別紙3-1_区分⑤所要額内訳'!$I$4="大規模施設等(定員30人以上)",$AL$426&gt;=5),AL339,IF(AND('別紙3-1_区分⑤所要額内訳'!$I$4="小規模施設等(定員29人以下)",$AL$426&gt;=2),AL339,""))</f>
        <v/>
      </c>
      <c r="AM446" s="312" t="str">
        <f>IF(AND('別紙3-1_区分⑤所要額内訳'!$I$4="大規模施設等(定員30人以上)",$AM$426&gt;=5),AM339,IF(AND('別紙3-1_区分⑤所要額内訳'!$I$4="小規模施設等(定員29人以下)",$AM$426&gt;=2),AM339,""))</f>
        <v/>
      </c>
      <c r="AN446" s="312" t="str">
        <f>IF(AND('別紙3-1_区分⑤所要額内訳'!$I$4="大規模施設等(定員30人以上)",$AN$426&gt;=5),AN339,IF(AND('別紙3-1_区分⑤所要額内訳'!$I$4="小規模施設等(定員29人以下)",$AN$426&gt;=2),AN339,""))</f>
        <v/>
      </c>
      <c r="AO446" s="312" t="str">
        <f>IF(AND('別紙3-1_区分⑤所要額内訳'!$I$4="大規模施設等(定員30人以上)",$AO$426&gt;=5),AO339,IF(AND('別紙3-1_区分⑤所要額内訳'!$I$4="小規模施設等(定員29人以下)",$AO$426&gt;=2),AO339,""))</f>
        <v/>
      </c>
      <c r="AP446" s="312" t="str">
        <f>IF(AND('別紙3-1_区分⑤所要額内訳'!$I$4="大規模施設等(定員30人以上)",$AP$426&gt;=5),AP339,IF(AND('別紙3-1_区分⑤所要額内訳'!$I$4="小規模施設等(定員29人以下)",$AP$426&gt;=2),AP339,""))</f>
        <v/>
      </c>
      <c r="AQ446" s="312" t="str">
        <f>IF(AND('別紙3-1_区分⑤所要額内訳'!$I$4="大規模施設等(定員30人以上)",$AQ$426&gt;=5),AQ339,IF(AND('別紙3-1_区分⑤所要額内訳'!$I$4="小規模施設等(定員29人以下)",$AQ$426&gt;=2),AQ339,""))</f>
        <v/>
      </c>
      <c r="AR446" s="312" t="str">
        <f>IF(AND('別紙3-1_区分⑤所要額内訳'!$I$4="大規模施設等(定員30人以上)",$AR$426&gt;=5),AR339,IF(AND('別紙3-1_区分⑤所要額内訳'!$I$4="小規模施設等(定員29人以下)",$AR$426&gt;=2),AR339,""))</f>
        <v/>
      </c>
      <c r="AS446" s="312" t="str">
        <f>IF(AND('別紙3-1_区分⑤所要額内訳'!$I$4="大規模施設等(定員30人以上)",$AS$426&gt;=5),AS339,IF(AND('別紙3-1_区分⑤所要額内訳'!$I$4="小規模施設等(定員29人以下)",$AS$426&gt;=2),AS339,""))</f>
        <v/>
      </c>
      <c r="AT446" s="312" t="str">
        <f>IF(AND('別紙3-1_区分⑤所要額内訳'!$I$4="大規模施設等(定員30人以上)",$AT$426&gt;=5),AT339,IF(AND('別紙3-1_区分⑤所要額内訳'!$I$4="小規模施設等(定員29人以下)",$AT$426&gt;=2),AT339,""))</f>
        <v/>
      </c>
      <c r="AU446" s="312" t="str">
        <f>IF(AND('別紙3-1_区分⑤所要額内訳'!$I$4="大規模施設等(定員30人以上)",$AU$426&gt;=5),AU339,IF(AND('別紙3-1_区分⑤所要額内訳'!$I$4="小規模施設等(定員29人以下)",$AU$426&gt;=2),AU339,""))</f>
        <v/>
      </c>
      <c r="AV446" s="312" t="str">
        <f>IF(AND('別紙3-1_区分⑤所要額内訳'!$I$4="大規模施設等(定員30人以上)",$AV$426&gt;=5),AV339,IF(AND('別紙3-1_区分⑤所要額内訳'!$I$4="小規模施設等(定員29人以下)",$AV$426&gt;=2),AV339,""))</f>
        <v/>
      </c>
      <c r="AW446" s="312" t="str">
        <f>IF(AND('別紙3-1_区分⑤所要額内訳'!$I$4="大規模施設等(定員30人以上)",$AW$426&gt;=5),AW339,IF(AND('別紙3-1_区分⑤所要額内訳'!$I$4="小規模施設等(定員29人以下)",$AW$426&gt;=2),AW339,""))</f>
        <v/>
      </c>
      <c r="AX446" s="312" t="str">
        <f>IF(AND('別紙3-1_区分⑤所要額内訳'!$I$4="大規模施設等(定員30人以上)",$AX$426&gt;=5),AX339,IF(AND('別紙3-1_区分⑤所要額内訳'!$I$4="小規模施設等(定員29人以下)",$AX$426&gt;=2),AX339,""))</f>
        <v/>
      </c>
      <c r="AY446" s="312" t="str">
        <f>IF(AND('別紙3-1_区分⑤所要額内訳'!$I$4="大規模施設等(定員30人以上)",$AY$426&gt;=5),AY339,IF(AND('別紙3-1_区分⑤所要額内訳'!$I$4="小規模施設等(定員29人以下)",$AY$426&gt;=2),AY339,""))</f>
        <v/>
      </c>
      <c r="AZ446" s="312" t="str">
        <f>IF(AND('別紙3-1_区分⑤所要額内訳'!$I$4="大規模施設等(定員30人以上)",$AZ$426&gt;=5),AZ339,IF(AND('別紙3-1_区分⑤所要額内訳'!$I$4="小規模施設等(定員29人以下)",$AZ$426&gt;=2),AZ339,""))</f>
        <v/>
      </c>
      <c r="BA446" s="312" t="str">
        <f>IF(AND('別紙3-1_区分⑤所要額内訳'!$I$4="大規模施設等(定員30人以上)",$BA$426&gt;=5),BA339,IF(AND('別紙3-1_区分⑤所要額内訳'!$I$4="小規模施設等(定員29人以下)",$BA$426&gt;=2),BA339,""))</f>
        <v/>
      </c>
      <c r="BB446" s="311">
        <f t="shared" si="454"/>
        <v>0</v>
      </c>
    </row>
    <row r="447" spans="1:54">
      <c r="A447" s="307" t="str">
        <f t="shared" si="453"/>
        <v/>
      </c>
      <c r="B447" s="313" t="str">
        <f t="shared" si="453"/>
        <v/>
      </c>
      <c r="C447" s="307" t="str">
        <f t="shared" si="453"/>
        <v/>
      </c>
      <c r="D447" s="312" t="str">
        <f>IF(AND('別紙3-1_区分⑤所要額内訳'!$I$4="大規模施設等(定員30人以上)",$D$426&gt;=5),D340,IF(AND('別紙3-1_区分⑤所要額内訳'!$I$4="小規模施設等(定員29人以下)",$D$426&gt;=2),D340,""))</f>
        <v/>
      </c>
      <c r="E447" s="312" t="str">
        <f>IF(AND('別紙3-1_区分⑤所要額内訳'!$I$4="大規模施設等(定員30人以上)",$E$426&gt;=5),E340,IF(AND('別紙3-1_区分⑤所要額内訳'!$I$4="小規模施設等(定員29人以下)",$E$426&gt;=2),E340,""))</f>
        <v/>
      </c>
      <c r="F447" s="312" t="str">
        <f>IF(AND('別紙3-1_区分⑤所要額内訳'!$I$4="大規模施設等(定員30人以上)",$F$426&gt;=5),F340,IF(AND('別紙3-1_区分⑤所要額内訳'!$I$4="小規模施設等(定員29人以下)",$F$426&gt;=2),F340,""))</f>
        <v/>
      </c>
      <c r="G447" s="312" t="str">
        <f>IF(AND('別紙3-1_区分⑤所要額内訳'!$I$4="大規模施設等(定員30人以上)",$G$426&gt;=5),G340,IF(AND('別紙3-1_区分⑤所要額内訳'!$I$4="小規模施設等(定員29人以下)",$G$426&gt;=2),G340,""))</f>
        <v/>
      </c>
      <c r="H447" s="312" t="str">
        <f>IF(AND('別紙3-1_区分⑤所要額内訳'!$I$4="大規模施設等(定員30人以上)",$H$426&gt;=5),H340,IF(AND('別紙3-1_区分⑤所要額内訳'!$I$4="小規模施設等(定員29人以下)",$H$426&gt;=2),H340,""))</f>
        <v/>
      </c>
      <c r="I447" s="312" t="str">
        <f>IF(AND('別紙3-1_区分⑤所要額内訳'!$I$4="大規模施設等(定員30人以上)",$I$426&gt;=5),I340,IF(AND('別紙3-1_区分⑤所要額内訳'!$I$4="小規模施設等(定員29人以下)",$I$426&gt;=2),I340,""))</f>
        <v/>
      </c>
      <c r="J447" s="312" t="str">
        <f>IF(AND('別紙3-1_区分⑤所要額内訳'!$I$4="大規模施設等(定員30人以上)",$J$426&gt;=5),J340,IF(AND('別紙3-1_区分⑤所要額内訳'!$I$4="小規模施設等(定員29人以下)",$J$426&gt;=2),J340,""))</f>
        <v/>
      </c>
      <c r="K447" s="312" t="str">
        <f>IF(AND('別紙3-1_区分⑤所要額内訳'!$I$4="大規模施設等(定員30人以上)",$K$426&gt;=5),K340,IF(AND('別紙3-1_区分⑤所要額内訳'!$I$4="小規模施設等(定員29人以下)",$K$426&gt;=2),K340,""))</f>
        <v/>
      </c>
      <c r="L447" s="312" t="str">
        <f>IF(AND('別紙3-1_区分⑤所要額内訳'!$I$4="大規模施設等(定員30人以上)",$L$426&gt;=5),L340,IF(AND('別紙3-1_区分⑤所要額内訳'!$I$4="小規模施設等(定員29人以下)",$L$426&gt;=2),L340,""))</f>
        <v/>
      </c>
      <c r="M447" s="312" t="str">
        <f>IF(AND('別紙3-1_区分⑤所要額内訳'!$I$4="大規模施設等(定員30人以上)",$M$426&gt;=5),M340,IF(AND('別紙3-1_区分⑤所要額内訳'!$I$4="小規模施設等(定員29人以下)",$M$426&gt;=2),M340,""))</f>
        <v/>
      </c>
      <c r="N447" s="312" t="str">
        <f>IF(AND('別紙3-1_区分⑤所要額内訳'!$I$4="大規模施設等(定員30人以上)",$N$426&gt;=5),N340,IF(AND('別紙3-1_区分⑤所要額内訳'!$I$4="小規模施設等(定員29人以下)",$N$426&gt;=2),N340,""))</f>
        <v/>
      </c>
      <c r="O447" s="312" t="str">
        <f>IF(AND('別紙3-1_区分⑤所要額内訳'!$I$4="大規模施設等(定員30人以上)",$O$426&gt;=5),O340,IF(AND('別紙3-1_区分⑤所要額内訳'!$I$4="小規模施設等(定員29人以下)",$O$426&gt;=2),O340,""))</f>
        <v/>
      </c>
      <c r="P447" s="312" t="str">
        <f>IF(AND('別紙3-1_区分⑤所要額内訳'!$I$4="大規模施設等(定員30人以上)",$P$426&gt;=5),P340,IF(AND('別紙3-1_区分⑤所要額内訳'!$I$4="小規模施設等(定員29人以下)",$P$426&gt;=2),P340,""))</f>
        <v/>
      </c>
      <c r="Q447" s="312" t="str">
        <f>IF(AND('別紙3-1_区分⑤所要額内訳'!$I$4="大規模施設等(定員30人以上)",$Q$426&gt;=5),Q340,IF(AND('別紙3-1_区分⑤所要額内訳'!$I$4="小規模施設等(定員29人以下)",$Q$426&gt;=2),Q340,""))</f>
        <v/>
      </c>
      <c r="R447" s="312" t="str">
        <f>IF(AND('別紙3-1_区分⑤所要額内訳'!$I$4="大規模施設等(定員30人以上)",$R$426&gt;=5),R340,IF(AND('別紙3-1_区分⑤所要額内訳'!$I$4="小規模施設等(定員29人以下)",$R$426&gt;=2),R340,""))</f>
        <v/>
      </c>
      <c r="S447" s="312" t="str">
        <f>IF(AND('別紙3-1_区分⑤所要額内訳'!$I$4="大規模施設等(定員30人以上)",$S$426&gt;=5),S340,IF(AND('別紙3-1_区分⑤所要額内訳'!$I$4="小規模施設等(定員29人以下)",$S$426&gt;=2),S340,""))</f>
        <v/>
      </c>
      <c r="T447" s="312" t="str">
        <f>IF(AND('別紙3-1_区分⑤所要額内訳'!$I$4="大規模施設等(定員30人以上)",$T$426&gt;=5),T340,IF(AND('別紙3-1_区分⑤所要額内訳'!$I$4="小規模施設等(定員29人以下)",$T$426&gt;=2),T340,""))</f>
        <v/>
      </c>
      <c r="U447" s="312" t="str">
        <f>IF(AND('別紙3-1_区分⑤所要額内訳'!$I$4="大規模施設等(定員30人以上)",$U$426&gt;=5),U340,IF(AND('別紙3-1_区分⑤所要額内訳'!$I$4="小規模施設等(定員29人以下)",$U$426&gt;=2),U340,""))</f>
        <v/>
      </c>
      <c r="V447" s="312" t="str">
        <f>IF(AND('別紙3-1_区分⑤所要額内訳'!$I$4="大規模施設等(定員30人以上)",$V$426&gt;=5),V340,IF(AND('別紙3-1_区分⑤所要額内訳'!$I$4="小規模施設等(定員29人以下)",$V$426&gt;=2),V340,""))</f>
        <v/>
      </c>
      <c r="W447" s="312" t="str">
        <f>IF(AND('別紙3-1_区分⑤所要額内訳'!$I$4="大規模施設等(定員30人以上)",$W$426&gt;=5),W340,IF(AND('別紙3-1_区分⑤所要額内訳'!$I$4="小規模施設等(定員29人以下)",$W$426&gt;=2),W340,""))</f>
        <v/>
      </c>
      <c r="X447" s="312" t="str">
        <f>IF(AND('別紙3-1_区分⑤所要額内訳'!$I$4="大規模施設等(定員30人以上)",$X$426&gt;=5),X340,IF(AND('別紙3-1_区分⑤所要額内訳'!$I$4="小規模施設等(定員29人以下)",$X$426&gt;=2),X340,""))</f>
        <v/>
      </c>
      <c r="Y447" s="312" t="str">
        <f>IF(AND('別紙3-1_区分⑤所要額内訳'!$I$4="大規模施設等(定員30人以上)",$Y$426&gt;=5),Y340,IF(AND('別紙3-1_区分⑤所要額内訳'!$I$4="小規模施設等(定員29人以下)",$Y$426&gt;=2),Y340,""))</f>
        <v/>
      </c>
      <c r="Z447" s="312" t="str">
        <f>IF(AND('別紙3-1_区分⑤所要額内訳'!$I$4="大規模施設等(定員30人以上)",$Z$426&gt;=5),Z340,IF(AND('別紙3-1_区分⑤所要額内訳'!$I$4="小規模施設等(定員29人以下)",$Z$426&gt;=2),Z340,""))</f>
        <v/>
      </c>
      <c r="AA447" s="312" t="str">
        <f>IF(AND('別紙3-1_区分⑤所要額内訳'!$I$4="大規模施設等(定員30人以上)",$AA$426&gt;=5),AA340,IF(AND('別紙3-1_区分⑤所要額内訳'!$I$4="小規模施設等(定員29人以下)",$AA$426&gt;=2),AA340,""))</f>
        <v/>
      </c>
      <c r="AB447" s="312" t="str">
        <f>IF(AND('別紙3-1_区分⑤所要額内訳'!$I$4="大規模施設等(定員30人以上)",$AB$426&gt;=5),AB340,IF(AND('別紙3-1_区分⑤所要額内訳'!$I$4="小規模施設等(定員29人以下)",$AB$426&gt;=2),AB340,""))</f>
        <v/>
      </c>
      <c r="AC447" s="312" t="str">
        <f>IF(AND('別紙3-1_区分⑤所要額内訳'!$I$4="大規模施設等(定員30人以上)",$AC$426&gt;=5),AC340,IF(AND('別紙3-1_区分⑤所要額内訳'!$I$4="小規模施設等(定員29人以下)",$AC$426&gt;=2),AC340,""))</f>
        <v/>
      </c>
      <c r="AD447" s="312" t="str">
        <f>IF(AND('別紙3-1_区分⑤所要額内訳'!$I$4="大規模施設等(定員30人以上)",$AD$426&gt;=5),AD340,IF(AND('別紙3-1_区分⑤所要額内訳'!$I$4="小規模施設等(定員29人以下)",$AD$426&gt;=2),AD340,""))</f>
        <v/>
      </c>
      <c r="AE447" s="312" t="str">
        <f>IF(AND('別紙3-1_区分⑤所要額内訳'!$I$4="大規模施設等(定員30人以上)",$AE$426&gt;=5),AE340,IF(AND('別紙3-1_区分⑤所要額内訳'!$I$4="小規模施設等(定員29人以下)",$AE$426&gt;=2),AE340,""))</f>
        <v/>
      </c>
      <c r="AF447" s="312" t="str">
        <f>IF(AND('別紙3-1_区分⑤所要額内訳'!$I$4="大規模施設等(定員30人以上)",$AF$426&gt;=5),AF340,IF(AND('別紙3-1_区分⑤所要額内訳'!$I$4="小規模施設等(定員29人以下)",$AF$426&gt;=2),AF340,""))</f>
        <v/>
      </c>
      <c r="AG447" s="312" t="str">
        <f>IF(AND('別紙3-1_区分⑤所要額内訳'!$I$4="大規模施設等(定員30人以上)",$AG$426&gt;=5),AG340,IF(AND('別紙3-1_区分⑤所要額内訳'!$I$4="小規模施設等(定員29人以下)",$AG$426&gt;=2),AG340,""))</f>
        <v/>
      </c>
      <c r="AH447" s="312" t="str">
        <f>IF(AND('別紙3-1_区分⑤所要額内訳'!$I$4="大規模施設等(定員30人以上)",$AH$426&gt;=5),AH340,IF(AND('別紙3-1_区分⑤所要額内訳'!$I$4="小規模施設等(定員29人以下)",$AH$426&gt;=2),AH340,""))</f>
        <v/>
      </c>
      <c r="AI447" s="312" t="str">
        <f>IF(AND('別紙3-1_区分⑤所要額内訳'!$I$4="大規模施設等(定員30人以上)",$AI$426&gt;=5),AI340,IF(AND('別紙3-1_区分⑤所要額内訳'!$I$4="小規模施設等(定員29人以下)",$AI$426&gt;=2),AI340,""))</f>
        <v/>
      </c>
      <c r="AJ447" s="312" t="str">
        <f>IF(AND('別紙3-1_区分⑤所要額内訳'!$I$4="大規模施設等(定員30人以上)",$AJ$426&gt;=5),AJ340,IF(AND('別紙3-1_区分⑤所要額内訳'!$I$4="小規模施設等(定員29人以下)",$AJ$426&gt;=2),AJ340,""))</f>
        <v/>
      </c>
      <c r="AK447" s="312" t="str">
        <f>IF(AND('別紙3-1_区分⑤所要額内訳'!$I$4="大規模施設等(定員30人以上)",$AK$426&gt;=5),AK340,IF(AND('別紙3-1_区分⑤所要額内訳'!$I$4="小規模施設等(定員29人以下)",$AK$426&gt;=2),AK340,""))</f>
        <v/>
      </c>
      <c r="AL447" s="312" t="str">
        <f>IF(AND('別紙3-1_区分⑤所要額内訳'!$I$4="大規模施設等(定員30人以上)",$AL$426&gt;=5),AL340,IF(AND('別紙3-1_区分⑤所要額内訳'!$I$4="小規模施設等(定員29人以下)",$AL$426&gt;=2),AL340,""))</f>
        <v/>
      </c>
      <c r="AM447" s="312" t="str">
        <f>IF(AND('別紙3-1_区分⑤所要額内訳'!$I$4="大規模施設等(定員30人以上)",$AM$426&gt;=5),AM340,IF(AND('別紙3-1_区分⑤所要額内訳'!$I$4="小規模施設等(定員29人以下)",$AM$426&gt;=2),AM340,""))</f>
        <v/>
      </c>
      <c r="AN447" s="312" t="str">
        <f>IF(AND('別紙3-1_区分⑤所要額内訳'!$I$4="大規模施設等(定員30人以上)",$AN$426&gt;=5),AN340,IF(AND('別紙3-1_区分⑤所要額内訳'!$I$4="小規模施設等(定員29人以下)",$AN$426&gt;=2),AN340,""))</f>
        <v/>
      </c>
      <c r="AO447" s="312" t="str">
        <f>IF(AND('別紙3-1_区分⑤所要額内訳'!$I$4="大規模施設等(定員30人以上)",$AO$426&gt;=5),AO340,IF(AND('別紙3-1_区分⑤所要額内訳'!$I$4="小規模施設等(定員29人以下)",$AO$426&gt;=2),AO340,""))</f>
        <v/>
      </c>
      <c r="AP447" s="312" t="str">
        <f>IF(AND('別紙3-1_区分⑤所要額内訳'!$I$4="大規模施設等(定員30人以上)",$AP$426&gt;=5),AP340,IF(AND('別紙3-1_区分⑤所要額内訳'!$I$4="小規模施設等(定員29人以下)",$AP$426&gt;=2),AP340,""))</f>
        <v/>
      </c>
      <c r="AQ447" s="312" t="str">
        <f>IF(AND('別紙3-1_区分⑤所要額内訳'!$I$4="大規模施設等(定員30人以上)",$AQ$426&gt;=5),AQ340,IF(AND('別紙3-1_区分⑤所要額内訳'!$I$4="小規模施設等(定員29人以下)",$AQ$426&gt;=2),AQ340,""))</f>
        <v/>
      </c>
      <c r="AR447" s="312" t="str">
        <f>IF(AND('別紙3-1_区分⑤所要額内訳'!$I$4="大規模施設等(定員30人以上)",$AR$426&gt;=5),AR340,IF(AND('別紙3-1_区分⑤所要額内訳'!$I$4="小規模施設等(定員29人以下)",$AR$426&gt;=2),AR340,""))</f>
        <v/>
      </c>
      <c r="AS447" s="312" t="str">
        <f>IF(AND('別紙3-1_区分⑤所要額内訳'!$I$4="大規模施設等(定員30人以上)",$AS$426&gt;=5),AS340,IF(AND('別紙3-1_区分⑤所要額内訳'!$I$4="小規模施設等(定員29人以下)",$AS$426&gt;=2),AS340,""))</f>
        <v/>
      </c>
      <c r="AT447" s="312" t="str">
        <f>IF(AND('別紙3-1_区分⑤所要額内訳'!$I$4="大規模施設等(定員30人以上)",$AT$426&gt;=5),AT340,IF(AND('別紙3-1_区分⑤所要額内訳'!$I$4="小規模施設等(定員29人以下)",$AT$426&gt;=2),AT340,""))</f>
        <v/>
      </c>
      <c r="AU447" s="312" t="str">
        <f>IF(AND('別紙3-1_区分⑤所要額内訳'!$I$4="大規模施設等(定員30人以上)",$AU$426&gt;=5),AU340,IF(AND('別紙3-1_区分⑤所要額内訳'!$I$4="小規模施設等(定員29人以下)",$AU$426&gt;=2),AU340,""))</f>
        <v/>
      </c>
      <c r="AV447" s="312" t="str">
        <f>IF(AND('別紙3-1_区分⑤所要額内訳'!$I$4="大規模施設等(定員30人以上)",$AV$426&gt;=5),AV340,IF(AND('別紙3-1_区分⑤所要額内訳'!$I$4="小規模施設等(定員29人以下)",$AV$426&gt;=2),AV340,""))</f>
        <v/>
      </c>
      <c r="AW447" s="312" t="str">
        <f>IF(AND('別紙3-1_区分⑤所要額内訳'!$I$4="大規模施設等(定員30人以上)",$AW$426&gt;=5),AW340,IF(AND('別紙3-1_区分⑤所要額内訳'!$I$4="小規模施設等(定員29人以下)",$AW$426&gt;=2),AW340,""))</f>
        <v/>
      </c>
      <c r="AX447" s="312" t="str">
        <f>IF(AND('別紙3-1_区分⑤所要額内訳'!$I$4="大規模施設等(定員30人以上)",$AX$426&gt;=5),AX340,IF(AND('別紙3-1_区分⑤所要額内訳'!$I$4="小規模施設等(定員29人以下)",$AX$426&gt;=2),AX340,""))</f>
        <v/>
      </c>
      <c r="AY447" s="312" t="str">
        <f>IF(AND('別紙3-1_区分⑤所要額内訳'!$I$4="大規模施設等(定員30人以上)",$AY$426&gt;=5),AY340,IF(AND('別紙3-1_区分⑤所要額内訳'!$I$4="小規模施設等(定員29人以下)",$AY$426&gt;=2),AY340,""))</f>
        <v/>
      </c>
      <c r="AZ447" s="312" t="str">
        <f>IF(AND('別紙3-1_区分⑤所要額内訳'!$I$4="大規模施設等(定員30人以上)",$AZ$426&gt;=5),AZ340,IF(AND('別紙3-1_区分⑤所要額内訳'!$I$4="小規模施設等(定員29人以下)",$AZ$426&gt;=2),AZ340,""))</f>
        <v/>
      </c>
      <c r="BA447" s="312" t="str">
        <f>IF(AND('別紙3-1_区分⑤所要額内訳'!$I$4="大規模施設等(定員30人以上)",$BA$426&gt;=5),BA340,IF(AND('別紙3-1_区分⑤所要額内訳'!$I$4="小規模施設等(定員29人以下)",$BA$426&gt;=2),BA340,""))</f>
        <v/>
      </c>
      <c r="BB447" s="311">
        <f t="shared" si="454"/>
        <v>0</v>
      </c>
    </row>
    <row r="448" spans="1:54">
      <c r="A448" s="307" t="str">
        <f t="shared" si="453"/>
        <v/>
      </c>
      <c r="B448" s="313" t="str">
        <f t="shared" si="453"/>
        <v/>
      </c>
      <c r="C448" s="307" t="str">
        <f t="shared" si="453"/>
        <v/>
      </c>
      <c r="D448" s="312" t="str">
        <f>IF(AND('別紙3-1_区分⑤所要額内訳'!$I$4="大規模施設等(定員30人以上)",$D$426&gt;=5),D341,IF(AND('別紙3-1_区分⑤所要額内訳'!$I$4="小規模施設等(定員29人以下)",$D$426&gt;=2),D341,""))</f>
        <v/>
      </c>
      <c r="E448" s="312" t="str">
        <f>IF(AND('別紙3-1_区分⑤所要額内訳'!$I$4="大規模施設等(定員30人以上)",$E$426&gt;=5),E341,IF(AND('別紙3-1_区分⑤所要額内訳'!$I$4="小規模施設等(定員29人以下)",$E$426&gt;=2),E341,""))</f>
        <v/>
      </c>
      <c r="F448" s="312" t="str">
        <f>IF(AND('別紙3-1_区分⑤所要額内訳'!$I$4="大規模施設等(定員30人以上)",$F$426&gt;=5),F341,IF(AND('別紙3-1_区分⑤所要額内訳'!$I$4="小規模施設等(定員29人以下)",$F$426&gt;=2),F341,""))</f>
        <v/>
      </c>
      <c r="G448" s="312" t="str">
        <f>IF(AND('別紙3-1_区分⑤所要額内訳'!$I$4="大規模施設等(定員30人以上)",$G$426&gt;=5),G341,IF(AND('別紙3-1_区分⑤所要額内訳'!$I$4="小規模施設等(定員29人以下)",$G$426&gt;=2),G341,""))</f>
        <v/>
      </c>
      <c r="H448" s="312" t="str">
        <f>IF(AND('別紙3-1_区分⑤所要額内訳'!$I$4="大規模施設等(定員30人以上)",$H$426&gt;=5),H341,IF(AND('別紙3-1_区分⑤所要額内訳'!$I$4="小規模施設等(定員29人以下)",$H$426&gt;=2),H341,""))</f>
        <v/>
      </c>
      <c r="I448" s="312" t="str">
        <f>IF(AND('別紙3-1_区分⑤所要額内訳'!$I$4="大規模施設等(定員30人以上)",$I$426&gt;=5),I341,IF(AND('別紙3-1_区分⑤所要額内訳'!$I$4="小規模施設等(定員29人以下)",$I$426&gt;=2),I341,""))</f>
        <v/>
      </c>
      <c r="J448" s="312" t="str">
        <f>IF(AND('別紙3-1_区分⑤所要額内訳'!$I$4="大規模施設等(定員30人以上)",$J$426&gt;=5),J341,IF(AND('別紙3-1_区分⑤所要額内訳'!$I$4="小規模施設等(定員29人以下)",$J$426&gt;=2),J341,""))</f>
        <v/>
      </c>
      <c r="K448" s="312" t="str">
        <f>IF(AND('別紙3-1_区分⑤所要額内訳'!$I$4="大規模施設等(定員30人以上)",$K$426&gt;=5),K341,IF(AND('別紙3-1_区分⑤所要額内訳'!$I$4="小規模施設等(定員29人以下)",$K$426&gt;=2),K341,""))</f>
        <v/>
      </c>
      <c r="L448" s="312" t="str">
        <f>IF(AND('別紙3-1_区分⑤所要額内訳'!$I$4="大規模施設等(定員30人以上)",$L$426&gt;=5),L341,IF(AND('別紙3-1_区分⑤所要額内訳'!$I$4="小規模施設等(定員29人以下)",$L$426&gt;=2),L341,""))</f>
        <v/>
      </c>
      <c r="M448" s="312" t="str">
        <f>IF(AND('別紙3-1_区分⑤所要額内訳'!$I$4="大規模施設等(定員30人以上)",$M$426&gt;=5),M341,IF(AND('別紙3-1_区分⑤所要額内訳'!$I$4="小規模施設等(定員29人以下)",$M$426&gt;=2),M341,""))</f>
        <v/>
      </c>
      <c r="N448" s="312" t="str">
        <f>IF(AND('別紙3-1_区分⑤所要額内訳'!$I$4="大規模施設等(定員30人以上)",$N$426&gt;=5),N341,IF(AND('別紙3-1_区分⑤所要額内訳'!$I$4="小規模施設等(定員29人以下)",$N$426&gt;=2),N341,""))</f>
        <v/>
      </c>
      <c r="O448" s="312" t="str">
        <f>IF(AND('別紙3-1_区分⑤所要額内訳'!$I$4="大規模施設等(定員30人以上)",$O$426&gt;=5),O341,IF(AND('別紙3-1_区分⑤所要額内訳'!$I$4="小規模施設等(定員29人以下)",$O$426&gt;=2),O341,""))</f>
        <v/>
      </c>
      <c r="P448" s="312" t="str">
        <f>IF(AND('別紙3-1_区分⑤所要額内訳'!$I$4="大規模施設等(定員30人以上)",$P$426&gt;=5),P341,IF(AND('別紙3-1_区分⑤所要額内訳'!$I$4="小規模施設等(定員29人以下)",$P$426&gt;=2),P341,""))</f>
        <v/>
      </c>
      <c r="Q448" s="312" t="str">
        <f>IF(AND('別紙3-1_区分⑤所要額内訳'!$I$4="大規模施設等(定員30人以上)",$Q$426&gt;=5),Q341,IF(AND('別紙3-1_区分⑤所要額内訳'!$I$4="小規模施設等(定員29人以下)",$Q$426&gt;=2),Q341,""))</f>
        <v/>
      </c>
      <c r="R448" s="312" t="str">
        <f>IF(AND('別紙3-1_区分⑤所要額内訳'!$I$4="大規模施設等(定員30人以上)",$R$426&gt;=5),R341,IF(AND('別紙3-1_区分⑤所要額内訳'!$I$4="小規模施設等(定員29人以下)",$R$426&gt;=2),R341,""))</f>
        <v/>
      </c>
      <c r="S448" s="312" t="str">
        <f>IF(AND('別紙3-1_区分⑤所要額内訳'!$I$4="大規模施設等(定員30人以上)",$S$426&gt;=5),S341,IF(AND('別紙3-1_区分⑤所要額内訳'!$I$4="小規模施設等(定員29人以下)",$S$426&gt;=2),S341,""))</f>
        <v/>
      </c>
      <c r="T448" s="312" t="str">
        <f>IF(AND('別紙3-1_区分⑤所要額内訳'!$I$4="大規模施設等(定員30人以上)",$T$426&gt;=5),T341,IF(AND('別紙3-1_区分⑤所要額内訳'!$I$4="小規模施設等(定員29人以下)",$T$426&gt;=2),T341,""))</f>
        <v/>
      </c>
      <c r="U448" s="312" t="str">
        <f>IF(AND('別紙3-1_区分⑤所要額内訳'!$I$4="大規模施設等(定員30人以上)",$U$426&gt;=5),U341,IF(AND('別紙3-1_区分⑤所要額内訳'!$I$4="小規模施設等(定員29人以下)",$U$426&gt;=2),U341,""))</f>
        <v/>
      </c>
      <c r="V448" s="312" t="str">
        <f>IF(AND('別紙3-1_区分⑤所要額内訳'!$I$4="大規模施設等(定員30人以上)",$V$426&gt;=5),V341,IF(AND('別紙3-1_区分⑤所要額内訳'!$I$4="小規模施設等(定員29人以下)",$V$426&gt;=2),V341,""))</f>
        <v/>
      </c>
      <c r="W448" s="312" t="str">
        <f>IF(AND('別紙3-1_区分⑤所要額内訳'!$I$4="大規模施設等(定員30人以上)",$W$426&gt;=5),W341,IF(AND('別紙3-1_区分⑤所要額内訳'!$I$4="小規模施設等(定員29人以下)",$W$426&gt;=2),W341,""))</f>
        <v/>
      </c>
      <c r="X448" s="312" t="str">
        <f>IF(AND('別紙3-1_区分⑤所要額内訳'!$I$4="大規模施設等(定員30人以上)",$X$426&gt;=5),X341,IF(AND('別紙3-1_区分⑤所要額内訳'!$I$4="小規模施設等(定員29人以下)",$X$426&gt;=2),X341,""))</f>
        <v/>
      </c>
      <c r="Y448" s="312" t="str">
        <f>IF(AND('別紙3-1_区分⑤所要額内訳'!$I$4="大規模施設等(定員30人以上)",$Y$426&gt;=5),Y341,IF(AND('別紙3-1_区分⑤所要額内訳'!$I$4="小規模施設等(定員29人以下)",$Y$426&gt;=2),Y341,""))</f>
        <v/>
      </c>
      <c r="Z448" s="312" t="str">
        <f>IF(AND('別紙3-1_区分⑤所要額内訳'!$I$4="大規模施設等(定員30人以上)",$Z$426&gt;=5),Z341,IF(AND('別紙3-1_区分⑤所要額内訳'!$I$4="小規模施設等(定員29人以下)",$Z$426&gt;=2),Z341,""))</f>
        <v/>
      </c>
      <c r="AA448" s="312" t="str">
        <f>IF(AND('別紙3-1_区分⑤所要額内訳'!$I$4="大規模施設等(定員30人以上)",$AA$426&gt;=5),AA341,IF(AND('別紙3-1_区分⑤所要額内訳'!$I$4="小規模施設等(定員29人以下)",$AA$426&gt;=2),AA341,""))</f>
        <v/>
      </c>
      <c r="AB448" s="312" t="str">
        <f>IF(AND('別紙3-1_区分⑤所要額内訳'!$I$4="大規模施設等(定員30人以上)",$AB$426&gt;=5),AB341,IF(AND('別紙3-1_区分⑤所要額内訳'!$I$4="小規模施設等(定員29人以下)",$AB$426&gt;=2),AB341,""))</f>
        <v/>
      </c>
      <c r="AC448" s="312" t="str">
        <f>IF(AND('別紙3-1_区分⑤所要額内訳'!$I$4="大規模施設等(定員30人以上)",$AC$426&gt;=5),AC341,IF(AND('別紙3-1_区分⑤所要額内訳'!$I$4="小規模施設等(定員29人以下)",$AC$426&gt;=2),AC341,""))</f>
        <v/>
      </c>
      <c r="AD448" s="312" t="str">
        <f>IF(AND('別紙3-1_区分⑤所要額内訳'!$I$4="大規模施設等(定員30人以上)",$AD$426&gt;=5),AD341,IF(AND('別紙3-1_区分⑤所要額内訳'!$I$4="小規模施設等(定員29人以下)",$AD$426&gt;=2),AD341,""))</f>
        <v/>
      </c>
      <c r="AE448" s="312" t="str">
        <f>IF(AND('別紙3-1_区分⑤所要額内訳'!$I$4="大規模施設等(定員30人以上)",$AE$426&gt;=5),AE341,IF(AND('別紙3-1_区分⑤所要額内訳'!$I$4="小規模施設等(定員29人以下)",$AE$426&gt;=2),AE341,""))</f>
        <v/>
      </c>
      <c r="AF448" s="312" t="str">
        <f>IF(AND('別紙3-1_区分⑤所要額内訳'!$I$4="大規模施設等(定員30人以上)",$AF$426&gt;=5),AF341,IF(AND('別紙3-1_区分⑤所要額内訳'!$I$4="小規模施設等(定員29人以下)",$AF$426&gt;=2),AF341,""))</f>
        <v/>
      </c>
      <c r="AG448" s="312" t="str">
        <f>IF(AND('別紙3-1_区分⑤所要額内訳'!$I$4="大規模施設等(定員30人以上)",$AG$426&gt;=5),AG341,IF(AND('別紙3-1_区分⑤所要額内訳'!$I$4="小規模施設等(定員29人以下)",$AG$426&gt;=2),AG341,""))</f>
        <v/>
      </c>
      <c r="AH448" s="312" t="str">
        <f>IF(AND('別紙3-1_区分⑤所要額内訳'!$I$4="大規模施設等(定員30人以上)",$AH$426&gt;=5),AH341,IF(AND('別紙3-1_区分⑤所要額内訳'!$I$4="小規模施設等(定員29人以下)",$AH$426&gt;=2),AH341,""))</f>
        <v/>
      </c>
      <c r="AI448" s="312" t="str">
        <f>IF(AND('別紙3-1_区分⑤所要額内訳'!$I$4="大規模施設等(定員30人以上)",$AI$426&gt;=5),AI341,IF(AND('別紙3-1_区分⑤所要額内訳'!$I$4="小規模施設等(定員29人以下)",$AI$426&gt;=2),AI341,""))</f>
        <v/>
      </c>
      <c r="AJ448" s="312" t="str">
        <f>IF(AND('別紙3-1_区分⑤所要額内訳'!$I$4="大規模施設等(定員30人以上)",$AJ$426&gt;=5),AJ341,IF(AND('別紙3-1_区分⑤所要額内訳'!$I$4="小規模施設等(定員29人以下)",$AJ$426&gt;=2),AJ341,""))</f>
        <v/>
      </c>
      <c r="AK448" s="312" t="str">
        <f>IF(AND('別紙3-1_区分⑤所要額内訳'!$I$4="大規模施設等(定員30人以上)",$AK$426&gt;=5),AK341,IF(AND('別紙3-1_区分⑤所要額内訳'!$I$4="小規模施設等(定員29人以下)",$AK$426&gt;=2),AK341,""))</f>
        <v/>
      </c>
      <c r="AL448" s="312" t="str">
        <f>IF(AND('別紙3-1_区分⑤所要額内訳'!$I$4="大規模施設等(定員30人以上)",$AL$426&gt;=5),AL341,IF(AND('別紙3-1_区分⑤所要額内訳'!$I$4="小規模施設等(定員29人以下)",$AL$426&gt;=2),AL341,""))</f>
        <v/>
      </c>
      <c r="AM448" s="312" t="str">
        <f>IF(AND('別紙3-1_区分⑤所要額内訳'!$I$4="大規模施設等(定員30人以上)",$AM$426&gt;=5),AM341,IF(AND('別紙3-1_区分⑤所要額内訳'!$I$4="小規模施設等(定員29人以下)",$AM$426&gt;=2),AM341,""))</f>
        <v/>
      </c>
      <c r="AN448" s="312" t="str">
        <f>IF(AND('別紙3-1_区分⑤所要額内訳'!$I$4="大規模施設等(定員30人以上)",$AN$426&gt;=5),AN341,IF(AND('別紙3-1_区分⑤所要額内訳'!$I$4="小規模施設等(定員29人以下)",$AN$426&gt;=2),AN341,""))</f>
        <v/>
      </c>
      <c r="AO448" s="312" t="str">
        <f>IF(AND('別紙3-1_区分⑤所要額内訳'!$I$4="大規模施設等(定員30人以上)",$AO$426&gt;=5),AO341,IF(AND('別紙3-1_区分⑤所要額内訳'!$I$4="小規模施設等(定員29人以下)",$AO$426&gt;=2),AO341,""))</f>
        <v/>
      </c>
      <c r="AP448" s="312" t="str">
        <f>IF(AND('別紙3-1_区分⑤所要額内訳'!$I$4="大規模施設等(定員30人以上)",$AP$426&gt;=5),AP341,IF(AND('別紙3-1_区分⑤所要額内訳'!$I$4="小規模施設等(定員29人以下)",$AP$426&gt;=2),AP341,""))</f>
        <v/>
      </c>
      <c r="AQ448" s="312" t="str">
        <f>IF(AND('別紙3-1_区分⑤所要額内訳'!$I$4="大規模施設等(定員30人以上)",$AQ$426&gt;=5),AQ341,IF(AND('別紙3-1_区分⑤所要額内訳'!$I$4="小規模施設等(定員29人以下)",$AQ$426&gt;=2),AQ341,""))</f>
        <v/>
      </c>
      <c r="AR448" s="312" t="str">
        <f>IF(AND('別紙3-1_区分⑤所要額内訳'!$I$4="大規模施設等(定員30人以上)",$AR$426&gt;=5),AR341,IF(AND('別紙3-1_区分⑤所要額内訳'!$I$4="小規模施設等(定員29人以下)",$AR$426&gt;=2),AR341,""))</f>
        <v/>
      </c>
      <c r="AS448" s="312" t="str">
        <f>IF(AND('別紙3-1_区分⑤所要額内訳'!$I$4="大規模施設等(定員30人以上)",$AS$426&gt;=5),AS341,IF(AND('別紙3-1_区分⑤所要額内訳'!$I$4="小規模施設等(定員29人以下)",$AS$426&gt;=2),AS341,""))</f>
        <v/>
      </c>
      <c r="AT448" s="312" t="str">
        <f>IF(AND('別紙3-1_区分⑤所要額内訳'!$I$4="大規模施設等(定員30人以上)",$AT$426&gt;=5),AT341,IF(AND('別紙3-1_区分⑤所要額内訳'!$I$4="小規模施設等(定員29人以下)",$AT$426&gt;=2),AT341,""))</f>
        <v/>
      </c>
      <c r="AU448" s="312" t="str">
        <f>IF(AND('別紙3-1_区分⑤所要額内訳'!$I$4="大規模施設等(定員30人以上)",$AU$426&gt;=5),AU341,IF(AND('別紙3-1_区分⑤所要額内訳'!$I$4="小規模施設等(定員29人以下)",$AU$426&gt;=2),AU341,""))</f>
        <v/>
      </c>
      <c r="AV448" s="312" t="str">
        <f>IF(AND('別紙3-1_区分⑤所要額内訳'!$I$4="大規模施設等(定員30人以上)",$AV$426&gt;=5),AV341,IF(AND('別紙3-1_区分⑤所要額内訳'!$I$4="小規模施設等(定員29人以下)",$AV$426&gt;=2),AV341,""))</f>
        <v/>
      </c>
      <c r="AW448" s="312" t="str">
        <f>IF(AND('別紙3-1_区分⑤所要額内訳'!$I$4="大規模施設等(定員30人以上)",$AW$426&gt;=5),AW341,IF(AND('別紙3-1_区分⑤所要額内訳'!$I$4="小規模施設等(定員29人以下)",$AW$426&gt;=2),AW341,""))</f>
        <v/>
      </c>
      <c r="AX448" s="312" t="str">
        <f>IF(AND('別紙3-1_区分⑤所要額内訳'!$I$4="大規模施設等(定員30人以上)",$AX$426&gt;=5),AX341,IF(AND('別紙3-1_区分⑤所要額内訳'!$I$4="小規模施設等(定員29人以下)",$AX$426&gt;=2),AX341,""))</f>
        <v/>
      </c>
      <c r="AY448" s="312" t="str">
        <f>IF(AND('別紙3-1_区分⑤所要額内訳'!$I$4="大規模施設等(定員30人以上)",$AY$426&gt;=5),AY341,IF(AND('別紙3-1_区分⑤所要額内訳'!$I$4="小規模施設等(定員29人以下)",$AY$426&gt;=2),AY341,""))</f>
        <v/>
      </c>
      <c r="AZ448" s="312" t="str">
        <f>IF(AND('別紙3-1_区分⑤所要額内訳'!$I$4="大規模施設等(定員30人以上)",$AZ$426&gt;=5),AZ341,IF(AND('別紙3-1_区分⑤所要額内訳'!$I$4="小規模施設等(定員29人以下)",$AZ$426&gt;=2),AZ341,""))</f>
        <v/>
      </c>
      <c r="BA448" s="312" t="str">
        <f>IF(AND('別紙3-1_区分⑤所要額内訳'!$I$4="大規模施設等(定員30人以上)",$BA$426&gt;=5),BA341,IF(AND('別紙3-1_区分⑤所要額内訳'!$I$4="小規模施設等(定員29人以下)",$BA$426&gt;=2),BA341,""))</f>
        <v/>
      </c>
      <c r="BB448" s="311">
        <f t="shared" si="454"/>
        <v>0</v>
      </c>
    </row>
    <row r="449" spans="1:54">
      <c r="A449" s="307" t="str">
        <f t="shared" si="453"/>
        <v/>
      </c>
      <c r="B449" s="313" t="str">
        <f t="shared" si="453"/>
        <v/>
      </c>
      <c r="C449" s="307" t="str">
        <f t="shared" si="453"/>
        <v/>
      </c>
      <c r="D449" s="312" t="str">
        <f>IF(AND('別紙3-1_区分⑤所要額内訳'!$I$4="大規模施設等(定員30人以上)",$D$426&gt;=5),D342,IF(AND('別紙3-1_区分⑤所要額内訳'!$I$4="小規模施設等(定員29人以下)",$D$426&gt;=2),D342,""))</f>
        <v/>
      </c>
      <c r="E449" s="312" t="str">
        <f>IF(AND('別紙3-1_区分⑤所要額内訳'!$I$4="大規模施設等(定員30人以上)",$E$426&gt;=5),E342,IF(AND('別紙3-1_区分⑤所要額内訳'!$I$4="小規模施設等(定員29人以下)",$E$426&gt;=2),E342,""))</f>
        <v/>
      </c>
      <c r="F449" s="312" t="str">
        <f>IF(AND('別紙3-1_区分⑤所要額内訳'!$I$4="大規模施設等(定員30人以上)",$F$426&gt;=5),F342,IF(AND('別紙3-1_区分⑤所要額内訳'!$I$4="小規模施設等(定員29人以下)",$F$426&gt;=2),F342,""))</f>
        <v/>
      </c>
      <c r="G449" s="312" t="str">
        <f>IF(AND('別紙3-1_区分⑤所要額内訳'!$I$4="大規模施設等(定員30人以上)",$G$426&gt;=5),G342,IF(AND('別紙3-1_区分⑤所要額内訳'!$I$4="小規模施設等(定員29人以下)",$G$426&gt;=2),G342,""))</f>
        <v/>
      </c>
      <c r="H449" s="312" t="str">
        <f>IF(AND('別紙3-1_区分⑤所要額内訳'!$I$4="大規模施設等(定員30人以上)",$H$426&gt;=5),H342,IF(AND('別紙3-1_区分⑤所要額内訳'!$I$4="小規模施設等(定員29人以下)",$H$426&gt;=2),H342,""))</f>
        <v/>
      </c>
      <c r="I449" s="312" t="str">
        <f>IF(AND('別紙3-1_区分⑤所要額内訳'!$I$4="大規模施設等(定員30人以上)",$I$426&gt;=5),I342,IF(AND('別紙3-1_区分⑤所要額内訳'!$I$4="小規模施設等(定員29人以下)",$I$426&gt;=2),I342,""))</f>
        <v/>
      </c>
      <c r="J449" s="312" t="str">
        <f>IF(AND('別紙3-1_区分⑤所要額内訳'!$I$4="大規模施設等(定員30人以上)",$J$426&gt;=5),J342,IF(AND('別紙3-1_区分⑤所要額内訳'!$I$4="小規模施設等(定員29人以下)",$J$426&gt;=2),J342,""))</f>
        <v/>
      </c>
      <c r="K449" s="312" t="str">
        <f>IF(AND('別紙3-1_区分⑤所要額内訳'!$I$4="大規模施設等(定員30人以上)",$K$426&gt;=5),K342,IF(AND('別紙3-1_区分⑤所要額内訳'!$I$4="小規模施設等(定員29人以下)",$K$426&gt;=2),K342,""))</f>
        <v/>
      </c>
      <c r="L449" s="312" t="str">
        <f>IF(AND('別紙3-1_区分⑤所要額内訳'!$I$4="大規模施設等(定員30人以上)",$L$426&gt;=5),L342,IF(AND('別紙3-1_区分⑤所要額内訳'!$I$4="小規模施設等(定員29人以下)",$L$426&gt;=2),L342,""))</f>
        <v/>
      </c>
      <c r="M449" s="312" t="str">
        <f>IF(AND('別紙3-1_区分⑤所要額内訳'!$I$4="大規模施設等(定員30人以上)",$M$426&gt;=5),M342,IF(AND('別紙3-1_区分⑤所要額内訳'!$I$4="小規模施設等(定員29人以下)",$M$426&gt;=2),M342,""))</f>
        <v/>
      </c>
      <c r="N449" s="312" t="str">
        <f>IF(AND('別紙3-1_区分⑤所要額内訳'!$I$4="大規模施設等(定員30人以上)",$N$426&gt;=5),N342,IF(AND('別紙3-1_区分⑤所要額内訳'!$I$4="小規模施設等(定員29人以下)",$N$426&gt;=2),N342,""))</f>
        <v/>
      </c>
      <c r="O449" s="312" t="str">
        <f>IF(AND('別紙3-1_区分⑤所要額内訳'!$I$4="大規模施設等(定員30人以上)",$O$426&gt;=5),O342,IF(AND('別紙3-1_区分⑤所要額内訳'!$I$4="小規模施設等(定員29人以下)",$O$426&gt;=2),O342,""))</f>
        <v/>
      </c>
      <c r="P449" s="312" t="str">
        <f>IF(AND('別紙3-1_区分⑤所要額内訳'!$I$4="大規模施設等(定員30人以上)",$P$426&gt;=5),P342,IF(AND('別紙3-1_区分⑤所要額内訳'!$I$4="小規模施設等(定員29人以下)",$P$426&gt;=2),P342,""))</f>
        <v/>
      </c>
      <c r="Q449" s="312" t="str">
        <f>IF(AND('別紙3-1_区分⑤所要額内訳'!$I$4="大規模施設等(定員30人以上)",$Q$426&gt;=5),Q342,IF(AND('別紙3-1_区分⑤所要額内訳'!$I$4="小規模施設等(定員29人以下)",$Q$426&gt;=2),Q342,""))</f>
        <v/>
      </c>
      <c r="R449" s="312" t="str">
        <f>IF(AND('別紙3-1_区分⑤所要額内訳'!$I$4="大規模施設等(定員30人以上)",$R$426&gt;=5),R342,IF(AND('別紙3-1_区分⑤所要額内訳'!$I$4="小規模施設等(定員29人以下)",$R$426&gt;=2),R342,""))</f>
        <v/>
      </c>
      <c r="S449" s="312" t="str">
        <f>IF(AND('別紙3-1_区分⑤所要額内訳'!$I$4="大規模施設等(定員30人以上)",$S$426&gt;=5),S342,IF(AND('別紙3-1_区分⑤所要額内訳'!$I$4="小規模施設等(定員29人以下)",$S$426&gt;=2),S342,""))</f>
        <v/>
      </c>
      <c r="T449" s="312" t="str">
        <f>IF(AND('別紙3-1_区分⑤所要額内訳'!$I$4="大規模施設等(定員30人以上)",$T$426&gt;=5),T342,IF(AND('別紙3-1_区分⑤所要額内訳'!$I$4="小規模施設等(定員29人以下)",$T$426&gt;=2),T342,""))</f>
        <v/>
      </c>
      <c r="U449" s="312" t="str">
        <f>IF(AND('別紙3-1_区分⑤所要額内訳'!$I$4="大規模施設等(定員30人以上)",$U$426&gt;=5),U342,IF(AND('別紙3-1_区分⑤所要額内訳'!$I$4="小規模施設等(定員29人以下)",$U$426&gt;=2),U342,""))</f>
        <v/>
      </c>
      <c r="V449" s="312" t="str">
        <f>IF(AND('別紙3-1_区分⑤所要額内訳'!$I$4="大規模施設等(定員30人以上)",$V$426&gt;=5),V342,IF(AND('別紙3-1_区分⑤所要額内訳'!$I$4="小規模施設等(定員29人以下)",$V$426&gt;=2),V342,""))</f>
        <v/>
      </c>
      <c r="W449" s="312" t="str">
        <f>IF(AND('別紙3-1_区分⑤所要額内訳'!$I$4="大規模施設等(定員30人以上)",$W$426&gt;=5),W342,IF(AND('別紙3-1_区分⑤所要額内訳'!$I$4="小規模施設等(定員29人以下)",$W$426&gt;=2),W342,""))</f>
        <v/>
      </c>
      <c r="X449" s="312" t="str">
        <f>IF(AND('別紙3-1_区分⑤所要額内訳'!$I$4="大規模施設等(定員30人以上)",$X$426&gt;=5),X342,IF(AND('別紙3-1_区分⑤所要額内訳'!$I$4="小規模施設等(定員29人以下)",$X$426&gt;=2),X342,""))</f>
        <v/>
      </c>
      <c r="Y449" s="312" t="str">
        <f>IF(AND('別紙3-1_区分⑤所要額内訳'!$I$4="大規模施設等(定員30人以上)",$Y$426&gt;=5),Y342,IF(AND('別紙3-1_区分⑤所要額内訳'!$I$4="小規模施設等(定員29人以下)",$Y$426&gt;=2),Y342,""))</f>
        <v/>
      </c>
      <c r="Z449" s="312" t="str">
        <f>IF(AND('別紙3-1_区分⑤所要額内訳'!$I$4="大規模施設等(定員30人以上)",$Z$426&gt;=5),Z342,IF(AND('別紙3-1_区分⑤所要額内訳'!$I$4="小規模施設等(定員29人以下)",$Z$426&gt;=2),Z342,""))</f>
        <v/>
      </c>
      <c r="AA449" s="312" t="str">
        <f>IF(AND('別紙3-1_区分⑤所要額内訳'!$I$4="大規模施設等(定員30人以上)",$AA$426&gt;=5),AA342,IF(AND('別紙3-1_区分⑤所要額内訳'!$I$4="小規模施設等(定員29人以下)",$AA$426&gt;=2),AA342,""))</f>
        <v/>
      </c>
      <c r="AB449" s="312" t="str">
        <f>IF(AND('別紙3-1_区分⑤所要額内訳'!$I$4="大規模施設等(定員30人以上)",$AB$426&gt;=5),AB342,IF(AND('別紙3-1_区分⑤所要額内訳'!$I$4="小規模施設等(定員29人以下)",$AB$426&gt;=2),AB342,""))</f>
        <v/>
      </c>
      <c r="AC449" s="312" t="str">
        <f>IF(AND('別紙3-1_区分⑤所要額内訳'!$I$4="大規模施設等(定員30人以上)",$AC$426&gt;=5),AC342,IF(AND('別紙3-1_区分⑤所要額内訳'!$I$4="小規模施設等(定員29人以下)",$AC$426&gt;=2),AC342,""))</f>
        <v/>
      </c>
      <c r="AD449" s="312" t="str">
        <f>IF(AND('別紙3-1_区分⑤所要額内訳'!$I$4="大規模施設等(定員30人以上)",$AD$426&gt;=5),AD342,IF(AND('別紙3-1_区分⑤所要額内訳'!$I$4="小規模施設等(定員29人以下)",$AD$426&gt;=2),AD342,""))</f>
        <v/>
      </c>
      <c r="AE449" s="312" t="str">
        <f>IF(AND('別紙3-1_区分⑤所要額内訳'!$I$4="大規模施設等(定員30人以上)",$AE$426&gt;=5),AE342,IF(AND('別紙3-1_区分⑤所要額内訳'!$I$4="小規模施設等(定員29人以下)",$AE$426&gt;=2),AE342,""))</f>
        <v/>
      </c>
      <c r="AF449" s="312" t="str">
        <f>IF(AND('別紙3-1_区分⑤所要額内訳'!$I$4="大規模施設等(定員30人以上)",$AF$426&gt;=5),AF342,IF(AND('別紙3-1_区分⑤所要額内訳'!$I$4="小規模施設等(定員29人以下)",$AF$426&gt;=2),AF342,""))</f>
        <v/>
      </c>
      <c r="AG449" s="312" t="str">
        <f>IF(AND('別紙3-1_区分⑤所要額内訳'!$I$4="大規模施設等(定員30人以上)",$AG$426&gt;=5),AG342,IF(AND('別紙3-1_区分⑤所要額内訳'!$I$4="小規模施設等(定員29人以下)",$AG$426&gt;=2),AG342,""))</f>
        <v/>
      </c>
      <c r="AH449" s="312" t="str">
        <f>IF(AND('別紙3-1_区分⑤所要額内訳'!$I$4="大規模施設等(定員30人以上)",$AH$426&gt;=5),AH342,IF(AND('別紙3-1_区分⑤所要額内訳'!$I$4="小規模施設等(定員29人以下)",$AH$426&gt;=2),AH342,""))</f>
        <v/>
      </c>
      <c r="AI449" s="312" t="str">
        <f>IF(AND('別紙3-1_区分⑤所要額内訳'!$I$4="大規模施設等(定員30人以上)",$AI$426&gt;=5),AI342,IF(AND('別紙3-1_区分⑤所要額内訳'!$I$4="小規模施設等(定員29人以下)",$AI$426&gt;=2),AI342,""))</f>
        <v/>
      </c>
      <c r="AJ449" s="312" t="str">
        <f>IF(AND('別紙3-1_区分⑤所要額内訳'!$I$4="大規模施設等(定員30人以上)",$AJ$426&gt;=5),AJ342,IF(AND('別紙3-1_区分⑤所要額内訳'!$I$4="小規模施設等(定員29人以下)",$AJ$426&gt;=2),AJ342,""))</f>
        <v/>
      </c>
      <c r="AK449" s="312" t="str">
        <f>IF(AND('別紙3-1_区分⑤所要額内訳'!$I$4="大規模施設等(定員30人以上)",$AK$426&gt;=5),AK342,IF(AND('別紙3-1_区分⑤所要額内訳'!$I$4="小規模施設等(定員29人以下)",$AK$426&gt;=2),AK342,""))</f>
        <v/>
      </c>
      <c r="AL449" s="312" t="str">
        <f>IF(AND('別紙3-1_区分⑤所要額内訳'!$I$4="大規模施設等(定員30人以上)",$AL$426&gt;=5),AL342,IF(AND('別紙3-1_区分⑤所要額内訳'!$I$4="小規模施設等(定員29人以下)",$AL$426&gt;=2),AL342,""))</f>
        <v/>
      </c>
      <c r="AM449" s="312" t="str">
        <f>IF(AND('別紙3-1_区分⑤所要額内訳'!$I$4="大規模施設等(定員30人以上)",$AM$426&gt;=5),AM342,IF(AND('別紙3-1_区分⑤所要額内訳'!$I$4="小規模施設等(定員29人以下)",$AM$426&gt;=2),AM342,""))</f>
        <v/>
      </c>
      <c r="AN449" s="312" t="str">
        <f>IF(AND('別紙3-1_区分⑤所要額内訳'!$I$4="大規模施設等(定員30人以上)",$AN$426&gt;=5),AN342,IF(AND('別紙3-1_区分⑤所要額内訳'!$I$4="小規模施設等(定員29人以下)",$AN$426&gt;=2),AN342,""))</f>
        <v/>
      </c>
      <c r="AO449" s="312" t="str">
        <f>IF(AND('別紙3-1_区分⑤所要額内訳'!$I$4="大規模施設等(定員30人以上)",$AO$426&gt;=5),AO342,IF(AND('別紙3-1_区分⑤所要額内訳'!$I$4="小規模施設等(定員29人以下)",$AO$426&gt;=2),AO342,""))</f>
        <v/>
      </c>
      <c r="AP449" s="312" t="str">
        <f>IF(AND('別紙3-1_区分⑤所要額内訳'!$I$4="大規模施設等(定員30人以上)",$AP$426&gt;=5),AP342,IF(AND('別紙3-1_区分⑤所要額内訳'!$I$4="小規模施設等(定員29人以下)",$AP$426&gt;=2),AP342,""))</f>
        <v/>
      </c>
      <c r="AQ449" s="312" t="str">
        <f>IF(AND('別紙3-1_区分⑤所要額内訳'!$I$4="大規模施設等(定員30人以上)",$AQ$426&gt;=5),AQ342,IF(AND('別紙3-1_区分⑤所要額内訳'!$I$4="小規模施設等(定員29人以下)",$AQ$426&gt;=2),AQ342,""))</f>
        <v/>
      </c>
      <c r="AR449" s="312" t="str">
        <f>IF(AND('別紙3-1_区分⑤所要額内訳'!$I$4="大規模施設等(定員30人以上)",$AR$426&gt;=5),AR342,IF(AND('別紙3-1_区分⑤所要額内訳'!$I$4="小規模施設等(定員29人以下)",$AR$426&gt;=2),AR342,""))</f>
        <v/>
      </c>
      <c r="AS449" s="312" t="str">
        <f>IF(AND('別紙3-1_区分⑤所要額内訳'!$I$4="大規模施設等(定員30人以上)",$AS$426&gt;=5),AS342,IF(AND('別紙3-1_区分⑤所要額内訳'!$I$4="小規模施設等(定員29人以下)",$AS$426&gt;=2),AS342,""))</f>
        <v/>
      </c>
      <c r="AT449" s="312" t="str">
        <f>IF(AND('別紙3-1_区分⑤所要額内訳'!$I$4="大規模施設等(定員30人以上)",$AT$426&gt;=5),AT342,IF(AND('別紙3-1_区分⑤所要額内訳'!$I$4="小規模施設等(定員29人以下)",$AT$426&gt;=2),AT342,""))</f>
        <v/>
      </c>
      <c r="AU449" s="312" t="str">
        <f>IF(AND('別紙3-1_区分⑤所要額内訳'!$I$4="大規模施設等(定員30人以上)",$AU$426&gt;=5),AU342,IF(AND('別紙3-1_区分⑤所要額内訳'!$I$4="小規模施設等(定員29人以下)",$AU$426&gt;=2),AU342,""))</f>
        <v/>
      </c>
      <c r="AV449" s="312" t="str">
        <f>IF(AND('別紙3-1_区分⑤所要額内訳'!$I$4="大規模施設等(定員30人以上)",$AV$426&gt;=5),AV342,IF(AND('別紙3-1_区分⑤所要額内訳'!$I$4="小規模施設等(定員29人以下)",$AV$426&gt;=2),AV342,""))</f>
        <v/>
      </c>
      <c r="AW449" s="312" t="str">
        <f>IF(AND('別紙3-1_区分⑤所要額内訳'!$I$4="大規模施設等(定員30人以上)",$AW$426&gt;=5),AW342,IF(AND('別紙3-1_区分⑤所要額内訳'!$I$4="小規模施設等(定員29人以下)",$AW$426&gt;=2),AW342,""))</f>
        <v/>
      </c>
      <c r="AX449" s="312" t="str">
        <f>IF(AND('別紙3-1_区分⑤所要額内訳'!$I$4="大規模施設等(定員30人以上)",$AX$426&gt;=5),AX342,IF(AND('別紙3-1_区分⑤所要額内訳'!$I$4="小規模施設等(定員29人以下)",$AX$426&gt;=2),AX342,""))</f>
        <v/>
      </c>
      <c r="AY449" s="312" t="str">
        <f>IF(AND('別紙3-1_区分⑤所要額内訳'!$I$4="大規模施設等(定員30人以上)",$AY$426&gt;=5),AY342,IF(AND('別紙3-1_区分⑤所要額内訳'!$I$4="小規模施設等(定員29人以下)",$AY$426&gt;=2),AY342,""))</f>
        <v/>
      </c>
      <c r="AZ449" s="312" t="str">
        <f>IF(AND('別紙3-1_区分⑤所要額内訳'!$I$4="大規模施設等(定員30人以上)",$AZ$426&gt;=5),AZ342,IF(AND('別紙3-1_区分⑤所要額内訳'!$I$4="小規模施設等(定員29人以下)",$AZ$426&gt;=2),AZ342,""))</f>
        <v/>
      </c>
      <c r="BA449" s="312" t="str">
        <f>IF(AND('別紙3-1_区分⑤所要額内訳'!$I$4="大規模施設等(定員30人以上)",$BA$426&gt;=5),BA342,IF(AND('別紙3-1_区分⑤所要額内訳'!$I$4="小規模施設等(定員29人以下)",$BA$426&gt;=2),BA342,""))</f>
        <v/>
      </c>
      <c r="BB449" s="311">
        <f t="shared" si="454"/>
        <v>0</v>
      </c>
    </row>
    <row r="450" spans="1:54">
      <c r="A450" s="307" t="str">
        <f t="shared" si="453"/>
        <v/>
      </c>
      <c r="B450" s="313" t="str">
        <f t="shared" si="453"/>
        <v/>
      </c>
      <c r="C450" s="307" t="str">
        <f t="shared" si="453"/>
        <v/>
      </c>
      <c r="D450" s="312" t="str">
        <f>IF(AND('別紙3-1_区分⑤所要額内訳'!$I$4="大規模施設等(定員30人以上)",$D$426&gt;=5),D343,IF(AND('別紙3-1_区分⑤所要額内訳'!$I$4="小規模施設等(定員29人以下)",$D$426&gt;=2),D343,""))</f>
        <v/>
      </c>
      <c r="E450" s="312" t="str">
        <f>IF(AND('別紙3-1_区分⑤所要額内訳'!$I$4="大規模施設等(定員30人以上)",$E$426&gt;=5),E343,IF(AND('別紙3-1_区分⑤所要額内訳'!$I$4="小規模施設等(定員29人以下)",$E$426&gt;=2),E343,""))</f>
        <v/>
      </c>
      <c r="F450" s="312" t="str">
        <f>IF(AND('別紙3-1_区分⑤所要額内訳'!$I$4="大規模施設等(定員30人以上)",$F$426&gt;=5),F343,IF(AND('別紙3-1_区分⑤所要額内訳'!$I$4="小規模施設等(定員29人以下)",$F$426&gt;=2),F343,""))</f>
        <v/>
      </c>
      <c r="G450" s="312" t="str">
        <f>IF(AND('別紙3-1_区分⑤所要額内訳'!$I$4="大規模施設等(定員30人以上)",$G$426&gt;=5),G343,IF(AND('別紙3-1_区分⑤所要額内訳'!$I$4="小規模施設等(定員29人以下)",$G$426&gt;=2),G343,""))</f>
        <v/>
      </c>
      <c r="H450" s="312" t="str">
        <f>IF(AND('別紙3-1_区分⑤所要額内訳'!$I$4="大規模施設等(定員30人以上)",$H$426&gt;=5),H343,IF(AND('別紙3-1_区分⑤所要額内訳'!$I$4="小規模施設等(定員29人以下)",$H$426&gt;=2),H343,""))</f>
        <v/>
      </c>
      <c r="I450" s="312" t="str">
        <f>IF(AND('別紙3-1_区分⑤所要額内訳'!$I$4="大規模施設等(定員30人以上)",$I$426&gt;=5),I343,IF(AND('別紙3-1_区分⑤所要額内訳'!$I$4="小規模施設等(定員29人以下)",$I$426&gt;=2),I343,""))</f>
        <v/>
      </c>
      <c r="J450" s="312" t="str">
        <f>IF(AND('別紙3-1_区分⑤所要額内訳'!$I$4="大規模施設等(定員30人以上)",$J$426&gt;=5),J343,IF(AND('別紙3-1_区分⑤所要額内訳'!$I$4="小規模施設等(定員29人以下)",$J$426&gt;=2),J343,""))</f>
        <v/>
      </c>
      <c r="K450" s="312" t="str">
        <f>IF(AND('別紙3-1_区分⑤所要額内訳'!$I$4="大規模施設等(定員30人以上)",$K$426&gt;=5),K343,IF(AND('別紙3-1_区分⑤所要額内訳'!$I$4="小規模施設等(定員29人以下)",$K$426&gt;=2),K343,""))</f>
        <v/>
      </c>
      <c r="L450" s="312" t="str">
        <f>IF(AND('別紙3-1_区分⑤所要額内訳'!$I$4="大規模施設等(定員30人以上)",$L$426&gt;=5),L343,IF(AND('別紙3-1_区分⑤所要額内訳'!$I$4="小規模施設等(定員29人以下)",$L$426&gt;=2),L343,""))</f>
        <v/>
      </c>
      <c r="M450" s="312" t="str">
        <f>IF(AND('別紙3-1_区分⑤所要額内訳'!$I$4="大規模施設等(定員30人以上)",$M$426&gt;=5),M343,IF(AND('別紙3-1_区分⑤所要額内訳'!$I$4="小規模施設等(定員29人以下)",$M$426&gt;=2),M343,""))</f>
        <v/>
      </c>
      <c r="N450" s="312" t="str">
        <f>IF(AND('別紙3-1_区分⑤所要額内訳'!$I$4="大規模施設等(定員30人以上)",$N$426&gt;=5),N343,IF(AND('別紙3-1_区分⑤所要額内訳'!$I$4="小規模施設等(定員29人以下)",$N$426&gt;=2),N343,""))</f>
        <v/>
      </c>
      <c r="O450" s="312" t="str">
        <f>IF(AND('別紙3-1_区分⑤所要額内訳'!$I$4="大規模施設等(定員30人以上)",$O$426&gt;=5),O343,IF(AND('別紙3-1_区分⑤所要額内訳'!$I$4="小規模施設等(定員29人以下)",$O$426&gt;=2),O343,""))</f>
        <v/>
      </c>
      <c r="P450" s="312" t="str">
        <f>IF(AND('別紙3-1_区分⑤所要額内訳'!$I$4="大規模施設等(定員30人以上)",$P$426&gt;=5),P343,IF(AND('別紙3-1_区分⑤所要額内訳'!$I$4="小規模施設等(定員29人以下)",$P$426&gt;=2),P343,""))</f>
        <v/>
      </c>
      <c r="Q450" s="312" t="str">
        <f>IF(AND('別紙3-1_区分⑤所要額内訳'!$I$4="大規模施設等(定員30人以上)",$Q$426&gt;=5),Q343,IF(AND('別紙3-1_区分⑤所要額内訳'!$I$4="小規模施設等(定員29人以下)",$Q$426&gt;=2),Q343,""))</f>
        <v/>
      </c>
      <c r="R450" s="312" t="str">
        <f>IF(AND('別紙3-1_区分⑤所要額内訳'!$I$4="大規模施設等(定員30人以上)",$R$426&gt;=5),R343,IF(AND('別紙3-1_区分⑤所要額内訳'!$I$4="小規模施設等(定員29人以下)",$R$426&gt;=2),R343,""))</f>
        <v/>
      </c>
      <c r="S450" s="312" t="str">
        <f>IF(AND('別紙3-1_区分⑤所要額内訳'!$I$4="大規模施設等(定員30人以上)",$S$426&gt;=5),S343,IF(AND('別紙3-1_区分⑤所要額内訳'!$I$4="小規模施設等(定員29人以下)",$S$426&gt;=2),S343,""))</f>
        <v/>
      </c>
      <c r="T450" s="312" t="str">
        <f>IF(AND('別紙3-1_区分⑤所要額内訳'!$I$4="大規模施設等(定員30人以上)",$T$426&gt;=5),T343,IF(AND('別紙3-1_区分⑤所要額内訳'!$I$4="小規模施設等(定員29人以下)",$T$426&gt;=2),T343,""))</f>
        <v/>
      </c>
      <c r="U450" s="312" t="str">
        <f>IF(AND('別紙3-1_区分⑤所要額内訳'!$I$4="大規模施設等(定員30人以上)",$U$426&gt;=5),U343,IF(AND('別紙3-1_区分⑤所要額内訳'!$I$4="小規模施設等(定員29人以下)",$U$426&gt;=2),U343,""))</f>
        <v/>
      </c>
      <c r="V450" s="312" t="str">
        <f>IF(AND('別紙3-1_区分⑤所要額内訳'!$I$4="大規模施設等(定員30人以上)",$V$426&gt;=5),V343,IF(AND('別紙3-1_区分⑤所要額内訳'!$I$4="小規模施設等(定員29人以下)",$V$426&gt;=2),V343,""))</f>
        <v/>
      </c>
      <c r="W450" s="312" t="str">
        <f>IF(AND('別紙3-1_区分⑤所要額内訳'!$I$4="大規模施設等(定員30人以上)",$W$426&gt;=5),W343,IF(AND('別紙3-1_区分⑤所要額内訳'!$I$4="小規模施設等(定員29人以下)",$W$426&gt;=2),W343,""))</f>
        <v/>
      </c>
      <c r="X450" s="312" t="str">
        <f>IF(AND('別紙3-1_区分⑤所要額内訳'!$I$4="大規模施設等(定員30人以上)",$X$426&gt;=5),X343,IF(AND('別紙3-1_区分⑤所要額内訳'!$I$4="小規模施設等(定員29人以下)",$X$426&gt;=2),X343,""))</f>
        <v/>
      </c>
      <c r="Y450" s="312" t="str">
        <f>IF(AND('別紙3-1_区分⑤所要額内訳'!$I$4="大規模施設等(定員30人以上)",$Y$426&gt;=5),Y343,IF(AND('別紙3-1_区分⑤所要額内訳'!$I$4="小規模施設等(定員29人以下)",$Y$426&gt;=2),Y343,""))</f>
        <v/>
      </c>
      <c r="Z450" s="312" t="str">
        <f>IF(AND('別紙3-1_区分⑤所要額内訳'!$I$4="大規模施設等(定員30人以上)",$Z$426&gt;=5),Z343,IF(AND('別紙3-1_区分⑤所要額内訳'!$I$4="小規模施設等(定員29人以下)",$Z$426&gt;=2),Z343,""))</f>
        <v/>
      </c>
      <c r="AA450" s="312" t="str">
        <f>IF(AND('別紙3-1_区分⑤所要額内訳'!$I$4="大規模施設等(定員30人以上)",$AA$426&gt;=5),AA343,IF(AND('別紙3-1_区分⑤所要額内訳'!$I$4="小規模施設等(定員29人以下)",$AA$426&gt;=2),AA343,""))</f>
        <v/>
      </c>
      <c r="AB450" s="312" t="str">
        <f>IF(AND('別紙3-1_区分⑤所要額内訳'!$I$4="大規模施設等(定員30人以上)",$AB$426&gt;=5),AB343,IF(AND('別紙3-1_区分⑤所要額内訳'!$I$4="小規模施設等(定員29人以下)",$AB$426&gt;=2),AB343,""))</f>
        <v/>
      </c>
      <c r="AC450" s="312" t="str">
        <f>IF(AND('別紙3-1_区分⑤所要額内訳'!$I$4="大規模施設等(定員30人以上)",$AC$426&gt;=5),AC343,IF(AND('別紙3-1_区分⑤所要額内訳'!$I$4="小規模施設等(定員29人以下)",$AC$426&gt;=2),AC343,""))</f>
        <v/>
      </c>
      <c r="AD450" s="312" t="str">
        <f>IF(AND('別紙3-1_区分⑤所要額内訳'!$I$4="大規模施設等(定員30人以上)",$AD$426&gt;=5),AD343,IF(AND('別紙3-1_区分⑤所要額内訳'!$I$4="小規模施設等(定員29人以下)",$AD$426&gt;=2),AD343,""))</f>
        <v/>
      </c>
      <c r="AE450" s="312" t="str">
        <f>IF(AND('別紙3-1_区分⑤所要額内訳'!$I$4="大規模施設等(定員30人以上)",$AE$426&gt;=5),AE343,IF(AND('別紙3-1_区分⑤所要額内訳'!$I$4="小規模施設等(定員29人以下)",$AE$426&gt;=2),AE343,""))</f>
        <v/>
      </c>
      <c r="AF450" s="312" t="str">
        <f>IF(AND('別紙3-1_区分⑤所要額内訳'!$I$4="大規模施設等(定員30人以上)",$AF$426&gt;=5),AF343,IF(AND('別紙3-1_区分⑤所要額内訳'!$I$4="小規模施設等(定員29人以下)",$AF$426&gt;=2),AF343,""))</f>
        <v/>
      </c>
      <c r="AG450" s="312" t="str">
        <f>IF(AND('別紙3-1_区分⑤所要額内訳'!$I$4="大規模施設等(定員30人以上)",$AG$426&gt;=5),AG343,IF(AND('別紙3-1_区分⑤所要額内訳'!$I$4="小規模施設等(定員29人以下)",$AG$426&gt;=2),AG343,""))</f>
        <v/>
      </c>
      <c r="AH450" s="312" t="str">
        <f>IF(AND('別紙3-1_区分⑤所要額内訳'!$I$4="大規模施設等(定員30人以上)",$AH$426&gt;=5),AH343,IF(AND('別紙3-1_区分⑤所要額内訳'!$I$4="小規模施設等(定員29人以下)",$AH$426&gt;=2),AH343,""))</f>
        <v/>
      </c>
      <c r="AI450" s="312" t="str">
        <f>IF(AND('別紙3-1_区分⑤所要額内訳'!$I$4="大規模施設等(定員30人以上)",$AI$426&gt;=5),AI343,IF(AND('別紙3-1_区分⑤所要額内訳'!$I$4="小規模施設等(定員29人以下)",$AI$426&gt;=2),AI343,""))</f>
        <v/>
      </c>
      <c r="AJ450" s="312" t="str">
        <f>IF(AND('別紙3-1_区分⑤所要額内訳'!$I$4="大規模施設等(定員30人以上)",$AJ$426&gt;=5),AJ343,IF(AND('別紙3-1_区分⑤所要額内訳'!$I$4="小規模施設等(定員29人以下)",$AJ$426&gt;=2),AJ343,""))</f>
        <v/>
      </c>
      <c r="AK450" s="312" t="str">
        <f>IF(AND('別紙3-1_区分⑤所要額内訳'!$I$4="大規模施設等(定員30人以上)",$AK$426&gt;=5),AK343,IF(AND('別紙3-1_区分⑤所要額内訳'!$I$4="小規模施設等(定員29人以下)",$AK$426&gt;=2),AK343,""))</f>
        <v/>
      </c>
      <c r="AL450" s="312" t="str">
        <f>IF(AND('別紙3-1_区分⑤所要額内訳'!$I$4="大規模施設等(定員30人以上)",$AL$426&gt;=5),AL343,IF(AND('別紙3-1_区分⑤所要額内訳'!$I$4="小規模施設等(定員29人以下)",$AL$426&gt;=2),AL343,""))</f>
        <v/>
      </c>
      <c r="AM450" s="312" t="str">
        <f>IF(AND('別紙3-1_区分⑤所要額内訳'!$I$4="大規模施設等(定員30人以上)",$AM$426&gt;=5),AM343,IF(AND('別紙3-1_区分⑤所要額内訳'!$I$4="小規模施設等(定員29人以下)",$AM$426&gt;=2),AM343,""))</f>
        <v/>
      </c>
      <c r="AN450" s="312" t="str">
        <f>IF(AND('別紙3-1_区分⑤所要額内訳'!$I$4="大規模施設等(定員30人以上)",$AN$426&gt;=5),AN343,IF(AND('別紙3-1_区分⑤所要額内訳'!$I$4="小規模施設等(定員29人以下)",$AN$426&gt;=2),AN343,""))</f>
        <v/>
      </c>
      <c r="AO450" s="312" t="str">
        <f>IF(AND('別紙3-1_区分⑤所要額内訳'!$I$4="大規模施設等(定員30人以上)",$AO$426&gt;=5),AO343,IF(AND('別紙3-1_区分⑤所要額内訳'!$I$4="小規模施設等(定員29人以下)",$AO$426&gt;=2),AO343,""))</f>
        <v/>
      </c>
      <c r="AP450" s="312" t="str">
        <f>IF(AND('別紙3-1_区分⑤所要額内訳'!$I$4="大規模施設等(定員30人以上)",$AP$426&gt;=5),AP343,IF(AND('別紙3-1_区分⑤所要額内訳'!$I$4="小規模施設等(定員29人以下)",$AP$426&gt;=2),AP343,""))</f>
        <v/>
      </c>
      <c r="AQ450" s="312" t="str">
        <f>IF(AND('別紙3-1_区分⑤所要額内訳'!$I$4="大規模施設等(定員30人以上)",$AQ$426&gt;=5),AQ343,IF(AND('別紙3-1_区分⑤所要額内訳'!$I$4="小規模施設等(定員29人以下)",$AQ$426&gt;=2),AQ343,""))</f>
        <v/>
      </c>
      <c r="AR450" s="312" t="str">
        <f>IF(AND('別紙3-1_区分⑤所要額内訳'!$I$4="大規模施設等(定員30人以上)",$AR$426&gt;=5),AR343,IF(AND('別紙3-1_区分⑤所要額内訳'!$I$4="小規模施設等(定員29人以下)",$AR$426&gt;=2),AR343,""))</f>
        <v/>
      </c>
      <c r="AS450" s="312" t="str">
        <f>IF(AND('別紙3-1_区分⑤所要額内訳'!$I$4="大規模施設等(定員30人以上)",$AS$426&gt;=5),AS343,IF(AND('別紙3-1_区分⑤所要額内訳'!$I$4="小規模施設等(定員29人以下)",$AS$426&gt;=2),AS343,""))</f>
        <v/>
      </c>
      <c r="AT450" s="312" t="str">
        <f>IF(AND('別紙3-1_区分⑤所要額内訳'!$I$4="大規模施設等(定員30人以上)",$AT$426&gt;=5),AT343,IF(AND('別紙3-1_区分⑤所要額内訳'!$I$4="小規模施設等(定員29人以下)",$AT$426&gt;=2),AT343,""))</f>
        <v/>
      </c>
      <c r="AU450" s="312" t="str">
        <f>IF(AND('別紙3-1_区分⑤所要額内訳'!$I$4="大規模施設等(定員30人以上)",$AU$426&gt;=5),AU343,IF(AND('別紙3-1_区分⑤所要額内訳'!$I$4="小規模施設等(定員29人以下)",$AU$426&gt;=2),AU343,""))</f>
        <v/>
      </c>
      <c r="AV450" s="312" t="str">
        <f>IF(AND('別紙3-1_区分⑤所要額内訳'!$I$4="大規模施設等(定員30人以上)",$AV$426&gt;=5),AV343,IF(AND('別紙3-1_区分⑤所要額内訳'!$I$4="小規模施設等(定員29人以下)",$AV$426&gt;=2),AV343,""))</f>
        <v/>
      </c>
      <c r="AW450" s="312" t="str">
        <f>IF(AND('別紙3-1_区分⑤所要額内訳'!$I$4="大規模施設等(定員30人以上)",$AW$426&gt;=5),AW343,IF(AND('別紙3-1_区分⑤所要額内訳'!$I$4="小規模施設等(定員29人以下)",$AW$426&gt;=2),AW343,""))</f>
        <v/>
      </c>
      <c r="AX450" s="312" t="str">
        <f>IF(AND('別紙3-1_区分⑤所要額内訳'!$I$4="大規模施設等(定員30人以上)",$AX$426&gt;=5),AX343,IF(AND('別紙3-1_区分⑤所要額内訳'!$I$4="小規模施設等(定員29人以下)",$AX$426&gt;=2),AX343,""))</f>
        <v/>
      </c>
      <c r="AY450" s="312" t="str">
        <f>IF(AND('別紙3-1_区分⑤所要額内訳'!$I$4="大規模施設等(定員30人以上)",$AY$426&gt;=5),AY343,IF(AND('別紙3-1_区分⑤所要額内訳'!$I$4="小規模施設等(定員29人以下)",$AY$426&gt;=2),AY343,""))</f>
        <v/>
      </c>
      <c r="AZ450" s="312" t="str">
        <f>IF(AND('別紙3-1_区分⑤所要額内訳'!$I$4="大規模施設等(定員30人以上)",$AZ$426&gt;=5),AZ343,IF(AND('別紙3-1_区分⑤所要額内訳'!$I$4="小規模施設等(定員29人以下)",$AZ$426&gt;=2),AZ343,""))</f>
        <v/>
      </c>
      <c r="BA450" s="312" t="str">
        <f>IF(AND('別紙3-1_区分⑤所要額内訳'!$I$4="大規模施設等(定員30人以上)",$BA$426&gt;=5),BA343,IF(AND('別紙3-1_区分⑤所要額内訳'!$I$4="小規模施設等(定員29人以下)",$BA$426&gt;=2),BA343,""))</f>
        <v/>
      </c>
      <c r="BB450" s="311">
        <f t="shared" si="454"/>
        <v>0</v>
      </c>
    </row>
    <row r="451" spans="1:54">
      <c r="A451" s="307" t="str">
        <f t="shared" si="453"/>
        <v/>
      </c>
      <c r="B451" s="313" t="str">
        <f t="shared" si="453"/>
        <v/>
      </c>
      <c r="C451" s="307" t="str">
        <f t="shared" si="453"/>
        <v/>
      </c>
      <c r="D451" s="312" t="str">
        <f>IF(AND('別紙3-1_区分⑤所要額内訳'!$I$4="大規模施設等(定員30人以上)",$D$426&gt;=5),D344,IF(AND('別紙3-1_区分⑤所要額内訳'!$I$4="小規模施設等(定員29人以下)",$D$426&gt;=2),D344,""))</f>
        <v/>
      </c>
      <c r="E451" s="312" t="str">
        <f>IF(AND('別紙3-1_区分⑤所要額内訳'!$I$4="大規模施設等(定員30人以上)",$E$426&gt;=5),E344,IF(AND('別紙3-1_区分⑤所要額内訳'!$I$4="小規模施設等(定員29人以下)",$E$426&gt;=2),E344,""))</f>
        <v/>
      </c>
      <c r="F451" s="312" t="str">
        <f>IF(AND('別紙3-1_区分⑤所要額内訳'!$I$4="大規模施設等(定員30人以上)",$F$426&gt;=5),F344,IF(AND('別紙3-1_区分⑤所要額内訳'!$I$4="小規模施設等(定員29人以下)",$F$426&gt;=2),F344,""))</f>
        <v/>
      </c>
      <c r="G451" s="312" t="str">
        <f>IF(AND('別紙3-1_区分⑤所要額内訳'!$I$4="大規模施設等(定員30人以上)",$G$426&gt;=5),G344,IF(AND('別紙3-1_区分⑤所要額内訳'!$I$4="小規模施設等(定員29人以下)",$G$426&gt;=2),G344,""))</f>
        <v/>
      </c>
      <c r="H451" s="312" t="str">
        <f>IF(AND('別紙3-1_区分⑤所要額内訳'!$I$4="大規模施設等(定員30人以上)",$H$426&gt;=5),H344,IF(AND('別紙3-1_区分⑤所要額内訳'!$I$4="小規模施設等(定員29人以下)",$H$426&gt;=2),H344,""))</f>
        <v/>
      </c>
      <c r="I451" s="312" t="str">
        <f>IF(AND('別紙3-1_区分⑤所要額内訳'!$I$4="大規模施設等(定員30人以上)",$I$426&gt;=5),I344,IF(AND('別紙3-1_区分⑤所要額内訳'!$I$4="小規模施設等(定員29人以下)",$I$426&gt;=2),I344,""))</f>
        <v/>
      </c>
      <c r="J451" s="312" t="str">
        <f>IF(AND('別紙3-1_区分⑤所要額内訳'!$I$4="大規模施設等(定員30人以上)",$J$426&gt;=5),J344,IF(AND('別紙3-1_区分⑤所要額内訳'!$I$4="小規模施設等(定員29人以下)",$J$426&gt;=2),J344,""))</f>
        <v/>
      </c>
      <c r="K451" s="312" t="str">
        <f>IF(AND('別紙3-1_区分⑤所要額内訳'!$I$4="大規模施設等(定員30人以上)",$K$426&gt;=5),K344,IF(AND('別紙3-1_区分⑤所要額内訳'!$I$4="小規模施設等(定員29人以下)",$K$426&gt;=2),K344,""))</f>
        <v/>
      </c>
      <c r="L451" s="312" t="str">
        <f>IF(AND('別紙3-1_区分⑤所要額内訳'!$I$4="大規模施設等(定員30人以上)",$L$426&gt;=5),L344,IF(AND('別紙3-1_区分⑤所要額内訳'!$I$4="小規模施設等(定員29人以下)",$L$426&gt;=2),L344,""))</f>
        <v/>
      </c>
      <c r="M451" s="312" t="str">
        <f>IF(AND('別紙3-1_区分⑤所要額内訳'!$I$4="大規模施設等(定員30人以上)",$M$426&gt;=5),M344,IF(AND('別紙3-1_区分⑤所要額内訳'!$I$4="小規模施設等(定員29人以下)",$M$426&gt;=2),M344,""))</f>
        <v/>
      </c>
      <c r="N451" s="312" t="str">
        <f>IF(AND('別紙3-1_区分⑤所要額内訳'!$I$4="大規模施設等(定員30人以上)",$N$426&gt;=5),N344,IF(AND('別紙3-1_区分⑤所要額内訳'!$I$4="小規模施設等(定員29人以下)",$N$426&gt;=2),N344,""))</f>
        <v/>
      </c>
      <c r="O451" s="312" t="str">
        <f>IF(AND('別紙3-1_区分⑤所要額内訳'!$I$4="大規模施設等(定員30人以上)",$O$426&gt;=5),O344,IF(AND('別紙3-1_区分⑤所要額内訳'!$I$4="小規模施設等(定員29人以下)",$O$426&gt;=2),O344,""))</f>
        <v/>
      </c>
      <c r="P451" s="312" t="str">
        <f>IF(AND('別紙3-1_区分⑤所要額内訳'!$I$4="大規模施設等(定員30人以上)",$P$426&gt;=5),P344,IF(AND('別紙3-1_区分⑤所要額内訳'!$I$4="小規模施設等(定員29人以下)",$P$426&gt;=2),P344,""))</f>
        <v/>
      </c>
      <c r="Q451" s="312" t="str">
        <f>IF(AND('別紙3-1_区分⑤所要額内訳'!$I$4="大規模施設等(定員30人以上)",$Q$426&gt;=5),Q344,IF(AND('別紙3-1_区分⑤所要額内訳'!$I$4="小規模施設等(定員29人以下)",$Q$426&gt;=2),Q344,""))</f>
        <v/>
      </c>
      <c r="R451" s="312" t="str">
        <f>IF(AND('別紙3-1_区分⑤所要額内訳'!$I$4="大規模施設等(定員30人以上)",$R$426&gt;=5),R344,IF(AND('別紙3-1_区分⑤所要額内訳'!$I$4="小規模施設等(定員29人以下)",$R$426&gt;=2),R344,""))</f>
        <v/>
      </c>
      <c r="S451" s="312" t="str">
        <f>IF(AND('別紙3-1_区分⑤所要額内訳'!$I$4="大規模施設等(定員30人以上)",$S$426&gt;=5),S344,IF(AND('別紙3-1_区分⑤所要額内訳'!$I$4="小規模施設等(定員29人以下)",$S$426&gt;=2),S344,""))</f>
        <v/>
      </c>
      <c r="T451" s="312" t="str">
        <f>IF(AND('別紙3-1_区分⑤所要額内訳'!$I$4="大規模施設等(定員30人以上)",$T$426&gt;=5),T344,IF(AND('別紙3-1_区分⑤所要額内訳'!$I$4="小規模施設等(定員29人以下)",$T$426&gt;=2),T344,""))</f>
        <v/>
      </c>
      <c r="U451" s="312" t="str">
        <f>IF(AND('別紙3-1_区分⑤所要額内訳'!$I$4="大規模施設等(定員30人以上)",$U$426&gt;=5),U344,IF(AND('別紙3-1_区分⑤所要額内訳'!$I$4="小規模施設等(定員29人以下)",$U$426&gt;=2),U344,""))</f>
        <v/>
      </c>
      <c r="V451" s="312" t="str">
        <f>IF(AND('別紙3-1_区分⑤所要額内訳'!$I$4="大規模施設等(定員30人以上)",$V$426&gt;=5),V344,IF(AND('別紙3-1_区分⑤所要額内訳'!$I$4="小規模施設等(定員29人以下)",$V$426&gt;=2),V344,""))</f>
        <v/>
      </c>
      <c r="W451" s="312" t="str">
        <f>IF(AND('別紙3-1_区分⑤所要額内訳'!$I$4="大規模施設等(定員30人以上)",$W$426&gt;=5),W344,IF(AND('別紙3-1_区分⑤所要額内訳'!$I$4="小規模施設等(定員29人以下)",$W$426&gt;=2),W344,""))</f>
        <v/>
      </c>
      <c r="X451" s="312" t="str">
        <f>IF(AND('別紙3-1_区分⑤所要額内訳'!$I$4="大規模施設等(定員30人以上)",$X$426&gt;=5),X344,IF(AND('別紙3-1_区分⑤所要額内訳'!$I$4="小規模施設等(定員29人以下)",$X$426&gt;=2),X344,""))</f>
        <v/>
      </c>
      <c r="Y451" s="312" t="str">
        <f>IF(AND('別紙3-1_区分⑤所要額内訳'!$I$4="大規模施設等(定員30人以上)",$Y$426&gt;=5),Y344,IF(AND('別紙3-1_区分⑤所要額内訳'!$I$4="小規模施設等(定員29人以下)",$Y$426&gt;=2),Y344,""))</f>
        <v/>
      </c>
      <c r="Z451" s="312" t="str">
        <f>IF(AND('別紙3-1_区分⑤所要額内訳'!$I$4="大規模施設等(定員30人以上)",$Z$426&gt;=5),Z344,IF(AND('別紙3-1_区分⑤所要額内訳'!$I$4="小規模施設等(定員29人以下)",$Z$426&gt;=2),Z344,""))</f>
        <v/>
      </c>
      <c r="AA451" s="312" t="str">
        <f>IF(AND('別紙3-1_区分⑤所要額内訳'!$I$4="大規模施設等(定員30人以上)",$AA$426&gt;=5),AA344,IF(AND('別紙3-1_区分⑤所要額内訳'!$I$4="小規模施設等(定員29人以下)",$AA$426&gt;=2),AA344,""))</f>
        <v/>
      </c>
      <c r="AB451" s="312" t="str">
        <f>IF(AND('別紙3-1_区分⑤所要額内訳'!$I$4="大規模施設等(定員30人以上)",$AB$426&gt;=5),AB344,IF(AND('別紙3-1_区分⑤所要額内訳'!$I$4="小規模施設等(定員29人以下)",$AB$426&gt;=2),AB344,""))</f>
        <v/>
      </c>
      <c r="AC451" s="312" t="str">
        <f>IF(AND('別紙3-1_区分⑤所要額内訳'!$I$4="大規模施設等(定員30人以上)",$AC$426&gt;=5),AC344,IF(AND('別紙3-1_区分⑤所要額内訳'!$I$4="小規模施設等(定員29人以下)",$AC$426&gt;=2),AC344,""))</f>
        <v/>
      </c>
      <c r="AD451" s="312" t="str">
        <f>IF(AND('別紙3-1_区分⑤所要額内訳'!$I$4="大規模施設等(定員30人以上)",$AD$426&gt;=5),AD344,IF(AND('別紙3-1_区分⑤所要額内訳'!$I$4="小規模施設等(定員29人以下)",$AD$426&gt;=2),AD344,""))</f>
        <v/>
      </c>
      <c r="AE451" s="312" t="str">
        <f>IF(AND('別紙3-1_区分⑤所要額内訳'!$I$4="大規模施設等(定員30人以上)",$AE$426&gt;=5),AE344,IF(AND('別紙3-1_区分⑤所要額内訳'!$I$4="小規模施設等(定員29人以下)",$AE$426&gt;=2),AE344,""))</f>
        <v/>
      </c>
      <c r="AF451" s="312" t="str">
        <f>IF(AND('別紙3-1_区分⑤所要額内訳'!$I$4="大規模施設等(定員30人以上)",$AF$426&gt;=5),AF344,IF(AND('別紙3-1_区分⑤所要額内訳'!$I$4="小規模施設等(定員29人以下)",$AF$426&gt;=2),AF344,""))</f>
        <v/>
      </c>
      <c r="AG451" s="312" t="str">
        <f>IF(AND('別紙3-1_区分⑤所要額内訳'!$I$4="大規模施設等(定員30人以上)",$AG$426&gt;=5),AG344,IF(AND('別紙3-1_区分⑤所要額内訳'!$I$4="小規模施設等(定員29人以下)",$AG$426&gt;=2),AG344,""))</f>
        <v/>
      </c>
      <c r="AH451" s="312" t="str">
        <f>IF(AND('別紙3-1_区分⑤所要額内訳'!$I$4="大規模施設等(定員30人以上)",$AH$426&gt;=5),AH344,IF(AND('別紙3-1_区分⑤所要額内訳'!$I$4="小規模施設等(定員29人以下)",$AH$426&gt;=2),AH344,""))</f>
        <v/>
      </c>
      <c r="AI451" s="312" t="str">
        <f>IF(AND('別紙3-1_区分⑤所要額内訳'!$I$4="大規模施設等(定員30人以上)",$AI$426&gt;=5),AI344,IF(AND('別紙3-1_区分⑤所要額内訳'!$I$4="小規模施設等(定員29人以下)",$AI$426&gt;=2),AI344,""))</f>
        <v/>
      </c>
      <c r="AJ451" s="312" t="str">
        <f>IF(AND('別紙3-1_区分⑤所要額内訳'!$I$4="大規模施設等(定員30人以上)",$AJ$426&gt;=5),AJ344,IF(AND('別紙3-1_区分⑤所要額内訳'!$I$4="小規模施設等(定員29人以下)",$AJ$426&gt;=2),AJ344,""))</f>
        <v/>
      </c>
      <c r="AK451" s="312" t="str">
        <f>IF(AND('別紙3-1_区分⑤所要額内訳'!$I$4="大規模施設等(定員30人以上)",$AK$426&gt;=5),AK344,IF(AND('別紙3-1_区分⑤所要額内訳'!$I$4="小規模施設等(定員29人以下)",$AK$426&gt;=2),AK344,""))</f>
        <v/>
      </c>
      <c r="AL451" s="312" t="str">
        <f>IF(AND('別紙3-1_区分⑤所要額内訳'!$I$4="大規模施設等(定員30人以上)",$AL$426&gt;=5),AL344,IF(AND('別紙3-1_区分⑤所要額内訳'!$I$4="小規模施設等(定員29人以下)",$AL$426&gt;=2),AL344,""))</f>
        <v/>
      </c>
      <c r="AM451" s="312" t="str">
        <f>IF(AND('別紙3-1_区分⑤所要額内訳'!$I$4="大規模施設等(定員30人以上)",$AM$426&gt;=5),AM344,IF(AND('別紙3-1_区分⑤所要額内訳'!$I$4="小規模施設等(定員29人以下)",$AM$426&gt;=2),AM344,""))</f>
        <v/>
      </c>
      <c r="AN451" s="312" t="str">
        <f>IF(AND('別紙3-1_区分⑤所要額内訳'!$I$4="大規模施設等(定員30人以上)",$AN$426&gt;=5),AN344,IF(AND('別紙3-1_区分⑤所要額内訳'!$I$4="小規模施設等(定員29人以下)",$AN$426&gt;=2),AN344,""))</f>
        <v/>
      </c>
      <c r="AO451" s="312" t="str">
        <f>IF(AND('別紙3-1_区分⑤所要額内訳'!$I$4="大規模施設等(定員30人以上)",$AO$426&gt;=5),AO344,IF(AND('別紙3-1_区分⑤所要額内訳'!$I$4="小規模施設等(定員29人以下)",$AO$426&gt;=2),AO344,""))</f>
        <v/>
      </c>
      <c r="AP451" s="312" t="str">
        <f>IF(AND('別紙3-1_区分⑤所要額内訳'!$I$4="大規模施設等(定員30人以上)",$AP$426&gt;=5),AP344,IF(AND('別紙3-1_区分⑤所要額内訳'!$I$4="小規模施設等(定員29人以下)",$AP$426&gt;=2),AP344,""))</f>
        <v/>
      </c>
      <c r="AQ451" s="312" t="str">
        <f>IF(AND('別紙3-1_区分⑤所要額内訳'!$I$4="大規模施設等(定員30人以上)",$AQ$426&gt;=5),AQ344,IF(AND('別紙3-1_区分⑤所要額内訳'!$I$4="小規模施設等(定員29人以下)",$AQ$426&gt;=2),AQ344,""))</f>
        <v/>
      </c>
      <c r="AR451" s="312" t="str">
        <f>IF(AND('別紙3-1_区分⑤所要額内訳'!$I$4="大規模施設等(定員30人以上)",$AR$426&gt;=5),AR344,IF(AND('別紙3-1_区分⑤所要額内訳'!$I$4="小規模施設等(定員29人以下)",$AR$426&gt;=2),AR344,""))</f>
        <v/>
      </c>
      <c r="AS451" s="312" t="str">
        <f>IF(AND('別紙3-1_区分⑤所要額内訳'!$I$4="大規模施設等(定員30人以上)",$AS$426&gt;=5),AS344,IF(AND('別紙3-1_区分⑤所要額内訳'!$I$4="小規模施設等(定員29人以下)",$AS$426&gt;=2),AS344,""))</f>
        <v/>
      </c>
      <c r="AT451" s="312" t="str">
        <f>IF(AND('別紙3-1_区分⑤所要額内訳'!$I$4="大規模施設等(定員30人以上)",$AT$426&gt;=5),AT344,IF(AND('別紙3-1_区分⑤所要額内訳'!$I$4="小規模施設等(定員29人以下)",$AT$426&gt;=2),AT344,""))</f>
        <v/>
      </c>
      <c r="AU451" s="312" t="str">
        <f>IF(AND('別紙3-1_区分⑤所要額内訳'!$I$4="大規模施設等(定員30人以上)",$AU$426&gt;=5),AU344,IF(AND('別紙3-1_区分⑤所要額内訳'!$I$4="小規模施設等(定員29人以下)",$AU$426&gt;=2),AU344,""))</f>
        <v/>
      </c>
      <c r="AV451" s="312" t="str">
        <f>IF(AND('別紙3-1_区分⑤所要額内訳'!$I$4="大規模施設等(定員30人以上)",$AV$426&gt;=5),AV344,IF(AND('別紙3-1_区分⑤所要額内訳'!$I$4="小規模施設等(定員29人以下)",$AV$426&gt;=2),AV344,""))</f>
        <v/>
      </c>
      <c r="AW451" s="312" t="str">
        <f>IF(AND('別紙3-1_区分⑤所要額内訳'!$I$4="大規模施設等(定員30人以上)",$AW$426&gt;=5),AW344,IF(AND('別紙3-1_区分⑤所要額内訳'!$I$4="小規模施設等(定員29人以下)",$AW$426&gt;=2),AW344,""))</f>
        <v/>
      </c>
      <c r="AX451" s="312" t="str">
        <f>IF(AND('別紙3-1_区分⑤所要額内訳'!$I$4="大規模施設等(定員30人以上)",$AX$426&gt;=5),AX344,IF(AND('別紙3-1_区分⑤所要額内訳'!$I$4="小規模施設等(定員29人以下)",$AX$426&gt;=2),AX344,""))</f>
        <v/>
      </c>
      <c r="AY451" s="312" t="str">
        <f>IF(AND('別紙3-1_区分⑤所要額内訳'!$I$4="大規模施設等(定員30人以上)",$AY$426&gt;=5),AY344,IF(AND('別紙3-1_区分⑤所要額内訳'!$I$4="小規模施設等(定員29人以下)",$AY$426&gt;=2),AY344,""))</f>
        <v/>
      </c>
      <c r="AZ451" s="312" t="str">
        <f>IF(AND('別紙3-1_区分⑤所要額内訳'!$I$4="大規模施設等(定員30人以上)",$AZ$426&gt;=5),AZ344,IF(AND('別紙3-1_区分⑤所要額内訳'!$I$4="小規模施設等(定員29人以下)",$AZ$426&gt;=2),AZ344,""))</f>
        <v/>
      </c>
      <c r="BA451" s="312" t="str">
        <f>IF(AND('別紙3-1_区分⑤所要額内訳'!$I$4="大規模施設等(定員30人以上)",$BA$426&gt;=5),BA344,IF(AND('別紙3-1_区分⑤所要額内訳'!$I$4="小規模施設等(定員29人以下)",$BA$426&gt;=2),BA344,""))</f>
        <v/>
      </c>
      <c r="BB451" s="311">
        <f t="shared" si="454"/>
        <v>0</v>
      </c>
    </row>
    <row r="452" spans="1:54">
      <c r="A452" s="307" t="str">
        <f t="shared" si="453"/>
        <v/>
      </c>
      <c r="B452" s="313" t="str">
        <f t="shared" si="453"/>
        <v/>
      </c>
      <c r="C452" s="307" t="str">
        <f t="shared" si="453"/>
        <v/>
      </c>
      <c r="D452" s="312" t="str">
        <f>IF(AND('別紙3-1_区分⑤所要額内訳'!$I$4="大規模施設等(定員30人以上)",$D$426&gt;=5),D345,IF(AND('別紙3-1_区分⑤所要額内訳'!$I$4="小規模施設等(定員29人以下)",$D$426&gt;=2),D345,""))</f>
        <v/>
      </c>
      <c r="E452" s="312" t="str">
        <f>IF(AND('別紙3-1_区分⑤所要額内訳'!$I$4="大規模施設等(定員30人以上)",$E$426&gt;=5),E345,IF(AND('別紙3-1_区分⑤所要額内訳'!$I$4="小規模施設等(定員29人以下)",$E$426&gt;=2),E345,""))</f>
        <v/>
      </c>
      <c r="F452" s="312" t="str">
        <f>IF(AND('別紙3-1_区分⑤所要額内訳'!$I$4="大規模施設等(定員30人以上)",$F$426&gt;=5),F345,IF(AND('別紙3-1_区分⑤所要額内訳'!$I$4="小規模施設等(定員29人以下)",$F$426&gt;=2),F345,""))</f>
        <v/>
      </c>
      <c r="G452" s="312" t="str">
        <f>IF(AND('別紙3-1_区分⑤所要額内訳'!$I$4="大規模施設等(定員30人以上)",$G$426&gt;=5),G345,IF(AND('別紙3-1_区分⑤所要額内訳'!$I$4="小規模施設等(定員29人以下)",$G$426&gt;=2),G345,""))</f>
        <v/>
      </c>
      <c r="H452" s="312" t="str">
        <f>IF(AND('別紙3-1_区分⑤所要額内訳'!$I$4="大規模施設等(定員30人以上)",$H$426&gt;=5),H345,IF(AND('別紙3-1_区分⑤所要額内訳'!$I$4="小規模施設等(定員29人以下)",$H$426&gt;=2),H345,""))</f>
        <v/>
      </c>
      <c r="I452" s="312" t="str">
        <f>IF(AND('別紙3-1_区分⑤所要額内訳'!$I$4="大規模施設等(定員30人以上)",$I$426&gt;=5),I345,IF(AND('別紙3-1_区分⑤所要額内訳'!$I$4="小規模施設等(定員29人以下)",$I$426&gt;=2),I345,""))</f>
        <v/>
      </c>
      <c r="J452" s="312" t="str">
        <f>IF(AND('別紙3-1_区分⑤所要額内訳'!$I$4="大規模施設等(定員30人以上)",$J$426&gt;=5),J345,IF(AND('別紙3-1_区分⑤所要額内訳'!$I$4="小規模施設等(定員29人以下)",$J$426&gt;=2),J345,""))</f>
        <v/>
      </c>
      <c r="K452" s="312" t="str">
        <f>IF(AND('別紙3-1_区分⑤所要額内訳'!$I$4="大規模施設等(定員30人以上)",$K$426&gt;=5),K345,IF(AND('別紙3-1_区分⑤所要額内訳'!$I$4="小規模施設等(定員29人以下)",$K$426&gt;=2),K345,""))</f>
        <v/>
      </c>
      <c r="L452" s="312" t="str">
        <f>IF(AND('別紙3-1_区分⑤所要額内訳'!$I$4="大規模施設等(定員30人以上)",$L$426&gt;=5),L345,IF(AND('別紙3-1_区分⑤所要額内訳'!$I$4="小規模施設等(定員29人以下)",$L$426&gt;=2),L345,""))</f>
        <v/>
      </c>
      <c r="M452" s="312" t="str">
        <f>IF(AND('別紙3-1_区分⑤所要額内訳'!$I$4="大規模施設等(定員30人以上)",$M$426&gt;=5),M345,IF(AND('別紙3-1_区分⑤所要額内訳'!$I$4="小規模施設等(定員29人以下)",$M$426&gt;=2),M345,""))</f>
        <v/>
      </c>
      <c r="N452" s="312" t="str">
        <f>IF(AND('別紙3-1_区分⑤所要額内訳'!$I$4="大規模施設等(定員30人以上)",$N$426&gt;=5),N345,IF(AND('別紙3-1_区分⑤所要額内訳'!$I$4="小規模施設等(定員29人以下)",$N$426&gt;=2),N345,""))</f>
        <v/>
      </c>
      <c r="O452" s="312" t="str">
        <f>IF(AND('別紙3-1_区分⑤所要額内訳'!$I$4="大規模施設等(定員30人以上)",$O$426&gt;=5),O345,IF(AND('別紙3-1_区分⑤所要額内訳'!$I$4="小規模施設等(定員29人以下)",$O$426&gt;=2),O345,""))</f>
        <v/>
      </c>
      <c r="P452" s="312" t="str">
        <f>IF(AND('別紙3-1_区分⑤所要額内訳'!$I$4="大規模施設等(定員30人以上)",$P$426&gt;=5),P345,IF(AND('別紙3-1_区分⑤所要額内訳'!$I$4="小規模施設等(定員29人以下)",$P$426&gt;=2),P345,""))</f>
        <v/>
      </c>
      <c r="Q452" s="312" t="str">
        <f>IF(AND('別紙3-1_区分⑤所要額内訳'!$I$4="大規模施設等(定員30人以上)",$Q$426&gt;=5),Q345,IF(AND('別紙3-1_区分⑤所要額内訳'!$I$4="小規模施設等(定員29人以下)",$Q$426&gt;=2),Q345,""))</f>
        <v/>
      </c>
      <c r="R452" s="312" t="str">
        <f>IF(AND('別紙3-1_区分⑤所要額内訳'!$I$4="大規模施設等(定員30人以上)",$R$426&gt;=5),R345,IF(AND('別紙3-1_区分⑤所要額内訳'!$I$4="小規模施設等(定員29人以下)",$R$426&gt;=2),R345,""))</f>
        <v/>
      </c>
      <c r="S452" s="312" t="str">
        <f>IF(AND('別紙3-1_区分⑤所要額内訳'!$I$4="大規模施設等(定員30人以上)",$S$426&gt;=5),S345,IF(AND('別紙3-1_区分⑤所要額内訳'!$I$4="小規模施設等(定員29人以下)",$S$426&gt;=2),S345,""))</f>
        <v/>
      </c>
      <c r="T452" s="312" t="str">
        <f>IF(AND('別紙3-1_区分⑤所要額内訳'!$I$4="大規模施設等(定員30人以上)",$T$426&gt;=5),T345,IF(AND('別紙3-1_区分⑤所要額内訳'!$I$4="小規模施設等(定員29人以下)",$T$426&gt;=2),T345,""))</f>
        <v/>
      </c>
      <c r="U452" s="312" t="str">
        <f>IF(AND('別紙3-1_区分⑤所要額内訳'!$I$4="大規模施設等(定員30人以上)",$U$426&gt;=5),U345,IF(AND('別紙3-1_区分⑤所要額内訳'!$I$4="小規模施設等(定員29人以下)",$U$426&gt;=2),U345,""))</f>
        <v/>
      </c>
      <c r="V452" s="312" t="str">
        <f>IF(AND('別紙3-1_区分⑤所要額内訳'!$I$4="大規模施設等(定員30人以上)",$V$426&gt;=5),V345,IF(AND('別紙3-1_区分⑤所要額内訳'!$I$4="小規模施設等(定員29人以下)",$V$426&gt;=2),V345,""))</f>
        <v/>
      </c>
      <c r="W452" s="312" t="str">
        <f>IF(AND('別紙3-1_区分⑤所要額内訳'!$I$4="大規模施設等(定員30人以上)",$W$426&gt;=5),W345,IF(AND('別紙3-1_区分⑤所要額内訳'!$I$4="小規模施設等(定員29人以下)",$W$426&gt;=2),W345,""))</f>
        <v/>
      </c>
      <c r="X452" s="312" t="str">
        <f>IF(AND('別紙3-1_区分⑤所要額内訳'!$I$4="大規模施設等(定員30人以上)",$X$426&gt;=5),X345,IF(AND('別紙3-1_区分⑤所要額内訳'!$I$4="小規模施設等(定員29人以下)",$X$426&gt;=2),X345,""))</f>
        <v/>
      </c>
      <c r="Y452" s="312" t="str">
        <f>IF(AND('別紙3-1_区分⑤所要額内訳'!$I$4="大規模施設等(定員30人以上)",$Y$426&gt;=5),Y345,IF(AND('別紙3-1_区分⑤所要額内訳'!$I$4="小規模施設等(定員29人以下)",$Y$426&gt;=2),Y345,""))</f>
        <v/>
      </c>
      <c r="Z452" s="312" t="str">
        <f>IF(AND('別紙3-1_区分⑤所要額内訳'!$I$4="大規模施設等(定員30人以上)",$Z$426&gt;=5),Z345,IF(AND('別紙3-1_区分⑤所要額内訳'!$I$4="小規模施設等(定員29人以下)",$Z$426&gt;=2),Z345,""))</f>
        <v/>
      </c>
      <c r="AA452" s="312" t="str">
        <f>IF(AND('別紙3-1_区分⑤所要額内訳'!$I$4="大規模施設等(定員30人以上)",$AA$426&gt;=5),AA345,IF(AND('別紙3-1_区分⑤所要額内訳'!$I$4="小規模施設等(定員29人以下)",$AA$426&gt;=2),AA345,""))</f>
        <v/>
      </c>
      <c r="AB452" s="312" t="str">
        <f>IF(AND('別紙3-1_区分⑤所要額内訳'!$I$4="大規模施設等(定員30人以上)",$AB$426&gt;=5),AB345,IF(AND('別紙3-1_区分⑤所要額内訳'!$I$4="小規模施設等(定員29人以下)",$AB$426&gt;=2),AB345,""))</f>
        <v/>
      </c>
      <c r="AC452" s="312" t="str">
        <f>IF(AND('別紙3-1_区分⑤所要額内訳'!$I$4="大規模施設等(定員30人以上)",$AC$426&gt;=5),AC345,IF(AND('別紙3-1_区分⑤所要額内訳'!$I$4="小規模施設等(定員29人以下)",$AC$426&gt;=2),AC345,""))</f>
        <v/>
      </c>
      <c r="AD452" s="312" t="str">
        <f>IF(AND('別紙3-1_区分⑤所要額内訳'!$I$4="大規模施設等(定員30人以上)",$AD$426&gt;=5),AD345,IF(AND('別紙3-1_区分⑤所要額内訳'!$I$4="小規模施設等(定員29人以下)",$AD$426&gt;=2),AD345,""))</f>
        <v/>
      </c>
      <c r="AE452" s="312" t="str">
        <f>IF(AND('別紙3-1_区分⑤所要額内訳'!$I$4="大規模施設等(定員30人以上)",$AE$426&gt;=5),AE345,IF(AND('別紙3-1_区分⑤所要額内訳'!$I$4="小規模施設等(定員29人以下)",$AE$426&gt;=2),AE345,""))</f>
        <v/>
      </c>
      <c r="AF452" s="312" t="str">
        <f>IF(AND('別紙3-1_区分⑤所要額内訳'!$I$4="大規模施設等(定員30人以上)",$AF$426&gt;=5),AF345,IF(AND('別紙3-1_区分⑤所要額内訳'!$I$4="小規模施設等(定員29人以下)",$AF$426&gt;=2),AF345,""))</f>
        <v/>
      </c>
      <c r="AG452" s="312" t="str">
        <f>IF(AND('別紙3-1_区分⑤所要額内訳'!$I$4="大規模施設等(定員30人以上)",$AG$426&gt;=5),AG345,IF(AND('別紙3-1_区分⑤所要額内訳'!$I$4="小規模施設等(定員29人以下)",$AG$426&gt;=2),AG345,""))</f>
        <v/>
      </c>
      <c r="AH452" s="312" t="str">
        <f>IF(AND('別紙3-1_区分⑤所要額内訳'!$I$4="大規模施設等(定員30人以上)",$AH$426&gt;=5),AH345,IF(AND('別紙3-1_区分⑤所要額内訳'!$I$4="小規模施設等(定員29人以下)",$AH$426&gt;=2),AH345,""))</f>
        <v/>
      </c>
      <c r="AI452" s="312" t="str">
        <f>IF(AND('別紙3-1_区分⑤所要額内訳'!$I$4="大規模施設等(定員30人以上)",$AI$426&gt;=5),AI345,IF(AND('別紙3-1_区分⑤所要額内訳'!$I$4="小規模施設等(定員29人以下)",$AI$426&gt;=2),AI345,""))</f>
        <v/>
      </c>
      <c r="AJ452" s="312" t="str">
        <f>IF(AND('別紙3-1_区分⑤所要額内訳'!$I$4="大規模施設等(定員30人以上)",$AJ$426&gt;=5),AJ345,IF(AND('別紙3-1_区分⑤所要額内訳'!$I$4="小規模施設等(定員29人以下)",$AJ$426&gt;=2),AJ345,""))</f>
        <v/>
      </c>
      <c r="AK452" s="312" t="str">
        <f>IF(AND('別紙3-1_区分⑤所要額内訳'!$I$4="大規模施設等(定員30人以上)",$AK$426&gt;=5),AK345,IF(AND('別紙3-1_区分⑤所要額内訳'!$I$4="小規模施設等(定員29人以下)",$AK$426&gt;=2),AK345,""))</f>
        <v/>
      </c>
      <c r="AL452" s="312" t="str">
        <f>IF(AND('別紙3-1_区分⑤所要額内訳'!$I$4="大規模施設等(定員30人以上)",$AL$426&gt;=5),AL345,IF(AND('別紙3-1_区分⑤所要額内訳'!$I$4="小規模施設等(定員29人以下)",$AL$426&gt;=2),AL345,""))</f>
        <v/>
      </c>
      <c r="AM452" s="312" t="str">
        <f>IF(AND('別紙3-1_区分⑤所要額内訳'!$I$4="大規模施設等(定員30人以上)",$AM$426&gt;=5),AM345,IF(AND('別紙3-1_区分⑤所要額内訳'!$I$4="小規模施設等(定員29人以下)",$AM$426&gt;=2),AM345,""))</f>
        <v/>
      </c>
      <c r="AN452" s="312" t="str">
        <f>IF(AND('別紙3-1_区分⑤所要額内訳'!$I$4="大規模施設等(定員30人以上)",$AN$426&gt;=5),AN345,IF(AND('別紙3-1_区分⑤所要額内訳'!$I$4="小規模施設等(定員29人以下)",$AN$426&gt;=2),AN345,""))</f>
        <v/>
      </c>
      <c r="AO452" s="312" t="str">
        <f>IF(AND('別紙3-1_区分⑤所要額内訳'!$I$4="大規模施設等(定員30人以上)",$AO$426&gt;=5),AO345,IF(AND('別紙3-1_区分⑤所要額内訳'!$I$4="小規模施設等(定員29人以下)",$AO$426&gt;=2),AO345,""))</f>
        <v/>
      </c>
      <c r="AP452" s="312" t="str">
        <f>IF(AND('別紙3-1_区分⑤所要額内訳'!$I$4="大規模施設等(定員30人以上)",$AP$426&gt;=5),AP345,IF(AND('別紙3-1_区分⑤所要額内訳'!$I$4="小規模施設等(定員29人以下)",$AP$426&gt;=2),AP345,""))</f>
        <v/>
      </c>
      <c r="AQ452" s="312" t="str">
        <f>IF(AND('別紙3-1_区分⑤所要額内訳'!$I$4="大規模施設等(定員30人以上)",$AQ$426&gt;=5),AQ345,IF(AND('別紙3-1_区分⑤所要額内訳'!$I$4="小規模施設等(定員29人以下)",$AQ$426&gt;=2),AQ345,""))</f>
        <v/>
      </c>
      <c r="AR452" s="312" t="str">
        <f>IF(AND('別紙3-1_区分⑤所要額内訳'!$I$4="大規模施設等(定員30人以上)",$AR$426&gt;=5),AR345,IF(AND('別紙3-1_区分⑤所要額内訳'!$I$4="小規模施設等(定員29人以下)",$AR$426&gt;=2),AR345,""))</f>
        <v/>
      </c>
      <c r="AS452" s="312" t="str">
        <f>IF(AND('別紙3-1_区分⑤所要額内訳'!$I$4="大規模施設等(定員30人以上)",$AS$426&gt;=5),AS345,IF(AND('別紙3-1_区分⑤所要額内訳'!$I$4="小規模施設等(定員29人以下)",$AS$426&gt;=2),AS345,""))</f>
        <v/>
      </c>
      <c r="AT452" s="312" t="str">
        <f>IF(AND('別紙3-1_区分⑤所要額内訳'!$I$4="大規模施設等(定員30人以上)",$AT$426&gt;=5),AT345,IF(AND('別紙3-1_区分⑤所要額内訳'!$I$4="小規模施設等(定員29人以下)",$AT$426&gt;=2),AT345,""))</f>
        <v/>
      </c>
      <c r="AU452" s="312" t="str">
        <f>IF(AND('別紙3-1_区分⑤所要額内訳'!$I$4="大規模施設等(定員30人以上)",$AU$426&gt;=5),AU345,IF(AND('別紙3-1_区分⑤所要額内訳'!$I$4="小規模施設等(定員29人以下)",$AU$426&gt;=2),AU345,""))</f>
        <v/>
      </c>
      <c r="AV452" s="312" t="str">
        <f>IF(AND('別紙3-1_区分⑤所要額内訳'!$I$4="大規模施設等(定員30人以上)",$AV$426&gt;=5),AV345,IF(AND('別紙3-1_区分⑤所要額内訳'!$I$4="小規模施設等(定員29人以下)",$AV$426&gt;=2),AV345,""))</f>
        <v/>
      </c>
      <c r="AW452" s="312" t="str">
        <f>IF(AND('別紙3-1_区分⑤所要額内訳'!$I$4="大規模施設等(定員30人以上)",$AW$426&gt;=5),AW345,IF(AND('別紙3-1_区分⑤所要額内訳'!$I$4="小規模施設等(定員29人以下)",$AW$426&gt;=2),AW345,""))</f>
        <v/>
      </c>
      <c r="AX452" s="312" t="str">
        <f>IF(AND('別紙3-1_区分⑤所要額内訳'!$I$4="大規模施設等(定員30人以上)",$AX$426&gt;=5),AX345,IF(AND('別紙3-1_区分⑤所要額内訳'!$I$4="小規模施設等(定員29人以下)",$AX$426&gt;=2),AX345,""))</f>
        <v/>
      </c>
      <c r="AY452" s="312" t="str">
        <f>IF(AND('別紙3-1_区分⑤所要額内訳'!$I$4="大規模施設等(定員30人以上)",$AY$426&gt;=5),AY345,IF(AND('別紙3-1_区分⑤所要額内訳'!$I$4="小規模施設等(定員29人以下)",$AY$426&gt;=2),AY345,""))</f>
        <v/>
      </c>
      <c r="AZ452" s="312" t="str">
        <f>IF(AND('別紙3-1_区分⑤所要額内訳'!$I$4="大規模施設等(定員30人以上)",$AZ$426&gt;=5),AZ345,IF(AND('別紙3-1_区分⑤所要額内訳'!$I$4="小規模施設等(定員29人以下)",$AZ$426&gt;=2),AZ345,""))</f>
        <v/>
      </c>
      <c r="BA452" s="312" t="str">
        <f>IF(AND('別紙3-1_区分⑤所要額内訳'!$I$4="大規模施設等(定員30人以上)",$BA$426&gt;=5),BA345,IF(AND('別紙3-1_区分⑤所要額内訳'!$I$4="小規模施設等(定員29人以下)",$BA$426&gt;=2),BA345,""))</f>
        <v/>
      </c>
      <c r="BB452" s="311">
        <f t="shared" si="454"/>
        <v>0</v>
      </c>
    </row>
    <row r="453" spans="1:54">
      <c r="A453" s="307" t="str">
        <f t="shared" ref="A453:C472" si="455">A25</f>
        <v/>
      </c>
      <c r="B453" s="313" t="str">
        <f t="shared" si="455"/>
        <v/>
      </c>
      <c r="C453" s="307" t="str">
        <f t="shared" si="455"/>
        <v/>
      </c>
      <c r="D453" s="312" t="str">
        <f>IF(AND('別紙3-1_区分⑤所要額内訳'!$I$4="大規模施設等(定員30人以上)",$D$426&gt;=5),D346,IF(AND('別紙3-1_区分⑤所要額内訳'!$I$4="小規模施設等(定員29人以下)",$D$426&gt;=2),D346,""))</f>
        <v/>
      </c>
      <c r="E453" s="312" t="str">
        <f>IF(AND('別紙3-1_区分⑤所要額内訳'!$I$4="大規模施設等(定員30人以上)",$E$426&gt;=5),E346,IF(AND('別紙3-1_区分⑤所要額内訳'!$I$4="小規模施設等(定員29人以下)",$E$426&gt;=2),E346,""))</f>
        <v/>
      </c>
      <c r="F453" s="312" t="str">
        <f>IF(AND('別紙3-1_区分⑤所要額内訳'!$I$4="大規模施設等(定員30人以上)",$F$426&gt;=5),F346,IF(AND('別紙3-1_区分⑤所要額内訳'!$I$4="小規模施設等(定員29人以下)",$F$426&gt;=2),F346,""))</f>
        <v/>
      </c>
      <c r="G453" s="312" t="str">
        <f>IF(AND('別紙3-1_区分⑤所要額内訳'!$I$4="大規模施設等(定員30人以上)",$G$426&gt;=5),G346,IF(AND('別紙3-1_区分⑤所要額内訳'!$I$4="小規模施設等(定員29人以下)",$G$426&gt;=2),G346,""))</f>
        <v/>
      </c>
      <c r="H453" s="312" t="str">
        <f>IF(AND('別紙3-1_区分⑤所要額内訳'!$I$4="大規模施設等(定員30人以上)",$H$426&gt;=5),H346,IF(AND('別紙3-1_区分⑤所要額内訳'!$I$4="小規模施設等(定員29人以下)",$H$426&gt;=2),H346,""))</f>
        <v/>
      </c>
      <c r="I453" s="312" t="str">
        <f>IF(AND('別紙3-1_区分⑤所要額内訳'!$I$4="大規模施設等(定員30人以上)",$I$426&gt;=5),I346,IF(AND('別紙3-1_区分⑤所要額内訳'!$I$4="小規模施設等(定員29人以下)",$I$426&gt;=2),I346,""))</f>
        <v/>
      </c>
      <c r="J453" s="312" t="str">
        <f>IF(AND('別紙3-1_区分⑤所要額内訳'!$I$4="大規模施設等(定員30人以上)",$J$426&gt;=5),J346,IF(AND('別紙3-1_区分⑤所要額内訳'!$I$4="小規模施設等(定員29人以下)",$J$426&gt;=2),J346,""))</f>
        <v/>
      </c>
      <c r="K453" s="312" t="str">
        <f>IF(AND('別紙3-1_区分⑤所要額内訳'!$I$4="大規模施設等(定員30人以上)",$K$426&gt;=5),K346,IF(AND('別紙3-1_区分⑤所要額内訳'!$I$4="小規模施設等(定員29人以下)",$K$426&gt;=2),K346,""))</f>
        <v/>
      </c>
      <c r="L453" s="312" t="str">
        <f>IF(AND('別紙3-1_区分⑤所要額内訳'!$I$4="大規模施設等(定員30人以上)",$L$426&gt;=5),L346,IF(AND('別紙3-1_区分⑤所要額内訳'!$I$4="小規模施設等(定員29人以下)",$L$426&gt;=2),L346,""))</f>
        <v/>
      </c>
      <c r="M453" s="312" t="str">
        <f>IF(AND('別紙3-1_区分⑤所要額内訳'!$I$4="大規模施設等(定員30人以上)",$M$426&gt;=5),M346,IF(AND('別紙3-1_区分⑤所要額内訳'!$I$4="小規模施設等(定員29人以下)",$M$426&gt;=2),M346,""))</f>
        <v/>
      </c>
      <c r="N453" s="312" t="str">
        <f>IF(AND('別紙3-1_区分⑤所要額内訳'!$I$4="大規模施設等(定員30人以上)",$N$426&gt;=5),N346,IF(AND('別紙3-1_区分⑤所要額内訳'!$I$4="小規模施設等(定員29人以下)",$N$426&gt;=2),N346,""))</f>
        <v/>
      </c>
      <c r="O453" s="312" t="str">
        <f>IF(AND('別紙3-1_区分⑤所要額内訳'!$I$4="大規模施設等(定員30人以上)",$O$426&gt;=5),O346,IF(AND('別紙3-1_区分⑤所要額内訳'!$I$4="小規模施設等(定員29人以下)",$O$426&gt;=2),O346,""))</f>
        <v/>
      </c>
      <c r="P453" s="312" t="str">
        <f>IF(AND('別紙3-1_区分⑤所要額内訳'!$I$4="大規模施設等(定員30人以上)",$P$426&gt;=5),P346,IF(AND('別紙3-1_区分⑤所要額内訳'!$I$4="小規模施設等(定員29人以下)",$P$426&gt;=2),P346,""))</f>
        <v/>
      </c>
      <c r="Q453" s="312" t="str">
        <f>IF(AND('別紙3-1_区分⑤所要額内訳'!$I$4="大規模施設等(定員30人以上)",$Q$426&gt;=5),Q346,IF(AND('別紙3-1_区分⑤所要額内訳'!$I$4="小規模施設等(定員29人以下)",$Q$426&gt;=2),Q346,""))</f>
        <v/>
      </c>
      <c r="R453" s="312" t="str">
        <f>IF(AND('別紙3-1_区分⑤所要額内訳'!$I$4="大規模施設等(定員30人以上)",$R$426&gt;=5),R346,IF(AND('別紙3-1_区分⑤所要額内訳'!$I$4="小規模施設等(定員29人以下)",$R$426&gt;=2),R346,""))</f>
        <v/>
      </c>
      <c r="S453" s="312" t="str">
        <f>IF(AND('別紙3-1_区分⑤所要額内訳'!$I$4="大規模施設等(定員30人以上)",$S$426&gt;=5),S346,IF(AND('別紙3-1_区分⑤所要額内訳'!$I$4="小規模施設等(定員29人以下)",$S$426&gt;=2),S346,""))</f>
        <v/>
      </c>
      <c r="T453" s="312" t="str">
        <f>IF(AND('別紙3-1_区分⑤所要額内訳'!$I$4="大規模施設等(定員30人以上)",$T$426&gt;=5),T346,IF(AND('別紙3-1_区分⑤所要額内訳'!$I$4="小規模施設等(定員29人以下)",$T$426&gt;=2),T346,""))</f>
        <v/>
      </c>
      <c r="U453" s="312" t="str">
        <f>IF(AND('別紙3-1_区分⑤所要額内訳'!$I$4="大規模施設等(定員30人以上)",$U$426&gt;=5),U346,IF(AND('別紙3-1_区分⑤所要額内訳'!$I$4="小規模施設等(定員29人以下)",$U$426&gt;=2),U346,""))</f>
        <v/>
      </c>
      <c r="V453" s="312" t="str">
        <f>IF(AND('別紙3-1_区分⑤所要額内訳'!$I$4="大規模施設等(定員30人以上)",$V$426&gt;=5),V346,IF(AND('別紙3-1_区分⑤所要額内訳'!$I$4="小規模施設等(定員29人以下)",$V$426&gt;=2),V346,""))</f>
        <v/>
      </c>
      <c r="W453" s="312" t="str">
        <f>IF(AND('別紙3-1_区分⑤所要額内訳'!$I$4="大規模施設等(定員30人以上)",$W$426&gt;=5),W346,IF(AND('別紙3-1_区分⑤所要額内訳'!$I$4="小規模施設等(定員29人以下)",$W$426&gt;=2),W346,""))</f>
        <v/>
      </c>
      <c r="X453" s="312" t="str">
        <f>IF(AND('別紙3-1_区分⑤所要額内訳'!$I$4="大規模施設等(定員30人以上)",$X$426&gt;=5),X346,IF(AND('別紙3-1_区分⑤所要額内訳'!$I$4="小規模施設等(定員29人以下)",$X$426&gt;=2),X346,""))</f>
        <v/>
      </c>
      <c r="Y453" s="312" t="str">
        <f>IF(AND('別紙3-1_区分⑤所要額内訳'!$I$4="大規模施設等(定員30人以上)",$Y$426&gt;=5),Y346,IF(AND('別紙3-1_区分⑤所要額内訳'!$I$4="小規模施設等(定員29人以下)",$Y$426&gt;=2),Y346,""))</f>
        <v/>
      </c>
      <c r="Z453" s="312" t="str">
        <f>IF(AND('別紙3-1_区分⑤所要額内訳'!$I$4="大規模施設等(定員30人以上)",$Z$426&gt;=5),Z346,IF(AND('別紙3-1_区分⑤所要額内訳'!$I$4="小規模施設等(定員29人以下)",$Z$426&gt;=2),Z346,""))</f>
        <v/>
      </c>
      <c r="AA453" s="312" t="str">
        <f>IF(AND('別紙3-1_区分⑤所要額内訳'!$I$4="大規模施設等(定員30人以上)",$AA$426&gt;=5),AA346,IF(AND('別紙3-1_区分⑤所要額内訳'!$I$4="小規模施設等(定員29人以下)",$AA$426&gt;=2),AA346,""))</f>
        <v/>
      </c>
      <c r="AB453" s="312" t="str">
        <f>IF(AND('別紙3-1_区分⑤所要額内訳'!$I$4="大規模施設等(定員30人以上)",$AB$426&gt;=5),AB346,IF(AND('別紙3-1_区分⑤所要額内訳'!$I$4="小規模施設等(定員29人以下)",$AB$426&gt;=2),AB346,""))</f>
        <v/>
      </c>
      <c r="AC453" s="312" t="str">
        <f>IF(AND('別紙3-1_区分⑤所要額内訳'!$I$4="大規模施設等(定員30人以上)",$AC$426&gt;=5),AC346,IF(AND('別紙3-1_区分⑤所要額内訳'!$I$4="小規模施設等(定員29人以下)",$AC$426&gt;=2),AC346,""))</f>
        <v/>
      </c>
      <c r="AD453" s="312" t="str">
        <f>IF(AND('別紙3-1_区分⑤所要額内訳'!$I$4="大規模施設等(定員30人以上)",$AD$426&gt;=5),AD346,IF(AND('別紙3-1_区分⑤所要額内訳'!$I$4="小規模施設等(定員29人以下)",$AD$426&gt;=2),AD346,""))</f>
        <v/>
      </c>
      <c r="AE453" s="312" t="str">
        <f>IF(AND('別紙3-1_区分⑤所要額内訳'!$I$4="大規模施設等(定員30人以上)",$AE$426&gt;=5),AE346,IF(AND('別紙3-1_区分⑤所要額内訳'!$I$4="小規模施設等(定員29人以下)",$AE$426&gt;=2),AE346,""))</f>
        <v/>
      </c>
      <c r="AF453" s="312" t="str">
        <f>IF(AND('別紙3-1_区分⑤所要額内訳'!$I$4="大規模施設等(定員30人以上)",$AF$426&gt;=5),AF346,IF(AND('別紙3-1_区分⑤所要額内訳'!$I$4="小規模施設等(定員29人以下)",$AF$426&gt;=2),AF346,""))</f>
        <v/>
      </c>
      <c r="AG453" s="312" t="str">
        <f>IF(AND('別紙3-1_区分⑤所要額内訳'!$I$4="大規模施設等(定員30人以上)",$AG$426&gt;=5),AG346,IF(AND('別紙3-1_区分⑤所要額内訳'!$I$4="小規模施設等(定員29人以下)",$AG$426&gt;=2),AG346,""))</f>
        <v/>
      </c>
      <c r="AH453" s="312" t="str">
        <f>IF(AND('別紙3-1_区分⑤所要額内訳'!$I$4="大規模施設等(定員30人以上)",$AH$426&gt;=5),AH346,IF(AND('別紙3-1_区分⑤所要額内訳'!$I$4="小規模施設等(定員29人以下)",$AH$426&gt;=2),AH346,""))</f>
        <v/>
      </c>
      <c r="AI453" s="312" t="str">
        <f>IF(AND('別紙3-1_区分⑤所要額内訳'!$I$4="大規模施設等(定員30人以上)",$AI$426&gt;=5),AI346,IF(AND('別紙3-1_区分⑤所要額内訳'!$I$4="小規模施設等(定員29人以下)",$AI$426&gt;=2),AI346,""))</f>
        <v/>
      </c>
      <c r="AJ453" s="312" t="str">
        <f>IF(AND('別紙3-1_区分⑤所要額内訳'!$I$4="大規模施設等(定員30人以上)",$AJ$426&gt;=5),AJ346,IF(AND('別紙3-1_区分⑤所要額内訳'!$I$4="小規模施設等(定員29人以下)",$AJ$426&gt;=2),AJ346,""))</f>
        <v/>
      </c>
      <c r="AK453" s="312" t="str">
        <f>IF(AND('別紙3-1_区分⑤所要額内訳'!$I$4="大規模施設等(定員30人以上)",$AK$426&gt;=5),AK346,IF(AND('別紙3-1_区分⑤所要額内訳'!$I$4="小規模施設等(定員29人以下)",$AK$426&gt;=2),AK346,""))</f>
        <v/>
      </c>
      <c r="AL453" s="312" t="str">
        <f>IF(AND('別紙3-1_区分⑤所要額内訳'!$I$4="大規模施設等(定員30人以上)",$AL$426&gt;=5),AL346,IF(AND('別紙3-1_区分⑤所要額内訳'!$I$4="小規模施設等(定員29人以下)",$AL$426&gt;=2),AL346,""))</f>
        <v/>
      </c>
      <c r="AM453" s="312" t="str">
        <f>IF(AND('別紙3-1_区分⑤所要額内訳'!$I$4="大規模施設等(定員30人以上)",$AM$426&gt;=5),AM346,IF(AND('別紙3-1_区分⑤所要額内訳'!$I$4="小規模施設等(定員29人以下)",$AM$426&gt;=2),AM346,""))</f>
        <v/>
      </c>
      <c r="AN453" s="312" t="str">
        <f>IF(AND('別紙3-1_区分⑤所要額内訳'!$I$4="大規模施設等(定員30人以上)",$AN$426&gt;=5),AN346,IF(AND('別紙3-1_区分⑤所要額内訳'!$I$4="小規模施設等(定員29人以下)",$AN$426&gt;=2),AN346,""))</f>
        <v/>
      </c>
      <c r="AO453" s="312" t="str">
        <f>IF(AND('別紙3-1_区分⑤所要額内訳'!$I$4="大規模施設等(定員30人以上)",$AO$426&gt;=5),AO346,IF(AND('別紙3-1_区分⑤所要額内訳'!$I$4="小規模施設等(定員29人以下)",$AO$426&gt;=2),AO346,""))</f>
        <v/>
      </c>
      <c r="AP453" s="312" t="str">
        <f>IF(AND('別紙3-1_区分⑤所要額内訳'!$I$4="大規模施設等(定員30人以上)",$AP$426&gt;=5),AP346,IF(AND('別紙3-1_区分⑤所要額内訳'!$I$4="小規模施設等(定員29人以下)",$AP$426&gt;=2),AP346,""))</f>
        <v/>
      </c>
      <c r="AQ453" s="312" t="str">
        <f>IF(AND('別紙3-1_区分⑤所要額内訳'!$I$4="大規模施設等(定員30人以上)",$AQ$426&gt;=5),AQ346,IF(AND('別紙3-1_区分⑤所要額内訳'!$I$4="小規模施設等(定員29人以下)",$AQ$426&gt;=2),AQ346,""))</f>
        <v/>
      </c>
      <c r="AR453" s="312" t="str">
        <f>IF(AND('別紙3-1_区分⑤所要額内訳'!$I$4="大規模施設等(定員30人以上)",$AR$426&gt;=5),AR346,IF(AND('別紙3-1_区分⑤所要額内訳'!$I$4="小規模施設等(定員29人以下)",$AR$426&gt;=2),AR346,""))</f>
        <v/>
      </c>
      <c r="AS453" s="312" t="str">
        <f>IF(AND('別紙3-1_区分⑤所要額内訳'!$I$4="大規模施設等(定員30人以上)",$AS$426&gt;=5),AS346,IF(AND('別紙3-1_区分⑤所要額内訳'!$I$4="小規模施設等(定員29人以下)",$AS$426&gt;=2),AS346,""))</f>
        <v/>
      </c>
      <c r="AT453" s="312" t="str">
        <f>IF(AND('別紙3-1_区分⑤所要額内訳'!$I$4="大規模施設等(定員30人以上)",$AT$426&gt;=5),AT346,IF(AND('別紙3-1_区分⑤所要額内訳'!$I$4="小規模施設等(定員29人以下)",$AT$426&gt;=2),AT346,""))</f>
        <v/>
      </c>
      <c r="AU453" s="312" t="str">
        <f>IF(AND('別紙3-1_区分⑤所要額内訳'!$I$4="大規模施設等(定員30人以上)",$AU$426&gt;=5),AU346,IF(AND('別紙3-1_区分⑤所要額内訳'!$I$4="小規模施設等(定員29人以下)",$AU$426&gt;=2),AU346,""))</f>
        <v/>
      </c>
      <c r="AV453" s="312" t="str">
        <f>IF(AND('別紙3-1_区分⑤所要額内訳'!$I$4="大規模施設等(定員30人以上)",$AV$426&gt;=5),AV346,IF(AND('別紙3-1_区分⑤所要額内訳'!$I$4="小規模施設等(定員29人以下)",$AV$426&gt;=2),AV346,""))</f>
        <v/>
      </c>
      <c r="AW453" s="312" t="str">
        <f>IF(AND('別紙3-1_区分⑤所要額内訳'!$I$4="大規模施設等(定員30人以上)",$AW$426&gt;=5),AW346,IF(AND('別紙3-1_区分⑤所要額内訳'!$I$4="小規模施設等(定員29人以下)",$AW$426&gt;=2),AW346,""))</f>
        <v/>
      </c>
      <c r="AX453" s="312" t="str">
        <f>IF(AND('別紙3-1_区分⑤所要額内訳'!$I$4="大規模施設等(定員30人以上)",$AX$426&gt;=5),AX346,IF(AND('別紙3-1_区分⑤所要額内訳'!$I$4="小規模施設等(定員29人以下)",$AX$426&gt;=2),AX346,""))</f>
        <v/>
      </c>
      <c r="AY453" s="312" t="str">
        <f>IF(AND('別紙3-1_区分⑤所要額内訳'!$I$4="大規模施設等(定員30人以上)",$AY$426&gt;=5),AY346,IF(AND('別紙3-1_区分⑤所要額内訳'!$I$4="小規模施設等(定員29人以下)",$AY$426&gt;=2),AY346,""))</f>
        <v/>
      </c>
      <c r="AZ453" s="312" t="str">
        <f>IF(AND('別紙3-1_区分⑤所要額内訳'!$I$4="大規模施設等(定員30人以上)",$AZ$426&gt;=5),AZ346,IF(AND('別紙3-1_区分⑤所要額内訳'!$I$4="小規模施設等(定員29人以下)",$AZ$426&gt;=2),AZ346,""))</f>
        <v/>
      </c>
      <c r="BA453" s="312" t="str">
        <f>IF(AND('別紙3-1_区分⑤所要額内訳'!$I$4="大規模施設等(定員30人以上)",$BA$426&gt;=5),BA346,IF(AND('別紙3-1_区分⑤所要額内訳'!$I$4="小規模施設等(定員29人以下)",$BA$426&gt;=2),BA346,""))</f>
        <v/>
      </c>
      <c r="BB453" s="311">
        <f t="shared" si="454"/>
        <v>0</v>
      </c>
    </row>
    <row r="454" spans="1:54">
      <c r="A454" s="307" t="str">
        <f t="shared" si="455"/>
        <v/>
      </c>
      <c r="B454" s="313" t="str">
        <f t="shared" si="455"/>
        <v/>
      </c>
      <c r="C454" s="307" t="str">
        <f t="shared" si="455"/>
        <v/>
      </c>
      <c r="D454" s="312" t="str">
        <f>IF(AND('別紙3-1_区分⑤所要額内訳'!$I$4="大規模施設等(定員30人以上)",$D$426&gt;=5),D347,IF(AND('別紙3-1_区分⑤所要額内訳'!$I$4="小規模施設等(定員29人以下)",$D$426&gt;=2),D347,""))</f>
        <v/>
      </c>
      <c r="E454" s="312" t="str">
        <f>IF(AND('別紙3-1_区分⑤所要額内訳'!$I$4="大規模施設等(定員30人以上)",$E$426&gt;=5),E347,IF(AND('別紙3-1_区分⑤所要額内訳'!$I$4="小規模施設等(定員29人以下)",$E$426&gt;=2),E347,""))</f>
        <v/>
      </c>
      <c r="F454" s="312" t="str">
        <f>IF(AND('別紙3-1_区分⑤所要額内訳'!$I$4="大規模施設等(定員30人以上)",$F$426&gt;=5),F347,IF(AND('別紙3-1_区分⑤所要額内訳'!$I$4="小規模施設等(定員29人以下)",$F$426&gt;=2),F347,""))</f>
        <v/>
      </c>
      <c r="G454" s="312" t="str">
        <f>IF(AND('別紙3-1_区分⑤所要額内訳'!$I$4="大規模施設等(定員30人以上)",$G$426&gt;=5),G347,IF(AND('別紙3-1_区分⑤所要額内訳'!$I$4="小規模施設等(定員29人以下)",$G$426&gt;=2),G347,""))</f>
        <v/>
      </c>
      <c r="H454" s="312" t="str">
        <f>IF(AND('別紙3-1_区分⑤所要額内訳'!$I$4="大規模施設等(定員30人以上)",$H$426&gt;=5),H347,IF(AND('別紙3-1_区分⑤所要額内訳'!$I$4="小規模施設等(定員29人以下)",$H$426&gt;=2),H347,""))</f>
        <v/>
      </c>
      <c r="I454" s="312" t="str">
        <f>IF(AND('別紙3-1_区分⑤所要額内訳'!$I$4="大規模施設等(定員30人以上)",$I$426&gt;=5),I347,IF(AND('別紙3-1_区分⑤所要額内訳'!$I$4="小規模施設等(定員29人以下)",$I$426&gt;=2),I347,""))</f>
        <v/>
      </c>
      <c r="J454" s="312" t="str">
        <f>IF(AND('別紙3-1_区分⑤所要額内訳'!$I$4="大規模施設等(定員30人以上)",$J$426&gt;=5),J347,IF(AND('別紙3-1_区分⑤所要額内訳'!$I$4="小規模施設等(定員29人以下)",$J$426&gt;=2),J347,""))</f>
        <v/>
      </c>
      <c r="K454" s="312" t="str">
        <f>IF(AND('別紙3-1_区分⑤所要額内訳'!$I$4="大規模施設等(定員30人以上)",$K$426&gt;=5),K347,IF(AND('別紙3-1_区分⑤所要額内訳'!$I$4="小規模施設等(定員29人以下)",$K$426&gt;=2),K347,""))</f>
        <v/>
      </c>
      <c r="L454" s="312" t="str">
        <f>IF(AND('別紙3-1_区分⑤所要額内訳'!$I$4="大規模施設等(定員30人以上)",$L$426&gt;=5),L347,IF(AND('別紙3-1_区分⑤所要額内訳'!$I$4="小規模施設等(定員29人以下)",$L$426&gt;=2),L347,""))</f>
        <v/>
      </c>
      <c r="M454" s="312" t="str">
        <f>IF(AND('別紙3-1_区分⑤所要額内訳'!$I$4="大規模施設等(定員30人以上)",$M$426&gt;=5),M347,IF(AND('別紙3-1_区分⑤所要額内訳'!$I$4="小規模施設等(定員29人以下)",$M$426&gt;=2),M347,""))</f>
        <v/>
      </c>
      <c r="N454" s="312" t="str">
        <f>IF(AND('別紙3-1_区分⑤所要額内訳'!$I$4="大規模施設等(定員30人以上)",$N$426&gt;=5),N347,IF(AND('別紙3-1_区分⑤所要額内訳'!$I$4="小規模施設等(定員29人以下)",$N$426&gt;=2),N347,""))</f>
        <v/>
      </c>
      <c r="O454" s="312" t="str">
        <f>IF(AND('別紙3-1_区分⑤所要額内訳'!$I$4="大規模施設等(定員30人以上)",$O$426&gt;=5),O347,IF(AND('別紙3-1_区分⑤所要額内訳'!$I$4="小規模施設等(定員29人以下)",$O$426&gt;=2),O347,""))</f>
        <v/>
      </c>
      <c r="P454" s="312" t="str">
        <f>IF(AND('別紙3-1_区分⑤所要額内訳'!$I$4="大規模施設等(定員30人以上)",$P$426&gt;=5),P347,IF(AND('別紙3-1_区分⑤所要額内訳'!$I$4="小規模施設等(定員29人以下)",$P$426&gt;=2),P347,""))</f>
        <v/>
      </c>
      <c r="Q454" s="312" t="str">
        <f>IF(AND('別紙3-1_区分⑤所要額内訳'!$I$4="大規模施設等(定員30人以上)",$Q$426&gt;=5),Q347,IF(AND('別紙3-1_区分⑤所要額内訳'!$I$4="小規模施設等(定員29人以下)",$Q$426&gt;=2),Q347,""))</f>
        <v/>
      </c>
      <c r="R454" s="312" t="str">
        <f>IF(AND('別紙3-1_区分⑤所要額内訳'!$I$4="大規模施設等(定員30人以上)",$R$426&gt;=5),R347,IF(AND('別紙3-1_区分⑤所要額内訳'!$I$4="小規模施設等(定員29人以下)",$R$426&gt;=2),R347,""))</f>
        <v/>
      </c>
      <c r="S454" s="312" t="str">
        <f>IF(AND('別紙3-1_区分⑤所要額内訳'!$I$4="大規模施設等(定員30人以上)",$S$426&gt;=5),S347,IF(AND('別紙3-1_区分⑤所要額内訳'!$I$4="小規模施設等(定員29人以下)",$S$426&gt;=2),S347,""))</f>
        <v/>
      </c>
      <c r="T454" s="312" t="str">
        <f>IF(AND('別紙3-1_区分⑤所要額内訳'!$I$4="大規模施設等(定員30人以上)",$T$426&gt;=5),T347,IF(AND('別紙3-1_区分⑤所要額内訳'!$I$4="小規模施設等(定員29人以下)",$T$426&gt;=2),T347,""))</f>
        <v/>
      </c>
      <c r="U454" s="312" t="str">
        <f>IF(AND('別紙3-1_区分⑤所要額内訳'!$I$4="大規模施設等(定員30人以上)",$U$426&gt;=5),U347,IF(AND('別紙3-1_区分⑤所要額内訳'!$I$4="小規模施設等(定員29人以下)",$U$426&gt;=2),U347,""))</f>
        <v/>
      </c>
      <c r="V454" s="312" t="str">
        <f>IF(AND('別紙3-1_区分⑤所要額内訳'!$I$4="大規模施設等(定員30人以上)",$V$426&gt;=5),V347,IF(AND('別紙3-1_区分⑤所要額内訳'!$I$4="小規模施設等(定員29人以下)",$V$426&gt;=2),V347,""))</f>
        <v/>
      </c>
      <c r="W454" s="312" t="str">
        <f>IF(AND('別紙3-1_区分⑤所要額内訳'!$I$4="大規模施設等(定員30人以上)",$W$426&gt;=5),W347,IF(AND('別紙3-1_区分⑤所要額内訳'!$I$4="小規模施設等(定員29人以下)",$W$426&gt;=2),W347,""))</f>
        <v/>
      </c>
      <c r="X454" s="312" t="str">
        <f>IF(AND('別紙3-1_区分⑤所要額内訳'!$I$4="大規模施設等(定員30人以上)",$X$426&gt;=5),X347,IF(AND('別紙3-1_区分⑤所要額内訳'!$I$4="小規模施設等(定員29人以下)",$X$426&gt;=2),X347,""))</f>
        <v/>
      </c>
      <c r="Y454" s="312" t="str">
        <f>IF(AND('別紙3-1_区分⑤所要額内訳'!$I$4="大規模施設等(定員30人以上)",$Y$426&gt;=5),Y347,IF(AND('別紙3-1_区分⑤所要額内訳'!$I$4="小規模施設等(定員29人以下)",$Y$426&gt;=2),Y347,""))</f>
        <v/>
      </c>
      <c r="Z454" s="312" t="str">
        <f>IF(AND('別紙3-1_区分⑤所要額内訳'!$I$4="大規模施設等(定員30人以上)",$Z$426&gt;=5),Z347,IF(AND('別紙3-1_区分⑤所要額内訳'!$I$4="小規模施設等(定員29人以下)",$Z$426&gt;=2),Z347,""))</f>
        <v/>
      </c>
      <c r="AA454" s="312" t="str">
        <f>IF(AND('別紙3-1_区分⑤所要額内訳'!$I$4="大規模施設等(定員30人以上)",$AA$426&gt;=5),AA347,IF(AND('別紙3-1_区分⑤所要額内訳'!$I$4="小規模施設等(定員29人以下)",$AA$426&gt;=2),AA347,""))</f>
        <v/>
      </c>
      <c r="AB454" s="312" t="str">
        <f>IF(AND('別紙3-1_区分⑤所要額内訳'!$I$4="大規模施設等(定員30人以上)",$AB$426&gt;=5),AB347,IF(AND('別紙3-1_区分⑤所要額内訳'!$I$4="小規模施設等(定員29人以下)",$AB$426&gt;=2),AB347,""))</f>
        <v/>
      </c>
      <c r="AC454" s="312" t="str">
        <f>IF(AND('別紙3-1_区分⑤所要額内訳'!$I$4="大規模施設等(定員30人以上)",$AC$426&gt;=5),AC347,IF(AND('別紙3-1_区分⑤所要額内訳'!$I$4="小規模施設等(定員29人以下)",$AC$426&gt;=2),AC347,""))</f>
        <v/>
      </c>
      <c r="AD454" s="312" t="str">
        <f>IF(AND('別紙3-1_区分⑤所要額内訳'!$I$4="大規模施設等(定員30人以上)",$AD$426&gt;=5),AD347,IF(AND('別紙3-1_区分⑤所要額内訳'!$I$4="小規模施設等(定員29人以下)",$AD$426&gt;=2),AD347,""))</f>
        <v/>
      </c>
      <c r="AE454" s="312" t="str">
        <f>IF(AND('別紙3-1_区分⑤所要額内訳'!$I$4="大規模施設等(定員30人以上)",$AE$426&gt;=5),AE347,IF(AND('別紙3-1_区分⑤所要額内訳'!$I$4="小規模施設等(定員29人以下)",$AE$426&gt;=2),AE347,""))</f>
        <v/>
      </c>
      <c r="AF454" s="312" t="str">
        <f>IF(AND('別紙3-1_区分⑤所要額内訳'!$I$4="大規模施設等(定員30人以上)",$AF$426&gt;=5),AF347,IF(AND('別紙3-1_区分⑤所要額内訳'!$I$4="小規模施設等(定員29人以下)",$AF$426&gt;=2),AF347,""))</f>
        <v/>
      </c>
      <c r="AG454" s="312" t="str">
        <f>IF(AND('別紙3-1_区分⑤所要額内訳'!$I$4="大規模施設等(定員30人以上)",$AG$426&gt;=5),AG347,IF(AND('別紙3-1_区分⑤所要額内訳'!$I$4="小規模施設等(定員29人以下)",$AG$426&gt;=2),AG347,""))</f>
        <v/>
      </c>
      <c r="AH454" s="312" t="str">
        <f>IF(AND('別紙3-1_区分⑤所要額内訳'!$I$4="大規模施設等(定員30人以上)",$AH$426&gt;=5),AH347,IF(AND('別紙3-1_区分⑤所要額内訳'!$I$4="小規模施設等(定員29人以下)",$AH$426&gt;=2),AH347,""))</f>
        <v/>
      </c>
      <c r="AI454" s="312" t="str">
        <f>IF(AND('別紙3-1_区分⑤所要額内訳'!$I$4="大規模施設等(定員30人以上)",$AI$426&gt;=5),AI347,IF(AND('別紙3-1_区分⑤所要額内訳'!$I$4="小規模施設等(定員29人以下)",$AI$426&gt;=2),AI347,""))</f>
        <v/>
      </c>
      <c r="AJ454" s="312" t="str">
        <f>IF(AND('別紙3-1_区分⑤所要額内訳'!$I$4="大規模施設等(定員30人以上)",$AJ$426&gt;=5),AJ347,IF(AND('別紙3-1_区分⑤所要額内訳'!$I$4="小規模施設等(定員29人以下)",$AJ$426&gt;=2),AJ347,""))</f>
        <v/>
      </c>
      <c r="AK454" s="312" t="str">
        <f>IF(AND('別紙3-1_区分⑤所要額内訳'!$I$4="大規模施設等(定員30人以上)",$AK$426&gt;=5),AK347,IF(AND('別紙3-1_区分⑤所要額内訳'!$I$4="小規模施設等(定員29人以下)",$AK$426&gt;=2),AK347,""))</f>
        <v/>
      </c>
      <c r="AL454" s="312" t="str">
        <f>IF(AND('別紙3-1_区分⑤所要額内訳'!$I$4="大規模施設等(定員30人以上)",$AL$426&gt;=5),AL347,IF(AND('別紙3-1_区分⑤所要額内訳'!$I$4="小規模施設等(定員29人以下)",$AL$426&gt;=2),AL347,""))</f>
        <v/>
      </c>
      <c r="AM454" s="312" t="str">
        <f>IF(AND('別紙3-1_区分⑤所要額内訳'!$I$4="大規模施設等(定員30人以上)",$AM$426&gt;=5),AM347,IF(AND('別紙3-1_区分⑤所要額内訳'!$I$4="小規模施設等(定員29人以下)",$AM$426&gt;=2),AM347,""))</f>
        <v/>
      </c>
      <c r="AN454" s="312" t="str">
        <f>IF(AND('別紙3-1_区分⑤所要額内訳'!$I$4="大規模施設等(定員30人以上)",$AN$426&gt;=5),AN347,IF(AND('別紙3-1_区分⑤所要額内訳'!$I$4="小規模施設等(定員29人以下)",$AN$426&gt;=2),AN347,""))</f>
        <v/>
      </c>
      <c r="AO454" s="312" t="str">
        <f>IF(AND('別紙3-1_区分⑤所要額内訳'!$I$4="大規模施設等(定員30人以上)",$AO$426&gt;=5),AO347,IF(AND('別紙3-1_区分⑤所要額内訳'!$I$4="小規模施設等(定員29人以下)",$AO$426&gt;=2),AO347,""))</f>
        <v/>
      </c>
      <c r="AP454" s="312" t="str">
        <f>IF(AND('別紙3-1_区分⑤所要額内訳'!$I$4="大規模施設等(定員30人以上)",$AP$426&gt;=5),AP347,IF(AND('別紙3-1_区分⑤所要額内訳'!$I$4="小規模施設等(定員29人以下)",$AP$426&gt;=2),AP347,""))</f>
        <v/>
      </c>
      <c r="AQ454" s="312" t="str">
        <f>IF(AND('別紙3-1_区分⑤所要額内訳'!$I$4="大規模施設等(定員30人以上)",$AQ$426&gt;=5),AQ347,IF(AND('別紙3-1_区分⑤所要額内訳'!$I$4="小規模施設等(定員29人以下)",$AQ$426&gt;=2),AQ347,""))</f>
        <v/>
      </c>
      <c r="AR454" s="312" t="str">
        <f>IF(AND('別紙3-1_区分⑤所要額内訳'!$I$4="大規模施設等(定員30人以上)",$AR$426&gt;=5),AR347,IF(AND('別紙3-1_区分⑤所要額内訳'!$I$4="小規模施設等(定員29人以下)",$AR$426&gt;=2),AR347,""))</f>
        <v/>
      </c>
      <c r="AS454" s="312" t="str">
        <f>IF(AND('別紙3-1_区分⑤所要額内訳'!$I$4="大規模施設等(定員30人以上)",$AS$426&gt;=5),AS347,IF(AND('別紙3-1_区分⑤所要額内訳'!$I$4="小規模施設等(定員29人以下)",$AS$426&gt;=2),AS347,""))</f>
        <v/>
      </c>
      <c r="AT454" s="312" t="str">
        <f>IF(AND('別紙3-1_区分⑤所要額内訳'!$I$4="大規模施設等(定員30人以上)",$AT$426&gt;=5),AT347,IF(AND('別紙3-1_区分⑤所要額内訳'!$I$4="小規模施設等(定員29人以下)",$AT$426&gt;=2),AT347,""))</f>
        <v/>
      </c>
      <c r="AU454" s="312" t="str">
        <f>IF(AND('別紙3-1_区分⑤所要額内訳'!$I$4="大規模施設等(定員30人以上)",$AU$426&gt;=5),AU347,IF(AND('別紙3-1_区分⑤所要額内訳'!$I$4="小規模施設等(定員29人以下)",$AU$426&gt;=2),AU347,""))</f>
        <v/>
      </c>
      <c r="AV454" s="312" t="str">
        <f>IF(AND('別紙3-1_区分⑤所要額内訳'!$I$4="大規模施設等(定員30人以上)",$AV$426&gt;=5),AV347,IF(AND('別紙3-1_区分⑤所要額内訳'!$I$4="小規模施設等(定員29人以下)",$AV$426&gt;=2),AV347,""))</f>
        <v/>
      </c>
      <c r="AW454" s="312" t="str">
        <f>IF(AND('別紙3-1_区分⑤所要額内訳'!$I$4="大規模施設等(定員30人以上)",$AW$426&gt;=5),AW347,IF(AND('別紙3-1_区分⑤所要額内訳'!$I$4="小規模施設等(定員29人以下)",$AW$426&gt;=2),AW347,""))</f>
        <v/>
      </c>
      <c r="AX454" s="312" t="str">
        <f>IF(AND('別紙3-1_区分⑤所要額内訳'!$I$4="大規模施設等(定員30人以上)",$AX$426&gt;=5),AX347,IF(AND('別紙3-1_区分⑤所要額内訳'!$I$4="小規模施設等(定員29人以下)",$AX$426&gt;=2),AX347,""))</f>
        <v/>
      </c>
      <c r="AY454" s="312" t="str">
        <f>IF(AND('別紙3-1_区分⑤所要額内訳'!$I$4="大規模施設等(定員30人以上)",$AY$426&gt;=5),AY347,IF(AND('別紙3-1_区分⑤所要額内訳'!$I$4="小規模施設等(定員29人以下)",$AY$426&gt;=2),AY347,""))</f>
        <v/>
      </c>
      <c r="AZ454" s="312" t="str">
        <f>IF(AND('別紙3-1_区分⑤所要額内訳'!$I$4="大規模施設等(定員30人以上)",$AZ$426&gt;=5),AZ347,IF(AND('別紙3-1_区分⑤所要額内訳'!$I$4="小規模施設等(定員29人以下)",$AZ$426&gt;=2),AZ347,""))</f>
        <v/>
      </c>
      <c r="BA454" s="312" t="str">
        <f>IF(AND('別紙3-1_区分⑤所要額内訳'!$I$4="大規模施設等(定員30人以上)",$BA$426&gt;=5),BA347,IF(AND('別紙3-1_区分⑤所要額内訳'!$I$4="小規模施設等(定員29人以下)",$BA$426&gt;=2),BA347,""))</f>
        <v/>
      </c>
      <c r="BB454" s="311">
        <f t="shared" si="454"/>
        <v>0</v>
      </c>
    </row>
    <row r="455" spans="1:54">
      <c r="A455" s="307" t="str">
        <f t="shared" si="455"/>
        <v/>
      </c>
      <c r="B455" s="313" t="str">
        <f t="shared" si="455"/>
        <v/>
      </c>
      <c r="C455" s="307" t="str">
        <f t="shared" si="455"/>
        <v/>
      </c>
      <c r="D455" s="312" t="str">
        <f>IF(AND('別紙3-1_区分⑤所要額内訳'!$I$4="大規模施設等(定員30人以上)",$D$426&gt;=5),D348,IF(AND('別紙3-1_区分⑤所要額内訳'!$I$4="小規模施設等(定員29人以下)",$D$426&gt;=2),D348,""))</f>
        <v/>
      </c>
      <c r="E455" s="312" t="str">
        <f>IF(AND('別紙3-1_区分⑤所要額内訳'!$I$4="大規模施設等(定員30人以上)",$E$426&gt;=5),E348,IF(AND('別紙3-1_区分⑤所要額内訳'!$I$4="小規模施設等(定員29人以下)",$E$426&gt;=2),E348,""))</f>
        <v/>
      </c>
      <c r="F455" s="312" t="str">
        <f>IF(AND('別紙3-1_区分⑤所要額内訳'!$I$4="大規模施設等(定員30人以上)",$F$426&gt;=5),F348,IF(AND('別紙3-1_区分⑤所要額内訳'!$I$4="小規模施設等(定員29人以下)",$F$426&gt;=2),F348,""))</f>
        <v/>
      </c>
      <c r="G455" s="312" t="str">
        <f>IF(AND('別紙3-1_区分⑤所要額内訳'!$I$4="大規模施設等(定員30人以上)",$G$426&gt;=5),G348,IF(AND('別紙3-1_区分⑤所要額内訳'!$I$4="小規模施設等(定員29人以下)",$G$426&gt;=2),G348,""))</f>
        <v/>
      </c>
      <c r="H455" s="312" t="str">
        <f>IF(AND('別紙3-1_区分⑤所要額内訳'!$I$4="大規模施設等(定員30人以上)",$H$426&gt;=5),H348,IF(AND('別紙3-1_区分⑤所要額内訳'!$I$4="小規模施設等(定員29人以下)",$H$426&gt;=2),H348,""))</f>
        <v/>
      </c>
      <c r="I455" s="312" t="str">
        <f>IF(AND('別紙3-1_区分⑤所要額内訳'!$I$4="大規模施設等(定員30人以上)",$I$426&gt;=5),I348,IF(AND('別紙3-1_区分⑤所要額内訳'!$I$4="小規模施設等(定員29人以下)",$I$426&gt;=2),I348,""))</f>
        <v/>
      </c>
      <c r="J455" s="312" t="str">
        <f>IF(AND('別紙3-1_区分⑤所要額内訳'!$I$4="大規模施設等(定員30人以上)",$J$426&gt;=5),J348,IF(AND('別紙3-1_区分⑤所要額内訳'!$I$4="小規模施設等(定員29人以下)",$J$426&gt;=2),J348,""))</f>
        <v/>
      </c>
      <c r="K455" s="312" t="str">
        <f>IF(AND('別紙3-1_区分⑤所要額内訳'!$I$4="大規模施設等(定員30人以上)",$K$426&gt;=5),K348,IF(AND('別紙3-1_区分⑤所要額内訳'!$I$4="小規模施設等(定員29人以下)",$K$426&gt;=2),K348,""))</f>
        <v/>
      </c>
      <c r="L455" s="312" t="str">
        <f>IF(AND('別紙3-1_区分⑤所要額内訳'!$I$4="大規模施設等(定員30人以上)",$L$426&gt;=5),L348,IF(AND('別紙3-1_区分⑤所要額内訳'!$I$4="小規模施設等(定員29人以下)",$L$426&gt;=2),L348,""))</f>
        <v/>
      </c>
      <c r="M455" s="312" t="str">
        <f>IF(AND('別紙3-1_区分⑤所要額内訳'!$I$4="大規模施設等(定員30人以上)",$M$426&gt;=5),M348,IF(AND('別紙3-1_区分⑤所要額内訳'!$I$4="小規模施設等(定員29人以下)",$M$426&gt;=2),M348,""))</f>
        <v/>
      </c>
      <c r="N455" s="312" t="str">
        <f>IF(AND('別紙3-1_区分⑤所要額内訳'!$I$4="大規模施設等(定員30人以上)",$N$426&gt;=5),N348,IF(AND('別紙3-1_区分⑤所要額内訳'!$I$4="小規模施設等(定員29人以下)",$N$426&gt;=2),N348,""))</f>
        <v/>
      </c>
      <c r="O455" s="312" t="str">
        <f>IF(AND('別紙3-1_区分⑤所要額内訳'!$I$4="大規模施設等(定員30人以上)",$O$426&gt;=5),O348,IF(AND('別紙3-1_区分⑤所要額内訳'!$I$4="小規模施設等(定員29人以下)",$O$426&gt;=2),O348,""))</f>
        <v/>
      </c>
      <c r="P455" s="312" t="str">
        <f>IF(AND('別紙3-1_区分⑤所要額内訳'!$I$4="大規模施設等(定員30人以上)",$P$426&gt;=5),P348,IF(AND('別紙3-1_区分⑤所要額内訳'!$I$4="小規模施設等(定員29人以下)",$P$426&gt;=2),P348,""))</f>
        <v/>
      </c>
      <c r="Q455" s="312" t="str">
        <f>IF(AND('別紙3-1_区分⑤所要額内訳'!$I$4="大規模施設等(定員30人以上)",$Q$426&gt;=5),Q348,IF(AND('別紙3-1_区分⑤所要額内訳'!$I$4="小規模施設等(定員29人以下)",$Q$426&gt;=2),Q348,""))</f>
        <v/>
      </c>
      <c r="R455" s="312" t="str">
        <f>IF(AND('別紙3-1_区分⑤所要額内訳'!$I$4="大規模施設等(定員30人以上)",$R$426&gt;=5),R348,IF(AND('別紙3-1_区分⑤所要額内訳'!$I$4="小規模施設等(定員29人以下)",$R$426&gt;=2),R348,""))</f>
        <v/>
      </c>
      <c r="S455" s="312" t="str">
        <f>IF(AND('別紙3-1_区分⑤所要額内訳'!$I$4="大規模施設等(定員30人以上)",$S$426&gt;=5),S348,IF(AND('別紙3-1_区分⑤所要額内訳'!$I$4="小規模施設等(定員29人以下)",$S$426&gt;=2),S348,""))</f>
        <v/>
      </c>
      <c r="T455" s="312" t="str">
        <f>IF(AND('別紙3-1_区分⑤所要額内訳'!$I$4="大規模施設等(定員30人以上)",$T$426&gt;=5),T348,IF(AND('別紙3-1_区分⑤所要額内訳'!$I$4="小規模施設等(定員29人以下)",$T$426&gt;=2),T348,""))</f>
        <v/>
      </c>
      <c r="U455" s="312" t="str">
        <f>IF(AND('別紙3-1_区分⑤所要額内訳'!$I$4="大規模施設等(定員30人以上)",$U$426&gt;=5),U348,IF(AND('別紙3-1_区分⑤所要額内訳'!$I$4="小規模施設等(定員29人以下)",$U$426&gt;=2),U348,""))</f>
        <v/>
      </c>
      <c r="V455" s="312" t="str">
        <f>IF(AND('別紙3-1_区分⑤所要額内訳'!$I$4="大規模施設等(定員30人以上)",$V$426&gt;=5),V348,IF(AND('別紙3-1_区分⑤所要額内訳'!$I$4="小規模施設等(定員29人以下)",$V$426&gt;=2),V348,""))</f>
        <v/>
      </c>
      <c r="W455" s="312" t="str">
        <f>IF(AND('別紙3-1_区分⑤所要額内訳'!$I$4="大規模施設等(定員30人以上)",$W$426&gt;=5),W348,IF(AND('別紙3-1_区分⑤所要額内訳'!$I$4="小規模施設等(定員29人以下)",$W$426&gt;=2),W348,""))</f>
        <v/>
      </c>
      <c r="X455" s="312" t="str">
        <f>IF(AND('別紙3-1_区分⑤所要額内訳'!$I$4="大規模施設等(定員30人以上)",$X$426&gt;=5),X348,IF(AND('別紙3-1_区分⑤所要額内訳'!$I$4="小規模施設等(定員29人以下)",$X$426&gt;=2),X348,""))</f>
        <v/>
      </c>
      <c r="Y455" s="312" t="str">
        <f>IF(AND('別紙3-1_区分⑤所要額内訳'!$I$4="大規模施設等(定員30人以上)",$Y$426&gt;=5),Y348,IF(AND('別紙3-1_区分⑤所要額内訳'!$I$4="小規模施設等(定員29人以下)",$Y$426&gt;=2),Y348,""))</f>
        <v/>
      </c>
      <c r="Z455" s="312" t="str">
        <f>IF(AND('別紙3-1_区分⑤所要額内訳'!$I$4="大規模施設等(定員30人以上)",$Z$426&gt;=5),Z348,IF(AND('別紙3-1_区分⑤所要額内訳'!$I$4="小規模施設等(定員29人以下)",$Z$426&gt;=2),Z348,""))</f>
        <v/>
      </c>
      <c r="AA455" s="312" t="str">
        <f>IF(AND('別紙3-1_区分⑤所要額内訳'!$I$4="大規模施設等(定員30人以上)",$AA$426&gt;=5),AA348,IF(AND('別紙3-1_区分⑤所要額内訳'!$I$4="小規模施設等(定員29人以下)",$AA$426&gt;=2),AA348,""))</f>
        <v/>
      </c>
      <c r="AB455" s="312" t="str">
        <f>IF(AND('別紙3-1_区分⑤所要額内訳'!$I$4="大規模施設等(定員30人以上)",$AB$426&gt;=5),AB348,IF(AND('別紙3-1_区分⑤所要額内訳'!$I$4="小規模施設等(定員29人以下)",$AB$426&gt;=2),AB348,""))</f>
        <v/>
      </c>
      <c r="AC455" s="312" t="str">
        <f>IF(AND('別紙3-1_区分⑤所要額内訳'!$I$4="大規模施設等(定員30人以上)",$AC$426&gt;=5),AC348,IF(AND('別紙3-1_区分⑤所要額内訳'!$I$4="小規模施設等(定員29人以下)",$AC$426&gt;=2),AC348,""))</f>
        <v/>
      </c>
      <c r="AD455" s="312" t="str">
        <f>IF(AND('別紙3-1_区分⑤所要額内訳'!$I$4="大規模施設等(定員30人以上)",$AD$426&gt;=5),AD348,IF(AND('別紙3-1_区分⑤所要額内訳'!$I$4="小規模施設等(定員29人以下)",$AD$426&gt;=2),AD348,""))</f>
        <v/>
      </c>
      <c r="AE455" s="312" t="str">
        <f>IF(AND('別紙3-1_区分⑤所要額内訳'!$I$4="大規模施設等(定員30人以上)",$AE$426&gt;=5),AE348,IF(AND('別紙3-1_区分⑤所要額内訳'!$I$4="小規模施設等(定員29人以下)",$AE$426&gt;=2),AE348,""))</f>
        <v/>
      </c>
      <c r="AF455" s="312" t="str">
        <f>IF(AND('別紙3-1_区分⑤所要額内訳'!$I$4="大規模施設等(定員30人以上)",$AF$426&gt;=5),AF348,IF(AND('別紙3-1_区分⑤所要額内訳'!$I$4="小規模施設等(定員29人以下)",$AF$426&gt;=2),AF348,""))</f>
        <v/>
      </c>
      <c r="AG455" s="312" t="str">
        <f>IF(AND('別紙3-1_区分⑤所要額内訳'!$I$4="大規模施設等(定員30人以上)",$AG$426&gt;=5),AG348,IF(AND('別紙3-1_区分⑤所要額内訳'!$I$4="小規模施設等(定員29人以下)",$AG$426&gt;=2),AG348,""))</f>
        <v/>
      </c>
      <c r="AH455" s="312" t="str">
        <f>IF(AND('別紙3-1_区分⑤所要額内訳'!$I$4="大規模施設等(定員30人以上)",$AH$426&gt;=5),AH348,IF(AND('別紙3-1_区分⑤所要額内訳'!$I$4="小規模施設等(定員29人以下)",$AH$426&gt;=2),AH348,""))</f>
        <v/>
      </c>
      <c r="AI455" s="312" t="str">
        <f>IF(AND('別紙3-1_区分⑤所要額内訳'!$I$4="大規模施設等(定員30人以上)",$AI$426&gt;=5),AI348,IF(AND('別紙3-1_区分⑤所要額内訳'!$I$4="小規模施設等(定員29人以下)",$AI$426&gt;=2),AI348,""))</f>
        <v/>
      </c>
      <c r="AJ455" s="312" t="str">
        <f>IF(AND('別紙3-1_区分⑤所要額内訳'!$I$4="大規模施設等(定員30人以上)",$AJ$426&gt;=5),AJ348,IF(AND('別紙3-1_区分⑤所要額内訳'!$I$4="小規模施設等(定員29人以下)",$AJ$426&gt;=2),AJ348,""))</f>
        <v/>
      </c>
      <c r="AK455" s="312" t="str">
        <f>IF(AND('別紙3-1_区分⑤所要額内訳'!$I$4="大規模施設等(定員30人以上)",$AK$426&gt;=5),AK348,IF(AND('別紙3-1_区分⑤所要額内訳'!$I$4="小規模施設等(定員29人以下)",$AK$426&gt;=2),AK348,""))</f>
        <v/>
      </c>
      <c r="AL455" s="312" t="str">
        <f>IF(AND('別紙3-1_区分⑤所要額内訳'!$I$4="大規模施設等(定員30人以上)",$AL$426&gt;=5),AL348,IF(AND('別紙3-1_区分⑤所要額内訳'!$I$4="小規模施設等(定員29人以下)",$AL$426&gt;=2),AL348,""))</f>
        <v/>
      </c>
      <c r="AM455" s="312" t="str">
        <f>IF(AND('別紙3-1_区分⑤所要額内訳'!$I$4="大規模施設等(定員30人以上)",$AM$426&gt;=5),AM348,IF(AND('別紙3-1_区分⑤所要額内訳'!$I$4="小規模施設等(定員29人以下)",$AM$426&gt;=2),AM348,""))</f>
        <v/>
      </c>
      <c r="AN455" s="312" t="str">
        <f>IF(AND('別紙3-1_区分⑤所要額内訳'!$I$4="大規模施設等(定員30人以上)",$AN$426&gt;=5),AN348,IF(AND('別紙3-1_区分⑤所要額内訳'!$I$4="小規模施設等(定員29人以下)",$AN$426&gt;=2),AN348,""))</f>
        <v/>
      </c>
      <c r="AO455" s="312" t="str">
        <f>IF(AND('別紙3-1_区分⑤所要額内訳'!$I$4="大規模施設等(定員30人以上)",$AO$426&gt;=5),AO348,IF(AND('別紙3-1_区分⑤所要額内訳'!$I$4="小規模施設等(定員29人以下)",$AO$426&gt;=2),AO348,""))</f>
        <v/>
      </c>
      <c r="AP455" s="312" t="str">
        <f>IF(AND('別紙3-1_区分⑤所要額内訳'!$I$4="大規模施設等(定員30人以上)",$AP$426&gt;=5),AP348,IF(AND('別紙3-1_区分⑤所要額内訳'!$I$4="小規模施設等(定員29人以下)",$AP$426&gt;=2),AP348,""))</f>
        <v/>
      </c>
      <c r="AQ455" s="312" t="str">
        <f>IF(AND('別紙3-1_区分⑤所要額内訳'!$I$4="大規模施設等(定員30人以上)",$AQ$426&gt;=5),AQ348,IF(AND('別紙3-1_区分⑤所要額内訳'!$I$4="小規模施設等(定員29人以下)",$AQ$426&gt;=2),AQ348,""))</f>
        <v/>
      </c>
      <c r="AR455" s="312" t="str">
        <f>IF(AND('別紙3-1_区分⑤所要額内訳'!$I$4="大規模施設等(定員30人以上)",$AR$426&gt;=5),AR348,IF(AND('別紙3-1_区分⑤所要額内訳'!$I$4="小規模施設等(定員29人以下)",$AR$426&gt;=2),AR348,""))</f>
        <v/>
      </c>
      <c r="AS455" s="312" t="str">
        <f>IF(AND('別紙3-1_区分⑤所要額内訳'!$I$4="大規模施設等(定員30人以上)",$AS$426&gt;=5),AS348,IF(AND('別紙3-1_区分⑤所要額内訳'!$I$4="小規模施設等(定員29人以下)",$AS$426&gt;=2),AS348,""))</f>
        <v/>
      </c>
      <c r="AT455" s="312" t="str">
        <f>IF(AND('別紙3-1_区分⑤所要額内訳'!$I$4="大規模施設等(定員30人以上)",$AT$426&gt;=5),AT348,IF(AND('別紙3-1_区分⑤所要額内訳'!$I$4="小規模施設等(定員29人以下)",$AT$426&gt;=2),AT348,""))</f>
        <v/>
      </c>
      <c r="AU455" s="312" t="str">
        <f>IF(AND('別紙3-1_区分⑤所要額内訳'!$I$4="大規模施設等(定員30人以上)",$AU$426&gt;=5),AU348,IF(AND('別紙3-1_区分⑤所要額内訳'!$I$4="小規模施設等(定員29人以下)",$AU$426&gt;=2),AU348,""))</f>
        <v/>
      </c>
      <c r="AV455" s="312" t="str">
        <f>IF(AND('別紙3-1_区分⑤所要額内訳'!$I$4="大規模施設等(定員30人以上)",$AV$426&gt;=5),AV348,IF(AND('別紙3-1_区分⑤所要額内訳'!$I$4="小規模施設等(定員29人以下)",$AV$426&gt;=2),AV348,""))</f>
        <v/>
      </c>
      <c r="AW455" s="312" t="str">
        <f>IF(AND('別紙3-1_区分⑤所要額内訳'!$I$4="大規模施設等(定員30人以上)",$AW$426&gt;=5),AW348,IF(AND('別紙3-1_区分⑤所要額内訳'!$I$4="小規模施設等(定員29人以下)",$AW$426&gt;=2),AW348,""))</f>
        <v/>
      </c>
      <c r="AX455" s="312" t="str">
        <f>IF(AND('別紙3-1_区分⑤所要額内訳'!$I$4="大規模施設等(定員30人以上)",$AX$426&gt;=5),AX348,IF(AND('別紙3-1_区分⑤所要額内訳'!$I$4="小規模施設等(定員29人以下)",$AX$426&gt;=2),AX348,""))</f>
        <v/>
      </c>
      <c r="AY455" s="312" t="str">
        <f>IF(AND('別紙3-1_区分⑤所要額内訳'!$I$4="大規模施設等(定員30人以上)",$AY$426&gt;=5),AY348,IF(AND('別紙3-1_区分⑤所要額内訳'!$I$4="小規模施設等(定員29人以下)",$AY$426&gt;=2),AY348,""))</f>
        <v/>
      </c>
      <c r="AZ455" s="312" t="str">
        <f>IF(AND('別紙3-1_区分⑤所要額内訳'!$I$4="大規模施設等(定員30人以上)",$AZ$426&gt;=5),AZ348,IF(AND('別紙3-1_区分⑤所要額内訳'!$I$4="小規模施設等(定員29人以下)",$AZ$426&gt;=2),AZ348,""))</f>
        <v/>
      </c>
      <c r="BA455" s="312" t="str">
        <f>IF(AND('別紙3-1_区分⑤所要額内訳'!$I$4="大規模施設等(定員30人以上)",$BA$426&gt;=5),BA348,IF(AND('別紙3-1_区分⑤所要額内訳'!$I$4="小規模施設等(定員29人以下)",$BA$426&gt;=2),BA348,""))</f>
        <v/>
      </c>
      <c r="BB455" s="311">
        <f t="shared" si="454"/>
        <v>0</v>
      </c>
    </row>
    <row r="456" spans="1:54">
      <c r="A456" s="307" t="str">
        <f t="shared" si="455"/>
        <v/>
      </c>
      <c r="B456" s="313" t="str">
        <f t="shared" si="455"/>
        <v/>
      </c>
      <c r="C456" s="307" t="str">
        <f t="shared" si="455"/>
        <v/>
      </c>
      <c r="D456" s="312" t="str">
        <f>IF(AND('別紙3-1_区分⑤所要額内訳'!$I$4="大規模施設等(定員30人以上)",$D$426&gt;=5),D349,IF(AND('別紙3-1_区分⑤所要額内訳'!$I$4="小規模施設等(定員29人以下)",$D$426&gt;=2),D349,""))</f>
        <v/>
      </c>
      <c r="E456" s="312" t="str">
        <f>IF(AND('別紙3-1_区分⑤所要額内訳'!$I$4="大規模施設等(定員30人以上)",$E$426&gt;=5),E349,IF(AND('別紙3-1_区分⑤所要額内訳'!$I$4="小規模施設等(定員29人以下)",$E$426&gt;=2),E349,""))</f>
        <v/>
      </c>
      <c r="F456" s="312" t="str">
        <f>IF(AND('別紙3-1_区分⑤所要額内訳'!$I$4="大規模施設等(定員30人以上)",$F$426&gt;=5),F349,IF(AND('別紙3-1_区分⑤所要額内訳'!$I$4="小規模施設等(定員29人以下)",$F$426&gt;=2),F349,""))</f>
        <v/>
      </c>
      <c r="G456" s="312" t="str">
        <f>IF(AND('別紙3-1_区分⑤所要額内訳'!$I$4="大規模施設等(定員30人以上)",$G$426&gt;=5),G349,IF(AND('別紙3-1_区分⑤所要額内訳'!$I$4="小規模施設等(定員29人以下)",$G$426&gt;=2),G349,""))</f>
        <v/>
      </c>
      <c r="H456" s="312" t="str">
        <f>IF(AND('別紙3-1_区分⑤所要額内訳'!$I$4="大規模施設等(定員30人以上)",$H$426&gt;=5),H349,IF(AND('別紙3-1_区分⑤所要額内訳'!$I$4="小規模施設等(定員29人以下)",$H$426&gt;=2),H349,""))</f>
        <v/>
      </c>
      <c r="I456" s="312" t="str">
        <f>IF(AND('別紙3-1_区分⑤所要額内訳'!$I$4="大規模施設等(定員30人以上)",$I$426&gt;=5),I349,IF(AND('別紙3-1_区分⑤所要額内訳'!$I$4="小規模施設等(定員29人以下)",$I$426&gt;=2),I349,""))</f>
        <v/>
      </c>
      <c r="J456" s="312" t="str">
        <f>IF(AND('別紙3-1_区分⑤所要額内訳'!$I$4="大規模施設等(定員30人以上)",$J$426&gt;=5),J349,IF(AND('別紙3-1_区分⑤所要額内訳'!$I$4="小規模施設等(定員29人以下)",$J$426&gt;=2),J349,""))</f>
        <v/>
      </c>
      <c r="K456" s="312" t="str">
        <f>IF(AND('別紙3-1_区分⑤所要額内訳'!$I$4="大規模施設等(定員30人以上)",$K$426&gt;=5),K349,IF(AND('別紙3-1_区分⑤所要額内訳'!$I$4="小規模施設等(定員29人以下)",$K$426&gt;=2),K349,""))</f>
        <v/>
      </c>
      <c r="L456" s="312" t="str">
        <f>IF(AND('別紙3-1_区分⑤所要額内訳'!$I$4="大規模施設等(定員30人以上)",$L$426&gt;=5),L349,IF(AND('別紙3-1_区分⑤所要額内訳'!$I$4="小規模施設等(定員29人以下)",$L$426&gt;=2),L349,""))</f>
        <v/>
      </c>
      <c r="M456" s="312" t="str">
        <f>IF(AND('別紙3-1_区分⑤所要額内訳'!$I$4="大規模施設等(定員30人以上)",$M$426&gt;=5),M349,IF(AND('別紙3-1_区分⑤所要額内訳'!$I$4="小規模施設等(定員29人以下)",$M$426&gt;=2),M349,""))</f>
        <v/>
      </c>
      <c r="N456" s="312" t="str">
        <f>IF(AND('別紙3-1_区分⑤所要額内訳'!$I$4="大規模施設等(定員30人以上)",$N$426&gt;=5),N349,IF(AND('別紙3-1_区分⑤所要額内訳'!$I$4="小規模施設等(定員29人以下)",$N$426&gt;=2),N349,""))</f>
        <v/>
      </c>
      <c r="O456" s="312" t="str">
        <f>IF(AND('別紙3-1_区分⑤所要額内訳'!$I$4="大規模施設等(定員30人以上)",$O$426&gt;=5),O349,IF(AND('別紙3-1_区分⑤所要額内訳'!$I$4="小規模施設等(定員29人以下)",$O$426&gt;=2),O349,""))</f>
        <v/>
      </c>
      <c r="P456" s="312" t="str">
        <f>IF(AND('別紙3-1_区分⑤所要額内訳'!$I$4="大規模施設等(定員30人以上)",$P$426&gt;=5),P349,IF(AND('別紙3-1_区分⑤所要額内訳'!$I$4="小規模施設等(定員29人以下)",$P$426&gt;=2),P349,""))</f>
        <v/>
      </c>
      <c r="Q456" s="312" t="str">
        <f>IF(AND('別紙3-1_区分⑤所要額内訳'!$I$4="大規模施設等(定員30人以上)",$Q$426&gt;=5),Q349,IF(AND('別紙3-1_区分⑤所要額内訳'!$I$4="小規模施設等(定員29人以下)",$Q$426&gt;=2),Q349,""))</f>
        <v/>
      </c>
      <c r="R456" s="312" t="str">
        <f>IF(AND('別紙3-1_区分⑤所要額内訳'!$I$4="大規模施設等(定員30人以上)",$R$426&gt;=5),R349,IF(AND('別紙3-1_区分⑤所要額内訳'!$I$4="小規模施設等(定員29人以下)",$R$426&gt;=2),R349,""))</f>
        <v/>
      </c>
      <c r="S456" s="312" t="str">
        <f>IF(AND('別紙3-1_区分⑤所要額内訳'!$I$4="大規模施設等(定員30人以上)",$S$426&gt;=5),S349,IF(AND('別紙3-1_区分⑤所要額内訳'!$I$4="小規模施設等(定員29人以下)",$S$426&gt;=2),S349,""))</f>
        <v/>
      </c>
      <c r="T456" s="312" t="str">
        <f>IF(AND('別紙3-1_区分⑤所要額内訳'!$I$4="大規模施設等(定員30人以上)",$T$426&gt;=5),T349,IF(AND('別紙3-1_区分⑤所要額内訳'!$I$4="小規模施設等(定員29人以下)",$T$426&gt;=2),T349,""))</f>
        <v/>
      </c>
      <c r="U456" s="312" t="str">
        <f>IF(AND('別紙3-1_区分⑤所要額内訳'!$I$4="大規模施設等(定員30人以上)",$U$426&gt;=5),U349,IF(AND('別紙3-1_区分⑤所要額内訳'!$I$4="小規模施設等(定員29人以下)",$U$426&gt;=2),U349,""))</f>
        <v/>
      </c>
      <c r="V456" s="312" t="str">
        <f>IF(AND('別紙3-1_区分⑤所要額内訳'!$I$4="大規模施設等(定員30人以上)",$V$426&gt;=5),V349,IF(AND('別紙3-1_区分⑤所要額内訳'!$I$4="小規模施設等(定員29人以下)",$V$426&gt;=2),V349,""))</f>
        <v/>
      </c>
      <c r="W456" s="312" t="str">
        <f>IF(AND('別紙3-1_区分⑤所要額内訳'!$I$4="大規模施設等(定員30人以上)",$W$426&gt;=5),W349,IF(AND('別紙3-1_区分⑤所要額内訳'!$I$4="小規模施設等(定員29人以下)",$W$426&gt;=2),W349,""))</f>
        <v/>
      </c>
      <c r="X456" s="312" t="str">
        <f>IF(AND('別紙3-1_区分⑤所要額内訳'!$I$4="大規模施設等(定員30人以上)",$X$426&gt;=5),X349,IF(AND('別紙3-1_区分⑤所要額内訳'!$I$4="小規模施設等(定員29人以下)",$X$426&gt;=2),X349,""))</f>
        <v/>
      </c>
      <c r="Y456" s="312" t="str">
        <f>IF(AND('別紙3-1_区分⑤所要額内訳'!$I$4="大規模施設等(定員30人以上)",$Y$426&gt;=5),Y349,IF(AND('別紙3-1_区分⑤所要額内訳'!$I$4="小規模施設等(定員29人以下)",$Y$426&gt;=2),Y349,""))</f>
        <v/>
      </c>
      <c r="Z456" s="312" t="str">
        <f>IF(AND('別紙3-1_区分⑤所要額内訳'!$I$4="大規模施設等(定員30人以上)",$Z$426&gt;=5),Z349,IF(AND('別紙3-1_区分⑤所要額内訳'!$I$4="小規模施設等(定員29人以下)",$Z$426&gt;=2),Z349,""))</f>
        <v/>
      </c>
      <c r="AA456" s="312" t="str">
        <f>IF(AND('別紙3-1_区分⑤所要額内訳'!$I$4="大規模施設等(定員30人以上)",$AA$426&gt;=5),AA349,IF(AND('別紙3-1_区分⑤所要額内訳'!$I$4="小規模施設等(定員29人以下)",$AA$426&gt;=2),AA349,""))</f>
        <v/>
      </c>
      <c r="AB456" s="312" t="str">
        <f>IF(AND('別紙3-1_区分⑤所要額内訳'!$I$4="大規模施設等(定員30人以上)",$AB$426&gt;=5),AB349,IF(AND('別紙3-1_区分⑤所要額内訳'!$I$4="小規模施設等(定員29人以下)",$AB$426&gt;=2),AB349,""))</f>
        <v/>
      </c>
      <c r="AC456" s="312" t="str">
        <f>IF(AND('別紙3-1_区分⑤所要額内訳'!$I$4="大規模施設等(定員30人以上)",$AC$426&gt;=5),AC349,IF(AND('別紙3-1_区分⑤所要額内訳'!$I$4="小規模施設等(定員29人以下)",$AC$426&gt;=2),AC349,""))</f>
        <v/>
      </c>
      <c r="AD456" s="312" t="str">
        <f>IF(AND('別紙3-1_区分⑤所要額内訳'!$I$4="大規模施設等(定員30人以上)",$AD$426&gt;=5),AD349,IF(AND('別紙3-1_区分⑤所要額内訳'!$I$4="小規模施設等(定員29人以下)",$AD$426&gt;=2),AD349,""))</f>
        <v/>
      </c>
      <c r="AE456" s="312" t="str">
        <f>IF(AND('別紙3-1_区分⑤所要額内訳'!$I$4="大規模施設等(定員30人以上)",$AE$426&gt;=5),AE349,IF(AND('別紙3-1_区分⑤所要額内訳'!$I$4="小規模施設等(定員29人以下)",$AE$426&gt;=2),AE349,""))</f>
        <v/>
      </c>
      <c r="AF456" s="312" t="str">
        <f>IF(AND('別紙3-1_区分⑤所要額内訳'!$I$4="大規模施設等(定員30人以上)",$AF$426&gt;=5),AF349,IF(AND('別紙3-1_区分⑤所要額内訳'!$I$4="小規模施設等(定員29人以下)",$AF$426&gt;=2),AF349,""))</f>
        <v/>
      </c>
      <c r="AG456" s="312" t="str">
        <f>IF(AND('別紙3-1_区分⑤所要額内訳'!$I$4="大規模施設等(定員30人以上)",$AG$426&gt;=5),AG349,IF(AND('別紙3-1_区分⑤所要額内訳'!$I$4="小規模施設等(定員29人以下)",$AG$426&gt;=2),AG349,""))</f>
        <v/>
      </c>
      <c r="AH456" s="312" t="str">
        <f>IF(AND('別紙3-1_区分⑤所要額内訳'!$I$4="大規模施設等(定員30人以上)",$AH$426&gt;=5),AH349,IF(AND('別紙3-1_区分⑤所要額内訳'!$I$4="小規模施設等(定員29人以下)",$AH$426&gt;=2),AH349,""))</f>
        <v/>
      </c>
      <c r="AI456" s="312" t="str">
        <f>IF(AND('別紙3-1_区分⑤所要額内訳'!$I$4="大規模施設等(定員30人以上)",$AI$426&gt;=5),AI349,IF(AND('別紙3-1_区分⑤所要額内訳'!$I$4="小規模施設等(定員29人以下)",$AI$426&gt;=2),AI349,""))</f>
        <v/>
      </c>
      <c r="AJ456" s="312" t="str">
        <f>IF(AND('別紙3-1_区分⑤所要額内訳'!$I$4="大規模施設等(定員30人以上)",$AJ$426&gt;=5),AJ349,IF(AND('別紙3-1_区分⑤所要額内訳'!$I$4="小規模施設等(定員29人以下)",$AJ$426&gt;=2),AJ349,""))</f>
        <v/>
      </c>
      <c r="AK456" s="312" t="str">
        <f>IF(AND('別紙3-1_区分⑤所要額内訳'!$I$4="大規模施設等(定員30人以上)",$AK$426&gt;=5),AK349,IF(AND('別紙3-1_区分⑤所要額内訳'!$I$4="小規模施設等(定員29人以下)",$AK$426&gt;=2),AK349,""))</f>
        <v/>
      </c>
      <c r="AL456" s="312" t="str">
        <f>IF(AND('別紙3-1_区分⑤所要額内訳'!$I$4="大規模施設等(定員30人以上)",$AL$426&gt;=5),AL349,IF(AND('別紙3-1_区分⑤所要額内訳'!$I$4="小規模施設等(定員29人以下)",$AL$426&gt;=2),AL349,""))</f>
        <v/>
      </c>
      <c r="AM456" s="312" t="str">
        <f>IF(AND('別紙3-1_区分⑤所要額内訳'!$I$4="大規模施設等(定員30人以上)",$AM$426&gt;=5),AM349,IF(AND('別紙3-1_区分⑤所要額内訳'!$I$4="小規模施設等(定員29人以下)",$AM$426&gt;=2),AM349,""))</f>
        <v/>
      </c>
      <c r="AN456" s="312" t="str">
        <f>IF(AND('別紙3-1_区分⑤所要額内訳'!$I$4="大規模施設等(定員30人以上)",$AN$426&gt;=5),AN349,IF(AND('別紙3-1_区分⑤所要額内訳'!$I$4="小規模施設等(定員29人以下)",$AN$426&gt;=2),AN349,""))</f>
        <v/>
      </c>
      <c r="AO456" s="312" t="str">
        <f>IF(AND('別紙3-1_区分⑤所要額内訳'!$I$4="大規模施設等(定員30人以上)",$AO$426&gt;=5),AO349,IF(AND('別紙3-1_区分⑤所要額内訳'!$I$4="小規模施設等(定員29人以下)",$AO$426&gt;=2),AO349,""))</f>
        <v/>
      </c>
      <c r="AP456" s="312" t="str">
        <f>IF(AND('別紙3-1_区分⑤所要額内訳'!$I$4="大規模施設等(定員30人以上)",$AP$426&gt;=5),AP349,IF(AND('別紙3-1_区分⑤所要額内訳'!$I$4="小規模施設等(定員29人以下)",$AP$426&gt;=2),AP349,""))</f>
        <v/>
      </c>
      <c r="AQ456" s="312" t="str">
        <f>IF(AND('別紙3-1_区分⑤所要額内訳'!$I$4="大規模施設等(定員30人以上)",$AQ$426&gt;=5),AQ349,IF(AND('別紙3-1_区分⑤所要額内訳'!$I$4="小規模施設等(定員29人以下)",$AQ$426&gt;=2),AQ349,""))</f>
        <v/>
      </c>
      <c r="AR456" s="312" t="str">
        <f>IF(AND('別紙3-1_区分⑤所要額内訳'!$I$4="大規模施設等(定員30人以上)",$AR$426&gt;=5),AR349,IF(AND('別紙3-1_区分⑤所要額内訳'!$I$4="小規模施設等(定員29人以下)",$AR$426&gt;=2),AR349,""))</f>
        <v/>
      </c>
      <c r="AS456" s="312" t="str">
        <f>IF(AND('別紙3-1_区分⑤所要額内訳'!$I$4="大規模施設等(定員30人以上)",$AS$426&gt;=5),AS349,IF(AND('別紙3-1_区分⑤所要額内訳'!$I$4="小規模施設等(定員29人以下)",$AS$426&gt;=2),AS349,""))</f>
        <v/>
      </c>
      <c r="AT456" s="312" t="str">
        <f>IF(AND('別紙3-1_区分⑤所要額内訳'!$I$4="大規模施設等(定員30人以上)",$AT$426&gt;=5),AT349,IF(AND('別紙3-1_区分⑤所要額内訳'!$I$4="小規模施設等(定員29人以下)",$AT$426&gt;=2),AT349,""))</f>
        <v/>
      </c>
      <c r="AU456" s="312" t="str">
        <f>IF(AND('別紙3-1_区分⑤所要額内訳'!$I$4="大規模施設等(定員30人以上)",$AU$426&gt;=5),AU349,IF(AND('別紙3-1_区分⑤所要額内訳'!$I$4="小規模施設等(定員29人以下)",$AU$426&gt;=2),AU349,""))</f>
        <v/>
      </c>
      <c r="AV456" s="312" t="str">
        <f>IF(AND('別紙3-1_区分⑤所要額内訳'!$I$4="大規模施設等(定員30人以上)",$AV$426&gt;=5),AV349,IF(AND('別紙3-1_区分⑤所要額内訳'!$I$4="小規模施設等(定員29人以下)",$AV$426&gt;=2),AV349,""))</f>
        <v/>
      </c>
      <c r="AW456" s="312" t="str">
        <f>IF(AND('別紙3-1_区分⑤所要額内訳'!$I$4="大規模施設等(定員30人以上)",$AW$426&gt;=5),AW349,IF(AND('別紙3-1_区分⑤所要額内訳'!$I$4="小規模施設等(定員29人以下)",$AW$426&gt;=2),AW349,""))</f>
        <v/>
      </c>
      <c r="AX456" s="312" t="str">
        <f>IF(AND('別紙3-1_区分⑤所要額内訳'!$I$4="大規模施設等(定員30人以上)",$AX$426&gt;=5),AX349,IF(AND('別紙3-1_区分⑤所要額内訳'!$I$4="小規模施設等(定員29人以下)",$AX$426&gt;=2),AX349,""))</f>
        <v/>
      </c>
      <c r="AY456" s="312" t="str">
        <f>IF(AND('別紙3-1_区分⑤所要額内訳'!$I$4="大規模施設等(定員30人以上)",$AY$426&gt;=5),AY349,IF(AND('別紙3-1_区分⑤所要額内訳'!$I$4="小規模施設等(定員29人以下)",$AY$426&gt;=2),AY349,""))</f>
        <v/>
      </c>
      <c r="AZ456" s="312" t="str">
        <f>IF(AND('別紙3-1_区分⑤所要額内訳'!$I$4="大規模施設等(定員30人以上)",$AZ$426&gt;=5),AZ349,IF(AND('別紙3-1_区分⑤所要額内訳'!$I$4="小規模施設等(定員29人以下)",$AZ$426&gt;=2),AZ349,""))</f>
        <v/>
      </c>
      <c r="BA456" s="312" t="str">
        <f>IF(AND('別紙3-1_区分⑤所要額内訳'!$I$4="大規模施設等(定員30人以上)",$BA$426&gt;=5),BA349,IF(AND('別紙3-1_区分⑤所要額内訳'!$I$4="小規模施設等(定員29人以下)",$BA$426&gt;=2),BA349,""))</f>
        <v/>
      </c>
      <c r="BB456" s="311">
        <f t="shared" si="454"/>
        <v>0</v>
      </c>
    </row>
    <row r="457" spans="1:54">
      <c r="A457" s="307" t="str">
        <f t="shared" si="455"/>
        <v/>
      </c>
      <c r="B457" s="313" t="str">
        <f t="shared" si="455"/>
        <v/>
      </c>
      <c r="C457" s="307" t="str">
        <f t="shared" si="455"/>
        <v/>
      </c>
      <c r="D457" s="312" t="str">
        <f>IF(AND('別紙3-1_区分⑤所要額内訳'!$I$4="大規模施設等(定員30人以上)",$D$426&gt;=5),D350,IF(AND('別紙3-1_区分⑤所要額内訳'!$I$4="小規模施設等(定員29人以下)",$D$426&gt;=2),D350,""))</f>
        <v/>
      </c>
      <c r="E457" s="312" t="str">
        <f>IF(AND('別紙3-1_区分⑤所要額内訳'!$I$4="大規模施設等(定員30人以上)",$E$426&gt;=5),E350,IF(AND('別紙3-1_区分⑤所要額内訳'!$I$4="小規模施設等(定員29人以下)",$E$426&gt;=2),E350,""))</f>
        <v/>
      </c>
      <c r="F457" s="312" t="str">
        <f>IF(AND('別紙3-1_区分⑤所要額内訳'!$I$4="大規模施設等(定員30人以上)",$F$426&gt;=5),F350,IF(AND('別紙3-1_区分⑤所要額内訳'!$I$4="小規模施設等(定員29人以下)",$F$426&gt;=2),F350,""))</f>
        <v/>
      </c>
      <c r="G457" s="312" t="str">
        <f>IF(AND('別紙3-1_区分⑤所要額内訳'!$I$4="大規模施設等(定員30人以上)",$G$426&gt;=5),G350,IF(AND('別紙3-1_区分⑤所要額内訳'!$I$4="小規模施設等(定員29人以下)",$G$426&gt;=2),G350,""))</f>
        <v/>
      </c>
      <c r="H457" s="312" t="str">
        <f>IF(AND('別紙3-1_区分⑤所要額内訳'!$I$4="大規模施設等(定員30人以上)",$H$426&gt;=5),H350,IF(AND('別紙3-1_区分⑤所要額内訳'!$I$4="小規模施設等(定員29人以下)",$H$426&gt;=2),H350,""))</f>
        <v/>
      </c>
      <c r="I457" s="312" t="str">
        <f>IF(AND('別紙3-1_区分⑤所要額内訳'!$I$4="大規模施設等(定員30人以上)",$I$426&gt;=5),I350,IF(AND('別紙3-1_区分⑤所要額内訳'!$I$4="小規模施設等(定員29人以下)",$I$426&gt;=2),I350,""))</f>
        <v/>
      </c>
      <c r="J457" s="312" t="str">
        <f>IF(AND('別紙3-1_区分⑤所要額内訳'!$I$4="大規模施設等(定員30人以上)",$J$426&gt;=5),J350,IF(AND('別紙3-1_区分⑤所要額内訳'!$I$4="小規模施設等(定員29人以下)",$J$426&gt;=2),J350,""))</f>
        <v/>
      </c>
      <c r="K457" s="312" t="str">
        <f>IF(AND('別紙3-1_区分⑤所要額内訳'!$I$4="大規模施設等(定員30人以上)",$K$426&gt;=5),K350,IF(AND('別紙3-1_区分⑤所要額内訳'!$I$4="小規模施設等(定員29人以下)",$K$426&gt;=2),K350,""))</f>
        <v/>
      </c>
      <c r="L457" s="312" t="str">
        <f>IF(AND('別紙3-1_区分⑤所要額内訳'!$I$4="大規模施設等(定員30人以上)",$L$426&gt;=5),L350,IF(AND('別紙3-1_区分⑤所要額内訳'!$I$4="小規模施設等(定員29人以下)",$L$426&gt;=2),L350,""))</f>
        <v/>
      </c>
      <c r="M457" s="312" t="str">
        <f>IF(AND('別紙3-1_区分⑤所要額内訳'!$I$4="大規模施設等(定員30人以上)",$M$426&gt;=5),M350,IF(AND('別紙3-1_区分⑤所要額内訳'!$I$4="小規模施設等(定員29人以下)",$M$426&gt;=2),M350,""))</f>
        <v/>
      </c>
      <c r="N457" s="312" t="str">
        <f>IF(AND('別紙3-1_区分⑤所要額内訳'!$I$4="大規模施設等(定員30人以上)",$N$426&gt;=5),N350,IF(AND('別紙3-1_区分⑤所要額内訳'!$I$4="小規模施設等(定員29人以下)",$N$426&gt;=2),N350,""))</f>
        <v/>
      </c>
      <c r="O457" s="312" t="str">
        <f>IF(AND('別紙3-1_区分⑤所要額内訳'!$I$4="大規模施設等(定員30人以上)",$O$426&gt;=5),O350,IF(AND('別紙3-1_区分⑤所要額内訳'!$I$4="小規模施設等(定員29人以下)",$O$426&gt;=2),O350,""))</f>
        <v/>
      </c>
      <c r="P457" s="312" t="str">
        <f>IF(AND('別紙3-1_区分⑤所要額内訳'!$I$4="大規模施設等(定員30人以上)",$P$426&gt;=5),P350,IF(AND('別紙3-1_区分⑤所要額内訳'!$I$4="小規模施設等(定員29人以下)",$P$426&gt;=2),P350,""))</f>
        <v/>
      </c>
      <c r="Q457" s="312" t="str">
        <f>IF(AND('別紙3-1_区分⑤所要額内訳'!$I$4="大規模施設等(定員30人以上)",$Q$426&gt;=5),Q350,IF(AND('別紙3-1_区分⑤所要額内訳'!$I$4="小規模施設等(定員29人以下)",$Q$426&gt;=2),Q350,""))</f>
        <v/>
      </c>
      <c r="R457" s="312" t="str">
        <f>IF(AND('別紙3-1_区分⑤所要額内訳'!$I$4="大規模施設等(定員30人以上)",$R$426&gt;=5),R350,IF(AND('別紙3-1_区分⑤所要額内訳'!$I$4="小規模施設等(定員29人以下)",$R$426&gt;=2),R350,""))</f>
        <v/>
      </c>
      <c r="S457" s="312" t="str">
        <f>IF(AND('別紙3-1_区分⑤所要額内訳'!$I$4="大規模施設等(定員30人以上)",$S$426&gt;=5),S350,IF(AND('別紙3-1_区分⑤所要額内訳'!$I$4="小規模施設等(定員29人以下)",$S$426&gt;=2),S350,""))</f>
        <v/>
      </c>
      <c r="T457" s="312" t="str">
        <f>IF(AND('別紙3-1_区分⑤所要額内訳'!$I$4="大規模施設等(定員30人以上)",$T$426&gt;=5),T350,IF(AND('別紙3-1_区分⑤所要額内訳'!$I$4="小規模施設等(定員29人以下)",$T$426&gt;=2),T350,""))</f>
        <v/>
      </c>
      <c r="U457" s="312" t="str">
        <f>IF(AND('別紙3-1_区分⑤所要額内訳'!$I$4="大規模施設等(定員30人以上)",$U$426&gt;=5),U350,IF(AND('別紙3-1_区分⑤所要額内訳'!$I$4="小規模施設等(定員29人以下)",$U$426&gt;=2),U350,""))</f>
        <v/>
      </c>
      <c r="V457" s="312" t="str">
        <f>IF(AND('別紙3-1_区分⑤所要額内訳'!$I$4="大規模施設等(定員30人以上)",$V$426&gt;=5),V350,IF(AND('別紙3-1_区分⑤所要額内訳'!$I$4="小規模施設等(定員29人以下)",$V$426&gt;=2),V350,""))</f>
        <v/>
      </c>
      <c r="W457" s="312" t="str">
        <f>IF(AND('別紙3-1_区分⑤所要額内訳'!$I$4="大規模施設等(定員30人以上)",$W$426&gt;=5),W350,IF(AND('別紙3-1_区分⑤所要額内訳'!$I$4="小規模施設等(定員29人以下)",$W$426&gt;=2),W350,""))</f>
        <v/>
      </c>
      <c r="X457" s="312" t="str">
        <f>IF(AND('別紙3-1_区分⑤所要額内訳'!$I$4="大規模施設等(定員30人以上)",$X$426&gt;=5),X350,IF(AND('別紙3-1_区分⑤所要額内訳'!$I$4="小規模施設等(定員29人以下)",$X$426&gt;=2),X350,""))</f>
        <v/>
      </c>
      <c r="Y457" s="312" t="str">
        <f>IF(AND('別紙3-1_区分⑤所要額内訳'!$I$4="大規模施設等(定員30人以上)",$Y$426&gt;=5),Y350,IF(AND('別紙3-1_区分⑤所要額内訳'!$I$4="小規模施設等(定員29人以下)",$Y$426&gt;=2),Y350,""))</f>
        <v/>
      </c>
      <c r="Z457" s="312" t="str">
        <f>IF(AND('別紙3-1_区分⑤所要額内訳'!$I$4="大規模施設等(定員30人以上)",$Z$426&gt;=5),Z350,IF(AND('別紙3-1_区分⑤所要額内訳'!$I$4="小規模施設等(定員29人以下)",$Z$426&gt;=2),Z350,""))</f>
        <v/>
      </c>
      <c r="AA457" s="312" t="str">
        <f>IF(AND('別紙3-1_区分⑤所要額内訳'!$I$4="大規模施設等(定員30人以上)",$AA$426&gt;=5),AA350,IF(AND('別紙3-1_区分⑤所要額内訳'!$I$4="小規模施設等(定員29人以下)",$AA$426&gt;=2),AA350,""))</f>
        <v/>
      </c>
      <c r="AB457" s="312" t="str">
        <f>IF(AND('別紙3-1_区分⑤所要額内訳'!$I$4="大規模施設等(定員30人以上)",$AB$426&gt;=5),AB350,IF(AND('別紙3-1_区分⑤所要額内訳'!$I$4="小規模施設等(定員29人以下)",$AB$426&gt;=2),AB350,""))</f>
        <v/>
      </c>
      <c r="AC457" s="312" t="str">
        <f>IF(AND('別紙3-1_区分⑤所要額内訳'!$I$4="大規模施設等(定員30人以上)",$AC$426&gt;=5),AC350,IF(AND('別紙3-1_区分⑤所要額内訳'!$I$4="小規模施設等(定員29人以下)",$AC$426&gt;=2),AC350,""))</f>
        <v/>
      </c>
      <c r="AD457" s="312" t="str">
        <f>IF(AND('別紙3-1_区分⑤所要額内訳'!$I$4="大規模施設等(定員30人以上)",$AD$426&gt;=5),AD350,IF(AND('別紙3-1_区分⑤所要額内訳'!$I$4="小規模施設等(定員29人以下)",$AD$426&gt;=2),AD350,""))</f>
        <v/>
      </c>
      <c r="AE457" s="312" t="str">
        <f>IF(AND('別紙3-1_区分⑤所要額内訳'!$I$4="大規模施設等(定員30人以上)",$AE$426&gt;=5),AE350,IF(AND('別紙3-1_区分⑤所要額内訳'!$I$4="小規模施設等(定員29人以下)",$AE$426&gt;=2),AE350,""))</f>
        <v/>
      </c>
      <c r="AF457" s="312" t="str">
        <f>IF(AND('別紙3-1_区分⑤所要額内訳'!$I$4="大規模施設等(定員30人以上)",$AF$426&gt;=5),AF350,IF(AND('別紙3-1_区分⑤所要額内訳'!$I$4="小規模施設等(定員29人以下)",$AF$426&gt;=2),AF350,""))</f>
        <v/>
      </c>
      <c r="AG457" s="312" t="str">
        <f>IF(AND('別紙3-1_区分⑤所要額内訳'!$I$4="大規模施設等(定員30人以上)",$AG$426&gt;=5),AG350,IF(AND('別紙3-1_区分⑤所要額内訳'!$I$4="小規模施設等(定員29人以下)",$AG$426&gt;=2),AG350,""))</f>
        <v/>
      </c>
      <c r="AH457" s="312" t="str">
        <f>IF(AND('別紙3-1_区分⑤所要額内訳'!$I$4="大規模施設等(定員30人以上)",$AH$426&gt;=5),AH350,IF(AND('別紙3-1_区分⑤所要額内訳'!$I$4="小規模施設等(定員29人以下)",$AH$426&gt;=2),AH350,""))</f>
        <v/>
      </c>
      <c r="AI457" s="312" t="str">
        <f>IF(AND('別紙3-1_区分⑤所要額内訳'!$I$4="大規模施設等(定員30人以上)",$AI$426&gt;=5),AI350,IF(AND('別紙3-1_区分⑤所要額内訳'!$I$4="小規模施設等(定員29人以下)",$AI$426&gt;=2),AI350,""))</f>
        <v/>
      </c>
      <c r="AJ457" s="312" t="str">
        <f>IF(AND('別紙3-1_区分⑤所要額内訳'!$I$4="大規模施設等(定員30人以上)",$AJ$426&gt;=5),AJ350,IF(AND('別紙3-1_区分⑤所要額内訳'!$I$4="小規模施設等(定員29人以下)",$AJ$426&gt;=2),AJ350,""))</f>
        <v/>
      </c>
      <c r="AK457" s="312" t="str">
        <f>IF(AND('別紙3-1_区分⑤所要額内訳'!$I$4="大規模施設等(定員30人以上)",$AK$426&gt;=5),AK350,IF(AND('別紙3-1_区分⑤所要額内訳'!$I$4="小規模施設等(定員29人以下)",$AK$426&gt;=2),AK350,""))</f>
        <v/>
      </c>
      <c r="AL457" s="312" t="str">
        <f>IF(AND('別紙3-1_区分⑤所要額内訳'!$I$4="大規模施設等(定員30人以上)",$AL$426&gt;=5),AL350,IF(AND('別紙3-1_区分⑤所要額内訳'!$I$4="小規模施設等(定員29人以下)",$AL$426&gt;=2),AL350,""))</f>
        <v/>
      </c>
      <c r="AM457" s="312" t="str">
        <f>IF(AND('別紙3-1_区分⑤所要額内訳'!$I$4="大規模施設等(定員30人以上)",$AM$426&gt;=5),AM350,IF(AND('別紙3-1_区分⑤所要額内訳'!$I$4="小規模施設等(定員29人以下)",$AM$426&gt;=2),AM350,""))</f>
        <v/>
      </c>
      <c r="AN457" s="312" t="str">
        <f>IF(AND('別紙3-1_区分⑤所要額内訳'!$I$4="大規模施設等(定員30人以上)",$AN$426&gt;=5),AN350,IF(AND('別紙3-1_区分⑤所要額内訳'!$I$4="小規模施設等(定員29人以下)",$AN$426&gt;=2),AN350,""))</f>
        <v/>
      </c>
      <c r="AO457" s="312" t="str">
        <f>IF(AND('別紙3-1_区分⑤所要額内訳'!$I$4="大規模施設等(定員30人以上)",$AO$426&gt;=5),AO350,IF(AND('別紙3-1_区分⑤所要額内訳'!$I$4="小規模施設等(定員29人以下)",$AO$426&gt;=2),AO350,""))</f>
        <v/>
      </c>
      <c r="AP457" s="312" t="str">
        <f>IF(AND('別紙3-1_区分⑤所要額内訳'!$I$4="大規模施設等(定員30人以上)",$AP$426&gt;=5),AP350,IF(AND('別紙3-1_区分⑤所要額内訳'!$I$4="小規模施設等(定員29人以下)",$AP$426&gt;=2),AP350,""))</f>
        <v/>
      </c>
      <c r="AQ457" s="312" t="str">
        <f>IF(AND('別紙3-1_区分⑤所要額内訳'!$I$4="大規模施設等(定員30人以上)",$AQ$426&gt;=5),AQ350,IF(AND('別紙3-1_区分⑤所要額内訳'!$I$4="小規模施設等(定員29人以下)",$AQ$426&gt;=2),AQ350,""))</f>
        <v/>
      </c>
      <c r="AR457" s="312" t="str">
        <f>IF(AND('別紙3-1_区分⑤所要額内訳'!$I$4="大規模施設等(定員30人以上)",$AR$426&gt;=5),AR350,IF(AND('別紙3-1_区分⑤所要額内訳'!$I$4="小規模施設等(定員29人以下)",$AR$426&gt;=2),AR350,""))</f>
        <v/>
      </c>
      <c r="AS457" s="312" t="str">
        <f>IF(AND('別紙3-1_区分⑤所要額内訳'!$I$4="大規模施設等(定員30人以上)",$AS$426&gt;=5),AS350,IF(AND('別紙3-1_区分⑤所要額内訳'!$I$4="小規模施設等(定員29人以下)",$AS$426&gt;=2),AS350,""))</f>
        <v/>
      </c>
      <c r="AT457" s="312" t="str">
        <f>IF(AND('別紙3-1_区分⑤所要額内訳'!$I$4="大規模施設等(定員30人以上)",$AT$426&gt;=5),AT350,IF(AND('別紙3-1_区分⑤所要額内訳'!$I$4="小規模施設等(定員29人以下)",$AT$426&gt;=2),AT350,""))</f>
        <v/>
      </c>
      <c r="AU457" s="312" t="str">
        <f>IF(AND('別紙3-1_区分⑤所要額内訳'!$I$4="大規模施設等(定員30人以上)",$AU$426&gt;=5),AU350,IF(AND('別紙3-1_区分⑤所要額内訳'!$I$4="小規模施設等(定員29人以下)",$AU$426&gt;=2),AU350,""))</f>
        <v/>
      </c>
      <c r="AV457" s="312" t="str">
        <f>IF(AND('別紙3-1_区分⑤所要額内訳'!$I$4="大規模施設等(定員30人以上)",$AV$426&gt;=5),AV350,IF(AND('別紙3-1_区分⑤所要額内訳'!$I$4="小規模施設等(定員29人以下)",$AV$426&gt;=2),AV350,""))</f>
        <v/>
      </c>
      <c r="AW457" s="312" t="str">
        <f>IF(AND('別紙3-1_区分⑤所要額内訳'!$I$4="大規模施設等(定員30人以上)",$AW$426&gt;=5),AW350,IF(AND('別紙3-1_区分⑤所要額内訳'!$I$4="小規模施設等(定員29人以下)",$AW$426&gt;=2),AW350,""))</f>
        <v/>
      </c>
      <c r="AX457" s="312" t="str">
        <f>IF(AND('別紙3-1_区分⑤所要額内訳'!$I$4="大規模施設等(定員30人以上)",$AX$426&gt;=5),AX350,IF(AND('別紙3-1_区分⑤所要額内訳'!$I$4="小規模施設等(定員29人以下)",$AX$426&gt;=2),AX350,""))</f>
        <v/>
      </c>
      <c r="AY457" s="312" t="str">
        <f>IF(AND('別紙3-1_区分⑤所要額内訳'!$I$4="大規模施設等(定員30人以上)",$AY$426&gt;=5),AY350,IF(AND('別紙3-1_区分⑤所要額内訳'!$I$4="小規模施設等(定員29人以下)",$AY$426&gt;=2),AY350,""))</f>
        <v/>
      </c>
      <c r="AZ457" s="312" t="str">
        <f>IF(AND('別紙3-1_区分⑤所要額内訳'!$I$4="大規模施設等(定員30人以上)",$AZ$426&gt;=5),AZ350,IF(AND('別紙3-1_区分⑤所要額内訳'!$I$4="小規模施設等(定員29人以下)",$AZ$426&gt;=2),AZ350,""))</f>
        <v/>
      </c>
      <c r="BA457" s="312" t="str">
        <f>IF(AND('別紙3-1_区分⑤所要額内訳'!$I$4="大規模施設等(定員30人以上)",$BA$426&gt;=5),BA350,IF(AND('別紙3-1_区分⑤所要額内訳'!$I$4="小規模施設等(定員29人以下)",$BA$426&gt;=2),BA350,""))</f>
        <v/>
      </c>
      <c r="BB457" s="311">
        <f t="shared" si="454"/>
        <v>0</v>
      </c>
    </row>
    <row r="458" spans="1:54">
      <c r="A458" s="307" t="str">
        <f t="shared" si="455"/>
        <v/>
      </c>
      <c r="B458" s="313" t="str">
        <f t="shared" si="455"/>
        <v/>
      </c>
      <c r="C458" s="307" t="str">
        <f t="shared" si="455"/>
        <v/>
      </c>
      <c r="D458" s="312" t="str">
        <f>IF(AND('別紙3-1_区分⑤所要額内訳'!$I$4="大規模施設等(定員30人以上)",$D$426&gt;=5),D351,IF(AND('別紙3-1_区分⑤所要額内訳'!$I$4="小規模施設等(定員29人以下)",$D$426&gt;=2),D351,""))</f>
        <v/>
      </c>
      <c r="E458" s="312" t="str">
        <f>IF(AND('別紙3-1_区分⑤所要額内訳'!$I$4="大規模施設等(定員30人以上)",$E$426&gt;=5),E351,IF(AND('別紙3-1_区分⑤所要額内訳'!$I$4="小規模施設等(定員29人以下)",$E$426&gt;=2),E351,""))</f>
        <v/>
      </c>
      <c r="F458" s="312" t="str">
        <f>IF(AND('別紙3-1_区分⑤所要額内訳'!$I$4="大規模施設等(定員30人以上)",$F$426&gt;=5),F351,IF(AND('別紙3-1_区分⑤所要額内訳'!$I$4="小規模施設等(定員29人以下)",$F$426&gt;=2),F351,""))</f>
        <v/>
      </c>
      <c r="G458" s="312" t="str">
        <f>IF(AND('別紙3-1_区分⑤所要額内訳'!$I$4="大規模施設等(定員30人以上)",$G$426&gt;=5),G351,IF(AND('別紙3-1_区分⑤所要額内訳'!$I$4="小規模施設等(定員29人以下)",$G$426&gt;=2),G351,""))</f>
        <v/>
      </c>
      <c r="H458" s="312" t="str">
        <f>IF(AND('別紙3-1_区分⑤所要額内訳'!$I$4="大規模施設等(定員30人以上)",$H$426&gt;=5),H351,IF(AND('別紙3-1_区分⑤所要額内訳'!$I$4="小規模施設等(定員29人以下)",$H$426&gt;=2),H351,""))</f>
        <v/>
      </c>
      <c r="I458" s="312" t="str">
        <f>IF(AND('別紙3-1_区分⑤所要額内訳'!$I$4="大規模施設等(定員30人以上)",$I$426&gt;=5),I351,IF(AND('別紙3-1_区分⑤所要額内訳'!$I$4="小規模施設等(定員29人以下)",$I$426&gt;=2),I351,""))</f>
        <v/>
      </c>
      <c r="J458" s="312" t="str">
        <f>IF(AND('別紙3-1_区分⑤所要額内訳'!$I$4="大規模施設等(定員30人以上)",$J$426&gt;=5),J351,IF(AND('別紙3-1_区分⑤所要額内訳'!$I$4="小規模施設等(定員29人以下)",$J$426&gt;=2),J351,""))</f>
        <v/>
      </c>
      <c r="K458" s="312" t="str">
        <f>IF(AND('別紙3-1_区分⑤所要額内訳'!$I$4="大規模施設等(定員30人以上)",$K$426&gt;=5),K351,IF(AND('別紙3-1_区分⑤所要額内訳'!$I$4="小規模施設等(定員29人以下)",$K$426&gt;=2),K351,""))</f>
        <v/>
      </c>
      <c r="L458" s="312" t="str">
        <f>IF(AND('別紙3-1_区分⑤所要額内訳'!$I$4="大規模施設等(定員30人以上)",$L$426&gt;=5),L351,IF(AND('別紙3-1_区分⑤所要額内訳'!$I$4="小規模施設等(定員29人以下)",$L$426&gt;=2),L351,""))</f>
        <v/>
      </c>
      <c r="M458" s="312" t="str">
        <f>IF(AND('別紙3-1_区分⑤所要額内訳'!$I$4="大規模施設等(定員30人以上)",$M$426&gt;=5),M351,IF(AND('別紙3-1_区分⑤所要額内訳'!$I$4="小規模施設等(定員29人以下)",$M$426&gt;=2),M351,""))</f>
        <v/>
      </c>
      <c r="N458" s="312" t="str">
        <f>IF(AND('別紙3-1_区分⑤所要額内訳'!$I$4="大規模施設等(定員30人以上)",$N$426&gt;=5),N351,IF(AND('別紙3-1_区分⑤所要額内訳'!$I$4="小規模施設等(定員29人以下)",$N$426&gt;=2),N351,""))</f>
        <v/>
      </c>
      <c r="O458" s="312" t="str">
        <f>IF(AND('別紙3-1_区分⑤所要額内訳'!$I$4="大規模施設等(定員30人以上)",$O$426&gt;=5),O351,IF(AND('別紙3-1_区分⑤所要額内訳'!$I$4="小規模施設等(定員29人以下)",$O$426&gt;=2),O351,""))</f>
        <v/>
      </c>
      <c r="P458" s="312" t="str">
        <f>IF(AND('別紙3-1_区分⑤所要額内訳'!$I$4="大規模施設等(定員30人以上)",$P$426&gt;=5),P351,IF(AND('別紙3-1_区分⑤所要額内訳'!$I$4="小規模施設等(定員29人以下)",$P$426&gt;=2),P351,""))</f>
        <v/>
      </c>
      <c r="Q458" s="312" t="str">
        <f>IF(AND('別紙3-1_区分⑤所要額内訳'!$I$4="大規模施設等(定員30人以上)",$Q$426&gt;=5),Q351,IF(AND('別紙3-1_区分⑤所要額内訳'!$I$4="小規模施設等(定員29人以下)",$Q$426&gt;=2),Q351,""))</f>
        <v/>
      </c>
      <c r="R458" s="312" t="str">
        <f>IF(AND('別紙3-1_区分⑤所要額内訳'!$I$4="大規模施設等(定員30人以上)",$R$426&gt;=5),R351,IF(AND('別紙3-1_区分⑤所要額内訳'!$I$4="小規模施設等(定員29人以下)",$R$426&gt;=2),R351,""))</f>
        <v/>
      </c>
      <c r="S458" s="312" t="str">
        <f>IF(AND('別紙3-1_区分⑤所要額内訳'!$I$4="大規模施設等(定員30人以上)",$S$426&gt;=5),S351,IF(AND('別紙3-1_区分⑤所要額内訳'!$I$4="小規模施設等(定員29人以下)",$S$426&gt;=2),S351,""))</f>
        <v/>
      </c>
      <c r="T458" s="312" t="str">
        <f>IF(AND('別紙3-1_区分⑤所要額内訳'!$I$4="大規模施設等(定員30人以上)",$T$426&gt;=5),T351,IF(AND('別紙3-1_区分⑤所要額内訳'!$I$4="小規模施設等(定員29人以下)",$T$426&gt;=2),T351,""))</f>
        <v/>
      </c>
      <c r="U458" s="312" t="str">
        <f>IF(AND('別紙3-1_区分⑤所要額内訳'!$I$4="大規模施設等(定員30人以上)",$U$426&gt;=5),U351,IF(AND('別紙3-1_区分⑤所要額内訳'!$I$4="小規模施設等(定員29人以下)",$U$426&gt;=2),U351,""))</f>
        <v/>
      </c>
      <c r="V458" s="312" t="str">
        <f>IF(AND('別紙3-1_区分⑤所要額内訳'!$I$4="大規模施設等(定員30人以上)",$V$426&gt;=5),V351,IF(AND('別紙3-1_区分⑤所要額内訳'!$I$4="小規模施設等(定員29人以下)",$V$426&gt;=2),V351,""))</f>
        <v/>
      </c>
      <c r="W458" s="312" t="str">
        <f>IF(AND('別紙3-1_区分⑤所要額内訳'!$I$4="大規模施設等(定員30人以上)",$W$426&gt;=5),W351,IF(AND('別紙3-1_区分⑤所要額内訳'!$I$4="小規模施設等(定員29人以下)",$W$426&gt;=2),W351,""))</f>
        <v/>
      </c>
      <c r="X458" s="312" t="str">
        <f>IF(AND('別紙3-1_区分⑤所要額内訳'!$I$4="大規模施設等(定員30人以上)",$X$426&gt;=5),X351,IF(AND('別紙3-1_区分⑤所要額内訳'!$I$4="小規模施設等(定員29人以下)",$X$426&gt;=2),X351,""))</f>
        <v/>
      </c>
      <c r="Y458" s="312" t="str">
        <f>IF(AND('別紙3-1_区分⑤所要額内訳'!$I$4="大規模施設等(定員30人以上)",$Y$426&gt;=5),Y351,IF(AND('別紙3-1_区分⑤所要額内訳'!$I$4="小規模施設等(定員29人以下)",$Y$426&gt;=2),Y351,""))</f>
        <v/>
      </c>
      <c r="Z458" s="312" t="str">
        <f>IF(AND('別紙3-1_区分⑤所要額内訳'!$I$4="大規模施設等(定員30人以上)",$Z$426&gt;=5),Z351,IF(AND('別紙3-1_区分⑤所要額内訳'!$I$4="小規模施設等(定員29人以下)",$Z$426&gt;=2),Z351,""))</f>
        <v/>
      </c>
      <c r="AA458" s="312" t="str">
        <f>IF(AND('別紙3-1_区分⑤所要額内訳'!$I$4="大規模施設等(定員30人以上)",$AA$426&gt;=5),AA351,IF(AND('別紙3-1_区分⑤所要額内訳'!$I$4="小規模施設等(定員29人以下)",$AA$426&gt;=2),AA351,""))</f>
        <v/>
      </c>
      <c r="AB458" s="312" t="str">
        <f>IF(AND('別紙3-1_区分⑤所要額内訳'!$I$4="大規模施設等(定員30人以上)",$AB$426&gt;=5),AB351,IF(AND('別紙3-1_区分⑤所要額内訳'!$I$4="小規模施設等(定員29人以下)",$AB$426&gt;=2),AB351,""))</f>
        <v/>
      </c>
      <c r="AC458" s="312" t="str">
        <f>IF(AND('別紙3-1_区分⑤所要額内訳'!$I$4="大規模施設等(定員30人以上)",$AC$426&gt;=5),AC351,IF(AND('別紙3-1_区分⑤所要額内訳'!$I$4="小規模施設等(定員29人以下)",$AC$426&gt;=2),AC351,""))</f>
        <v/>
      </c>
      <c r="AD458" s="312" t="str">
        <f>IF(AND('別紙3-1_区分⑤所要額内訳'!$I$4="大規模施設等(定員30人以上)",$AD$426&gt;=5),AD351,IF(AND('別紙3-1_区分⑤所要額内訳'!$I$4="小規模施設等(定員29人以下)",$AD$426&gt;=2),AD351,""))</f>
        <v/>
      </c>
      <c r="AE458" s="312" t="str">
        <f>IF(AND('別紙3-1_区分⑤所要額内訳'!$I$4="大規模施設等(定員30人以上)",$AE$426&gt;=5),AE351,IF(AND('別紙3-1_区分⑤所要額内訳'!$I$4="小規模施設等(定員29人以下)",$AE$426&gt;=2),AE351,""))</f>
        <v/>
      </c>
      <c r="AF458" s="312" t="str">
        <f>IF(AND('別紙3-1_区分⑤所要額内訳'!$I$4="大規模施設等(定員30人以上)",$AF$426&gt;=5),AF351,IF(AND('別紙3-1_区分⑤所要額内訳'!$I$4="小規模施設等(定員29人以下)",$AF$426&gt;=2),AF351,""))</f>
        <v/>
      </c>
      <c r="AG458" s="312" t="str">
        <f>IF(AND('別紙3-1_区分⑤所要額内訳'!$I$4="大規模施設等(定員30人以上)",$AG$426&gt;=5),AG351,IF(AND('別紙3-1_区分⑤所要額内訳'!$I$4="小規模施設等(定員29人以下)",$AG$426&gt;=2),AG351,""))</f>
        <v/>
      </c>
      <c r="AH458" s="312" t="str">
        <f>IF(AND('別紙3-1_区分⑤所要額内訳'!$I$4="大規模施設等(定員30人以上)",$AH$426&gt;=5),AH351,IF(AND('別紙3-1_区分⑤所要額内訳'!$I$4="小規模施設等(定員29人以下)",$AH$426&gt;=2),AH351,""))</f>
        <v/>
      </c>
      <c r="AI458" s="312" t="str">
        <f>IF(AND('別紙3-1_区分⑤所要額内訳'!$I$4="大規模施設等(定員30人以上)",$AI$426&gt;=5),AI351,IF(AND('別紙3-1_区分⑤所要額内訳'!$I$4="小規模施設等(定員29人以下)",$AI$426&gt;=2),AI351,""))</f>
        <v/>
      </c>
      <c r="AJ458" s="312" t="str">
        <f>IF(AND('別紙3-1_区分⑤所要額内訳'!$I$4="大規模施設等(定員30人以上)",$AJ$426&gt;=5),AJ351,IF(AND('別紙3-1_区分⑤所要額内訳'!$I$4="小規模施設等(定員29人以下)",$AJ$426&gt;=2),AJ351,""))</f>
        <v/>
      </c>
      <c r="AK458" s="312" t="str">
        <f>IF(AND('別紙3-1_区分⑤所要額内訳'!$I$4="大規模施設等(定員30人以上)",$AK$426&gt;=5),AK351,IF(AND('別紙3-1_区分⑤所要額内訳'!$I$4="小規模施設等(定員29人以下)",$AK$426&gt;=2),AK351,""))</f>
        <v/>
      </c>
      <c r="AL458" s="312" t="str">
        <f>IF(AND('別紙3-1_区分⑤所要額内訳'!$I$4="大規模施設等(定員30人以上)",$AL$426&gt;=5),AL351,IF(AND('別紙3-1_区分⑤所要額内訳'!$I$4="小規模施設等(定員29人以下)",$AL$426&gt;=2),AL351,""))</f>
        <v/>
      </c>
      <c r="AM458" s="312" t="str">
        <f>IF(AND('別紙3-1_区分⑤所要額内訳'!$I$4="大規模施設等(定員30人以上)",$AM$426&gt;=5),AM351,IF(AND('別紙3-1_区分⑤所要額内訳'!$I$4="小規模施設等(定員29人以下)",$AM$426&gt;=2),AM351,""))</f>
        <v/>
      </c>
      <c r="AN458" s="312" t="str">
        <f>IF(AND('別紙3-1_区分⑤所要額内訳'!$I$4="大規模施設等(定員30人以上)",$AN$426&gt;=5),AN351,IF(AND('別紙3-1_区分⑤所要額内訳'!$I$4="小規模施設等(定員29人以下)",$AN$426&gt;=2),AN351,""))</f>
        <v/>
      </c>
      <c r="AO458" s="312" t="str">
        <f>IF(AND('別紙3-1_区分⑤所要額内訳'!$I$4="大規模施設等(定員30人以上)",$AO$426&gt;=5),AO351,IF(AND('別紙3-1_区分⑤所要額内訳'!$I$4="小規模施設等(定員29人以下)",$AO$426&gt;=2),AO351,""))</f>
        <v/>
      </c>
      <c r="AP458" s="312" t="str">
        <f>IF(AND('別紙3-1_区分⑤所要額内訳'!$I$4="大規模施設等(定員30人以上)",$AP$426&gt;=5),AP351,IF(AND('別紙3-1_区分⑤所要額内訳'!$I$4="小規模施設等(定員29人以下)",$AP$426&gt;=2),AP351,""))</f>
        <v/>
      </c>
      <c r="AQ458" s="312" t="str">
        <f>IF(AND('別紙3-1_区分⑤所要額内訳'!$I$4="大規模施設等(定員30人以上)",$AQ$426&gt;=5),AQ351,IF(AND('別紙3-1_区分⑤所要額内訳'!$I$4="小規模施設等(定員29人以下)",$AQ$426&gt;=2),AQ351,""))</f>
        <v/>
      </c>
      <c r="AR458" s="312" t="str">
        <f>IF(AND('別紙3-1_区分⑤所要額内訳'!$I$4="大規模施設等(定員30人以上)",$AR$426&gt;=5),AR351,IF(AND('別紙3-1_区分⑤所要額内訳'!$I$4="小規模施設等(定員29人以下)",$AR$426&gt;=2),AR351,""))</f>
        <v/>
      </c>
      <c r="AS458" s="312" t="str">
        <f>IF(AND('別紙3-1_区分⑤所要額内訳'!$I$4="大規模施設等(定員30人以上)",$AS$426&gt;=5),AS351,IF(AND('別紙3-1_区分⑤所要額内訳'!$I$4="小規模施設等(定員29人以下)",$AS$426&gt;=2),AS351,""))</f>
        <v/>
      </c>
      <c r="AT458" s="312" t="str">
        <f>IF(AND('別紙3-1_区分⑤所要額内訳'!$I$4="大規模施設等(定員30人以上)",$AT$426&gt;=5),AT351,IF(AND('別紙3-1_区分⑤所要額内訳'!$I$4="小規模施設等(定員29人以下)",$AT$426&gt;=2),AT351,""))</f>
        <v/>
      </c>
      <c r="AU458" s="312" t="str">
        <f>IF(AND('別紙3-1_区分⑤所要額内訳'!$I$4="大規模施設等(定員30人以上)",$AU$426&gt;=5),AU351,IF(AND('別紙3-1_区分⑤所要額内訳'!$I$4="小規模施設等(定員29人以下)",$AU$426&gt;=2),AU351,""))</f>
        <v/>
      </c>
      <c r="AV458" s="312" t="str">
        <f>IF(AND('別紙3-1_区分⑤所要額内訳'!$I$4="大規模施設等(定員30人以上)",$AV$426&gt;=5),AV351,IF(AND('別紙3-1_区分⑤所要額内訳'!$I$4="小規模施設等(定員29人以下)",$AV$426&gt;=2),AV351,""))</f>
        <v/>
      </c>
      <c r="AW458" s="312" t="str">
        <f>IF(AND('別紙3-1_区分⑤所要額内訳'!$I$4="大規模施設等(定員30人以上)",$AW$426&gt;=5),AW351,IF(AND('別紙3-1_区分⑤所要額内訳'!$I$4="小規模施設等(定員29人以下)",$AW$426&gt;=2),AW351,""))</f>
        <v/>
      </c>
      <c r="AX458" s="312" t="str">
        <f>IF(AND('別紙3-1_区分⑤所要額内訳'!$I$4="大規模施設等(定員30人以上)",$AX$426&gt;=5),AX351,IF(AND('別紙3-1_区分⑤所要額内訳'!$I$4="小規模施設等(定員29人以下)",$AX$426&gt;=2),AX351,""))</f>
        <v/>
      </c>
      <c r="AY458" s="312" t="str">
        <f>IF(AND('別紙3-1_区分⑤所要額内訳'!$I$4="大規模施設等(定員30人以上)",$AY$426&gt;=5),AY351,IF(AND('別紙3-1_区分⑤所要額内訳'!$I$4="小規模施設等(定員29人以下)",$AY$426&gt;=2),AY351,""))</f>
        <v/>
      </c>
      <c r="AZ458" s="312" t="str">
        <f>IF(AND('別紙3-1_区分⑤所要額内訳'!$I$4="大規模施設等(定員30人以上)",$AZ$426&gt;=5),AZ351,IF(AND('別紙3-1_区分⑤所要額内訳'!$I$4="小規模施設等(定員29人以下)",$AZ$426&gt;=2),AZ351,""))</f>
        <v/>
      </c>
      <c r="BA458" s="312" t="str">
        <f>IF(AND('別紙3-1_区分⑤所要額内訳'!$I$4="大規模施設等(定員30人以上)",$BA$426&gt;=5),BA351,IF(AND('別紙3-1_区分⑤所要額内訳'!$I$4="小規模施設等(定員29人以下)",$BA$426&gt;=2),BA351,""))</f>
        <v/>
      </c>
      <c r="BB458" s="311">
        <f t="shared" si="454"/>
        <v>0</v>
      </c>
    </row>
    <row r="459" spans="1:54">
      <c r="A459" s="307" t="str">
        <f t="shared" si="455"/>
        <v/>
      </c>
      <c r="B459" s="313" t="str">
        <f t="shared" si="455"/>
        <v/>
      </c>
      <c r="C459" s="307" t="str">
        <f t="shared" si="455"/>
        <v/>
      </c>
      <c r="D459" s="312" t="str">
        <f>IF(AND('別紙3-1_区分⑤所要額内訳'!$I$4="大規模施設等(定員30人以上)",$D$426&gt;=5),D352,IF(AND('別紙3-1_区分⑤所要額内訳'!$I$4="小規模施設等(定員29人以下)",$D$426&gt;=2),D352,""))</f>
        <v/>
      </c>
      <c r="E459" s="312" t="str">
        <f>IF(AND('別紙3-1_区分⑤所要額内訳'!$I$4="大規模施設等(定員30人以上)",$E$426&gt;=5),E352,IF(AND('別紙3-1_区分⑤所要額内訳'!$I$4="小規模施設等(定員29人以下)",$E$426&gt;=2),E352,""))</f>
        <v/>
      </c>
      <c r="F459" s="312" t="str">
        <f>IF(AND('別紙3-1_区分⑤所要額内訳'!$I$4="大規模施設等(定員30人以上)",$F$426&gt;=5),F352,IF(AND('別紙3-1_区分⑤所要額内訳'!$I$4="小規模施設等(定員29人以下)",$F$426&gt;=2),F352,""))</f>
        <v/>
      </c>
      <c r="G459" s="312" t="str">
        <f>IF(AND('別紙3-1_区分⑤所要額内訳'!$I$4="大規模施設等(定員30人以上)",$G$426&gt;=5),G352,IF(AND('別紙3-1_区分⑤所要額内訳'!$I$4="小規模施設等(定員29人以下)",$G$426&gt;=2),G352,""))</f>
        <v/>
      </c>
      <c r="H459" s="312" t="str">
        <f>IF(AND('別紙3-1_区分⑤所要額内訳'!$I$4="大規模施設等(定員30人以上)",$H$426&gt;=5),H352,IF(AND('別紙3-1_区分⑤所要額内訳'!$I$4="小規模施設等(定員29人以下)",$H$426&gt;=2),H352,""))</f>
        <v/>
      </c>
      <c r="I459" s="312" t="str">
        <f>IF(AND('別紙3-1_区分⑤所要額内訳'!$I$4="大規模施設等(定員30人以上)",$I$426&gt;=5),I352,IF(AND('別紙3-1_区分⑤所要額内訳'!$I$4="小規模施設等(定員29人以下)",$I$426&gt;=2),I352,""))</f>
        <v/>
      </c>
      <c r="J459" s="312" t="str">
        <f>IF(AND('別紙3-1_区分⑤所要額内訳'!$I$4="大規模施設等(定員30人以上)",$J$426&gt;=5),J352,IF(AND('別紙3-1_区分⑤所要額内訳'!$I$4="小規模施設等(定員29人以下)",$J$426&gt;=2),J352,""))</f>
        <v/>
      </c>
      <c r="K459" s="312" t="str">
        <f>IF(AND('別紙3-1_区分⑤所要額内訳'!$I$4="大規模施設等(定員30人以上)",$K$426&gt;=5),K352,IF(AND('別紙3-1_区分⑤所要額内訳'!$I$4="小規模施設等(定員29人以下)",$K$426&gt;=2),K352,""))</f>
        <v/>
      </c>
      <c r="L459" s="312" t="str">
        <f>IF(AND('別紙3-1_区分⑤所要額内訳'!$I$4="大規模施設等(定員30人以上)",$L$426&gt;=5),L352,IF(AND('別紙3-1_区分⑤所要額内訳'!$I$4="小規模施設等(定員29人以下)",$L$426&gt;=2),L352,""))</f>
        <v/>
      </c>
      <c r="M459" s="312" t="str">
        <f>IF(AND('別紙3-1_区分⑤所要額内訳'!$I$4="大規模施設等(定員30人以上)",$M$426&gt;=5),M352,IF(AND('別紙3-1_区分⑤所要額内訳'!$I$4="小規模施設等(定員29人以下)",$M$426&gt;=2),M352,""))</f>
        <v/>
      </c>
      <c r="N459" s="312" t="str">
        <f>IF(AND('別紙3-1_区分⑤所要額内訳'!$I$4="大規模施設等(定員30人以上)",$N$426&gt;=5),N352,IF(AND('別紙3-1_区分⑤所要額内訳'!$I$4="小規模施設等(定員29人以下)",$N$426&gt;=2),N352,""))</f>
        <v/>
      </c>
      <c r="O459" s="312" t="str">
        <f>IF(AND('別紙3-1_区分⑤所要額内訳'!$I$4="大規模施設等(定員30人以上)",$O$426&gt;=5),O352,IF(AND('別紙3-1_区分⑤所要額内訳'!$I$4="小規模施設等(定員29人以下)",$O$426&gt;=2),O352,""))</f>
        <v/>
      </c>
      <c r="P459" s="312" t="str">
        <f>IF(AND('別紙3-1_区分⑤所要額内訳'!$I$4="大規模施設等(定員30人以上)",$P$426&gt;=5),P352,IF(AND('別紙3-1_区分⑤所要額内訳'!$I$4="小規模施設等(定員29人以下)",$P$426&gt;=2),P352,""))</f>
        <v/>
      </c>
      <c r="Q459" s="312" t="str">
        <f>IF(AND('別紙3-1_区分⑤所要額内訳'!$I$4="大規模施設等(定員30人以上)",$Q$426&gt;=5),Q352,IF(AND('別紙3-1_区分⑤所要額内訳'!$I$4="小規模施設等(定員29人以下)",$Q$426&gt;=2),Q352,""))</f>
        <v/>
      </c>
      <c r="R459" s="312" t="str">
        <f>IF(AND('別紙3-1_区分⑤所要額内訳'!$I$4="大規模施設等(定員30人以上)",$R$426&gt;=5),R352,IF(AND('別紙3-1_区分⑤所要額内訳'!$I$4="小規模施設等(定員29人以下)",$R$426&gt;=2),R352,""))</f>
        <v/>
      </c>
      <c r="S459" s="312" t="str">
        <f>IF(AND('別紙3-1_区分⑤所要額内訳'!$I$4="大規模施設等(定員30人以上)",$S$426&gt;=5),S352,IF(AND('別紙3-1_区分⑤所要額内訳'!$I$4="小規模施設等(定員29人以下)",$S$426&gt;=2),S352,""))</f>
        <v/>
      </c>
      <c r="T459" s="312" t="str">
        <f>IF(AND('別紙3-1_区分⑤所要額内訳'!$I$4="大規模施設等(定員30人以上)",$T$426&gt;=5),T352,IF(AND('別紙3-1_区分⑤所要額内訳'!$I$4="小規模施設等(定員29人以下)",$T$426&gt;=2),T352,""))</f>
        <v/>
      </c>
      <c r="U459" s="312" t="str">
        <f>IF(AND('別紙3-1_区分⑤所要額内訳'!$I$4="大規模施設等(定員30人以上)",$U$426&gt;=5),U352,IF(AND('別紙3-1_区分⑤所要額内訳'!$I$4="小規模施設等(定員29人以下)",$U$426&gt;=2),U352,""))</f>
        <v/>
      </c>
      <c r="V459" s="312" t="str">
        <f>IF(AND('別紙3-1_区分⑤所要額内訳'!$I$4="大規模施設等(定員30人以上)",$V$426&gt;=5),V352,IF(AND('別紙3-1_区分⑤所要額内訳'!$I$4="小規模施設等(定員29人以下)",$V$426&gt;=2),V352,""))</f>
        <v/>
      </c>
      <c r="W459" s="312" t="str">
        <f>IF(AND('別紙3-1_区分⑤所要額内訳'!$I$4="大規模施設等(定員30人以上)",$W$426&gt;=5),W352,IF(AND('別紙3-1_区分⑤所要額内訳'!$I$4="小規模施設等(定員29人以下)",$W$426&gt;=2),W352,""))</f>
        <v/>
      </c>
      <c r="X459" s="312" t="str">
        <f>IF(AND('別紙3-1_区分⑤所要額内訳'!$I$4="大規模施設等(定員30人以上)",$X$426&gt;=5),X352,IF(AND('別紙3-1_区分⑤所要額内訳'!$I$4="小規模施設等(定員29人以下)",$X$426&gt;=2),X352,""))</f>
        <v/>
      </c>
      <c r="Y459" s="312" t="str">
        <f>IF(AND('別紙3-1_区分⑤所要額内訳'!$I$4="大規模施設等(定員30人以上)",$Y$426&gt;=5),Y352,IF(AND('別紙3-1_区分⑤所要額内訳'!$I$4="小規模施設等(定員29人以下)",$Y$426&gt;=2),Y352,""))</f>
        <v/>
      </c>
      <c r="Z459" s="312" t="str">
        <f>IF(AND('別紙3-1_区分⑤所要額内訳'!$I$4="大規模施設等(定員30人以上)",$Z$426&gt;=5),Z352,IF(AND('別紙3-1_区分⑤所要額内訳'!$I$4="小規模施設等(定員29人以下)",$Z$426&gt;=2),Z352,""))</f>
        <v/>
      </c>
      <c r="AA459" s="312" t="str">
        <f>IF(AND('別紙3-1_区分⑤所要額内訳'!$I$4="大規模施設等(定員30人以上)",$AA$426&gt;=5),AA352,IF(AND('別紙3-1_区分⑤所要額内訳'!$I$4="小規模施設等(定員29人以下)",$AA$426&gt;=2),AA352,""))</f>
        <v/>
      </c>
      <c r="AB459" s="312" t="str">
        <f>IF(AND('別紙3-1_区分⑤所要額内訳'!$I$4="大規模施設等(定員30人以上)",$AB$426&gt;=5),AB352,IF(AND('別紙3-1_区分⑤所要額内訳'!$I$4="小規模施設等(定員29人以下)",$AB$426&gt;=2),AB352,""))</f>
        <v/>
      </c>
      <c r="AC459" s="312" t="str">
        <f>IF(AND('別紙3-1_区分⑤所要額内訳'!$I$4="大規模施設等(定員30人以上)",$AC$426&gt;=5),AC352,IF(AND('別紙3-1_区分⑤所要額内訳'!$I$4="小規模施設等(定員29人以下)",$AC$426&gt;=2),AC352,""))</f>
        <v/>
      </c>
      <c r="AD459" s="312" t="str">
        <f>IF(AND('別紙3-1_区分⑤所要額内訳'!$I$4="大規模施設等(定員30人以上)",$AD$426&gt;=5),AD352,IF(AND('別紙3-1_区分⑤所要額内訳'!$I$4="小規模施設等(定員29人以下)",$AD$426&gt;=2),AD352,""))</f>
        <v/>
      </c>
      <c r="AE459" s="312" t="str">
        <f>IF(AND('別紙3-1_区分⑤所要額内訳'!$I$4="大規模施設等(定員30人以上)",$AE$426&gt;=5),AE352,IF(AND('別紙3-1_区分⑤所要額内訳'!$I$4="小規模施設等(定員29人以下)",$AE$426&gt;=2),AE352,""))</f>
        <v/>
      </c>
      <c r="AF459" s="312" t="str">
        <f>IF(AND('別紙3-1_区分⑤所要額内訳'!$I$4="大規模施設等(定員30人以上)",$AF$426&gt;=5),AF352,IF(AND('別紙3-1_区分⑤所要額内訳'!$I$4="小規模施設等(定員29人以下)",$AF$426&gt;=2),AF352,""))</f>
        <v/>
      </c>
      <c r="AG459" s="312" t="str">
        <f>IF(AND('別紙3-1_区分⑤所要額内訳'!$I$4="大規模施設等(定員30人以上)",$AG$426&gt;=5),AG352,IF(AND('別紙3-1_区分⑤所要額内訳'!$I$4="小規模施設等(定員29人以下)",$AG$426&gt;=2),AG352,""))</f>
        <v/>
      </c>
      <c r="AH459" s="312" t="str">
        <f>IF(AND('別紙3-1_区分⑤所要額内訳'!$I$4="大規模施設等(定員30人以上)",$AH$426&gt;=5),AH352,IF(AND('別紙3-1_区分⑤所要額内訳'!$I$4="小規模施設等(定員29人以下)",$AH$426&gt;=2),AH352,""))</f>
        <v/>
      </c>
      <c r="AI459" s="312" t="str">
        <f>IF(AND('別紙3-1_区分⑤所要額内訳'!$I$4="大規模施設等(定員30人以上)",$AI$426&gt;=5),AI352,IF(AND('別紙3-1_区分⑤所要額内訳'!$I$4="小規模施設等(定員29人以下)",$AI$426&gt;=2),AI352,""))</f>
        <v/>
      </c>
      <c r="AJ459" s="312" t="str">
        <f>IF(AND('別紙3-1_区分⑤所要額内訳'!$I$4="大規模施設等(定員30人以上)",$AJ$426&gt;=5),AJ352,IF(AND('別紙3-1_区分⑤所要額内訳'!$I$4="小規模施設等(定員29人以下)",$AJ$426&gt;=2),AJ352,""))</f>
        <v/>
      </c>
      <c r="AK459" s="312" t="str">
        <f>IF(AND('別紙3-1_区分⑤所要額内訳'!$I$4="大規模施設等(定員30人以上)",$AK$426&gt;=5),AK352,IF(AND('別紙3-1_区分⑤所要額内訳'!$I$4="小規模施設等(定員29人以下)",$AK$426&gt;=2),AK352,""))</f>
        <v/>
      </c>
      <c r="AL459" s="312" t="str">
        <f>IF(AND('別紙3-1_区分⑤所要額内訳'!$I$4="大規模施設等(定員30人以上)",$AL$426&gt;=5),AL352,IF(AND('別紙3-1_区分⑤所要額内訳'!$I$4="小規模施設等(定員29人以下)",$AL$426&gt;=2),AL352,""))</f>
        <v/>
      </c>
      <c r="AM459" s="312" t="str">
        <f>IF(AND('別紙3-1_区分⑤所要額内訳'!$I$4="大規模施設等(定員30人以上)",$AM$426&gt;=5),AM352,IF(AND('別紙3-1_区分⑤所要額内訳'!$I$4="小規模施設等(定員29人以下)",$AM$426&gt;=2),AM352,""))</f>
        <v/>
      </c>
      <c r="AN459" s="312" t="str">
        <f>IF(AND('別紙3-1_区分⑤所要額内訳'!$I$4="大規模施設等(定員30人以上)",$AN$426&gt;=5),AN352,IF(AND('別紙3-1_区分⑤所要額内訳'!$I$4="小規模施設等(定員29人以下)",$AN$426&gt;=2),AN352,""))</f>
        <v/>
      </c>
      <c r="AO459" s="312" t="str">
        <f>IF(AND('別紙3-1_区分⑤所要額内訳'!$I$4="大規模施設等(定員30人以上)",$AO$426&gt;=5),AO352,IF(AND('別紙3-1_区分⑤所要額内訳'!$I$4="小規模施設等(定員29人以下)",$AO$426&gt;=2),AO352,""))</f>
        <v/>
      </c>
      <c r="AP459" s="312" t="str">
        <f>IF(AND('別紙3-1_区分⑤所要額内訳'!$I$4="大規模施設等(定員30人以上)",$AP$426&gt;=5),AP352,IF(AND('別紙3-1_区分⑤所要額内訳'!$I$4="小規模施設等(定員29人以下)",$AP$426&gt;=2),AP352,""))</f>
        <v/>
      </c>
      <c r="AQ459" s="312" t="str">
        <f>IF(AND('別紙3-1_区分⑤所要額内訳'!$I$4="大規模施設等(定員30人以上)",$AQ$426&gt;=5),AQ352,IF(AND('別紙3-1_区分⑤所要額内訳'!$I$4="小規模施設等(定員29人以下)",$AQ$426&gt;=2),AQ352,""))</f>
        <v/>
      </c>
      <c r="AR459" s="312" t="str">
        <f>IF(AND('別紙3-1_区分⑤所要額内訳'!$I$4="大規模施設等(定員30人以上)",$AR$426&gt;=5),AR352,IF(AND('別紙3-1_区分⑤所要額内訳'!$I$4="小規模施設等(定員29人以下)",$AR$426&gt;=2),AR352,""))</f>
        <v/>
      </c>
      <c r="AS459" s="312" t="str">
        <f>IF(AND('別紙3-1_区分⑤所要額内訳'!$I$4="大規模施設等(定員30人以上)",$AS$426&gt;=5),AS352,IF(AND('別紙3-1_区分⑤所要額内訳'!$I$4="小規模施設等(定員29人以下)",$AS$426&gt;=2),AS352,""))</f>
        <v/>
      </c>
      <c r="AT459" s="312" t="str">
        <f>IF(AND('別紙3-1_区分⑤所要額内訳'!$I$4="大規模施設等(定員30人以上)",$AT$426&gt;=5),AT352,IF(AND('別紙3-1_区分⑤所要額内訳'!$I$4="小規模施設等(定員29人以下)",$AT$426&gt;=2),AT352,""))</f>
        <v/>
      </c>
      <c r="AU459" s="312" t="str">
        <f>IF(AND('別紙3-1_区分⑤所要額内訳'!$I$4="大規模施設等(定員30人以上)",$AU$426&gt;=5),AU352,IF(AND('別紙3-1_区分⑤所要額内訳'!$I$4="小規模施設等(定員29人以下)",$AU$426&gt;=2),AU352,""))</f>
        <v/>
      </c>
      <c r="AV459" s="312" t="str">
        <f>IF(AND('別紙3-1_区分⑤所要額内訳'!$I$4="大規模施設等(定員30人以上)",$AV$426&gt;=5),AV352,IF(AND('別紙3-1_区分⑤所要額内訳'!$I$4="小規模施設等(定員29人以下)",$AV$426&gt;=2),AV352,""))</f>
        <v/>
      </c>
      <c r="AW459" s="312" t="str">
        <f>IF(AND('別紙3-1_区分⑤所要額内訳'!$I$4="大規模施設等(定員30人以上)",$AW$426&gt;=5),AW352,IF(AND('別紙3-1_区分⑤所要額内訳'!$I$4="小規模施設等(定員29人以下)",$AW$426&gt;=2),AW352,""))</f>
        <v/>
      </c>
      <c r="AX459" s="312" t="str">
        <f>IF(AND('別紙3-1_区分⑤所要額内訳'!$I$4="大規模施設等(定員30人以上)",$AX$426&gt;=5),AX352,IF(AND('別紙3-1_区分⑤所要額内訳'!$I$4="小規模施設等(定員29人以下)",$AX$426&gt;=2),AX352,""))</f>
        <v/>
      </c>
      <c r="AY459" s="312" t="str">
        <f>IF(AND('別紙3-1_区分⑤所要額内訳'!$I$4="大規模施設等(定員30人以上)",$AY$426&gt;=5),AY352,IF(AND('別紙3-1_区分⑤所要額内訳'!$I$4="小規模施設等(定員29人以下)",$AY$426&gt;=2),AY352,""))</f>
        <v/>
      </c>
      <c r="AZ459" s="312" t="str">
        <f>IF(AND('別紙3-1_区分⑤所要額内訳'!$I$4="大規模施設等(定員30人以上)",$AZ$426&gt;=5),AZ352,IF(AND('別紙3-1_区分⑤所要額内訳'!$I$4="小規模施設等(定員29人以下)",$AZ$426&gt;=2),AZ352,""))</f>
        <v/>
      </c>
      <c r="BA459" s="312" t="str">
        <f>IF(AND('別紙3-1_区分⑤所要額内訳'!$I$4="大規模施設等(定員30人以上)",$BA$426&gt;=5),BA352,IF(AND('別紙3-1_区分⑤所要額内訳'!$I$4="小規模施設等(定員29人以下)",$BA$426&gt;=2),BA352,""))</f>
        <v/>
      </c>
      <c r="BB459" s="311">
        <f t="shared" si="454"/>
        <v>0</v>
      </c>
    </row>
    <row r="460" spans="1:54">
      <c r="A460" s="307" t="str">
        <f t="shared" si="455"/>
        <v/>
      </c>
      <c r="B460" s="313" t="str">
        <f t="shared" si="455"/>
        <v/>
      </c>
      <c r="C460" s="307" t="str">
        <f t="shared" si="455"/>
        <v/>
      </c>
      <c r="D460" s="312" t="str">
        <f>IF(AND('別紙3-1_区分⑤所要額内訳'!$I$4="大規模施設等(定員30人以上)",$D$426&gt;=5),D353,IF(AND('別紙3-1_区分⑤所要額内訳'!$I$4="小規模施設等(定員29人以下)",$D$426&gt;=2),D353,""))</f>
        <v/>
      </c>
      <c r="E460" s="312" t="str">
        <f>IF(AND('別紙3-1_区分⑤所要額内訳'!$I$4="大規模施設等(定員30人以上)",$E$426&gt;=5),E353,IF(AND('別紙3-1_区分⑤所要額内訳'!$I$4="小規模施設等(定員29人以下)",$E$426&gt;=2),E353,""))</f>
        <v/>
      </c>
      <c r="F460" s="312" t="str">
        <f>IF(AND('別紙3-1_区分⑤所要額内訳'!$I$4="大規模施設等(定員30人以上)",$F$426&gt;=5),F353,IF(AND('別紙3-1_区分⑤所要額内訳'!$I$4="小規模施設等(定員29人以下)",$F$426&gt;=2),F353,""))</f>
        <v/>
      </c>
      <c r="G460" s="312" t="str">
        <f>IF(AND('別紙3-1_区分⑤所要額内訳'!$I$4="大規模施設等(定員30人以上)",$G$426&gt;=5),G353,IF(AND('別紙3-1_区分⑤所要額内訳'!$I$4="小規模施設等(定員29人以下)",$G$426&gt;=2),G353,""))</f>
        <v/>
      </c>
      <c r="H460" s="312" t="str">
        <f>IF(AND('別紙3-1_区分⑤所要額内訳'!$I$4="大規模施設等(定員30人以上)",$H$426&gt;=5),H353,IF(AND('別紙3-1_区分⑤所要額内訳'!$I$4="小規模施設等(定員29人以下)",$H$426&gt;=2),H353,""))</f>
        <v/>
      </c>
      <c r="I460" s="312" t="str">
        <f>IF(AND('別紙3-1_区分⑤所要額内訳'!$I$4="大規模施設等(定員30人以上)",$I$426&gt;=5),I353,IF(AND('別紙3-1_区分⑤所要額内訳'!$I$4="小規模施設等(定員29人以下)",$I$426&gt;=2),I353,""))</f>
        <v/>
      </c>
      <c r="J460" s="312" t="str">
        <f>IF(AND('別紙3-1_区分⑤所要額内訳'!$I$4="大規模施設等(定員30人以上)",$J$426&gt;=5),J353,IF(AND('別紙3-1_区分⑤所要額内訳'!$I$4="小規模施設等(定員29人以下)",$J$426&gt;=2),J353,""))</f>
        <v/>
      </c>
      <c r="K460" s="312" t="str">
        <f>IF(AND('別紙3-1_区分⑤所要額内訳'!$I$4="大規模施設等(定員30人以上)",$K$426&gt;=5),K353,IF(AND('別紙3-1_区分⑤所要額内訳'!$I$4="小規模施設等(定員29人以下)",$K$426&gt;=2),K353,""))</f>
        <v/>
      </c>
      <c r="L460" s="312" t="str">
        <f>IF(AND('別紙3-1_区分⑤所要額内訳'!$I$4="大規模施設等(定員30人以上)",$L$426&gt;=5),L353,IF(AND('別紙3-1_区分⑤所要額内訳'!$I$4="小規模施設等(定員29人以下)",$L$426&gt;=2),L353,""))</f>
        <v/>
      </c>
      <c r="M460" s="312" t="str">
        <f>IF(AND('別紙3-1_区分⑤所要額内訳'!$I$4="大規模施設等(定員30人以上)",$M$426&gt;=5),M353,IF(AND('別紙3-1_区分⑤所要額内訳'!$I$4="小規模施設等(定員29人以下)",$M$426&gt;=2),M353,""))</f>
        <v/>
      </c>
      <c r="N460" s="312" t="str">
        <f>IF(AND('別紙3-1_区分⑤所要額内訳'!$I$4="大規模施設等(定員30人以上)",$N$426&gt;=5),N353,IF(AND('別紙3-1_区分⑤所要額内訳'!$I$4="小規模施設等(定員29人以下)",$N$426&gt;=2),N353,""))</f>
        <v/>
      </c>
      <c r="O460" s="312" t="str">
        <f>IF(AND('別紙3-1_区分⑤所要額内訳'!$I$4="大規模施設等(定員30人以上)",$O$426&gt;=5),O353,IF(AND('別紙3-1_区分⑤所要額内訳'!$I$4="小規模施設等(定員29人以下)",$O$426&gt;=2),O353,""))</f>
        <v/>
      </c>
      <c r="P460" s="312" t="str">
        <f>IF(AND('別紙3-1_区分⑤所要額内訳'!$I$4="大規模施設等(定員30人以上)",$P$426&gt;=5),P353,IF(AND('別紙3-1_区分⑤所要額内訳'!$I$4="小規模施設等(定員29人以下)",$P$426&gt;=2),P353,""))</f>
        <v/>
      </c>
      <c r="Q460" s="312" t="str">
        <f>IF(AND('別紙3-1_区分⑤所要額内訳'!$I$4="大規模施設等(定員30人以上)",$Q$426&gt;=5),Q353,IF(AND('別紙3-1_区分⑤所要額内訳'!$I$4="小規模施設等(定員29人以下)",$Q$426&gt;=2),Q353,""))</f>
        <v/>
      </c>
      <c r="R460" s="312" t="str">
        <f>IF(AND('別紙3-1_区分⑤所要額内訳'!$I$4="大規模施設等(定員30人以上)",$R$426&gt;=5),R353,IF(AND('別紙3-1_区分⑤所要額内訳'!$I$4="小規模施設等(定員29人以下)",$R$426&gt;=2),R353,""))</f>
        <v/>
      </c>
      <c r="S460" s="312" t="str">
        <f>IF(AND('別紙3-1_区分⑤所要額内訳'!$I$4="大規模施設等(定員30人以上)",$S$426&gt;=5),S353,IF(AND('別紙3-1_区分⑤所要額内訳'!$I$4="小規模施設等(定員29人以下)",$S$426&gt;=2),S353,""))</f>
        <v/>
      </c>
      <c r="T460" s="312" t="str">
        <f>IF(AND('別紙3-1_区分⑤所要額内訳'!$I$4="大規模施設等(定員30人以上)",$T$426&gt;=5),T353,IF(AND('別紙3-1_区分⑤所要額内訳'!$I$4="小規模施設等(定員29人以下)",$T$426&gt;=2),T353,""))</f>
        <v/>
      </c>
      <c r="U460" s="312" t="str">
        <f>IF(AND('別紙3-1_区分⑤所要額内訳'!$I$4="大規模施設等(定員30人以上)",$U$426&gt;=5),U353,IF(AND('別紙3-1_区分⑤所要額内訳'!$I$4="小規模施設等(定員29人以下)",$U$426&gt;=2),U353,""))</f>
        <v/>
      </c>
      <c r="V460" s="312" t="str">
        <f>IF(AND('別紙3-1_区分⑤所要額内訳'!$I$4="大規模施設等(定員30人以上)",$V$426&gt;=5),V353,IF(AND('別紙3-1_区分⑤所要額内訳'!$I$4="小規模施設等(定員29人以下)",$V$426&gt;=2),V353,""))</f>
        <v/>
      </c>
      <c r="W460" s="312" t="str">
        <f>IF(AND('別紙3-1_区分⑤所要額内訳'!$I$4="大規模施設等(定員30人以上)",$W$426&gt;=5),W353,IF(AND('別紙3-1_区分⑤所要額内訳'!$I$4="小規模施設等(定員29人以下)",$W$426&gt;=2),W353,""))</f>
        <v/>
      </c>
      <c r="X460" s="312" t="str">
        <f>IF(AND('別紙3-1_区分⑤所要額内訳'!$I$4="大規模施設等(定員30人以上)",$X$426&gt;=5),X353,IF(AND('別紙3-1_区分⑤所要額内訳'!$I$4="小規模施設等(定員29人以下)",$X$426&gt;=2),X353,""))</f>
        <v/>
      </c>
      <c r="Y460" s="312" t="str">
        <f>IF(AND('別紙3-1_区分⑤所要額内訳'!$I$4="大規模施設等(定員30人以上)",$Y$426&gt;=5),Y353,IF(AND('別紙3-1_区分⑤所要額内訳'!$I$4="小規模施設等(定員29人以下)",$Y$426&gt;=2),Y353,""))</f>
        <v/>
      </c>
      <c r="Z460" s="312" t="str">
        <f>IF(AND('別紙3-1_区分⑤所要額内訳'!$I$4="大規模施設等(定員30人以上)",$Z$426&gt;=5),Z353,IF(AND('別紙3-1_区分⑤所要額内訳'!$I$4="小規模施設等(定員29人以下)",$Z$426&gt;=2),Z353,""))</f>
        <v/>
      </c>
      <c r="AA460" s="312" t="str">
        <f>IF(AND('別紙3-1_区分⑤所要額内訳'!$I$4="大規模施設等(定員30人以上)",$AA$426&gt;=5),AA353,IF(AND('別紙3-1_区分⑤所要額内訳'!$I$4="小規模施設等(定員29人以下)",$AA$426&gt;=2),AA353,""))</f>
        <v/>
      </c>
      <c r="AB460" s="312" t="str">
        <f>IF(AND('別紙3-1_区分⑤所要額内訳'!$I$4="大規模施設等(定員30人以上)",$AB$426&gt;=5),AB353,IF(AND('別紙3-1_区分⑤所要額内訳'!$I$4="小規模施設等(定員29人以下)",$AB$426&gt;=2),AB353,""))</f>
        <v/>
      </c>
      <c r="AC460" s="312" t="str">
        <f>IF(AND('別紙3-1_区分⑤所要額内訳'!$I$4="大規模施設等(定員30人以上)",$AC$426&gt;=5),AC353,IF(AND('別紙3-1_区分⑤所要額内訳'!$I$4="小規模施設等(定員29人以下)",$AC$426&gt;=2),AC353,""))</f>
        <v/>
      </c>
      <c r="AD460" s="312" t="str">
        <f>IF(AND('別紙3-1_区分⑤所要額内訳'!$I$4="大規模施設等(定員30人以上)",$AD$426&gt;=5),AD353,IF(AND('別紙3-1_区分⑤所要額内訳'!$I$4="小規模施設等(定員29人以下)",$AD$426&gt;=2),AD353,""))</f>
        <v/>
      </c>
      <c r="AE460" s="312" t="str">
        <f>IF(AND('別紙3-1_区分⑤所要額内訳'!$I$4="大規模施設等(定員30人以上)",$AE$426&gt;=5),AE353,IF(AND('別紙3-1_区分⑤所要額内訳'!$I$4="小規模施設等(定員29人以下)",$AE$426&gt;=2),AE353,""))</f>
        <v/>
      </c>
      <c r="AF460" s="312" t="str">
        <f>IF(AND('別紙3-1_区分⑤所要額内訳'!$I$4="大規模施設等(定員30人以上)",$AF$426&gt;=5),AF353,IF(AND('別紙3-1_区分⑤所要額内訳'!$I$4="小規模施設等(定員29人以下)",$AF$426&gt;=2),AF353,""))</f>
        <v/>
      </c>
      <c r="AG460" s="312" t="str">
        <f>IF(AND('別紙3-1_区分⑤所要額内訳'!$I$4="大規模施設等(定員30人以上)",$AG$426&gt;=5),AG353,IF(AND('別紙3-1_区分⑤所要額内訳'!$I$4="小規模施設等(定員29人以下)",$AG$426&gt;=2),AG353,""))</f>
        <v/>
      </c>
      <c r="AH460" s="312" t="str">
        <f>IF(AND('別紙3-1_区分⑤所要額内訳'!$I$4="大規模施設等(定員30人以上)",$AH$426&gt;=5),AH353,IF(AND('別紙3-1_区分⑤所要額内訳'!$I$4="小規模施設等(定員29人以下)",$AH$426&gt;=2),AH353,""))</f>
        <v/>
      </c>
      <c r="AI460" s="312" t="str">
        <f>IF(AND('別紙3-1_区分⑤所要額内訳'!$I$4="大規模施設等(定員30人以上)",$AI$426&gt;=5),AI353,IF(AND('別紙3-1_区分⑤所要額内訳'!$I$4="小規模施設等(定員29人以下)",$AI$426&gt;=2),AI353,""))</f>
        <v/>
      </c>
      <c r="AJ460" s="312" t="str">
        <f>IF(AND('別紙3-1_区分⑤所要額内訳'!$I$4="大規模施設等(定員30人以上)",$AJ$426&gt;=5),AJ353,IF(AND('別紙3-1_区分⑤所要額内訳'!$I$4="小規模施設等(定員29人以下)",$AJ$426&gt;=2),AJ353,""))</f>
        <v/>
      </c>
      <c r="AK460" s="312" t="str">
        <f>IF(AND('別紙3-1_区分⑤所要額内訳'!$I$4="大規模施設等(定員30人以上)",$AK$426&gt;=5),AK353,IF(AND('別紙3-1_区分⑤所要額内訳'!$I$4="小規模施設等(定員29人以下)",$AK$426&gt;=2),AK353,""))</f>
        <v/>
      </c>
      <c r="AL460" s="312" t="str">
        <f>IF(AND('別紙3-1_区分⑤所要額内訳'!$I$4="大規模施設等(定員30人以上)",$AL$426&gt;=5),AL353,IF(AND('別紙3-1_区分⑤所要額内訳'!$I$4="小規模施設等(定員29人以下)",$AL$426&gt;=2),AL353,""))</f>
        <v/>
      </c>
      <c r="AM460" s="312" t="str">
        <f>IF(AND('別紙3-1_区分⑤所要額内訳'!$I$4="大規模施設等(定員30人以上)",$AM$426&gt;=5),AM353,IF(AND('別紙3-1_区分⑤所要額内訳'!$I$4="小規模施設等(定員29人以下)",$AM$426&gt;=2),AM353,""))</f>
        <v/>
      </c>
      <c r="AN460" s="312" t="str">
        <f>IF(AND('別紙3-1_区分⑤所要額内訳'!$I$4="大規模施設等(定員30人以上)",$AN$426&gt;=5),AN353,IF(AND('別紙3-1_区分⑤所要額内訳'!$I$4="小規模施設等(定員29人以下)",$AN$426&gt;=2),AN353,""))</f>
        <v/>
      </c>
      <c r="AO460" s="312" t="str">
        <f>IF(AND('別紙3-1_区分⑤所要額内訳'!$I$4="大規模施設等(定員30人以上)",$AO$426&gt;=5),AO353,IF(AND('別紙3-1_区分⑤所要額内訳'!$I$4="小規模施設等(定員29人以下)",$AO$426&gt;=2),AO353,""))</f>
        <v/>
      </c>
      <c r="AP460" s="312" t="str">
        <f>IF(AND('別紙3-1_区分⑤所要額内訳'!$I$4="大規模施設等(定員30人以上)",$AP$426&gt;=5),AP353,IF(AND('別紙3-1_区分⑤所要額内訳'!$I$4="小規模施設等(定員29人以下)",$AP$426&gt;=2),AP353,""))</f>
        <v/>
      </c>
      <c r="AQ460" s="312" t="str">
        <f>IF(AND('別紙3-1_区分⑤所要額内訳'!$I$4="大規模施設等(定員30人以上)",$AQ$426&gt;=5),AQ353,IF(AND('別紙3-1_区分⑤所要額内訳'!$I$4="小規模施設等(定員29人以下)",$AQ$426&gt;=2),AQ353,""))</f>
        <v/>
      </c>
      <c r="AR460" s="312" t="str">
        <f>IF(AND('別紙3-1_区分⑤所要額内訳'!$I$4="大規模施設等(定員30人以上)",$AR$426&gt;=5),AR353,IF(AND('別紙3-1_区分⑤所要額内訳'!$I$4="小規模施設等(定員29人以下)",$AR$426&gt;=2),AR353,""))</f>
        <v/>
      </c>
      <c r="AS460" s="312" t="str">
        <f>IF(AND('別紙3-1_区分⑤所要額内訳'!$I$4="大規模施設等(定員30人以上)",$AS$426&gt;=5),AS353,IF(AND('別紙3-1_区分⑤所要額内訳'!$I$4="小規模施設等(定員29人以下)",$AS$426&gt;=2),AS353,""))</f>
        <v/>
      </c>
      <c r="AT460" s="312" t="str">
        <f>IF(AND('別紙3-1_区分⑤所要額内訳'!$I$4="大規模施設等(定員30人以上)",$AT$426&gt;=5),AT353,IF(AND('別紙3-1_区分⑤所要額内訳'!$I$4="小規模施設等(定員29人以下)",$AT$426&gt;=2),AT353,""))</f>
        <v/>
      </c>
      <c r="AU460" s="312" t="str">
        <f>IF(AND('別紙3-1_区分⑤所要額内訳'!$I$4="大規模施設等(定員30人以上)",$AU$426&gt;=5),AU353,IF(AND('別紙3-1_区分⑤所要額内訳'!$I$4="小規模施設等(定員29人以下)",$AU$426&gt;=2),AU353,""))</f>
        <v/>
      </c>
      <c r="AV460" s="312" t="str">
        <f>IF(AND('別紙3-1_区分⑤所要額内訳'!$I$4="大規模施設等(定員30人以上)",$AV$426&gt;=5),AV353,IF(AND('別紙3-1_区分⑤所要額内訳'!$I$4="小規模施設等(定員29人以下)",$AV$426&gt;=2),AV353,""))</f>
        <v/>
      </c>
      <c r="AW460" s="312" t="str">
        <f>IF(AND('別紙3-1_区分⑤所要額内訳'!$I$4="大規模施設等(定員30人以上)",$AW$426&gt;=5),AW353,IF(AND('別紙3-1_区分⑤所要額内訳'!$I$4="小規模施設等(定員29人以下)",$AW$426&gt;=2),AW353,""))</f>
        <v/>
      </c>
      <c r="AX460" s="312" t="str">
        <f>IF(AND('別紙3-1_区分⑤所要額内訳'!$I$4="大規模施設等(定員30人以上)",$AX$426&gt;=5),AX353,IF(AND('別紙3-1_区分⑤所要額内訳'!$I$4="小規模施設等(定員29人以下)",$AX$426&gt;=2),AX353,""))</f>
        <v/>
      </c>
      <c r="AY460" s="312" t="str">
        <f>IF(AND('別紙3-1_区分⑤所要額内訳'!$I$4="大規模施設等(定員30人以上)",$AY$426&gt;=5),AY353,IF(AND('別紙3-1_区分⑤所要額内訳'!$I$4="小規模施設等(定員29人以下)",$AY$426&gt;=2),AY353,""))</f>
        <v/>
      </c>
      <c r="AZ460" s="312" t="str">
        <f>IF(AND('別紙3-1_区分⑤所要額内訳'!$I$4="大規模施設等(定員30人以上)",$AZ$426&gt;=5),AZ353,IF(AND('別紙3-1_区分⑤所要額内訳'!$I$4="小規模施設等(定員29人以下)",$AZ$426&gt;=2),AZ353,""))</f>
        <v/>
      </c>
      <c r="BA460" s="312" t="str">
        <f>IF(AND('別紙3-1_区分⑤所要額内訳'!$I$4="大規模施設等(定員30人以上)",$BA$426&gt;=5),BA353,IF(AND('別紙3-1_区分⑤所要額内訳'!$I$4="小規模施設等(定員29人以下)",$BA$426&gt;=2),BA353,""))</f>
        <v/>
      </c>
      <c r="BB460" s="311">
        <f t="shared" si="454"/>
        <v>0</v>
      </c>
    </row>
    <row r="461" spans="1:54">
      <c r="A461" s="307" t="str">
        <f t="shared" si="455"/>
        <v/>
      </c>
      <c r="B461" s="313" t="str">
        <f t="shared" si="455"/>
        <v/>
      </c>
      <c r="C461" s="307" t="str">
        <f t="shared" si="455"/>
        <v/>
      </c>
      <c r="D461" s="312" t="str">
        <f>IF(AND('別紙3-1_区分⑤所要額内訳'!$I$4="大規模施設等(定員30人以上)",$D$426&gt;=5),D354,IF(AND('別紙3-1_区分⑤所要額内訳'!$I$4="小規模施設等(定員29人以下)",$D$426&gt;=2),D354,""))</f>
        <v/>
      </c>
      <c r="E461" s="312" t="str">
        <f>IF(AND('別紙3-1_区分⑤所要額内訳'!$I$4="大規模施設等(定員30人以上)",$E$426&gt;=5),E354,IF(AND('別紙3-1_区分⑤所要額内訳'!$I$4="小規模施設等(定員29人以下)",$E$426&gt;=2),E354,""))</f>
        <v/>
      </c>
      <c r="F461" s="312" t="str">
        <f>IF(AND('別紙3-1_区分⑤所要額内訳'!$I$4="大規模施設等(定員30人以上)",$F$426&gt;=5),F354,IF(AND('別紙3-1_区分⑤所要額内訳'!$I$4="小規模施設等(定員29人以下)",$F$426&gt;=2),F354,""))</f>
        <v/>
      </c>
      <c r="G461" s="312" t="str">
        <f>IF(AND('別紙3-1_区分⑤所要額内訳'!$I$4="大規模施設等(定員30人以上)",$G$426&gt;=5),G354,IF(AND('別紙3-1_区分⑤所要額内訳'!$I$4="小規模施設等(定員29人以下)",$G$426&gt;=2),G354,""))</f>
        <v/>
      </c>
      <c r="H461" s="312" t="str">
        <f>IF(AND('別紙3-1_区分⑤所要額内訳'!$I$4="大規模施設等(定員30人以上)",$H$426&gt;=5),H354,IF(AND('別紙3-1_区分⑤所要額内訳'!$I$4="小規模施設等(定員29人以下)",$H$426&gt;=2),H354,""))</f>
        <v/>
      </c>
      <c r="I461" s="312" t="str">
        <f>IF(AND('別紙3-1_区分⑤所要額内訳'!$I$4="大規模施設等(定員30人以上)",$I$426&gt;=5),I354,IF(AND('別紙3-1_区分⑤所要額内訳'!$I$4="小規模施設等(定員29人以下)",$I$426&gt;=2),I354,""))</f>
        <v/>
      </c>
      <c r="J461" s="312" t="str">
        <f>IF(AND('別紙3-1_区分⑤所要額内訳'!$I$4="大規模施設等(定員30人以上)",$J$426&gt;=5),J354,IF(AND('別紙3-1_区分⑤所要額内訳'!$I$4="小規模施設等(定員29人以下)",$J$426&gt;=2),J354,""))</f>
        <v/>
      </c>
      <c r="K461" s="312" t="str">
        <f>IF(AND('別紙3-1_区分⑤所要額内訳'!$I$4="大規模施設等(定員30人以上)",$K$426&gt;=5),K354,IF(AND('別紙3-1_区分⑤所要額内訳'!$I$4="小規模施設等(定員29人以下)",$K$426&gt;=2),K354,""))</f>
        <v/>
      </c>
      <c r="L461" s="312" t="str">
        <f>IF(AND('別紙3-1_区分⑤所要額内訳'!$I$4="大規模施設等(定員30人以上)",$L$426&gt;=5),L354,IF(AND('別紙3-1_区分⑤所要額内訳'!$I$4="小規模施設等(定員29人以下)",$L$426&gt;=2),L354,""))</f>
        <v/>
      </c>
      <c r="M461" s="312" t="str">
        <f>IF(AND('別紙3-1_区分⑤所要額内訳'!$I$4="大規模施設等(定員30人以上)",$M$426&gt;=5),M354,IF(AND('別紙3-1_区分⑤所要額内訳'!$I$4="小規模施設等(定員29人以下)",$M$426&gt;=2),M354,""))</f>
        <v/>
      </c>
      <c r="N461" s="312" t="str">
        <f>IF(AND('別紙3-1_区分⑤所要額内訳'!$I$4="大規模施設等(定員30人以上)",$N$426&gt;=5),N354,IF(AND('別紙3-1_区分⑤所要額内訳'!$I$4="小規模施設等(定員29人以下)",$N$426&gt;=2),N354,""))</f>
        <v/>
      </c>
      <c r="O461" s="312" t="str">
        <f>IF(AND('別紙3-1_区分⑤所要額内訳'!$I$4="大規模施設等(定員30人以上)",$O$426&gt;=5),O354,IF(AND('別紙3-1_区分⑤所要額内訳'!$I$4="小規模施設等(定員29人以下)",$O$426&gt;=2),O354,""))</f>
        <v/>
      </c>
      <c r="P461" s="312" t="str">
        <f>IF(AND('別紙3-1_区分⑤所要額内訳'!$I$4="大規模施設等(定員30人以上)",$P$426&gt;=5),P354,IF(AND('別紙3-1_区分⑤所要額内訳'!$I$4="小規模施設等(定員29人以下)",$P$426&gt;=2),P354,""))</f>
        <v/>
      </c>
      <c r="Q461" s="312" t="str">
        <f>IF(AND('別紙3-1_区分⑤所要額内訳'!$I$4="大規模施設等(定員30人以上)",$Q$426&gt;=5),Q354,IF(AND('別紙3-1_区分⑤所要額内訳'!$I$4="小規模施設等(定員29人以下)",$Q$426&gt;=2),Q354,""))</f>
        <v/>
      </c>
      <c r="R461" s="312" t="str">
        <f>IF(AND('別紙3-1_区分⑤所要額内訳'!$I$4="大規模施設等(定員30人以上)",$R$426&gt;=5),R354,IF(AND('別紙3-1_区分⑤所要額内訳'!$I$4="小規模施設等(定員29人以下)",$R$426&gt;=2),R354,""))</f>
        <v/>
      </c>
      <c r="S461" s="312" t="str">
        <f>IF(AND('別紙3-1_区分⑤所要額内訳'!$I$4="大規模施設等(定員30人以上)",$S$426&gt;=5),S354,IF(AND('別紙3-1_区分⑤所要額内訳'!$I$4="小規模施設等(定員29人以下)",$S$426&gt;=2),S354,""))</f>
        <v/>
      </c>
      <c r="T461" s="312" t="str">
        <f>IF(AND('別紙3-1_区分⑤所要額内訳'!$I$4="大規模施設等(定員30人以上)",$T$426&gt;=5),T354,IF(AND('別紙3-1_区分⑤所要額内訳'!$I$4="小規模施設等(定員29人以下)",$T$426&gt;=2),T354,""))</f>
        <v/>
      </c>
      <c r="U461" s="312" t="str">
        <f>IF(AND('別紙3-1_区分⑤所要額内訳'!$I$4="大規模施設等(定員30人以上)",$U$426&gt;=5),U354,IF(AND('別紙3-1_区分⑤所要額内訳'!$I$4="小規模施設等(定員29人以下)",$U$426&gt;=2),U354,""))</f>
        <v/>
      </c>
      <c r="V461" s="312" t="str">
        <f>IF(AND('別紙3-1_区分⑤所要額内訳'!$I$4="大規模施設等(定員30人以上)",$V$426&gt;=5),V354,IF(AND('別紙3-1_区分⑤所要額内訳'!$I$4="小規模施設等(定員29人以下)",$V$426&gt;=2),V354,""))</f>
        <v/>
      </c>
      <c r="W461" s="312" t="str">
        <f>IF(AND('別紙3-1_区分⑤所要額内訳'!$I$4="大規模施設等(定員30人以上)",$W$426&gt;=5),W354,IF(AND('別紙3-1_区分⑤所要額内訳'!$I$4="小規模施設等(定員29人以下)",$W$426&gt;=2),W354,""))</f>
        <v/>
      </c>
      <c r="X461" s="312" t="str">
        <f>IF(AND('別紙3-1_区分⑤所要額内訳'!$I$4="大規模施設等(定員30人以上)",$X$426&gt;=5),X354,IF(AND('別紙3-1_区分⑤所要額内訳'!$I$4="小規模施設等(定員29人以下)",$X$426&gt;=2),X354,""))</f>
        <v/>
      </c>
      <c r="Y461" s="312" t="str">
        <f>IF(AND('別紙3-1_区分⑤所要額内訳'!$I$4="大規模施設等(定員30人以上)",$Y$426&gt;=5),Y354,IF(AND('別紙3-1_区分⑤所要額内訳'!$I$4="小規模施設等(定員29人以下)",$Y$426&gt;=2),Y354,""))</f>
        <v/>
      </c>
      <c r="Z461" s="312" t="str">
        <f>IF(AND('別紙3-1_区分⑤所要額内訳'!$I$4="大規模施設等(定員30人以上)",$Z$426&gt;=5),Z354,IF(AND('別紙3-1_区分⑤所要額内訳'!$I$4="小規模施設等(定員29人以下)",$Z$426&gt;=2),Z354,""))</f>
        <v/>
      </c>
      <c r="AA461" s="312" t="str">
        <f>IF(AND('別紙3-1_区分⑤所要額内訳'!$I$4="大規模施設等(定員30人以上)",$AA$426&gt;=5),AA354,IF(AND('別紙3-1_区分⑤所要額内訳'!$I$4="小規模施設等(定員29人以下)",$AA$426&gt;=2),AA354,""))</f>
        <v/>
      </c>
      <c r="AB461" s="312" t="str">
        <f>IF(AND('別紙3-1_区分⑤所要額内訳'!$I$4="大規模施設等(定員30人以上)",$AB$426&gt;=5),AB354,IF(AND('別紙3-1_区分⑤所要額内訳'!$I$4="小規模施設等(定員29人以下)",$AB$426&gt;=2),AB354,""))</f>
        <v/>
      </c>
      <c r="AC461" s="312" t="str">
        <f>IF(AND('別紙3-1_区分⑤所要額内訳'!$I$4="大規模施設等(定員30人以上)",$AC$426&gt;=5),AC354,IF(AND('別紙3-1_区分⑤所要額内訳'!$I$4="小規模施設等(定員29人以下)",$AC$426&gt;=2),AC354,""))</f>
        <v/>
      </c>
      <c r="AD461" s="312" t="str">
        <f>IF(AND('別紙3-1_区分⑤所要額内訳'!$I$4="大規模施設等(定員30人以上)",$AD$426&gt;=5),AD354,IF(AND('別紙3-1_区分⑤所要額内訳'!$I$4="小規模施設等(定員29人以下)",$AD$426&gt;=2),AD354,""))</f>
        <v/>
      </c>
      <c r="AE461" s="312" t="str">
        <f>IF(AND('別紙3-1_区分⑤所要額内訳'!$I$4="大規模施設等(定員30人以上)",$AE$426&gt;=5),AE354,IF(AND('別紙3-1_区分⑤所要額内訳'!$I$4="小規模施設等(定員29人以下)",$AE$426&gt;=2),AE354,""))</f>
        <v/>
      </c>
      <c r="AF461" s="312" t="str">
        <f>IF(AND('別紙3-1_区分⑤所要額内訳'!$I$4="大規模施設等(定員30人以上)",$AF$426&gt;=5),AF354,IF(AND('別紙3-1_区分⑤所要額内訳'!$I$4="小規模施設等(定員29人以下)",$AF$426&gt;=2),AF354,""))</f>
        <v/>
      </c>
      <c r="AG461" s="312" t="str">
        <f>IF(AND('別紙3-1_区分⑤所要額内訳'!$I$4="大規模施設等(定員30人以上)",$AG$426&gt;=5),AG354,IF(AND('別紙3-1_区分⑤所要額内訳'!$I$4="小規模施設等(定員29人以下)",$AG$426&gt;=2),AG354,""))</f>
        <v/>
      </c>
      <c r="AH461" s="312" t="str">
        <f>IF(AND('別紙3-1_区分⑤所要額内訳'!$I$4="大規模施設等(定員30人以上)",$AH$426&gt;=5),AH354,IF(AND('別紙3-1_区分⑤所要額内訳'!$I$4="小規模施設等(定員29人以下)",$AH$426&gt;=2),AH354,""))</f>
        <v/>
      </c>
      <c r="AI461" s="312" t="str">
        <f>IF(AND('別紙3-1_区分⑤所要額内訳'!$I$4="大規模施設等(定員30人以上)",$AI$426&gt;=5),AI354,IF(AND('別紙3-1_区分⑤所要額内訳'!$I$4="小規模施設等(定員29人以下)",$AI$426&gt;=2),AI354,""))</f>
        <v/>
      </c>
      <c r="AJ461" s="312" t="str">
        <f>IF(AND('別紙3-1_区分⑤所要額内訳'!$I$4="大規模施設等(定員30人以上)",$AJ$426&gt;=5),AJ354,IF(AND('別紙3-1_区分⑤所要額内訳'!$I$4="小規模施設等(定員29人以下)",$AJ$426&gt;=2),AJ354,""))</f>
        <v/>
      </c>
      <c r="AK461" s="312" t="str">
        <f>IF(AND('別紙3-1_区分⑤所要額内訳'!$I$4="大規模施設等(定員30人以上)",$AK$426&gt;=5),AK354,IF(AND('別紙3-1_区分⑤所要額内訳'!$I$4="小規模施設等(定員29人以下)",$AK$426&gt;=2),AK354,""))</f>
        <v/>
      </c>
      <c r="AL461" s="312" t="str">
        <f>IF(AND('別紙3-1_区分⑤所要額内訳'!$I$4="大規模施設等(定員30人以上)",$AL$426&gt;=5),AL354,IF(AND('別紙3-1_区分⑤所要額内訳'!$I$4="小規模施設等(定員29人以下)",$AL$426&gt;=2),AL354,""))</f>
        <v/>
      </c>
      <c r="AM461" s="312" t="str">
        <f>IF(AND('別紙3-1_区分⑤所要額内訳'!$I$4="大規模施設等(定員30人以上)",$AM$426&gt;=5),AM354,IF(AND('別紙3-1_区分⑤所要額内訳'!$I$4="小規模施設等(定員29人以下)",$AM$426&gt;=2),AM354,""))</f>
        <v/>
      </c>
      <c r="AN461" s="312" t="str">
        <f>IF(AND('別紙3-1_区分⑤所要額内訳'!$I$4="大規模施設等(定員30人以上)",$AN$426&gt;=5),AN354,IF(AND('別紙3-1_区分⑤所要額内訳'!$I$4="小規模施設等(定員29人以下)",$AN$426&gt;=2),AN354,""))</f>
        <v/>
      </c>
      <c r="AO461" s="312" t="str">
        <f>IF(AND('別紙3-1_区分⑤所要額内訳'!$I$4="大規模施設等(定員30人以上)",$AO$426&gt;=5),AO354,IF(AND('別紙3-1_区分⑤所要額内訳'!$I$4="小規模施設等(定員29人以下)",$AO$426&gt;=2),AO354,""))</f>
        <v/>
      </c>
      <c r="AP461" s="312" t="str">
        <f>IF(AND('別紙3-1_区分⑤所要額内訳'!$I$4="大規模施設等(定員30人以上)",$AP$426&gt;=5),AP354,IF(AND('別紙3-1_区分⑤所要額内訳'!$I$4="小規模施設等(定員29人以下)",$AP$426&gt;=2),AP354,""))</f>
        <v/>
      </c>
      <c r="AQ461" s="312" t="str">
        <f>IF(AND('別紙3-1_区分⑤所要額内訳'!$I$4="大規模施設等(定員30人以上)",$AQ$426&gt;=5),AQ354,IF(AND('別紙3-1_区分⑤所要額内訳'!$I$4="小規模施設等(定員29人以下)",$AQ$426&gt;=2),AQ354,""))</f>
        <v/>
      </c>
      <c r="AR461" s="312" t="str">
        <f>IF(AND('別紙3-1_区分⑤所要額内訳'!$I$4="大規模施設等(定員30人以上)",$AR$426&gt;=5),AR354,IF(AND('別紙3-1_区分⑤所要額内訳'!$I$4="小規模施設等(定員29人以下)",$AR$426&gt;=2),AR354,""))</f>
        <v/>
      </c>
      <c r="AS461" s="312" t="str">
        <f>IF(AND('別紙3-1_区分⑤所要額内訳'!$I$4="大規模施設等(定員30人以上)",$AS$426&gt;=5),AS354,IF(AND('別紙3-1_区分⑤所要額内訳'!$I$4="小規模施設等(定員29人以下)",$AS$426&gt;=2),AS354,""))</f>
        <v/>
      </c>
      <c r="AT461" s="312" t="str">
        <f>IF(AND('別紙3-1_区分⑤所要額内訳'!$I$4="大規模施設等(定員30人以上)",$AT$426&gt;=5),AT354,IF(AND('別紙3-1_区分⑤所要額内訳'!$I$4="小規模施設等(定員29人以下)",$AT$426&gt;=2),AT354,""))</f>
        <v/>
      </c>
      <c r="AU461" s="312" t="str">
        <f>IF(AND('別紙3-1_区分⑤所要額内訳'!$I$4="大規模施設等(定員30人以上)",$AU$426&gt;=5),AU354,IF(AND('別紙3-1_区分⑤所要額内訳'!$I$4="小規模施設等(定員29人以下)",$AU$426&gt;=2),AU354,""))</f>
        <v/>
      </c>
      <c r="AV461" s="312" t="str">
        <f>IF(AND('別紙3-1_区分⑤所要額内訳'!$I$4="大規模施設等(定員30人以上)",$AV$426&gt;=5),AV354,IF(AND('別紙3-1_区分⑤所要額内訳'!$I$4="小規模施設等(定員29人以下)",$AV$426&gt;=2),AV354,""))</f>
        <v/>
      </c>
      <c r="AW461" s="312" t="str">
        <f>IF(AND('別紙3-1_区分⑤所要額内訳'!$I$4="大規模施設等(定員30人以上)",$AW$426&gt;=5),AW354,IF(AND('別紙3-1_区分⑤所要額内訳'!$I$4="小規模施設等(定員29人以下)",$AW$426&gt;=2),AW354,""))</f>
        <v/>
      </c>
      <c r="AX461" s="312" t="str">
        <f>IF(AND('別紙3-1_区分⑤所要額内訳'!$I$4="大規模施設等(定員30人以上)",$AX$426&gt;=5),AX354,IF(AND('別紙3-1_区分⑤所要額内訳'!$I$4="小規模施設等(定員29人以下)",$AX$426&gt;=2),AX354,""))</f>
        <v/>
      </c>
      <c r="AY461" s="312" t="str">
        <f>IF(AND('別紙3-1_区分⑤所要額内訳'!$I$4="大規模施設等(定員30人以上)",$AY$426&gt;=5),AY354,IF(AND('別紙3-1_区分⑤所要額内訳'!$I$4="小規模施設等(定員29人以下)",$AY$426&gt;=2),AY354,""))</f>
        <v/>
      </c>
      <c r="AZ461" s="312" t="str">
        <f>IF(AND('別紙3-1_区分⑤所要額内訳'!$I$4="大規模施設等(定員30人以上)",$AZ$426&gt;=5),AZ354,IF(AND('別紙3-1_区分⑤所要額内訳'!$I$4="小規模施設等(定員29人以下)",$AZ$426&gt;=2),AZ354,""))</f>
        <v/>
      </c>
      <c r="BA461" s="312" t="str">
        <f>IF(AND('別紙3-1_区分⑤所要額内訳'!$I$4="大規模施設等(定員30人以上)",$BA$426&gt;=5),BA354,IF(AND('別紙3-1_区分⑤所要額内訳'!$I$4="小規模施設等(定員29人以下)",$BA$426&gt;=2),BA354,""))</f>
        <v/>
      </c>
      <c r="BB461" s="311">
        <f t="shared" si="454"/>
        <v>0</v>
      </c>
    </row>
    <row r="462" spans="1:54">
      <c r="A462" s="307" t="str">
        <f t="shared" si="455"/>
        <v/>
      </c>
      <c r="B462" s="313" t="str">
        <f t="shared" si="455"/>
        <v/>
      </c>
      <c r="C462" s="307" t="str">
        <f t="shared" si="455"/>
        <v/>
      </c>
      <c r="D462" s="312" t="str">
        <f>IF(AND('別紙3-1_区分⑤所要額内訳'!$I$4="大規模施設等(定員30人以上)",$D$426&gt;=5),D355,IF(AND('別紙3-1_区分⑤所要額内訳'!$I$4="小規模施設等(定員29人以下)",$D$426&gt;=2),D355,""))</f>
        <v/>
      </c>
      <c r="E462" s="312" t="str">
        <f>IF(AND('別紙3-1_区分⑤所要額内訳'!$I$4="大規模施設等(定員30人以上)",$E$426&gt;=5),E355,IF(AND('別紙3-1_区分⑤所要額内訳'!$I$4="小規模施設等(定員29人以下)",$E$426&gt;=2),E355,""))</f>
        <v/>
      </c>
      <c r="F462" s="312" t="str">
        <f>IF(AND('別紙3-1_区分⑤所要額内訳'!$I$4="大規模施設等(定員30人以上)",$F$426&gt;=5),F355,IF(AND('別紙3-1_区分⑤所要額内訳'!$I$4="小規模施設等(定員29人以下)",$F$426&gt;=2),F355,""))</f>
        <v/>
      </c>
      <c r="G462" s="312" t="str">
        <f>IF(AND('別紙3-1_区分⑤所要額内訳'!$I$4="大規模施設等(定員30人以上)",$G$426&gt;=5),G355,IF(AND('別紙3-1_区分⑤所要額内訳'!$I$4="小規模施設等(定員29人以下)",$G$426&gt;=2),G355,""))</f>
        <v/>
      </c>
      <c r="H462" s="312" t="str">
        <f>IF(AND('別紙3-1_区分⑤所要額内訳'!$I$4="大規模施設等(定員30人以上)",$H$426&gt;=5),H355,IF(AND('別紙3-1_区分⑤所要額内訳'!$I$4="小規模施設等(定員29人以下)",$H$426&gt;=2),H355,""))</f>
        <v/>
      </c>
      <c r="I462" s="312" t="str">
        <f>IF(AND('別紙3-1_区分⑤所要額内訳'!$I$4="大規模施設等(定員30人以上)",$I$426&gt;=5),I355,IF(AND('別紙3-1_区分⑤所要額内訳'!$I$4="小規模施設等(定員29人以下)",$I$426&gt;=2),I355,""))</f>
        <v/>
      </c>
      <c r="J462" s="312" t="str">
        <f>IF(AND('別紙3-1_区分⑤所要額内訳'!$I$4="大規模施設等(定員30人以上)",$J$426&gt;=5),J355,IF(AND('別紙3-1_区分⑤所要額内訳'!$I$4="小規模施設等(定員29人以下)",$J$426&gt;=2),J355,""))</f>
        <v/>
      </c>
      <c r="K462" s="312" t="str">
        <f>IF(AND('別紙3-1_区分⑤所要額内訳'!$I$4="大規模施設等(定員30人以上)",$K$426&gt;=5),K355,IF(AND('別紙3-1_区分⑤所要額内訳'!$I$4="小規模施設等(定員29人以下)",$K$426&gt;=2),K355,""))</f>
        <v/>
      </c>
      <c r="L462" s="312" t="str">
        <f>IF(AND('別紙3-1_区分⑤所要額内訳'!$I$4="大規模施設等(定員30人以上)",$L$426&gt;=5),L355,IF(AND('別紙3-1_区分⑤所要額内訳'!$I$4="小規模施設等(定員29人以下)",$L$426&gt;=2),L355,""))</f>
        <v/>
      </c>
      <c r="M462" s="312" t="str">
        <f>IF(AND('別紙3-1_区分⑤所要額内訳'!$I$4="大規模施設等(定員30人以上)",$M$426&gt;=5),M355,IF(AND('別紙3-1_区分⑤所要額内訳'!$I$4="小規模施設等(定員29人以下)",$M$426&gt;=2),M355,""))</f>
        <v/>
      </c>
      <c r="N462" s="312" t="str">
        <f>IF(AND('別紙3-1_区分⑤所要額内訳'!$I$4="大規模施設等(定員30人以上)",$N$426&gt;=5),N355,IF(AND('別紙3-1_区分⑤所要額内訳'!$I$4="小規模施設等(定員29人以下)",$N$426&gt;=2),N355,""))</f>
        <v/>
      </c>
      <c r="O462" s="312" t="str">
        <f>IF(AND('別紙3-1_区分⑤所要額内訳'!$I$4="大規模施設等(定員30人以上)",$O$426&gt;=5),O355,IF(AND('別紙3-1_区分⑤所要額内訳'!$I$4="小規模施設等(定員29人以下)",$O$426&gt;=2),O355,""))</f>
        <v/>
      </c>
      <c r="P462" s="312" t="str">
        <f>IF(AND('別紙3-1_区分⑤所要額内訳'!$I$4="大規模施設等(定員30人以上)",$P$426&gt;=5),P355,IF(AND('別紙3-1_区分⑤所要額内訳'!$I$4="小規模施設等(定員29人以下)",$P$426&gt;=2),P355,""))</f>
        <v/>
      </c>
      <c r="Q462" s="312" t="str">
        <f>IF(AND('別紙3-1_区分⑤所要額内訳'!$I$4="大規模施設等(定員30人以上)",$Q$426&gt;=5),Q355,IF(AND('別紙3-1_区分⑤所要額内訳'!$I$4="小規模施設等(定員29人以下)",$Q$426&gt;=2),Q355,""))</f>
        <v/>
      </c>
      <c r="R462" s="312" t="str">
        <f>IF(AND('別紙3-1_区分⑤所要額内訳'!$I$4="大規模施設等(定員30人以上)",$R$426&gt;=5),R355,IF(AND('別紙3-1_区分⑤所要額内訳'!$I$4="小規模施設等(定員29人以下)",$R$426&gt;=2),R355,""))</f>
        <v/>
      </c>
      <c r="S462" s="312" t="str">
        <f>IF(AND('別紙3-1_区分⑤所要額内訳'!$I$4="大規模施設等(定員30人以上)",$S$426&gt;=5),S355,IF(AND('別紙3-1_区分⑤所要額内訳'!$I$4="小規模施設等(定員29人以下)",$S$426&gt;=2),S355,""))</f>
        <v/>
      </c>
      <c r="T462" s="312" t="str">
        <f>IF(AND('別紙3-1_区分⑤所要額内訳'!$I$4="大規模施設等(定員30人以上)",$T$426&gt;=5),T355,IF(AND('別紙3-1_区分⑤所要額内訳'!$I$4="小規模施設等(定員29人以下)",$T$426&gt;=2),T355,""))</f>
        <v/>
      </c>
      <c r="U462" s="312" t="str">
        <f>IF(AND('別紙3-1_区分⑤所要額内訳'!$I$4="大規模施設等(定員30人以上)",$U$426&gt;=5),U355,IF(AND('別紙3-1_区分⑤所要額内訳'!$I$4="小規模施設等(定員29人以下)",$U$426&gt;=2),U355,""))</f>
        <v/>
      </c>
      <c r="V462" s="312" t="str">
        <f>IF(AND('別紙3-1_区分⑤所要額内訳'!$I$4="大規模施設等(定員30人以上)",$V$426&gt;=5),V355,IF(AND('別紙3-1_区分⑤所要額内訳'!$I$4="小規模施設等(定員29人以下)",$V$426&gt;=2),V355,""))</f>
        <v/>
      </c>
      <c r="W462" s="312" t="str">
        <f>IF(AND('別紙3-1_区分⑤所要額内訳'!$I$4="大規模施設等(定員30人以上)",$W$426&gt;=5),W355,IF(AND('別紙3-1_区分⑤所要額内訳'!$I$4="小規模施設等(定員29人以下)",$W$426&gt;=2),W355,""))</f>
        <v/>
      </c>
      <c r="X462" s="312" t="str">
        <f>IF(AND('別紙3-1_区分⑤所要額内訳'!$I$4="大規模施設等(定員30人以上)",$X$426&gt;=5),X355,IF(AND('別紙3-1_区分⑤所要額内訳'!$I$4="小規模施設等(定員29人以下)",$X$426&gt;=2),X355,""))</f>
        <v/>
      </c>
      <c r="Y462" s="312" t="str">
        <f>IF(AND('別紙3-1_区分⑤所要額内訳'!$I$4="大規模施設等(定員30人以上)",$Y$426&gt;=5),Y355,IF(AND('別紙3-1_区分⑤所要額内訳'!$I$4="小規模施設等(定員29人以下)",$Y$426&gt;=2),Y355,""))</f>
        <v/>
      </c>
      <c r="Z462" s="312" t="str">
        <f>IF(AND('別紙3-1_区分⑤所要額内訳'!$I$4="大規模施設等(定員30人以上)",$Z$426&gt;=5),Z355,IF(AND('別紙3-1_区分⑤所要額内訳'!$I$4="小規模施設等(定員29人以下)",$Z$426&gt;=2),Z355,""))</f>
        <v/>
      </c>
      <c r="AA462" s="312" t="str">
        <f>IF(AND('別紙3-1_区分⑤所要額内訳'!$I$4="大規模施設等(定員30人以上)",$AA$426&gt;=5),AA355,IF(AND('別紙3-1_区分⑤所要額内訳'!$I$4="小規模施設等(定員29人以下)",$AA$426&gt;=2),AA355,""))</f>
        <v/>
      </c>
      <c r="AB462" s="312" t="str">
        <f>IF(AND('別紙3-1_区分⑤所要額内訳'!$I$4="大規模施設等(定員30人以上)",$AB$426&gt;=5),AB355,IF(AND('別紙3-1_区分⑤所要額内訳'!$I$4="小規模施設等(定員29人以下)",$AB$426&gt;=2),AB355,""))</f>
        <v/>
      </c>
      <c r="AC462" s="312" t="str">
        <f>IF(AND('別紙3-1_区分⑤所要額内訳'!$I$4="大規模施設等(定員30人以上)",$AC$426&gt;=5),AC355,IF(AND('別紙3-1_区分⑤所要額内訳'!$I$4="小規模施設等(定員29人以下)",$AC$426&gt;=2),AC355,""))</f>
        <v/>
      </c>
      <c r="AD462" s="312" t="str">
        <f>IF(AND('別紙3-1_区分⑤所要額内訳'!$I$4="大規模施設等(定員30人以上)",$AD$426&gt;=5),AD355,IF(AND('別紙3-1_区分⑤所要額内訳'!$I$4="小規模施設等(定員29人以下)",$AD$426&gt;=2),AD355,""))</f>
        <v/>
      </c>
      <c r="AE462" s="312" t="str">
        <f>IF(AND('別紙3-1_区分⑤所要額内訳'!$I$4="大規模施設等(定員30人以上)",$AE$426&gt;=5),AE355,IF(AND('別紙3-1_区分⑤所要額内訳'!$I$4="小規模施設等(定員29人以下)",$AE$426&gt;=2),AE355,""))</f>
        <v/>
      </c>
      <c r="AF462" s="312" t="str">
        <f>IF(AND('別紙3-1_区分⑤所要額内訳'!$I$4="大規模施設等(定員30人以上)",$AF$426&gt;=5),AF355,IF(AND('別紙3-1_区分⑤所要額内訳'!$I$4="小規模施設等(定員29人以下)",$AF$426&gt;=2),AF355,""))</f>
        <v/>
      </c>
      <c r="AG462" s="312" t="str">
        <f>IF(AND('別紙3-1_区分⑤所要額内訳'!$I$4="大規模施設等(定員30人以上)",$AG$426&gt;=5),AG355,IF(AND('別紙3-1_区分⑤所要額内訳'!$I$4="小規模施設等(定員29人以下)",$AG$426&gt;=2),AG355,""))</f>
        <v/>
      </c>
      <c r="AH462" s="312" t="str">
        <f>IF(AND('別紙3-1_区分⑤所要額内訳'!$I$4="大規模施設等(定員30人以上)",$AH$426&gt;=5),AH355,IF(AND('別紙3-1_区分⑤所要額内訳'!$I$4="小規模施設等(定員29人以下)",$AH$426&gt;=2),AH355,""))</f>
        <v/>
      </c>
      <c r="AI462" s="312" t="str">
        <f>IF(AND('別紙3-1_区分⑤所要額内訳'!$I$4="大規模施設等(定員30人以上)",$AI$426&gt;=5),AI355,IF(AND('別紙3-1_区分⑤所要額内訳'!$I$4="小規模施設等(定員29人以下)",$AI$426&gt;=2),AI355,""))</f>
        <v/>
      </c>
      <c r="AJ462" s="312" t="str">
        <f>IF(AND('別紙3-1_区分⑤所要額内訳'!$I$4="大規模施設等(定員30人以上)",$AJ$426&gt;=5),AJ355,IF(AND('別紙3-1_区分⑤所要額内訳'!$I$4="小規模施設等(定員29人以下)",$AJ$426&gt;=2),AJ355,""))</f>
        <v/>
      </c>
      <c r="AK462" s="312" t="str">
        <f>IF(AND('別紙3-1_区分⑤所要額内訳'!$I$4="大規模施設等(定員30人以上)",$AK$426&gt;=5),AK355,IF(AND('別紙3-1_区分⑤所要額内訳'!$I$4="小規模施設等(定員29人以下)",$AK$426&gt;=2),AK355,""))</f>
        <v/>
      </c>
      <c r="AL462" s="312" t="str">
        <f>IF(AND('別紙3-1_区分⑤所要額内訳'!$I$4="大規模施設等(定員30人以上)",$AL$426&gt;=5),AL355,IF(AND('別紙3-1_区分⑤所要額内訳'!$I$4="小規模施設等(定員29人以下)",$AL$426&gt;=2),AL355,""))</f>
        <v/>
      </c>
      <c r="AM462" s="312" t="str">
        <f>IF(AND('別紙3-1_区分⑤所要額内訳'!$I$4="大規模施設等(定員30人以上)",$AM$426&gt;=5),AM355,IF(AND('別紙3-1_区分⑤所要額内訳'!$I$4="小規模施設等(定員29人以下)",$AM$426&gt;=2),AM355,""))</f>
        <v/>
      </c>
      <c r="AN462" s="312" t="str">
        <f>IF(AND('別紙3-1_区分⑤所要額内訳'!$I$4="大規模施設等(定員30人以上)",$AN$426&gt;=5),AN355,IF(AND('別紙3-1_区分⑤所要額内訳'!$I$4="小規模施設等(定員29人以下)",$AN$426&gt;=2),AN355,""))</f>
        <v/>
      </c>
      <c r="AO462" s="312" t="str">
        <f>IF(AND('別紙3-1_区分⑤所要額内訳'!$I$4="大規模施設等(定員30人以上)",$AO$426&gt;=5),AO355,IF(AND('別紙3-1_区分⑤所要額内訳'!$I$4="小規模施設等(定員29人以下)",$AO$426&gt;=2),AO355,""))</f>
        <v/>
      </c>
      <c r="AP462" s="312" t="str">
        <f>IF(AND('別紙3-1_区分⑤所要額内訳'!$I$4="大規模施設等(定員30人以上)",$AP$426&gt;=5),AP355,IF(AND('別紙3-1_区分⑤所要額内訳'!$I$4="小規模施設等(定員29人以下)",$AP$426&gt;=2),AP355,""))</f>
        <v/>
      </c>
      <c r="AQ462" s="312" t="str">
        <f>IF(AND('別紙3-1_区分⑤所要額内訳'!$I$4="大規模施設等(定員30人以上)",$AQ$426&gt;=5),AQ355,IF(AND('別紙3-1_区分⑤所要額内訳'!$I$4="小規模施設等(定員29人以下)",$AQ$426&gt;=2),AQ355,""))</f>
        <v/>
      </c>
      <c r="AR462" s="312" t="str">
        <f>IF(AND('別紙3-1_区分⑤所要額内訳'!$I$4="大規模施設等(定員30人以上)",$AR$426&gt;=5),AR355,IF(AND('別紙3-1_区分⑤所要額内訳'!$I$4="小規模施設等(定員29人以下)",$AR$426&gt;=2),AR355,""))</f>
        <v/>
      </c>
      <c r="AS462" s="312" t="str">
        <f>IF(AND('別紙3-1_区分⑤所要額内訳'!$I$4="大規模施設等(定員30人以上)",$AS$426&gt;=5),AS355,IF(AND('別紙3-1_区分⑤所要額内訳'!$I$4="小規模施設等(定員29人以下)",$AS$426&gt;=2),AS355,""))</f>
        <v/>
      </c>
      <c r="AT462" s="312" t="str">
        <f>IF(AND('別紙3-1_区分⑤所要額内訳'!$I$4="大規模施設等(定員30人以上)",$AT$426&gt;=5),AT355,IF(AND('別紙3-1_区分⑤所要額内訳'!$I$4="小規模施設等(定員29人以下)",$AT$426&gt;=2),AT355,""))</f>
        <v/>
      </c>
      <c r="AU462" s="312" t="str">
        <f>IF(AND('別紙3-1_区分⑤所要額内訳'!$I$4="大規模施設等(定員30人以上)",$AU$426&gt;=5),AU355,IF(AND('別紙3-1_区分⑤所要額内訳'!$I$4="小規模施設等(定員29人以下)",$AU$426&gt;=2),AU355,""))</f>
        <v/>
      </c>
      <c r="AV462" s="312" t="str">
        <f>IF(AND('別紙3-1_区分⑤所要額内訳'!$I$4="大規模施設等(定員30人以上)",$AV$426&gt;=5),AV355,IF(AND('別紙3-1_区分⑤所要額内訳'!$I$4="小規模施設等(定員29人以下)",$AV$426&gt;=2),AV355,""))</f>
        <v/>
      </c>
      <c r="AW462" s="312" t="str">
        <f>IF(AND('別紙3-1_区分⑤所要額内訳'!$I$4="大規模施設等(定員30人以上)",$AW$426&gt;=5),AW355,IF(AND('別紙3-1_区分⑤所要額内訳'!$I$4="小規模施設等(定員29人以下)",$AW$426&gt;=2),AW355,""))</f>
        <v/>
      </c>
      <c r="AX462" s="312" t="str">
        <f>IF(AND('別紙3-1_区分⑤所要額内訳'!$I$4="大規模施設等(定員30人以上)",$AX$426&gt;=5),AX355,IF(AND('別紙3-1_区分⑤所要額内訳'!$I$4="小規模施設等(定員29人以下)",$AX$426&gt;=2),AX355,""))</f>
        <v/>
      </c>
      <c r="AY462" s="312" t="str">
        <f>IF(AND('別紙3-1_区分⑤所要額内訳'!$I$4="大規模施設等(定員30人以上)",$AY$426&gt;=5),AY355,IF(AND('別紙3-1_区分⑤所要額内訳'!$I$4="小規模施設等(定員29人以下)",$AY$426&gt;=2),AY355,""))</f>
        <v/>
      </c>
      <c r="AZ462" s="312" t="str">
        <f>IF(AND('別紙3-1_区分⑤所要額内訳'!$I$4="大規模施設等(定員30人以上)",$AZ$426&gt;=5),AZ355,IF(AND('別紙3-1_区分⑤所要額内訳'!$I$4="小規模施設等(定員29人以下)",$AZ$426&gt;=2),AZ355,""))</f>
        <v/>
      </c>
      <c r="BA462" s="312" t="str">
        <f>IF(AND('別紙3-1_区分⑤所要額内訳'!$I$4="大規模施設等(定員30人以上)",$BA$426&gt;=5),BA355,IF(AND('別紙3-1_区分⑤所要額内訳'!$I$4="小規模施設等(定員29人以下)",$BA$426&gt;=2),BA355,""))</f>
        <v/>
      </c>
      <c r="BB462" s="311">
        <f t="shared" si="454"/>
        <v>0</v>
      </c>
    </row>
    <row r="463" spans="1:54">
      <c r="A463" s="307" t="str">
        <f t="shared" si="455"/>
        <v/>
      </c>
      <c r="B463" s="313" t="str">
        <f t="shared" si="455"/>
        <v/>
      </c>
      <c r="C463" s="307" t="str">
        <f t="shared" si="455"/>
        <v/>
      </c>
      <c r="D463" s="312" t="str">
        <f>IF(AND('別紙3-1_区分⑤所要額内訳'!$I$4="大規模施設等(定員30人以上)",$D$426&gt;=5),D356,IF(AND('別紙3-1_区分⑤所要額内訳'!$I$4="小規模施設等(定員29人以下)",$D$426&gt;=2),D356,""))</f>
        <v/>
      </c>
      <c r="E463" s="312" t="str">
        <f>IF(AND('別紙3-1_区分⑤所要額内訳'!$I$4="大規模施設等(定員30人以上)",$E$426&gt;=5),E356,IF(AND('別紙3-1_区分⑤所要額内訳'!$I$4="小規模施設等(定員29人以下)",$E$426&gt;=2),E356,""))</f>
        <v/>
      </c>
      <c r="F463" s="312" t="str">
        <f>IF(AND('別紙3-1_区分⑤所要額内訳'!$I$4="大規模施設等(定員30人以上)",$F$426&gt;=5),F356,IF(AND('別紙3-1_区分⑤所要額内訳'!$I$4="小規模施設等(定員29人以下)",$F$426&gt;=2),F356,""))</f>
        <v/>
      </c>
      <c r="G463" s="312" t="str">
        <f>IF(AND('別紙3-1_区分⑤所要額内訳'!$I$4="大規模施設等(定員30人以上)",$G$426&gt;=5),G356,IF(AND('別紙3-1_区分⑤所要額内訳'!$I$4="小規模施設等(定員29人以下)",$G$426&gt;=2),G356,""))</f>
        <v/>
      </c>
      <c r="H463" s="312" t="str">
        <f>IF(AND('別紙3-1_区分⑤所要額内訳'!$I$4="大規模施設等(定員30人以上)",$H$426&gt;=5),H356,IF(AND('別紙3-1_区分⑤所要額内訳'!$I$4="小規模施設等(定員29人以下)",$H$426&gt;=2),H356,""))</f>
        <v/>
      </c>
      <c r="I463" s="312" t="str">
        <f>IF(AND('別紙3-1_区分⑤所要額内訳'!$I$4="大規模施設等(定員30人以上)",$I$426&gt;=5),I356,IF(AND('別紙3-1_区分⑤所要額内訳'!$I$4="小規模施設等(定員29人以下)",$I$426&gt;=2),I356,""))</f>
        <v/>
      </c>
      <c r="J463" s="312" t="str">
        <f>IF(AND('別紙3-1_区分⑤所要額内訳'!$I$4="大規模施設等(定員30人以上)",$J$426&gt;=5),J356,IF(AND('別紙3-1_区分⑤所要額内訳'!$I$4="小規模施設等(定員29人以下)",$J$426&gt;=2),J356,""))</f>
        <v/>
      </c>
      <c r="K463" s="312" t="str">
        <f>IF(AND('別紙3-1_区分⑤所要額内訳'!$I$4="大規模施設等(定員30人以上)",$K$426&gt;=5),K356,IF(AND('別紙3-1_区分⑤所要額内訳'!$I$4="小規模施設等(定員29人以下)",$K$426&gt;=2),K356,""))</f>
        <v/>
      </c>
      <c r="L463" s="312" t="str">
        <f>IF(AND('別紙3-1_区分⑤所要額内訳'!$I$4="大規模施設等(定員30人以上)",$L$426&gt;=5),L356,IF(AND('別紙3-1_区分⑤所要額内訳'!$I$4="小規模施設等(定員29人以下)",$L$426&gt;=2),L356,""))</f>
        <v/>
      </c>
      <c r="M463" s="312" t="str">
        <f>IF(AND('別紙3-1_区分⑤所要額内訳'!$I$4="大規模施設等(定員30人以上)",$M$426&gt;=5),M356,IF(AND('別紙3-1_区分⑤所要額内訳'!$I$4="小規模施設等(定員29人以下)",$M$426&gt;=2),M356,""))</f>
        <v/>
      </c>
      <c r="N463" s="312" t="str">
        <f>IF(AND('別紙3-1_区分⑤所要額内訳'!$I$4="大規模施設等(定員30人以上)",$N$426&gt;=5),N356,IF(AND('別紙3-1_区分⑤所要額内訳'!$I$4="小規模施設等(定員29人以下)",$N$426&gt;=2),N356,""))</f>
        <v/>
      </c>
      <c r="O463" s="312" t="str">
        <f>IF(AND('別紙3-1_区分⑤所要額内訳'!$I$4="大規模施設等(定員30人以上)",$O$426&gt;=5),O356,IF(AND('別紙3-1_区分⑤所要額内訳'!$I$4="小規模施設等(定員29人以下)",$O$426&gt;=2),O356,""))</f>
        <v/>
      </c>
      <c r="P463" s="312" t="str">
        <f>IF(AND('別紙3-1_区分⑤所要額内訳'!$I$4="大規模施設等(定員30人以上)",$P$426&gt;=5),P356,IF(AND('別紙3-1_区分⑤所要額内訳'!$I$4="小規模施設等(定員29人以下)",$P$426&gt;=2),P356,""))</f>
        <v/>
      </c>
      <c r="Q463" s="312" t="str">
        <f>IF(AND('別紙3-1_区分⑤所要額内訳'!$I$4="大規模施設等(定員30人以上)",$Q$426&gt;=5),Q356,IF(AND('別紙3-1_区分⑤所要額内訳'!$I$4="小規模施設等(定員29人以下)",$Q$426&gt;=2),Q356,""))</f>
        <v/>
      </c>
      <c r="R463" s="312" t="str">
        <f>IF(AND('別紙3-1_区分⑤所要額内訳'!$I$4="大規模施設等(定員30人以上)",$R$426&gt;=5),R356,IF(AND('別紙3-1_区分⑤所要額内訳'!$I$4="小規模施設等(定員29人以下)",$R$426&gt;=2),R356,""))</f>
        <v/>
      </c>
      <c r="S463" s="312" t="str">
        <f>IF(AND('別紙3-1_区分⑤所要額内訳'!$I$4="大規模施設等(定員30人以上)",$S$426&gt;=5),S356,IF(AND('別紙3-1_区分⑤所要額内訳'!$I$4="小規模施設等(定員29人以下)",$S$426&gt;=2),S356,""))</f>
        <v/>
      </c>
      <c r="T463" s="312" t="str">
        <f>IF(AND('別紙3-1_区分⑤所要額内訳'!$I$4="大規模施設等(定員30人以上)",$T$426&gt;=5),T356,IF(AND('別紙3-1_区分⑤所要額内訳'!$I$4="小規模施設等(定員29人以下)",$T$426&gt;=2),T356,""))</f>
        <v/>
      </c>
      <c r="U463" s="312" t="str">
        <f>IF(AND('別紙3-1_区分⑤所要額内訳'!$I$4="大規模施設等(定員30人以上)",$U$426&gt;=5),U356,IF(AND('別紙3-1_区分⑤所要額内訳'!$I$4="小規模施設等(定員29人以下)",$U$426&gt;=2),U356,""))</f>
        <v/>
      </c>
      <c r="V463" s="312" t="str">
        <f>IF(AND('別紙3-1_区分⑤所要額内訳'!$I$4="大規模施設等(定員30人以上)",$V$426&gt;=5),V356,IF(AND('別紙3-1_区分⑤所要額内訳'!$I$4="小規模施設等(定員29人以下)",$V$426&gt;=2),V356,""))</f>
        <v/>
      </c>
      <c r="W463" s="312" t="str">
        <f>IF(AND('別紙3-1_区分⑤所要額内訳'!$I$4="大規模施設等(定員30人以上)",$W$426&gt;=5),W356,IF(AND('別紙3-1_区分⑤所要額内訳'!$I$4="小規模施設等(定員29人以下)",$W$426&gt;=2),W356,""))</f>
        <v/>
      </c>
      <c r="X463" s="312" t="str">
        <f>IF(AND('別紙3-1_区分⑤所要額内訳'!$I$4="大規模施設等(定員30人以上)",$X$426&gt;=5),X356,IF(AND('別紙3-1_区分⑤所要額内訳'!$I$4="小規模施設等(定員29人以下)",$X$426&gt;=2),X356,""))</f>
        <v/>
      </c>
      <c r="Y463" s="312" t="str">
        <f>IF(AND('別紙3-1_区分⑤所要額内訳'!$I$4="大規模施設等(定員30人以上)",$Y$426&gt;=5),Y356,IF(AND('別紙3-1_区分⑤所要額内訳'!$I$4="小規模施設等(定員29人以下)",$Y$426&gt;=2),Y356,""))</f>
        <v/>
      </c>
      <c r="Z463" s="312" t="str">
        <f>IF(AND('別紙3-1_区分⑤所要額内訳'!$I$4="大規模施設等(定員30人以上)",$Z$426&gt;=5),Z356,IF(AND('別紙3-1_区分⑤所要額内訳'!$I$4="小規模施設等(定員29人以下)",$Z$426&gt;=2),Z356,""))</f>
        <v/>
      </c>
      <c r="AA463" s="312" t="str">
        <f>IF(AND('別紙3-1_区分⑤所要額内訳'!$I$4="大規模施設等(定員30人以上)",$AA$426&gt;=5),AA356,IF(AND('別紙3-1_区分⑤所要額内訳'!$I$4="小規模施設等(定員29人以下)",$AA$426&gt;=2),AA356,""))</f>
        <v/>
      </c>
      <c r="AB463" s="312" t="str">
        <f>IF(AND('別紙3-1_区分⑤所要額内訳'!$I$4="大規模施設等(定員30人以上)",$AB$426&gt;=5),AB356,IF(AND('別紙3-1_区分⑤所要額内訳'!$I$4="小規模施設等(定員29人以下)",$AB$426&gt;=2),AB356,""))</f>
        <v/>
      </c>
      <c r="AC463" s="312" t="str">
        <f>IF(AND('別紙3-1_区分⑤所要額内訳'!$I$4="大規模施設等(定員30人以上)",$AC$426&gt;=5),AC356,IF(AND('別紙3-1_区分⑤所要額内訳'!$I$4="小規模施設等(定員29人以下)",$AC$426&gt;=2),AC356,""))</f>
        <v/>
      </c>
      <c r="AD463" s="312" t="str">
        <f>IF(AND('別紙3-1_区分⑤所要額内訳'!$I$4="大規模施設等(定員30人以上)",$AD$426&gt;=5),AD356,IF(AND('別紙3-1_区分⑤所要額内訳'!$I$4="小規模施設等(定員29人以下)",$AD$426&gt;=2),AD356,""))</f>
        <v/>
      </c>
      <c r="AE463" s="312" t="str">
        <f>IF(AND('別紙3-1_区分⑤所要額内訳'!$I$4="大規模施設等(定員30人以上)",$AE$426&gt;=5),AE356,IF(AND('別紙3-1_区分⑤所要額内訳'!$I$4="小規模施設等(定員29人以下)",$AE$426&gt;=2),AE356,""))</f>
        <v/>
      </c>
      <c r="AF463" s="312" t="str">
        <f>IF(AND('別紙3-1_区分⑤所要額内訳'!$I$4="大規模施設等(定員30人以上)",$AF$426&gt;=5),AF356,IF(AND('別紙3-1_区分⑤所要額内訳'!$I$4="小規模施設等(定員29人以下)",$AF$426&gt;=2),AF356,""))</f>
        <v/>
      </c>
      <c r="AG463" s="312" t="str">
        <f>IF(AND('別紙3-1_区分⑤所要額内訳'!$I$4="大規模施設等(定員30人以上)",$AG$426&gt;=5),AG356,IF(AND('別紙3-1_区分⑤所要額内訳'!$I$4="小規模施設等(定員29人以下)",$AG$426&gt;=2),AG356,""))</f>
        <v/>
      </c>
      <c r="AH463" s="312" t="str">
        <f>IF(AND('別紙3-1_区分⑤所要額内訳'!$I$4="大規模施設等(定員30人以上)",$AH$426&gt;=5),AH356,IF(AND('別紙3-1_区分⑤所要額内訳'!$I$4="小規模施設等(定員29人以下)",$AH$426&gt;=2),AH356,""))</f>
        <v/>
      </c>
      <c r="AI463" s="312" t="str">
        <f>IF(AND('別紙3-1_区分⑤所要額内訳'!$I$4="大規模施設等(定員30人以上)",$AI$426&gt;=5),AI356,IF(AND('別紙3-1_区分⑤所要額内訳'!$I$4="小規模施設等(定員29人以下)",$AI$426&gt;=2),AI356,""))</f>
        <v/>
      </c>
      <c r="AJ463" s="312" t="str">
        <f>IF(AND('別紙3-1_区分⑤所要額内訳'!$I$4="大規模施設等(定員30人以上)",$AJ$426&gt;=5),AJ356,IF(AND('別紙3-1_区分⑤所要額内訳'!$I$4="小規模施設等(定員29人以下)",$AJ$426&gt;=2),AJ356,""))</f>
        <v/>
      </c>
      <c r="AK463" s="312" t="str">
        <f>IF(AND('別紙3-1_区分⑤所要額内訳'!$I$4="大規模施設等(定員30人以上)",$AK$426&gt;=5),AK356,IF(AND('別紙3-1_区分⑤所要額内訳'!$I$4="小規模施設等(定員29人以下)",$AK$426&gt;=2),AK356,""))</f>
        <v/>
      </c>
      <c r="AL463" s="312" t="str">
        <f>IF(AND('別紙3-1_区分⑤所要額内訳'!$I$4="大規模施設等(定員30人以上)",$AL$426&gt;=5),AL356,IF(AND('別紙3-1_区分⑤所要額内訳'!$I$4="小規模施設等(定員29人以下)",$AL$426&gt;=2),AL356,""))</f>
        <v/>
      </c>
      <c r="AM463" s="312" t="str">
        <f>IF(AND('別紙3-1_区分⑤所要額内訳'!$I$4="大規模施設等(定員30人以上)",$AM$426&gt;=5),AM356,IF(AND('別紙3-1_区分⑤所要額内訳'!$I$4="小規模施設等(定員29人以下)",$AM$426&gt;=2),AM356,""))</f>
        <v/>
      </c>
      <c r="AN463" s="312" t="str">
        <f>IF(AND('別紙3-1_区分⑤所要額内訳'!$I$4="大規模施設等(定員30人以上)",$AN$426&gt;=5),AN356,IF(AND('別紙3-1_区分⑤所要額内訳'!$I$4="小規模施設等(定員29人以下)",$AN$426&gt;=2),AN356,""))</f>
        <v/>
      </c>
      <c r="AO463" s="312" t="str">
        <f>IF(AND('別紙3-1_区分⑤所要額内訳'!$I$4="大規模施設等(定員30人以上)",$AO$426&gt;=5),AO356,IF(AND('別紙3-1_区分⑤所要額内訳'!$I$4="小規模施設等(定員29人以下)",$AO$426&gt;=2),AO356,""))</f>
        <v/>
      </c>
      <c r="AP463" s="312" t="str">
        <f>IF(AND('別紙3-1_区分⑤所要額内訳'!$I$4="大規模施設等(定員30人以上)",$AP$426&gt;=5),AP356,IF(AND('別紙3-1_区分⑤所要額内訳'!$I$4="小規模施設等(定員29人以下)",$AP$426&gt;=2),AP356,""))</f>
        <v/>
      </c>
      <c r="AQ463" s="312" t="str">
        <f>IF(AND('別紙3-1_区分⑤所要額内訳'!$I$4="大規模施設等(定員30人以上)",$AQ$426&gt;=5),AQ356,IF(AND('別紙3-1_区分⑤所要額内訳'!$I$4="小規模施設等(定員29人以下)",$AQ$426&gt;=2),AQ356,""))</f>
        <v/>
      </c>
      <c r="AR463" s="312" t="str">
        <f>IF(AND('別紙3-1_区分⑤所要額内訳'!$I$4="大規模施設等(定員30人以上)",$AR$426&gt;=5),AR356,IF(AND('別紙3-1_区分⑤所要額内訳'!$I$4="小規模施設等(定員29人以下)",$AR$426&gt;=2),AR356,""))</f>
        <v/>
      </c>
      <c r="AS463" s="312" t="str">
        <f>IF(AND('別紙3-1_区分⑤所要額内訳'!$I$4="大規模施設等(定員30人以上)",$AS$426&gt;=5),AS356,IF(AND('別紙3-1_区分⑤所要額内訳'!$I$4="小規模施設等(定員29人以下)",$AS$426&gt;=2),AS356,""))</f>
        <v/>
      </c>
      <c r="AT463" s="312" t="str">
        <f>IF(AND('別紙3-1_区分⑤所要額内訳'!$I$4="大規模施設等(定員30人以上)",$AT$426&gt;=5),AT356,IF(AND('別紙3-1_区分⑤所要額内訳'!$I$4="小規模施設等(定員29人以下)",$AT$426&gt;=2),AT356,""))</f>
        <v/>
      </c>
      <c r="AU463" s="312" t="str">
        <f>IF(AND('別紙3-1_区分⑤所要額内訳'!$I$4="大規模施設等(定員30人以上)",$AU$426&gt;=5),AU356,IF(AND('別紙3-1_区分⑤所要額内訳'!$I$4="小規模施設等(定員29人以下)",$AU$426&gt;=2),AU356,""))</f>
        <v/>
      </c>
      <c r="AV463" s="312" t="str">
        <f>IF(AND('別紙3-1_区分⑤所要額内訳'!$I$4="大規模施設等(定員30人以上)",$AV$426&gt;=5),AV356,IF(AND('別紙3-1_区分⑤所要額内訳'!$I$4="小規模施設等(定員29人以下)",$AV$426&gt;=2),AV356,""))</f>
        <v/>
      </c>
      <c r="AW463" s="312" t="str">
        <f>IF(AND('別紙3-1_区分⑤所要額内訳'!$I$4="大規模施設等(定員30人以上)",$AW$426&gt;=5),AW356,IF(AND('別紙3-1_区分⑤所要額内訳'!$I$4="小規模施設等(定員29人以下)",$AW$426&gt;=2),AW356,""))</f>
        <v/>
      </c>
      <c r="AX463" s="312" t="str">
        <f>IF(AND('別紙3-1_区分⑤所要額内訳'!$I$4="大規模施設等(定員30人以上)",$AX$426&gt;=5),AX356,IF(AND('別紙3-1_区分⑤所要額内訳'!$I$4="小規模施設等(定員29人以下)",$AX$426&gt;=2),AX356,""))</f>
        <v/>
      </c>
      <c r="AY463" s="312" t="str">
        <f>IF(AND('別紙3-1_区分⑤所要額内訳'!$I$4="大規模施設等(定員30人以上)",$AY$426&gt;=5),AY356,IF(AND('別紙3-1_区分⑤所要額内訳'!$I$4="小規模施設等(定員29人以下)",$AY$426&gt;=2),AY356,""))</f>
        <v/>
      </c>
      <c r="AZ463" s="312" t="str">
        <f>IF(AND('別紙3-1_区分⑤所要額内訳'!$I$4="大規模施設等(定員30人以上)",$AZ$426&gt;=5),AZ356,IF(AND('別紙3-1_区分⑤所要額内訳'!$I$4="小規模施設等(定員29人以下)",$AZ$426&gt;=2),AZ356,""))</f>
        <v/>
      </c>
      <c r="BA463" s="312" t="str">
        <f>IF(AND('別紙3-1_区分⑤所要額内訳'!$I$4="大規模施設等(定員30人以上)",$BA$426&gt;=5),BA356,IF(AND('別紙3-1_区分⑤所要額内訳'!$I$4="小規模施設等(定員29人以下)",$BA$426&gt;=2),BA356,""))</f>
        <v/>
      </c>
      <c r="BB463" s="311">
        <f t="shared" si="454"/>
        <v>0</v>
      </c>
    </row>
    <row r="464" spans="1:54">
      <c r="A464" s="307" t="str">
        <f t="shared" si="455"/>
        <v/>
      </c>
      <c r="B464" s="313" t="str">
        <f t="shared" si="455"/>
        <v/>
      </c>
      <c r="C464" s="307" t="str">
        <f t="shared" si="455"/>
        <v/>
      </c>
      <c r="D464" s="312" t="str">
        <f>IF(AND('別紙3-1_区分⑤所要額内訳'!$I$4="大規模施設等(定員30人以上)",$D$426&gt;=5),D357,IF(AND('別紙3-1_区分⑤所要額内訳'!$I$4="小規模施設等(定員29人以下)",$D$426&gt;=2),D357,""))</f>
        <v/>
      </c>
      <c r="E464" s="312" t="str">
        <f>IF(AND('別紙3-1_区分⑤所要額内訳'!$I$4="大規模施設等(定員30人以上)",$E$426&gt;=5),E357,IF(AND('別紙3-1_区分⑤所要額内訳'!$I$4="小規模施設等(定員29人以下)",$E$426&gt;=2),E357,""))</f>
        <v/>
      </c>
      <c r="F464" s="312" t="str">
        <f>IF(AND('別紙3-1_区分⑤所要額内訳'!$I$4="大規模施設等(定員30人以上)",$F$426&gt;=5),F357,IF(AND('別紙3-1_区分⑤所要額内訳'!$I$4="小規模施設等(定員29人以下)",$F$426&gt;=2),F357,""))</f>
        <v/>
      </c>
      <c r="G464" s="312" t="str">
        <f>IF(AND('別紙3-1_区分⑤所要額内訳'!$I$4="大規模施設等(定員30人以上)",$G$426&gt;=5),G357,IF(AND('別紙3-1_区分⑤所要額内訳'!$I$4="小規模施設等(定員29人以下)",$G$426&gt;=2),G357,""))</f>
        <v/>
      </c>
      <c r="H464" s="312" t="str">
        <f>IF(AND('別紙3-1_区分⑤所要額内訳'!$I$4="大規模施設等(定員30人以上)",$H$426&gt;=5),H357,IF(AND('別紙3-1_区分⑤所要額内訳'!$I$4="小規模施設等(定員29人以下)",$H$426&gt;=2),H357,""))</f>
        <v/>
      </c>
      <c r="I464" s="312" t="str">
        <f>IF(AND('別紙3-1_区分⑤所要額内訳'!$I$4="大規模施設等(定員30人以上)",$I$426&gt;=5),I357,IF(AND('別紙3-1_区分⑤所要額内訳'!$I$4="小規模施設等(定員29人以下)",$I$426&gt;=2),I357,""))</f>
        <v/>
      </c>
      <c r="J464" s="312" t="str">
        <f>IF(AND('別紙3-1_区分⑤所要額内訳'!$I$4="大規模施設等(定員30人以上)",$J$426&gt;=5),J357,IF(AND('別紙3-1_区分⑤所要額内訳'!$I$4="小規模施設等(定員29人以下)",$J$426&gt;=2),J357,""))</f>
        <v/>
      </c>
      <c r="K464" s="312" t="str">
        <f>IF(AND('別紙3-1_区分⑤所要額内訳'!$I$4="大規模施設等(定員30人以上)",$K$426&gt;=5),K357,IF(AND('別紙3-1_区分⑤所要額内訳'!$I$4="小規模施設等(定員29人以下)",$K$426&gt;=2),K357,""))</f>
        <v/>
      </c>
      <c r="L464" s="312" t="str">
        <f>IF(AND('別紙3-1_区分⑤所要額内訳'!$I$4="大規模施設等(定員30人以上)",$L$426&gt;=5),L357,IF(AND('別紙3-1_区分⑤所要額内訳'!$I$4="小規模施設等(定員29人以下)",$L$426&gt;=2),L357,""))</f>
        <v/>
      </c>
      <c r="M464" s="312" t="str">
        <f>IF(AND('別紙3-1_区分⑤所要額内訳'!$I$4="大規模施設等(定員30人以上)",$M$426&gt;=5),M357,IF(AND('別紙3-1_区分⑤所要額内訳'!$I$4="小規模施設等(定員29人以下)",$M$426&gt;=2),M357,""))</f>
        <v/>
      </c>
      <c r="N464" s="312" t="str">
        <f>IF(AND('別紙3-1_区分⑤所要額内訳'!$I$4="大規模施設等(定員30人以上)",$N$426&gt;=5),N357,IF(AND('別紙3-1_区分⑤所要額内訳'!$I$4="小規模施設等(定員29人以下)",$N$426&gt;=2),N357,""))</f>
        <v/>
      </c>
      <c r="O464" s="312" t="str">
        <f>IF(AND('別紙3-1_区分⑤所要額内訳'!$I$4="大規模施設等(定員30人以上)",$O$426&gt;=5),O357,IF(AND('別紙3-1_区分⑤所要額内訳'!$I$4="小規模施設等(定員29人以下)",$O$426&gt;=2),O357,""))</f>
        <v/>
      </c>
      <c r="P464" s="312" t="str">
        <f>IF(AND('別紙3-1_区分⑤所要額内訳'!$I$4="大規模施設等(定員30人以上)",$P$426&gt;=5),P357,IF(AND('別紙3-1_区分⑤所要額内訳'!$I$4="小規模施設等(定員29人以下)",$P$426&gt;=2),P357,""))</f>
        <v/>
      </c>
      <c r="Q464" s="312" t="str">
        <f>IF(AND('別紙3-1_区分⑤所要額内訳'!$I$4="大規模施設等(定員30人以上)",$Q$426&gt;=5),Q357,IF(AND('別紙3-1_区分⑤所要額内訳'!$I$4="小規模施設等(定員29人以下)",$Q$426&gt;=2),Q357,""))</f>
        <v/>
      </c>
      <c r="R464" s="312" t="str">
        <f>IF(AND('別紙3-1_区分⑤所要額内訳'!$I$4="大規模施設等(定員30人以上)",$R$426&gt;=5),R357,IF(AND('別紙3-1_区分⑤所要額内訳'!$I$4="小規模施設等(定員29人以下)",$R$426&gt;=2),R357,""))</f>
        <v/>
      </c>
      <c r="S464" s="312" t="str">
        <f>IF(AND('別紙3-1_区分⑤所要額内訳'!$I$4="大規模施設等(定員30人以上)",$S$426&gt;=5),S357,IF(AND('別紙3-1_区分⑤所要額内訳'!$I$4="小規模施設等(定員29人以下)",$S$426&gt;=2),S357,""))</f>
        <v/>
      </c>
      <c r="T464" s="312" t="str">
        <f>IF(AND('別紙3-1_区分⑤所要額内訳'!$I$4="大規模施設等(定員30人以上)",$T$426&gt;=5),T357,IF(AND('別紙3-1_区分⑤所要額内訳'!$I$4="小規模施設等(定員29人以下)",$T$426&gt;=2),T357,""))</f>
        <v/>
      </c>
      <c r="U464" s="312" t="str">
        <f>IF(AND('別紙3-1_区分⑤所要額内訳'!$I$4="大規模施設等(定員30人以上)",$U$426&gt;=5),U357,IF(AND('別紙3-1_区分⑤所要額内訳'!$I$4="小規模施設等(定員29人以下)",$U$426&gt;=2),U357,""))</f>
        <v/>
      </c>
      <c r="V464" s="312" t="str">
        <f>IF(AND('別紙3-1_区分⑤所要額内訳'!$I$4="大規模施設等(定員30人以上)",$V$426&gt;=5),V357,IF(AND('別紙3-1_区分⑤所要額内訳'!$I$4="小規模施設等(定員29人以下)",$V$426&gt;=2),V357,""))</f>
        <v/>
      </c>
      <c r="W464" s="312" t="str">
        <f>IF(AND('別紙3-1_区分⑤所要額内訳'!$I$4="大規模施設等(定員30人以上)",$W$426&gt;=5),W357,IF(AND('別紙3-1_区分⑤所要額内訳'!$I$4="小規模施設等(定員29人以下)",$W$426&gt;=2),W357,""))</f>
        <v/>
      </c>
      <c r="X464" s="312" t="str">
        <f>IF(AND('別紙3-1_区分⑤所要額内訳'!$I$4="大規模施設等(定員30人以上)",$X$426&gt;=5),X357,IF(AND('別紙3-1_区分⑤所要額内訳'!$I$4="小規模施設等(定員29人以下)",$X$426&gt;=2),X357,""))</f>
        <v/>
      </c>
      <c r="Y464" s="312" t="str">
        <f>IF(AND('別紙3-1_区分⑤所要額内訳'!$I$4="大規模施設等(定員30人以上)",$Y$426&gt;=5),Y357,IF(AND('別紙3-1_区分⑤所要額内訳'!$I$4="小規模施設等(定員29人以下)",$Y$426&gt;=2),Y357,""))</f>
        <v/>
      </c>
      <c r="Z464" s="312" t="str">
        <f>IF(AND('別紙3-1_区分⑤所要額内訳'!$I$4="大規模施設等(定員30人以上)",$Z$426&gt;=5),Z357,IF(AND('別紙3-1_区分⑤所要額内訳'!$I$4="小規模施設等(定員29人以下)",$Z$426&gt;=2),Z357,""))</f>
        <v/>
      </c>
      <c r="AA464" s="312" t="str">
        <f>IF(AND('別紙3-1_区分⑤所要額内訳'!$I$4="大規模施設等(定員30人以上)",$AA$426&gt;=5),AA357,IF(AND('別紙3-1_区分⑤所要額内訳'!$I$4="小規模施設等(定員29人以下)",$AA$426&gt;=2),AA357,""))</f>
        <v/>
      </c>
      <c r="AB464" s="312" t="str">
        <f>IF(AND('別紙3-1_区分⑤所要額内訳'!$I$4="大規模施設等(定員30人以上)",$AB$426&gt;=5),AB357,IF(AND('別紙3-1_区分⑤所要額内訳'!$I$4="小規模施設等(定員29人以下)",$AB$426&gt;=2),AB357,""))</f>
        <v/>
      </c>
      <c r="AC464" s="312" t="str">
        <f>IF(AND('別紙3-1_区分⑤所要額内訳'!$I$4="大規模施設等(定員30人以上)",$AC$426&gt;=5),AC357,IF(AND('別紙3-1_区分⑤所要額内訳'!$I$4="小規模施設等(定員29人以下)",$AC$426&gt;=2),AC357,""))</f>
        <v/>
      </c>
      <c r="AD464" s="312" t="str">
        <f>IF(AND('別紙3-1_区分⑤所要額内訳'!$I$4="大規模施設等(定員30人以上)",$AD$426&gt;=5),AD357,IF(AND('別紙3-1_区分⑤所要額内訳'!$I$4="小規模施設等(定員29人以下)",$AD$426&gt;=2),AD357,""))</f>
        <v/>
      </c>
      <c r="AE464" s="312" t="str">
        <f>IF(AND('別紙3-1_区分⑤所要額内訳'!$I$4="大規模施設等(定員30人以上)",$AE$426&gt;=5),AE357,IF(AND('別紙3-1_区分⑤所要額内訳'!$I$4="小規模施設等(定員29人以下)",$AE$426&gt;=2),AE357,""))</f>
        <v/>
      </c>
      <c r="AF464" s="312" t="str">
        <f>IF(AND('別紙3-1_区分⑤所要額内訳'!$I$4="大規模施設等(定員30人以上)",$AF$426&gt;=5),AF357,IF(AND('別紙3-1_区分⑤所要額内訳'!$I$4="小規模施設等(定員29人以下)",$AF$426&gt;=2),AF357,""))</f>
        <v/>
      </c>
      <c r="AG464" s="312" t="str">
        <f>IF(AND('別紙3-1_区分⑤所要額内訳'!$I$4="大規模施設等(定員30人以上)",$AG$426&gt;=5),AG357,IF(AND('別紙3-1_区分⑤所要額内訳'!$I$4="小規模施設等(定員29人以下)",$AG$426&gt;=2),AG357,""))</f>
        <v/>
      </c>
      <c r="AH464" s="312" t="str">
        <f>IF(AND('別紙3-1_区分⑤所要額内訳'!$I$4="大規模施設等(定員30人以上)",$AH$426&gt;=5),AH357,IF(AND('別紙3-1_区分⑤所要額内訳'!$I$4="小規模施設等(定員29人以下)",$AH$426&gt;=2),AH357,""))</f>
        <v/>
      </c>
      <c r="AI464" s="312" t="str">
        <f>IF(AND('別紙3-1_区分⑤所要額内訳'!$I$4="大規模施設等(定員30人以上)",$AI$426&gt;=5),AI357,IF(AND('別紙3-1_区分⑤所要額内訳'!$I$4="小規模施設等(定員29人以下)",$AI$426&gt;=2),AI357,""))</f>
        <v/>
      </c>
      <c r="AJ464" s="312" t="str">
        <f>IF(AND('別紙3-1_区分⑤所要額内訳'!$I$4="大規模施設等(定員30人以上)",$AJ$426&gt;=5),AJ357,IF(AND('別紙3-1_区分⑤所要額内訳'!$I$4="小規模施設等(定員29人以下)",$AJ$426&gt;=2),AJ357,""))</f>
        <v/>
      </c>
      <c r="AK464" s="312" t="str">
        <f>IF(AND('別紙3-1_区分⑤所要額内訳'!$I$4="大規模施設等(定員30人以上)",$AK$426&gt;=5),AK357,IF(AND('別紙3-1_区分⑤所要額内訳'!$I$4="小規模施設等(定員29人以下)",$AK$426&gt;=2),AK357,""))</f>
        <v/>
      </c>
      <c r="AL464" s="312" t="str">
        <f>IF(AND('別紙3-1_区分⑤所要額内訳'!$I$4="大規模施設等(定員30人以上)",$AL$426&gt;=5),AL357,IF(AND('別紙3-1_区分⑤所要額内訳'!$I$4="小規模施設等(定員29人以下)",$AL$426&gt;=2),AL357,""))</f>
        <v/>
      </c>
      <c r="AM464" s="312" t="str">
        <f>IF(AND('別紙3-1_区分⑤所要額内訳'!$I$4="大規模施設等(定員30人以上)",$AM$426&gt;=5),AM357,IF(AND('別紙3-1_区分⑤所要額内訳'!$I$4="小規模施設等(定員29人以下)",$AM$426&gt;=2),AM357,""))</f>
        <v/>
      </c>
      <c r="AN464" s="312" t="str">
        <f>IF(AND('別紙3-1_区分⑤所要額内訳'!$I$4="大規模施設等(定員30人以上)",$AN$426&gt;=5),AN357,IF(AND('別紙3-1_区分⑤所要額内訳'!$I$4="小規模施設等(定員29人以下)",$AN$426&gt;=2),AN357,""))</f>
        <v/>
      </c>
      <c r="AO464" s="312" t="str">
        <f>IF(AND('別紙3-1_区分⑤所要額内訳'!$I$4="大規模施設等(定員30人以上)",$AO$426&gt;=5),AO357,IF(AND('別紙3-1_区分⑤所要額内訳'!$I$4="小規模施設等(定員29人以下)",$AO$426&gt;=2),AO357,""))</f>
        <v/>
      </c>
      <c r="AP464" s="312" t="str">
        <f>IF(AND('別紙3-1_区分⑤所要額内訳'!$I$4="大規模施設等(定員30人以上)",$AP$426&gt;=5),AP357,IF(AND('別紙3-1_区分⑤所要額内訳'!$I$4="小規模施設等(定員29人以下)",$AP$426&gt;=2),AP357,""))</f>
        <v/>
      </c>
      <c r="AQ464" s="312" t="str">
        <f>IF(AND('別紙3-1_区分⑤所要額内訳'!$I$4="大規模施設等(定員30人以上)",$AQ$426&gt;=5),AQ357,IF(AND('別紙3-1_区分⑤所要額内訳'!$I$4="小規模施設等(定員29人以下)",$AQ$426&gt;=2),AQ357,""))</f>
        <v/>
      </c>
      <c r="AR464" s="312" t="str">
        <f>IF(AND('別紙3-1_区分⑤所要額内訳'!$I$4="大規模施設等(定員30人以上)",$AR$426&gt;=5),AR357,IF(AND('別紙3-1_区分⑤所要額内訳'!$I$4="小規模施設等(定員29人以下)",$AR$426&gt;=2),AR357,""))</f>
        <v/>
      </c>
      <c r="AS464" s="312" t="str">
        <f>IF(AND('別紙3-1_区分⑤所要額内訳'!$I$4="大規模施設等(定員30人以上)",$AS$426&gt;=5),AS357,IF(AND('別紙3-1_区分⑤所要額内訳'!$I$4="小規模施設等(定員29人以下)",$AS$426&gt;=2),AS357,""))</f>
        <v/>
      </c>
      <c r="AT464" s="312" t="str">
        <f>IF(AND('別紙3-1_区分⑤所要額内訳'!$I$4="大規模施設等(定員30人以上)",$AT$426&gt;=5),AT357,IF(AND('別紙3-1_区分⑤所要額内訳'!$I$4="小規模施設等(定員29人以下)",$AT$426&gt;=2),AT357,""))</f>
        <v/>
      </c>
      <c r="AU464" s="312" t="str">
        <f>IF(AND('別紙3-1_区分⑤所要額内訳'!$I$4="大規模施設等(定員30人以上)",$AU$426&gt;=5),AU357,IF(AND('別紙3-1_区分⑤所要額内訳'!$I$4="小規模施設等(定員29人以下)",$AU$426&gt;=2),AU357,""))</f>
        <v/>
      </c>
      <c r="AV464" s="312" t="str">
        <f>IF(AND('別紙3-1_区分⑤所要額内訳'!$I$4="大規模施設等(定員30人以上)",$AV$426&gt;=5),AV357,IF(AND('別紙3-1_区分⑤所要額内訳'!$I$4="小規模施設等(定員29人以下)",$AV$426&gt;=2),AV357,""))</f>
        <v/>
      </c>
      <c r="AW464" s="312" t="str">
        <f>IF(AND('別紙3-1_区分⑤所要額内訳'!$I$4="大規模施設等(定員30人以上)",$AW$426&gt;=5),AW357,IF(AND('別紙3-1_区分⑤所要額内訳'!$I$4="小規模施設等(定員29人以下)",$AW$426&gt;=2),AW357,""))</f>
        <v/>
      </c>
      <c r="AX464" s="312" t="str">
        <f>IF(AND('別紙3-1_区分⑤所要額内訳'!$I$4="大規模施設等(定員30人以上)",$AX$426&gt;=5),AX357,IF(AND('別紙3-1_区分⑤所要額内訳'!$I$4="小規模施設等(定員29人以下)",$AX$426&gt;=2),AX357,""))</f>
        <v/>
      </c>
      <c r="AY464" s="312" t="str">
        <f>IF(AND('別紙3-1_区分⑤所要額内訳'!$I$4="大規模施設等(定員30人以上)",$AY$426&gt;=5),AY357,IF(AND('別紙3-1_区分⑤所要額内訳'!$I$4="小規模施設等(定員29人以下)",$AY$426&gt;=2),AY357,""))</f>
        <v/>
      </c>
      <c r="AZ464" s="312" t="str">
        <f>IF(AND('別紙3-1_区分⑤所要額内訳'!$I$4="大規模施設等(定員30人以上)",$AZ$426&gt;=5),AZ357,IF(AND('別紙3-1_区分⑤所要額内訳'!$I$4="小規模施設等(定員29人以下)",$AZ$426&gt;=2),AZ357,""))</f>
        <v/>
      </c>
      <c r="BA464" s="312" t="str">
        <f>IF(AND('別紙3-1_区分⑤所要額内訳'!$I$4="大規模施設等(定員30人以上)",$BA$426&gt;=5),BA357,IF(AND('別紙3-1_区分⑤所要額内訳'!$I$4="小規模施設等(定員29人以下)",$BA$426&gt;=2),BA357,""))</f>
        <v/>
      </c>
      <c r="BB464" s="311">
        <f t="shared" si="454"/>
        <v>0</v>
      </c>
    </row>
    <row r="465" spans="1:54">
      <c r="A465" s="307" t="str">
        <f t="shared" si="455"/>
        <v/>
      </c>
      <c r="B465" s="313" t="str">
        <f t="shared" si="455"/>
        <v/>
      </c>
      <c r="C465" s="307" t="str">
        <f t="shared" si="455"/>
        <v/>
      </c>
      <c r="D465" s="312" t="str">
        <f>IF(AND('別紙3-1_区分⑤所要額内訳'!$I$4="大規模施設等(定員30人以上)",$D$426&gt;=5),D358,IF(AND('別紙3-1_区分⑤所要額内訳'!$I$4="小規模施設等(定員29人以下)",$D$426&gt;=2),D358,""))</f>
        <v/>
      </c>
      <c r="E465" s="312" t="str">
        <f>IF(AND('別紙3-1_区分⑤所要額内訳'!$I$4="大規模施設等(定員30人以上)",$E$426&gt;=5),E358,IF(AND('別紙3-1_区分⑤所要額内訳'!$I$4="小規模施設等(定員29人以下)",$E$426&gt;=2),E358,""))</f>
        <v/>
      </c>
      <c r="F465" s="312" t="str">
        <f>IF(AND('別紙3-1_区分⑤所要額内訳'!$I$4="大規模施設等(定員30人以上)",$F$426&gt;=5),F358,IF(AND('別紙3-1_区分⑤所要額内訳'!$I$4="小規模施設等(定員29人以下)",$F$426&gt;=2),F358,""))</f>
        <v/>
      </c>
      <c r="G465" s="312" t="str">
        <f>IF(AND('別紙3-1_区分⑤所要額内訳'!$I$4="大規模施設等(定員30人以上)",$G$426&gt;=5),G358,IF(AND('別紙3-1_区分⑤所要額内訳'!$I$4="小規模施設等(定員29人以下)",$G$426&gt;=2),G358,""))</f>
        <v/>
      </c>
      <c r="H465" s="312" t="str">
        <f>IF(AND('別紙3-1_区分⑤所要額内訳'!$I$4="大規模施設等(定員30人以上)",$H$426&gt;=5),H358,IF(AND('別紙3-1_区分⑤所要額内訳'!$I$4="小規模施設等(定員29人以下)",$H$426&gt;=2),H358,""))</f>
        <v/>
      </c>
      <c r="I465" s="312" t="str">
        <f>IF(AND('別紙3-1_区分⑤所要額内訳'!$I$4="大規模施設等(定員30人以上)",$I$426&gt;=5),I358,IF(AND('別紙3-1_区分⑤所要額内訳'!$I$4="小規模施設等(定員29人以下)",$I$426&gt;=2),I358,""))</f>
        <v/>
      </c>
      <c r="J465" s="312" t="str">
        <f>IF(AND('別紙3-1_区分⑤所要額内訳'!$I$4="大規模施設等(定員30人以上)",$J$426&gt;=5),J358,IF(AND('別紙3-1_区分⑤所要額内訳'!$I$4="小規模施設等(定員29人以下)",$J$426&gt;=2),J358,""))</f>
        <v/>
      </c>
      <c r="K465" s="312" t="str">
        <f>IF(AND('別紙3-1_区分⑤所要額内訳'!$I$4="大規模施設等(定員30人以上)",$K$426&gt;=5),K358,IF(AND('別紙3-1_区分⑤所要額内訳'!$I$4="小規模施設等(定員29人以下)",$K$426&gt;=2),K358,""))</f>
        <v/>
      </c>
      <c r="L465" s="312" t="str">
        <f>IF(AND('別紙3-1_区分⑤所要額内訳'!$I$4="大規模施設等(定員30人以上)",$L$426&gt;=5),L358,IF(AND('別紙3-1_区分⑤所要額内訳'!$I$4="小規模施設等(定員29人以下)",$L$426&gt;=2),L358,""))</f>
        <v/>
      </c>
      <c r="M465" s="312" t="str">
        <f>IF(AND('別紙3-1_区分⑤所要額内訳'!$I$4="大規模施設等(定員30人以上)",$M$426&gt;=5),M358,IF(AND('別紙3-1_区分⑤所要額内訳'!$I$4="小規模施設等(定員29人以下)",$M$426&gt;=2),M358,""))</f>
        <v/>
      </c>
      <c r="N465" s="312" t="str">
        <f>IF(AND('別紙3-1_区分⑤所要額内訳'!$I$4="大規模施設等(定員30人以上)",$N$426&gt;=5),N358,IF(AND('別紙3-1_区分⑤所要額内訳'!$I$4="小規模施設等(定員29人以下)",$N$426&gt;=2),N358,""))</f>
        <v/>
      </c>
      <c r="O465" s="312" t="str">
        <f>IF(AND('別紙3-1_区分⑤所要額内訳'!$I$4="大規模施設等(定員30人以上)",$O$426&gt;=5),O358,IF(AND('別紙3-1_区分⑤所要額内訳'!$I$4="小規模施設等(定員29人以下)",$O$426&gt;=2),O358,""))</f>
        <v/>
      </c>
      <c r="P465" s="312" t="str">
        <f>IF(AND('別紙3-1_区分⑤所要額内訳'!$I$4="大規模施設等(定員30人以上)",$P$426&gt;=5),P358,IF(AND('別紙3-1_区分⑤所要額内訳'!$I$4="小規模施設等(定員29人以下)",$P$426&gt;=2),P358,""))</f>
        <v/>
      </c>
      <c r="Q465" s="312" t="str">
        <f>IF(AND('別紙3-1_区分⑤所要額内訳'!$I$4="大規模施設等(定員30人以上)",$Q$426&gt;=5),Q358,IF(AND('別紙3-1_区分⑤所要額内訳'!$I$4="小規模施設等(定員29人以下)",$Q$426&gt;=2),Q358,""))</f>
        <v/>
      </c>
      <c r="R465" s="312" t="str">
        <f>IF(AND('別紙3-1_区分⑤所要額内訳'!$I$4="大規模施設等(定員30人以上)",$R$426&gt;=5),R358,IF(AND('別紙3-1_区分⑤所要額内訳'!$I$4="小規模施設等(定員29人以下)",$R$426&gt;=2),R358,""))</f>
        <v/>
      </c>
      <c r="S465" s="312" t="str">
        <f>IF(AND('別紙3-1_区分⑤所要額内訳'!$I$4="大規模施設等(定員30人以上)",$S$426&gt;=5),S358,IF(AND('別紙3-1_区分⑤所要額内訳'!$I$4="小規模施設等(定員29人以下)",$S$426&gt;=2),S358,""))</f>
        <v/>
      </c>
      <c r="T465" s="312" t="str">
        <f>IF(AND('別紙3-1_区分⑤所要額内訳'!$I$4="大規模施設等(定員30人以上)",$T$426&gt;=5),T358,IF(AND('別紙3-1_区分⑤所要額内訳'!$I$4="小規模施設等(定員29人以下)",$T$426&gt;=2),T358,""))</f>
        <v/>
      </c>
      <c r="U465" s="312" t="str">
        <f>IF(AND('別紙3-1_区分⑤所要額内訳'!$I$4="大規模施設等(定員30人以上)",$U$426&gt;=5),U358,IF(AND('別紙3-1_区分⑤所要額内訳'!$I$4="小規模施設等(定員29人以下)",$U$426&gt;=2),U358,""))</f>
        <v/>
      </c>
      <c r="V465" s="312" t="str">
        <f>IF(AND('別紙3-1_区分⑤所要額内訳'!$I$4="大規模施設等(定員30人以上)",$V$426&gt;=5),V358,IF(AND('別紙3-1_区分⑤所要額内訳'!$I$4="小規模施設等(定員29人以下)",$V$426&gt;=2),V358,""))</f>
        <v/>
      </c>
      <c r="W465" s="312" t="str">
        <f>IF(AND('別紙3-1_区分⑤所要額内訳'!$I$4="大規模施設等(定員30人以上)",$W$426&gt;=5),W358,IF(AND('別紙3-1_区分⑤所要額内訳'!$I$4="小規模施設等(定員29人以下)",$W$426&gt;=2),W358,""))</f>
        <v/>
      </c>
      <c r="X465" s="312" t="str">
        <f>IF(AND('別紙3-1_区分⑤所要額内訳'!$I$4="大規模施設等(定員30人以上)",$X$426&gt;=5),X358,IF(AND('別紙3-1_区分⑤所要額内訳'!$I$4="小規模施設等(定員29人以下)",$X$426&gt;=2),X358,""))</f>
        <v/>
      </c>
      <c r="Y465" s="312" t="str">
        <f>IF(AND('別紙3-1_区分⑤所要額内訳'!$I$4="大規模施設等(定員30人以上)",$Y$426&gt;=5),Y358,IF(AND('別紙3-1_区分⑤所要額内訳'!$I$4="小規模施設等(定員29人以下)",$Y$426&gt;=2),Y358,""))</f>
        <v/>
      </c>
      <c r="Z465" s="312" t="str">
        <f>IF(AND('別紙3-1_区分⑤所要額内訳'!$I$4="大規模施設等(定員30人以上)",$Z$426&gt;=5),Z358,IF(AND('別紙3-1_区分⑤所要額内訳'!$I$4="小規模施設等(定員29人以下)",$Z$426&gt;=2),Z358,""))</f>
        <v/>
      </c>
      <c r="AA465" s="312" t="str">
        <f>IF(AND('別紙3-1_区分⑤所要額内訳'!$I$4="大規模施設等(定員30人以上)",$AA$426&gt;=5),AA358,IF(AND('別紙3-1_区分⑤所要額内訳'!$I$4="小規模施設等(定員29人以下)",$AA$426&gt;=2),AA358,""))</f>
        <v/>
      </c>
      <c r="AB465" s="312" t="str">
        <f>IF(AND('別紙3-1_区分⑤所要額内訳'!$I$4="大規模施設等(定員30人以上)",$AB$426&gt;=5),AB358,IF(AND('別紙3-1_区分⑤所要額内訳'!$I$4="小規模施設等(定員29人以下)",$AB$426&gt;=2),AB358,""))</f>
        <v/>
      </c>
      <c r="AC465" s="312" t="str">
        <f>IF(AND('別紙3-1_区分⑤所要額内訳'!$I$4="大規模施設等(定員30人以上)",$AC$426&gt;=5),AC358,IF(AND('別紙3-1_区分⑤所要額内訳'!$I$4="小規模施設等(定員29人以下)",$AC$426&gt;=2),AC358,""))</f>
        <v/>
      </c>
      <c r="AD465" s="312" t="str">
        <f>IF(AND('別紙3-1_区分⑤所要額内訳'!$I$4="大規模施設等(定員30人以上)",$AD$426&gt;=5),AD358,IF(AND('別紙3-1_区分⑤所要額内訳'!$I$4="小規模施設等(定員29人以下)",$AD$426&gt;=2),AD358,""))</f>
        <v/>
      </c>
      <c r="AE465" s="312" t="str">
        <f>IF(AND('別紙3-1_区分⑤所要額内訳'!$I$4="大規模施設等(定員30人以上)",$AE$426&gt;=5),AE358,IF(AND('別紙3-1_区分⑤所要額内訳'!$I$4="小規模施設等(定員29人以下)",$AE$426&gt;=2),AE358,""))</f>
        <v/>
      </c>
      <c r="AF465" s="312" t="str">
        <f>IF(AND('別紙3-1_区分⑤所要額内訳'!$I$4="大規模施設等(定員30人以上)",$AF$426&gt;=5),AF358,IF(AND('別紙3-1_区分⑤所要額内訳'!$I$4="小規模施設等(定員29人以下)",$AF$426&gt;=2),AF358,""))</f>
        <v/>
      </c>
      <c r="AG465" s="312" t="str">
        <f>IF(AND('別紙3-1_区分⑤所要額内訳'!$I$4="大規模施設等(定員30人以上)",$AG$426&gt;=5),AG358,IF(AND('別紙3-1_区分⑤所要額内訳'!$I$4="小規模施設等(定員29人以下)",$AG$426&gt;=2),AG358,""))</f>
        <v/>
      </c>
      <c r="AH465" s="312" t="str">
        <f>IF(AND('別紙3-1_区分⑤所要額内訳'!$I$4="大規模施設等(定員30人以上)",$AH$426&gt;=5),AH358,IF(AND('別紙3-1_区分⑤所要額内訳'!$I$4="小規模施設等(定員29人以下)",$AH$426&gt;=2),AH358,""))</f>
        <v/>
      </c>
      <c r="AI465" s="312" t="str">
        <f>IF(AND('別紙3-1_区分⑤所要額内訳'!$I$4="大規模施設等(定員30人以上)",$AI$426&gt;=5),AI358,IF(AND('別紙3-1_区分⑤所要額内訳'!$I$4="小規模施設等(定員29人以下)",$AI$426&gt;=2),AI358,""))</f>
        <v/>
      </c>
      <c r="AJ465" s="312" t="str">
        <f>IF(AND('別紙3-1_区分⑤所要額内訳'!$I$4="大規模施設等(定員30人以上)",$AJ$426&gt;=5),AJ358,IF(AND('別紙3-1_区分⑤所要額内訳'!$I$4="小規模施設等(定員29人以下)",$AJ$426&gt;=2),AJ358,""))</f>
        <v/>
      </c>
      <c r="AK465" s="312" t="str">
        <f>IF(AND('別紙3-1_区分⑤所要額内訳'!$I$4="大規模施設等(定員30人以上)",$AK$426&gt;=5),AK358,IF(AND('別紙3-1_区分⑤所要額内訳'!$I$4="小規模施設等(定員29人以下)",$AK$426&gt;=2),AK358,""))</f>
        <v/>
      </c>
      <c r="AL465" s="312" t="str">
        <f>IF(AND('別紙3-1_区分⑤所要額内訳'!$I$4="大規模施設等(定員30人以上)",$AL$426&gt;=5),AL358,IF(AND('別紙3-1_区分⑤所要額内訳'!$I$4="小規模施設等(定員29人以下)",$AL$426&gt;=2),AL358,""))</f>
        <v/>
      </c>
      <c r="AM465" s="312" t="str">
        <f>IF(AND('別紙3-1_区分⑤所要額内訳'!$I$4="大規模施設等(定員30人以上)",$AM$426&gt;=5),AM358,IF(AND('別紙3-1_区分⑤所要額内訳'!$I$4="小規模施設等(定員29人以下)",$AM$426&gt;=2),AM358,""))</f>
        <v/>
      </c>
      <c r="AN465" s="312" t="str">
        <f>IF(AND('別紙3-1_区分⑤所要額内訳'!$I$4="大規模施設等(定員30人以上)",$AN$426&gt;=5),AN358,IF(AND('別紙3-1_区分⑤所要額内訳'!$I$4="小規模施設等(定員29人以下)",$AN$426&gt;=2),AN358,""))</f>
        <v/>
      </c>
      <c r="AO465" s="312" t="str">
        <f>IF(AND('別紙3-1_区分⑤所要額内訳'!$I$4="大規模施設等(定員30人以上)",$AO$426&gt;=5),AO358,IF(AND('別紙3-1_区分⑤所要額内訳'!$I$4="小規模施設等(定員29人以下)",$AO$426&gt;=2),AO358,""))</f>
        <v/>
      </c>
      <c r="AP465" s="312" t="str">
        <f>IF(AND('別紙3-1_区分⑤所要額内訳'!$I$4="大規模施設等(定員30人以上)",$AP$426&gt;=5),AP358,IF(AND('別紙3-1_区分⑤所要額内訳'!$I$4="小規模施設等(定員29人以下)",$AP$426&gt;=2),AP358,""))</f>
        <v/>
      </c>
      <c r="AQ465" s="312" t="str">
        <f>IF(AND('別紙3-1_区分⑤所要額内訳'!$I$4="大規模施設等(定員30人以上)",$AQ$426&gt;=5),AQ358,IF(AND('別紙3-1_区分⑤所要額内訳'!$I$4="小規模施設等(定員29人以下)",$AQ$426&gt;=2),AQ358,""))</f>
        <v/>
      </c>
      <c r="AR465" s="312" t="str">
        <f>IF(AND('別紙3-1_区分⑤所要額内訳'!$I$4="大規模施設等(定員30人以上)",$AR$426&gt;=5),AR358,IF(AND('別紙3-1_区分⑤所要額内訳'!$I$4="小規模施設等(定員29人以下)",$AR$426&gt;=2),AR358,""))</f>
        <v/>
      </c>
      <c r="AS465" s="312" t="str">
        <f>IF(AND('別紙3-1_区分⑤所要額内訳'!$I$4="大規模施設等(定員30人以上)",$AS$426&gt;=5),AS358,IF(AND('別紙3-1_区分⑤所要額内訳'!$I$4="小規模施設等(定員29人以下)",$AS$426&gt;=2),AS358,""))</f>
        <v/>
      </c>
      <c r="AT465" s="312" t="str">
        <f>IF(AND('別紙3-1_区分⑤所要額内訳'!$I$4="大規模施設等(定員30人以上)",$AT$426&gt;=5),AT358,IF(AND('別紙3-1_区分⑤所要額内訳'!$I$4="小規模施設等(定員29人以下)",$AT$426&gt;=2),AT358,""))</f>
        <v/>
      </c>
      <c r="AU465" s="312" t="str">
        <f>IF(AND('別紙3-1_区分⑤所要額内訳'!$I$4="大規模施設等(定員30人以上)",$AU$426&gt;=5),AU358,IF(AND('別紙3-1_区分⑤所要額内訳'!$I$4="小規模施設等(定員29人以下)",$AU$426&gt;=2),AU358,""))</f>
        <v/>
      </c>
      <c r="AV465" s="312" t="str">
        <f>IF(AND('別紙3-1_区分⑤所要額内訳'!$I$4="大規模施設等(定員30人以上)",$AV$426&gt;=5),AV358,IF(AND('別紙3-1_区分⑤所要額内訳'!$I$4="小規模施設等(定員29人以下)",$AV$426&gt;=2),AV358,""))</f>
        <v/>
      </c>
      <c r="AW465" s="312" t="str">
        <f>IF(AND('別紙3-1_区分⑤所要額内訳'!$I$4="大規模施設等(定員30人以上)",$AW$426&gt;=5),AW358,IF(AND('別紙3-1_区分⑤所要額内訳'!$I$4="小規模施設等(定員29人以下)",$AW$426&gt;=2),AW358,""))</f>
        <v/>
      </c>
      <c r="AX465" s="312" t="str">
        <f>IF(AND('別紙3-1_区分⑤所要額内訳'!$I$4="大規模施設等(定員30人以上)",$AX$426&gt;=5),AX358,IF(AND('別紙3-1_区分⑤所要額内訳'!$I$4="小規模施設等(定員29人以下)",$AX$426&gt;=2),AX358,""))</f>
        <v/>
      </c>
      <c r="AY465" s="312" t="str">
        <f>IF(AND('別紙3-1_区分⑤所要額内訳'!$I$4="大規模施設等(定員30人以上)",$AY$426&gt;=5),AY358,IF(AND('別紙3-1_区分⑤所要額内訳'!$I$4="小規模施設等(定員29人以下)",$AY$426&gt;=2),AY358,""))</f>
        <v/>
      </c>
      <c r="AZ465" s="312" t="str">
        <f>IF(AND('別紙3-1_区分⑤所要額内訳'!$I$4="大規模施設等(定員30人以上)",$AZ$426&gt;=5),AZ358,IF(AND('別紙3-1_区分⑤所要額内訳'!$I$4="小規模施設等(定員29人以下)",$AZ$426&gt;=2),AZ358,""))</f>
        <v/>
      </c>
      <c r="BA465" s="312" t="str">
        <f>IF(AND('別紙3-1_区分⑤所要額内訳'!$I$4="大規模施設等(定員30人以上)",$BA$426&gt;=5),BA358,IF(AND('別紙3-1_区分⑤所要額内訳'!$I$4="小規模施設等(定員29人以下)",$BA$426&gt;=2),BA358,""))</f>
        <v/>
      </c>
      <c r="BB465" s="311">
        <f t="shared" ref="BB465:BB496" si="456">COUNTIF(D465:BA465,1)</f>
        <v>0</v>
      </c>
    </row>
    <row r="466" spans="1:54">
      <c r="A466" s="307" t="str">
        <f t="shared" si="455"/>
        <v/>
      </c>
      <c r="B466" s="313" t="str">
        <f t="shared" si="455"/>
        <v/>
      </c>
      <c r="C466" s="307" t="str">
        <f t="shared" si="455"/>
        <v/>
      </c>
      <c r="D466" s="312" t="str">
        <f>IF(AND('別紙3-1_区分⑤所要額内訳'!$I$4="大規模施設等(定員30人以上)",$D$426&gt;=5),D359,IF(AND('別紙3-1_区分⑤所要額内訳'!$I$4="小規模施設等(定員29人以下)",$D$426&gt;=2),D359,""))</f>
        <v/>
      </c>
      <c r="E466" s="312" t="str">
        <f>IF(AND('別紙3-1_区分⑤所要額内訳'!$I$4="大規模施設等(定員30人以上)",$E$426&gt;=5),E359,IF(AND('別紙3-1_区分⑤所要額内訳'!$I$4="小規模施設等(定員29人以下)",$E$426&gt;=2),E359,""))</f>
        <v/>
      </c>
      <c r="F466" s="312" t="str">
        <f>IF(AND('別紙3-1_区分⑤所要額内訳'!$I$4="大規模施設等(定員30人以上)",$F$426&gt;=5),F359,IF(AND('別紙3-1_区分⑤所要額内訳'!$I$4="小規模施設等(定員29人以下)",$F$426&gt;=2),F359,""))</f>
        <v/>
      </c>
      <c r="G466" s="312" t="str">
        <f>IF(AND('別紙3-1_区分⑤所要額内訳'!$I$4="大規模施設等(定員30人以上)",$G$426&gt;=5),G359,IF(AND('別紙3-1_区分⑤所要額内訳'!$I$4="小規模施設等(定員29人以下)",$G$426&gt;=2),G359,""))</f>
        <v/>
      </c>
      <c r="H466" s="312" t="str">
        <f>IF(AND('別紙3-1_区分⑤所要額内訳'!$I$4="大規模施設等(定員30人以上)",$H$426&gt;=5),H359,IF(AND('別紙3-1_区分⑤所要額内訳'!$I$4="小規模施設等(定員29人以下)",$H$426&gt;=2),H359,""))</f>
        <v/>
      </c>
      <c r="I466" s="312" t="str">
        <f>IF(AND('別紙3-1_区分⑤所要額内訳'!$I$4="大規模施設等(定員30人以上)",$I$426&gt;=5),I359,IF(AND('別紙3-1_区分⑤所要額内訳'!$I$4="小規模施設等(定員29人以下)",$I$426&gt;=2),I359,""))</f>
        <v/>
      </c>
      <c r="J466" s="312" t="str">
        <f>IF(AND('別紙3-1_区分⑤所要額内訳'!$I$4="大規模施設等(定員30人以上)",$J$426&gt;=5),J359,IF(AND('別紙3-1_区分⑤所要額内訳'!$I$4="小規模施設等(定員29人以下)",$J$426&gt;=2),J359,""))</f>
        <v/>
      </c>
      <c r="K466" s="312" t="str">
        <f>IF(AND('別紙3-1_区分⑤所要額内訳'!$I$4="大規模施設等(定員30人以上)",$K$426&gt;=5),K359,IF(AND('別紙3-1_区分⑤所要額内訳'!$I$4="小規模施設等(定員29人以下)",$K$426&gt;=2),K359,""))</f>
        <v/>
      </c>
      <c r="L466" s="312" t="str">
        <f>IF(AND('別紙3-1_区分⑤所要額内訳'!$I$4="大規模施設等(定員30人以上)",$L$426&gt;=5),L359,IF(AND('別紙3-1_区分⑤所要額内訳'!$I$4="小規模施設等(定員29人以下)",$L$426&gt;=2),L359,""))</f>
        <v/>
      </c>
      <c r="M466" s="312" t="str">
        <f>IF(AND('別紙3-1_区分⑤所要額内訳'!$I$4="大規模施設等(定員30人以上)",$M$426&gt;=5),M359,IF(AND('別紙3-1_区分⑤所要額内訳'!$I$4="小規模施設等(定員29人以下)",$M$426&gt;=2),M359,""))</f>
        <v/>
      </c>
      <c r="N466" s="312" t="str">
        <f>IF(AND('別紙3-1_区分⑤所要額内訳'!$I$4="大規模施設等(定員30人以上)",$N$426&gt;=5),N359,IF(AND('別紙3-1_区分⑤所要額内訳'!$I$4="小規模施設等(定員29人以下)",$N$426&gt;=2),N359,""))</f>
        <v/>
      </c>
      <c r="O466" s="312" t="str">
        <f>IF(AND('別紙3-1_区分⑤所要額内訳'!$I$4="大規模施設等(定員30人以上)",$O$426&gt;=5),O359,IF(AND('別紙3-1_区分⑤所要額内訳'!$I$4="小規模施設等(定員29人以下)",$O$426&gt;=2),O359,""))</f>
        <v/>
      </c>
      <c r="P466" s="312" t="str">
        <f>IF(AND('別紙3-1_区分⑤所要額内訳'!$I$4="大規模施設等(定員30人以上)",$P$426&gt;=5),P359,IF(AND('別紙3-1_区分⑤所要額内訳'!$I$4="小規模施設等(定員29人以下)",$P$426&gt;=2),P359,""))</f>
        <v/>
      </c>
      <c r="Q466" s="312" t="str">
        <f>IF(AND('別紙3-1_区分⑤所要額内訳'!$I$4="大規模施設等(定員30人以上)",$Q$426&gt;=5),Q359,IF(AND('別紙3-1_区分⑤所要額内訳'!$I$4="小規模施設等(定員29人以下)",$Q$426&gt;=2),Q359,""))</f>
        <v/>
      </c>
      <c r="R466" s="312" t="str">
        <f>IF(AND('別紙3-1_区分⑤所要額内訳'!$I$4="大規模施設等(定員30人以上)",$R$426&gt;=5),R359,IF(AND('別紙3-1_区分⑤所要額内訳'!$I$4="小規模施設等(定員29人以下)",$R$426&gt;=2),R359,""))</f>
        <v/>
      </c>
      <c r="S466" s="312" t="str">
        <f>IF(AND('別紙3-1_区分⑤所要額内訳'!$I$4="大規模施設等(定員30人以上)",$S$426&gt;=5),S359,IF(AND('別紙3-1_区分⑤所要額内訳'!$I$4="小規模施設等(定員29人以下)",$S$426&gt;=2),S359,""))</f>
        <v/>
      </c>
      <c r="T466" s="312" t="str">
        <f>IF(AND('別紙3-1_区分⑤所要額内訳'!$I$4="大規模施設等(定員30人以上)",$T$426&gt;=5),T359,IF(AND('別紙3-1_区分⑤所要額内訳'!$I$4="小規模施設等(定員29人以下)",$T$426&gt;=2),T359,""))</f>
        <v/>
      </c>
      <c r="U466" s="312" t="str">
        <f>IF(AND('別紙3-1_区分⑤所要額内訳'!$I$4="大規模施設等(定員30人以上)",$U$426&gt;=5),U359,IF(AND('別紙3-1_区分⑤所要額内訳'!$I$4="小規模施設等(定員29人以下)",$U$426&gt;=2),U359,""))</f>
        <v/>
      </c>
      <c r="V466" s="312" t="str">
        <f>IF(AND('別紙3-1_区分⑤所要額内訳'!$I$4="大規模施設等(定員30人以上)",$V$426&gt;=5),V359,IF(AND('別紙3-1_区分⑤所要額内訳'!$I$4="小規模施設等(定員29人以下)",$V$426&gt;=2),V359,""))</f>
        <v/>
      </c>
      <c r="W466" s="312" t="str">
        <f>IF(AND('別紙3-1_区分⑤所要額内訳'!$I$4="大規模施設等(定員30人以上)",$W$426&gt;=5),W359,IF(AND('別紙3-1_区分⑤所要額内訳'!$I$4="小規模施設等(定員29人以下)",$W$426&gt;=2),W359,""))</f>
        <v/>
      </c>
      <c r="X466" s="312" t="str">
        <f>IF(AND('別紙3-1_区分⑤所要額内訳'!$I$4="大規模施設等(定員30人以上)",$X$426&gt;=5),X359,IF(AND('別紙3-1_区分⑤所要額内訳'!$I$4="小規模施設等(定員29人以下)",$X$426&gt;=2),X359,""))</f>
        <v/>
      </c>
      <c r="Y466" s="312" t="str">
        <f>IF(AND('別紙3-1_区分⑤所要額内訳'!$I$4="大規模施設等(定員30人以上)",$Y$426&gt;=5),Y359,IF(AND('別紙3-1_区分⑤所要額内訳'!$I$4="小規模施設等(定員29人以下)",$Y$426&gt;=2),Y359,""))</f>
        <v/>
      </c>
      <c r="Z466" s="312" t="str">
        <f>IF(AND('別紙3-1_区分⑤所要額内訳'!$I$4="大規模施設等(定員30人以上)",$Z$426&gt;=5),Z359,IF(AND('別紙3-1_区分⑤所要額内訳'!$I$4="小規模施設等(定員29人以下)",$Z$426&gt;=2),Z359,""))</f>
        <v/>
      </c>
      <c r="AA466" s="312" t="str">
        <f>IF(AND('別紙3-1_区分⑤所要額内訳'!$I$4="大規模施設等(定員30人以上)",$AA$426&gt;=5),AA359,IF(AND('別紙3-1_区分⑤所要額内訳'!$I$4="小規模施設等(定員29人以下)",$AA$426&gt;=2),AA359,""))</f>
        <v/>
      </c>
      <c r="AB466" s="312" t="str">
        <f>IF(AND('別紙3-1_区分⑤所要額内訳'!$I$4="大規模施設等(定員30人以上)",$AB$426&gt;=5),AB359,IF(AND('別紙3-1_区分⑤所要額内訳'!$I$4="小規模施設等(定員29人以下)",$AB$426&gt;=2),AB359,""))</f>
        <v/>
      </c>
      <c r="AC466" s="312" t="str">
        <f>IF(AND('別紙3-1_区分⑤所要額内訳'!$I$4="大規模施設等(定員30人以上)",$AC$426&gt;=5),AC359,IF(AND('別紙3-1_区分⑤所要額内訳'!$I$4="小規模施設等(定員29人以下)",$AC$426&gt;=2),AC359,""))</f>
        <v/>
      </c>
      <c r="AD466" s="312" t="str">
        <f>IF(AND('別紙3-1_区分⑤所要額内訳'!$I$4="大規模施設等(定員30人以上)",$AD$426&gt;=5),AD359,IF(AND('別紙3-1_区分⑤所要額内訳'!$I$4="小規模施設等(定員29人以下)",$AD$426&gt;=2),AD359,""))</f>
        <v/>
      </c>
      <c r="AE466" s="312" t="str">
        <f>IF(AND('別紙3-1_区分⑤所要額内訳'!$I$4="大規模施設等(定員30人以上)",$AE$426&gt;=5),AE359,IF(AND('別紙3-1_区分⑤所要額内訳'!$I$4="小規模施設等(定員29人以下)",$AE$426&gt;=2),AE359,""))</f>
        <v/>
      </c>
      <c r="AF466" s="312" t="str">
        <f>IF(AND('別紙3-1_区分⑤所要額内訳'!$I$4="大規模施設等(定員30人以上)",$AF$426&gt;=5),AF359,IF(AND('別紙3-1_区分⑤所要額内訳'!$I$4="小規模施設等(定員29人以下)",$AF$426&gt;=2),AF359,""))</f>
        <v/>
      </c>
      <c r="AG466" s="312" t="str">
        <f>IF(AND('別紙3-1_区分⑤所要額内訳'!$I$4="大規模施設等(定員30人以上)",$AG$426&gt;=5),AG359,IF(AND('別紙3-1_区分⑤所要額内訳'!$I$4="小規模施設等(定員29人以下)",$AG$426&gt;=2),AG359,""))</f>
        <v/>
      </c>
      <c r="AH466" s="312" t="str">
        <f>IF(AND('別紙3-1_区分⑤所要額内訳'!$I$4="大規模施設等(定員30人以上)",$AH$426&gt;=5),AH359,IF(AND('別紙3-1_区分⑤所要額内訳'!$I$4="小規模施設等(定員29人以下)",$AH$426&gt;=2),AH359,""))</f>
        <v/>
      </c>
      <c r="AI466" s="312" t="str">
        <f>IF(AND('別紙3-1_区分⑤所要額内訳'!$I$4="大規模施設等(定員30人以上)",$AI$426&gt;=5),AI359,IF(AND('別紙3-1_区分⑤所要額内訳'!$I$4="小規模施設等(定員29人以下)",$AI$426&gt;=2),AI359,""))</f>
        <v/>
      </c>
      <c r="AJ466" s="312" t="str">
        <f>IF(AND('別紙3-1_区分⑤所要額内訳'!$I$4="大規模施設等(定員30人以上)",$AJ$426&gt;=5),AJ359,IF(AND('別紙3-1_区分⑤所要額内訳'!$I$4="小規模施設等(定員29人以下)",$AJ$426&gt;=2),AJ359,""))</f>
        <v/>
      </c>
      <c r="AK466" s="312" t="str">
        <f>IF(AND('別紙3-1_区分⑤所要額内訳'!$I$4="大規模施設等(定員30人以上)",$AK$426&gt;=5),AK359,IF(AND('別紙3-1_区分⑤所要額内訳'!$I$4="小規模施設等(定員29人以下)",$AK$426&gt;=2),AK359,""))</f>
        <v/>
      </c>
      <c r="AL466" s="312" t="str">
        <f>IF(AND('別紙3-1_区分⑤所要額内訳'!$I$4="大規模施設等(定員30人以上)",$AL$426&gt;=5),AL359,IF(AND('別紙3-1_区分⑤所要額内訳'!$I$4="小規模施設等(定員29人以下)",$AL$426&gt;=2),AL359,""))</f>
        <v/>
      </c>
      <c r="AM466" s="312" t="str">
        <f>IF(AND('別紙3-1_区分⑤所要額内訳'!$I$4="大規模施設等(定員30人以上)",$AM$426&gt;=5),AM359,IF(AND('別紙3-1_区分⑤所要額内訳'!$I$4="小規模施設等(定員29人以下)",$AM$426&gt;=2),AM359,""))</f>
        <v/>
      </c>
      <c r="AN466" s="312" t="str">
        <f>IF(AND('別紙3-1_区分⑤所要額内訳'!$I$4="大規模施設等(定員30人以上)",$AN$426&gt;=5),AN359,IF(AND('別紙3-1_区分⑤所要額内訳'!$I$4="小規模施設等(定員29人以下)",$AN$426&gt;=2),AN359,""))</f>
        <v/>
      </c>
      <c r="AO466" s="312" t="str">
        <f>IF(AND('別紙3-1_区分⑤所要額内訳'!$I$4="大規模施設等(定員30人以上)",$AO$426&gt;=5),AO359,IF(AND('別紙3-1_区分⑤所要額内訳'!$I$4="小規模施設等(定員29人以下)",$AO$426&gt;=2),AO359,""))</f>
        <v/>
      </c>
      <c r="AP466" s="312" t="str">
        <f>IF(AND('別紙3-1_区分⑤所要額内訳'!$I$4="大規模施設等(定員30人以上)",$AP$426&gt;=5),AP359,IF(AND('別紙3-1_区分⑤所要額内訳'!$I$4="小規模施設等(定員29人以下)",$AP$426&gt;=2),AP359,""))</f>
        <v/>
      </c>
      <c r="AQ466" s="312" t="str">
        <f>IF(AND('別紙3-1_区分⑤所要額内訳'!$I$4="大規模施設等(定員30人以上)",$AQ$426&gt;=5),AQ359,IF(AND('別紙3-1_区分⑤所要額内訳'!$I$4="小規模施設等(定員29人以下)",$AQ$426&gt;=2),AQ359,""))</f>
        <v/>
      </c>
      <c r="AR466" s="312" t="str">
        <f>IF(AND('別紙3-1_区分⑤所要額内訳'!$I$4="大規模施設等(定員30人以上)",$AR$426&gt;=5),AR359,IF(AND('別紙3-1_区分⑤所要額内訳'!$I$4="小規模施設等(定員29人以下)",$AR$426&gt;=2),AR359,""))</f>
        <v/>
      </c>
      <c r="AS466" s="312" t="str">
        <f>IF(AND('別紙3-1_区分⑤所要額内訳'!$I$4="大規模施設等(定員30人以上)",$AS$426&gt;=5),AS359,IF(AND('別紙3-1_区分⑤所要額内訳'!$I$4="小規模施設等(定員29人以下)",$AS$426&gt;=2),AS359,""))</f>
        <v/>
      </c>
      <c r="AT466" s="312" t="str">
        <f>IF(AND('別紙3-1_区分⑤所要額内訳'!$I$4="大規模施設等(定員30人以上)",$AT$426&gt;=5),AT359,IF(AND('別紙3-1_区分⑤所要額内訳'!$I$4="小規模施設等(定員29人以下)",$AT$426&gt;=2),AT359,""))</f>
        <v/>
      </c>
      <c r="AU466" s="312" t="str">
        <f>IF(AND('別紙3-1_区分⑤所要額内訳'!$I$4="大規模施設等(定員30人以上)",$AU$426&gt;=5),AU359,IF(AND('別紙3-1_区分⑤所要額内訳'!$I$4="小規模施設等(定員29人以下)",$AU$426&gt;=2),AU359,""))</f>
        <v/>
      </c>
      <c r="AV466" s="312" t="str">
        <f>IF(AND('別紙3-1_区分⑤所要額内訳'!$I$4="大規模施設等(定員30人以上)",$AV$426&gt;=5),AV359,IF(AND('別紙3-1_区分⑤所要額内訳'!$I$4="小規模施設等(定員29人以下)",$AV$426&gt;=2),AV359,""))</f>
        <v/>
      </c>
      <c r="AW466" s="312" t="str">
        <f>IF(AND('別紙3-1_区分⑤所要額内訳'!$I$4="大規模施設等(定員30人以上)",$AW$426&gt;=5),AW359,IF(AND('別紙3-1_区分⑤所要額内訳'!$I$4="小規模施設等(定員29人以下)",$AW$426&gt;=2),AW359,""))</f>
        <v/>
      </c>
      <c r="AX466" s="312" t="str">
        <f>IF(AND('別紙3-1_区分⑤所要額内訳'!$I$4="大規模施設等(定員30人以上)",$AX$426&gt;=5),AX359,IF(AND('別紙3-1_区分⑤所要額内訳'!$I$4="小規模施設等(定員29人以下)",$AX$426&gt;=2),AX359,""))</f>
        <v/>
      </c>
      <c r="AY466" s="312" t="str">
        <f>IF(AND('別紙3-1_区分⑤所要額内訳'!$I$4="大規模施設等(定員30人以上)",$AY$426&gt;=5),AY359,IF(AND('別紙3-1_区分⑤所要額内訳'!$I$4="小規模施設等(定員29人以下)",$AY$426&gt;=2),AY359,""))</f>
        <v/>
      </c>
      <c r="AZ466" s="312" t="str">
        <f>IF(AND('別紙3-1_区分⑤所要額内訳'!$I$4="大規模施設等(定員30人以上)",$AZ$426&gt;=5),AZ359,IF(AND('別紙3-1_区分⑤所要額内訳'!$I$4="小規模施設等(定員29人以下)",$AZ$426&gt;=2),AZ359,""))</f>
        <v/>
      </c>
      <c r="BA466" s="312" t="str">
        <f>IF(AND('別紙3-1_区分⑤所要額内訳'!$I$4="大規模施設等(定員30人以上)",$BA$426&gt;=5),BA359,IF(AND('別紙3-1_区分⑤所要額内訳'!$I$4="小規模施設等(定員29人以下)",$BA$426&gt;=2),BA359,""))</f>
        <v/>
      </c>
      <c r="BB466" s="311">
        <f t="shared" si="456"/>
        <v>0</v>
      </c>
    </row>
    <row r="467" spans="1:54">
      <c r="A467" s="307" t="str">
        <f t="shared" si="455"/>
        <v/>
      </c>
      <c r="B467" s="313" t="str">
        <f t="shared" si="455"/>
        <v/>
      </c>
      <c r="C467" s="307" t="str">
        <f t="shared" si="455"/>
        <v/>
      </c>
      <c r="D467" s="312" t="str">
        <f>IF(AND('別紙3-1_区分⑤所要額内訳'!$I$4="大規模施設等(定員30人以上)",$D$426&gt;=5),D360,IF(AND('別紙3-1_区分⑤所要額内訳'!$I$4="小規模施設等(定員29人以下)",$D$426&gt;=2),D360,""))</f>
        <v/>
      </c>
      <c r="E467" s="312" t="str">
        <f>IF(AND('別紙3-1_区分⑤所要額内訳'!$I$4="大規模施設等(定員30人以上)",$E$426&gt;=5),E360,IF(AND('別紙3-1_区分⑤所要額内訳'!$I$4="小規模施設等(定員29人以下)",$E$426&gt;=2),E360,""))</f>
        <v/>
      </c>
      <c r="F467" s="312" t="str">
        <f>IF(AND('別紙3-1_区分⑤所要額内訳'!$I$4="大規模施設等(定員30人以上)",$F$426&gt;=5),F360,IF(AND('別紙3-1_区分⑤所要額内訳'!$I$4="小規模施設等(定員29人以下)",$F$426&gt;=2),F360,""))</f>
        <v/>
      </c>
      <c r="G467" s="312" t="str">
        <f>IF(AND('別紙3-1_区分⑤所要額内訳'!$I$4="大規模施設等(定員30人以上)",$G$426&gt;=5),G360,IF(AND('別紙3-1_区分⑤所要額内訳'!$I$4="小規模施設等(定員29人以下)",$G$426&gt;=2),G360,""))</f>
        <v/>
      </c>
      <c r="H467" s="312" t="str">
        <f>IF(AND('別紙3-1_区分⑤所要額内訳'!$I$4="大規模施設等(定員30人以上)",$H$426&gt;=5),H360,IF(AND('別紙3-1_区分⑤所要額内訳'!$I$4="小規模施設等(定員29人以下)",$H$426&gt;=2),H360,""))</f>
        <v/>
      </c>
      <c r="I467" s="312" t="str">
        <f>IF(AND('別紙3-1_区分⑤所要額内訳'!$I$4="大規模施設等(定員30人以上)",$I$426&gt;=5),I360,IF(AND('別紙3-1_区分⑤所要額内訳'!$I$4="小規模施設等(定員29人以下)",$I$426&gt;=2),I360,""))</f>
        <v/>
      </c>
      <c r="J467" s="312" t="str">
        <f>IF(AND('別紙3-1_区分⑤所要額内訳'!$I$4="大規模施設等(定員30人以上)",$J$426&gt;=5),J360,IF(AND('別紙3-1_区分⑤所要額内訳'!$I$4="小規模施設等(定員29人以下)",$J$426&gt;=2),J360,""))</f>
        <v/>
      </c>
      <c r="K467" s="312" t="str">
        <f>IF(AND('別紙3-1_区分⑤所要額内訳'!$I$4="大規模施設等(定員30人以上)",$K$426&gt;=5),K360,IF(AND('別紙3-1_区分⑤所要額内訳'!$I$4="小規模施設等(定員29人以下)",$K$426&gt;=2),K360,""))</f>
        <v/>
      </c>
      <c r="L467" s="312" t="str">
        <f>IF(AND('別紙3-1_区分⑤所要額内訳'!$I$4="大規模施設等(定員30人以上)",$L$426&gt;=5),L360,IF(AND('別紙3-1_区分⑤所要額内訳'!$I$4="小規模施設等(定員29人以下)",$L$426&gt;=2),L360,""))</f>
        <v/>
      </c>
      <c r="M467" s="312" t="str">
        <f>IF(AND('別紙3-1_区分⑤所要額内訳'!$I$4="大規模施設等(定員30人以上)",$M$426&gt;=5),M360,IF(AND('別紙3-1_区分⑤所要額内訳'!$I$4="小規模施設等(定員29人以下)",$M$426&gt;=2),M360,""))</f>
        <v/>
      </c>
      <c r="N467" s="312" t="str">
        <f>IF(AND('別紙3-1_区分⑤所要額内訳'!$I$4="大規模施設等(定員30人以上)",$N$426&gt;=5),N360,IF(AND('別紙3-1_区分⑤所要額内訳'!$I$4="小規模施設等(定員29人以下)",$N$426&gt;=2),N360,""))</f>
        <v/>
      </c>
      <c r="O467" s="312" t="str">
        <f>IF(AND('別紙3-1_区分⑤所要額内訳'!$I$4="大規模施設等(定員30人以上)",$O$426&gt;=5),O360,IF(AND('別紙3-1_区分⑤所要額内訳'!$I$4="小規模施設等(定員29人以下)",$O$426&gt;=2),O360,""))</f>
        <v/>
      </c>
      <c r="P467" s="312" t="str">
        <f>IF(AND('別紙3-1_区分⑤所要額内訳'!$I$4="大規模施設等(定員30人以上)",$P$426&gt;=5),P360,IF(AND('別紙3-1_区分⑤所要額内訳'!$I$4="小規模施設等(定員29人以下)",$P$426&gt;=2),P360,""))</f>
        <v/>
      </c>
      <c r="Q467" s="312" t="str">
        <f>IF(AND('別紙3-1_区分⑤所要額内訳'!$I$4="大規模施設等(定員30人以上)",$Q$426&gt;=5),Q360,IF(AND('別紙3-1_区分⑤所要額内訳'!$I$4="小規模施設等(定員29人以下)",$Q$426&gt;=2),Q360,""))</f>
        <v/>
      </c>
      <c r="R467" s="312" t="str">
        <f>IF(AND('別紙3-1_区分⑤所要額内訳'!$I$4="大規模施設等(定員30人以上)",$R$426&gt;=5),R360,IF(AND('別紙3-1_区分⑤所要額内訳'!$I$4="小規模施設等(定員29人以下)",$R$426&gt;=2),R360,""))</f>
        <v/>
      </c>
      <c r="S467" s="312" t="str">
        <f>IF(AND('別紙3-1_区分⑤所要額内訳'!$I$4="大規模施設等(定員30人以上)",$S$426&gt;=5),S360,IF(AND('別紙3-1_区分⑤所要額内訳'!$I$4="小規模施設等(定員29人以下)",$S$426&gt;=2),S360,""))</f>
        <v/>
      </c>
      <c r="T467" s="312" t="str">
        <f>IF(AND('別紙3-1_区分⑤所要額内訳'!$I$4="大規模施設等(定員30人以上)",$T$426&gt;=5),T360,IF(AND('別紙3-1_区分⑤所要額内訳'!$I$4="小規模施設等(定員29人以下)",$T$426&gt;=2),T360,""))</f>
        <v/>
      </c>
      <c r="U467" s="312" t="str">
        <f>IF(AND('別紙3-1_区分⑤所要額内訳'!$I$4="大規模施設等(定員30人以上)",$U$426&gt;=5),U360,IF(AND('別紙3-1_区分⑤所要額内訳'!$I$4="小規模施設等(定員29人以下)",$U$426&gt;=2),U360,""))</f>
        <v/>
      </c>
      <c r="V467" s="312" t="str">
        <f>IF(AND('別紙3-1_区分⑤所要額内訳'!$I$4="大規模施設等(定員30人以上)",$V$426&gt;=5),V360,IF(AND('別紙3-1_区分⑤所要額内訳'!$I$4="小規模施設等(定員29人以下)",$V$426&gt;=2),V360,""))</f>
        <v/>
      </c>
      <c r="W467" s="312" t="str">
        <f>IF(AND('別紙3-1_区分⑤所要額内訳'!$I$4="大規模施設等(定員30人以上)",$W$426&gt;=5),W360,IF(AND('別紙3-1_区分⑤所要額内訳'!$I$4="小規模施設等(定員29人以下)",$W$426&gt;=2),W360,""))</f>
        <v/>
      </c>
      <c r="X467" s="312" t="str">
        <f>IF(AND('別紙3-1_区分⑤所要額内訳'!$I$4="大規模施設等(定員30人以上)",$X$426&gt;=5),X360,IF(AND('別紙3-1_区分⑤所要額内訳'!$I$4="小規模施設等(定員29人以下)",$X$426&gt;=2),X360,""))</f>
        <v/>
      </c>
      <c r="Y467" s="312" t="str">
        <f>IF(AND('別紙3-1_区分⑤所要額内訳'!$I$4="大規模施設等(定員30人以上)",$Y$426&gt;=5),Y360,IF(AND('別紙3-1_区分⑤所要額内訳'!$I$4="小規模施設等(定員29人以下)",$Y$426&gt;=2),Y360,""))</f>
        <v/>
      </c>
      <c r="Z467" s="312" t="str">
        <f>IF(AND('別紙3-1_区分⑤所要額内訳'!$I$4="大規模施設等(定員30人以上)",$Z$426&gt;=5),Z360,IF(AND('別紙3-1_区分⑤所要額内訳'!$I$4="小規模施設等(定員29人以下)",$Z$426&gt;=2),Z360,""))</f>
        <v/>
      </c>
      <c r="AA467" s="312" t="str">
        <f>IF(AND('別紙3-1_区分⑤所要額内訳'!$I$4="大規模施設等(定員30人以上)",$AA$426&gt;=5),AA360,IF(AND('別紙3-1_区分⑤所要額内訳'!$I$4="小規模施設等(定員29人以下)",$AA$426&gt;=2),AA360,""))</f>
        <v/>
      </c>
      <c r="AB467" s="312" t="str">
        <f>IF(AND('別紙3-1_区分⑤所要額内訳'!$I$4="大規模施設等(定員30人以上)",$AB$426&gt;=5),AB360,IF(AND('別紙3-1_区分⑤所要額内訳'!$I$4="小規模施設等(定員29人以下)",$AB$426&gt;=2),AB360,""))</f>
        <v/>
      </c>
      <c r="AC467" s="312" t="str">
        <f>IF(AND('別紙3-1_区分⑤所要額内訳'!$I$4="大規模施設等(定員30人以上)",$AC$426&gt;=5),AC360,IF(AND('別紙3-1_区分⑤所要額内訳'!$I$4="小規模施設等(定員29人以下)",$AC$426&gt;=2),AC360,""))</f>
        <v/>
      </c>
      <c r="AD467" s="312" t="str">
        <f>IF(AND('別紙3-1_区分⑤所要額内訳'!$I$4="大規模施設等(定員30人以上)",$AD$426&gt;=5),AD360,IF(AND('別紙3-1_区分⑤所要額内訳'!$I$4="小規模施設等(定員29人以下)",$AD$426&gt;=2),AD360,""))</f>
        <v/>
      </c>
      <c r="AE467" s="312" t="str">
        <f>IF(AND('別紙3-1_区分⑤所要額内訳'!$I$4="大規模施設等(定員30人以上)",$AE$426&gt;=5),AE360,IF(AND('別紙3-1_区分⑤所要額内訳'!$I$4="小規模施設等(定員29人以下)",$AE$426&gt;=2),AE360,""))</f>
        <v/>
      </c>
      <c r="AF467" s="312" t="str">
        <f>IF(AND('別紙3-1_区分⑤所要額内訳'!$I$4="大規模施設等(定員30人以上)",$AF$426&gt;=5),AF360,IF(AND('別紙3-1_区分⑤所要額内訳'!$I$4="小規模施設等(定員29人以下)",$AF$426&gt;=2),AF360,""))</f>
        <v/>
      </c>
      <c r="AG467" s="312" t="str">
        <f>IF(AND('別紙3-1_区分⑤所要額内訳'!$I$4="大規模施設等(定員30人以上)",$AG$426&gt;=5),AG360,IF(AND('別紙3-1_区分⑤所要額内訳'!$I$4="小規模施設等(定員29人以下)",$AG$426&gt;=2),AG360,""))</f>
        <v/>
      </c>
      <c r="AH467" s="312" t="str">
        <f>IF(AND('別紙3-1_区分⑤所要額内訳'!$I$4="大規模施設等(定員30人以上)",$AH$426&gt;=5),AH360,IF(AND('別紙3-1_区分⑤所要額内訳'!$I$4="小規模施設等(定員29人以下)",$AH$426&gt;=2),AH360,""))</f>
        <v/>
      </c>
      <c r="AI467" s="312" t="str">
        <f>IF(AND('別紙3-1_区分⑤所要額内訳'!$I$4="大規模施設等(定員30人以上)",$AI$426&gt;=5),AI360,IF(AND('別紙3-1_区分⑤所要額内訳'!$I$4="小規模施設等(定員29人以下)",$AI$426&gt;=2),AI360,""))</f>
        <v/>
      </c>
      <c r="AJ467" s="312" t="str">
        <f>IF(AND('別紙3-1_区分⑤所要額内訳'!$I$4="大規模施設等(定員30人以上)",$AJ$426&gt;=5),AJ360,IF(AND('別紙3-1_区分⑤所要額内訳'!$I$4="小規模施設等(定員29人以下)",$AJ$426&gt;=2),AJ360,""))</f>
        <v/>
      </c>
      <c r="AK467" s="312" t="str">
        <f>IF(AND('別紙3-1_区分⑤所要額内訳'!$I$4="大規模施設等(定員30人以上)",$AK$426&gt;=5),AK360,IF(AND('別紙3-1_区分⑤所要額内訳'!$I$4="小規模施設等(定員29人以下)",$AK$426&gt;=2),AK360,""))</f>
        <v/>
      </c>
      <c r="AL467" s="312" t="str">
        <f>IF(AND('別紙3-1_区分⑤所要額内訳'!$I$4="大規模施設等(定員30人以上)",$AL$426&gt;=5),AL360,IF(AND('別紙3-1_区分⑤所要額内訳'!$I$4="小規模施設等(定員29人以下)",$AL$426&gt;=2),AL360,""))</f>
        <v/>
      </c>
      <c r="AM467" s="312" t="str">
        <f>IF(AND('別紙3-1_区分⑤所要額内訳'!$I$4="大規模施設等(定員30人以上)",$AM$426&gt;=5),AM360,IF(AND('別紙3-1_区分⑤所要額内訳'!$I$4="小規模施設等(定員29人以下)",$AM$426&gt;=2),AM360,""))</f>
        <v/>
      </c>
      <c r="AN467" s="312" t="str">
        <f>IF(AND('別紙3-1_区分⑤所要額内訳'!$I$4="大規模施設等(定員30人以上)",$AN$426&gt;=5),AN360,IF(AND('別紙3-1_区分⑤所要額内訳'!$I$4="小規模施設等(定員29人以下)",$AN$426&gt;=2),AN360,""))</f>
        <v/>
      </c>
      <c r="AO467" s="312" t="str">
        <f>IF(AND('別紙3-1_区分⑤所要額内訳'!$I$4="大規模施設等(定員30人以上)",$AO$426&gt;=5),AO360,IF(AND('別紙3-1_区分⑤所要額内訳'!$I$4="小規模施設等(定員29人以下)",$AO$426&gt;=2),AO360,""))</f>
        <v/>
      </c>
      <c r="AP467" s="312" t="str">
        <f>IF(AND('別紙3-1_区分⑤所要額内訳'!$I$4="大規模施設等(定員30人以上)",$AP$426&gt;=5),AP360,IF(AND('別紙3-1_区分⑤所要額内訳'!$I$4="小規模施設等(定員29人以下)",$AP$426&gt;=2),AP360,""))</f>
        <v/>
      </c>
      <c r="AQ467" s="312" t="str">
        <f>IF(AND('別紙3-1_区分⑤所要額内訳'!$I$4="大規模施設等(定員30人以上)",$AQ$426&gt;=5),AQ360,IF(AND('別紙3-1_区分⑤所要額内訳'!$I$4="小規模施設等(定員29人以下)",$AQ$426&gt;=2),AQ360,""))</f>
        <v/>
      </c>
      <c r="AR467" s="312" t="str">
        <f>IF(AND('別紙3-1_区分⑤所要額内訳'!$I$4="大規模施設等(定員30人以上)",$AR$426&gt;=5),AR360,IF(AND('別紙3-1_区分⑤所要額内訳'!$I$4="小規模施設等(定員29人以下)",$AR$426&gt;=2),AR360,""))</f>
        <v/>
      </c>
      <c r="AS467" s="312" t="str">
        <f>IF(AND('別紙3-1_区分⑤所要額内訳'!$I$4="大規模施設等(定員30人以上)",$AS$426&gt;=5),AS360,IF(AND('別紙3-1_区分⑤所要額内訳'!$I$4="小規模施設等(定員29人以下)",$AS$426&gt;=2),AS360,""))</f>
        <v/>
      </c>
      <c r="AT467" s="312" t="str">
        <f>IF(AND('別紙3-1_区分⑤所要額内訳'!$I$4="大規模施設等(定員30人以上)",$AT$426&gt;=5),AT360,IF(AND('別紙3-1_区分⑤所要額内訳'!$I$4="小規模施設等(定員29人以下)",$AT$426&gt;=2),AT360,""))</f>
        <v/>
      </c>
      <c r="AU467" s="312" t="str">
        <f>IF(AND('別紙3-1_区分⑤所要額内訳'!$I$4="大規模施設等(定員30人以上)",$AU$426&gt;=5),AU360,IF(AND('別紙3-1_区分⑤所要額内訳'!$I$4="小規模施設等(定員29人以下)",$AU$426&gt;=2),AU360,""))</f>
        <v/>
      </c>
      <c r="AV467" s="312" t="str">
        <f>IF(AND('別紙3-1_区分⑤所要額内訳'!$I$4="大規模施設等(定員30人以上)",$AV$426&gt;=5),AV360,IF(AND('別紙3-1_区分⑤所要額内訳'!$I$4="小規模施設等(定員29人以下)",$AV$426&gt;=2),AV360,""))</f>
        <v/>
      </c>
      <c r="AW467" s="312" t="str">
        <f>IF(AND('別紙3-1_区分⑤所要額内訳'!$I$4="大規模施設等(定員30人以上)",$AW$426&gt;=5),AW360,IF(AND('別紙3-1_区分⑤所要額内訳'!$I$4="小規模施設等(定員29人以下)",$AW$426&gt;=2),AW360,""))</f>
        <v/>
      </c>
      <c r="AX467" s="312" t="str">
        <f>IF(AND('別紙3-1_区分⑤所要額内訳'!$I$4="大規模施設等(定員30人以上)",$AX$426&gt;=5),AX360,IF(AND('別紙3-1_区分⑤所要額内訳'!$I$4="小規模施設等(定員29人以下)",$AX$426&gt;=2),AX360,""))</f>
        <v/>
      </c>
      <c r="AY467" s="312" t="str">
        <f>IF(AND('別紙3-1_区分⑤所要額内訳'!$I$4="大規模施設等(定員30人以上)",$AY$426&gt;=5),AY360,IF(AND('別紙3-1_区分⑤所要額内訳'!$I$4="小規模施設等(定員29人以下)",$AY$426&gt;=2),AY360,""))</f>
        <v/>
      </c>
      <c r="AZ467" s="312" t="str">
        <f>IF(AND('別紙3-1_区分⑤所要額内訳'!$I$4="大規模施設等(定員30人以上)",$AZ$426&gt;=5),AZ360,IF(AND('別紙3-1_区分⑤所要額内訳'!$I$4="小規模施設等(定員29人以下)",$AZ$426&gt;=2),AZ360,""))</f>
        <v/>
      </c>
      <c r="BA467" s="312" t="str">
        <f>IF(AND('別紙3-1_区分⑤所要額内訳'!$I$4="大規模施設等(定員30人以上)",$BA$426&gt;=5),BA360,IF(AND('別紙3-1_区分⑤所要額内訳'!$I$4="小規模施設等(定員29人以下)",$BA$426&gt;=2),BA360,""))</f>
        <v/>
      </c>
      <c r="BB467" s="311">
        <f t="shared" si="456"/>
        <v>0</v>
      </c>
    </row>
    <row r="468" spans="1:54">
      <c r="A468" s="307" t="str">
        <f t="shared" si="455"/>
        <v/>
      </c>
      <c r="B468" s="313" t="str">
        <f t="shared" si="455"/>
        <v/>
      </c>
      <c r="C468" s="307" t="str">
        <f t="shared" si="455"/>
        <v/>
      </c>
      <c r="D468" s="312" t="str">
        <f>IF(AND('別紙3-1_区分⑤所要額内訳'!$I$4="大規模施設等(定員30人以上)",$D$426&gt;=5),D361,IF(AND('別紙3-1_区分⑤所要額内訳'!$I$4="小規模施設等(定員29人以下)",$D$426&gt;=2),D361,""))</f>
        <v/>
      </c>
      <c r="E468" s="312" t="str">
        <f>IF(AND('別紙3-1_区分⑤所要額内訳'!$I$4="大規模施設等(定員30人以上)",$E$426&gt;=5),E361,IF(AND('別紙3-1_区分⑤所要額内訳'!$I$4="小規模施設等(定員29人以下)",$E$426&gt;=2),E361,""))</f>
        <v/>
      </c>
      <c r="F468" s="312" t="str">
        <f>IF(AND('別紙3-1_区分⑤所要額内訳'!$I$4="大規模施設等(定員30人以上)",$F$426&gt;=5),F361,IF(AND('別紙3-1_区分⑤所要額内訳'!$I$4="小規模施設等(定員29人以下)",$F$426&gt;=2),F361,""))</f>
        <v/>
      </c>
      <c r="G468" s="312" t="str">
        <f>IF(AND('別紙3-1_区分⑤所要額内訳'!$I$4="大規模施設等(定員30人以上)",$G$426&gt;=5),G361,IF(AND('別紙3-1_区分⑤所要額内訳'!$I$4="小規模施設等(定員29人以下)",$G$426&gt;=2),G361,""))</f>
        <v/>
      </c>
      <c r="H468" s="312" t="str">
        <f>IF(AND('別紙3-1_区分⑤所要額内訳'!$I$4="大規模施設等(定員30人以上)",$H$426&gt;=5),H361,IF(AND('別紙3-1_区分⑤所要額内訳'!$I$4="小規模施設等(定員29人以下)",$H$426&gt;=2),H361,""))</f>
        <v/>
      </c>
      <c r="I468" s="312" t="str">
        <f>IF(AND('別紙3-1_区分⑤所要額内訳'!$I$4="大規模施設等(定員30人以上)",$I$426&gt;=5),I361,IF(AND('別紙3-1_区分⑤所要額内訳'!$I$4="小規模施設等(定員29人以下)",$I$426&gt;=2),I361,""))</f>
        <v/>
      </c>
      <c r="J468" s="312" t="str">
        <f>IF(AND('別紙3-1_区分⑤所要額内訳'!$I$4="大規模施設等(定員30人以上)",$J$426&gt;=5),J361,IF(AND('別紙3-1_区分⑤所要額内訳'!$I$4="小規模施設等(定員29人以下)",$J$426&gt;=2),J361,""))</f>
        <v/>
      </c>
      <c r="K468" s="312" t="str">
        <f>IF(AND('別紙3-1_区分⑤所要額内訳'!$I$4="大規模施設等(定員30人以上)",$K$426&gt;=5),K361,IF(AND('別紙3-1_区分⑤所要額内訳'!$I$4="小規模施設等(定員29人以下)",$K$426&gt;=2),K361,""))</f>
        <v/>
      </c>
      <c r="L468" s="312" t="str">
        <f>IF(AND('別紙3-1_区分⑤所要額内訳'!$I$4="大規模施設等(定員30人以上)",$L$426&gt;=5),L361,IF(AND('別紙3-1_区分⑤所要額内訳'!$I$4="小規模施設等(定員29人以下)",$L$426&gt;=2),L361,""))</f>
        <v/>
      </c>
      <c r="M468" s="312" t="str">
        <f>IF(AND('別紙3-1_区分⑤所要額内訳'!$I$4="大規模施設等(定員30人以上)",$M$426&gt;=5),M361,IF(AND('別紙3-1_区分⑤所要額内訳'!$I$4="小規模施設等(定員29人以下)",$M$426&gt;=2),M361,""))</f>
        <v/>
      </c>
      <c r="N468" s="312" t="str">
        <f>IF(AND('別紙3-1_区分⑤所要額内訳'!$I$4="大規模施設等(定員30人以上)",$N$426&gt;=5),N361,IF(AND('別紙3-1_区分⑤所要額内訳'!$I$4="小規模施設等(定員29人以下)",$N$426&gt;=2),N361,""))</f>
        <v/>
      </c>
      <c r="O468" s="312" t="str">
        <f>IF(AND('別紙3-1_区分⑤所要額内訳'!$I$4="大規模施設等(定員30人以上)",$O$426&gt;=5),O361,IF(AND('別紙3-1_区分⑤所要額内訳'!$I$4="小規模施設等(定員29人以下)",$O$426&gt;=2),O361,""))</f>
        <v/>
      </c>
      <c r="P468" s="312" t="str">
        <f>IF(AND('別紙3-1_区分⑤所要額内訳'!$I$4="大規模施設等(定員30人以上)",$P$426&gt;=5),P361,IF(AND('別紙3-1_区分⑤所要額内訳'!$I$4="小規模施設等(定員29人以下)",$P$426&gt;=2),P361,""))</f>
        <v/>
      </c>
      <c r="Q468" s="312" t="str">
        <f>IF(AND('別紙3-1_区分⑤所要額内訳'!$I$4="大規模施設等(定員30人以上)",$Q$426&gt;=5),Q361,IF(AND('別紙3-1_区分⑤所要額内訳'!$I$4="小規模施設等(定員29人以下)",$Q$426&gt;=2),Q361,""))</f>
        <v/>
      </c>
      <c r="R468" s="312" t="str">
        <f>IF(AND('別紙3-1_区分⑤所要額内訳'!$I$4="大規模施設等(定員30人以上)",$R$426&gt;=5),R361,IF(AND('別紙3-1_区分⑤所要額内訳'!$I$4="小規模施設等(定員29人以下)",$R$426&gt;=2),R361,""))</f>
        <v/>
      </c>
      <c r="S468" s="312" t="str">
        <f>IF(AND('別紙3-1_区分⑤所要額内訳'!$I$4="大規模施設等(定員30人以上)",$S$426&gt;=5),S361,IF(AND('別紙3-1_区分⑤所要額内訳'!$I$4="小規模施設等(定員29人以下)",$S$426&gt;=2),S361,""))</f>
        <v/>
      </c>
      <c r="T468" s="312" t="str">
        <f>IF(AND('別紙3-1_区分⑤所要額内訳'!$I$4="大規模施設等(定員30人以上)",$T$426&gt;=5),T361,IF(AND('別紙3-1_区分⑤所要額内訳'!$I$4="小規模施設等(定員29人以下)",$T$426&gt;=2),T361,""))</f>
        <v/>
      </c>
      <c r="U468" s="312" t="str">
        <f>IF(AND('別紙3-1_区分⑤所要額内訳'!$I$4="大規模施設等(定員30人以上)",$U$426&gt;=5),U361,IF(AND('別紙3-1_区分⑤所要額内訳'!$I$4="小規模施設等(定員29人以下)",$U$426&gt;=2),U361,""))</f>
        <v/>
      </c>
      <c r="V468" s="312" t="str">
        <f>IF(AND('別紙3-1_区分⑤所要額内訳'!$I$4="大規模施設等(定員30人以上)",$V$426&gt;=5),V361,IF(AND('別紙3-1_区分⑤所要額内訳'!$I$4="小規模施設等(定員29人以下)",$V$426&gt;=2),V361,""))</f>
        <v/>
      </c>
      <c r="W468" s="312" t="str">
        <f>IF(AND('別紙3-1_区分⑤所要額内訳'!$I$4="大規模施設等(定員30人以上)",$W$426&gt;=5),W361,IF(AND('別紙3-1_区分⑤所要額内訳'!$I$4="小規模施設等(定員29人以下)",$W$426&gt;=2),W361,""))</f>
        <v/>
      </c>
      <c r="X468" s="312" t="str">
        <f>IF(AND('別紙3-1_区分⑤所要額内訳'!$I$4="大規模施設等(定員30人以上)",$X$426&gt;=5),X361,IF(AND('別紙3-1_区分⑤所要額内訳'!$I$4="小規模施設等(定員29人以下)",$X$426&gt;=2),X361,""))</f>
        <v/>
      </c>
      <c r="Y468" s="312" t="str">
        <f>IF(AND('別紙3-1_区分⑤所要額内訳'!$I$4="大規模施設等(定員30人以上)",$Y$426&gt;=5),Y361,IF(AND('別紙3-1_区分⑤所要額内訳'!$I$4="小規模施設等(定員29人以下)",$Y$426&gt;=2),Y361,""))</f>
        <v/>
      </c>
      <c r="Z468" s="312" t="str">
        <f>IF(AND('別紙3-1_区分⑤所要額内訳'!$I$4="大規模施設等(定員30人以上)",$Z$426&gt;=5),Z361,IF(AND('別紙3-1_区分⑤所要額内訳'!$I$4="小規模施設等(定員29人以下)",$Z$426&gt;=2),Z361,""))</f>
        <v/>
      </c>
      <c r="AA468" s="312" t="str">
        <f>IF(AND('別紙3-1_区分⑤所要額内訳'!$I$4="大規模施設等(定員30人以上)",$AA$426&gt;=5),AA361,IF(AND('別紙3-1_区分⑤所要額内訳'!$I$4="小規模施設等(定員29人以下)",$AA$426&gt;=2),AA361,""))</f>
        <v/>
      </c>
      <c r="AB468" s="312" t="str">
        <f>IF(AND('別紙3-1_区分⑤所要額内訳'!$I$4="大規模施設等(定員30人以上)",$AB$426&gt;=5),AB361,IF(AND('別紙3-1_区分⑤所要額内訳'!$I$4="小規模施設等(定員29人以下)",$AB$426&gt;=2),AB361,""))</f>
        <v/>
      </c>
      <c r="AC468" s="312" t="str">
        <f>IF(AND('別紙3-1_区分⑤所要額内訳'!$I$4="大規模施設等(定員30人以上)",$AC$426&gt;=5),AC361,IF(AND('別紙3-1_区分⑤所要額内訳'!$I$4="小規模施設等(定員29人以下)",$AC$426&gt;=2),AC361,""))</f>
        <v/>
      </c>
      <c r="AD468" s="312" t="str">
        <f>IF(AND('別紙3-1_区分⑤所要額内訳'!$I$4="大規模施設等(定員30人以上)",$AD$426&gt;=5),AD361,IF(AND('別紙3-1_区分⑤所要額内訳'!$I$4="小規模施設等(定員29人以下)",$AD$426&gt;=2),AD361,""))</f>
        <v/>
      </c>
      <c r="AE468" s="312" t="str">
        <f>IF(AND('別紙3-1_区分⑤所要額内訳'!$I$4="大規模施設等(定員30人以上)",$AE$426&gt;=5),AE361,IF(AND('別紙3-1_区分⑤所要額内訳'!$I$4="小規模施設等(定員29人以下)",$AE$426&gt;=2),AE361,""))</f>
        <v/>
      </c>
      <c r="AF468" s="312" t="str">
        <f>IF(AND('別紙3-1_区分⑤所要額内訳'!$I$4="大規模施設等(定員30人以上)",$AF$426&gt;=5),AF361,IF(AND('別紙3-1_区分⑤所要額内訳'!$I$4="小規模施設等(定員29人以下)",$AF$426&gt;=2),AF361,""))</f>
        <v/>
      </c>
      <c r="AG468" s="312" t="str">
        <f>IF(AND('別紙3-1_区分⑤所要額内訳'!$I$4="大規模施設等(定員30人以上)",$AG$426&gt;=5),AG361,IF(AND('別紙3-1_区分⑤所要額内訳'!$I$4="小規模施設等(定員29人以下)",$AG$426&gt;=2),AG361,""))</f>
        <v/>
      </c>
      <c r="AH468" s="312" t="str">
        <f>IF(AND('別紙3-1_区分⑤所要額内訳'!$I$4="大規模施設等(定員30人以上)",$AH$426&gt;=5),AH361,IF(AND('別紙3-1_区分⑤所要額内訳'!$I$4="小規模施設等(定員29人以下)",$AH$426&gt;=2),AH361,""))</f>
        <v/>
      </c>
      <c r="AI468" s="312" t="str">
        <f>IF(AND('別紙3-1_区分⑤所要額内訳'!$I$4="大規模施設等(定員30人以上)",$AI$426&gt;=5),AI361,IF(AND('別紙3-1_区分⑤所要額内訳'!$I$4="小規模施設等(定員29人以下)",$AI$426&gt;=2),AI361,""))</f>
        <v/>
      </c>
      <c r="AJ468" s="312" t="str">
        <f>IF(AND('別紙3-1_区分⑤所要額内訳'!$I$4="大規模施設等(定員30人以上)",$AJ$426&gt;=5),AJ361,IF(AND('別紙3-1_区分⑤所要額内訳'!$I$4="小規模施設等(定員29人以下)",$AJ$426&gt;=2),AJ361,""))</f>
        <v/>
      </c>
      <c r="AK468" s="312" t="str">
        <f>IF(AND('別紙3-1_区分⑤所要額内訳'!$I$4="大規模施設等(定員30人以上)",$AK$426&gt;=5),AK361,IF(AND('別紙3-1_区分⑤所要額内訳'!$I$4="小規模施設等(定員29人以下)",$AK$426&gt;=2),AK361,""))</f>
        <v/>
      </c>
      <c r="AL468" s="312" t="str">
        <f>IF(AND('別紙3-1_区分⑤所要額内訳'!$I$4="大規模施設等(定員30人以上)",$AL$426&gt;=5),AL361,IF(AND('別紙3-1_区分⑤所要額内訳'!$I$4="小規模施設等(定員29人以下)",$AL$426&gt;=2),AL361,""))</f>
        <v/>
      </c>
      <c r="AM468" s="312" t="str">
        <f>IF(AND('別紙3-1_区分⑤所要額内訳'!$I$4="大規模施設等(定員30人以上)",$AM$426&gt;=5),AM361,IF(AND('別紙3-1_区分⑤所要額内訳'!$I$4="小規模施設等(定員29人以下)",$AM$426&gt;=2),AM361,""))</f>
        <v/>
      </c>
      <c r="AN468" s="312" t="str">
        <f>IF(AND('別紙3-1_区分⑤所要額内訳'!$I$4="大規模施設等(定員30人以上)",$AN$426&gt;=5),AN361,IF(AND('別紙3-1_区分⑤所要額内訳'!$I$4="小規模施設等(定員29人以下)",$AN$426&gt;=2),AN361,""))</f>
        <v/>
      </c>
      <c r="AO468" s="312" t="str">
        <f>IF(AND('別紙3-1_区分⑤所要額内訳'!$I$4="大規模施設等(定員30人以上)",$AO$426&gt;=5),AO361,IF(AND('別紙3-1_区分⑤所要額内訳'!$I$4="小規模施設等(定員29人以下)",$AO$426&gt;=2),AO361,""))</f>
        <v/>
      </c>
      <c r="AP468" s="312" t="str">
        <f>IF(AND('別紙3-1_区分⑤所要額内訳'!$I$4="大規模施設等(定員30人以上)",$AP$426&gt;=5),AP361,IF(AND('別紙3-1_区分⑤所要額内訳'!$I$4="小規模施設等(定員29人以下)",$AP$426&gt;=2),AP361,""))</f>
        <v/>
      </c>
      <c r="AQ468" s="312" t="str">
        <f>IF(AND('別紙3-1_区分⑤所要額内訳'!$I$4="大規模施設等(定員30人以上)",$AQ$426&gt;=5),AQ361,IF(AND('別紙3-1_区分⑤所要額内訳'!$I$4="小規模施設等(定員29人以下)",$AQ$426&gt;=2),AQ361,""))</f>
        <v/>
      </c>
      <c r="AR468" s="312" t="str">
        <f>IF(AND('別紙3-1_区分⑤所要額内訳'!$I$4="大規模施設等(定員30人以上)",$AR$426&gt;=5),AR361,IF(AND('別紙3-1_区分⑤所要額内訳'!$I$4="小規模施設等(定員29人以下)",$AR$426&gt;=2),AR361,""))</f>
        <v/>
      </c>
      <c r="AS468" s="312" t="str">
        <f>IF(AND('別紙3-1_区分⑤所要額内訳'!$I$4="大規模施設等(定員30人以上)",$AS$426&gt;=5),AS361,IF(AND('別紙3-1_区分⑤所要額内訳'!$I$4="小規模施設等(定員29人以下)",$AS$426&gt;=2),AS361,""))</f>
        <v/>
      </c>
      <c r="AT468" s="312" t="str">
        <f>IF(AND('別紙3-1_区分⑤所要額内訳'!$I$4="大規模施設等(定員30人以上)",$AT$426&gt;=5),AT361,IF(AND('別紙3-1_区分⑤所要額内訳'!$I$4="小規模施設等(定員29人以下)",$AT$426&gt;=2),AT361,""))</f>
        <v/>
      </c>
      <c r="AU468" s="312" t="str">
        <f>IF(AND('別紙3-1_区分⑤所要額内訳'!$I$4="大規模施設等(定員30人以上)",$AU$426&gt;=5),AU361,IF(AND('別紙3-1_区分⑤所要額内訳'!$I$4="小規模施設等(定員29人以下)",$AU$426&gt;=2),AU361,""))</f>
        <v/>
      </c>
      <c r="AV468" s="312" t="str">
        <f>IF(AND('別紙3-1_区分⑤所要額内訳'!$I$4="大規模施設等(定員30人以上)",$AV$426&gt;=5),AV361,IF(AND('別紙3-1_区分⑤所要額内訳'!$I$4="小規模施設等(定員29人以下)",$AV$426&gt;=2),AV361,""))</f>
        <v/>
      </c>
      <c r="AW468" s="312" t="str">
        <f>IF(AND('別紙3-1_区分⑤所要額内訳'!$I$4="大規模施設等(定員30人以上)",$AW$426&gt;=5),AW361,IF(AND('別紙3-1_区分⑤所要額内訳'!$I$4="小規模施設等(定員29人以下)",$AW$426&gt;=2),AW361,""))</f>
        <v/>
      </c>
      <c r="AX468" s="312" t="str">
        <f>IF(AND('別紙3-1_区分⑤所要額内訳'!$I$4="大規模施設等(定員30人以上)",$AX$426&gt;=5),AX361,IF(AND('別紙3-1_区分⑤所要額内訳'!$I$4="小規模施設等(定員29人以下)",$AX$426&gt;=2),AX361,""))</f>
        <v/>
      </c>
      <c r="AY468" s="312" t="str">
        <f>IF(AND('別紙3-1_区分⑤所要額内訳'!$I$4="大規模施設等(定員30人以上)",$AY$426&gt;=5),AY361,IF(AND('別紙3-1_区分⑤所要額内訳'!$I$4="小規模施設等(定員29人以下)",$AY$426&gt;=2),AY361,""))</f>
        <v/>
      </c>
      <c r="AZ468" s="312" t="str">
        <f>IF(AND('別紙3-1_区分⑤所要額内訳'!$I$4="大規模施設等(定員30人以上)",$AZ$426&gt;=5),AZ361,IF(AND('別紙3-1_区分⑤所要額内訳'!$I$4="小規模施設等(定員29人以下)",$AZ$426&gt;=2),AZ361,""))</f>
        <v/>
      </c>
      <c r="BA468" s="312" t="str">
        <f>IF(AND('別紙3-1_区分⑤所要額内訳'!$I$4="大規模施設等(定員30人以上)",$BA$426&gt;=5),BA361,IF(AND('別紙3-1_区分⑤所要額内訳'!$I$4="小規模施設等(定員29人以下)",$BA$426&gt;=2),BA361,""))</f>
        <v/>
      </c>
      <c r="BB468" s="311">
        <f t="shared" si="456"/>
        <v>0</v>
      </c>
    </row>
    <row r="469" spans="1:54">
      <c r="A469" s="307" t="str">
        <f t="shared" si="455"/>
        <v/>
      </c>
      <c r="B469" s="313" t="str">
        <f t="shared" si="455"/>
        <v/>
      </c>
      <c r="C469" s="307" t="str">
        <f t="shared" si="455"/>
        <v/>
      </c>
      <c r="D469" s="312" t="str">
        <f>IF(AND('別紙3-1_区分⑤所要額内訳'!$I$4="大規模施設等(定員30人以上)",$D$426&gt;=5),D362,IF(AND('別紙3-1_区分⑤所要額内訳'!$I$4="小規模施設等(定員29人以下)",$D$426&gt;=2),D362,""))</f>
        <v/>
      </c>
      <c r="E469" s="312" t="str">
        <f>IF(AND('別紙3-1_区分⑤所要額内訳'!$I$4="大規模施設等(定員30人以上)",$E$426&gt;=5),E362,IF(AND('別紙3-1_区分⑤所要額内訳'!$I$4="小規模施設等(定員29人以下)",$E$426&gt;=2),E362,""))</f>
        <v/>
      </c>
      <c r="F469" s="312" t="str">
        <f>IF(AND('別紙3-1_区分⑤所要額内訳'!$I$4="大規模施設等(定員30人以上)",$F$426&gt;=5),F362,IF(AND('別紙3-1_区分⑤所要額内訳'!$I$4="小規模施設等(定員29人以下)",$F$426&gt;=2),F362,""))</f>
        <v/>
      </c>
      <c r="G469" s="312" t="str">
        <f>IF(AND('別紙3-1_区分⑤所要額内訳'!$I$4="大規模施設等(定員30人以上)",$G$426&gt;=5),G362,IF(AND('別紙3-1_区分⑤所要額内訳'!$I$4="小規模施設等(定員29人以下)",$G$426&gt;=2),G362,""))</f>
        <v/>
      </c>
      <c r="H469" s="312" t="str">
        <f>IF(AND('別紙3-1_区分⑤所要額内訳'!$I$4="大規模施設等(定員30人以上)",$H$426&gt;=5),H362,IF(AND('別紙3-1_区分⑤所要額内訳'!$I$4="小規模施設等(定員29人以下)",$H$426&gt;=2),H362,""))</f>
        <v/>
      </c>
      <c r="I469" s="312" t="str">
        <f>IF(AND('別紙3-1_区分⑤所要額内訳'!$I$4="大規模施設等(定員30人以上)",$I$426&gt;=5),I362,IF(AND('別紙3-1_区分⑤所要額内訳'!$I$4="小規模施設等(定員29人以下)",$I$426&gt;=2),I362,""))</f>
        <v/>
      </c>
      <c r="J469" s="312" t="str">
        <f>IF(AND('別紙3-1_区分⑤所要額内訳'!$I$4="大規模施設等(定員30人以上)",$J$426&gt;=5),J362,IF(AND('別紙3-1_区分⑤所要額内訳'!$I$4="小規模施設等(定員29人以下)",$J$426&gt;=2),J362,""))</f>
        <v/>
      </c>
      <c r="K469" s="312" t="str">
        <f>IF(AND('別紙3-1_区分⑤所要額内訳'!$I$4="大規模施設等(定員30人以上)",$K$426&gt;=5),K362,IF(AND('別紙3-1_区分⑤所要額内訳'!$I$4="小規模施設等(定員29人以下)",$K$426&gt;=2),K362,""))</f>
        <v/>
      </c>
      <c r="L469" s="312" t="str">
        <f>IF(AND('別紙3-1_区分⑤所要額内訳'!$I$4="大規模施設等(定員30人以上)",$L$426&gt;=5),L362,IF(AND('別紙3-1_区分⑤所要額内訳'!$I$4="小規模施設等(定員29人以下)",$L$426&gt;=2),L362,""))</f>
        <v/>
      </c>
      <c r="M469" s="312" t="str">
        <f>IF(AND('別紙3-1_区分⑤所要額内訳'!$I$4="大規模施設等(定員30人以上)",$M$426&gt;=5),M362,IF(AND('別紙3-1_区分⑤所要額内訳'!$I$4="小規模施設等(定員29人以下)",$M$426&gt;=2),M362,""))</f>
        <v/>
      </c>
      <c r="N469" s="312" t="str">
        <f>IF(AND('別紙3-1_区分⑤所要額内訳'!$I$4="大規模施設等(定員30人以上)",$N$426&gt;=5),N362,IF(AND('別紙3-1_区分⑤所要額内訳'!$I$4="小規模施設等(定員29人以下)",$N$426&gt;=2),N362,""))</f>
        <v/>
      </c>
      <c r="O469" s="312" t="str">
        <f>IF(AND('別紙3-1_区分⑤所要額内訳'!$I$4="大規模施設等(定員30人以上)",$O$426&gt;=5),O362,IF(AND('別紙3-1_区分⑤所要額内訳'!$I$4="小規模施設等(定員29人以下)",$O$426&gt;=2),O362,""))</f>
        <v/>
      </c>
      <c r="P469" s="312" t="str">
        <f>IF(AND('別紙3-1_区分⑤所要額内訳'!$I$4="大規模施設等(定員30人以上)",$P$426&gt;=5),P362,IF(AND('別紙3-1_区分⑤所要額内訳'!$I$4="小規模施設等(定員29人以下)",$P$426&gt;=2),P362,""))</f>
        <v/>
      </c>
      <c r="Q469" s="312" t="str">
        <f>IF(AND('別紙3-1_区分⑤所要額内訳'!$I$4="大規模施設等(定員30人以上)",$Q$426&gt;=5),Q362,IF(AND('別紙3-1_区分⑤所要額内訳'!$I$4="小規模施設等(定員29人以下)",$Q$426&gt;=2),Q362,""))</f>
        <v/>
      </c>
      <c r="R469" s="312" t="str">
        <f>IF(AND('別紙3-1_区分⑤所要額内訳'!$I$4="大規模施設等(定員30人以上)",$R$426&gt;=5),R362,IF(AND('別紙3-1_区分⑤所要額内訳'!$I$4="小規模施設等(定員29人以下)",$R$426&gt;=2),R362,""))</f>
        <v/>
      </c>
      <c r="S469" s="312" t="str">
        <f>IF(AND('別紙3-1_区分⑤所要額内訳'!$I$4="大規模施設等(定員30人以上)",$S$426&gt;=5),S362,IF(AND('別紙3-1_区分⑤所要額内訳'!$I$4="小規模施設等(定員29人以下)",$S$426&gt;=2),S362,""))</f>
        <v/>
      </c>
      <c r="T469" s="312" t="str">
        <f>IF(AND('別紙3-1_区分⑤所要額内訳'!$I$4="大規模施設等(定員30人以上)",$T$426&gt;=5),T362,IF(AND('別紙3-1_区分⑤所要額内訳'!$I$4="小規模施設等(定員29人以下)",$T$426&gt;=2),T362,""))</f>
        <v/>
      </c>
      <c r="U469" s="312" t="str">
        <f>IF(AND('別紙3-1_区分⑤所要額内訳'!$I$4="大規模施設等(定員30人以上)",$U$426&gt;=5),U362,IF(AND('別紙3-1_区分⑤所要額内訳'!$I$4="小規模施設等(定員29人以下)",$U$426&gt;=2),U362,""))</f>
        <v/>
      </c>
      <c r="V469" s="312" t="str">
        <f>IF(AND('別紙3-1_区分⑤所要額内訳'!$I$4="大規模施設等(定員30人以上)",$V$426&gt;=5),V362,IF(AND('別紙3-1_区分⑤所要額内訳'!$I$4="小規模施設等(定員29人以下)",$V$426&gt;=2),V362,""))</f>
        <v/>
      </c>
      <c r="W469" s="312" t="str">
        <f>IF(AND('別紙3-1_区分⑤所要額内訳'!$I$4="大規模施設等(定員30人以上)",$W$426&gt;=5),W362,IF(AND('別紙3-1_区分⑤所要額内訳'!$I$4="小規模施設等(定員29人以下)",$W$426&gt;=2),W362,""))</f>
        <v/>
      </c>
      <c r="X469" s="312" t="str">
        <f>IF(AND('別紙3-1_区分⑤所要額内訳'!$I$4="大規模施設等(定員30人以上)",$X$426&gt;=5),X362,IF(AND('別紙3-1_区分⑤所要額内訳'!$I$4="小規模施設等(定員29人以下)",$X$426&gt;=2),X362,""))</f>
        <v/>
      </c>
      <c r="Y469" s="312" t="str">
        <f>IF(AND('別紙3-1_区分⑤所要額内訳'!$I$4="大規模施設等(定員30人以上)",$Y$426&gt;=5),Y362,IF(AND('別紙3-1_区分⑤所要額内訳'!$I$4="小規模施設等(定員29人以下)",$Y$426&gt;=2),Y362,""))</f>
        <v/>
      </c>
      <c r="Z469" s="312" t="str">
        <f>IF(AND('別紙3-1_区分⑤所要額内訳'!$I$4="大規模施設等(定員30人以上)",$Z$426&gt;=5),Z362,IF(AND('別紙3-1_区分⑤所要額内訳'!$I$4="小規模施設等(定員29人以下)",$Z$426&gt;=2),Z362,""))</f>
        <v/>
      </c>
      <c r="AA469" s="312" t="str">
        <f>IF(AND('別紙3-1_区分⑤所要額内訳'!$I$4="大規模施設等(定員30人以上)",$AA$426&gt;=5),AA362,IF(AND('別紙3-1_区分⑤所要額内訳'!$I$4="小規模施設等(定員29人以下)",$AA$426&gt;=2),AA362,""))</f>
        <v/>
      </c>
      <c r="AB469" s="312" t="str">
        <f>IF(AND('別紙3-1_区分⑤所要額内訳'!$I$4="大規模施設等(定員30人以上)",$AB$426&gt;=5),AB362,IF(AND('別紙3-1_区分⑤所要額内訳'!$I$4="小規模施設等(定員29人以下)",$AB$426&gt;=2),AB362,""))</f>
        <v/>
      </c>
      <c r="AC469" s="312" t="str">
        <f>IF(AND('別紙3-1_区分⑤所要額内訳'!$I$4="大規模施設等(定員30人以上)",$AC$426&gt;=5),AC362,IF(AND('別紙3-1_区分⑤所要額内訳'!$I$4="小規模施設等(定員29人以下)",$AC$426&gt;=2),AC362,""))</f>
        <v/>
      </c>
      <c r="AD469" s="312" t="str">
        <f>IF(AND('別紙3-1_区分⑤所要額内訳'!$I$4="大規模施設等(定員30人以上)",$AD$426&gt;=5),AD362,IF(AND('別紙3-1_区分⑤所要額内訳'!$I$4="小規模施設等(定員29人以下)",$AD$426&gt;=2),AD362,""))</f>
        <v/>
      </c>
      <c r="AE469" s="312" t="str">
        <f>IF(AND('別紙3-1_区分⑤所要額内訳'!$I$4="大規模施設等(定員30人以上)",$AE$426&gt;=5),AE362,IF(AND('別紙3-1_区分⑤所要額内訳'!$I$4="小規模施設等(定員29人以下)",$AE$426&gt;=2),AE362,""))</f>
        <v/>
      </c>
      <c r="AF469" s="312" t="str">
        <f>IF(AND('別紙3-1_区分⑤所要額内訳'!$I$4="大規模施設等(定員30人以上)",$AF$426&gt;=5),AF362,IF(AND('別紙3-1_区分⑤所要額内訳'!$I$4="小規模施設等(定員29人以下)",$AF$426&gt;=2),AF362,""))</f>
        <v/>
      </c>
      <c r="AG469" s="312" t="str">
        <f>IF(AND('別紙3-1_区分⑤所要額内訳'!$I$4="大規模施設等(定員30人以上)",$AG$426&gt;=5),AG362,IF(AND('別紙3-1_区分⑤所要額内訳'!$I$4="小規模施設等(定員29人以下)",$AG$426&gt;=2),AG362,""))</f>
        <v/>
      </c>
      <c r="AH469" s="312" t="str">
        <f>IF(AND('別紙3-1_区分⑤所要額内訳'!$I$4="大規模施設等(定員30人以上)",$AH$426&gt;=5),AH362,IF(AND('別紙3-1_区分⑤所要額内訳'!$I$4="小規模施設等(定員29人以下)",$AH$426&gt;=2),AH362,""))</f>
        <v/>
      </c>
      <c r="AI469" s="312" t="str">
        <f>IF(AND('別紙3-1_区分⑤所要額内訳'!$I$4="大規模施設等(定員30人以上)",$AI$426&gt;=5),AI362,IF(AND('別紙3-1_区分⑤所要額内訳'!$I$4="小規模施設等(定員29人以下)",$AI$426&gt;=2),AI362,""))</f>
        <v/>
      </c>
      <c r="AJ469" s="312" t="str">
        <f>IF(AND('別紙3-1_区分⑤所要額内訳'!$I$4="大規模施設等(定員30人以上)",$AJ$426&gt;=5),AJ362,IF(AND('別紙3-1_区分⑤所要額内訳'!$I$4="小規模施設等(定員29人以下)",$AJ$426&gt;=2),AJ362,""))</f>
        <v/>
      </c>
      <c r="AK469" s="312" t="str">
        <f>IF(AND('別紙3-1_区分⑤所要額内訳'!$I$4="大規模施設等(定員30人以上)",$AK$426&gt;=5),AK362,IF(AND('別紙3-1_区分⑤所要額内訳'!$I$4="小規模施設等(定員29人以下)",$AK$426&gt;=2),AK362,""))</f>
        <v/>
      </c>
      <c r="AL469" s="312" t="str">
        <f>IF(AND('別紙3-1_区分⑤所要額内訳'!$I$4="大規模施設等(定員30人以上)",$AL$426&gt;=5),AL362,IF(AND('別紙3-1_区分⑤所要額内訳'!$I$4="小規模施設等(定員29人以下)",$AL$426&gt;=2),AL362,""))</f>
        <v/>
      </c>
      <c r="AM469" s="312" t="str">
        <f>IF(AND('別紙3-1_区分⑤所要額内訳'!$I$4="大規模施設等(定員30人以上)",$AM$426&gt;=5),AM362,IF(AND('別紙3-1_区分⑤所要額内訳'!$I$4="小規模施設等(定員29人以下)",$AM$426&gt;=2),AM362,""))</f>
        <v/>
      </c>
      <c r="AN469" s="312" t="str">
        <f>IF(AND('別紙3-1_区分⑤所要額内訳'!$I$4="大規模施設等(定員30人以上)",$AN$426&gt;=5),AN362,IF(AND('別紙3-1_区分⑤所要額内訳'!$I$4="小規模施設等(定員29人以下)",$AN$426&gt;=2),AN362,""))</f>
        <v/>
      </c>
      <c r="AO469" s="312" t="str">
        <f>IF(AND('別紙3-1_区分⑤所要額内訳'!$I$4="大規模施設等(定員30人以上)",$AO$426&gt;=5),AO362,IF(AND('別紙3-1_区分⑤所要額内訳'!$I$4="小規模施設等(定員29人以下)",$AO$426&gt;=2),AO362,""))</f>
        <v/>
      </c>
      <c r="AP469" s="312" t="str">
        <f>IF(AND('別紙3-1_区分⑤所要額内訳'!$I$4="大規模施設等(定員30人以上)",$AP$426&gt;=5),AP362,IF(AND('別紙3-1_区分⑤所要額内訳'!$I$4="小規模施設等(定員29人以下)",$AP$426&gt;=2),AP362,""))</f>
        <v/>
      </c>
      <c r="AQ469" s="312" t="str">
        <f>IF(AND('別紙3-1_区分⑤所要額内訳'!$I$4="大規模施設等(定員30人以上)",$AQ$426&gt;=5),AQ362,IF(AND('別紙3-1_区分⑤所要額内訳'!$I$4="小規模施設等(定員29人以下)",$AQ$426&gt;=2),AQ362,""))</f>
        <v/>
      </c>
      <c r="AR469" s="312" t="str">
        <f>IF(AND('別紙3-1_区分⑤所要額内訳'!$I$4="大規模施設等(定員30人以上)",$AR$426&gt;=5),AR362,IF(AND('別紙3-1_区分⑤所要額内訳'!$I$4="小規模施設等(定員29人以下)",$AR$426&gt;=2),AR362,""))</f>
        <v/>
      </c>
      <c r="AS469" s="312" t="str">
        <f>IF(AND('別紙3-1_区分⑤所要額内訳'!$I$4="大規模施設等(定員30人以上)",$AS$426&gt;=5),AS362,IF(AND('別紙3-1_区分⑤所要額内訳'!$I$4="小規模施設等(定員29人以下)",$AS$426&gt;=2),AS362,""))</f>
        <v/>
      </c>
      <c r="AT469" s="312" t="str">
        <f>IF(AND('別紙3-1_区分⑤所要額内訳'!$I$4="大規模施設等(定員30人以上)",$AT$426&gt;=5),AT362,IF(AND('別紙3-1_区分⑤所要額内訳'!$I$4="小規模施設等(定員29人以下)",$AT$426&gt;=2),AT362,""))</f>
        <v/>
      </c>
      <c r="AU469" s="312" t="str">
        <f>IF(AND('別紙3-1_区分⑤所要額内訳'!$I$4="大規模施設等(定員30人以上)",$AU$426&gt;=5),AU362,IF(AND('別紙3-1_区分⑤所要額内訳'!$I$4="小規模施設等(定員29人以下)",$AU$426&gt;=2),AU362,""))</f>
        <v/>
      </c>
      <c r="AV469" s="312" t="str">
        <f>IF(AND('別紙3-1_区分⑤所要額内訳'!$I$4="大規模施設等(定員30人以上)",$AV$426&gt;=5),AV362,IF(AND('別紙3-1_区分⑤所要額内訳'!$I$4="小規模施設等(定員29人以下)",$AV$426&gt;=2),AV362,""))</f>
        <v/>
      </c>
      <c r="AW469" s="312" t="str">
        <f>IF(AND('別紙3-1_区分⑤所要額内訳'!$I$4="大規模施設等(定員30人以上)",$AW$426&gt;=5),AW362,IF(AND('別紙3-1_区分⑤所要額内訳'!$I$4="小規模施設等(定員29人以下)",$AW$426&gt;=2),AW362,""))</f>
        <v/>
      </c>
      <c r="AX469" s="312" t="str">
        <f>IF(AND('別紙3-1_区分⑤所要額内訳'!$I$4="大規模施設等(定員30人以上)",$AX$426&gt;=5),AX362,IF(AND('別紙3-1_区分⑤所要額内訳'!$I$4="小規模施設等(定員29人以下)",$AX$426&gt;=2),AX362,""))</f>
        <v/>
      </c>
      <c r="AY469" s="312" t="str">
        <f>IF(AND('別紙3-1_区分⑤所要額内訳'!$I$4="大規模施設等(定員30人以上)",$AY$426&gt;=5),AY362,IF(AND('別紙3-1_区分⑤所要額内訳'!$I$4="小規模施設等(定員29人以下)",$AY$426&gt;=2),AY362,""))</f>
        <v/>
      </c>
      <c r="AZ469" s="312" t="str">
        <f>IF(AND('別紙3-1_区分⑤所要額内訳'!$I$4="大規模施設等(定員30人以上)",$AZ$426&gt;=5),AZ362,IF(AND('別紙3-1_区分⑤所要額内訳'!$I$4="小規模施設等(定員29人以下)",$AZ$426&gt;=2),AZ362,""))</f>
        <v/>
      </c>
      <c r="BA469" s="312" t="str">
        <f>IF(AND('別紙3-1_区分⑤所要額内訳'!$I$4="大規模施設等(定員30人以上)",$BA$426&gt;=5),BA362,IF(AND('別紙3-1_区分⑤所要額内訳'!$I$4="小規模施設等(定員29人以下)",$BA$426&gt;=2),BA362,""))</f>
        <v/>
      </c>
      <c r="BB469" s="311">
        <f t="shared" si="456"/>
        <v>0</v>
      </c>
    </row>
    <row r="470" spans="1:54">
      <c r="A470" s="307" t="str">
        <f t="shared" si="455"/>
        <v/>
      </c>
      <c r="B470" s="313" t="str">
        <f t="shared" si="455"/>
        <v/>
      </c>
      <c r="C470" s="307" t="str">
        <f t="shared" si="455"/>
        <v/>
      </c>
      <c r="D470" s="312" t="str">
        <f>IF(AND('別紙3-1_区分⑤所要額内訳'!$I$4="大規模施設等(定員30人以上)",$D$426&gt;=5),D363,IF(AND('別紙3-1_区分⑤所要額内訳'!$I$4="小規模施設等(定員29人以下)",$D$426&gt;=2),D363,""))</f>
        <v/>
      </c>
      <c r="E470" s="312" t="str">
        <f>IF(AND('別紙3-1_区分⑤所要額内訳'!$I$4="大規模施設等(定員30人以上)",$E$426&gt;=5),E363,IF(AND('別紙3-1_区分⑤所要額内訳'!$I$4="小規模施設等(定員29人以下)",$E$426&gt;=2),E363,""))</f>
        <v/>
      </c>
      <c r="F470" s="312" t="str">
        <f>IF(AND('別紙3-1_区分⑤所要額内訳'!$I$4="大規模施設等(定員30人以上)",$F$426&gt;=5),F363,IF(AND('別紙3-1_区分⑤所要額内訳'!$I$4="小規模施設等(定員29人以下)",$F$426&gt;=2),F363,""))</f>
        <v/>
      </c>
      <c r="G470" s="312" t="str">
        <f>IF(AND('別紙3-1_区分⑤所要額内訳'!$I$4="大規模施設等(定員30人以上)",$G$426&gt;=5),G363,IF(AND('別紙3-1_区分⑤所要額内訳'!$I$4="小規模施設等(定員29人以下)",$G$426&gt;=2),G363,""))</f>
        <v/>
      </c>
      <c r="H470" s="312" t="str">
        <f>IF(AND('別紙3-1_区分⑤所要額内訳'!$I$4="大規模施設等(定員30人以上)",$H$426&gt;=5),H363,IF(AND('別紙3-1_区分⑤所要額内訳'!$I$4="小規模施設等(定員29人以下)",$H$426&gt;=2),H363,""))</f>
        <v/>
      </c>
      <c r="I470" s="312" t="str">
        <f>IF(AND('別紙3-1_区分⑤所要額内訳'!$I$4="大規模施設等(定員30人以上)",$I$426&gt;=5),I363,IF(AND('別紙3-1_区分⑤所要額内訳'!$I$4="小規模施設等(定員29人以下)",$I$426&gt;=2),I363,""))</f>
        <v/>
      </c>
      <c r="J470" s="312" t="str">
        <f>IF(AND('別紙3-1_区分⑤所要額内訳'!$I$4="大規模施設等(定員30人以上)",$J$426&gt;=5),J363,IF(AND('別紙3-1_区分⑤所要額内訳'!$I$4="小規模施設等(定員29人以下)",$J$426&gt;=2),J363,""))</f>
        <v/>
      </c>
      <c r="K470" s="312" t="str">
        <f>IF(AND('別紙3-1_区分⑤所要額内訳'!$I$4="大規模施設等(定員30人以上)",$K$426&gt;=5),K363,IF(AND('別紙3-1_区分⑤所要額内訳'!$I$4="小規模施設等(定員29人以下)",$K$426&gt;=2),K363,""))</f>
        <v/>
      </c>
      <c r="L470" s="312" t="str">
        <f>IF(AND('別紙3-1_区分⑤所要額内訳'!$I$4="大規模施設等(定員30人以上)",$L$426&gt;=5),L363,IF(AND('別紙3-1_区分⑤所要額内訳'!$I$4="小規模施設等(定員29人以下)",$L$426&gt;=2),L363,""))</f>
        <v/>
      </c>
      <c r="M470" s="312" t="str">
        <f>IF(AND('別紙3-1_区分⑤所要額内訳'!$I$4="大規模施設等(定員30人以上)",$M$426&gt;=5),M363,IF(AND('別紙3-1_区分⑤所要額内訳'!$I$4="小規模施設等(定員29人以下)",$M$426&gt;=2),M363,""))</f>
        <v/>
      </c>
      <c r="N470" s="312" t="str">
        <f>IF(AND('別紙3-1_区分⑤所要額内訳'!$I$4="大規模施設等(定員30人以上)",$N$426&gt;=5),N363,IF(AND('別紙3-1_区分⑤所要額内訳'!$I$4="小規模施設等(定員29人以下)",$N$426&gt;=2),N363,""))</f>
        <v/>
      </c>
      <c r="O470" s="312" t="str">
        <f>IF(AND('別紙3-1_区分⑤所要額内訳'!$I$4="大規模施設等(定員30人以上)",$O$426&gt;=5),O363,IF(AND('別紙3-1_区分⑤所要額内訳'!$I$4="小規模施設等(定員29人以下)",$O$426&gt;=2),O363,""))</f>
        <v/>
      </c>
      <c r="P470" s="312" t="str">
        <f>IF(AND('別紙3-1_区分⑤所要額内訳'!$I$4="大規模施設等(定員30人以上)",$P$426&gt;=5),P363,IF(AND('別紙3-1_区分⑤所要額内訳'!$I$4="小規模施設等(定員29人以下)",$P$426&gt;=2),P363,""))</f>
        <v/>
      </c>
      <c r="Q470" s="312" t="str">
        <f>IF(AND('別紙3-1_区分⑤所要額内訳'!$I$4="大規模施設等(定員30人以上)",$Q$426&gt;=5),Q363,IF(AND('別紙3-1_区分⑤所要額内訳'!$I$4="小規模施設等(定員29人以下)",$Q$426&gt;=2),Q363,""))</f>
        <v/>
      </c>
      <c r="R470" s="312" t="str">
        <f>IF(AND('別紙3-1_区分⑤所要額内訳'!$I$4="大規模施設等(定員30人以上)",$R$426&gt;=5),R363,IF(AND('別紙3-1_区分⑤所要額内訳'!$I$4="小規模施設等(定員29人以下)",$R$426&gt;=2),R363,""))</f>
        <v/>
      </c>
      <c r="S470" s="312" t="str">
        <f>IF(AND('別紙3-1_区分⑤所要額内訳'!$I$4="大規模施設等(定員30人以上)",$S$426&gt;=5),S363,IF(AND('別紙3-1_区分⑤所要額内訳'!$I$4="小規模施設等(定員29人以下)",$S$426&gt;=2),S363,""))</f>
        <v/>
      </c>
      <c r="T470" s="312" t="str">
        <f>IF(AND('別紙3-1_区分⑤所要額内訳'!$I$4="大規模施設等(定員30人以上)",$T$426&gt;=5),T363,IF(AND('別紙3-1_区分⑤所要額内訳'!$I$4="小規模施設等(定員29人以下)",$T$426&gt;=2),T363,""))</f>
        <v/>
      </c>
      <c r="U470" s="312" t="str">
        <f>IF(AND('別紙3-1_区分⑤所要額内訳'!$I$4="大規模施設等(定員30人以上)",$U$426&gt;=5),U363,IF(AND('別紙3-1_区分⑤所要額内訳'!$I$4="小規模施設等(定員29人以下)",$U$426&gt;=2),U363,""))</f>
        <v/>
      </c>
      <c r="V470" s="312" t="str">
        <f>IF(AND('別紙3-1_区分⑤所要額内訳'!$I$4="大規模施設等(定員30人以上)",$V$426&gt;=5),V363,IF(AND('別紙3-1_区分⑤所要額内訳'!$I$4="小規模施設等(定員29人以下)",$V$426&gt;=2),V363,""))</f>
        <v/>
      </c>
      <c r="W470" s="312" t="str">
        <f>IF(AND('別紙3-1_区分⑤所要額内訳'!$I$4="大規模施設等(定員30人以上)",$W$426&gt;=5),W363,IF(AND('別紙3-1_区分⑤所要額内訳'!$I$4="小規模施設等(定員29人以下)",$W$426&gt;=2),W363,""))</f>
        <v/>
      </c>
      <c r="X470" s="312" t="str">
        <f>IF(AND('別紙3-1_区分⑤所要額内訳'!$I$4="大規模施設等(定員30人以上)",$X$426&gt;=5),X363,IF(AND('別紙3-1_区分⑤所要額内訳'!$I$4="小規模施設等(定員29人以下)",$X$426&gt;=2),X363,""))</f>
        <v/>
      </c>
      <c r="Y470" s="312" t="str">
        <f>IF(AND('別紙3-1_区分⑤所要額内訳'!$I$4="大規模施設等(定員30人以上)",$Y$426&gt;=5),Y363,IF(AND('別紙3-1_区分⑤所要額内訳'!$I$4="小規模施設等(定員29人以下)",$Y$426&gt;=2),Y363,""))</f>
        <v/>
      </c>
      <c r="Z470" s="312" t="str">
        <f>IF(AND('別紙3-1_区分⑤所要額内訳'!$I$4="大規模施設等(定員30人以上)",$Z$426&gt;=5),Z363,IF(AND('別紙3-1_区分⑤所要額内訳'!$I$4="小規模施設等(定員29人以下)",$Z$426&gt;=2),Z363,""))</f>
        <v/>
      </c>
      <c r="AA470" s="312" t="str">
        <f>IF(AND('別紙3-1_区分⑤所要額内訳'!$I$4="大規模施設等(定員30人以上)",$AA$426&gt;=5),AA363,IF(AND('別紙3-1_区分⑤所要額内訳'!$I$4="小規模施設等(定員29人以下)",$AA$426&gt;=2),AA363,""))</f>
        <v/>
      </c>
      <c r="AB470" s="312" t="str">
        <f>IF(AND('別紙3-1_区分⑤所要額内訳'!$I$4="大規模施設等(定員30人以上)",$AB$426&gt;=5),AB363,IF(AND('別紙3-1_区分⑤所要額内訳'!$I$4="小規模施設等(定員29人以下)",$AB$426&gt;=2),AB363,""))</f>
        <v/>
      </c>
      <c r="AC470" s="312" t="str">
        <f>IF(AND('別紙3-1_区分⑤所要額内訳'!$I$4="大規模施設等(定員30人以上)",$AC$426&gt;=5),AC363,IF(AND('別紙3-1_区分⑤所要額内訳'!$I$4="小規模施設等(定員29人以下)",$AC$426&gt;=2),AC363,""))</f>
        <v/>
      </c>
      <c r="AD470" s="312" t="str">
        <f>IF(AND('別紙3-1_区分⑤所要額内訳'!$I$4="大規模施設等(定員30人以上)",$AD$426&gt;=5),AD363,IF(AND('別紙3-1_区分⑤所要額内訳'!$I$4="小規模施設等(定員29人以下)",$AD$426&gt;=2),AD363,""))</f>
        <v/>
      </c>
      <c r="AE470" s="312" t="str">
        <f>IF(AND('別紙3-1_区分⑤所要額内訳'!$I$4="大規模施設等(定員30人以上)",$AE$426&gt;=5),AE363,IF(AND('別紙3-1_区分⑤所要額内訳'!$I$4="小規模施設等(定員29人以下)",$AE$426&gt;=2),AE363,""))</f>
        <v/>
      </c>
      <c r="AF470" s="312" t="str">
        <f>IF(AND('別紙3-1_区分⑤所要額内訳'!$I$4="大規模施設等(定員30人以上)",$AF$426&gt;=5),AF363,IF(AND('別紙3-1_区分⑤所要額内訳'!$I$4="小規模施設等(定員29人以下)",$AF$426&gt;=2),AF363,""))</f>
        <v/>
      </c>
      <c r="AG470" s="312" t="str">
        <f>IF(AND('別紙3-1_区分⑤所要額内訳'!$I$4="大規模施設等(定員30人以上)",$AG$426&gt;=5),AG363,IF(AND('別紙3-1_区分⑤所要額内訳'!$I$4="小規模施設等(定員29人以下)",$AG$426&gt;=2),AG363,""))</f>
        <v/>
      </c>
      <c r="AH470" s="312" t="str">
        <f>IF(AND('別紙3-1_区分⑤所要額内訳'!$I$4="大規模施設等(定員30人以上)",$AH$426&gt;=5),AH363,IF(AND('別紙3-1_区分⑤所要額内訳'!$I$4="小規模施設等(定員29人以下)",$AH$426&gt;=2),AH363,""))</f>
        <v/>
      </c>
      <c r="AI470" s="312" t="str">
        <f>IF(AND('別紙3-1_区分⑤所要額内訳'!$I$4="大規模施設等(定員30人以上)",$AI$426&gt;=5),AI363,IF(AND('別紙3-1_区分⑤所要額内訳'!$I$4="小規模施設等(定員29人以下)",$AI$426&gt;=2),AI363,""))</f>
        <v/>
      </c>
      <c r="AJ470" s="312" t="str">
        <f>IF(AND('別紙3-1_区分⑤所要額内訳'!$I$4="大規模施設等(定員30人以上)",$AJ$426&gt;=5),AJ363,IF(AND('別紙3-1_区分⑤所要額内訳'!$I$4="小規模施設等(定員29人以下)",$AJ$426&gt;=2),AJ363,""))</f>
        <v/>
      </c>
      <c r="AK470" s="312" t="str">
        <f>IF(AND('別紙3-1_区分⑤所要額内訳'!$I$4="大規模施設等(定員30人以上)",$AK$426&gt;=5),AK363,IF(AND('別紙3-1_区分⑤所要額内訳'!$I$4="小規模施設等(定員29人以下)",$AK$426&gt;=2),AK363,""))</f>
        <v/>
      </c>
      <c r="AL470" s="312" t="str">
        <f>IF(AND('別紙3-1_区分⑤所要額内訳'!$I$4="大規模施設等(定員30人以上)",$AL$426&gt;=5),AL363,IF(AND('別紙3-1_区分⑤所要額内訳'!$I$4="小規模施設等(定員29人以下)",$AL$426&gt;=2),AL363,""))</f>
        <v/>
      </c>
      <c r="AM470" s="312" t="str">
        <f>IF(AND('別紙3-1_区分⑤所要額内訳'!$I$4="大規模施設等(定員30人以上)",$AM$426&gt;=5),AM363,IF(AND('別紙3-1_区分⑤所要額内訳'!$I$4="小規模施設等(定員29人以下)",$AM$426&gt;=2),AM363,""))</f>
        <v/>
      </c>
      <c r="AN470" s="312" t="str">
        <f>IF(AND('別紙3-1_区分⑤所要額内訳'!$I$4="大規模施設等(定員30人以上)",$AN$426&gt;=5),AN363,IF(AND('別紙3-1_区分⑤所要額内訳'!$I$4="小規模施設等(定員29人以下)",$AN$426&gt;=2),AN363,""))</f>
        <v/>
      </c>
      <c r="AO470" s="312" t="str">
        <f>IF(AND('別紙3-1_区分⑤所要額内訳'!$I$4="大規模施設等(定員30人以上)",$AO$426&gt;=5),AO363,IF(AND('別紙3-1_区分⑤所要額内訳'!$I$4="小規模施設等(定員29人以下)",$AO$426&gt;=2),AO363,""))</f>
        <v/>
      </c>
      <c r="AP470" s="312" t="str">
        <f>IF(AND('別紙3-1_区分⑤所要額内訳'!$I$4="大規模施設等(定員30人以上)",$AP$426&gt;=5),AP363,IF(AND('別紙3-1_区分⑤所要額内訳'!$I$4="小規模施設等(定員29人以下)",$AP$426&gt;=2),AP363,""))</f>
        <v/>
      </c>
      <c r="AQ470" s="312" t="str">
        <f>IF(AND('別紙3-1_区分⑤所要額内訳'!$I$4="大規模施設等(定員30人以上)",$AQ$426&gt;=5),AQ363,IF(AND('別紙3-1_区分⑤所要額内訳'!$I$4="小規模施設等(定員29人以下)",$AQ$426&gt;=2),AQ363,""))</f>
        <v/>
      </c>
      <c r="AR470" s="312" t="str">
        <f>IF(AND('別紙3-1_区分⑤所要額内訳'!$I$4="大規模施設等(定員30人以上)",$AR$426&gt;=5),AR363,IF(AND('別紙3-1_区分⑤所要額内訳'!$I$4="小規模施設等(定員29人以下)",$AR$426&gt;=2),AR363,""))</f>
        <v/>
      </c>
      <c r="AS470" s="312" t="str">
        <f>IF(AND('別紙3-1_区分⑤所要額内訳'!$I$4="大規模施設等(定員30人以上)",$AS$426&gt;=5),AS363,IF(AND('別紙3-1_区分⑤所要額内訳'!$I$4="小規模施設等(定員29人以下)",$AS$426&gt;=2),AS363,""))</f>
        <v/>
      </c>
      <c r="AT470" s="312" t="str">
        <f>IF(AND('別紙3-1_区分⑤所要額内訳'!$I$4="大規模施設等(定員30人以上)",$AT$426&gt;=5),AT363,IF(AND('別紙3-1_区分⑤所要額内訳'!$I$4="小規模施設等(定員29人以下)",$AT$426&gt;=2),AT363,""))</f>
        <v/>
      </c>
      <c r="AU470" s="312" t="str">
        <f>IF(AND('別紙3-1_区分⑤所要額内訳'!$I$4="大規模施設等(定員30人以上)",$AU$426&gt;=5),AU363,IF(AND('別紙3-1_区分⑤所要額内訳'!$I$4="小規模施設等(定員29人以下)",$AU$426&gt;=2),AU363,""))</f>
        <v/>
      </c>
      <c r="AV470" s="312" t="str">
        <f>IF(AND('別紙3-1_区分⑤所要額内訳'!$I$4="大規模施設等(定員30人以上)",$AV$426&gt;=5),AV363,IF(AND('別紙3-1_区分⑤所要額内訳'!$I$4="小規模施設等(定員29人以下)",$AV$426&gt;=2),AV363,""))</f>
        <v/>
      </c>
      <c r="AW470" s="312" t="str">
        <f>IF(AND('別紙3-1_区分⑤所要額内訳'!$I$4="大規模施設等(定員30人以上)",$AW$426&gt;=5),AW363,IF(AND('別紙3-1_区分⑤所要額内訳'!$I$4="小規模施設等(定員29人以下)",$AW$426&gt;=2),AW363,""))</f>
        <v/>
      </c>
      <c r="AX470" s="312" t="str">
        <f>IF(AND('別紙3-1_区分⑤所要額内訳'!$I$4="大規模施設等(定員30人以上)",$AX$426&gt;=5),AX363,IF(AND('別紙3-1_区分⑤所要額内訳'!$I$4="小規模施設等(定員29人以下)",$AX$426&gt;=2),AX363,""))</f>
        <v/>
      </c>
      <c r="AY470" s="312" t="str">
        <f>IF(AND('別紙3-1_区分⑤所要額内訳'!$I$4="大規模施設等(定員30人以上)",$AY$426&gt;=5),AY363,IF(AND('別紙3-1_区分⑤所要額内訳'!$I$4="小規模施設等(定員29人以下)",$AY$426&gt;=2),AY363,""))</f>
        <v/>
      </c>
      <c r="AZ470" s="312" t="str">
        <f>IF(AND('別紙3-1_区分⑤所要額内訳'!$I$4="大規模施設等(定員30人以上)",$AZ$426&gt;=5),AZ363,IF(AND('別紙3-1_区分⑤所要額内訳'!$I$4="小規模施設等(定員29人以下)",$AZ$426&gt;=2),AZ363,""))</f>
        <v/>
      </c>
      <c r="BA470" s="312" t="str">
        <f>IF(AND('別紙3-1_区分⑤所要額内訳'!$I$4="大規模施設等(定員30人以上)",$BA$426&gt;=5),BA363,IF(AND('別紙3-1_区分⑤所要額内訳'!$I$4="小規模施設等(定員29人以下)",$BA$426&gt;=2),BA363,""))</f>
        <v/>
      </c>
      <c r="BB470" s="311">
        <f t="shared" si="456"/>
        <v>0</v>
      </c>
    </row>
    <row r="471" spans="1:54">
      <c r="A471" s="307" t="str">
        <f t="shared" si="455"/>
        <v/>
      </c>
      <c r="B471" s="313" t="str">
        <f t="shared" si="455"/>
        <v/>
      </c>
      <c r="C471" s="307" t="str">
        <f t="shared" si="455"/>
        <v/>
      </c>
      <c r="D471" s="312" t="str">
        <f>IF(AND('別紙3-1_区分⑤所要額内訳'!$I$4="大規模施設等(定員30人以上)",$D$426&gt;=5),D364,IF(AND('別紙3-1_区分⑤所要額内訳'!$I$4="小規模施設等(定員29人以下)",$D$426&gt;=2),D364,""))</f>
        <v/>
      </c>
      <c r="E471" s="312" t="str">
        <f>IF(AND('別紙3-1_区分⑤所要額内訳'!$I$4="大規模施設等(定員30人以上)",$E$426&gt;=5),E364,IF(AND('別紙3-1_区分⑤所要額内訳'!$I$4="小規模施設等(定員29人以下)",$E$426&gt;=2),E364,""))</f>
        <v/>
      </c>
      <c r="F471" s="312" t="str">
        <f>IF(AND('別紙3-1_区分⑤所要額内訳'!$I$4="大規模施設等(定員30人以上)",$F$426&gt;=5),F364,IF(AND('別紙3-1_区分⑤所要額内訳'!$I$4="小規模施設等(定員29人以下)",$F$426&gt;=2),F364,""))</f>
        <v/>
      </c>
      <c r="G471" s="312" t="str">
        <f>IF(AND('別紙3-1_区分⑤所要額内訳'!$I$4="大規模施設等(定員30人以上)",$G$426&gt;=5),G364,IF(AND('別紙3-1_区分⑤所要額内訳'!$I$4="小規模施設等(定員29人以下)",$G$426&gt;=2),G364,""))</f>
        <v/>
      </c>
      <c r="H471" s="312" t="str">
        <f>IF(AND('別紙3-1_区分⑤所要額内訳'!$I$4="大規模施設等(定員30人以上)",$H$426&gt;=5),H364,IF(AND('別紙3-1_区分⑤所要額内訳'!$I$4="小規模施設等(定員29人以下)",$H$426&gt;=2),H364,""))</f>
        <v/>
      </c>
      <c r="I471" s="312" t="str">
        <f>IF(AND('別紙3-1_区分⑤所要額内訳'!$I$4="大規模施設等(定員30人以上)",$I$426&gt;=5),I364,IF(AND('別紙3-1_区分⑤所要額内訳'!$I$4="小規模施設等(定員29人以下)",$I$426&gt;=2),I364,""))</f>
        <v/>
      </c>
      <c r="J471" s="312" t="str">
        <f>IF(AND('別紙3-1_区分⑤所要額内訳'!$I$4="大規模施設等(定員30人以上)",$J$426&gt;=5),J364,IF(AND('別紙3-1_区分⑤所要額内訳'!$I$4="小規模施設等(定員29人以下)",$J$426&gt;=2),J364,""))</f>
        <v/>
      </c>
      <c r="K471" s="312" t="str">
        <f>IF(AND('別紙3-1_区分⑤所要額内訳'!$I$4="大規模施設等(定員30人以上)",$K$426&gt;=5),K364,IF(AND('別紙3-1_区分⑤所要額内訳'!$I$4="小規模施設等(定員29人以下)",$K$426&gt;=2),K364,""))</f>
        <v/>
      </c>
      <c r="L471" s="312" t="str">
        <f>IF(AND('別紙3-1_区分⑤所要額内訳'!$I$4="大規模施設等(定員30人以上)",$L$426&gt;=5),L364,IF(AND('別紙3-1_区分⑤所要額内訳'!$I$4="小規模施設等(定員29人以下)",$L$426&gt;=2),L364,""))</f>
        <v/>
      </c>
      <c r="M471" s="312" t="str">
        <f>IF(AND('別紙3-1_区分⑤所要額内訳'!$I$4="大規模施設等(定員30人以上)",$M$426&gt;=5),M364,IF(AND('別紙3-1_区分⑤所要額内訳'!$I$4="小規模施設等(定員29人以下)",$M$426&gt;=2),M364,""))</f>
        <v/>
      </c>
      <c r="N471" s="312" t="str">
        <f>IF(AND('別紙3-1_区分⑤所要額内訳'!$I$4="大規模施設等(定員30人以上)",$N$426&gt;=5),N364,IF(AND('別紙3-1_区分⑤所要額内訳'!$I$4="小規模施設等(定員29人以下)",$N$426&gt;=2),N364,""))</f>
        <v/>
      </c>
      <c r="O471" s="312" t="str">
        <f>IF(AND('別紙3-1_区分⑤所要額内訳'!$I$4="大規模施設等(定員30人以上)",$O$426&gt;=5),O364,IF(AND('別紙3-1_区分⑤所要額内訳'!$I$4="小規模施設等(定員29人以下)",$O$426&gt;=2),O364,""))</f>
        <v/>
      </c>
      <c r="P471" s="312" t="str">
        <f>IF(AND('別紙3-1_区分⑤所要額内訳'!$I$4="大規模施設等(定員30人以上)",$P$426&gt;=5),P364,IF(AND('別紙3-1_区分⑤所要額内訳'!$I$4="小規模施設等(定員29人以下)",$P$426&gt;=2),P364,""))</f>
        <v/>
      </c>
      <c r="Q471" s="312" t="str">
        <f>IF(AND('別紙3-1_区分⑤所要額内訳'!$I$4="大規模施設等(定員30人以上)",$Q$426&gt;=5),Q364,IF(AND('別紙3-1_区分⑤所要額内訳'!$I$4="小規模施設等(定員29人以下)",$Q$426&gt;=2),Q364,""))</f>
        <v/>
      </c>
      <c r="R471" s="312" t="str">
        <f>IF(AND('別紙3-1_区分⑤所要額内訳'!$I$4="大規模施設等(定員30人以上)",$R$426&gt;=5),R364,IF(AND('別紙3-1_区分⑤所要額内訳'!$I$4="小規模施設等(定員29人以下)",$R$426&gt;=2),R364,""))</f>
        <v/>
      </c>
      <c r="S471" s="312" t="str">
        <f>IF(AND('別紙3-1_区分⑤所要額内訳'!$I$4="大規模施設等(定員30人以上)",$S$426&gt;=5),S364,IF(AND('別紙3-1_区分⑤所要額内訳'!$I$4="小規模施設等(定員29人以下)",$S$426&gt;=2),S364,""))</f>
        <v/>
      </c>
      <c r="T471" s="312" t="str">
        <f>IF(AND('別紙3-1_区分⑤所要額内訳'!$I$4="大規模施設等(定員30人以上)",$T$426&gt;=5),T364,IF(AND('別紙3-1_区分⑤所要額内訳'!$I$4="小規模施設等(定員29人以下)",$T$426&gt;=2),T364,""))</f>
        <v/>
      </c>
      <c r="U471" s="312" t="str">
        <f>IF(AND('別紙3-1_区分⑤所要額内訳'!$I$4="大規模施設等(定員30人以上)",$U$426&gt;=5),U364,IF(AND('別紙3-1_区分⑤所要額内訳'!$I$4="小規模施設等(定員29人以下)",$U$426&gt;=2),U364,""))</f>
        <v/>
      </c>
      <c r="V471" s="312" t="str">
        <f>IF(AND('別紙3-1_区分⑤所要額内訳'!$I$4="大規模施設等(定員30人以上)",$V$426&gt;=5),V364,IF(AND('別紙3-1_区分⑤所要額内訳'!$I$4="小規模施設等(定員29人以下)",$V$426&gt;=2),V364,""))</f>
        <v/>
      </c>
      <c r="W471" s="312" t="str">
        <f>IF(AND('別紙3-1_区分⑤所要額内訳'!$I$4="大規模施設等(定員30人以上)",$W$426&gt;=5),W364,IF(AND('別紙3-1_区分⑤所要額内訳'!$I$4="小規模施設等(定員29人以下)",$W$426&gt;=2),W364,""))</f>
        <v/>
      </c>
      <c r="X471" s="312" t="str">
        <f>IF(AND('別紙3-1_区分⑤所要額内訳'!$I$4="大規模施設等(定員30人以上)",$X$426&gt;=5),X364,IF(AND('別紙3-1_区分⑤所要額内訳'!$I$4="小規模施設等(定員29人以下)",$X$426&gt;=2),X364,""))</f>
        <v/>
      </c>
      <c r="Y471" s="312" t="str">
        <f>IF(AND('別紙3-1_区分⑤所要額内訳'!$I$4="大規模施設等(定員30人以上)",$Y$426&gt;=5),Y364,IF(AND('別紙3-1_区分⑤所要額内訳'!$I$4="小規模施設等(定員29人以下)",$Y$426&gt;=2),Y364,""))</f>
        <v/>
      </c>
      <c r="Z471" s="312" t="str">
        <f>IF(AND('別紙3-1_区分⑤所要額内訳'!$I$4="大規模施設等(定員30人以上)",$Z$426&gt;=5),Z364,IF(AND('別紙3-1_区分⑤所要額内訳'!$I$4="小規模施設等(定員29人以下)",$Z$426&gt;=2),Z364,""))</f>
        <v/>
      </c>
      <c r="AA471" s="312" t="str">
        <f>IF(AND('別紙3-1_区分⑤所要額内訳'!$I$4="大規模施設等(定員30人以上)",$AA$426&gt;=5),AA364,IF(AND('別紙3-1_区分⑤所要額内訳'!$I$4="小規模施設等(定員29人以下)",$AA$426&gt;=2),AA364,""))</f>
        <v/>
      </c>
      <c r="AB471" s="312" t="str">
        <f>IF(AND('別紙3-1_区分⑤所要額内訳'!$I$4="大規模施設等(定員30人以上)",$AB$426&gt;=5),AB364,IF(AND('別紙3-1_区分⑤所要額内訳'!$I$4="小規模施設等(定員29人以下)",$AB$426&gt;=2),AB364,""))</f>
        <v/>
      </c>
      <c r="AC471" s="312" t="str">
        <f>IF(AND('別紙3-1_区分⑤所要額内訳'!$I$4="大規模施設等(定員30人以上)",$AC$426&gt;=5),AC364,IF(AND('別紙3-1_区分⑤所要額内訳'!$I$4="小規模施設等(定員29人以下)",$AC$426&gt;=2),AC364,""))</f>
        <v/>
      </c>
      <c r="AD471" s="312" t="str">
        <f>IF(AND('別紙3-1_区分⑤所要額内訳'!$I$4="大規模施設等(定員30人以上)",$AD$426&gt;=5),AD364,IF(AND('別紙3-1_区分⑤所要額内訳'!$I$4="小規模施設等(定員29人以下)",$AD$426&gt;=2),AD364,""))</f>
        <v/>
      </c>
      <c r="AE471" s="312" t="str">
        <f>IF(AND('別紙3-1_区分⑤所要額内訳'!$I$4="大規模施設等(定員30人以上)",$AE$426&gt;=5),AE364,IF(AND('別紙3-1_区分⑤所要額内訳'!$I$4="小規模施設等(定員29人以下)",$AE$426&gt;=2),AE364,""))</f>
        <v/>
      </c>
      <c r="AF471" s="312" t="str">
        <f>IF(AND('別紙3-1_区分⑤所要額内訳'!$I$4="大規模施設等(定員30人以上)",$AF$426&gt;=5),AF364,IF(AND('別紙3-1_区分⑤所要額内訳'!$I$4="小規模施設等(定員29人以下)",$AF$426&gt;=2),AF364,""))</f>
        <v/>
      </c>
      <c r="AG471" s="312" t="str">
        <f>IF(AND('別紙3-1_区分⑤所要額内訳'!$I$4="大規模施設等(定員30人以上)",$AG$426&gt;=5),AG364,IF(AND('別紙3-1_区分⑤所要額内訳'!$I$4="小規模施設等(定員29人以下)",$AG$426&gt;=2),AG364,""))</f>
        <v/>
      </c>
      <c r="AH471" s="312" t="str">
        <f>IF(AND('別紙3-1_区分⑤所要額内訳'!$I$4="大規模施設等(定員30人以上)",$AH$426&gt;=5),AH364,IF(AND('別紙3-1_区分⑤所要額内訳'!$I$4="小規模施設等(定員29人以下)",$AH$426&gt;=2),AH364,""))</f>
        <v/>
      </c>
      <c r="AI471" s="312" t="str">
        <f>IF(AND('別紙3-1_区分⑤所要額内訳'!$I$4="大規模施設等(定員30人以上)",$AI$426&gt;=5),AI364,IF(AND('別紙3-1_区分⑤所要額内訳'!$I$4="小規模施設等(定員29人以下)",$AI$426&gt;=2),AI364,""))</f>
        <v/>
      </c>
      <c r="AJ471" s="312" t="str">
        <f>IF(AND('別紙3-1_区分⑤所要額内訳'!$I$4="大規模施設等(定員30人以上)",$AJ$426&gt;=5),AJ364,IF(AND('別紙3-1_区分⑤所要額内訳'!$I$4="小規模施設等(定員29人以下)",$AJ$426&gt;=2),AJ364,""))</f>
        <v/>
      </c>
      <c r="AK471" s="312" t="str">
        <f>IF(AND('別紙3-1_区分⑤所要額内訳'!$I$4="大規模施設等(定員30人以上)",$AK$426&gt;=5),AK364,IF(AND('別紙3-1_区分⑤所要額内訳'!$I$4="小規模施設等(定員29人以下)",$AK$426&gt;=2),AK364,""))</f>
        <v/>
      </c>
      <c r="AL471" s="312" t="str">
        <f>IF(AND('別紙3-1_区分⑤所要額内訳'!$I$4="大規模施設等(定員30人以上)",$AL$426&gt;=5),AL364,IF(AND('別紙3-1_区分⑤所要額内訳'!$I$4="小規模施設等(定員29人以下)",$AL$426&gt;=2),AL364,""))</f>
        <v/>
      </c>
      <c r="AM471" s="312" t="str">
        <f>IF(AND('別紙3-1_区分⑤所要額内訳'!$I$4="大規模施設等(定員30人以上)",$AM$426&gt;=5),AM364,IF(AND('別紙3-1_区分⑤所要額内訳'!$I$4="小規模施設等(定員29人以下)",$AM$426&gt;=2),AM364,""))</f>
        <v/>
      </c>
      <c r="AN471" s="312" t="str">
        <f>IF(AND('別紙3-1_区分⑤所要額内訳'!$I$4="大規模施設等(定員30人以上)",$AN$426&gt;=5),AN364,IF(AND('別紙3-1_区分⑤所要額内訳'!$I$4="小規模施設等(定員29人以下)",$AN$426&gt;=2),AN364,""))</f>
        <v/>
      </c>
      <c r="AO471" s="312" t="str">
        <f>IF(AND('別紙3-1_区分⑤所要額内訳'!$I$4="大規模施設等(定員30人以上)",$AO$426&gt;=5),AO364,IF(AND('別紙3-1_区分⑤所要額内訳'!$I$4="小規模施設等(定員29人以下)",$AO$426&gt;=2),AO364,""))</f>
        <v/>
      </c>
      <c r="AP471" s="312" t="str">
        <f>IF(AND('別紙3-1_区分⑤所要額内訳'!$I$4="大規模施設等(定員30人以上)",$AP$426&gt;=5),AP364,IF(AND('別紙3-1_区分⑤所要額内訳'!$I$4="小規模施設等(定員29人以下)",$AP$426&gt;=2),AP364,""))</f>
        <v/>
      </c>
      <c r="AQ471" s="312" t="str">
        <f>IF(AND('別紙3-1_区分⑤所要額内訳'!$I$4="大規模施設等(定員30人以上)",$AQ$426&gt;=5),AQ364,IF(AND('別紙3-1_区分⑤所要額内訳'!$I$4="小規模施設等(定員29人以下)",$AQ$426&gt;=2),AQ364,""))</f>
        <v/>
      </c>
      <c r="AR471" s="312" t="str">
        <f>IF(AND('別紙3-1_区分⑤所要額内訳'!$I$4="大規模施設等(定員30人以上)",$AR$426&gt;=5),AR364,IF(AND('別紙3-1_区分⑤所要額内訳'!$I$4="小規模施設等(定員29人以下)",$AR$426&gt;=2),AR364,""))</f>
        <v/>
      </c>
      <c r="AS471" s="312" t="str">
        <f>IF(AND('別紙3-1_区分⑤所要額内訳'!$I$4="大規模施設等(定員30人以上)",$AS$426&gt;=5),AS364,IF(AND('別紙3-1_区分⑤所要額内訳'!$I$4="小規模施設等(定員29人以下)",$AS$426&gt;=2),AS364,""))</f>
        <v/>
      </c>
      <c r="AT471" s="312" t="str">
        <f>IF(AND('別紙3-1_区分⑤所要額内訳'!$I$4="大規模施設等(定員30人以上)",$AT$426&gt;=5),AT364,IF(AND('別紙3-1_区分⑤所要額内訳'!$I$4="小規模施設等(定員29人以下)",$AT$426&gt;=2),AT364,""))</f>
        <v/>
      </c>
      <c r="AU471" s="312" t="str">
        <f>IF(AND('別紙3-1_区分⑤所要額内訳'!$I$4="大規模施設等(定員30人以上)",$AU$426&gt;=5),AU364,IF(AND('別紙3-1_区分⑤所要額内訳'!$I$4="小規模施設等(定員29人以下)",$AU$426&gt;=2),AU364,""))</f>
        <v/>
      </c>
      <c r="AV471" s="312" t="str">
        <f>IF(AND('別紙3-1_区分⑤所要額内訳'!$I$4="大規模施設等(定員30人以上)",$AV$426&gt;=5),AV364,IF(AND('別紙3-1_区分⑤所要額内訳'!$I$4="小規模施設等(定員29人以下)",$AV$426&gt;=2),AV364,""))</f>
        <v/>
      </c>
      <c r="AW471" s="312" t="str">
        <f>IF(AND('別紙3-1_区分⑤所要額内訳'!$I$4="大規模施設等(定員30人以上)",$AW$426&gt;=5),AW364,IF(AND('別紙3-1_区分⑤所要額内訳'!$I$4="小規模施設等(定員29人以下)",$AW$426&gt;=2),AW364,""))</f>
        <v/>
      </c>
      <c r="AX471" s="312" t="str">
        <f>IF(AND('別紙3-1_区分⑤所要額内訳'!$I$4="大規模施設等(定員30人以上)",$AX$426&gt;=5),AX364,IF(AND('別紙3-1_区分⑤所要額内訳'!$I$4="小規模施設等(定員29人以下)",$AX$426&gt;=2),AX364,""))</f>
        <v/>
      </c>
      <c r="AY471" s="312" t="str">
        <f>IF(AND('別紙3-1_区分⑤所要額内訳'!$I$4="大規模施設等(定員30人以上)",$AY$426&gt;=5),AY364,IF(AND('別紙3-1_区分⑤所要額内訳'!$I$4="小規模施設等(定員29人以下)",$AY$426&gt;=2),AY364,""))</f>
        <v/>
      </c>
      <c r="AZ471" s="312" t="str">
        <f>IF(AND('別紙3-1_区分⑤所要額内訳'!$I$4="大規模施設等(定員30人以上)",$AZ$426&gt;=5),AZ364,IF(AND('別紙3-1_区分⑤所要額内訳'!$I$4="小規模施設等(定員29人以下)",$AZ$426&gt;=2),AZ364,""))</f>
        <v/>
      </c>
      <c r="BA471" s="312" t="str">
        <f>IF(AND('別紙3-1_区分⑤所要額内訳'!$I$4="大規模施設等(定員30人以上)",$BA$426&gt;=5),BA364,IF(AND('別紙3-1_区分⑤所要額内訳'!$I$4="小規模施設等(定員29人以下)",$BA$426&gt;=2),BA364,""))</f>
        <v/>
      </c>
      <c r="BB471" s="311">
        <f t="shared" si="456"/>
        <v>0</v>
      </c>
    </row>
    <row r="472" spans="1:54">
      <c r="A472" s="307" t="str">
        <f t="shared" si="455"/>
        <v/>
      </c>
      <c r="B472" s="313" t="str">
        <f t="shared" si="455"/>
        <v/>
      </c>
      <c r="C472" s="307" t="str">
        <f t="shared" si="455"/>
        <v/>
      </c>
      <c r="D472" s="312" t="str">
        <f>IF(AND('別紙3-1_区分⑤所要額内訳'!$I$4="大規模施設等(定員30人以上)",$D$426&gt;=5),D365,IF(AND('別紙3-1_区分⑤所要額内訳'!$I$4="小規模施設等(定員29人以下)",$D$426&gt;=2),D365,""))</f>
        <v/>
      </c>
      <c r="E472" s="312" t="str">
        <f>IF(AND('別紙3-1_区分⑤所要額内訳'!$I$4="大規模施設等(定員30人以上)",$E$426&gt;=5),E365,IF(AND('別紙3-1_区分⑤所要額内訳'!$I$4="小規模施設等(定員29人以下)",$E$426&gt;=2),E365,""))</f>
        <v/>
      </c>
      <c r="F472" s="312" t="str">
        <f>IF(AND('別紙3-1_区分⑤所要額内訳'!$I$4="大規模施設等(定員30人以上)",$F$426&gt;=5),F365,IF(AND('別紙3-1_区分⑤所要額内訳'!$I$4="小規模施設等(定員29人以下)",$F$426&gt;=2),F365,""))</f>
        <v/>
      </c>
      <c r="G472" s="312" t="str">
        <f>IF(AND('別紙3-1_区分⑤所要額内訳'!$I$4="大規模施設等(定員30人以上)",$G$426&gt;=5),G365,IF(AND('別紙3-1_区分⑤所要額内訳'!$I$4="小規模施設等(定員29人以下)",$G$426&gt;=2),G365,""))</f>
        <v/>
      </c>
      <c r="H472" s="312" t="str">
        <f>IF(AND('別紙3-1_区分⑤所要額内訳'!$I$4="大規模施設等(定員30人以上)",$H$426&gt;=5),H365,IF(AND('別紙3-1_区分⑤所要額内訳'!$I$4="小規模施設等(定員29人以下)",$H$426&gt;=2),H365,""))</f>
        <v/>
      </c>
      <c r="I472" s="312" t="str">
        <f>IF(AND('別紙3-1_区分⑤所要額内訳'!$I$4="大規模施設等(定員30人以上)",$I$426&gt;=5),I365,IF(AND('別紙3-1_区分⑤所要額内訳'!$I$4="小規模施設等(定員29人以下)",$I$426&gt;=2),I365,""))</f>
        <v/>
      </c>
      <c r="J472" s="312" t="str">
        <f>IF(AND('別紙3-1_区分⑤所要額内訳'!$I$4="大規模施設等(定員30人以上)",$J$426&gt;=5),J365,IF(AND('別紙3-1_区分⑤所要額内訳'!$I$4="小規模施設等(定員29人以下)",$J$426&gt;=2),J365,""))</f>
        <v/>
      </c>
      <c r="K472" s="312" t="str">
        <f>IF(AND('別紙3-1_区分⑤所要額内訳'!$I$4="大規模施設等(定員30人以上)",$K$426&gt;=5),K365,IF(AND('別紙3-1_区分⑤所要額内訳'!$I$4="小規模施設等(定員29人以下)",$K$426&gt;=2),K365,""))</f>
        <v/>
      </c>
      <c r="L472" s="312" t="str">
        <f>IF(AND('別紙3-1_区分⑤所要額内訳'!$I$4="大規模施設等(定員30人以上)",$L$426&gt;=5),L365,IF(AND('別紙3-1_区分⑤所要額内訳'!$I$4="小規模施設等(定員29人以下)",$L$426&gt;=2),L365,""))</f>
        <v/>
      </c>
      <c r="M472" s="312" t="str">
        <f>IF(AND('別紙3-1_区分⑤所要額内訳'!$I$4="大規模施設等(定員30人以上)",$M$426&gt;=5),M365,IF(AND('別紙3-1_区分⑤所要額内訳'!$I$4="小規模施設等(定員29人以下)",$M$426&gt;=2),M365,""))</f>
        <v/>
      </c>
      <c r="N472" s="312" t="str">
        <f>IF(AND('別紙3-1_区分⑤所要額内訳'!$I$4="大規模施設等(定員30人以上)",$N$426&gt;=5),N365,IF(AND('別紙3-1_区分⑤所要額内訳'!$I$4="小規模施設等(定員29人以下)",$N$426&gt;=2),N365,""))</f>
        <v/>
      </c>
      <c r="O472" s="312" t="str">
        <f>IF(AND('別紙3-1_区分⑤所要額内訳'!$I$4="大規模施設等(定員30人以上)",$O$426&gt;=5),O365,IF(AND('別紙3-1_区分⑤所要額内訳'!$I$4="小規模施設等(定員29人以下)",$O$426&gt;=2),O365,""))</f>
        <v/>
      </c>
      <c r="P472" s="312" t="str">
        <f>IF(AND('別紙3-1_区分⑤所要額内訳'!$I$4="大規模施設等(定員30人以上)",$P$426&gt;=5),P365,IF(AND('別紙3-1_区分⑤所要額内訳'!$I$4="小規模施設等(定員29人以下)",$P$426&gt;=2),P365,""))</f>
        <v/>
      </c>
      <c r="Q472" s="312" t="str">
        <f>IF(AND('別紙3-1_区分⑤所要額内訳'!$I$4="大規模施設等(定員30人以上)",$Q$426&gt;=5),Q365,IF(AND('別紙3-1_区分⑤所要額内訳'!$I$4="小規模施設等(定員29人以下)",$Q$426&gt;=2),Q365,""))</f>
        <v/>
      </c>
      <c r="R472" s="312" t="str">
        <f>IF(AND('別紙3-1_区分⑤所要額内訳'!$I$4="大規模施設等(定員30人以上)",$R$426&gt;=5),R365,IF(AND('別紙3-1_区分⑤所要額内訳'!$I$4="小規模施設等(定員29人以下)",$R$426&gt;=2),R365,""))</f>
        <v/>
      </c>
      <c r="S472" s="312" t="str">
        <f>IF(AND('別紙3-1_区分⑤所要額内訳'!$I$4="大規模施設等(定員30人以上)",$S$426&gt;=5),S365,IF(AND('別紙3-1_区分⑤所要額内訳'!$I$4="小規模施設等(定員29人以下)",$S$426&gt;=2),S365,""))</f>
        <v/>
      </c>
      <c r="T472" s="312" t="str">
        <f>IF(AND('別紙3-1_区分⑤所要額内訳'!$I$4="大規模施設等(定員30人以上)",$T$426&gt;=5),T365,IF(AND('別紙3-1_区分⑤所要額内訳'!$I$4="小規模施設等(定員29人以下)",$T$426&gt;=2),T365,""))</f>
        <v/>
      </c>
      <c r="U472" s="312" t="str">
        <f>IF(AND('別紙3-1_区分⑤所要額内訳'!$I$4="大規模施設等(定員30人以上)",$U$426&gt;=5),U365,IF(AND('別紙3-1_区分⑤所要額内訳'!$I$4="小規模施設等(定員29人以下)",$U$426&gt;=2),U365,""))</f>
        <v/>
      </c>
      <c r="V472" s="312" t="str">
        <f>IF(AND('別紙3-1_区分⑤所要額内訳'!$I$4="大規模施設等(定員30人以上)",$V$426&gt;=5),V365,IF(AND('別紙3-1_区分⑤所要額内訳'!$I$4="小規模施設等(定員29人以下)",$V$426&gt;=2),V365,""))</f>
        <v/>
      </c>
      <c r="W472" s="312" t="str">
        <f>IF(AND('別紙3-1_区分⑤所要額内訳'!$I$4="大規模施設等(定員30人以上)",$W$426&gt;=5),W365,IF(AND('別紙3-1_区分⑤所要額内訳'!$I$4="小規模施設等(定員29人以下)",$W$426&gt;=2),W365,""))</f>
        <v/>
      </c>
      <c r="X472" s="312" t="str">
        <f>IF(AND('別紙3-1_区分⑤所要額内訳'!$I$4="大規模施設等(定員30人以上)",$X$426&gt;=5),X365,IF(AND('別紙3-1_区分⑤所要額内訳'!$I$4="小規模施設等(定員29人以下)",$X$426&gt;=2),X365,""))</f>
        <v/>
      </c>
      <c r="Y472" s="312" t="str">
        <f>IF(AND('別紙3-1_区分⑤所要額内訳'!$I$4="大規模施設等(定員30人以上)",$Y$426&gt;=5),Y365,IF(AND('別紙3-1_区分⑤所要額内訳'!$I$4="小規模施設等(定員29人以下)",$Y$426&gt;=2),Y365,""))</f>
        <v/>
      </c>
      <c r="Z472" s="312" t="str">
        <f>IF(AND('別紙3-1_区分⑤所要額内訳'!$I$4="大規模施設等(定員30人以上)",$Z$426&gt;=5),Z365,IF(AND('別紙3-1_区分⑤所要額内訳'!$I$4="小規模施設等(定員29人以下)",$Z$426&gt;=2),Z365,""))</f>
        <v/>
      </c>
      <c r="AA472" s="312" t="str">
        <f>IF(AND('別紙3-1_区分⑤所要額内訳'!$I$4="大規模施設等(定員30人以上)",$AA$426&gt;=5),AA365,IF(AND('別紙3-1_区分⑤所要額内訳'!$I$4="小規模施設等(定員29人以下)",$AA$426&gt;=2),AA365,""))</f>
        <v/>
      </c>
      <c r="AB472" s="312" t="str">
        <f>IF(AND('別紙3-1_区分⑤所要額内訳'!$I$4="大規模施設等(定員30人以上)",$AB$426&gt;=5),AB365,IF(AND('別紙3-1_区分⑤所要額内訳'!$I$4="小規模施設等(定員29人以下)",$AB$426&gt;=2),AB365,""))</f>
        <v/>
      </c>
      <c r="AC472" s="312" t="str">
        <f>IF(AND('別紙3-1_区分⑤所要額内訳'!$I$4="大規模施設等(定員30人以上)",$AC$426&gt;=5),AC365,IF(AND('別紙3-1_区分⑤所要額内訳'!$I$4="小規模施設等(定員29人以下)",$AC$426&gt;=2),AC365,""))</f>
        <v/>
      </c>
      <c r="AD472" s="312" t="str">
        <f>IF(AND('別紙3-1_区分⑤所要額内訳'!$I$4="大規模施設等(定員30人以上)",$AD$426&gt;=5),AD365,IF(AND('別紙3-1_区分⑤所要額内訳'!$I$4="小規模施設等(定員29人以下)",$AD$426&gt;=2),AD365,""))</f>
        <v/>
      </c>
      <c r="AE472" s="312" t="str">
        <f>IF(AND('別紙3-1_区分⑤所要額内訳'!$I$4="大規模施設等(定員30人以上)",$AE$426&gt;=5),AE365,IF(AND('別紙3-1_区分⑤所要額内訳'!$I$4="小規模施設等(定員29人以下)",$AE$426&gt;=2),AE365,""))</f>
        <v/>
      </c>
      <c r="AF472" s="312" t="str">
        <f>IF(AND('別紙3-1_区分⑤所要額内訳'!$I$4="大規模施設等(定員30人以上)",$AF$426&gt;=5),AF365,IF(AND('別紙3-1_区分⑤所要額内訳'!$I$4="小規模施設等(定員29人以下)",$AF$426&gt;=2),AF365,""))</f>
        <v/>
      </c>
      <c r="AG472" s="312" t="str">
        <f>IF(AND('別紙3-1_区分⑤所要額内訳'!$I$4="大規模施設等(定員30人以上)",$AG$426&gt;=5),AG365,IF(AND('別紙3-1_区分⑤所要額内訳'!$I$4="小規模施設等(定員29人以下)",$AG$426&gt;=2),AG365,""))</f>
        <v/>
      </c>
      <c r="AH472" s="312" t="str">
        <f>IF(AND('別紙3-1_区分⑤所要額内訳'!$I$4="大規模施設等(定員30人以上)",$AH$426&gt;=5),AH365,IF(AND('別紙3-1_区分⑤所要額内訳'!$I$4="小規模施設等(定員29人以下)",$AH$426&gt;=2),AH365,""))</f>
        <v/>
      </c>
      <c r="AI472" s="312" t="str">
        <f>IF(AND('別紙3-1_区分⑤所要額内訳'!$I$4="大規模施設等(定員30人以上)",$AI$426&gt;=5),AI365,IF(AND('別紙3-1_区分⑤所要額内訳'!$I$4="小規模施設等(定員29人以下)",$AI$426&gt;=2),AI365,""))</f>
        <v/>
      </c>
      <c r="AJ472" s="312" t="str">
        <f>IF(AND('別紙3-1_区分⑤所要額内訳'!$I$4="大規模施設等(定員30人以上)",$AJ$426&gt;=5),AJ365,IF(AND('別紙3-1_区分⑤所要額内訳'!$I$4="小規模施設等(定員29人以下)",$AJ$426&gt;=2),AJ365,""))</f>
        <v/>
      </c>
      <c r="AK472" s="312" t="str">
        <f>IF(AND('別紙3-1_区分⑤所要額内訳'!$I$4="大規模施設等(定員30人以上)",$AK$426&gt;=5),AK365,IF(AND('別紙3-1_区分⑤所要額内訳'!$I$4="小規模施設等(定員29人以下)",$AK$426&gt;=2),AK365,""))</f>
        <v/>
      </c>
      <c r="AL472" s="312" t="str">
        <f>IF(AND('別紙3-1_区分⑤所要額内訳'!$I$4="大規模施設等(定員30人以上)",$AL$426&gt;=5),AL365,IF(AND('別紙3-1_区分⑤所要額内訳'!$I$4="小規模施設等(定員29人以下)",$AL$426&gt;=2),AL365,""))</f>
        <v/>
      </c>
      <c r="AM472" s="312" t="str">
        <f>IF(AND('別紙3-1_区分⑤所要額内訳'!$I$4="大規模施設等(定員30人以上)",$AM$426&gt;=5),AM365,IF(AND('別紙3-1_区分⑤所要額内訳'!$I$4="小規模施設等(定員29人以下)",$AM$426&gt;=2),AM365,""))</f>
        <v/>
      </c>
      <c r="AN472" s="312" t="str">
        <f>IF(AND('別紙3-1_区分⑤所要額内訳'!$I$4="大規模施設等(定員30人以上)",$AN$426&gt;=5),AN365,IF(AND('別紙3-1_区分⑤所要額内訳'!$I$4="小規模施設等(定員29人以下)",$AN$426&gt;=2),AN365,""))</f>
        <v/>
      </c>
      <c r="AO472" s="312" t="str">
        <f>IF(AND('別紙3-1_区分⑤所要額内訳'!$I$4="大規模施設等(定員30人以上)",$AO$426&gt;=5),AO365,IF(AND('別紙3-1_区分⑤所要額内訳'!$I$4="小規模施設等(定員29人以下)",$AO$426&gt;=2),AO365,""))</f>
        <v/>
      </c>
      <c r="AP472" s="312" t="str">
        <f>IF(AND('別紙3-1_区分⑤所要額内訳'!$I$4="大規模施設等(定員30人以上)",$AP$426&gt;=5),AP365,IF(AND('別紙3-1_区分⑤所要額内訳'!$I$4="小規模施設等(定員29人以下)",$AP$426&gt;=2),AP365,""))</f>
        <v/>
      </c>
      <c r="AQ472" s="312" t="str">
        <f>IF(AND('別紙3-1_区分⑤所要額内訳'!$I$4="大規模施設等(定員30人以上)",$AQ$426&gt;=5),AQ365,IF(AND('別紙3-1_区分⑤所要額内訳'!$I$4="小規模施設等(定員29人以下)",$AQ$426&gt;=2),AQ365,""))</f>
        <v/>
      </c>
      <c r="AR472" s="312" t="str">
        <f>IF(AND('別紙3-1_区分⑤所要額内訳'!$I$4="大規模施設等(定員30人以上)",$AR$426&gt;=5),AR365,IF(AND('別紙3-1_区分⑤所要額内訳'!$I$4="小規模施設等(定員29人以下)",$AR$426&gt;=2),AR365,""))</f>
        <v/>
      </c>
      <c r="AS472" s="312" t="str">
        <f>IF(AND('別紙3-1_区分⑤所要額内訳'!$I$4="大規模施設等(定員30人以上)",$AS$426&gt;=5),AS365,IF(AND('別紙3-1_区分⑤所要額内訳'!$I$4="小規模施設等(定員29人以下)",$AS$426&gt;=2),AS365,""))</f>
        <v/>
      </c>
      <c r="AT472" s="312" t="str">
        <f>IF(AND('別紙3-1_区分⑤所要額内訳'!$I$4="大規模施設等(定員30人以上)",$AT$426&gt;=5),AT365,IF(AND('別紙3-1_区分⑤所要額内訳'!$I$4="小規模施設等(定員29人以下)",$AT$426&gt;=2),AT365,""))</f>
        <v/>
      </c>
      <c r="AU472" s="312" t="str">
        <f>IF(AND('別紙3-1_区分⑤所要額内訳'!$I$4="大規模施設等(定員30人以上)",$AU$426&gt;=5),AU365,IF(AND('別紙3-1_区分⑤所要額内訳'!$I$4="小規模施設等(定員29人以下)",$AU$426&gt;=2),AU365,""))</f>
        <v/>
      </c>
      <c r="AV472" s="312" t="str">
        <f>IF(AND('別紙3-1_区分⑤所要額内訳'!$I$4="大規模施設等(定員30人以上)",$AV$426&gt;=5),AV365,IF(AND('別紙3-1_区分⑤所要額内訳'!$I$4="小規模施設等(定員29人以下)",$AV$426&gt;=2),AV365,""))</f>
        <v/>
      </c>
      <c r="AW472" s="312" t="str">
        <f>IF(AND('別紙3-1_区分⑤所要額内訳'!$I$4="大規模施設等(定員30人以上)",$AW$426&gt;=5),AW365,IF(AND('別紙3-1_区分⑤所要額内訳'!$I$4="小規模施設等(定員29人以下)",$AW$426&gt;=2),AW365,""))</f>
        <v/>
      </c>
      <c r="AX472" s="312" t="str">
        <f>IF(AND('別紙3-1_区分⑤所要額内訳'!$I$4="大規模施設等(定員30人以上)",$AX$426&gt;=5),AX365,IF(AND('別紙3-1_区分⑤所要額内訳'!$I$4="小規模施設等(定員29人以下)",$AX$426&gt;=2),AX365,""))</f>
        <v/>
      </c>
      <c r="AY472" s="312" t="str">
        <f>IF(AND('別紙3-1_区分⑤所要額内訳'!$I$4="大規模施設等(定員30人以上)",$AY$426&gt;=5),AY365,IF(AND('別紙3-1_区分⑤所要額内訳'!$I$4="小規模施設等(定員29人以下)",$AY$426&gt;=2),AY365,""))</f>
        <v/>
      </c>
      <c r="AZ472" s="312" t="str">
        <f>IF(AND('別紙3-1_区分⑤所要額内訳'!$I$4="大規模施設等(定員30人以上)",$AZ$426&gt;=5),AZ365,IF(AND('別紙3-1_区分⑤所要額内訳'!$I$4="小規模施設等(定員29人以下)",$AZ$426&gt;=2),AZ365,""))</f>
        <v/>
      </c>
      <c r="BA472" s="312" t="str">
        <f>IF(AND('別紙3-1_区分⑤所要額内訳'!$I$4="大規模施設等(定員30人以上)",$BA$426&gt;=5),BA365,IF(AND('別紙3-1_区分⑤所要額内訳'!$I$4="小規模施設等(定員29人以下)",$BA$426&gt;=2),BA365,""))</f>
        <v/>
      </c>
      <c r="BB472" s="311">
        <f t="shared" si="456"/>
        <v>0</v>
      </c>
    </row>
    <row r="473" spans="1:54">
      <c r="A473" s="307" t="str">
        <f t="shared" ref="A473:C492" si="457">A45</f>
        <v/>
      </c>
      <c r="B473" s="313" t="str">
        <f t="shared" si="457"/>
        <v/>
      </c>
      <c r="C473" s="307" t="str">
        <f t="shared" si="457"/>
        <v/>
      </c>
      <c r="D473" s="312" t="str">
        <f>IF(AND('別紙3-1_区分⑤所要額内訳'!$I$4="大規模施設等(定員30人以上)",$D$426&gt;=5),D366,IF(AND('別紙3-1_区分⑤所要額内訳'!$I$4="小規模施設等(定員29人以下)",$D$426&gt;=2),D366,""))</f>
        <v/>
      </c>
      <c r="E473" s="312" t="str">
        <f>IF(AND('別紙3-1_区分⑤所要額内訳'!$I$4="大規模施設等(定員30人以上)",$E$426&gt;=5),E366,IF(AND('別紙3-1_区分⑤所要額内訳'!$I$4="小規模施設等(定員29人以下)",$E$426&gt;=2),E366,""))</f>
        <v/>
      </c>
      <c r="F473" s="312" t="str">
        <f>IF(AND('別紙3-1_区分⑤所要額内訳'!$I$4="大規模施設等(定員30人以上)",$F$426&gt;=5),F366,IF(AND('別紙3-1_区分⑤所要額内訳'!$I$4="小規模施設等(定員29人以下)",$F$426&gt;=2),F366,""))</f>
        <v/>
      </c>
      <c r="G473" s="312" t="str">
        <f>IF(AND('別紙3-1_区分⑤所要額内訳'!$I$4="大規模施設等(定員30人以上)",$G$426&gt;=5),G366,IF(AND('別紙3-1_区分⑤所要額内訳'!$I$4="小規模施設等(定員29人以下)",$G$426&gt;=2),G366,""))</f>
        <v/>
      </c>
      <c r="H473" s="312" t="str">
        <f>IF(AND('別紙3-1_区分⑤所要額内訳'!$I$4="大規模施設等(定員30人以上)",$H$426&gt;=5),H366,IF(AND('別紙3-1_区分⑤所要額内訳'!$I$4="小規模施設等(定員29人以下)",$H$426&gt;=2),H366,""))</f>
        <v/>
      </c>
      <c r="I473" s="312" t="str">
        <f>IF(AND('別紙3-1_区分⑤所要額内訳'!$I$4="大規模施設等(定員30人以上)",$I$426&gt;=5),I366,IF(AND('別紙3-1_区分⑤所要額内訳'!$I$4="小規模施設等(定員29人以下)",$I$426&gt;=2),I366,""))</f>
        <v/>
      </c>
      <c r="J473" s="312" t="str">
        <f>IF(AND('別紙3-1_区分⑤所要額内訳'!$I$4="大規模施設等(定員30人以上)",$J$426&gt;=5),J366,IF(AND('別紙3-1_区分⑤所要額内訳'!$I$4="小規模施設等(定員29人以下)",$J$426&gt;=2),J366,""))</f>
        <v/>
      </c>
      <c r="K473" s="312" t="str">
        <f>IF(AND('別紙3-1_区分⑤所要額内訳'!$I$4="大規模施設等(定員30人以上)",$K$426&gt;=5),K366,IF(AND('別紙3-1_区分⑤所要額内訳'!$I$4="小規模施設等(定員29人以下)",$K$426&gt;=2),K366,""))</f>
        <v/>
      </c>
      <c r="L473" s="312" t="str">
        <f>IF(AND('別紙3-1_区分⑤所要額内訳'!$I$4="大規模施設等(定員30人以上)",$L$426&gt;=5),L366,IF(AND('別紙3-1_区分⑤所要額内訳'!$I$4="小規模施設等(定員29人以下)",$L$426&gt;=2),L366,""))</f>
        <v/>
      </c>
      <c r="M473" s="312" t="str">
        <f>IF(AND('別紙3-1_区分⑤所要額内訳'!$I$4="大規模施設等(定員30人以上)",$M$426&gt;=5),M366,IF(AND('別紙3-1_区分⑤所要額内訳'!$I$4="小規模施設等(定員29人以下)",$M$426&gt;=2),M366,""))</f>
        <v/>
      </c>
      <c r="N473" s="312" t="str">
        <f>IF(AND('別紙3-1_区分⑤所要額内訳'!$I$4="大規模施設等(定員30人以上)",$N$426&gt;=5),N366,IF(AND('別紙3-1_区分⑤所要額内訳'!$I$4="小規模施設等(定員29人以下)",$N$426&gt;=2),N366,""))</f>
        <v/>
      </c>
      <c r="O473" s="312" t="str">
        <f>IF(AND('別紙3-1_区分⑤所要額内訳'!$I$4="大規模施設等(定員30人以上)",$O$426&gt;=5),O366,IF(AND('別紙3-1_区分⑤所要額内訳'!$I$4="小規模施設等(定員29人以下)",$O$426&gt;=2),O366,""))</f>
        <v/>
      </c>
      <c r="P473" s="312" t="str">
        <f>IF(AND('別紙3-1_区分⑤所要額内訳'!$I$4="大規模施設等(定員30人以上)",$P$426&gt;=5),P366,IF(AND('別紙3-1_区分⑤所要額内訳'!$I$4="小規模施設等(定員29人以下)",$P$426&gt;=2),P366,""))</f>
        <v/>
      </c>
      <c r="Q473" s="312" t="str">
        <f>IF(AND('別紙3-1_区分⑤所要額内訳'!$I$4="大規模施設等(定員30人以上)",$Q$426&gt;=5),Q366,IF(AND('別紙3-1_区分⑤所要額内訳'!$I$4="小規模施設等(定員29人以下)",$Q$426&gt;=2),Q366,""))</f>
        <v/>
      </c>
      <c r="R473" s="312" t="str">
        <f>IF(AND('別紙3-1_区分⑤所要額内訳'!$I$4="大規模施設等(定員30人以上)",$R$426&gt;=5),R366,IF(AND('別紙3-1_区分⑤所要額内訳'!$I$4="小規模施設等(定員29人以下)",$R$426&gt;=2),R366,""))</f>
        <v/>
      </c>
      <c r="S473" s="312" t="str">
        <f>IF(AND('別紙3-1_区分⑤所要額内訳'!$I$4="大規模施設等(定員30人以上)",$S$426&gt;=5),S366,IF(AND('別紙3-1_区分⑤所要額内訳'!$I$4="小規模施設等(定員29人以下)",$S$426&gt;=2),S366,""))</f>
        <v/>
      </c>
      <c r="T473" s="312" t="str">
        <f>IF(AND('別紙3-1_区分⑤所要額内訳'!$I$4="大規模施設等(定員30人以上)",$T$426&gt;=5),T366,IF(AND('別紙3-1_区分⑤所要額内訳'!$I$4="小規模施設等(定員29人以下)",$T$426&gt;=2),T366,""))</f>
        <v/>
      </c>
      <c r="U473" s="312" t="str">
        <f>IF(AND('別紙3-1_区分⑤所要額内訳'!$I$4="大規模施設等(定員30人以上)",$U$426&gt;=5),U366,IF(AND('別紙3-1_区分⑤所要額内訳'!$I$4="小規模施設等(定員29人以下)",$U$426&gt;=2),U366,""))</f>
        <v/>
      </c>
      <c r="V473" s="312" t="str">
        <f>IF(AND('別紙3-1_区分⑤所要額内訳'!$I$4="大規模施設等(定員30人以上)",$V$426&gt;=5),V366,IF(AND('別紙3-1_区分⑤所要額内訳'!$I$4="小規模施設等(定員29人以下)",$V$426&gt;=2),V366,""))</f>
        <v/>
      </c>
      <c r="W473" s="312" t="str">
        <f>IF(AND('別紙3-1_区分⑤所要額内訳'!$I$4="大規模施設等(定員30人以上)",$W$426&gt;=5),W366,IF(AND('別紙3-1_区分⑤所要額内訳'!$I$4="小規模施設等(定員29人以下)",$W$426&gt;=2),W366,""))</f>
        <v/>
      </c>
      <c r="X473" s="312" t="str">
        <f>IF(AND('別紙3-1_区分⑤所要額内訳'!$I$4="大規模施設等(定員30人以上)",$X$426&gt;=5),X366,IF(AND('別紙3-1_区分⑤所要額内訳'!$I$4="小規模施設等(定員29人以下)",$X$426&gt;=2),X366,""))</f>
        <v/>
      </c>
      <c r="Y473" s="312" t="str">
        <f>IF(AND('別紙3-1_区分⑤所要額内訳'!$I$4="大規模施設等(定員30人以上)",$Y$426&gt;=5),Y366,IF(AND('別紙3-1_区分⑤所要額内訳'!$I$4="小規模施設等(定員29人以下)",$Y$426&gt;=2),Y366,""))</f>
        <v/>
      </c>
      <c r="Z473" s="312" t="str">
        <f>IF(AND('別紙3-1_区分⑤所要額内訳'!$I$4="大規模施設等(定員30人以上)",$Z$426&gt;=5),Z366,IF(AND('別紙3-1_区分⑤所要額内訳'!$I$4="小規模施設等(定員29人以下)",$Z$426&gt;=2),Z366,""))</f>
        <v/>
      </c>
      <c r="AA473" s="312" t="str">
        <f>IF(AND('別紙3-1_区分⑤所要額内訳'!$I$4="大規模施設等(定員30人以上)",$AA$426&gt;=5),AA366,IF(AND('別紙3-1_区分⑤所要額内訳'!$I$4="小規模施設等(定員29人以下)",$AA$426&gt;=2),AA366,""))</f>
        <v/>
      </c>
      <c r="AB473" s="312" t="str">
        <f>IF(AND('別紙3-1_区分⑤所要額内訳'!$I$4="大規模施設等(定員30人以上)",$AB$426&gt;=5),AB366,IF(AND('別紙3-1_区分⑤所要額内訳'!$I$4="小規模施設等(定員29人以下)",$AB$426&gt;=2),AB366,""))</f>
        <v/>
      </c>
      <c r="AC473" s="312" t="str">
        <f>IF(AND('別紙3-1_区分⑤所要額内訳'!$I$4="大規模施設等(定員30人以上)",$AC$426&gt;=5),AC366,IF(AND('別紙3-1_区分⑤所要額内訳'!$I$4="小規模施設等(定員29人以下)",$AC$426&gt;=2),AC366,""))</f>
        <v/>
      </c>
      <c r="AD473" s="312" t="str">
        <f>IF(AND('別紙3-1_区分⑤所要額内訳'!$I$4="大規模施設等(定員30人以上)",$AD$426&gt;=5),AD366,IF(AND('別紙3-1_区分⑤所要額内訳'!$I$4="小規模施設等(定員29人以下)",$AD$426&gt;=2),AD366,""))</f>
        <v/>
      </c>
      <c r="AE473" s="312" t="str">
        <f>IF(AND('別紙3-1_区分⑤所要額内訳'!$I$4="大規模施設等(定員30人以上)",$AE$426&gt;=5),AE366,IF(AND('別紙3-1_区分⑤所要額内訳'!$I$4="小規模施設等(定員29人以下)",$AE$426&gt;=2),AE366,""))</f>
        <v/>
      </c>
      <c r="AF473" s="312" t="str">
        <f>IF(AND('別紙3-1_区分⑤所要額内訳'!$I$4="大規模施設等(定員30人以上)",$AF$426&gt;=5),AF366,IF(AND('別紙3-1_区分⑤所要額内訳'!$I$4="小規模施設等(定員29人以下)",$AF$426&gt;=2),AF366,""))</f>
        <v/>
      </c>
      <c r="AG473" s="312" t="str">
        <f>IF(AND('別紙3-1_区分⑤所要額内訳'!$I$4="大規模施設等(定員30人以上)",$AG$426&gt;=5),AG366,IF(AND('別紙3-1_区分⑤所要額内訳'!$I$4="小規模施設等(定員29人以下)",$AG$426&gt;=2),AG366,""))</f>
        <v/>
      </c>
      <c r="AH473" s="312" t="str">
        <f>IF(AND('別紙3-1_区分⑤所要額内訳'!$I$4="大規模施設等(定員30人以上)",$AH$426&gt;=5),AH366,IF(AND('別紙3-1_区分⑤所要額内訳'!$I$4="小規模施設等(定員29人以下)",$AH$426&gt;=2),AH366,""))</f>
        <v/>
      </c>
      <c r="AI473" s="312" t="str">
        <f>IF(AND('別紙3-1_区分⑤所要額内訳'!$I$4="大規模施設等(定員30人以上)",$AI$426&gt;=5),AI366,IF(AND('別紙3-1_区分⑤所要額内訳'!$I$4="小規模施設等(定員29人以下)",$AI$426&gt;=2),AI366,""))</f>
        <v/>
      </c>
      <c r="AJ473" s="312" t="str">
        <f>IF(AND('別紙3-1_区分⑤所要額内訳'!$I$4="大規模施設等(定員30人以上)",$AJ$426&gt;=5),AJ366,IF(AND('別紙3-1_区分⑤所要額内訳'!$I$4="小規模施設等(定員29人以下)",$AJ$426&gt;=2),AJ366,""))</f>
        <v/>
      </c>
      <c r="AK473" s="312" t="str">
        <f>IF(AND('別紙3-1_区分⑤所要額内訳'!$I$4="大規模施設等(定員30人以上)",$AK$426&gt;=5),AK366,IF(AND('別紙3-1_区分⑤所要額内訳'!$I$4="小規模施設等(定員29人以下)",$AK$426&gt;=2),AK366,""))</f>
        <v/>
      </c>
      <c r="AL473" s="312" t="str">
        <f>IF(AND('別紙3-1_区分⑤所要額内訳'!$I$4="大規模施設等(定員30人以上)",$AL$426&gt;=5),AL366,IF(AND('別紙3-1_区分⑤所要額内訳'!$I$4="小規模施設等(定員29人以下)",$AL$426&gt;=2),AL366,""))</f>
        <v/>
      </c>
      <c r="AM473" s="312" t="str">
        <f>IF(AND('別紙3-1_区分⑤所要額内訳'!$I$4="大規模施設等(定員30人以上)",$AM$426&gt;=5),AM366,IF(AND('別紙3-1_区分⑤所要額内訳'!$I$4="小規模施設等(定員29人以下)",$AM$426&gt;=2),AM366,""))</f>
        <v/>
      </c>
      <c r="AN473" s="312" t="str">
        <f>IF(AND('別紙3-1_区分⑤所要額内訳'!$I$4="大規模施設等(定員30人以上)",$AN$426&gt;=5),AN366,IF(AND('別紙3-1_区分⑤所要額内訳'!$I$4="小規模施設等(定員29人以下)",$AN$426&gt;=2),AN366,""))</f>
        <v/>
      </c>
      <c r="AO473" s="312" t="str">
        <f>IF(AND('別紙3-1_区分⑤所要額内訳'!$I$4="大規模施設等(定員30人以上)",$AO$426&gt;=5),AO366,IF(AND('別紙3-1_区分⑤所要額内訳'!$I$4="小規模施設等(定員29人以下)",$AO$426&gt;=2),AO366,""))</f>
        <v/>
      </c>
      <c r="AP473" s="312" t="str">
        <f>IF(AND('別紙3-1_区分⑤所要額内訳'!$I$4="大規模施設等(定員30人以上)",$AP$426&gt;=5),AP366,IF(AND('別紙3-1_区分⑤所要額内訳'!$I$4="小規模施設等(定員29人以下)",$AP$426&gt;=2),AP366,""))</f>
        <v/>
      </c>
      <c r="AQ473" s="312" t="str">
        <f>IF(AND('別紙3-1_区分⑤所要額内訳'!$I$4="大規模施設等(定員30人以上)",$AQ$426&gt;=5),AQ366,IF(AND('別紙3-1_区分⑤所要額内訳'!$I$4="小規模施設等(定員29人以下)",$AQ$426&gt;=2),AQ366,""))</f>
        <v/>
      </c>
      <c r="AR473" s="312" t="str">
        <f>IF(AND('別紙3-1_区分⑤所要額内訳'!$I$4="大規模施設等(定員30人以上)",$AR$426&gt;=5),AR366,IF(AND('別紙3-1_区分⑤所要額内訳'!$I$4="小規模施設等(定員29人以下)",$AR$426&gt;=2),AR366,""))</f>
        <v/>
      </c>
      <c r="AS473" s="312" t="str">
        <f>IF(AND('別紙3-1_区分⑤所要額内訳'!$I$4="大規模施設等(定員30人以上)",$AS$426&gt;=5),AS366,IF(AND('別紙3-1_区分⑤所要額内訳'!$I$4="小規模施設等(定員29人以下)",$AS$426&gt;=2),AS366,""))</f>
        <v/>
      </c>
      <c r="AT473" s="312" t="str">
        <f>IF(AND('別紙3-1_区分⑤所要額内訳'!$I$4="大規模施設等(定員30人以上)",$AT$426&gt;=5),AT366,IF(AND('別紙3-1_区分⑤所要額内訳'!$I$4="小規模施設等(定員29人以下)",$AT$426&gt;=2),AT366,""))</f>
        <v/>
      </c>
      <c r="AU473" s="312" t="str">
        <f>IF(AND('別紙3-1_区分⑤所要額内訳'!$I$4="大規模施設等(定員30人以上)",$AU$426&gt;=5),AU366,IF(AND('別紙3-1_区分⑤所要額内訳'!$I$4="小規模施設等(定員29人以下)",$AU$426&gt;=2),AU366,""))</f>
        <v/>
      </c>
      <c r="AV473" s="312" t="str">
        <f>IF(AND('別紙3-1_区分⑤所要額内訳'!$I$4="大規模施設等(定員30人以上)",$AV$426&gt;=5),AV366,IF(AND('別紙3-1_区分⑤所要額内訳'!$I$4="小規模施設等(定員29人以下)",$AV$426&gt;=2),AV366,""))</f>
        <v/>
      </c>
      <c r="AW473" s="312" t="str">
        <f>IF(AND('別紙3-1_区分⑤所要額内訳'!$I$4="大規模施設等(定員30人以上)",$AW$426&gt;=5),AW366,IF(AND('別紙3-1_区分⑤所要額内訳'!$I$4="小規模施設等(定員29人以下)",$AW$426&gt;=2),AW366,""))</f>
        <v/>
      </c>
      <c r="AX473" s="312" t="str">
        <f>IF(AND('別紙3-1_区分⑤所要額内訳'!$I$4="大規模施設等(定員30人以上)",$AX$426&gt;=5),AX366,IF(AND('別紙3-1_区分⑤所要額内訳'!$I$4="小規模施設等(定員29人以下)",$AX$426&gt;=2),AX366,""))</f>
        <v/>
      </c>
      <c r="AY473" s="312" t="str">
        <f>IF(AND('別紙3-1_区分⑤所要額内訳'!$I$4="大規模施設等(定員30人以上)",$AY$426&gt;=5),AY366,IF(AND('別紙3-1_区分⑤所要額内訳'!$I$4="小規模施設等(定員29人以下)",$AY$426&gt;=2),AY366,""))</f>
        <v/>
      </c>
      <c r="AZ473" s="312" t="str">
        <f>IF(AND('別紙3-1_区分⑤所要額内訳'!$I$4="大規模施設等(定員30人以上)",$AZ$426&gt;=5),AZ366,IF(AND('別紙3-1_区分⑤所要額内訳'!$I$4="小規模施設等(定員29人以下)",$AZ$426&gt;=2),AZ366,""))</f>
        <v/>
      </c>
      <c r="BA473" s="312" t="str">
        <f>IF(AND('別紙3-1_区分⑤所要額内訳'!$I$4="大規模施設等(定員30人以上)",$BA$426&gt;=5),BA366,IF(AND('別紙3-1_区分⑤所要額内訳'!$I$4="小規模施設等(定員29人以下)",$BA$426&gt;=2),BA366,""))</f>
        <v/>
      </c>
      <c r="BB473" s="311">
        <f t="shared" si="456"/>
        <v>0</v>
      </c>
    </row>
    <row r="474" spans="1:54">
      <c r="A474" s="307" t="str">
        <f t="shared" si="457"/>
        <v/>
      </c>
      <c r="B474" s="313" t="str">
        <f t="shared" si="457"/>
        <v/>
      </c>
      <c r="C474" s="307" t="str">
        <f t="shared" si="457"/>
        <v/>
      </c>
      <c r="D474" s="312" t="str">
        <f>IF(AND('別紙3-1_区分⑤所要額内訳'!$I$4="大規模施設等(定員30人以上)",$D$426&gt;=5),D367,IF(AND('別紙3-1_区分⑤所要額内訳'!$I$4="小規模施設等(定員29人以下)",$D$426&gt;=2),D367,""))</f>
        <v/>
      </c>
      <c r="E474" s="312" t="str">
        <f>IF(AND('別紙3-1_区分⑤所要額内訳'!$I$4="大規模施設等(定員30人以上)",$E$426&gt;=5),E367,IF(AND('別紙3-1_区分⑤所要額内訳'!$I$4="小規模施設等(定員29人以下)",$E$426&gt;=2),E367,""))</f>
        <v/>
      </c>
      <c r="F474" s="312" t="str">
        <f>IF(AND('別紙3-1_区分⑤所要額内訳'!$I$4="大規模施設等(定員30人以上)",$F$426&gt;=5),F367,IF(AND('別紙3-1_区分⑤所要額内訳'!$I$4="小規模施設等(定員29人以下)",$F$426&gt;=2),F367,""))</f>
        <v/>
      </c>
      <c r="G474" s="312" t="str">
        <f>IF(AND('別紙3-1_区分⑤所要額内訳'!$I$4="大規模施設等(定員30人以上)",$G$426&gt;=5),G367,IF(AND('別紙3-1_区分⑤所要額内訳'!$I$4="小規模施設等(定員29人以下)",$G$426&gt;=2),G367,""))</f>
        <v/>
      </c>
      <c r="H474" s="312" t="str">
        <f>IF(AND('別紙3-1_区分⑤所要額内訳'!$I$4="大規模施設等(定員30人以上)",$H$426&gt;=5),H367,IF(AND('別紙3-1_区分⑤所要額内訳'!$I$4="小規模施設等(定員29人以下)",$H$426&gt;=2),H367,""))</f>
        <v/>
      </c>
      <c r="I474" s="312" t="str">
        <f>IF(AND('別紙3-1_区分⑤所要額内訳'!$I$4="大規模施設等(定員30人以上)",$I$426&gt;=5),I367,IF(AND('別紙3-1_区分⑤所要額内訳'!$I$4="小規模施設等(定員29人以下)",$I$426&gt;=2),I367,""))</f>
        <v/>
      </c>
      <c r="J474" s="312" t="str">
        <f>IF(AND('別紙3-1_区分⑤所要額内訳'!$I$4="大規模施設等(定員30人以上)",$J$426&gt;=5),J367,IF(AND('別紙3-1_区分⑤所要額内訳'!$I$4="小規模施設等(定員29人以下)",$J$426&gt;=2),J367,""))</f>
        <v/>
      </c>
      <c r="K474" s="312" t="str">
        <f>IF(AND('別紙3-1_区分⑤所要額内訳'!$I$4="大規模施設等(定員30人以上)",$K$426&gt;=5),K367,IF(AND('別紙3-1_区分⑤所要額内訳'!$I$4="小規模施設等(定員29人以下)",$K$426&gt;=2),K367,""))</f>
        <v/>
      </c>
      <c r="L474" s="312" t="str">
        <f>IF(AND('別紙3-1_区分⑤所要額内訳'!$I$4="大規模施設等(定員30人以上)",$L$426&gt;=5),L367,IF(AND('別紙3-1_区分⑤所要額内訳'!$I$4="小規模施設等(定員29人以下)",$L$426&gt;=2),L367,""))</f>
        <v/>
      </c>
      <c r="M474" s="312" t="str">
        <f>IF(AND('別紙3-1_区分⑤所要額内訳'!$I$4="大規模施設等(定員30人以上)",$M$426&gt;=5),M367,IF(AND('別紙3-1_区分⑤所要額内訳'!$I$4="小規模施設等(定員29人以下)",$M$426&gt;=2),M367,""))</f>
        <v/>
      </c>
      <c r="N474" s="312" t="str">
        <f>IF(AND('別紙3-1_区分⑤所要額内訳'!$I$4="大規模施設等(定員30人以上)",$N$426&gt;=5),N367,IF(AND('別紙3-1_区分⑤所要額内訳'!$I$4="小規模施設等(定員29人以下)",$N$426&gt;=2),N367,""))</f>
        <v/>
      </c>
      <c r="O474" s="312" t="str">
        <f>IF(AND('別紙3-1_区分⑤所要額内訳'!$I$4="大規模施設等(定員30人以上)",$O$426&gt;=5),O367,IF(AND('別紙3-1_区分⑤所要額内訳'!$I$4="小規模施設等(定員29人以下)",$O$426&gt;=2),O367,""))</f>
        <v/>
      </c>
      <c r="P474" s="312" t="str">
        <f>IF(AND('別紙3-1_区分⑤所要額内訳'!$I$4="大規模施設等(定員30人以上)",$P$426&gt;=5),P367,IF(AND('別紙3-1_区分⑤所要額内訳'!$I$4="小規模施設等(定員29人以下)",$P$426&gt;=2),P367,""))</f>
        <v/>
      </c>
      <c r="Q474" s="312" t="str">
        <f>IF(AND('別紙3-1_区分⑤所要額内訳'!$I$4="大規模施設等(定員30人以上)",$Q$426&gt;=5),Q367,IF(AND('別紙3-1_区分⑤所要額内訳'!$I$4="小規模施設等(定員29人以下)",$Q$426&gt;=2),Q367,""))</f>
        <v/>
      </c>
      <c r="R474" s="312" t="str">
        <f>IF(AND('別紙3-1_区分⑤所要額内訳'!$I$4="大規模施設等(定員30人以上)",$R$426&gt;=5),R367,IF(AND('別紙3-1_区分⑤所要額内訳'!$I$4="小規模施設等(定員29人以下)",$R$426&gt;=2),R367,""))</f>
        <v/>
      </c>
      <c r="S474" s="312" t="str">
        <f>IF(AND('別紙3-1_区分⑤所要額内訳'!$I$4="大規模施設等(定員30人以上)",$S$426&gt;=5),S367,IF(AND('別紙3-1_区分⑤所要額内訳'!$I$4="小規模施設等(定員29人以下)",$S$426&gt;=2),S367,""))</f>
        <v/>
      </c>
      <c r="T474" s="312" t="str">
        <f>IF(AND('別紙3-1_区分⑤所要額内訳'!$I$4="大規模施設等(定員30人以上)",$T$426&gt;=5),T367,IF(AND('別紙3-1_区分⑤所要額内訳'!$I$4="小規模施設等(定員29人以下)",$T$426&gt;=2),T367,""))</f>
        <v/>
      </c>
      <c r="U474" s="312" t="str">
        <f>IF(AND('別紙3-1_区分⑤所要額内訳'!$I$4="大規模施設等(定員30人以上)",$U$426&gt;=5),U367,IF(AND('別紙3-1_区分⑤所要額内訳'!$I$4="小規模施設等(定員29人以下)",$U$426&gt;=2),U367,""))</f>
        <v/>
      </c>
      <c r="V474" s="312" t="str">
        <f>IF(AND('別紙3-1_区分⑤所要額内訳'!$I$4="大規模施設等(定員30人以上)",$V$426&gt;=5),V367,IF(AND('別紙3-1_区分⑤所要額内訳'!$I$4="小規模施設等(定員29人以下)",$V$426&gt;=2),V367,""))</f>
        <v/>
      </c>
      <c r="W474" s="312" t="str">
        <f>IF(AND('別紙3-1_区分⑤所要額内訳'!$I$4="大規模施設等(定員30人以上)",$W$426&gt;=5),W367,IF(AND('別紙3-1_区分⑤所要額内訳'!$I$4="小規模施設等(定員29人以下)",$W$426&gt;=2),W367,""))</f>
        <v/>
      </c>
      <c r="X474" s="312" t="str">
        <f>IF(AND('別紙3-1_区分⑤所要額内訳'!$I$4="大規模施設等(定員30人以上)",$X$426&gt;=5),X367,IF(AND('別紙3-1_区分⑤所要額内訳'!$I$4="小規模施設等(定員29人以下)",$X$426&gt;=2),X367,""))</f>
        <v/>
      </c>
      <c r="Y474" s="312" t="str">
        <f>IF(AND('別紙3-1_区分⑤所要額内訳'!$I$4="大規模施設等(定員30人以上)",$Y$426&gt;=5),Y367,IF(AND('別紙3-1_区分⑤所要額内訳'!$I$4="小規模施設等(定員29人以下)",$Y$426&gt;=2),Y367,""))</f>
        <v/>
      </c>
      <c r="Z474" s="312" t="str">
        <f>IF(AND('別紙3-1_区分⑤所要額内訳'!$I$4="大規模施設等(定員30人以上)",$Z$426&gt;=5),Z367,IF(AND('別紙3-1_区分⑤所要額内訳'!$I$4="小規模施設等(定員29人以下)",$Z$426&gt;=2),Z367,""))</f>
        <v/>
      </c>
      <c r="AA474" s="312" t="str">
        <f>IF(AND('別紙3-1_区分⑤所要額内訳'!$I$4="大規模施設等(定員30人以上)",$AA$426&gt;=5),AA367,IF(AND('別紙3-1_区分⑤所要額内訳'!$I$4="小規模施設等(定員29人以下)",$AA$426&gt;=2),AA367,""))</f>
        <v/>
      </c>
      <c r="AB474" s="312" t="str">
        <f>IF(AND('別紙3-1_区分⑤所要額内訳'!$I$4="大規模施設等(定員30人以上)",$AB$426&gt;=5),AB367,IF(AND('別紙3-1_区分⑤所要額内訳'!$I$4="小規模施設等(定員29人以下)",$AB$426&gt;=2),AB367,""))</f>
        <v/>
      </c>
      <c r="AC474" s="312" t="str">
        <f>IF(AND('別紙3-1_区分⑤所要額内訳'!$I$4="大規模施設等(定員30人以上)",$AC$426&gt;=5),AC367,IF(AND('別紙3-1_区分⑤所要額内訳'!$I$4="小規模施設等(定員29人以下)",$AC$426&gt;=2),AC367,""))</f>
        <v/>
      </c>
      <c r="AD474" s="312" t="str">
        <f>IF(AND('別紙3-1_区分⑤所要額内訳'!$I$4="大規模施設等(定員30人以上)",$AD$426&gt;=5),AD367,IF(AND('別紙3-1_区分⑤所要額内訳'!$I$4="小規模施設等(定員29人以下)",$AD$426&gt;=2),AD367,""))</f>
        <v/>
      </c>
      <c r="AE474" s="312" t="str">
        <f>IF(AND('別紙3-1_区分⑤所要額内訳'!$I$4="大規模施設等(定員30人以上)",$AE$426&gt;=5),AE367,IF(AND('別紙3-1_区分⑤所要額内訳'!$I$4="小規模施設等(定員29人以下)",$AE$426&gt;=2),AE367,""))</f>
        <v/>
      </c>
      <c r="AF474" s="312" t="str">
        <f>IF(AND('別紙3-1_区分⑤所要額内訳'!$I$4="大規模施設等(定員30人以上)",$AF$426&gt;=5),AF367,IF(AND('別紙3-1_区分⑤所要額内訳'!$I$4="小規模施設等(定員29人以下)",$AF$426&gt;=2),AF367,""))</f>
        <v/>
      </c>
      <c r="AG474" s="312" t="str">
        <f>IF(AND('別紙3-1_区分⑤所要額内訳'!$I$4="大規模施設等(定員30人以上)",$AG$426&gt;=5),AG367,IF(AND('別紙3-1_区分⑤所要額内訳'!$I$4="小規模施設等(定員29人以下)",$AG$426&gt;=2),AG367,""))</f>
        <v/>
      </c>
      <c r="AH474" s="312" t="str">
        <f>IF(AND('別紙3-1_区分⑤所要額内訳'!$I$4="大規模施設等(定員30人以上)",$AH$426&gt;=5),AH367,IF(AND('別紙3-1_区分⑤所要額内訳'!$I$4="小規模施設等(定員29人以下)",$AH$426&gt;=2),AH367,""))</f>
        <v/>
      </c>
      <c r="AI474" s="312" t="str">
        <f>IF(AND('別紙3-1_区分⑤所要額内訳'!$I$4="大規模施設等(定員30人以上)",$AI$426&gt;=5),AI367,IF(AND('別紙3-1_区分⑤所要額内訳'!$I$4="小規模施設等(定員29人以下)",$AI$426&gt;=2),AI367,""))</f>
        <v/>
      </c>
      <c r="AJ474" s="312" t="str">
        <f>IF(AND('別紙3-1_区分⑤所要額内訳'!$I$4="大規模施設等(定員30人以上)",$AJ$426&gt;=5),AJ367,IF(AND('別紙3-1_区分⑤所要額内訳'!$I$4="小規模施設等(定員29人以下)",$AJ$426&gt;=2),AJ367,""))</f>
        <v/>
      </c>
      <c r="AK474" s="312" t="str">
        <f>IF(AND('別紙3-1_区分⑤所要額内訳'!$I$4="大規模施設等(定員30人以上)",$AK$426&gt;=5),AK367,IF(AND('別紙3-1_区分⑤所要額内訳'!$I$4="小規模施設等(定員29人以下)",$AK$426&gt;=2),AK367,""))</f>
        <v/>
      </c>
      <c r="AL474" s="312" t="str">
        <f>IF(AND('別紙3-1_区分⑤所要額内訳'!$I$4="大規模施設等(定員30人以上)",$AL$426&gt;=5),AL367,IF(AND('別紙3-1_区分⑤所要額内訳'!$I$4="小規模施設等(定員29人以下)",$AL$426&gt;=2),AL367,""))</f>
        <v/>
      </c>
      <c r="AM474" s="312" t="str">
        <f>IF(AND('別紙3-1_区分⑤所要額内訳'!$I$4="大規模施設等(定員30人以上)",$AM$426&gt;=5),AM367,IF(AND('別紙3-1_区分⑤所要額内訳'!$I$4="小規模施設等(定員29人以下)",$AM$426&gt;=2),AM367,""))</f>
        <v/>
      </c>
      <c r="AN474" s="312" t="str">
        <f>IF(AND('別紙3-1_区分⑤所要額内訳'!$I$4="大規模施設等(定員30人以上)",$AN$426&gt;=5),AN367,IF(AND('別紙3-1_区分⑤所要額内訳'!$I$4="小規模施設等(定員29人以下)",$AN$426&gt;=2),AN367,""))</f>
        <v/>
      </c>
      <c r="AO474" s="312" t="str">
        <f>IF(AND('別紙3-1_区分⑤所要額内訳'!$I$4="大規模施設等(定員30人以上)",$AO$426&gt;=5),AO367,IF(AND('別紙3-1_区分⑤所要額内訳'!$I$4="小規模施設等(定員29人以下)",$AO$426&gt;=2),AO367,""))</f>
        <v/>
      </c>
      <c r="AP474" s="312" t="str">
        <f>IF(AND('別紙3-1_区分⑤所要額内訳'!$I$4="大規模施設等(定員30人以上)",$AP$426&gt;=5),AP367,IF(AND('別紙3-1_区分⑤所要額内訳'!$I$4="小規模施設等(定員29人以下)",$AP$426&gt;=2),AP367,""))</f>
        <v/>
      </c>
      <c r="AQ474" s="312" t="str">
        <f>IF(AND('別紙3-1_区分⑤所要額内訳'!$I$4="大規模施設等(定員30人以上)",$AQ$426&gt;=5),AQ367,IF(AND('別紙3-1_区分⑤所要額内訳'!$I$4="小規模施設等(定員29人以下)",$AQ$426&gt;=2),AQ367,""))</f>
        <v/>
      </c>
      <c r="AR474" s="312" t="str">
        <f>IF(AND('別紙3-1_区分⑤所要額内訳'!$I$4="大規模施設等(定員30人以上)",$AR$426&gt;=5),AR367,IF(AND('別紙3-1_区分⑤所要額内訳'!$I$4="小規模施設等(定員29人以下)",$AR$426&gt;=2),AR367,""))</f>
        <v/>
      </c>
      <c r="AS474" s="312" t="str">
        <f>IF(AND('別紙3-1_区分⑤所要額内訳'!$I$4="大規模施設等(定員30人以上)",$AS$426&gt;=5),AS367,IF(AND('別紙3-1_区分⑤所要額内訳'!$I$4="小規模施設等(定員29人以下)",$AS$426&gt;=2),AS367,""))</f>
        <v/>
      </c>
      <c r="AT474" s="312" t="str">
        <f>IF(AND('別紙3-1_区分⑤所要額内訳'!$I$4="大規模施設等(定員30人以上)",$AT$426&gt;=5),AT367,IF(AND('別紙3-1_区分⑤所要額内訳'!$I$4="小規模施設等(定員29人以下)",$AT$426&gt;=2),AT367,""))</f>
        <v/>
      </c>
      <c r="AU474" s="312" t="str">
        <f>IF(AND('別紙3-1_区分⑤所要額内訳'!$I$4="大規模施設等(定員30人以上)",$AU$426&gt;=5),AU367,IF(AND('別紙3-1_区分⑤所要額内訳'!$I$4="小規模施設等(定員29人以下)",$AU$426&gt;=2),AU367,""))</f>
        <v/>
      </c>
      <c r="AV474" s="312" t="str">
        <f>IF(AND('別紙3-1_区分⑤所要額内訳'!$I$4="大規模施設等(定員30人以上)",$AV$426&gt;=5),AV367,IF(AND('別紙3-1_区分⑤所要額内訳'!$I$4="小規模施設等(定員29人以下)",$AV$426&gt;=2),AV367,""))</f>
        <v/>
      </c>
      <c r="AW474" s="312" t="str">
        <f>IF(AND('別紙3-1_区分⑤所要額内訳'!$I$4="大規模施設等(定員30人以上)",$AW$426&gt;=5),AW367,IF(AND('別紙3-1_区分⑤所要額内訳'!$I$4="小規模施設等(定員29人以下)",$AW$426&gt;=2),AW367,""))</f>
        <v/>
      </c>
      <c r="AX474" s="312" t="str">
        <f>IF(AND('別紙3-1_区分⑤所要額内訳'!$I$4="大規模施設等(定員30人以上)",$AX$426&gt;=5),AX367,IF(AND('別紙3-1_区分⑤所要額内訳'!$I$4="小規模施設等(定員29人以下)",$AX$426&gt;=2),AX367,""))</f>
        <v/>
      </c>
      <c r="AY474" s="312" t="str">
        <f>IF(AND('別紙3-1_区分⑤所要額内訳'!$I$4="大規模施設等(定員30人以上)",$AY$426&gt;=5),AY367,IF(AND('別紙3-1_区分⑤所要額内訳'!$I$4="小規模施設等(定員29人以下)",$AY$426&gt;=2),AY367,""))</f>
        <v/>
      </c>
      <c r="AZ474" s="312" t="str">
        <f>IF(AND('別紙3-1_区分⑤所要額内訳'!$I$4="大規模施設等(定員30人以上)",$AZ$426&gt;=5),AZ367,IF(AND('別紙3-1_区分⑤所要額内訳'!$I$4="小規模施設等(定員29人以下)",$AZ$426&gt;=2),AZ367,""))</f>
        <v/>
      </c>
      <c r="BA474" s="312" t="str">
        <f>IF(AND('別紙3-1_区分⑤所要額内訳'!$I$4="大規模施設等(定員30人以上)",$BA$426&gt;=5),BA367,IF(AND('別紙3-1_区分⑤所要額内訳'!$I$4="小規模施設等(定員29人以下)",$BA$426&gt;=2),BA367,""))</f>
        <v/>
      </c>
      <c r="BB474" s="311">
        <f t="shared" si="456"/>
        <v>0</v>
      </c>
    </row>
    <row r="475" spans="1:54">
      <c r="A475" s="307" t="str">
        <f t="shared" si="457"/>
        <v/>
      </c>
      <c r="B475" s="313" t="str">
        <f t="shared" si="457"/>
        <v/>
      </c>
      <c r="C475" s="307" t="str">
        <f t="shared" si="457"/>
        <v/>
      </c>
      <c r="D475" s="312" t="str">
        <f>IF(AND('別紙3-1_区分⑤所要額内訳'!$I$4="大規模施設等(定員30人以上)",$D$426&gt;=5),D368,IF(AND('別紙3-1_区分⑤所要額内訳'!$I$4="小規模施設等(定員29人以下)",$D$426&gt;=2),D368,""))</f>
        <v/>
      </c>
      <c r="E475" s="312" t="str">
        <f>IF(AND('別紙3-1_区分⑤所要額内訳'!$I$4="大規模施設等(定員30人以上)",$E$426&gt;=5),E368,IF(AND('別紙3-1_区分⑤所要額内訳'!$I$4="小規模施設等(定員29人以下)",$E$426&gt;=2),E368,""))</f>
        <v/>
      </c>
      <c r="F475" s="312" t="str">
        <f>IF(AND('別紙3-1_区分⑤所要額内訳'!$I$4="大規模施設等(定員30人以上)",$F$426&gt;=5),F368,IF(AND('別紙3-1_区分⑤所要額内訳'!$I$4="小規模施設等(定員29人以下)",$F$426&gt;=2),F368,""))</f>
        <v/>
      </c>
      <c r="G475" s="312" t="str">
        <f>IF(AND('別紙3-1_区分⑤所要額内訳'!$I$4="大規模施設等(定員30人以上)",$G$426&gt;=5),G368,IF(AND('別紙3-1_区分⑤所要額内訳'!$I$4="小規模施設等(定員29人以下)",$G$426&gt;=2),G368,""))</f>
        <v/>
      </c>
      <c r="H475" s="312" t="str">
        <f>IF(AND('別紙3-1_区分⑤所要額内訳'!$I$4="大規模施設等(定員30人以上)",$H$426&gt;=5),H368,IF(AND('別紙3-1_区分⑤所要額内訳'!$I$4="小規模施設等(定員29人以下)",$H$426&gt;=2),H368,""))</f>
        <v/>
      </c>
      <c r="I475" s="312" t="str">
        <f>IF(AND('別紙3-1_区分⑤所要額内訳'!$I$4="大規模施設等(定員30人以上)",$I$426&gt;=5),I368,IF(AND('別紙3-1_区分⑤所要額内訳'!$I$4="小規模施設等(定員29人以下)",$I$426&gt;=2),I368,""))</f>
        <v/>
      </c>
      <c r="J475" s="312" t="str">
        <f>IF(AND('別紙3-1_区分⑤所要額内訳'!$I$4="大規模施設等(定員30人以上)",$J$426&gt;=5),J368,IF(AND('別紙3-1_区分⑤所要額内訳'!$I$4="小規模施設等(定員29人以下)",$J$426&gt;=2),J368,""))</f>
        <v/>
      </c>
      <c r="K475" s="312" t="str">
        <f>IF(AND('別紙3-1_区分⑤所要額内訳'!$I$4="大規模施設等(定員30人以上)",$K$426&gt;=5),K368,IF(AND('別紙3-1_区分⑤所要額内訳'!$I$4="小規模施設等(定員29人以下)",$K$426&gt;=2),K368,""))</f>
        <v/>
      </c>
      <c r="L475" s="312" t="str">
        <f>IF(AND('別紙3-1_区分⑤所要額内訳'!$I$4="大規模施設等(定員30人以上)",$L$426&gt;=5),L368,IF(AND('別紙3-1_区分⑤所要額内訳'!$I$4="小規模施設等(定員29人以下)",$L$426&gt;=2),L368,""))</f>
        <v/>
      </c>
      <c r="M475" s="312" t="str">
        <f>IF(AND('別紙3-1_区分⑤所要額内訳'!$I$4="大規模施設等(定員30人以上)",$M$426&gt;=5),M368,IF(AND('別紙3-1_区分⑤所要額内訳'!$I$4="小規模施設等(定員29人以下)",$M$426&gt;=2),M368,""))</f>
        <v/>
      </c>
      <c r="N475" s="312" t="str">
        <f>IF(AND('別紙3-1_区分⑤所要額内訳'!$I$4="大規模施設等(定員30人以上)",$N$426&gt;=5),N368,IF(AND('別紙3-1_区分⑤所要額内訳'!$I$4="小規模施設等(定員29人以下)",$N$426&gt;=2),N368,""))</f>
        <v/>
      </c>
      <c r="O475" s="312" t="str">
        <f>IF(AND('別紙3-1_区分⑤所要額内訳'!$I$4="大規模施設等(定員30人以上)",$O$426&gt;=5),O368,IF(AND('別紙3-1_区分⑤所要額内訳'!$I$4="小規模施設等(定員29人以下)",$O$426&gt;=2),O368,""))</f>
        <v/>
      </c>
      <c r="P475" s="312" t="str">
        <f>IF(AND('別紙3-1_区分⑤所要額内訳'!$I$4="大規模施設等(定員30人以上)",$P$426&gt;=5),P368,IF(AND('別紙3-1_区分⑤所要額内訳'!$I$4="小規模施設等(定員29人以下)",$P$426&gt;=2),P368,""))</f>
        <v/>
      </c>
      <c r="Q475" s="312" t="str">
        <f>IF(AND('別紙3-1_区分⑤所要額内訳'!$I$4="大規模施設等(定員30人以上)",$Q$426&gt;=5),Q368,IF(AND('別紙3-1_区分⑤所要額内訳'!$I$4="小規模施設等(定員29人以下)",$Q$426&gt;=2),Q368,""))</f>
        <v/>
      </c>
      <c r="R475" s="312" t="str">
        <f>IF(AND('別紙3-1_区分⑤所要額内訳'!$I$4="大規模施設等(定員30人以上)",$R$426&gt;=5),R368,IF(AND('別紙3-1_区分⑤所要額内訳'!$I$4="小規模施設等(定員29人以下)",$R$426&gt;=2),R368,""))</f>
        <v/>
      </c>
      <c r="S475" s="312" t="str">
        <f>IF(AND('別紙3-1_区分⑤所要額内訳'!$I$4="大規模施設等(定員30人以上)",$S$426&gt;=5),S368,IF(AND('別紙3-1_区分⑤所要額内訳'!$I$4="小規模施設等(定員29人以下)",$S$426&gt;=2),S368,""))</f>
        <v/>
      </c>
      <c r="T475" s="312" t="str">
        <f>IF(AND('別紙3-1_区分⑤所要額内訳'!$I$4="大規模施設等(定員30人以上)",$T$426&gt;=5),T368,IF(AND('別紙3-1_区分⑤所要額内訳'!$I$4="小規模施設等(定員29人以下)",$T$426&gt;=2),T368,""))</f>
        <v/>
      </c>
      <c r="U475" s="312" t="str">
        <f>IF(AND('別紙3-1_区分⑤所要額内訳'!$I$4="大規模施設等(定員30人以上)",$U$426&gt;=5),U368,IF(AND('別紙3-1_区分⑤所要額内訳'!$I$4="小規模施設等(定員29人以下)",$U$426&gt;=2),U368,""))</f>
        <v/>
      </c>
      <c r="V475" s="312" t="str">
        <f>IF(AND('別紙3-1_区分⑤所要額内訳'!$I$4="大規模施設等(定員30人以上)",$V$426&gt;=5),V368,IF(AND('別紙3-1_区分⑤所要額内訳'!$I$4="小規模施設等(定員29人以下)",$V$426&gt;=2),V368,""))</f>
        <v/>
      </c>
      <c r="W475" s="312" t="str">
        <f>IF(AND('別紙3-1_区分⑤所要額内訳'!$I$4="大規模施設等(定員30人以上)",$W$426&gt;=5),W368,IF(AND('別紙3-1_区分⑤所要額内訳'!$I$4="小規模施設等(定員29人以下)",$W$426&gt;=2),W368,""))</f>
        <v/>
      </c>
      <c r="X475" s="312" t="str">
        <f>IF(AND('別紙3-1_区分⑤所要額内訳'!$I$4="大規模施設等(定員30人以上)",$X$426&gt;=5),X368,IF(AND('別紙3-1_区分⑤所要額内訳'!$I$4="小規模施設等(定員29人以下)",$X$426&gt;=2),X368,""))</f>
        <v/>
      </c>
      <c r="Y475" s="312" t="str">
        <f>IF(AND('別紙3-1_区分⑤所要額内訳'!$I$4="大規模施設等(定員30人以上)",$Y$426&gt;=5),Y368,IF(AND('別紙3-1_区分⑤所要額内訳'!$I$4="小規模施設等(定員29人以下)",$Y$426&gt;=2),Y368,""))</f>
        <v/>
      </c>
      <c r="Z475" s="312" t="str">
        <f>IF(AND('別紙3-1_区分⑤所要額内訳'!$I$4="大規模施設等(定員30人以上)",$Z$426&gt;=5),Z368,IF(AND('別紙3-1_区分⑤所要額内訳'!$I$4="小規模施設等(定員29人以下)",$Z$426&gt;=2),Z368,""))</f>
        <v/>
      </c>
      <c r="AA475" s="312" t="str">
        <f>IF(AND('別紙3-1_区分⑤所要額内訳'!$I$4="大規模施設等(定員30人以上)",$AA$426&gt;=5),AA368,IF(AND('別紙3-1_区分⑤所要額内訳'!$I$4="小規模施設等(定員29人以下)",$AA$426&gt;=2),AA368,""))</f>
        <v/>
      </c>
      <c r="AB475" s="312" t="str">
        <f>IF(AND('別紙3-1_区分⑤所要額内訳'!$I$4="大規模施設等(定員30人以上)",$AB$426&gt;=5),AB368,IF(AND('別紙3-1_区分⑤所要額内訳'!$I$4="小規模施設等(定員29人以下)",$AB$426&gt;=2),AB368,""))</f>
        <v/>
      </c>
      <c r="AC475" s="312" t="str">
        <f>IF(AND('別紙3-1_区分⑤所要額内訳'!$I$4="大規模施設等(定員30人以上)",$AC$426&gt;=5),AC368,IF(AND('別紙3-1_区分⑤所要額内訳'!$I$4="小規模施設等(定員29人以下)",$AC$426&gt;=2),AC368,""))</f>
        <v/>
      </c>
      <c r="AD475" s="312" t="str">
        <f>IF(AND('別紙3-1_区分⑤所要額内訳'!$I$4="大規模施設等(定員30人以上)",$AD$426&gt;=5),AD368,IF(AND('別紙3-1_区分⑤所要額内訳'!$I$4="小規模施設等(定員29人以下)",$AD$426&gt;=2),AD368,""))</f>
        <v/>
      </c>
      <c r="AE475" s="312" t="str">
        <f>IF(AND('別紙3-1_区分⑤所要額内訳'!$I$4="大規模施設等(定員30人以上)",$AE$426&gt;=5),AE368,IF(AND('別紙3-1_区分⑤所要額内訳'!$I$4="小規模施設等(定員29人以下)",$AE$426&gt;=2),AE368,""))</f>
        <v/>
      </c>
      <c r="AF475" s="312" t="str">
        <f>IF(AND('別紙3-1_区分⑤所要額内訳'!$I$4="大規模施設等(定員30人以上)",$AF$426&gt;=5),AF368,IF(AND('別紙3-1_区分⑤所要額内訳'!$I$4="小規模施設等(定員29人以下)",$AF$426&gt;=2),AF368,""))</f>
        <v/>
      </c>
      <c r="AG475" s="312" t="str">
        <f>IF(AND('別紙3-1_区分⑤所要額内訳'!$I$4="大規模施設等(定員30人以上)",$AG$426&gt;=5),AG368,IF(AND('別紙3-1_区分⑤所要額内訳'!$I$4="小規模施設等(定員29人以下)",$AG$426&gt;=2),AG368,""))</f>
        <v/>
      </c>
      <c r="AH475" s="312" t="str">
        <f>IF(AND('別紙3-1_区分⑤所要額内訳'!$I$4="大規模施設等(定員30人以上)",$AH$426&gt;=5),AH368,IF(AND('別紙3-1_区分⑤所要額内訳'!$I$4="小規模施設等(定員29人以下)",$AH$426&gt;=2),AH368,""))</f>
        <v/>
      </c>
      <c r="AI475" s="312" t="str">
        <f>IF(AND('別紙3-1_区分⑤所要額内訳'!$I$4="大規模施設等(定員30人以上)",$AI$426&gt;=5),AI368,IF(AND('別紙3-1_区分⑤所要額内訳'!$I$4="小規模施設等(定員29人以下)",$AI$426&gt;=2),AI368,""))</f>
        <v/>
      </c>
      <c r="AJ475" s="312" t="str">
        <f>IF(AND('別紙3-1_区分⑤所要額内訳'!$I$4="大規模施設等(定員30人以上)",$AJ$426&gt;=5),AJ368,IF(AND('別紙3-1_区分⑤所要額内訳'!$I$4="小規模施設等(定員29人以下)",$AJ$426&gt;=2),AJ368,""))</f>
        <v/>
      </c>
      <c r="AK475" s="312" t="str">
        <f>IF(AND('別紙3-1_区分⑤所要額内訳'!$I$4="大規模施設等(定員30人以上)",$AK$426&gt;=5),AK368,IF(AND('別紙3-1_区分⑤所要額内訳'!$I$4="小規模施設等(定員29人以下)",$AK$426&gt;=2),AK368,""))</f>
        <v/>
      </c>
      <c r="AL475" s="312" t="str">
        <f>IF(AND('別紙3-1_区分⑤所要額内訳'!$I$4="大規模施設等(定員30人以上)",$AL$426&gt;=5),AL368,IF(AND('別紙3-1_区分⑤所要額内訳'!$I$4="小規模施設等(定員29人以下)",$AL$426&gt;=2),AL368,""))</f>
        <v/>
      </c>
      <c r="AM475" s="312" t="str">
        <f>IF(AND('別紙3-1_区分⑤所要額内訳'!$I$4="大規模施設等(定員30人以上)",$AM$426&gt;=5),AM368,IF(AND('別紙3-1_区分⑤所要額内訳'!$I$4="小規模施設等(定員29人以下)",$AM$426&gt;=2),AM368,""))</f>
        <v/>
      </c>
      <c r="AN475" s="312" t="str">
        <f>IF(AND('別紙3-1_区分⑤所要額内訳'!$I$4="大規模施設等(定員30人以上)",$AN$426&gt;=5),AN368,IF(AND('別紙3-1_区分⑤所要額内訳'!$I$4="小規模施設等(定員29人以下)",$AN$426&gt;=2),AN368,""))</f>
        <v/>
      </c>
      <c r="AO475" s="312" t="str">
        <f>IF(AND('別紙3-1_区分⑤所要額内訳'!$I$4="大規模施設等(定員30人以上)",$AO$426&gt;=5),AO368,IF(AND('別紙3-1_区分⑤所要額内訳'!$I$4="小規模施設等(定員29人以下)",$AO$426&gt;=2),AO368,""))</f>
        <v/>
      </c>
      <c r="AP475" s="312" t="str">
        <f>IF(AND('別紙3-1_区分⑤所要額内訳'!$I$4="大規模施設等(定員30人以上)",$AP$426&gt;=5),AP368,IF(AND('別紙3-1_区分⑤所要額内訳'!$I$4="小規模施設等(定員29人以下)",$AP$426&gt;=2),AP368,""))</f>
        <v/>
      </c>
      <c r="AQ475" s="312" t="str">
        <f>IF(AND('別紙3-1_区分⑤所要額内訳'!$I$4="大規模施設等(定員30人以上)",$AQ$426&gt;=5),AQ368,IF(AND('別紙3-1_区分⑤所要額内訳'!$I$4="小規模施設等(定員29人以下)",$AQ$426&gt;=2),AQ368,""))</f>
        <v/>
      </c>
      <c r="AR475" s="312" t="str">
        <f>IF(AND('別紙3-1_区分⑤所要額内訳'!$I$4="大規模施設等(定員30人以上)",$AR$426&gt;=5),AR368,IF(AND('別紙3-1_区分⑤所要額内訳'!$I$4="小規模施設等(定員29人以下)",$AR$426&gt;=2),AR368,""))</f>
        <v/>
      </c>
      <c r="AS475" s="312" t="str">
        <f>IF(AND('別紙3-1_区分⑤所要額内訳'!$I$4="大規模施設等(定員30人以上)",$AS$426&gt;=5),AS368,IF(AND('別紙3-1_区分⑤所要額内訳'!$I$4="小規模施設等(定員29人以下)",$AS$426&gt;=2),AS368,""))</f>
        <v/>
      </c>
      <c r="AT475" s="312" t="str">
        <f>IF(AND('別紙3-1_区分⑤所要額内訳'!$I$4="大規模施設等(定員30人以上)",$AT$426&gt;=5),AT368,IF(AND('別紙3-1_区分⑤所要額内訳'!$I$4="小規模施設等(定員29人以下)",$AT$426&gt;=2),AT368,""))</f>
        <v/>
      </c>
      <c r="AU475" s="312" t="str">
        <f>IF(AND('別紙3-1_区分⑤所要額内訳'!$I$4="大規模施設等(定員30人以上)",$AU$426&gt;=5),AU368,IF(AND('別紙3-1_区分⑤所要額内訳'!$I$4="小規模施設等(定員29人以下)",$AU$426&gt;=2),AU368,""))</f>
        <v/>
      </c>
      <c r="AV475" s="312" t="str">
        <f>IF(AND('別紙3-1_区分⑤所要額内訳'!$I$4="大規模施設等(定員30人以上)",$AV$426&gt;=5),AV368,IF(AND('別紙3-1_区分⑤所要額内訳'!$I$4="小規模施設等(定員29人以下)",$AV$426&gt;=2),AV368,""))</f>
        <v/>
      </c>
      <c r="AW475" s="312" t="str">
        <f>IF(AND('別紙3-1_区分⑤所要額内訳'!$I$4="大規模施設等(定員30人以上)",$AW$426&gt;=5),AW368,IF(AND('別紙3-1_区分⑤所要額内訳'!$I$4="小規模施設等(定員29人以下)",$AW$426&gt;=2),AW368,""))</f>
        <v/>
      </c>
      <c r="AX475" s="312" t="str">
        <f>IF(AND('別紙3-1_区分⑤所要額内訳'!$I$4="大規模施設等(定員30人以上)",$AX$426&gt;=5),AX368,IF(AND('別紙3-1_区分⑤所要額内訳'!$I$4="小規模施設等(定員29人以下)",$AX$426&gt;=2),AX368,""))</f>
        <v/>
      </c>
      <c r="AY475" s="312" t="str">
        <f>IF(AND('別紙3-1_区分⑤所要額内訳'!$I$4="大規模施設等(定員30人以上)",$AY$426&gt;=5),AY368,IF(AND('別紙3-1_区分⑤所要額内訳'!$I$4="小規模施設等(定員29人以下)",$AY$426&gt;=2),AY368,""))</f>
        <v/>
      </c>
      <c r="AZ475" s="312" t="str">
        <f>IF(AND('別紙3-1_区分⑤所要額内訳'!$I$4="大規模施設等(定員30人以上)",$AZ$426&gt;=5),AZ368,IF(AND('別紙3-1_区分⑤所要額内訳'!$I$4="小規模施設等(定員29人以下)",$AZ$426&gt;=2),AZ368,""))</f>
        <v/>
      </c>
      <c r="BA475" s="312" t="str">
        <f>IF(AND('別紙3-1_区分⑤所要額内訳'!$I$4="大規模施設等(定員30人以上)",$BA$426&gt;=5),BA368,IF(AND('別紙3-1_区分⑤所要額内訳'!$I$4="小規模施設等(定員29人以下)",$BA$426&gt;=2),BA368,""))</f>
        <v/>
      </c>
      <c r="BB475" s="311">
        <f t="shared" si="456"/>
        <v>0</v>
      </c>
    </row>
    <row r="476" spans="1:54">
      <c r="A476" s="307" t="str">
        <f t="shared" si="457"/>
        <v/>
      </c>
      <c r="B476" s="313" t="str">
        <f t="shared" si="457"/>
        <v/>
      </c>
      <c r="C476" s="307" t="str">
        <f t="shared" si="457"/>
        <v/>
      </c>
      <c r="D476" s="312" t="str">
        <f>IF(AND('別紙3-1_区分⑤所要額内訳'!$I$4="大規模施設等(定員30人以上)",$D$426&gt;=5),D369,IF(AND('別紙3-1_区分⑤所要額内訳'!$I$4="小規模施設等(定員29人以下)",$D$426&gt;=2),D369,""))</f>
        <v/>
      </c>
      <c r="E476" s="312" t="str">
        <f>IF(AND('別紙3-1_区分⑤所要額内訳'!$I$4="大規模施設等(定員30人以上)",$E$426&gt;=5),E369,IF(AND('別紙3-1_区分⑤所要額内訳'!$I$4="小規模施設等(定員29人以下)",$E$426&gt;=2),E369,""))</f>
        <v/>
      </c>
      <c r="F476" s="312" t="str">
        <f>IF(AND('別紙3-1_区分⑤所要額内訳'!$I$4="大規模施設等(定員30人以上)",$F$426&gt;=5),F369,IF(AND('別紙3-1_区分⑤所要額内訳'!$I$4="小規模施設等(定員29人以下)",$F$426&gt;=2),F369,""))</f>
        <v/>
      </c>
      <c r="G476" s="312" t="str">
        <f>IF(AND('別紙3-1_区分⑤所要額内訳'!$I$4="大規模施設等(定員30人以上)",$G$426&gt;=5),G369,IF(AND('別紙3-1_区分⑤所要額内訳'!$I$4="小規模施設等(定員29人以下)",$G$426&gt;=2),G369,""))</f>
        <v/>
      </c>
      <c r="H476" s="312" t="str">
        <f>IF(AND('別紙3-1_区分⑤所要額内訳'!$I$4="大規模施設等(定員30人以上)",$H$426&gt;=5),H369,IF(AND('別紙3-1_区分⑤所要額内訳'!$I$4="小規模施設等(定員29人以下)",$H$426&gt;=2),H369,""))</f>
        <v/>
      </c>
      <c r="I476" s="312" t="str">
        <f>IF(AND('別紙3-1_区分⑤所要額内訳'!$I$4="大規模施設等(定員30人以上)",$I$426&gt;=5),I369,IF(AND('別紙3-1_区分⑤所要額内訳'!$I$4="小規模施設等(定員29人以下)",$I$426&gt;=2),I369,""))</f>
        <v/>
      </c>
      <c r="J476" s="312" t="str">
        <f>IF(AND('別紙3-1_区分⑤所要額内訳'!$I$4="大規模施設等(定員30人以上)",$J$426&gt;=5),J369,IF(AND('別紙3-1_区分⑤所要額内訳'!$I$4="小規模施設等(定員29人以下)",$J$426&gt;=2),J369,""))</f>
        <v/>
      </c>
      <c r="K476" s="312" t="str">
        <f>IF(AND('別紙3-1_区分⑤所要額内訳'!$I$4="大規模施設等(定員30人以上)",$K$426&gt;=5),K369,IF(AND('別紙3-1_区分⑤所要額内訳'!$I$4="小規模施設等(定員29人以下)",$K$426&gt;=2),K369,""))</f>
        <v/>
      </c>
      <c r="L476" s="312" t="str">
        <f>IF(AND('別紙3-1_区分⑤所要額内訳'!$I$4="大規模施設等(定員30人以上)",$L$426&gt;=5),L369,IF(AND('別紙3-1_区分⑤所要額内訳'!$I$4="小規模施設等(定員29人以下)",$L$426&gt;=2),L369,""))</f>
        <v/>
      </c>
      <c r="M476" s="312" t="str">
        <f>IF(AND('別紙3-1_区分⑤所要額内訳'!$I$4="大規模施設等(定員30人以上)",$M$426&gt;=5),M369,IF(AND('別紙3-1_区分⑤所要額内訳'!$I$4="小規模施設等(定員29人以下)",$M$426&gt;=2),M369,""))</f>
        <v/>
      </c>
      <c r="N476" s="312" t="str">
        <f>IF(AND('別紙3-1_区分⑤所要額内訳'!$I$4="大規模施設等(定員30人以上)",$N$426&gt;=5),N369,IF(AND('別紙3-1_区分⑤所要額内訳'!$I$4="小規模施設等(定員29人以下)",$N$426&gt;=2),N369,""))</f>
        <v/>
      </c>
      <c r="O476" s="312" t="str">
        <f>IF(AND('別紙3-1_区分⑤所要額内訳'!$I$4="大規模施設等(定員30人以上)",$O$426&gt;=5),O369,IF(AND('別紙3-1_区分⑤所要額内訳'!$I$4="小規模施設等(定員29人以下)",$O$426&gt;=2),O369,""))</f>
        <v/>
      </c>
      <c r="P476" s="312" t="str">
        <f>IF(AND('別紙3-1_区分⑤所要額内訳'!$I$4="大規模施設等(定員30人以上)",$P$426&gt;=5),P369,IF(AND('別紙3-1_区分⑤所要額内訳'!$I$4="小規模施設等(定員29人以下)",$P$426&gt;=2),P369,""))</f>
        <v/>
      </c>
      <c r="Q476" s="312" t="str">
        <f>IF(AND('別紙3-1_区分⑤所要額内訳'!$I$4="大規模施設等(定員30人以上)",$Q$426&gt;=5),Q369,IF(AND('別紙3-1_区分⑤所要額内訳'!$I$4="小規模施設等(定員29人以下)",$Q$426&gt;=2),Q369,""))</f>
        <v/>
      </c>
      <c r="R476" s="312" t="str">
        <f>IF(AND('別紙3-1_区分⑤所要額内訳'!$I$4="大規模施設等(定員30人以上)",$R$426&gt;=5),R369,IF(AND('別紙3-1_区分⑤所要額内訳'!$I$4="小規模施設等(定員29人以下)",$R$426&gt;=2),R369,""))</f>
        <v/>
      </c>
      <c r="S476" s="312" t="str">
        <f>IF(AND('別紙3-1_区分⑤所要額内訳'!$I$4="大規模施設等(定員30人以上)",$S$426&gt;=5),S369,IF(AND('別紙3-1_区分⑤所要額内訳'!$I$4="小規模施設等(定員29人以下)",$S$426&gt;=2),S369,""))</f>
        <v/>
      </c>
      <c r="T476" s="312" t="str">
        <f>IF(AND('別紙3-1_区分⑤所要額内訳'!$I$4="大規模施設等(定員30人以上)",$T$426&gt;=5),T369,IF(AND('別紙3-1_区分⑤所要額内訳'!$I$4="小規模施設等(定員29人以下)",$T$426&gt;=2),T369,""))</f>
        <v/>
      </c>
      <c r="U476" s="312" t="str">
        <f>IF(AND('別紙3-1_区分⑤所要額内訳'!$I$4="大規模施設等(定員30人以上)",$U$426&gt;=5),U369,IF(AND('別紙3-1_区分⑤所要額内訳'!$I$4="小規模施設等(定員29人以下)",$U$426&gt;=2),U369,""))</f>
        <v/>
      </c>
      <c r="V476" s="312" t="str">
        <f>IF(AND('別紙3-1_区分⑤所要額内訳'!$I$4="大規模施設等(定員30人以上)",$V$426&gt;=5),V369,IF(AND('別紙3-1_区分⑤所要額内訳'!$I$4="小規模施設等(定員29人以下)",$V$426&gt;=2),V369,""))</f>
        <v/>
      </c>
      <c r="W476" s="312" t="str">
        <f>IF(AND('別紙3-1_区分⑤所要額内訳'!$I$4="大規模施設等(定員30人以上)",$W$426&gt;=5),W369,IF(AND('別紙3-1_区分⑤所要額内訳'!$I$4="小規模施設等(定員29人以下)",$W$426&gt;=2),W369,""))</f>
        <v/>
      </c>
      <c r="X476" s="312" t="str">
        <f>IF(AND('別紙3-1_区分⑤所要額内訳'!$I$4="大規模施設等(定員30人以上)",$X$426&gt;=5),X369,IF(AND('別紙3-1_区分⑤所要額内訳'!$I$4="小規模施設等(定員29人以下)",$X$426&gt;=2),X369,""))</f>
        <v/>
      </c>
      <c r="Y476" s="312" t="str">
        <f>IF(AND('別紙3-1_区分⑤所要額内訳'!$I$4="大規模施設等(定員30人以上)",$Y$426&gt;=5),Y369,IF(AND('別紙3-1_区分⑤所要額内訳'!$I$4="小規模施設等(定員29人以下)",$Y$426&gt;=2),Y369,""))</f>
        <v/>
      </c>
      <c r="Z476" s="312" t="str">
        <f>IF(AND('別紙3-1_区分⑤所要額内訳'!$I$4="大規模施設等(定員30人以上)",$Z$426&gt;=5),Z369,IF(AND('別紙3-1_区分⑤所要額内訳'!$I$4="小規模施設等(定員29人以下)",$Z$426&gt;=2),Z369,""))</f>
        <v/>
      </c>
      <c r="AA476" s="312" t="str">
        <f>IF(AND('別紙3-1_区分⑤所要額内訳'!$I$4="大規模施設等(定員30人以上)",$AA$426&gt;=5),AA369,IF(AND('別紙3-1_区分⑤所要額内訳'!$I$4="小規模施設等(定員29人以下)",$AA$426&gt;=2),AA369,""))</f>
        <v/>
      </c>
      <c r="AB476" s="312" t="str">
        <f>IF(AND('別紙3-1_区分⑤所要額内訳'!$I$4="大規模施設等(定員30人以上)",$AB$426&gt;=5),AB369,IF(AND('別紙3-1_区分⑤所要額内訳'!$I$4="小規模施設等(定員29人以下)",$AB$426&gt;=2),AB369,""))</f>
        <v/>
      </c>
      <c r="AC476" s="312" t="str">
        <f>IF(AND('別紙3-1_区分⑤所要額内訳'!$I$4="大規模施設等(定員30人以上)",$AC$426&gt;=5),AC369,IF(AND('別紙3-1_区分⑤所要額内訳'!$I$4="小規模施設等(定員29人以下)",$AC$426&gt;=2),AC369,""))</f>
        <v/>
      </c>
      <c r="AD476" s="312" t="str">
        <f>IF(AND('別紙3-1_区分⑤所要額内訳'!$I$4="大規模施設等(定員30人以上)",$AD$426&gt;=5),AD369,IF(AND('別紙3-1_区分⑤所要額内訳'!$I$4="小規模施設等(定員29人以下)",$AD$426&gt;=2),AD369,""))</f>
        <v/>
      </c>
      <c r="AE476" s="312" t="str">
        <f>IF(AND('別紙3-1_区分⑤所要額内訳'!$I$4="大規模施設等(定員30人以上)",$AE$426&gt;=5),AE369,IF(AND('別紙3-1_区分⑤所要額内訳'!$I$4="小規模施設等(定員29人以下)",$AE$426&gt;=2),AE369,""))</f>
        <v/>
      </c>
      <c r="AF476" s="312" t="str">
        <f>IF(AND('別紙3-1_区分⑤所要額内訳'!$I$4="大規模施設等(定員30人以上)",$AF$426&gt;=5),AF369,IF(AND('別紙3-1_区分⑤所要額内訳'!$I$4="小規模施設等(定員29人以下)",$AF$426&gt;=2),AF369,""))</f>
        <v/>
      </c>
      <c r="AG476" s="312" t="str">
        <f>IF(AND('別紙3-1_区分⑤所要額内訳'!$I$4="大規模施設等(定員30人以上)",$AG$426&gt;=5),AG369,IF(AND('別紙3-1_区分⑤所要額内訳'!$I$4="小規模施設等(定員29人以下)",$AG$426&gt;=2),AG369,""))</f>
        <v/>
      </c>
      <c r="AH476" s="312" t="str">
        <f>IF(AND('別紙3-1_区分⑤所要額内訳'!$I$4="大規模施設等(定員30人以上)",$AH$426&gt;=5),AH369,IF(AND('別紙3-1_区分⑤所要額内訳'!$I$4="小規模施設等(定員29人以下)",$AH$426&gt;=2),AH369,""))</f>
        <v/>
      </c>
      <c r="AI476" s="312" t="str">
        <f>IF(AND('別紙3-1_区分⑤所要額内訳'!$I$4="大規模施設等(定員30人以上)",$AI$426&gt;=5),AI369,IF(AND('別紙3-1_区分⑤所要額内訳'!$I$4="小規模施設等(定員29人以下)",$AI$426&gt;=2),AI369,""))</f>
        <v/>
      </c>
      <c r="AJ476" s="312" t="str">
        <f>IF(AND('別紙3-1_区分⑤所要額内訳'!$I$4="大規模施設等(定員30人以上)",$AJ$426&gt;=5),AJ369,IF(AND('別紙3-1_区分⑤所要額内訳'!$I$4="小規模施設等(定員29人以下)",$AJ$426&gt;=2),AJ369,""))</f>
        <v/>
      </c>
      <c r="AK476" s="312" t="str">
        <f>IF(AND('別紙3-1_区分⑤所要額内訳'!$I$4="大規模施設等(定員30人以上)",$AK$426&gt;=5),AK369,IF(AND('別紙3-1_区分⑤所要額内訳'!$I$4="小規模施設等(定員29人以下)",$AK$426&gt;=2),AK369,""))</f>
        <v/>
      </c>
      <c r="AL476" s="312" t="str">
        <f>IF(AND('別紙3-1_区分⑤所要額内訳'!$I$4="大規模施設等(定員30人以上)",$AL$426&gt;=5),AL369,IF(AND('別紙3-1_区分⑤所要額内訳'!$I$4="小規模施設等(定員29人以下)",$AL$426&gt;=2),AL369,""))</f>
        <v/>
      </c>
      <c r="AM476" s="312" t="str">
        <f>IF(AND('別紙3-1_区分⑤所要額内訳'!$I$4="大規模施設等(定員30人以上)",$AM$426&gt;=5),AM369,IF(AND('別紙3-1_区分⑤所要額内訳'!$I$4="小規模施設等(定員29人以下)",$AM$426&gt;=2),AM369,""))</f>
        <v/>
      </c>
      <c r="AN476" s="312" t="str">
        <f>IF(AND('別紙3-1_区分⑤所要額内訳'!$I$4="大規模施設等(定員30人以上)",$AN$426&gt;=5),AN369,IF(AND('別紙3-1_区分⑤所要額内訳'!$I$4="小規模施設等(定員29人以下)",$AN$426&gt;=2),AN369,""))</f>
        <v/>
      </c>
      <c r="AO476" s="312" t="str">
        <f>IF(AND('別紙3-1_区分⑤所要額内訳'!$I$4="大規模施設等(定員30人以上)",$AO$426&gt;=5),AO369,IF(AND('別紙3-1_区分⑤所要額内訳'!$I$4="小規模施設等(定員29人以下)",$AO$426&gt;=2),AO369,""))</f>
        <v/>
      </c>
      <c r="AP476" s="312" t="str">
        <f>IF(AND('別紙3-1_区分⑤所要額内訳'!$I$4="大規模施設等(定員30人以上)",$AP$426&gt;=5),AP369,IF(AND('別紙3-1_区分⑤所要額内訳'!$I$4="小規模施設等(定員29人以下)",$AP$426&gt;=2),AP369,""))</f>
        <v/>
      </c>
      <c r="AQ476" s="312" t="str">
        <f>IF(AND('別紙3-1_区分⑤所要額内訳'!$I$4="大規模施設等(定員30人以上)",$AQ$426&gt;=5),AQ369,IF(AND('別紙3-1_区分⑤所要額内訳'!$I$4="小規模施設等(定員29人以下)",$AQ$426&gt;=2),AQ369,""))</f>
        <v/>
      </c>
      <c r="AR476" s="312" t="str">
        <f>IF(AND('別紙3-1_区分⑤所要額内訳'!$I$4="大規模施設等(定員30人以上)",$AR$426&gt;=5),AR369,IF(AND('別紙3-1_区分⑤所要額内訳'!$I$4="小規模施設等(定員29人以下)",$AR$426&gt;=2),AR369,""))</f>
        <v/>
      </c>
      <c r="AS476" s="312" t="str">
        <f>IF(AND('別紙3-1_区分⑤所要額内訳'!$I$4="大規模施設等(定員30人以上)",$AS$426&gt;=5),AS369,IF(AND('別紙3-1_区分⑤所要額内訳'!$I$4="小規模施設等(定員29人以下)",$AS$426&gt;=2),AS369,""))</f>
        <v/>
      </c>
      <c r="AT476" s="312" t="str">
        <f>IF(AND('別紙3-1_区分⑤所要額内訳'!$I$4="大規模施設等(定員30人以上)",$AT$426&gt;=5),AT369,IF(AND('別紙3-1_区分⑤所要額内訳'!$I$4="小規模施設等(定員29人以下)",$AT$426&gt;=2),AT369,""))</f>
        <v/>
      </c>
      <c r="AU476" s="312" t="str">
        <f>IF(AND('別紙3-1_区分⑤所要額内訳'!$I$4="大規模施設等(定員30人以上)",$AU$426&gt;=5),AU369,IF(AND('別紙3-1_区分⑤所要額内訳'!$I$4="小規模施設等(定員29人以下)",$AU$426&gt;=2),AU369,""))</f>
        <v/>
      </c>
      <c r="AV476" s="312" t="str">
        <f>IF(AND('別紙3-1_区分⑤所要額内訳'!$I$4="大規模施設等(定員30人以上)",$AV$426&gt;=5),AV369,IF(AND('別紙3-1_区分⑤所要額内訳'!$I$4="小規模施設等(定員29人以下)",$AV$426&gt;=2),AV369,""))</f>
        <v/>
      </c>
      <c r="AW476" s="312" t="str">
        <f>IF(AND('別紙3-1_区分⑤所要額内訳'!$I$4="大規模施設等(定員30人以上)",$AW$426&gt;=5),AW369,IF(AND('別紙3-1_区分⑤所要額内訳'!$I$4="小規模施設等(定員29人以下)",$AW$426&gt;=2),AW369,""))</f>
        <v/>
      </c>
      <c r="AX476" s="312" t="str">
        <f>IF(AND('別紙3-1_区分⑤所要額内訳'!$I$4="大規模施設等(定員30人以上)",$AX$426&gt;=5),AX369,IF(AND('別紙3-1_区分⑤所要額内訳'!$I$4="小規模施設等(定員29人以下)",$AX$426&gt;=2),AX369,""))</f>
        <v/>
      </c>
      <c r="AY476" s="312" t="str">
        <f>IF(AND('別紙3-1_区分⑤所要額内訳'!$I$4="大規模施設等(定員30人以上)",$AY$426&gt;=5),AY369,IF(AND('別紙3-1_区分⑤所要額内訳'!$I$4="小規模施設等(定員29人以下)",$AY$426&gt;=2),AY369,""))</f>
        <v/>
      </c>
      <c r="AZ476" s="312" t="str">
        <f>IF(AND('別紙3-1_区分⑤所要額内訳'!$I$4="大規模施設等(定員30人以上)",$AZ$426&gt;=5),AZ369,IF(AND('別紙3-1_区分⑤所要額内訳'!$I$4="小規模施設等(定員29人以下)",$AZ$426&gt;=2),AZ369,""))</f>
        <v/>
      </c>
      <c r="BA476" s="312" t="str">
        <f>IF(AND('別紙3-1_区分⑤所要額内訳'!$I$4="大規模施設等(定員30人以上)",$BA$426&gt;=5),BA369,IF(AND('別紙3-1_区分⑤所要額内訳'!$I$4="小規模施設等(定員29人以下)",$BA$426&gt;=2),BA369,""))</f>
        <v/>
      </c>
      <c r="BB476" s="311">
        <f t="shared" si="456"/>
        <v>0</v>
      </c>
    </row>
    <row r="477" spans="1:54">
      <c r="A477" s="307" t="str">
        <f t="shared" si="457"/>
        <v/>
      </c>
      <c r="B477" s="313" t="str">
        <f t="shared" si="457"/>
        <v/>
      </c>
      <c r="C477" s="307" t="str">
        <f t="shared" si="457"/>
        <v/>
      </c>
      <c r="D477" s="312" t="str">
        <f>IF(AND('別紙3-1_区分⑤所要額内訳'!$I$4="大規模施設等(定員30人以上)",$D$426&gt;=5),D370,IF(AND('別紙3-1_区分⑤所要額内訳'!$I$4="小規模施設等(定員29人以下)",$D$426&gt;=2),D370,""))</f>
        <v/>
      </c>
      <c r="E477" s="312" t="str">
        <f>IF(AND('別紙3-1_区分⑤所要額内訳'!$I$4="大規模施設等(定員30人以上)",$E$426&gt;=5),E370,IF(AND('別紙3-1_区分⑤所要額内訳'!$I$4="小規模施設等(定員29人以下)",$E$426&gt;=2),E370,""))</f>
        <v/>
      </c>
      <c r="F477" s="312" t="str">
        <f>IF(AND('別紙3-1_区分⑤所要額内訳'!$I$4="大規模施設等(定員30人以上)",$F$426&gt;=5),F370,IF(AND('別紙3-1_区分⑤所要額内訳'!$I$4="小規模施設等(定員29人以下)",$F$426&gt;=2),F370,""))</f>
        <v/>
      </c>
      <c r="G477" s="312" t="str">
        <f>IF(AND('別紙3-1_区分⑤所要額内訳'!$I$4="大規模施設等(定員30人以上)",$G$426&gt;=5),G370,IF(AND('別紙3-1_区分⑤所要額内訳'!$I$4="小規模施設等(定員29人以下)",$G$426&gt;=2),G370,""))</f>
        <v/>
      </c>
      <c r="H477" s="312" t="str">
        <f>IF(AND('別紙3-1_区分⑤所要額内訳'!$I$4="大規模施設等(定員30人以上)",$H$426&gt;=5),H370,IF(AND('別紙3-1_区分⑤所要額内訳'!$I$4="小規模施設等(定員29人以下)",$H$426&gt;=2),H370,""))</f>
        <v/>
      </c>
      <c r="I477" s="312" t="str">
        <f>IF(AND('別紙3-1_区分⑤所要額内訳'!$I$4="大規模施設等(定員30人以上)",$I$426&gt;=5),I370,IF(AND('別紙3-1_区分⑤所要額内訳'!$I$4="小規模施設等(定員29人以下)",$I$426&gt;=2),I370,""))</f>
        <v/>
      </c>
      <c r="J477" s="312" t="str">
        <f>IF(AND('別紙3-1_区分⑤所要額内訳'!$I$4="大規模施設等(定員30人以上)",$J$426&gt;=5),J370,IF(AND('別紙3-1_区分⑤所要額内訳'!$I$4="小規模施設等(定員29人以下)",$J$426&gt;=2),J370,""))</f>
        <v/>
      </c>
      <c r="K477" s="312" t="str">
        <f>IF(AND('別紙3-1_区分⑤所要額内訳'!$I$4="大規模施設等(定員30人以上)",$K$426&gt;=5),K370,IF(AND('別紙3-1_区分⑤所要額内訳'!$I$4="小規模施設等(定員29人以下)",$K$426&gt;=2),K370,""))</f>
        <v/>
      </c>
      <c r="L477" s="312" t="str">
        <f>IF(AND('別紙3-1_区分⑤所要額内訳'!$I$4="大規模施設等(定員30人以上)",$L$426&gt;=5),L370,IF(AND('別紙3-1_区分⑤所要額内訳'!$I$4="小規模施設等(定員29人以下)",$L$426&gt;=2),L370,""))</f>
        <v/>
      </c>
      <c r="M477" s="312" t="str">
        <f>IF(AND('別紙3-1_区分⑤所要額内訳'!$I$4="大規模施設等(定員30人以上)",$M$426&gt;=5),M370,IF(AND('別紙3-1_区分⑤所要額内訳'!$I$4="小規模施設等(定員29人以下)",$M$426&gt;=2),M370,""))</f>
        <v/>
      </c>
      <c r="N477" s="312" t="str">
        <f>IF(AND('別紙3-1_区分⑤所要額内訳'!$I$4="大規模施設等(定員30人以上)",$N$426&gt;=5),N370,IF(AND('別紙3-1_区分⑤所要額内訳'!$I$4="小規模施設等(定員29人以下)",$N$426&gt;=2),N370,""))</f>
        <v/>
      </c>
      <c r="O477" s="312" t="str">
        <f>IF(AND('別紙3-1_区分⑤所要額内訳'!$I$4="大規模施設等(定員30人以上)",$O$426&gt;=5),O370,IF(AND('別紙3-1_区分⑤所要額内訳'!$I$4="小規模施設等(定員29人以下)",$O$426&gt;=2),O370,""))</f>
        <v/>
      </c>
      <c r="P477" s="312" t="str">
        <f>IF(AND('別紙3-1_区分⑤所要額内訳'!$I$4="大規模施設等(定員30人以上)",$P$426&gt;=5),P370,IF(AND('別紙3-1_区分⑤所要額内訳'!$I$4="小規模施設等(定員29人以下)",$P$426&gt;=2),P370,""))</f>
        <v/>
      </c>
      <c r="Q477" s="312" t="str">
        <f>IF(AND('別紙3-1_区分⑤所要額内訳'!$I$4="大規模施設等(定員30人以上)",$Q$426&gt;=5),Q370,IF(AND('別紙3-1_区分⑤所要額内訳'!$I$4="小規模施設等(定員29人以下)",$Q$426&gt;=2),Q370,""))</f>
        <v/>
      </c>
      <c r="R477" s="312" t="str">
        <f>IF(AND('別紙3-1_区分⑤所要額内訳'!$I$4="大規模施設等(定員30人以上)",$R$426&gt;=5),R370,IF(AND('別紙3-1_区分⑤所要額内訳'!$I$4="小規模施設等(定員29人以下)",$R$426&gt;=2),R370,""))</f>
        <v/>
      </c>
      <c r="S477" s="312" t="str">
        <f>IF(AND('別紙3-1_区分⑤所要額内訳'!$I$4="大規模施設等(定員30人以上)",$S$426&gt;=5),S370,IF(AND('別紙3-1_区分⑤所要額内訳'!$I$4="小規模施設等(定員29人以下)",$S$426&gt;=2),S370,""))</f>
        <v/>
      </c>
      <c r="T477" s="312" t="str">
        <f>IF(AND('別紙3-1_区分⑤所要額内訳'!$I$4="大規模施設等(定員30人以上)",$T$426&gt;=5),T370,IF(AND('別紙3-1_区分⑤所要額内訳'!$I$4="小規模施設等(定員29人以下)",$T$426&gt;=2),T370,""))</f>
        <v/>
      </c>
      <c r="U477" s="312" t="str">
        <f>IF(AND('別紙3-1_区分⑤所要額内訳'!$I$4="大規模施設等(定員30人以上)",$U$426&gt;=5),U370,IF(AND('別紙3-1_区分⑤所要額内訳'!$I$4="小規模施設等(定員29人以下)",$U$426&gt;=2),U370,""))</f>
        <v/>
      </c>
      <c r="V477" s="312" t="str">
        <f>IF(AND('別紙3-1_区分⑤所要額内訳'!$I$4="大規模施設等(定員30人以上)",$V$426&gt;=5),V370,IF(AND('別紙3-1_区分⑤所要額内訳'!$I$4="小規模施設等(定員29人以下)",$V$426&gt;=2),V370,""))</f>
        <v/>
      </c>
      <c r="W477" s="312" t="str">
        <f>IF(AND('別紙3-1_区分⑤所要額内訳'!$I$4="大規模施設等(定員30人以上)",$W$426&gt;=5),W370,IF(AND('別紙3-1_区分⑤所要額内訳'!$I$4="小規模施設等(定員29人以下)",$W$426&gt;=2),W370,""))</f>
        <v/>
      </c>
      <c r="X477" s="312" t="str">
        <f>IF(AND('別紙3-1_区分⑤所要額内訳'!$I$4="大規模施設等(定員30人以上)",$X$426&gt;=5),X370,IF(AND('別紙3-1_区分⑤所要額内訳'!$I$4="小規模施設等(定員29人以下)",$X$426&gt;=2),X370,""))</f>
        <v/>
      </c>
      <c r="Y477" s="312" t="str">
        <f>IF(AND('別紙3-1_区分⑤所要額内訳'!$I$4="大規模施設等(定員30人以上)",$Y$426&gt;=5),Y370,IF(AND('別紙3-1_区分⑤所要額内訳'!$I$4="小規模施設等(定員29人以下)",$Y$426&gt;=2),Y370,""))</f>
        <v/>
      </c>
      <c r="Z477" s="312" t="str">
        <f>IF(AND('別紙3-1_区分⑤所要額内訳'!$I$4="大規模施設等(定員30人以上)",$Z$426&gt;=5),Z370,IF(AND('別紙3-1_区分⑤所要額内訳'!$I$4="小規模施設等(定員29人以下)",$Z$426&gt;=2),Z370,""))</f>
        <v/>
      </c>
      <c r="AA477" s="312" t="str">
        <f>IF(AND('別紙3-1_区分⑤所要額内訳'!$I$4="大規模施設等(定員30人以上)",$AA$426&gt;=5),AA370,IF(AND('別紙3-1_区分⑤所要額内訳'!$I$4="小規模施設等(定員29人以下)",$AA$426&gt;=2),AA370,""))</f>
        <v/>
      </c>
      <c r="AB477" s="312" t="str">
        <f>IF(AND('別紙3-1_区分⑤所要額内訳'!$I$4="大規模施設等(定員30人以上)",$AB$426&gt;=5),AB370,IF(AND('別紙3-1_区分⑤所要額内訳'!$I$4="小規模施設等(定員29人以下)",$AB$426&gt;=2),AB370,""))</f>
        <v/>
      </c>
      <c r="AC477" s="312" t="str">
        <f>IF(AND('別紙3-1_区分⑤所要額内訳'!$I$4="大規模施設等(定員30人以上)",$AC$426&gt;=5),AC370,IF(AND('別紙3-1_区分⑤所要額内訳'!$I$4="小規模施設等(定員29人以下)",$AC$426&gt;=2),AC370,""))</f>
        <v/>
      </c>
      <c r="AD477" s="312" t="str">
        <f>IF(AND('別紙3-1_区分⑤所要額内訳'!$I$4="大規模施設等(定員30人以上)",$AD$426&gt;=5),AD370,IF(AND('別紙3-1_区分⑤所要額内訳'!$I$4="小規模施設等(定員29人以下)",$AD$426&gt;=2),AD370,""))</f>
        <v/>
      </c>
      <c r="AE477" s="312" t="str">
        <f>IF(AND('別紙3-1_区分⑤所要額内訳'!$I$4="大規模施設等(定員30人以上)",$AE$426&gt;=5),AE370,IF(AND('別紙3-1_区分⑤所要額内訳'!$I$4="小規模施設等(定員29人以下)",$AE$426&gt;=2),AE370,""))</f>
        <v/>
      </c>
      <c r="AF477" s="312" t="str">
        <f>IF(AND('別紙3-1_区分⑤所要額内訳'!$I$4="大規模施設等(定員30人以上)",$AF$426&gt;=5),AF370,IF(AND('別紙3-1_区分⑤所要額内訳'!$I$4="小規模施設等(定員29人以下)",$AF$426&gt;=2),AF370,""))</f>
        <v/>
      </c>
      <c r="AG477" s="312" t="str">
        <f>IF(AND('別紙3-1_区分⑤所要額内訳'!$I$4="大規模施設等(定員30人以上)",$AG$426&gt;=5),AG370,IF(AND('別紙3-1_区分⑤所要額内訳'!$I$4="小規模施設等(定員29人以下)",$AG$426&gt;=2),AG370,""))</f>
        <v/>
      </c>
      <c r="AH477" s="312" t="str">
        <f>IF(AND('別紙3-1_区分⑤所要額内訳'!$I$4="大規模施設等(定員30人以上)",$AH$426&gt;=5),AH370,IF(AND('別紙3-1_区分⑤所要額内訳'!$I$4="小規模施設等(定員29人以下)",$AH$426&gt;=2),AH370,""))</f>
        <v/>
      </c>
      <c r="AI477" s="312" t="str">
        <f>IF(AND('別紙3-1_区分⑤所要額内訳'!$I$4="大規模施設等(定員30人以上)",$AI$426&gt;=5),AI370,IF(AND('別紙3-1_区分⑤所要額内訳'!$I$4="小規模施設等(定員29人以下)",$AI$426&gt;=2),AI370,""))</f>
        <v/>
      </c>
      <c r="AJ477" s="312" t="str">
        <f>IF(AND('別紙3-1_区分⑤所要額内訳'!$I$4="大規模施設等(定員30人以上)",$AJ$426&gt;=5),AJ370,IF(AND('別紙3-1_区分⑤所要額内訳'!$I$4="小規模施設等(定員29人以下)",$AJ$426&gt;=2),AJ370,""))</f>
        <v/>
      </c>
      <c r="AK477" s="312" t="str">
        <f>IF(AND('別紙3-1_区分⑤所要額内訳'!$I$4="大規模施設等(定員30人以上)",$AK$426&gt;=5),AK370,IF(AND('別紙3-1_区分⑤所要額内訳'!$I$4="小規模施設等(定員29人以下)",$AK$426&gt;=2),AK370,""))</f>
        <v/>
      </c>
      <c r="AL477" s="312" t="str">
        <f>IF(AND('別紙3-1_区分⑤所要額内訳'!$I$4="大規模施設等(定員30人以上)",$AL$426&gt;=5),AL370,IF(AND('別紙3-1_区分⑤所要額内訳'!$I$4="小規模施設等(定員29人以下)",$AL$426&gt;=2),AL370,""))</f>
        <v/>
      </c>
      <c r="AM477" s="312" t="str">
        <f>IF(AND('別紙3-1_区分⑤所要額内訳'!$I$4="大規模施設等(定員30人以上)",$AM$426&gt;=5),AM370,IF(AND('別紙3-1_区分⑤所要額内訳'!$I$4="小規模施設等(定員29人以下)",$AM$426&gt;=2),AM370,""))</f>
        <v/>
      </c>
      <c r="AN477" s="312" t="str">
        <f>IF(AND('別紙3-1_区分⑤所要額内訳'!$I$4="大規模施設等(定員30人以上)",$AN$426&gt;=5),AN370,IF(AND('別紙3-1_区分⑤所要額内訳'!$I$4="小規模施設等(定員29人以下)",$AN$426&gt;=2),AN370,""))</f>
        <v/>
      </c>
      <c r="AO477" s="312" t="str">
        <f>IF(AND('別紙3-1_区分⑤所要額内訳'!$I$4="大規模施設等(定員30人以上)",$AO$426&gt;=5),AO370,IF(AND('別紙3-1_区分⑤所要額内訳'!$I$4="小規模施設等(定員29人以下)",$AO$426&gt;=2),AO370,""))</f>
        <v/>
      </c>
      <c r="AP477" s="312" t="str">
        <f>IF(AND('別紙3-1_区分⑤所要額内訳'!$I$4="大規模施設等(定員30人以上)",$AP$426&gt;=5),AP370,IF(AND('別紙3-1_区分⑤所要額内訳'!$I$4="小規模施設等(定員29人以下)",$AP$426&gt;=2),AP370,""))</f>
        <v/>
      </c>
      <c r="AQ477" s="312" t="str">
        <f>IF(AND('別紙3-1_区分⑤所要額内訳'!$I$4="大規模施設等(定員30人以上)",$AQ$426&gt;=5),AQ370,IF(AND('別紙3-1_区分⑤所要額内訳'!$I$4="小規模施設等(定員29人以下)",$AQ$426&gt;=2),AQ370,""))</f>
        <v/>
      </c>
      <c r="AR477" s="312" t="str">
        <f>IF(AND('別紙3-1_区分⑤所要額内訳'!$I$4="大規模施設等(定員30人以上)",$AR$426&gt;=5),AR370,IF(AND('別紙3-1_区分⑤所要額内訳'!$I$4="小規模施設等(定員29人以下)",$AR$426&gt;=2),AR370,""))</f>
        <v/>
      </c>
      <c r="AS477" s="312" t="str">
        <f>IF(AND('別紙3-1_区分⑤所要額内訳'!$I$4="大規模施設等(定員30人以上)",$AS$426&gt;=5),AS370,IF(AND('別紙3-1_区分⑤所要額内訳'!$I$4="小規模施設等(定員29人以下)",$AS$426&gt;=2),AS370,""))</f>
        <v/>
      </c>
      <c r="AT477" s="312" t="str">
        <f>IF(AND('別紙3-1_区分⑤所要額内訳'!$I$4="大規模施設等(定員30人以上)",$AT$426&gt;=5),AT370,IF(AND('別紙3-1_区分⑤所要額内訳'!$I$4="小規模施設等(定員29人以下)",$AT$426&gt;=2),AT370,""))</f>
        <v/>
      </c>
      <c r="AU477" s="312" t="str">
        <f>IF(AND('別紙3-1_区分⑤所要額内訳'!$I$4="大規模施設等(定員30人以上)",$AU$426&gt;=5),AU370,IF(AND('別紙3-1_区分⑤所要額内訳'!$I$4="小規模施設等(定員29人以下)",$AU$426&gt;=2),AU370,""))</f>
        <v/>
      </c>
      <c r="AV477" s="312" t="str">
        <f>IF(AND('別紙3-1_区分⑤所要額内訳'!$I$4="大規模施設等(定員30人以上)",$AV$426&gt;=5),AV370,IF(AND('別紙3-1_区分⑤所要額内訳'!$I$4="小規模施設等(定員29人以下)",$AV$426&gt;=2),AV370,""))</f>
        <v/>
      </c>
      <c r="AW477" s="312" t="str">
        <f>IF(AND('別紙3-1_区分⑤所要額内訳'!$I$4="大規模施設等(定員30人以上)",$AW$426&gt;=5),AW370,IF(AND('別紙3-1_区分⑤所要額内訳'!$I$4="小規模施設等(定員29人以下)",$AW$426&gt;=2),AW370,""))</f>
        <v/>
      </c>
      <c r="AX477" s="312" t="str">
        <f>IF(AND('別紙3-1_区分⑤所要額内訳'!$I$4="大規模施設等(定員30人以上)",$AX$426&gt;=5),AX370,IF(AND('別紙3-1_区分⑤所要額内訳'!$I$4="小規模施設等(定員29人以下)",$AX$426&gt;=2),AX370,""))</f>
        <v/>
      </c>
      <c r="AY477" s="312" t="str">
        <f>IF(AND('別紙3-1_区分⑤所要額内訳'!$I$4="大規模施設等(定員30人以上)",$AY$426&gt;=5),AY370,IF(AND('別紙3-1_区分⑤所要額内訳'!$I$4="小規模施設等(定員29人以下)",$AY$426&gt;=2),AY370,""))</f>
        <v/>
      </c>
      <c r="AZ477" s="312" t="str">
        <f>IF(AND('別紙3-1_区分⑤所要額内訳'!$I$4="大規模施設等(定員30人以上)",$AZ$426&gt;=5),AZ370,IF(AND('別紙3-1_区分⑤所要額内訳'!$I$4="小規模施設等(定員29人以下)",$AZ$426&gt;=2),AZ370,""))</f>
        <v/>
      </c>
      <c r="BA477" s="312" t="str">
        <f>IF(AND('別紙3-1_区分⑤所要額内訳'!$I$4="大規模施設等(定員30人以上)",$BA$426&gt;=5),BA370,IF(AND('別紙3-1_区分⑤所要額内訳'!$I$4="小規模施設等(定員29人以下)",$BA$426&gt;=2),BA370,""))</f>
        <v/>
      </c>
      <c r="BB477" s="311">
        <f t="shared" si="456"/>
        <v>0</v>
      </c>
    </row>
    <row r="478" spans="1:54">
      <c r="A478" s="307" t="str">
        <f t="shared" si="457"/>
        <v/>
      </c>
      <c r="B478" s="313" t="str">
        <f t="shared" si="457"/>
        <v/>
      </c>
      <c r="C478" s="307" t="str">
        <f t="shared" si="457"/>
        <v/>
      </c>
      <c r="D478" s="312" t="str">
        <f>IF(AND('別紙3-1_区分⑤所要額内訳'!$I$4="大規模施設等(定員30人以上)",$D$426&gt;=5),D371,IF(AND('別紙3-1_区分⑤所要額内訳'!$I$4="小規模施設等(定員29人以下)",$D$426&gt;=2),D371,""))</f>
        <v/>
      </c>
      <c r="E478" s="312" t="str">
        <f>IF(AND('別紙3-1_区分⑤所要額内訳'!$I$4="大規模施設等(定員30人以上)",$E$426&gt;=5),E371,IF(AND('別紙3-1_区分⑤所要額内訳'!$I$4="小規模施設等(定員29人以下)",$E$426&gt;=2),E371,""))</f>
        <v/>
      </c>
      <c r="F478" s="312" t="str">
        <f>IF(AND('別紙3-1_区分⑤所要額内訳'!$I$4="大規模施設等(定員30人以上)",$F$426&gt;=5),F371,IF(AND('別紙3-1_区分⑤所要額内訳'!$I$4="小規模施設等(定員29人以下)",$F$426&gt;=2),F371,""))</f>
        <v/>
      </c>
      <c r="G478" s="312" t="str">
        <f>IF(AND('別紙3-1_区分⑤所要額内訳'!$I$4="大規模施設等(定員30人以上)",$G$426&gt;=5),G371,IF(AND('別紙3-1_区分⑤所要額内訳'!$I$4="小規模施設等(定員29人以下)",$G$426&gt;=2),G371,""))</f>
        <v/>
      </c>
      <c r="H478" s="312" t="str">
        <f>IF(AND('別紙3-1_区分⑤所要額内訳'!$I$4="大規模施設等(定員30人以上)",$H$426&gt;=5),H371,IF(AND('別紙3-1_区分⑤所要額内訳'!$I$4="小規模施設等(定員29人以下)",$H$426&gt;=2),H371,""))</f>
        <v/>
      </c>
      <c r="I478" s="312" t="str">
        <f>IF(AND('別紙3-1_区分⑤所要額内訳'!$I$4="大規模施設等(定員30人以上)",$I$426&gt;=5),I371,IF(AND('別紙3-1_区分⑤所要額内訳'!$I$4="小規模施設等(定員29人以下)",$I$426&gt;=2),I371,""))</f>
        <v/>
      </c>
      <c r="J478" s="312" t="str">
        <f>IF(AND('別紙3-1_区分⑤所要額内訳'!$I$4="大規模施設等(定員30人以上)",$J$426&gt;=5),J371,IF(AND('別紙3-1_区分⑤所要額内訳'!$I$4="小規模施設等(定員29人以下)",$J$426&gt;=2),J371,""))</f>
        <v/>
      </c>
      <c r="K478" s="312" t="str">
        <f>IF(AND('別紙3-1_区分⑤所要額内訳'!$I$4="大規模施設等(定員30人以上)",$K$426&gt;=5),K371,IF(AND('別紙3-1_区分⑤所要額内訳'!$I$4="小規模施設等(定員29人以下)",$K$426&gt;=2),K371,""))</f>
        <v/>
      </c>
      <c r="L478" s="312" t="str">
        <f>IF(AND('別紙3-1_区分⑤所要額内訳'!$I$4="大規模施設等(定員30人以上)",$L$426&gt;=5),L371,IF(AND('別紙3-1_区分⑤所要額内訳'!$I$4="小規模施設等(定員29人以下)",$L$426&gt;=2),L371,""))</f>
        <v/>
      </c>
      <c r="M478" s="312" t="str">
        <f>IF(AND('別紙3-1_区分⑤所要額内訳'!$I$4="大規模施設等(定員30人以上)",$M$426&gt;=5),M371,IF(AND('別紙3-1_区分⑤所要額内訳'!$I$4="小規模施設等(定員29人以下)",$M$426&gt;=2),M371,""))</f>
        <v/>
      </c>
      <c r="N478" s="312" t="str">
        <f>IF(AND('別紙3-1_区分⑤所要額内訳'!$I$4="大規模施設等(定員30人以上)",$N$426&gt;=5),N371,IF(AND('別紙3-1_区分⑤所要額内訳'!$I$4="小規模施設等(定員29人以下)",$N$426&gt;=2),N371,""))</f>
        <v/>
      </c>
      <c r="O478" s="312" t="str">
        <f>IF(AND('別紙3-1_区分⑤所要額内訳'!$I$4="大規模施設等(定員30人以上)",$O$426&gt;=5),O371,IF(AND('別紙3-1_区分⑤所要額内訳'!$I$4="小規模施設等(定員29人以下)",$O$426&gt;=2),O371,""))</f>
        <v/>
      </c>
      <c r="P478" s="312" t="str">
        <f>IF(AND('別紙3-1_区分⑤所要額内訳'!$I$4="大規模施設等(定員30人以上)",$P$426&gt;=5),P371,IF(AND('別紙3-1_区分⑤所要額内訳'!$I$4="小規模施設等(定員29人以下)",$P$426&gt;=2),P371,""))</f>
        <v/>
      </c>
      <c r="Q478" s="312" t="str">
        <f>IF(AND('別紙3-1_区分⑤所要額内訳'!$I$4="大規模施設等(定員30人以上)",$Q$426&gt;=5),Q371,IF(AND('別紙3-1_区分⑤所要額内訳'!$I$4="小規模施設等(定員29人以下)",$Q$426&gt;=2),Q371,""))</f>
        <v/>
      </c>
      <c r="R478" s="312" t="str">
        <f>IF(AND('別紙3-1_区分⑤所要額内訳'!$I$4="大規模施設等(定員30人以上)",$R$426&gt;=5),R371,IF(AND('別紙3-1_区分⑤所要額内訳'!$I$4="小規模施設等(定員29人以下)",$R$426&gt;=2),R371,""))</f>
        <v/>
      </c>
      <c r="S478" s="312" t="str">
        <f>IF(AND('別紙3-1_区分⑤所要額内訳'!$I$4="大規模施設等(定員30人以上)",$S$426&gt;=5),S371,IF(AND('別紙3-1_区分⑤所要額内訳'!$I$4="小規模施設等(定員29人以下)",$S$426&gt;=2),S371,""))</f>
        <v/>
      </c>
      <c r="T478" s="312" t="str">
        <f>IF(AND('別紙3-1_区分⑤所要額内訳'!$I$4="大規模施設等(定員30人以上)",$T$426&gt;=5),T371,IF(AND('別紙3-1_区分⑤所要額内訳'!$I$4="小規模施設等(定員29人以下)",$T$426&gt;=2),T371,""))</f>
        <v/>
      </c>
      <c r="U478" s="312" t="str">
        <f>IF(AND('別紙3-1_区分⑤所要額内訳'!$I$4="大規模施設等(定員30人以上)",$U$426&gt;=5),U371,IF(AND('別紙3-1_区分⑤所要額内訳'!$I$4="小規模施設等(定員29人以下)",$U$426&gt;=2),U371,""))</f>
        <v/>
      </c>
      <c r="V478" s="312" t="str">
        <f>IF(AND('別紙3-1_区分⑤所要額内訳'!$I$4="大規模施設等(定員30人以上)",$V$426&gt;=5),V371,IF(AND('別紙3-1_区分⑤所要額内訳'!$I$4="小規模施設等(定員29人以下)",$V$426&gt;=2),V371,""))</f>
        <v/>
      </c>
      <c r="W478" s="312" t="str">
        <f>IF(AND('別紙3-1_区分⑤所要額内訳'!$I$4="大規模施設等(定員30人以上)",$W$426&gt;=5),W371,IF(AND('別紙3-1_区分⑤所要額内訳'!$I$4="小規模施設等(定員29人以下)",$W$426&gt;=2),W371,""))</f>
        <v/>
      </c>
      <c r="X478" s="312" t="str">
        <f>IF(AND('別紙3-1_区分⑤所要額内訳'!$I$4="大規模施設等(定員30人以上)",$X$426&gt;=5),X371,IF(AND('別紙3-1_区分⑤所要額内訳'!$I$4="小規模施設等(定員29人以下)",$X$426&gt;=2),X371,""))</f>
        <v/>
      </c>
      <c r="Y478" s="312" t="str">
        <f>IF(AND('別紙3-1_区分⑤所要額内訳'!$I$4="大規模施設等(定員30人以上)",$Y$426&gt;=5),Y371,IF(AND('別紙3-1_区分⑤所要額内訳'!$I$4="小規模施設等(定員29人以下)",$Y$426&gt;=2),Y371,""))</f>
        <v/>
      </c>
      <c r="Z478" s="312" t="str">
        <f>IF(AND('別紙3-1_区分⑤所要額内訳'!$I$4="大規模施設等(定員30人以上)",$Z$426&gt;=5),Z371,IF(AND('別紙3-1_区分⑤所要額内訳'!$I$4="小規模施設等(定員29人以下)",$Z$426&gt;=2),Z371,""))</f>
        <v/>
      </c>
      <c r="AA478" s="312" t="str">
        <f>IF(AND('別紙3-1_区分⑤所要額内訳'!$I$4="大規模施設等(定員30人以上)",$AA$426&gt;=5),AA371,IF(AND('別紙3-1_区分⑤所要額内訳'!$I$4="小規模施設等(定員29人以下)",$AA$426&gt;=2),AA371,""))</f>
        <v/>
      </c>
      <c r="AB478" s="312" t="str">
        <f>IF(AND('別紙3-1_区分⑤所要額内訳'!$I$4="大規模施設等(定員30人以上)",$AB$426&gt;=5),AB371,IF(AND('別紙3-1_区分⑤所要額内訳'!$I$4="小規模施設等(定員29人以下)",$AB$426&gt;=2),AB371,""))</f>
        <v/>
      </c>
      <c r="AC478" s="312" t="str">
        <f>IF(AND('別紙3-1_区分⑤所要額内訳'!$I$4="大規模施設等(定員30人以上)",$AC$426&gt;=5),AC371,IF(AND('別紙3-1_区分⑤所要額内訳'!$I$4="小規模施設等(定員29人以下)",$AC$426&gt;=2),AC371,""))</f>
        <v/>
      </c>
      <c r="AD478" s="312" t="str">
        <f>IF(AND('別紙3-1_区分⑤所要額内訳'!$I$4="大規模施設等(定員30人以上)",$AD$426&gt;=5),AD371,IF(AND('別紙3-1_区分⑤所要額内訳'!$I$4="小規模施設等(定員29人以下)",$AD$426&gt;=2),AD371,""))</f>
        <v/>
      </c>
      <c r="AE478" s="312" t="str">
        <f>IF(AND('別紙3-1_区分⑤所要額内訳'!$I$4="大規模施設等(定員30人以上)",$AE$426&gt;=5),AE371,IF(AND('別紙3-1_区分⑤所要額内訳'!$I$4="小規模施設等(定員29人以下)",$AE$426&gt;=2),AE371,""))</f>
        <v/>
      </c>
      <c r="AF478" s="312" t="str">
        <f>IF(AND('別紙3-1_区分⑤所要額内訳'!$I$4="大規模施設等(定員30人以上)",$AF$426&gt;=5),AF371,IF(AND('別紙3-1_区分⑤所要額内訳'!$I$4="小規模施設等(定員29人以下)",$AF$426&gt;=2),AF371,""))</f>
        <v/>
      </c>
      <c r="AG478" s="312" t="str">
        <f>IF(AND('別紙3-1_区分⑤所要額内訳'!$I$4="大規模施設等(定員30人以上)",$AG$426&gt;=5),AG371,IF(AND('別紙3-1_区分⑤所要額内訳'!$I$4="小規模施設等(定員29人以下)",$AG$426&gt;=2),AG371,""))</f>
        <v/>
      </c>
      <c r="AH478" s="312" t="str">
        <f>IF(AND('別紙3-1_区分⑤所要額内訳'!$I$4="大規模施設等(定員30人以上)",$AH$426&gt;=5),AH371,IF(AND('別紙3-1_区分⑤所要額内訳'!$I$4="小規模施設等(定員29人以下)",$AH$426&gt;=2),AH371,""))</f>
        <v/>
      </c>
      <c r="AI478" s="312" t="str">
        <f>IF(AND('別紙3-1_区分⑤所要額内訳'!$I$4="大規模施設等(定員30人以上)",$AI$426&gt;=5),AI371,IF(AND('別紙3-1_区分⑤所要額内訳'!$I$4="小規模施設等(定員29人以下)",$AI$426&gt;=2),AI371,""))</f>
        <v/>
      </c>
      <c r="AJ478" s="312" t="str">
        <f>IF(AND('別紙3-1_区分⑤所要額内訳'!$I$4="大規模施設等(定員30人以上)",$AJ$426&gt;=5),AJ371,IF(AND('別紙3-1_区分⑤所要額内訳'!$I$4="小規模施設等(定員29人以下)",$AJ$426&gt;=2),AJ371,""))</f>
        <v/>
      </c>
      <c r="AK478" s="312" t="str">
        <f>IF(AND('別紙3-1_区分⑤所要額内訳'!$I$4="大規模施設等(定員30人以上)",$AK$426&gt;=5),AK371,IF(AND('別紙3-1_区分⑤所要額内訳'!$I$4="小規模施設等(定員29人以下)",$AK$426&gt;=2),AK371,""))</f>
        <v/>
      </c>
      <c r="AL478" s="312" t="str">
        <f>IF(AND('別紙3-1_区分⑤所要額内訳'!$I$4="大規模施設等(定員30人以上)",$AL$426&gt;=5),AL371,IF(AND('別紙3-1_区分⑤所要額内訳'!$I$4="小規模施設等(定員29人以下)",$AL$426&gt;=2),AL371,""))</f>
        <v/>
      </c>
      <c r="AM478" s="312" t="str">
        <f>IF(AND('別紙3-1_区分⑤所要額内訳'!$I$4="大規模施設等(定員30人以上)",$AM$426&gt;=5),AM371,IF(AND('別紙3-1_区分⑤所要額内訳'!$I$4="小規模施設等(定員29人以下)",$AM$426&gt;=2),AM371,""))</f>
        <v/>
      </c>
      <c r="AN478" s="312" t="str">
        <f>IF(AND('別紙3-1_区分⑤所要額内訳'!$I$4="大規模施設等(定員30人以上)",$AN$426&gt;=5),AN371,IF(AND('別紙3-1_区分⑤所要額内訳'!$I$4="小規模施設等(定員29人以下)",$AN$426&gt;=2),AN371,""))</f>
        <v/>
      </c>
      <c r="AO478" s="312" t="str">
        <f>IF(AND('別紙3-1_区分⑤所要額内訳'!$I$4="大規模施設等(定員30人以上)",$AO$426&gt;=5),AO371,IF(AND('別紙3-1_区分⑤所要額内訳'!$I$4="小規模施設等(定員29人以下)",$AO$426&gt;=2),AO371,""))</f>
        <v/>
      </c>
      <c r="AP478" s="312" t="str">
        <f>IF(AND('別紙3-1_区分⑤所要額内訳'!$I$4="大規模施設等(定員30人以上)",$AP$426&gt;=5),AP371,IF(AND('別紙3-1_区分⑤所要額内訳'!$I$4="小規模施設等(定員29人以下)",$AP$426&gt;=2),AP371,""))</f>
        <v/>
      </c>
      <c r="AQ478" s="312" t="str">
        <f>IF(AND('別紙3-1_区分⑤所要額内訳'!$I$4="大規模施設等(定員30人以上)",$AQ$426&gt;=5),AQ371,IF(AND('別紙3-1_区分⑤所要額内訳'!$I$4="小規模施設等(定員29人以下)",$AQ$426&gt;=2),AQ371,""))</f>
        <v/>
      </c>
      <c r="AR478" s="312" t="str">
        <f>IF(AND('別紙3-1_区分⑤所要額内訳'!$I$4="大規模施設等(定員30人以上)",$AR$426&gt;=5),AR371,IF(AND('別紙3-1_区分⑤所要額内訳'!$I$4="小規模施設等(定員29人以下)",$AR$426&gt;=2),AR371,""))</f>
        <v/>
      </c>
      <c r="AS478" s="312" t="str">
        <f>IF(AND('別紙3-1_区分⑤所要額内訳'!$I$4="大規模施設等(定員30人以上)",$AS$426&gt;=5),AS371,IF(AND('別紙3-1_区分⑤所要額内訳'!$I$4="小規模施設等(定員29人以下)",$AS$426&gt;=2),AS371,""))</f>
        <v/>
      </c>
      <c r="AT478" s="312" t="str">
        <f>IF(AND('別紙3-1_区分⑤所要額内訳'!$I$4="大規模施設等(定員30人以上)",$AT$426&gt;=5),AT371,IF(AND('別紙3-1_区分⑤所要額内訳'!$I$4="小規模施設等(定員29人以下)",$AT$426&gt;=2),AT371,""))</f>
        <v/>
      </c>
      <c r="AU478" s="312" t="str">
        <f>IF(AND('別紙3-1_区分⑤所要額内訳'!$I$4="大規模施設等(定員30人以上)",$AU$426&gt;=5),AU371,IF(AND('別紙3-1_区分⑤所要額内訳'!$I$4="小規模施設等(定員29人以下)",$AU$426&gt;=2),AU371,""))</f>
        <v/>
      </c>
      <c r="AV478" s="312" t="str">
        <f>IF(AND('別紙3-1_区分⑤所要額内訳'!$I$4="大規模施設等(定員30人以上)",$AV$426&gt;=5),AV371,IF(AND('別紙3-1_区分⑤所要額内訳'!$I$4="小規模施設等(定員29人以下)",$AV$426&gt;=2),AV371,""))</f>
        <v/>
      </c>
      <c r="AW478" s="312" t="str">
        <f>IF(AND('別紙3-1_区分⑤所要額内訳'!$I$4="大規模施設等(定員30人以上)",$AW$426&gt;=5),AW371,IF(AND('別紙3-1_区分⑤所要額内訳'!$I$4="小規模施設等(定員29人以下)",$AW$426&gt;=2),AW371,""))</f>
        <v/>
      </c>
      <c r="AX478" s="312" t="str">
        <f>IF(AND('別紙3-1_区分⑤所要額内訳'!$I$4="大規模施設等(定員30人以上)",$AX$426&gt;=5),AX371,IF(AND('別紙3-1_区分⑤所要額内訳'!$I$4="小規模施設等(定員29人以下)",$AX$426&gt;=2),AX371,""))</f>
        <v/>
      </c>
      <c r="AY478" s="312" t="str">
        <f>IF(AND('別紙3-1_区分⑤所要額内訳'!$I$4="大規模施設等(定員30人以上)",$AY$426&gt;=5),AY371,IF(AND('別紙3-1_区分⑤所要額内訳'!$I$4="小規模施設等(定員29人以下)",$AY$426&gt;=2),AY371,""))</f>
        <v/>
      </c>
      <c r="AZ478" s="312" t="str">
        <f>IF(AND('別紙3-1_区分⑤所要額内訳'!$I$4="大規模施設等(定員30人以上)",$AZ$426&gt;=5),AZ371,IF(AND('別紙3-1_区分⑤所要額内訳'!$I$4="小規模施設等(定員29人以下)",$AZ$426&gt;=2),AZ371,""))</f>
        <v/>
      </c>
      <c r="BA478" s="312" t="str">
        <f>IF(AND('別紙3-1_区分⑤所要額内訳'!$I$4="大規模施設等(定員30人以上)",$BA$426&gt;=5),BA371,IF(AND('別紙3-1_区分⑤所要額内訳'!$I$4="小規模施設等(定員29人以下)",$BA$426&gt;=2),BA371,""))</f>
        <v/>
      </c>
      <c r="BB478" s="311">
        <f t="shared" si="456"/>
        <v>0</v>
      </c>
    </row>
    <row r="479" spans="1:54">
      <c r="A479" s="307" t="str">
        <f t="shared" si="457"/>
        <v/>
      </c>
      <c r="B479" s="313" t="str">
        <f t="shared" si="457"/>
        <v/>
      </c>
      <c r="C479" s="307" t="str">
        <f t="shared" si="457"/>
        <v/>
      </c>
      <c r="D479" s="312" t="str">
        <f>IF(AND('別紙3-1_区分⑤所要額内訳'!$I$4="大規模施設等(定員30人以上)",$D$426&gt;=5),D372,IF(AND('別紙3-1_区分⑤所要額内訳'!$I$4="小規模施設等(定員29人以下)",$D$426&gt;=2),D372,""))</f>
        <v/>
      </c>
      <c r="E479" s="312" t="str">
        <f>IF(AND('別紙3-1_区分⑤所要額内訳'!$I$4="大規模施設等(定員30人以上)",$E$426&gt;=5),E372,IF(AND('別紙3-1_区分⑤所要額内訳'!$I$4="小規模施設等(定員29人以下)",$E$426&gt;=2),E372,""))</f>
        <v/>
      </c>
      <c r="F479" s="312" t="str">
        <f>IF(AND('別紙3-1_区分⑤所要額内訳'!$I$4="大規模施設等(定員30人以上)",$F$426&gt;=5),F372,IF(AND('別紙3-1_区分⑤所要額内訳'!$I$4="小規模施設等(定員29人以下)",$F$426&gt;=2),F372,""))</f>
        <v/>
      </c>
      <c r="G479" s="312" t="str">
        <f>IF(AND('別紙3-1_区分⑤所要額内訳'!$I$4="大規模施設等(定員30人以上)",$G$426&gt;=5),G372,IF(AND('別紙3-1_区分⑤所要額内訳'!$I$4="小規模施設等(定員29人以下)",$G$426&gt;=2),G372,""))</f>
        <v/>
      </c>
      <c r="H479" s="312" t="str">
        <f>IF(AND('別紙3-1_区分⑤所要額内訳'!$I$4="大規模施設等(定員30人以上)",$H$426&gt;=5),H372,IF(AND('別紙3-1_区分⑤所要額内訳'!$I$4="小規模施設等(定員29人以下)",$H$426&gt;=2),H372,""))</f>
        <v/>
      </c>
      <c r="I479" s="312" t="str">
        <f>IF(AND('別紙3-1_区分⑤所要額内訳'!$I$4="大規模施設等(定員30人以上)",$I$426&gt;=5),I372,IF(AND('別紙3-1_区分⑤所要額内訳'!$I$4="小規模施設等(定員29人以下)",$I$426&gt;=2),I372,""))</f>
        <v/>
      </c>
      <c r="J479" s="312" t="str">
        <f>IF(AND('別紙3-1_区分⑤所要額内訳'!$I$4="大規模施設等(定員30人以上)",$J$426&gt;=5),J372,IF(AND('別紙3-1_区分⑤所要額内訳'!$I$4="小規模施設等(定員29人以下)",$J$426&gt;=2),J372,""))</f>
        <v/>
      </c>
      <c r="K479" s="312" t="str">
        <f>IF(AND('別紙3-1_区分⑤所要額内訳'!$I$4="大規模施設等(定員30人以上)",$K$426&gt;=5),K372,IF(AND('別紙3-1_区分⑤所要額内訳'!$I$4="小規模施設等(定員29人以下)",$K$426&gt;=2),K372,""))</f>
        <v/>
      </c>
      <c r="L479" s="312" t="str">
        <f>IF(AND('別紙3-1_区分⑤所要額内訳'!$I$4="大規模施設等(定員30人以上)",$L$426&gt;=5),L372,IF(AND('別紙3-1_区分⑤所要額内訳'!$I$4="小規模施設等(定員29人以下)",$L$426&gt;=2),L372,""))</f>
        <v/>
      </c>
      <c r="M479" s="312" t="str">
        <f>IF(AND('別紙3-1_区分⑤所要額内訳'!$I$4="大規模施設等(定員30人以上)",$M$426&gt;=5),M372,IF(AND('別紙3-1_区分⑤所要額内訳'!$I$4="小規模施設等(定員29人以下)",$M$426&gt;=2),M372,""))</f>
        <v/>
      </c>
      <c r="N479" s="312" t="str">
        <f>IF(AND('別紙3-1_区分⑤所要額内訳'!$I$4="大規模施設等(定員30人以上)",$N$426&gt;=5),N372,IF(AND('別紙3-1_区分⑤所要額内訳'!$I$4="小規模施設等(定員29人以下)",$N$426&gt;=2),N372,""))</f>
        <v/>
      </c>
      <c r="O479" s="312" t="str">
        <f>IF(AND('別紙3-1_区分⑤所要額内訳'!$I$4="大規模施設等(定員30人以上)",$O$426&gt;=5),O372,IF(AND('別紙3-1_区分⑤所要額内訳'!$I$4="小規模施設等(定員29人以下)",$O$426&gt;=2),O372,""))</f>
        <v/>
      </c>
      <c r="P479" s="312" t="str">
        <f>IF(AND('別紙3-1_区分⑤所要額内訳'!$I$4="大規模施設等(定員30人以上)",$P$426&gt;=5),P372,IF(AND('別紙3-1_区分⑤所要額内訳'!$I$4="小規模施設等(定員29人以下)",$P$426&gt;=2),P372,""))</f>
        <v/>
      </c>
      <c r="Q479" s="312" t="str">
        <f>IF(AND('別紙3-1_区分⑤所要額内訳'!$I$4="大規模施設等(定員30人以上)",$Q$426&gt;=5),Q372,IF(AND('別紙3-1_区分⑤所要額内訳'!$I$4="小規模施設等(定員29人以下)",$Q$426&gt;=2),Q372,""))</f>
        <v/>
      </c>
      <c r="R479" s="312" t="str">
        <f>IF(AND('別紙3-1_区分⑤所要額内訳'!$I$4="大規模施設等(定員30人以上)",$R$426&gt;=5),R372,IF(AND('別紙3-1_区分⑤所要額内訳'!$I$4="小規模施設等(定員29人以下)",$R$426&gt;=2),R372,""))</f>
        <v/>
      </c>
      <c r="S479" s="312" t="str">
        <f>IF(AND('別紙3-1_区分⑤所要額内訳'!$I$4="大規模施設等(定員30人以上)",$S$426&gt;=5),S372,IF(AND('別紙3-1_区分⑤所要額内訳'!$I$4="小規模施設等(定員29人以下)",$S$426&gt;=2),S372,""))</f>
        <v/>
      </c>
      <c r="T479" s="312" t="str">
        <f>IF(AND('別紙3-1_区分⑤所要額内訳'!$I$4="大規模施設等(定員30人以上)",$T$426&gt;=5),T372,IF(AND('別紙3-1_区分⑤所要額内訳'!$I$4="小規模施設等(定員29人以下)",$T$426&gt;=2),T372,""))</f>
        <v/>
      </c>
      <c r="U479" s="312" t="str">
        <f>IF(AND('別紙3-1_区分⑤所要額内訳'!$I$4="大規模施設等(定員30人以上)",$U$426&gt;=5),U372,IF(AND('別紙3-1_区分⑤所要額内訳'!$I$4="小規模施設等(定員29人以下)",$U$426&gt;=2),U372,""))</f>
        <v/>
      </c>
      <c r="V479" s="312" t="str">
        <f>IF(AND('別紙3-1_区分⑤所要額内訳'!$I$4="大規模施設等(定員30人以上)",$V$426&gt;=5),V372,IF(AND('別紙3-1_区分⑤所要額内訳'!$I$4="小規模施設等(定員29人以下)",$V$426&gt;=2),V372,""))</f>
        <v/>
      </c>
      <c r="W479" s="312" t="str">
        <f>IF(AND('別紙3-1_区分⑤所要額内訳'!$I$4="大規模施設等(定員30人以上)",$W$426&gt;=5),W372,IF(AND('別紙3-1_区分⑤所要額内訳'!$I$4="小規模施設等(定員29人以下)",$W$426&gt;=2),W372,""))</f>
        <v/>
      </c>
      <c r="X479" s="312" t="str">
        <f>IF(AND('別紙3-1_区分⑤所要額内訳'!$I$4="大規模施設等(定員30人以上)",$X$426&gt;=5),X372,IF(AND('別紙3-1_区分⑤所要額内訳'!$I$4="小規模施設等(定員29人以下)",$X$426&gt;=2),X372,""))</f>
        <v/>
      </c>
      <c r="Y479" s="312" t="str">
        <f>IF(AND('別紙3-1_区分⑤所要額内訳'!$I$4="大規模施設等(定員30人以上)",$Y$426&gt;=5),Y372,IF(AND('別紙3-1_区分⑤所要額内訳'!$I$4="小規模施設等(定員29人以下)",$Y$426&gt;=2),Y372,""))</f>
        <v/>
      </c>
      <c r="Z479" s="312" t="str">
        <f>IF(AND('別紙3-1_区分⑤所要額内訳'!$I$4="大規模施設等(定員30人以上)",$Z$426&gt;=5),Z372,IF(AND('別紙3-1_区分⑤所要額内訳'!$I$4="小規模施設等(定員29人以下)",$Z$426&gt;=2),Z372,""))</f>
        <v/>
      </c>
      <c r="AA479" s="312" t="str">
        <f>IF(AND('別紙3-1_区分⑤所要額内訳'!$I$4="大規模施設等(定員30人以上)",$AA$426&gt;=5),AA372,IF(AND('別紙3-1_区分⑤所要額内訳'!$I$4="小規模施設等(定員29人以下)",$AA$426&gt;=2),AA372,""))</f>
        <v/>
      </c>
      <c r="AB479" s="312" t="str">
        <f>IF(AND('別紙3-1_区分⑤所要額内訳'!$I$4="大規模施設等(定員30人以上)",$AB$426&gt;=5),AB372,IF(AND('別紙3-1_区分⑤所要額内訳'!$I$4="小規模施設等(定員29人以下)",$AB$426&gt;=2),AB372,""))</f>
        <v/>
      </c>
      <c r="AC479" s="312" t="str">
        <f>IF(AND('別紙3-1_区分⑤所要額内訳'!$I$4="大規模施設等(定員30人以上)",$AC$426&gt;=5),AC372,IF(AND('別紙3-1_区分⑤所要額内訳'!$I$4="小規模施設等(定員29人以下)",$AC$426&gt;=2),AC372,""))</f>
        <v/>
      </c>
      <c r="AD479" s="312" t="str">
        <f>IF(AND('別紙3-1_区分⑤所要額内訳'!$I$4="大規模施設等(定員30人以上)",$AD$426&gt;=5),AD372,IF(AND('別紙3-1_区分⑤所要額内訳'!$I$4="小規模施設等(定員29人以下)",$AD$426&gt;=2),AD372,""))</f>
        <v/>
      </c>
      <c r="AE479" s="312" t="str">
        <f>IF(AND('別紙3-1_区分⑤所要額内訳'!$I$4="大規模施設等(定員30人以上)",$AE$426&gt;=5),AE372,IF(AND('別紙3-1_区分⑤所要額内訳'!$I$4="小規模施設等(定員29人以下)",$AE$426&gt;=2),AE372,""))</f>
        <v/>
      </c>
      <c r="AF479" s="312" t="str">
        <f>IF(AND('別紙3-1_区分⑤所要額内訳'!$I$4="大規模施設等(定員30人以上)",$AF$426&gt;=5),AF372,IF(AND('別紙3-1_区分⑤所要額内訳'!$I$4="小規模施設等(定員29人以下)",$AF$426&gt;=2),AF372,""))</f>
        <v/>
      </c>
      <c r="AG479" s="312" t="str">
        <f>IF(AND('別紙3-1_区分⑤所要額内訳'!$I$4="大規模施設等(定員30人以上)",$AG$426&gt;=5),AG372,IF(AND('別紙3-1_区分⑤所要額内訳'!$I$4="小規模施設等(定員29人以下)",$AG$426&gt;=2),AG372,""))</f>
        <v/>
      </c>
      <c r="AH479" s="312" t="str">
        <f>IF(AND('別紙3-1_区分⑤所要額内訳'!$I$4="大規模施設等(定員30人以上)",$AH$426&gt;=5),AH372,IF(AND('別紙3-1_区分⑤所要額内訳'!$I$4="小規模施設等(定員29人以下)",$AH$426&gt;=2),AH372,""))</f>
        <v/>
      </c>
      <c r="AI479" s="312" t="str">
        <f>IF(AND('別紙3-1_区分⑤所要額内訳'!$I$4="大規模施設等(定員30人以上)",$AI$426&gt;=5),AI372,IF(AND('別紙3-1_区分⑤所要額内訳'!$I$4="小規模施設等(定員29人以下)",$AI$426&gt;=2),AI372,""))</f>
        <v/>
      </c>
      <c r="AJ479" s="312" t="str">
        <f>IF(AND('別紙3-1_区分⑤所要額内訳'!$I$4="大規模施設等(定員30人以上)",$AJ$426&gt;=5),AJ372,IF(AND('別紙3-1_区分⑤所要額内訳'!$I$4="小規模施設等(定員29人以下)",$AJ$426&gt;=2),AJ372,""))</f>
        <v/>
      </c>
      <c r="AK479" s="312" t="str">
        <f>IF(AND('別紙3-1_区分⑤所要額内訳'!$I$4="大規模施設等(定員30人以上)",$AK$426&gt;=5),AK372,IF(AND('別紙3-1_区分⑤所要額内訳'!$I$4="小規模施設等(定員29人以下)",$AK$426&gt;=2),AK372,""))</f>
        <v/>
      </c>
      <c r="AL479" s="312" t="str">
        <f>IF(AND('別紙3-1_区分⑤所要額内訳'!$I$4="大規模施設等(定員30人以上)",$AL$426&gt;=5),AL372,IF(AND('別紙3-1_区分⑤所要額内訳'!$I$4="小規模施設等(定員29人以下)",$AL$426&gt;=2),AL372,""))</f>
        <v/>
      </c>
      <c r="AM479" s="312" t="str">
        <f>IF(AND('別紙3-1_区分⑤所要額内訳'!$I$4="大規模施設等(定員30人以上)",$AM$426&gt;=5),AM372,IF(AND('別紙3-1_区分⑤所要額内訳'!$I$4="小規模施設等(定員29人以下)",$AM$426&gt;=2),AM372,""))</f>
        <v/>
      </c>
      <c r="AN479" s="312" t="str">
        <f>IF(AND('別紙3-1_区分⑤所要額内訳'!$I$4="大規模施設等(定員30人以上)",$AN$426&gt;=5),AN372,IF(AND('別紙3-1_区分⑤所要額内訳'!$I$4="小規模施設等(定員29人以下)",$AN$426&gt;=2),AN372,""))</f>
        <v/>
      </c>
      <c r="AO479" s="312" t="str">
        <f>IF(AND('別紙3-1_区分⑤所要額内訳'!$I$4="大規模施設等(定員30人以上)",$AO$426&gt;=5),AO372,IF(AND('別紙3-1_区分⑤所要額内訳'!$I$4="小規模施設等(定員29人以下)",$AO$426&gt;=2),AO372,""))</f>
        <v/>
      </c>
      <c r="AP479" s="312" t="str">
        <f>IF(AND('別紙3-1_区分⑤所要額内訳'!$I$4="大規模施設等(定員30人以上)",$AP$426&gt;=5),AP372,IF(AND('別紙3-1_区分⑤所要額内訳'!$I$4="小規模施設等(定員29人以下)",$AP$426&gt;=2),AP372,""))</f>
        <v/>
      </c>
      <c r="AQ479" s="312" t="str">
        <f>IF(AND('別紙3-1_区分⑤所要額内訳'!$I$4="大規模施設等(定員30人以上)",$AQ$426&gt;=5),AQ372,IF(AND('別紙3-1_区分⑤所要額内訳'!$I$4="小規模施設等(定員29人以下)",$AQ$426&gt;=2),AQ372,""))</f>
        <v/>
      </c>
      <c r="AR479" s="312" t="str">
        <f>IF(AND('別紙3-1_区分⑤所要額内訳'!$I$4="大規模施設等(定員30人以上)",$AR$426&gt;=5),AR372,IF(AND('別紙3-1_区分⑤所要額内訳'!$I$4="小規模施設等(定員29人以下)",$AR$426&gt;=2),AR372,""))</f>
        <v/>
      </c>
      <c r="AS479" s="312" t="str">
        <f>IF(AND('別紙3-1_区分⑤所要額内訳'!$I$4="大規模施設等(定員30人以上)",$AS$426&gt;=5),AS372,IF(AND('別紙3-1_区分⑤所要額内訳'!$I$4="小規模施設等(定員29人以下)",$AS$426&gt;=2),AS372,""))</f>
        <v/>
      </c>
      <c r="AT479" s="312" t="str">
        <f>IF(AND('別紙3-1_区分⑤所要額内訳'!$I$4="大規模施設等(定員30人以上)",$AT$426&gt;=5),AT372,IF(AND('別紙3-1_区分⑤所要額内訳'!$I$4="小規模施設等(定員29人以下)",$AT$426&gt;=2),AT372,""))</f>
        <v/>
      </c>
      <c r="AU479" s="312" t="str">
        <f>IF(AND('別紙3-1_区分⑤所要額内訳'!$I$4="大規模施設等(定員30人以上)",$AU$426&gt;=5),AU372,IF(AND('別紙3-1_区分⑤所要額内訳'!$I$4="小規模施設等(定員29人以下)",$AU$426&gt;=2),AU372,""))</f>
        <v/>
      </c>
      <c r="AV479" s="312" t="str">
        <f>IF(AND('別紙3-1_区分⑤所要額内訳'!$I$4="大規模施設等(定員30人以上)",$AV$426&gt;=5),AV372,IF(AND('別紙3-1_区分⑤所要額内訳'!$I$4="小規模施設等(定員29人以下)",$AV$426&gt;=2),AV372,""))</f>
        <v/>
      </c>
      <c r="AW479" s="312" t="str">
        <f>IF(AND('別紙3-1_区分⑤所要額内訳'!$I$4="大規模施設等(定員30人以上)",$AW$426&gt;=5),AW372,IF(AND('別紙3-1_区分⑤所要額内訳'!$I$4="小規模施設等(定員29人以下)",$AW$426&gt;=2),AW372,""))</f>
        <v/>
      </c>
      <c r="AX479" s="312" t="str">
        <f>IF(AND('別紙3-1_区分⑤所要額内訳'!$I$4="大規模施設等(定員30人以上)",$AX$426&gt;=5),AX372,IF(AND('別紙3-1_区分⑤所要額内訳'!$I$4="小規模施設等(定員29人以下)",$AX$426&gt;=2),AX372,""))</f>
        <v/>
      </c>
      <c r="AY479" s="312" t="str">
        <f>IF(AND('別紙3-1_区分⑤所要額内訳'!$I$4="大規模施設等(定員30人以上)",$AY$426&gt;=5),AY372,IF(AND('別紙3-1_区分⑤所要額内訳'!$I$4="小規模施設等(定員29人以下)",$AY$426&gt;=2),AY372,""))</f>
        <v/>
      </c>
      <c r="AZ479" s="312" t="str">
        <f>IF(AND('別紙3-1_区分⑤所要額内訳'!$I$4="大規模施設等(定員30人以上)",$AZ$426&gt;=5),AZ372,IF(AND('別紙3-1_区分⑤所要額内訳'!$I$4="小規模施設等(定員29人以下)",$AZ$426&gt;=2),AZ372,""))</f>
        <v/>
      </c>
      <c r="BA479" s="312" t="str">
        <f>IF(AND('別紙3-1_区分⑤所要額内訳'!$I$4="大規模施設等(定員30人以上)",$BA$426&gt;=5),BA372,IF(AND('別紙3-1_区分⑤所要額内訳'!$I$4="小規模施設等(定員29人以下)",$BA$426&gt;=2),BA372,""))</f>
        <v/>
      </c>
      <c r="BB479" s="311">
        <f t="shared" si="456"/>
        <v>0</v>
      </c>
    </row>
    <row r="480" spans="1:54">
      <c r="A480" s="307" t="str">
        <f t="shared" si="457"/>
        <v/>
      </c>
      <c r="B480" s="313" t="str">
        <f t="shared" si="457"/>
        <v/>
      </c>
      <c r="C480" s="307" t="str">
        <f t="shared" si="457"/>
        <v/>
      </c>
      <c r="D480" s="312" t="str">
        <f>IF(AND('別紙3-1_区分⑤所要額内訳'!$I$4="大規模施設等(定員30人以上)",$D$426&gt;=5),D373,IF(AND('別紙3-1_区分⑤所要額内訳'!$I$4="小規模施設等(定員29人以下)",$D$426&gt;=2),D373,""))</f>
        <v/>
      </c>
      <c r="E480" s="312" t="str">
        <f>IF(AND('別紙3-1_区分⑤所要額内訳'!$I$4="大規模施設等(定員30人以上)",$E$426&gt;=5),E373,IF(AND('別紙3-1_区分⑤所要額内訳'!$I$4="小規模施設等(定員29人以下)",$E$426&gt;=2),E373,""))</f>
        <v/>
      </c>
      <c r="F480" s="312" t="str">
        <f>IF(AND('別紙3-1_区分⑤所要額内訳'!$I$4="大規模施設等(定員30人以上)",$F$426&gt;=5),F373,IF(AND('別紙3-1_区分⑤所要額内訳'!$I$4="小規模施設等(定員29人以下)",$F$426&gt;=2),F373,""))</f>
        <v/>
      </c>
      <c r="G480" s="312" t="str">
        <f>IF(AND('別紙3-1_区分⑤所要額内訳'!$I$4="大規模施設等(定員30人以上)",$G$426&gt;=5),G373,IF(AND('別紙3-1_区分⑤所要額内訳'!$I$4="小規模施設等(定員29人以下)",$G$426&gt;=2),G373,""))</f>
        <v/>
      </c>
      <c r="H480" s="312" t="str">
        <f>IF(AND('別紙3-1_区分⑤所要額内訳'!$I$4="大規模施設等(定員30人以上)",$H$426&gt;=5),H373,IF(AND('別紙3-1_区分⑤所要額内訳'!$I$4="小規模施設等(定員29人以下)",$H$426&gt;=2),H373,""))</f>
        <v/>
      </c>
      <c r="I480" s="312" t="str">
        <f>IF(AND('別紙3-1_区分⑤所要額内訳'!$I$4="大規模施設等(定員30人以上)",$I$426&gt;=5),I373,IF(AND('別紙3-1_区分⑤所要額内訳'!$I$4="小規模施設等(定員29人以下)",$I$426&gt;=2),I373,""))</f>
        <v/>
      </c>
      <c r="J480" s="312" t="str">
        <f>IF(AND('別紙3-1_区分⑤所要額内訳'!$I$4="大規模施設等(定員30人以上)",$J$426&gt;=5),J373,IF(AND('別紙3-1_区分⑤所要額内訳'!$I$4="小規模施設等(定員29人以下)",$J$426&gt;=2),J373,""))</f>
        <v/>
      </c>
      <c r="K480" s="312" t="str">
        <f>IF(AND('別紙3-1_区分⑤所要額内訳'!$I$4="大規模施設等(定員30人以上)",$K$426&gt;=5),K373,IF(AND('別紙3-1_区分⑤所要額内訳'!$I$4="小規模施設等(定員29人以下)",$K$426&gt;=2),K373,""))</f>
        <v/>
      </c>
      <c r="L480" s="312" t="str">
        <f>IF(AND('別紙3-1_区分⑤所要額内訳'!$I$4="大規模施設等(定員30人以上)",$L$426&gt;=5),L373,IF(AND('別紙3-1_区分⑤所要額内訳'!$I$4="小規模施設等(定員29人以下)",$L$426&gt;=2),L373,""))</f>
        <v/>
      </c>
      <c r="M480" s="312" t="str">
        <f>IF(AND('別紙3-1_区分⑤所要額内訳'!$I$4="大規模施設等(定員30人以上)",$M$426&gt;=5),M373,IF(AND('別紙3-1_区分⑤所要額内訳'!$I$4="小規模施設等(定員29人以下)",$M$426&gt;=2),M373,""))</f>
        <v/>
      </c>
      <c r="N480" s="312" t="str">
        <f>IF(AND('別紙3-1_区分⑤所要額内訳'!$I$4="大規模施設等(定員30人以上)",$N$426&gt;=5),N373,IF(AND('別紙3-1_区分⑤所要額内訳'!$I$4="小規模施設等(定員29人以下)",$N$426&gt;=2),N373,""))</f>
        <v/>
      </c>
      <c r="O480" s="312" t="str">
        <f>IF(AND('別紙3-1_区分⑤所要額内訳'!$I$4="大規模施設等(定員30人以上)",$O$426&gt;=5),O373,IF(AND('別紙3-1_区分⑤所要額内訳'!$I$4="小規模施設等(定員29人以下)",$O$426&gt;=2),O373,""))</f>
        <v/>
      </c>
      <c r="P480" s="312" t="str">
        <f>IF(AND('別紙3-1_区分⑤所要額内訳'!$I$4="大規模施設等(定員30人以上)",$P$426&gt;=5),P373,IF(AND('別紙3-1_区分⑤所要額内訳'!$I$4="小規模施設等(定員29人以下)",$P$426&gt;=2),P373,""))</f>
        <v/>
      </c>
      <c r="Q480" s="312" t="str">
        <f>IF(AND('別紙3-1_区分⑤所要額内訳'!$I$4="大規模施設等(定員30人以上)",$Q$426&gt;=5),Q373,IF(AND('別紙3-1_区分⑤所要額内訳'!$I$4="小規模施設等(定員29人以下)",$Q$426&gt;=2),Q373,""))</f>
        <v/>
      </c>
      <c r="R480" s="312" t="str">
        <f>IF(AND('別紙3-1_区分⑤所要額内訳'!$I$4="大規模施設等(定員30人以上)",$R$426&gt;=5),R373,IF(AND('別紙3-1_区分⑤所要額内訳'!$I$4="小規模施設等(定員29人以下)",$R$426&gt;=2),R373,""))</f>
        <v/>
      </c>
      <c r="S480" s="312" t="str">
        <f>IF(AND('別紙3-1_区分⑤所要額内訳'!$I$4="大規模施設等(定員30人以上)",$S$426&gt;=5),S373,IF(AND('別紙3-1_区分⑤所要額内訳'!$I$4="小規模施設等(定員29人以下)",$S$426&gt;=2),S373,""))</f>
        <v/>
      </c>
      <c r="T480" s="312" t="str">
        <f>IF(AND('別紙3-1_区分⑤所要額内訳'!$I$4="大規模施設等(定員30人以上)",$T$426&gt;=5),T373,IF(AND('別紙3-1_区分⑤所要額内訳'!$I$4="小規模施設等(定員29人以下)",$T$426&gt;=2),T373,""))</f>
        <v/>
      </c>
      <c r="U480" s="312" t="str">
        <f>IF(AND('別紙3-1_区分⑤所要額内訳'!$I$4="大規模施設等(定員30人以上)",$U$426&gt;=5),U373,IF(AND('別紙3-1_区分⑤所要額内訳'!$I$4="小規模施設等(定員29人以下)",$U$426&gt;=2),U373,""))</f>
        <v/>
      </c>
      <c r="V480" s="312" t="str">
        <f>IF(AND('別紙3-1_区分⑤所要額内訳'!$I$4="大規模施設等(定員30人以上)",$V$426&gt;=5),V373,IF(AND('別紙3-1_区分⑤所要額内訳'!$I$4="小規模施設等(定員29人以下)",$V$426&gt;=2),V373,""))</f>
        <v/>
      </c>
      <c r="W480" s="312" t="str">
        <f>IF(AND('別紙3-1_区分⑤所要額内訳'!$I$4="大規模施設等(定員30人以上)",$W$426&gt;=5),W373,IF(AND('別紙3-1_区分⑤所要額内訳'!$I$4="小規模施設等(定員29人以下)",$W$426&gt;=2),W373,""))</f>
        <v/>
      </c>
      <c r="X480" s="312" t="str">
        <f>IF(AND('別紙3-1_区分⑤所要額内訳'!$I$4="大規模施設等(定員30人以上)",$X$426&gt;=5),X373,IF(AND('別紙3-1_区分⑤所要額内訳'!$I$4="小規模施設等(定員29人以下)",$X$426&gt;=2),X373,""))</f>
        <v/>
      </c>
      <c r="Y480" s="312" t="str">
        <f>IF(AND('別紙3-1_区分⑤所要額内訳'!$I$4="大規模施設等(定員30人以上)",$Y$426&gt;=5),Y373,IF(AND('別紙3-1_区分⑤所要額内訳'!$I$4="小規模施設等(定員29人以下)",$Y$426&gt;=2),Y373,""))</f>
        <v/>
      </c>
      <c r="Z480" s="312" t="str">
        <f>IF(AND('別紙3-1_区分⑤所要額内訳'!$I$4="大規模施設等(定員30人以上)",$Z$426&gt;=5),Z373,IF(AND('別紙3-1_区分⑤所要額内訳'!$I$4="小規模施設等(定員29人以下)",$Z$426&gt;=2),Z373,""))</f>
        <v/>
      </c>
      <c r="AA480" s="312" t="str">
        <f>IF(AND('別紙3-1_区分⑤所要額内訳'!$I$4="大規模施設等(定員30人以上)",$AA$426&gt;=5),AA373,IF(AND('別紙3-1_区分⑤所要額内訳'!$I$4="小規模施設等(定員29人以下)",$AA$426&gt;=2),AA373,""))</f>
        <v/>
      </c>
      <c r="AB480" s="312" t="str">
        <f>IF(AND('別紙3-1_区分⑤所要額内訳'!$I$4="大規模施設等(定員30人以上)",$AB$426&gt;=5),AB373,IF(AND('別紙3-1_区分⑤所要額内訳'!$I$4="小規模施設等(定員29人以下)",$AB$426&gt;=2),AB373,""))</f>
        <v/>
      </c>
      <c r="AC480" s="312" t="str">
        <f>IF(AND('別紙3-1_区分⑤所要額内訳'!$I$4="大規模施設等(定員30人以上)",$AC$426&gt;=5),AC373,IF(AND('別紙3-1_区分⑤所要額内訳'!$I$4="小規模施設等(定員29人以下)",$AC$426&gt;=2),AC373,""))</f>
        <v/>
      </c>
      <c r="AD480" s="312" t="str">
        <f>IF(AND('別紙3-1_区分⑤所要額内訳'!$I$4="大規模施設等(定員30人以上)",$AD$426&gt;=5),AD373,IF(AND('別紙3-1_区分⑤所要額内訳'!$I$4="小規模施設等(定員29人以下)",$AD$426&gt;=2),AD373,""))</f>
        <v/>
      </c>
      <c r="AE480" s="312" t="str">
        <f>IF(AND('別紙3-1_区分⑤所要額内訳'!$I$4="大規模施設等(定員30人以上)",$AE$426&gt;=5),AE373,IF(AND('別紙3-1_区分⑤所要額内訳'!$I$4="小規模施設等(定員29人以下)",$AE$426&gt;=2),AE373,""))</f>
        <v/>
      </c>
      <c r="AF480" s="312" t="str">
        <f>IF(AND('別紙3-1_区分⑤所要額内訳'!$I$4="大規模施設等(定員30人以上)",$AF$426&gt;=5),AF373,IF(AND('別紙3-1_区分⑤所要額内訳'!$I$4="小規模施設等(定員29人以下)",$AF$426&gt;=2),AF373,""))</f>
        <v/>
      </c>
      <c r="AG480" s="312" t="str">
        <f>IF(AND('別紙3-1_区分⑤所要額内訳'!$I$4="大規模施設等(定員30人以上)",$AG$426&gt;=5),AG373,IF(AND('別紙3-1_区分⑤所要額内訳'!$I$4="小規模施設等(定員29人以下)",$AG$426&gt;=2),AG373,""))</f>
        <v/>
      </c>
      <c r="AH480" s="312" t="str">
        <f>IF(AND('別紙3-1_区分⑤所要額内訳'!$I$4="大規模施設等(定員30人以上)",$AH$426&gt;=5),AH373,IF(AND('別紙3-1_区分⑤所要額内訳'!$I$4="小規模施設等(定員29人以下)",$AH$426&gt;=2),AH373,""))</f>
        <v/>
      </c>
      <c r="AI480" s="312" t="str">
        <f>IF(AND('別紙3-1_区分⑤所要額内訳'!$I$4="大規模施設等(定員30人以上)",$AI$426&gt;=5),AI373,IF(AND('別紙3-1_区分⑤所要額内訳'!$I$4="小規模施設等(定員29人以下)",$AI$426&gt;=2),AI373,""))</f>
        <v/>
      </c>
      <c r="AJ480" s="312" t="str">
        <f>IF(AND('別紙3-1_区分⑤所要額内訳'!$I$4="大規模施設等(定員30人以上)",$AJ$426&gt;=5),AJ373,IF(AND('別紙3-1_区分⑤所要額内訳'!$I$4="小規模施設等(定員29人以下)",$AJ$426&gt;=2),AJ373,""))</f>
        <v/>
      </c>
      <c r="AK480" s="312" t="str">
        <f>IF(AND('別紙3-1_区分⑤所要額内訳'!$I$4="大規模施設等(定員30人以上)",$AK$426&gt;=5),AK373,IF(AND('別紙3-1_区分⑤所要額内訳'!$I$4="小規模施設等(定員29人以下)",$AK$426&gt;=2),AK373,""))</f>
        <v/>
      </c>
      <c r="AL480" s="312" t="str">
        <f>IF(AND('別紙3-1_区分⑤所要額内訳'!$I$4="大規模施設等(定員30人以上)",$AL$426&gt;=5),AL373,IF(AND('別紙3-1_区分⑤所要額内訳'!$I$4="小規模施設等(定員29人以下)",$AL$426&gt;=2),AL373,""))</f>
        <v/>
      </c>
      <c r="AM480" s="312" t="str">
        <f>IF(AND('別紙3-1_区分⑤所要額内訳'!$I$4="大規模施設等(定員30人以上)",$AM$426&gt;=5),AM373,IF(AND('別紙3-1_区分⑤所要額内訳'!$I$4="小規模施設等(定員29人以下)",$AM$426&gt;=2),AM373,""))</f>
        <v/>
      </c>
      <c r="AN480" s="312" t="str">
        <f>IF(AND('別紙3-1_区分⑤所要額内訳'!$I$4="大規模施設等(定員30人以上)",$AN$426&gt;=5),AN373,IF(AND('別紙3-1_区分⑤所要額内訳'!$I$4="小規模施設等(定員29人以下)",$AN$426&gt;=2),AN373,""))</f>
        <v/>
      </c>
      <c r="AO480" s="312" t="str">
        <f>IF(AND('別紙3-1_区分⑤所要額内訳'!$I$4="大規模施設等(定員30人以上)",$AO$426&gt;=5),AO373,IF(AND('別紙3-1_区分⑤所要額内訳'!$I$4="小規模施設等(定員29人以下)",$AO$426&gt;=2),AO373,""))</f>
        <v/>
      </c>
      <c r="AP480" s="312" t="str">
        <f>IF(AND('別紙3-1_区分⑤所要額内訳'!$I$4="大規模施設等(定員30人以上)",$AP$426&gt;=5),AP373,IF(AND('別紙3-1_区分⑤所要額内訳'!$I$4="小規模施設等(定員29人以下)",$AP$426&gt;=2),AP373,""))</f>
        <v/>
      </c>
      <c r="AQ480" s="312" t="str">
        <f>IF(AND('別紙3-1_区分⑤所要額内訳'!$I$4="大規模施設等(定員30人以上)",$AQ$426&gt;=5),AQ373,IF(AND('別紙3-1_区分⑤所要額内訳'!$I$4="小規模施設等(定員29人以下)",$AQ$426&gt;=2),AQ373,""))</f>
        <v/>
      </c>
      <c r="AR480" s="312" t="str">
        <f>IF(AND('別紙3-1_区分⑤所要額内訳'!$I$4="大規模施設等(定員30人以上)",$AR$426&gt;=5),AR373,IF(AND('別紙3-1_区分⑤所要額内訳'!$I$4="小規模施設等(定員29人以下)",$AR$426&gt;=2),AR373,""))</f>
        <v/>
      </c>
      <c r="AS480" s="312" t="str">
        <f>IF(AND('別紙3-1_区分⑤所要額内訳'!$I$4="大規模施設等(定員30人以上)",$AS$426&gt;=5),AS373,IF(AND('別紙3-1_区分⑤所要額内訳'!$I$4="小規模施設等(定員29人以下)",$AS$426&gt;=2),AS373,""))</f>
        <v/>
      </c>
      <c r="AT480" s="312" t="str">
        <f>IF(AND('別紙3-1_区分⑤所要額内訳'!$I$4="大規模施設等(定員30人以上)",$AT$426&gt;=5),AT373,IF(AND('別紙3-1_区分⑤所要額内訳'!$I$4="小規模施設等(定員29人以下)",$AT$426&gt;=2),AT373,""))</f>
        <v/>
      </c>
      <c r="AU480" s="312" t="str">
        <f>IF(AND('別紙3-1_区分⑤所要額内訳'!$I$4="大規模施設等(定員30人以上)",$AU$426&gt;=5),AU373,IF(AND('別紙3-1_区分⑤所要額内訳'!$I$4="小規模施設等(定員29人以下)",$AU$426&gt;=2),AU373,""))</f>
        <v/>
      </c>
      <c r="AV480" s="312" t="str">
        <f>IF(AND('別紙3-1_区分⑤所要額内訳'!$I$4="大規模施設等(定員30人以上)",$AV$426&gt;=5),AV373,IF(AND('別紙3-1_区分⑤所要額内訳'!$I$4="小規模施設等(定員29人以下)",$AV$426&gt;=2),AV373,""))</f>
        <v/>
      </c>
      <c r="AW480" s="312" t="str">
        <f>IF(AND('別紙3-1_区分⑤所要額内訳'!$I$4="大規模施設等(定員30人以上)",$AW$426&gt;=5),AW373,IF(AND('別紙3-1_区分⑤所要額内訳'!$I$4="小規模施設等(定員29人以下)",$AW$426&gt;=2),AW373,""))</f>
        <v/>
      </c>
      <c r="AX480" s="312" t="str">
        <f>IF(AND('別紙3-1_区分⑤所要額内訳'!$I$4="大規模施設等(定員30人以上)",$AX$426&gt;=5),AX373,IF(AND('別紙3-1_区分⑤所要額内訳'!$I$4="小規模施設等(定員29人以下)",$AX$426&gt;=2),AX373,""))</f>
        <v/>
      </c>
      <c r="AY480" s="312" t="str">
        <f>IF(AND('別紙3-1_区分⑤所要額内訳'!$I$4="大規模施設等(定員30人以上)",$AY$426&gt;=5),AY373,IF(AND('別紙3-1_区分⑤所要額内訳'!$I$4="小規模施設等(定員29人以下)",$AY$426&gt;=2),AY373,""))</f>
        <v/>
      </c>
      <c r="AZ480" s="312" t="str">
        <f>IF(AND('別紙3-1_区分⑤所要額内訳'!$I$4="大規模施設等(定員30人以上)",$AZ$426&gt;=5),AZ373,IF(AND('別紙3-1_区分⑤所要額内訳'!$I$4="小規模施設等(定員29人以下)",$AZ$426&gt;=2),AZ373,""))</f>
        <v/>
      </c>
      <c r="BA480" s="312" t="str">
        <f>IF(AND('別紙3-1_区分⑤所要額内訳'!$I$4="大規模施設等(定員30人以上)",$BA$426&gt;=5),BA373,IF(AND('別紙3-1_区分⑤所要額内訳'!$I$4="小規模施設等(定員29人以下)",$BA$426&gt;=2),BA373,""))</f>
        <v/>
      </c>
      <c r="BB480" s="311">
        <f t="shared" si="456"/>
        <v>0</v>
      </c>
    </row>
    <row r="481" spans="1:54">
      <c r="A481" s="307" t="str">
        <f t="shared" si="457"/>
        <v/>
      </c>
      <c r="B481" s="313" t="str">
        <f t="shared" si="457"/>
        <v/>
      </c>
      <c r="C481" s="307" t="str">
        <f t="shared" si="457"/>
        <v/>
      </c>
      <c r="D481" s="312" t="str">
        <f>IF(AND('別紙3-1_区分⑤所要額内訳'!$I$4="大規模施設等(定員30人以上)",$D$426&gt;=5),D374,IF(AND('別紙3-1_区分⑤所要額内訳'!$I$4="小規模施設等(定員29人以下)",$D$426&gt;=2),D374,""))</f>
        <v/>
      </c>
      <c r="E481" s="312" t="str">
        <f>IF(AND('別紙3-1_区分⑤所要額内訳'!$I$4="大規模施設等(定員30人以上)",$E$426&gt;=5),E374,IF(AND('別紙3-1_区分⑤所要額内訳'!$I$4="小規模施設等(定員29人以下)",$E$426&gt;=2),E374,""))</f>
        <v/>
      </c>
      <c r="F481" s="312" t="str">
        <f>IF(AND('別紙3-1_区分⑤所要額内訳'!$I$4="大規模施設等(定員30人以上)",$F$426&gt;=5),F374,IF(AND('別紙3-1_区分⑤所要額内訳'!$I$4="小規模施設等(定員29人以下)",$F$426&gt;=2),F374,""))</f>
        <v/>
      </c>
      <c r="G481" s="312" t="str">
        <f>IF(AND('別紙3-1_区分⑤所要額内訳'!$I$4="大規模施設等(定員30人以上)",$G$426&gt;=5),G374,IF(AND('別紙3-1_区分⑤所要額内訳'!$I$4="小規模施設等(定員29人以下)",$G$426&gt;=2),G374,""))</f>
        <v/>
      </c>
      <c r="H481" s="312" t="str">
        <f>IF(AND('別紙3-1_区分⑤所要額内訳'!$I$4="大規模施設等(定員30人以上)",$H$426&gt;=5),H374,IF(AND('別紙3-1_区分⑤所要額内訳'!$I$4="小規模施設等(定員29人以下)",$H$426&gt;=2),H374,""))</f>
        <v/>
      </c>
      <c r="I481" s="312" t="str">
        <f>IF(AND('別紙3-1_区分⑤所要額内訳'!$I$4="大規模施設等(定員30人以上)",$I$426&gt;=5),I374,IF(AND('別紙3-1_区分⑤所要額内訳'!$I$4="小規模施設等(定員29人以下)",$I$426&gt;=2),I374,""))</f>
        <v/>
      </c>
      <c r="J481" s="312" t="str">
        <f>IF(AND('別紙3-1_区分⑤所要額内訳'!$I$4="大規模施設等(定員30人以上)",$J$426&gt;=5),J374,IF(AND('別紙3-1_区分⑤所要額内訳'!$I$4="小規模施設等(定員29人以下)",$J$426&gt;=2),J374,""))</f>
        <v/>
      </c>
      <c r="K481" s="312" t="str">
        <f>IF(AND('別紙3-1_区分⑤所要額内訳'!$I$4="大規模施設等(定員30人以上)",$K$426&gt;=5),K374,IF(AND('別紙3-1_区分⑤所要額内訳'!$I$4="小規模施設等(定員29人以下)",$K$426&gt;=2),K374,""))</f>
        <v/>
      </c>
      <c r="L481" s="312" t="str">
        <f>IF(AND('別紙3-1_区分⑤所要額内訳'!$I$4="大規模施設等(定員30人以上)",$L$426&gt;=5),L374,IF(AND('別紙3-1_区分⑤所要額内訳'!$I$4="小規模施設等(定員29人以下)",$L$426&gt;=2),L374,""))</f>
        <v/>
      </c>
      <c r="M481" s="312" t="str">
        <f>IF(AND('別紙3-1_区分⑤所要額内訳'!$I$4="大規模施設等(定員30人以上)",$M$426&gt;=5),M374,IF(AND('別紙3-1_区分⑤所要額内訳'!$I$4="小規模施設等(定員29人以下)",$M$426&gt;=2),M374,""))</f>
        <v/>
      </c>
      <c r="N481" s="312" t="str">
        <f>IF(AND('別紙3-1_区分⑤所要額内訳'!$I$4="大規模施設等(定員30人以上)",$N$426&gt;=5),N374,IF(AND('別紙3-1_区分⑤所要額内訳'!$I$4="小規模施設等(定員29人以下)",$N$426&gt;=2),N374,""))</f>
        <v/>
      </c>
      <c r="O481" s="312" t="str">
        <f>IF(AND('別紙3-1_区分⑤所要額内訳'!$I$4="大規模施設等(定員30人以上)",$O$426&gt;=5),O374,IF(AND('別紙3-1_区分⑤所要額内訳'!$I$4="小規模施設等(定員29人以下)",$O$426&gt;=2),O374,""))</f>
        <v/>
      </c>
      <c r="P481" s="312" t="str">
        <f>IF(AND('別紙3-1_区分⑤所要額内訳'!$I$4="大規模施設等(定員30人以上)",$P$426&gt;=5),P374,IF(AND('別紙3-1_区分⑤所要額内訳'!$I$4="小規模施設等(定員29人以下)",$P$426&gt;=2),P374,""))</f>
        <v/>
      </c>
      <c r="Q481" s="312" t="str">
        <f>IF(AND('別紙3-1_区分⑤所要額内訳'!$I$4="大規模施設等(定員30人以上)",$Q$426&gt;=5),Q374,IF(AND('別紙3-1_区分⑤所要額内訳'!$I$4="小規模施設等(定員29人以下)",$Q$426&gt;=2),Q374,""))</f>
        <v/>
      </c>
      <c r="R481" s="312" t="str">
        <f>IF(AND('別紙3-1_区分⑤所要額内訳'!$I$4="大規模施設等(定員30人以上)",$R$426&gt;=5),R374,IF(AND('別紙3-1_区分⑤所要額内訳'!$I$4="小規模施設等(定員29人以下)",$R$426&gt;=2),R374,""))</f>
        <v/>
      </c>
      <c r="S481" s="312" t="str">
        <f>IF(AND('別紙3-1_区分⑤所要額内訳'!$I$4="大規模施設等(定員30人以上)",$S$426&gt;=5),S374,IF(AND('別紙3-1_区分⑤所要額内訳'!$I$4="小規模施設等(定員29人以下)",$S$426&gt;=2),S374,""))</f>
        <v/>
      </c>
      <c r="T481" s="312" t="str">
        <f>IF(AND('別紙3-1_区分⑤所要額内訳'!$I$4="大規模施設等(定員30人以上)",$T$426&gt;=5),T374,IF(AND('別紙3-1_区分⑤所要額内訳'!$I$4="小規模施設等(定員29人以下)",$T$426&gt;=2),T374,""))</f>
        <v/>
      </c>
      <c r="U481" s="312" t="str">
        <f>IF(AND('別紙3-1_区分⑤所要額内訳'!$I$4="大規模施設等(定員30人以上)",$U$426&gt;=5),U374,IF(AND('別紙3-1_区分⑤所要額内訳'!$I$4="小規模施設等(定員29人以下)",$U$426&gt;=2),U374,""))</f>
        <v/>
      </c>
      <c r="V481" s="312" t="str">
        <f>IF(AND('別紙3-1_区分⑤所要額内訳'!$I$4="大規模施設等(定員30人以上)",$V$426&gt;=5),V374,IF(AND('別紙3-1_区分⑤所要額内訳'!$I$4="小規模施設等(定員29人以下)",$V$426&gt;=2),V374,""))</f>
        <v/>
      </c>
      <c r="W481" s="312" t="str">
        <f>IF(AND('別紙3-1_区分⑤所要額内訳'!$I$4="大規模施設等(定員30人以上)",$W$426&gt;=5),W374,IF(AND('別紙3-1_区分⑤所要額内訳'!$I$4="小規模施設等(定員29人以下)",$W$426&gt;=2),W374,""))</f>
        <v/>
      </c>
      <c r="X481" s="312" t="str">
        <f>IF(AND('別紙3-1_区分⑤所要額内訳'!$I$4="大規模施設等(定員30人以上)",$X$426&gt;=5),X374,IF(AND('別紙3-1_区分⑤所要額内訳'!$I$4="小規模施設等(定員29人以下)",$X$426&gt;=2),X374,""))</f>
        <v/>
      </c>
      <c r="Y481" s="312" t="str">
        <f>IF(AND('別紙3-1_区分⑤所要額内訳'!$I$4="大規模施設等(定員30人以上)",$Y$426&gt;=5),Y374,IF(AND('別紙3-1_区分⑤所要額内訳'!$I$4="小規模施設等(定員29人以下)",$Y$426&gt;=2),Y374,""))</f>
        <v/>
      </c>
      <c r="Z481" s="312" t="str">
        <f>IF(AND('別紙3-1_区分⑤所要額内訳'!$I$4="大規模施設等(定員30人以上)",$Z$426&gt;=5),Z374,IF(AND('別紙3-1_区分⑤所要額内訳'!$I$4="小規模施設等(定員29人以下)",$Z$426&gt;=2),Z374,""))</f>
        <v/>
      </c>
      <c r="AA481" s="312" t="str">
        <f>IF(AND('別紙3-1_区分⑤所要額内訳'!$I$4="大規模施設等(定員30人以上)",$AA$426&gt;=5),AA374,IF(AND('別紙3-1_区分⑤所要額内訳'!$I$4="小規模施設等(定員29人以下)",$AA$426&gt;=2),AA374,""))</f>
        <v/>
      </c>
      <c r="AB481" s="312" t="str">
        <f>IF(AND('別紙3-1_区分⑤所要額内訳'!$I$4="大規模施設等(定員30人以上)",$AB$426&gt;=5),AB374,IF(AND('別紙3-1_区分⑤所要額内訳'!$I$4="小規模施設等(定員29人以下)",$AB$426&gt;=2),AB374,""))</f>
        <v/>
      </c>
      <c r="AC481" s="312" t="str">
        <f>IF(AND('別紙3-1_区分⑤所要額内訳'!$I$4="大規模施設等(定員30人以上)",$AC$426&gt;=5),AC374,IF(AND('別紙3-1_区分⑤所要額内訳'!$I$4="小規模施設等(定員29人以下)",$AC$426&gt;=2),AC374,""))</f>
        <v/>
      </c>
      <c r="AD481" s="312" t="str">
        <f>IF(AND('別紙3-1_区分⑤所要額内訳'!$I$4="大規模施設等(定員30人以上)",$AD$426&gt;=5),AD374,IF(AND('別紙3-1_区分⑤所要額内訳'!$I$4="小規模施設等(定員29人以下)",$AD$426&gt;=2),AD374,""))</f>
        <v/>
      </c>
      <c r="AE481" s="312" t="str">
        <f>IF(AND('別紙3-1_区分⑤所要額内訳'!$I$4="大規模施設等(定員30人以上)",$AE$426&gt;=5),AE374,IF(AND('別紙3-1_区分⑤所要額内訳'!$I$4="小規模施設等(定員29人以下)",$AE$426&gt;=2),AE374,""))</f>
        <v/>
      </c>
      <c r="AF481" s="312" t="str">
        <f>IF(AND('別紙3-1_区分⑤所要額内訳'!$I$4="大規模施設等(定員30人以上)",$AF$426&gt;=5),AF374,IF(AND('別紙3-1_区分⑤所要額内訳'!$I$4="小規模施設等(定員29人以下)",$AF$426&gt;=2),AF374,""))</f>
        <v/>
      </c>
      <c r="AG481" s="312" t="str">
        <f>IF(AND('別紙3-1_区分⑤所要額内訳'!$I$4="大規模施設等(定員30人以上)",$AG$426&gt;=5),AG374,IF(AND('別紙3-1_区分⑤所要額内訳'!$I$4="小規模施設等(定員29人以下)",$AG$426&gt;=2),AG374,""))</f>
        <v/>
      </c>
      <c r="AH481" s="312" t="str">
        <f>IF(AND('別紙3-1_区分⑤所要額内訳'!$I$4="大規模施設等(定員30人以上)",$AH$426&gt;=5),AH374,IF(AND('別紙3-1_区分⑤所要額内訳'!$I$4="小規模施設等(定員29人以下)",$AH$426&gt;=2),AH374,""))</f>
        <v/>
      </c>
      <c r="AI481" s="312" t="str">
        <f>IF(AND('別紙3-1_区分⑤所要額内訳'!$I$4="大規模施設等(定員30人以上)",$AI$426&gt;=5),AI374,IF(AND('別紙3-1_区分⑤所要額内訳'!$I$4="小規模施設等(定員29人以下)",$AI$426&gt;=2),AI374,""))</f>
        <v/>
      </c>
      <c r="AJ481" s="312" t="str">
        <f>IF(AND('別紙3-1_区分⑤所要額内訳'!$I$4="大規模施設等(定員30人以上)",$AJ$426&gt;=5),AJ374,IF(AND('別紙3-1_区分⑤所要額内訳'!$I$4="小規模施設等(定員29人以下)",$AJ$426&gt;=2),AJ374,""))</f>
        <v/>
      </c>
      <c r="AK481" s="312" t="str">
        <f>IF(AND('別紙3-1_区分⑤所要額内訳'!$I$4="大規模施設等(定員30人以上)",$AK$426&gt;=5),AK374,IF(AND('別紙3-1_区分⑤所要額内訳'!$I$4="小規模施設等(定員29人以下)",$AK$426&gt;=2),AK374,""))</f>
        <v/>
      </c>
      <c r="AL481" s="312" t="str">
        <f>IF(AND('別紙3-1_区分⑤所要額内訳'!$I$4="大規模施設等(定員30人以上)",$AL$426&gt;=5),AL374,IF(AND('別紙3-1_区分⑤所要額内訳'!$I$4="小規模施設等(定員29人以下)",$AL$426&gt;=2),AL374,""))</f>
        <v/>
      </c>
      <c r="AM481" s="312" t="str">
        <f>IF(AND('別紙3-1_区分⑤所要額内訳'!$I$4="大規模施設等(定員30人以上)",$AM$426&gt;=5),AM374,IF(AND('別紙3-1_区分⑤所要額内訳'!$I$4="小規模施設等(定員29人以下)",$AM$426&gt;=2),AM374,""))</f>
        <v/>
      </c>
      <c r="AN481" s="312" t="str">
        <f>IF(AND('別紙3-1_区分⑤所要額内訳'!$I$4="大規模施設等(定員30人以上)",$AN$426&gt;=5),AN374,IF(AND('別紙3-1_区分⑤所要額内訳'!$I$4="小規模施設等(定員29人以下)",$AN$426&gt;=2),AN374,""))</f>
        <v/>
      </c>
      <c r="AO481" s="312" t="str">
        <f>IF(AND('別紙3-1_区分⑤所要額内訳'!$I$4="大規模施設等(定員30人以上)",$AO$426&gt;=5),AO374,IF(AND('別紙3-1_区分⑤所要額内訳'!$I$4="小規模施設等(定員29人以下)",$AO$426&gt;=2),AO374,""))</f>
        <v/>
      </c>
      <c r="AP481" s="312" t="str">
        <f>IF(AND('別紙3-1_区分⑤所要額内訳'!$I$4="大規模施設等(定員30人以上)",$AP$426&gt;=5),AP374,IF(AND('別紙3-1_区分⑤所要額内訳'!$I$4="小規模施設等(定員29人以下)",$AP$426&gt;=2),AP374,""))</f>
        <v/>
      </c>
      <c r="AQ481" s="312" t="str">
        <f>IF(AND('別紙3-1_区分⑤所要額内訳'!$I$4="大規模施設等(定員30人以上)",$AQ$426&gt;=5),AQ374,IF(AND('別紙3-1_区分⑤所要額内訳'!$I$4="小規模施設等(定員29人以下)",$AQ$426&gt;=2),AQ374,""))</f>
        <v/>
      </c>
      <c r="AR481" s="312" t="str">
        <f>IF(AND('別紙3-1_区分⑤所要額内訳'!$I$4="大規模施設等(定員30人以上)",$AR$426&gt;=5),AR374,IF(AND('別紙3-1_区分⑤所要額内訳'!$I$4="小規模施設等(定員29人以下)",$AR$426&gt;=2),AR374,""))</f>
        <v/>
      </c>
      <c r="AS481" s="312" t="str">
        <f>IF(AND('別紙3-1_区分⑤所要額内訳'!$I$4="大規模施設等(定員30人以上)",$AS$426&gt;=5),AS374,IF(AND('別紙3-1_区分⑤所要額内訳'!$I$4="小規模施設等(定員29人以下)",$AS$426&gt;=2),AS374,""))</f>
        <v/>
      </c>
      <c r="AT481" s="312" t="str">
        <f>IF(AND('別紙3-1_区分⑤所要額内訳'!$I$4="大規模施設等(定員30人以上)",$AT$426&gt;=5),AT374,IF(AND('別紙3-1_区分⑤所要額内訳'!$I$4="小規模施設等(定員29人以下)",$AT$426&gt;=2),AT374,""))</f>
        <v/>
      </c>
      <c r="AU481" s="312" t="str">
        <f>IF(AND('別紙3-1_区分⑤所要額内訳'!$I$4="大規模施設等(定員30人以上)",$AU$426&gt;=5),AU374,IF(AND('別紙3-1_区分⑤所要額内訳'!$I$4="小規模施設等(定員29人以下)",$AU$426&gt;=2),AU374,""))</f>
        <v/>
      </c>
      <c r="AV481" s="312" t="str">
        <f>IF(AND('別紙3-1_区分⑤所要額内訳'!$I$4="大規模施設等(定員30人以上)",$AV$426&gt;=5),AV374,IF(AND('別紙3-1_区分⑤所要額内訳'!$I$4="小規模施設等(定員29人以下)",$AV$426&gt;=2),AV374,""))</f>
        <v/>
      </c>
      <c r="AW481" s="312" t="str">
        <f>IF(AND('別紙3-1_区分⑤所要額内訳'!$I$4="大規模施設等(定員30人以上)",$AW$426&gt;=5),AW374,IF(AND('別紙3-1_区分⑤所要額内訳'!$I$4="小規模施設等(定員29人以下)",$AW$426&gt;=2),AW374,""))</f>
        <v/>
      </c>
      <c r="AX481" s="312" t="str">
        <f>IF(AND('別紙3-1_区分⑤所要額内訳'!$I$4="大規模施設等(定員30人以上)",$AX$426&gt;=5),AX374,IF(AND('別紙3-1_区分⑤所要額内訳'!$I$4="小規模施設等(定員29人以下)",$AX$426&gt;=2),AX374,""))</f>
        <v/>
      </c>
      <c r="AY481" s="312" t="str">
        <f>IF(AND('別紙3-1_区分⑤所要額内訳'!$I$4="大規模施設等(定員30人以上)",$AY$426&gt;=5),AY374,IF(AND('別紙3-1_区分⑤所要額内訳'!$I$4="小規模施設等(定員29人以下)",$AY$426&gt;=2),AY374,""))</f>
        <v/>
      </c>
      <c r="AZ481" s="312" t="str">
        <f>IF(AND('別紙3-1_区分⑤所要額内訳'!$I$4="大規模施設等(定員30人以上)",$AZ$426&gt;=5),AZ374,IF(AND('別紙3-1_区分⑤所要額内訳'!$I$4="小規模施設等(定員29人以下)",$AZ$426&gt;=2),AZ374,""))</f>
        <v/>
      </c>
      <c r="BA481" s="312" t="str">
        <f>IF(AND('別紙3-1_区分⑤所要額内訳'!$I$4="大規模施設等(定員30人以上)",$BA$426&gt;=5),BA374,IF(AND('別紙3-1_区分⑤所要額内訳'!$I$4="小規模施設等(定員29人以下)",$BA$426&gt;=2),BA374,""))</f>
        <v/>
      </c>
      <c r="BB481" s="311">
        <f t="shared" si="456"/>
        <v>0</v>
      </c>
    </row>
    <row r="482" spans="1:54">
      <c r="A482" s="307" t="str">
        <f t="shared" si="457"/>
        <v/>
      </c>
      <c r="B482" s="313" t="str">
        <f t="shared" si="457"/>
        <v/>
      </c>
      <c r="C482" s="307" t="str">
        <f t="shared" si="457"/>
        <v/>
      </c>
      <c r="D482" s="312" t="str">
        <f>IF(AND('別紙3-1_区分⑤所要額内訳'!$I$4="大規模施設等(定員30人以上)",$D$426&gt;=5),D375,IF(AND('別紙3-1_区分⑤所要額内訳'!$I$4="小規模施設等(定員29人以下)",$D$426&gt;=2),D375,""))</f>
        <v/>
      </c>
      <c r="E482" s="312" t="str">
        <f>IF(AND('別紙3-1_区分⑤所要額内訳'!$I$4="大規模施設等(定員30人以上)",$E$426&gt;=5),E375,IF(AND('別紙3-1_区分⑤所要額内訳'!$I$4="小規模施設等(定員29人以下)",$E$426&gt;=2),E375,""))</f>
        <v/>
      </c>
      <c r="F482" s="312" t="str">
        <f>IF(AND('別紙3-1_区分⑤所要額内訳'!$I$4="大規模施設等(定員30人以上)",$F$426&gt;=5),F375,IF(AND('別紙3-1_区分⑤所要額内訳'!$I$4="小規模施設等(定員29人以下)",$F$426&gt;=2),F375,""))</f>
        <v/>
      </c>
      <c r="G482" s="312" t="str">
        <f>IF(AND('別紙3-1_区分⑤所要額内訳'!$I$4="大規模施設等(定員30人以上)",$G$426&gt;=5),G375,IF(AND('別紙3-1_区分⑤所要額内訳'!$I$4="小規模施設等(定員29人以下)",$G$426&gt;=2),G375,""))</f>
        <v/>
      </c>
      <c r="H482" s="312" t="str">
        <f>IF(AND('別紙3-1_区分⑤所要額内訳'!$I$4="大規模施設等(定員30人以上)",$H$426&gt;=5),H375,IF(AND('別紙3-1_区分⑤所要額内訳'!$I$4="小規模施設等(定員29人以下)",$H$426&gt;=2),H375,""))</f>
        <v/>
      </c>
      <c r="I482" s="312" t="str">
        <f>IF(AND('別紙3-1_区分⑤所要額内訳'!$I$4="大規模施設等(定員30人以上)",$I$426&gt;=5),I375,IF(AND('別紙3-1_区分⑤所要額内訳'!$I$4="小規模施設等(定員29人以下)",$I$426&gt;=2),I375,""))</f>
        <v/>
      </c>
      <c r="J482" s="312" t="str">
        <f>IF(AND('別紙3-1_区分⑤所要額内訳'!$I$4="大規模施設等(定員30人以上)",$J$426&gt;=5),J375,IF(AND('別紙3-1_区分⑤所要額内訳'!$I$4="小規模施設等(定員29人以下)",$J$426&gt;=2),J375,""))</f>
        <v/>
      </c>
      <c r="K482" s="312" t="str">
        <f>IF(AND('別紙3-1_区分⑤所要額内訳'!$I$4="大規模施設等(定員30人以上)",$K$426&gt;=5),K375,IF(AND('別紙3-1_区分⑤所要額内訳'!$I$4="小規模施設等(定員29人以下)",$K$426&gt;=2),K375,""))</f>
        <v/>
      </c>
      <c r="L482" s="312" t="str">
        <f>IF(AND('別紙3-1_区分⑤所要額内訳'!$I$4="大規模施設等(定員30人以上)",$L$426&gt;=5),L375,IF(AND('別紙3-1_区分⑤所要額内訳'!$I$4="小規模施設等(定員29人以下)",$L$426&gt;=2),L375,""))</f>
        <v/>
      </c>
      <c r="M482" s="312" t="str">
        <f>IF(AND('別紙3-1_区分⑤所要額内訳'!$I$4="大規模施設等(定員30人以上)",$M$426&gt;=5),M375,IF(AND('別紙3-1_区分⑤所要額内訳'!$I$4="小規模施設等(定員29人以下)",$M$426&gt;=2),M375,""))</f>
        <v/>
      </c>
      <c r="N482" s="312" t="str">
        <f>IF(AND('別紙3-1_区分⑤所要額内訳'!$I$4="大規模施設等(定員30人以上)",$N$426&gt;=5),N375,IF(AND('別紙3-1_区分⑤所要額内訳'!$I$4="小規模施設等(定員29人以下)",$N$426&gt;=2),N375,""))</f>
        <v/>
      </c>
      <c r="O482" s="312" t="str">
        <f>IF(AND('別紙3-1_区分⑤所要額内訳'!$I$4="大規模施設等(定員30人以上)",$O$426&gt;=5),O375,IF(AND('別紙3-1_区分⑤所要額内訳'!$I$4="小規模施設等(定員29人以下)",$O$426&gt;=2),O375,""))</f>
        <v/>
      </c>
      <c r="P482" s="312" t="str">
        <f>IF(AND('別紙3-1_区分⑤所要額内訳'!$I$4="大規模施設等(定員30人以上)",$P$426&gt;=5),P375,IF(AND('別紙3-1_区分⑤所要額内訳'!$I$4="小規模施設等(定員29人以下)",$P$426&gt;=2),P375,""))</f>
        <v/>
      </c>
      <c r="Q482" s="312" t="str">
        <f>IF(AND('別紙3-1_区分⑤所要額内訳'!$I$4="大規模施設等(定員30人以上)",$Q$426&gt;=5),Q375,IF(AND('別紙3-1_区分⑤所要額内訳'!$I$4="小規模施設等(定員29人以下)",$Q$426&gt;=2),Q375,""))</f>
        <v/>
      </c>
      <c r="R482" s="312" t="str">
        <f>IF(AND('別紙3-1_区分⑤所要額内訳'!$I$4="大規模施設等(定員30人以上)",$R$426&gt;=5),R375,IF(AND('別紙3-1_区分⑤所要額内訳'!$I$4="小規模施設等(定員29人以下)",$R$426&gt;=2),R375,""))</f>
        <v/>
      </c>
      <c r="S482" s="312" t="str">
        <f>IF(AND('別紙3-1_区分⑤所要額内訳'!$I$4="大規模施設等(定員30人以上)",$S$426&gt;=5),S375,IF(AND('別紙3-1_区分⑤所要額内訳'!$I$4="小規模施設等(定員29人以下)",$S$426&gt;=2),S375,""))</f>
        <v/>
      </c>
      <c r="T482" s="312" t="str">
        <f>IF(AND('別紙3-1_区分⑤所要額内訳'!$I$4="大規模施設等(定員30人以上)",$T$426&gt;=5),T375,IF(AND('別紙3-1_区分⑤所要額内訳'!$I$4="小規模施設等(定員29人以下)",$T$426&gt;=2),T375,""))</f>
        <v/>
      </c>
      <c r="U482" s="312" t="str">
        <f>IF(AND('別紙3-1_区分⑤所要額内訳'!$I$4="大規模施設等(定員30人以上)",$U$426&gt;=5),U375,IF(AND('別紙3-1_区分⑤所要額内訳'!$I$4="小規模施設等(定員29人以下)",$U$426&gt;=2),U375,""))</f>
        <v/>
      </c>
      <c r="V482" s="312" t="str">
        <f>IF(AND('別紙3-1_区分⑤所要額内訳'!$I$4="大規模施設等(定員30人以上)",$V$426&gt;=5),V375,IF(AND('別紙3-1_区分⑤所要額内訳'!$I$4="小規模施設等(定員29人以下)",$V$426&gt;=2),V375,""))</f>
        <v/>
      </c>
      <c r="W482" s="312" t="str">
        <f>IF(AND('別紙3-1_区分⑤所要額内訳'!$I$4="大規模施設等(定員30人以上)",$W$426&gt;=5),W375,IF(AND('別紙3-1_区分⑤所要額内訳'!$I$4="小規模施設等(定員29人以下)",$W$426&gt;=2),W375,""))</f>
        <v/>
      </c>
      <c r="X482" s="312" t="str">
        <f>IF(AND('別紙3-1_区分⑤所要額内訳'!$I$4="大規模施設等(定員30人以上)",$X$426&gt;=5),X375,IF(AND('別紙3-1_区分⑤所要額内訳'!$I$4="小規模施設等(定員29人以下)",$X$426&gt;=2),X375,""))</f>
        <v/>
      </c>
      <c r="Y482" s="312" t="str">
        <f>IF(AND('別紙3-1_区分⑤所要額内訳'!$I$4="大規模施設等(定員30人以上)",$Y$426&gt;=5),Y375,IF(AND('別紙3-1_区分⑤所要額内訳'!$I$4="小規模施設等(定員29人以下)",$Y$426&gt;=2),Y375,""))</f>
        <v/>
      </c>
      <c r="Z482" s="312" t="str">
        <f>IF(AND('別紙3-1_区分⑤所要額内訳'!$I$4="大規模施設等(定員30人以上)",$Z$426&gt;=5),Z375,IF(AND('別紙3-1_区分⑤所要額内訳'!$I$4="小規模施設等(定員29人以下)",$Z$426&gt;=2),Z375,""))</f>
        <v/>
      </c>
      <c r="AA482" s="312" t="str">
        <f>IF(AND('別紙3-1_区分⑤所要額内訳'!$I$4="大規模施設等(定員30人以上)",$AA$426&gt;=5),AA375,IF(AND('別紙3-1_区分⑤所要額内訳'!$I$4="小規模施設等(定員29人以下)",$AA$426&gt;=2),AA375,""))</f>
        <v/>
      </c>
      <c r="AB482" s="312" t="str">
        <f>IF(AND('別紙3-1_区分⑤所要額内訳'!$I$4="大規模施設等(定員30人以上)",$AB$426&gt;=5),AB375,IF(AND('別紙3-1_区分⑤所要額内訳'!$I$4="小規模施設等(定員29人以下)",$AB$426&gt;=2),AB375,""))</f>
        <v/>
      </c>
      <c r="AC482" s="312" t="str">
        <f>IF(AND('別紙3-1_区分⑤所要額内訳'!$I$4="大規模施設等(定員30人以上)",$AC$426&gt;=5),AC375,IF(AND('別紙3-1_区分⑤所要額内訳'!$I$4="小規模施設等(定員29人以下)",$AC$426&gt;=2),AC375,""))</f>
        <v/>
      </c>
      <c r="AD482" s="312" t="str">
        <f>IF(AND('別紙3-1_区分⑤所要額内訳'!$I$4="大規模施設等(定員30人以上)",$AD$426&gt;=5),AD375,IF(AND('別紙3-1_区分⑤所要額内訳'!$I$4="小規模施設等(定員29人以下)",$AD$426&gt;=2),AD375,""))</f>
        <v/>
      </c>
      <c r="AE482" s="312" t="str">
        <f>IF(AND('別紙3-1_区分⑤所要額内訳'!$I$4="大規模施設等(定員30人以上)",$AE$426&gt;=5),AE375,IF(AND('別紙3-1_区分⑤所要額内訳'!$I$4="小規模施設等(定員29人以下)",$AE$426&gt;=2),AE375,""))</f>
        <v/>
      </c>
      <c r="AF482" s="312" t="str">
        <f>IF(AND('別紙3-1_区分⑤所要額内訳'!$I$4="大規模施設等(定員30人以上)",$AF$426&gt;=5),AF375,IF(AND('別紙3-1_区分⑤所要額内訳'!$I$4="小規模施設等(定員29人以下)",$AF$426&gt;=2),AF375,""))</f>
        <v/>
      </c>
      <c r="AG482" s="312" t="str">
        <f>IF(AND('別紙3-1_区分⑤所要額内訳'!$I$4="大規模施設等(定員30人以上)",$AG$426&gt;=5),AG375,IF(AND('別紙3-1_区分⑤所要額内訳'!$I$4="小規模施設等(定員29人以下)",$AG$426&gt;=2),AG375,""))</f>
        <v/>
      </c>
      <c r="AH482" s="312" t="str">
        <f>IF(AND('別紙3-1_区分⑤所要額内訳'!$I$4="大規模施設等(定員30人以上)",$AH$426&gt;=5),AH375,IF(AND('別紙3-1_区分⑤所要額内訳'!$I$4="小規模施設等(定員29人以下)",$AH$426&gt;=2),AH375,""))</f>
        <v/>
      </c>
      <c r="AI482" s="312" t="str">
        <f>IF(AND('別紙3-1_区分⑤所要額内訳'!$I$4="大規模施設等(定員30人以上)",$AI$426&gt;=5),AI375,IF(AND('別紙3-1_区分⑤所要額内訳'!$I$4="小規模施設等(定員29人以下)",$AI$426&gt;=2),AI375,""))</f>
        <v/>
      </c>
      <c r="AJ482" s="312" t="str">
        <f>IF(AND('別紙3-1_区分⑤所要額内訳'!$I$4="大規模施設等(定員30人以上)",$AJ$426&gt;=5),AJ375,IF(AND('別紙3-1_区分⑤所要額内訳'!$I$4="小規模施設等(定員29人以下)",$AJ$426&gt;=2),AJ375,""))</f>
        <v/>
      </c>
      <c r="AK482" s="312" t="str">
        <f>IF(AND('別紙3-1_区分⑤所要額内訳'!$I$4="大規模施設等(定員30人以上)",$AK$426&gt;=5),AK375,IF(AND('別紙3-1_区分⑤所要額内訳'!$I$4="小規模施設等(定員29人以下)",$AK$426&gt;=2),AK375,""))</f>
        <v/>
      </c>
      <c r="AL482" s="312" t="str">
        <f>IF(AND('別紙3-1_区分⑤所要額内訳'!$I$4="大規模施設等(定員30人以上)",$AL$426&gt;=5),AL375,IF(AND('別紙3-1_区分⑤所要額内訳'!$I$4="小規模施設等(定員29人以下)",$AL$426&gt;=2),AL375,""))</f>
        <v/>
      </c>
      <c r="AM482" s="312" t="str">
        <f>IF(AND('別紙3-1_区分⑤所要額内訳'!$I$4="大規模施設等(定員30人以上)",$AM$426&gt;=5),AM375,IF(AND('別紙3-1_区分⑤所要額内訳'!$I$4="小規模施設等(定員29人以下)",$AM$426&gt;=2),AM375,""))</f>
        <v/>
      </c>
      <c r="AN482" s="312" t="str">
        <f>IF(AND('別紙3-1_区分⑤所要額内訳'!$I$4="大規模施設等(定員30人以上)",$AN$426&gt;=5),AN375,IF(AND('別紙3-1_区分⑤所要額内訳'!$I$4="小規模施設等(定員29人以下)",$AN$426&gt;=2),AN375,""))</f>
        <v/>
      </c>
      <c r="AO482" s="312" t="str">
        <f>IF(AND('別紙3-1_区分⑤所要額内訳'!$I$4="大規模施設等(定員30人以上)",$AO$426&gt;=5),AO375,IF(AND('別紙3-1_区分⑤所要額内訳'!$I$4="小規模施設等(定員29人以下)",$AO$426&gt;=2),AO375,""))</f>
        <v/>
      </c>
      <c r="AP482" s="312" t="str">
        <f>IF(AND('別紙3-1_区分⑤所要額内訳'!$I$4="大規模施設等(定員30人以上)",$AP$426&gt;=5),AP375,IF(AND('別紙3-1_区分⑤所要額内訳'!$I$4="小規模施設等(定員29人以下)",$AP$426&gt;=2),AP375,""))</f>
        <v/>
      </c>
      <c r="AQ482" s="312" t="str">
        <f>IF(AND('別紙3-1_区分⑤所要額内訳'!$I$4="大規模施設等(定員30人以上)",$AQ$426&gt;=5),AQ375,IF(AND('別紙3-1_区分⑤所要額内訳'!$I$4="小規模施設等(定員29人以下)",$AQ$426&gt;=2),AQ375,""))</f>
        <v/>
      </c>
      <c r="AR482" s="312" t="str">
        <f>IF(AND('別紙3-1_区分⑤所要額内訳'!$I$4="大規模施設等(定員30人以上)",$AR$426&gt;=5),AR375,IF(AND('別紙3-1_区分⑤所要額内訳'!$I$4="小規模施設等(定員29人以下)",$AR$426&gt;=2),AR375,""))</f>
        <v/>
      </c>
      <c r="AS482" s="312" t="str">
        <f>IF(AND('別紙3-1_区分⑤所要額内訳'!$I$4="大規模施設等(定員30人以上)",$AS$426&gt;=5),AS375,IF(AND('別紙3-1_区分⑤所要額内訳'!$I$4="小規模施設等(定員29人以下)",$AS$426&gt;=2),AS375,""))</f>
        <v/>
      </c>
      <c r="AT482" s="312" t="str">
        <f>IF(AND('別紙3-1_区分⑤所要額内訳'!$I$4="大規模施設等(定員30人以上)",$AT$426&gt;=5),AT375,IF(AND('別紙3-1_区分⑤所要額内訳'!$I$4="小規模施設等(定員29人以下)",$AT$426&gt;=2),AT375,""))</f>
        <v/>
      </c>
      <c r="AU482" s="312" t="str">
        <f>IF(AND('別紙3-1_区分⑤所要額内訳'!$I$4="大規模施設等(定員30人以上)",$AU$426&gt;=5),AU375,IF(AND('別紙3-1_区分⑤所要額内訳'!$I$4="小規模施設等(定員29人以下)",$AU$426&gt;=2),AU375,""))</f>
        <v/>
      </c>
      <c r="AV482" s="312" t="str">
        <f>IF(AND('別紙3-1_区分⑤所要額内訳'!$I$4="大規模施設等(定員30人以上)",$AV$426&gt;=5),AV375,IF(AND('別紙3-1_区分⑤所要額内訳'!$I$4="小規模施設等(定員29人以下)",$AV$426&gt;=2),AV375,""))</f>
        <v/>
      </c>
      <c r="AW482" s="312" t="str">
        <f>IF(AND('別紙3-1_区分⑤所要額内訳'!$I$4="大規模施設等(定員30人以上)",$AW$426&gt;=5),AW375,IF(AND('別紙3-1_区分⑤所要額内訳'!$I$4="小規模施設等(定員29人以下)",$AW$426&gt;=2),AW375,""))</f>
        <v/>
      </c>
      <c r="AX482" s="312" t="str">
        <f>IF(AND('別紙3-1_区分⑤所要額内訳'!$I$4="大規模施設等(定員30人以上)",$AX$426&gt;=5),AX375,IF(AND('別紙3-1_区分⑤所要額内訳'!$I$4="小規模施設等(定員29人以下)",$AX$426&gt;=2),AX375,""))</f>
        <v/>
      </c>
      <c r="AY482" s="312" t="str">
        <f>IF(AND('別紙3-1_区分⑤所要額内訳'!$I$4="大規模施設等(定員30人以上)",$AY$426&gt;=5),AY375,IF(AND('別紙3-1_区分⑤所要額内訳'!$I$4="小規模施設等(定員29人以下)",$AY$426&gt;=2),AY375,""))</f>
        <v/>
      </c>
      <c r="AZ482" s="312" t="str">
        <f>IF(AND('別紙3-1_区分⑤所要額内訳'!$I$4="大規模施設等(定員30人以上)",$AZ$426&gt;=5),AZ375,IF(AND('別紙3-1_区分⑤所要額内訳'!$I$4="小規模施設等(定員29人以下)",$AZ$426&gt;=2),AZ375,""))</f>
        <v/>
      </c>
      <c r="BA482" s="312" t="str">
        <f>IF(AND('別紙3-1_区分⑤所要額内訳'!$I$4="大規模施設等(定員30人以上)",$BA$426&gt;=5),BA375,IF(AND('別紙3-1_区分⑤所要額内訳'!$I$4="小規模施設等(定員29人以下)",$BA$426&gt;=2),BA375,""))</f>
        <v/>
      </c>
      <c r="BB482" s="311">
        <f t="shared" si="456"/>
        <v>0</v>
      </c>
    </row>
    <row r="483" spans="1:54">
      <c r="A483" s="307" t="str">
        <f t="shared" si="457"/>
        <v/>
      </c>
      <c r="B483" s="313" t="str">
        <f t="shared" si="457"/>
        <v/>
      </c>
      <c r="C483" s="307" t="str">
        <f t="shared" si="457"/>
        <v/>
      </c>
      <c r="D483" s="312" t="str">
        <f>IF(AND('別紙3-1_区分⑤所要額内訳'!$I$4="大規模施設等(定員30人以上)",$D$426&gt;=5),D376,IF(AND('別紙3-1_区分⑤所要額内訳'!$I$4="小規模施設等(定員29人以下)",$D$426&gt;=2),D376,""))</f>
        <v/>
      </c>
      <c r="E483" s="312" t="str">
        <f>IF(AND('別紙3-1_区分⑤所要額内訳'!$I$4="大規模施設等(定員30人以上)",$E$426&gt;=5),E376,IF(AND('別紙3-1_区分⑤所要額内訳'!$I$4="小規模施設等(定員29人以下)",$E$426&gt;=2),E376,""))</f>
        <v/>
      </c>
      <c r="F483" s="312" t="str">
        <f>IF(AND('別紙3-1_区分⑤所要額内訳'!$I$4="大規模施設等(定員30人以上)",$F$426&gt;=5),F376,IF(AND('別紙3-1_区分⑤所要額内訳'!$I$4="小規模施設等(定員29人以下)",$F$426&gt;=2),F376,""))</f>
        <v/>
      </c>
      <c r="G483" s="312" t="str">
        <f>IF(AND('別紙3-1_区分⑤所要額内訳'!$I$4="大規模施設等(定員30人以上)",$G$426&gt;=5),G376,IF(AND('別紙3-1_区分⑤所要額内訳'!$I$4="小規模施設等(定員29人以下)",$G$426&gt;=2),G376,""))</f>
        <v/>
      </c>
      <c r="H483" s="312" t="str">
        <f>IF(AND('別紙3-1_区分⑤所要額内訳'!$I$4="大規模施設等(定員30人以上)",$H$426&gt;=5),H376,IF(AND('別紙3-1_区分⑤所要額内訳'!$I$4="小規模施設等(定員29人以下)",$H$426&gt;=2),H376,""))</f>
        <v/>
      </c>
      <c r="I483" s="312" t="str">
        <f>IF(AND('別紙3-1_区分⑤所要額内訳'!$I$4="大規模施設等(定員30人以上)",$I$426&gt;=5),I376,IF(AND('別紙3-1_区分⑤所要額内訳'!$I$4="小規模施設等(定員29人以下)",$I$426&gt;=2),I376,""))</f>
        <v/>
      </c>
      <c r="J483" s="312" t="str">
        <f>IF(AND('別紙3-1_区分⑤所要額内訳'!$I$4="大規模施設等(定員30人以上)",$J$426&gt;=5),J376,IF(AND('別紙3-1_区分⑤所要額内訳'!$I$4="小規模施設等(定員29人以下)",$J$426&gt;=2),J376,""))</f>
        <v/>
      </c>
      <c r="K483" s="312" t="str">
        <f>IF(AND('別紙3-1_区分⑤所要額内訳'!$I$4="大規模施設等(定員30人以上)",$K$426&gt;=5),K376,IF(AND('別紙3-1_区分⑤所要額内訳'!$I$4="小規模施設等(定員29人以下)",$K$426&gt;=2),K376,""))</f>
        <v/>
      </c>
      <c r="L483" s="312" t="str">
        <f>IF(AND('別紙3-1_区分⑤所要額内訳'!$I$4="大規模施設等(定員30人以上)",$L$426&gt;=5),L376,IF(AND('別紙3-1_区分⑤所要額内訳'!$I$4="小規模施設等(定員29人以下)",$L$426&gt;=2),L376,""))</f>
        <v/>
      </c>
      <c r="M483" s="312" t="str">
        <f>IF(AND('別紙3-1_区分⑤所要額内訳'!$I$4="大規模施設等(定員30人以上)",$M$426&gt;=5),M376,IF(AND('別紙3-1_区分⑤所要額内訳'!$I$4="小規模施設等(定員29人以下)",$M$426&gt;=2),M376,""))</f>
        <v/>
      </c>
      <c r="N483" s="312" t="str">
        <f>IF(AND('別紙3-1_区分⑤所要額内訳'!$I$4="大規模施設等(定員30人以上)",$N$426&gt;=5),N376,IF(AND('別紙3-1_区分⑤所要額内訳'!$I$4="小規模施設等(定員29人以下)",$N$426&gt;=2),N376,""))</f>
        <v/>
      </c>
      <c r="O483" s="312" t="str">
        <f>IF(AND('別紙3-1_区分⑤所要額内訳'!$I$4="大規模施設等(定員30人以上)",$O$426&gt;=5),O376,IF(AND('別紙3-1_区分⑤所要額内訳'!$I$4="小規模施設等(定員29人以下)",$O$426&gt;=2),O376,""))</f>
        <v/>
      </c>
      <c r="P483" s="312" t="str">
        <f>IF(AND('別紙3-1_区分⑤所要額内訳'!$I$4="大規模施設等(定員30人以上)",$P$426&gt;=5),P376,IF(AND('別紙3-1_区分⑤所要額内訳'!$I$4="小規模施設等(定員29人以下)",$P$426&gt;=2),P376,""))</f>
        <v/>
      </c>
      <c r="Q483" s="312" t="str">
        <f>IF(AND('別紙3-1_区分⑤所要額内訳'!$I$4="大規模施設等(定員30人以上)",$Q$426&gt;=5),Q376,IF(AND('別紙3-1_区分⑤所要額内訳'!$I$4="小規模施設等(定員29人以下)",$Q$426&gt;=2),Q376,""))</f>
        <v/>
      </c>
      <c r="R483" s="312" t="str">
        <f>IF(AND('別紙3-1_区分⑤所要額内訳'!$I$4="大規模施設等(定員30人以上)",$R$426&gt;=5),R376,IF(AND('別紙3-1_区分⑤所要額内訳'!$I$4="小規模施設等(定員29人以下)",$R$426&gt;=2),R376,""))</f>
        <v/>
      </c>
      <c r="S483" s="312" t="str">
        <f>IF(AND('別紙3-1_区分⑤所要額内訳'!$I$4="大規模施設等(定員30人以上)",$S$426&gt;=5),S376,IF(AND('別紙3-1_区分⑤所要額内訳'!$I$4="小規模施設等(定員29人以下)",$S$426&gt;=2),S376,""))</f>
        <v/>
      </c>
      <c r="T483" s="312" t="str">
        <f>IF(AND('別紙3-1_区分⑤所要額内訳'!$I$4="大規模施設等(定員30人以上)",$T$426&gt;=5),T376,IF(AND('別紙3-1_区分⑤所要額内訳'!$I$4="小規模施設等(定員29人以下)",$T$426&gt;=2),T376,""))</f>
        <v/>
      </c>
      <c r="U483" s="312" t="str">
        <f>IF(AND('別紙3-1_区分⑤所要額内訳'!$I$4="大規模施設等(定員30人以上)",$U$426&gt;=5),U376,IF(AND('別紙3-1_区分⑤所要額内訳'!$I$4="小規模施設等(定員29人以下)",$U$426&gt;=2),U376,""))</f>
        <v/>
      </c>
      <c r="V483" s="312" t="str">
        <f>IF(AND('別紙3-1_区分⑤所要額内訳'!$I$4="大規模施設等(定員30人以上)",$V$426&gt;=5),V376,IF(AND('別紙3-1_区分⑤所要額内訳'!$I$4="小規模施設等(定員29人以下)",$V$426&gt;=2),V376,""))</f>
        <v/>
      </c>
      <c r="W483" s="312" t="str">
        <f>IF(AND('別紙3-1_区分⑤所要額内訳'!$I$4="大規模施設等(定員30人以上)",$W$426&gt;=5),W376,IF(AND('別紙3-1_区分⑤所要額内訳'!$I$4="小規模施設等(定員29人以下)",$W$426&gt;=2),W376,""))</f>
        <v/>
      </c>
      <c r="X483" s="312" t="str">
        <f>IF(AND('別紙3-1_区分⑤所要額内訳'!$I$4="大規模施設等(定員30人以上)",$X$426&gt;=5),X376,IF(AND('別紙3-1_区分⑤所要額内訳'!$I$4="小規模施設等(定員29人以下)",$X$426&gt;=2),X376,""))</f>
        <v/>
      </c>
      <c r="Y483" s="312" t="str">
        <f>IF(AND('別紙3-1_区分⑤所要額内訳'!$I$4="大規模施設等(定員30人以上)",$Y$426&gt;=5),Y376,IF(AND('別紙3-1_区分⑤所要額内訳'!$I$4="小規模施設等(定員29人以下)",$Y$426&gt;=2),Y376,""))</f>
        <v/>
      </c>
      <c r="Z483" s="312" t="str">
        <f>IF(AND('別紙3-1_区分⑤所要額内訳'!$I$4="大規模施設等(定員30人以上)",$Z$426&gt;=5),Z376,IF(AND('別紙3-1_区分⑤所要額内訳'!$I$4="小規模施設等(定員29人以下)",$Z$426&gt;=2),Z376,""))</f>
        <v/>
      </c>
      <c r="AA483" s="312" t="str">
        <f>IF(AND('別紙3-1_区分⑤所要額内訳'!$I$4="大規模施設等(定員30人以上)",$AA$426&gt;=5),AA376,IF(AND('別紙3-1_区分⑤所要額内訳'!$I$4="小規模施設等(定員29人以下)",$AA$426&gt;=2),AA376,""))</f>
        <v/>
      </c>
      <c r="AB483" s="312" t="str">
        <f>IF(AND('別紙3-1_区分⑤所要額内訳'!$I$4="大規模施設等(定員30人以上)",$AB$426&gt;=5),AB376,IF(AND('別紙3-1_区分⑤所要額内訳'!$I$4="小規模施設等(定員29人以下)",$AB$426&gt;=2),AB376,""))</f>
        <v/>
      </c>
      <c r="AC483" s="312" t="str">
        <f>IF(AND('別紙3-1_区分⑤所要額内訳'!$I$4="大規模施設等(定員30人以上)",$AC$426&gt;=5),AC376,IF(AND('別紙3-1_区分⑤所要額内訳'!$I$4="小規模施設等(定員29人以下)",$AC$426&gt;=2),AC376,""))</f>
        <v/>
      </c>
      <c r="AD483" s="312" t="str">
        <f>IF(AND('別紙3-1_区分⑤所要額内訳'!$I$4="大規模施設等(定員30人以上)",$AD$426&gt;=5),AD376,IF(AND('別紙3-1_区分⑤所要額内訳'!$I$4="小規模施設等(定員29人以下)",$AD$426&gt;=2),AD376,""))</f>
        <v/>
      </c>
      <c r="AE483" s="312" t="str">
        <f>IF(AND('別紙3-1_区分⑤所要額内訳'!$I$4="大規模施設等(定員30人以上)",$AE$426&gt;=5),AE376,IF(AND('別紙3-1_区分⑤所要額内訳'!$I$4="小規模施設等(定員29人以下)",$AE$426&gt;=2),AE376,""))</f>
        <v/>
      </c>
      <c r="AF483" s="312" t="str">
        <f>IF(AND('別紙3-1_区分⑤所要額内訳'!$I$4="大規模施設等(定員30人以上)",$AF$426&gt;=5),AF376,IF(AND('別紙3-1_区分⑤所要額内訳'!$I$4="小規模施設等(定員29人以下)",$AF$426&gt;=2),AF376,""))</f>
        <v/>
      </c>
      <c r="AG483" s="312" t="str">
        <f>IF(AND('別紙3-1_区分⑤所要額内訳'!$I$4="大規模施設等(定員30人以上)",$AG$426&gt;=5),AG376,IF(AND('別紙3-1_区分⑤所要額内訳'!$I$4="小規模施設等(定員29人以下)",$AG$426&gt;=2),AG376,""))</f>
        <v/>
      </c>
      <c r="AH483" s="312" t="str">
        <f>IF(AND('別紙3-1_区分⑤所要額内訳'!$I$4="大規模施設等(定員30人以上)",$AH$426&gt;=5),AH376,IF(AND('別紙3-1_区分⑤所要額内訳'!$I$4="小規模施設等(定員29人以下)",$AH$426&gt;=2),AH376,""))</f>
        <v/>
      </c>
      <c r="AI483" s="312" t="str">
        <f>IF(AND('別紙3-1_区分⑤所要額内訳'!$I$4="大規模施設等(定員30人以上)",$AI$426&gt;=5),AI376,IF(AND('別紙3-1_区分⑤所要額内訳'!$I$4="小規模施設等(定員29人以下)",$AI$426&gt;=2),AI376,""))</f>
        <v/>
      </c>
      <c r="AJ483" s="312" t="str">
        <f>IF(AND('別紙3-1_区分⑤所要額内訳'!$I$4="大規模施設等(定員30人以上)",$AJ$426&gt;=5),AJ376,IF(AND('別紙3-1_区分⑤所要額内訳'!$I$4="小規模施設等(定員29人以下)",$AJ$426&gt;=2),AJ376,""))</f>
        <v/>
      </c>
      <c r="AK483" s="312" t="str">
        <f>IF(AND('別紙3-1_区分⑤所要額内訳'!$I$4="大規模施設等(定員30人以上)",$AK$426&gt;=5),AK376,IF(AND('別紙3-1_区分⑤所要額内訳'!$I$4="小規模施設等(定員29人以下)",$AK$426&gt;=2),AK376,""))</f>
        <v/>
      </c>
      <c r="AL483" s="312" t="str">
        <f>IF(AND('別紙3-1_区分⑤所要額内訳'!$I$4="大規模施設等(定員30人以上)",$AL$426&gt;=5),AL376,IF(AND('別紙3-1_区分⑤所要額内訳'!$I$4="小規模施設等(定員29人以下)",$AL$426&gt;=2),AL376,""))</f>
        <v/>
      </c>
      <c r="AM483" s="312" t="str">
        <f>IF(AND('別紙3-1_区分⑤所要額内訳'!$I$4="大規模施設等(定員30人以上)",$AM$426&gt;=5),AM376,IF(AND('別紙3-1_区分⑤所要額内訳'!$I$4="小規模施設等(定員29人以下)",$AM$426&gt;=2),AM376,""))</f>
        <v/>
      </c>
      <c r="AN483" s="312" t="str">
        <f>IF(AND('別紙3-1_区分⑤所要額内訳'!$I$4="大規模施設等(定員30人以上)",$AN$426&gt;=5),AN376,IF(AND('別紙3-1_区分⑤所要額内訳'!$I$4="小規模施設等(定員29人以下)",$AN$426&gt;=2),AN376,""))</f>
        <v/>
      </c>
      <c r="AO483" s="312" t="str">
        <f>IF(AND('別紙3-1_区分⑤所要額内訳'!$I$4="大規模施設等(定員30人以上)",$AO$426&gt;=5),AO376,IF(AND('別紙3-1_区分⑤所要額内訳'!$I$4="小規模施設等(定員29人以下)",$AO$426&gt;=2),AO376,""))</f>
        <v/>
      </c>
      <c r="AP483" s="312" t="str">
        <f>IF(AND('別紙3-1_区分⑤所要額内訳'!$I$4="大規模施設等(定員30人以上)",$AP$426&gt;=5),AP376,IF(AND('別紙3-1_区分⑤所要額内訳'!$I$4="小規模施設等(定員29人以下)",$AP$426&gt;=2),AP376,""))</f>
        <v/>
      </c>
      <c r="AQ483" s="312" t="str">
        <f>IF(AND('別紙3-1_区分⑤所要額内訳'!$I$4="大規模施設等(定員30人以上)",$AQ$426&gt;=5),AQ376,IF(AND('別紙3-1_区分⑤所要額内訳'!$I$4="小規模施設等(定員29人以下)",$AQ$426&gt;=2),AQ376,""))</f>
        <v/>
      </c>
      <c r="AR483" s="312" t="str">
        <f>IF(AND('別紙3-1_区分⑤所要額内訳'!$I$4="大規模施設等(定員30人以上)",$AR$426&gt;=5),AR376,IF(AND('別紙3-1_区分⑤所要額内訳'!$I$4="小規模施設等(定員29人以下)",$AR$426&gt;=2),AR376,""))</f>
        <v/>
      </c>
      <c r="AS483" s="312" t="str">
        <f>IF(AND('別紙3-1_区分⑤所要額内訳'!$I$4="大規模施設等(定員30人以上)",$AS$426&gt;=5),AS376,IF(AND('別紙3-1_区分⑤所要額内訳'!$I$4="小規模施設等(定員29人以下)",$AS$426&gt;=2),AS376,""))</f>
        <v/>
      </c>
      <c r="AT483" s="312" t="str">
        <f>IF(AND('別紙3-1_区分⑤所要額内訳'!$I$4="大規模施設等(定員30人以上)",$AT$426&gt;=5),AT376,IF(AND('別紙3-1_区分⑤所要額内訳'!$I$4="小規模施設等(定員29人以下)",$AT$426&gt;=2),AT376,""))</f>
        <v/>
      </c>
      <c r="AU483" s="312" t="str">
        <f>IF(AND('別紙3-1_区分⑤所要額内訳'!$I$4="大規模施設等(定員30人以上)",$AU$426&gt;=5),AU376,IF(AND('別紙3-1_区分⑤所要額内訳'!$I$4="小規模施設等(定員29人以下)",$AU$426&gt;=2),AU376,""))</f>
        <v/>
      </c>
      <c r="AV483" s="312" t="str">
        <f>IF(AND('別紙3-1_区分⑤所要額内訳'!$I$4="大規模施設等(定員30人以上)",$AV$426&gt;=5),AV376,IF(AND('別紙3-1_区分⑤所要額内訳'!$I$4="小規模施設等(定員29人以下)",$AV$426&gt;=2),AV376,""))</f>
        <v/>
      </c>
      <c r="AW483" s="312" t="str">
        <f>IF(AND('別紙3-1_区分⑤所要額内訳'!$I$4="大規模施設等(定員30人以上)",$AW$426&gt;=5),AW376,IF(AND('別紙3-1_区分⑤所要額内訳'!$I$4="小規模施設等(定員29人以下)",$AW$426&gt;=2),AW376,""))</f>
        <v/>
      </c>
      <c r="AX483" s="312" t="str">
        <f>IF(AND('別紙3-1_区分⑤所要額内訳'!$I$4="大規模施設等(定員30人以上)",$AX$426&gt;=5),AX376,IF(AND('別紙3-1_区分⑤所要額内訳'!$I$4="小規模施設等(定員29人以下)",$AX$426&gt;=2),AX376,""))</f>
        <v/>
      </c>
      <c r="AY483" s="312" t="str">
        <f>IF(AND('別紙3-1_区分⑤所要額内訳'!$I$4="大規模施設等(定員30人以上)",$AY$426&gt;=5),AY376,IF(AND('別紙3-1_区分⑤所要額内訳'!$I$4="小規模施設等(定員29人以下)",$AY$426&gt;=2),AY376,""))</f>
        <v/>
      </c>
      <c r="AZ483" s="312" t="str">
        <f>IF(AND('別紙3-1_区分⑤所要額内訳'!$I$4="大規模施設等(定員30人以上)",$AZ$426&gt;=5),AZ376,IF(AND('別紙3-1_区分⑤所要額内訳'!$I$4="小規模施設等(定員29人以下)",$AZ$426&gt;=2),AZ376,""))</f>
        <v/>
      </c>
      <c r="BA483" s="312" t="str">
        <f>IF(AND('別紙3-1_区分⑤所要額内訳'!$I$4="大規模施設等(定員30人以上)",$BA$426&gt;=5),BA376,IF(AND('別紙3-1_区分⑤所要額内訳'!$I$4="小規模施設等(定員29人以下)",$BA$426&gt;=2),BA376,""))</f>
        <v/>
      </c>
      <c r="BB483" s="311">
        <f t="shared" si="456"/>
        <v>0</v>
      </c>
    </row>
    <row r="484" spans="1:54">
      <c r="A484" s="307" t="str">
        <f t="shared" si="457"/>
        <v/>
      </c>
      <c r="B484" s="313" t="str">
        <f t="shared" si="457"/>
        <v/>
      </c>
      <c r="C484" s="307" t="str">
        <f t="shared" si="457"/>
        <v/>
      </c>
      <c r="D484" s="312" t="str">
        <f>IF(AND('別紙3-1_区分⑤所要額内訳'!$I$4="大規模施設等(定員30人以上)",$D$426&gt;=5),D377,IF(AND('別紙3-1_区分⑤所要額内訳'!$I$4="小規模施設等(定員29人以下)",$D$426&gt;=2),D377,""))</f>
        <v/>
      </c>
      <c r="E484" s="312" t="str">
        <f>IF(AND('別紙3-1_区分⑤所要額内訳'!$I$4="大規模施設等(定員30人以上)",$E$426&gt;=5),E377,IF(AND('別紙3-1_区分⑤所要額内訳'!$I$4="小規模施設等(定員29人以下)",$E$426&gt;=2),E377,""))</f>
        <v/>
      </c>
      <c r="F484" s="312" t="str">
        <f>IF(AND('別紙3-1_区分⑤所要額内訳'!$I$4="大規模施設等(定員30人以上)",$F$426&gt;=5),F377,IF(AND('別紙3-1_区分⑤所要額内訳'!$I$4="小規模施設等(定員29人以下)",$F$426&gt;=2),F377,""))</f>
        <v/>
      </c>
      <c r="G484" s="312" t="str">
        <f>IF(AND('別紙3-1_区分⑤所要額内訳'!$I$4="大規模施設等(定員30人以上)",$G$426&gt;=5),G377,IF(AND('別紙3-1_区分⑤所要額内訳'!$I$4="小規模施設等(定員29人以下)",$G$426&gt;=2),G377,""))</f>
        <v/>
      </c>
      <c r="H484" s="312" t="str">
        <f>IF(AND('別紙3-1_区分⑤所要額内訳'!$I$4="大規模施設等(定員30人以上)",$H$426&gt;=5),H377,IF(AND('別紙3-1_区分⑤所要額内訳'!$I$4="小規模施設等(定員29人以下)",$H$426&gt;=2),H377,""))</f>
        <v/>
      </c>
      <c r="I484" s="312" t="str">
        <f>IF(AND('別紙3-1_区分⑤所要額内訳'!$I$4="大規模施設等(定員30人以上)",$I$426&gt;=5),I377,IF(AND('別紙3-1_区分⑤所要額内訳'!$I$4="小規模施設等(定員29人以下)",$I$426&gt;=2),I377,""))</f>
        <v/>
      </c>
      <c r="J484" s="312" t="str">
        <f>IF(AND('別紙3-1_区分⑤所要額内訳'!$I$4="大規模施設等(定員30人以上)",$J$426&gt;=5),J377,IF(AND('別紙3-1_区分⑤所要額内訳'!$I$4="小規模施設等(定員29人以下)",$J$426&gt;=2),J377,""))</f>
        <v/>
      </c>
      <c r="K484" s="312" t="str">
        <f>IF(AND('別紙3-1_区分⑤所要額内訳'!$I$4="大規模施設等(定員30人以上)",$K$426&gt;=5),K377,IF(AND('別紙3-1_区分⑤所要額内訳'!$I$4="小規模施設等(定員29人以下)",$K$426&gt;=2),K377,""))</f>
        <v/>
      </c>
      <c r="L484" s="312" t="str">
        <f>IF(AND('別紙3-1_区分⑤所要額内訳'!$I$4="大規模施設等(定員30人以上)",$L$426&gt;=5),L377,IF(AND('別紙3-1_区分⑤所要額内訳'!$I$4="小規模施設等(定員29人以下)",$L$426&gt;=2),L377,""))</f>
        <v/>
      </c>
      <c r="M484" s="312" t="str">
        <f>IF(AND('別紙3-1_区分⑤所要額内訳'!$I$4="大規模施設等(定員30人以上)",$M$426&gt;=5),M377,IF(AND('別紙3-1_区分⑤所要額内訳'!$I$4="小規模施設等(定員29人以下)",$M$426&gt;=2),M377,""))</f>
        <v/>
      </c>
      <c r="N484" s="312" t="str">
        <f>IF(AND('別紙3-1_区分⑤所要額内訳'!$I$4="大規模施設等(定員30人以上)",$N$426&gt;=5),N377,IF(AND('別紙3-1_区分⑤所要額内訳'!$I$4="小規模施設等(定員29人以下)",$N$426&gt;=2),N377,""))</f>
        <v/>
      </c>
      <c r="O484" s="312" t="str">
        <f>IF(AND('別紙3-1_区分⑤所要額内訳'!$I$4="大規模施設等(定員30人以上)",$O$426&gt;=5),O377,IF(AND('別紙3-1_区分⑤所要額内訳'!$I$4="小規模施設等(定員29人以下)",$O$426&gt;=2),O377,""))</f>
        <v/>
      </c>
      <c r="P484" s="312" t="str">
        <f>IF(AND('別紙3-1_区分⑤所要額内訳'!$I$4="大規模施設等(定員30人以上)",$P$426&gt;=5),P377,IF(AND('別紙3-1_区分⑤所要額内訳'!$I$4="小規模施設等(定員29人以下)",$P$426&gt;=2),P377,""))</f>
        <v/>
      </c>
      <c r="Q484" s="312" t="str">
        <f>IF(AND('別紙3-1_区分⑤所要額内訳'!$I$4="大規模施設等(定員30人以上)",$Q$426&gt;=5),Q377,IF(AND('別紙3-1_区分⑤所要額内訳'!$I$4="小規模施設等(定員29人以下)",$Q$426&gt;=2),Q377,""))</f>
        <v/>
      </c>
      <c r="R484" s="312" t="str">
        <f>IF(AND('別紙3-1_区分⑤所要額内訳'!$I$4="大規模施設等(定員30人以上)",$R$426&gt;=5),R377,IF(AND('別紙3-1_区分⑤所要額内訳'!$I$4="小規模施設等(定員29人以下)",$R$426&gt;=2),R377,""))</f>
        <v/>
      </c>
      <c r="S484" s="312" t="str">
        <f>IF(AND('別紙3-1_区分⑤所要額内訳'!$I$4="大規模施設等(定員30人以上)",$S$426&gt;=5),S377,IF(AND('別紙3-1_区分⑤所要額内訳'!$I$4="小規模施設等(定員29人以下)",$S$426&gt;=2),S377,""))</f>
        <v/>
      </c>
      <c r="T484" s="312" t="str">
        <f>IF(AND('別紙3-1_区分⑤所要額内訳'!$I$4="大規模施設等(定員30人以上)",$T$426&gt;=5),T377,IF(AND('別紙3-1_区分⑤所要額内訳'!$I$4="小規模施設等(定員29人以下)",$T$426&gt;=2),T377,""))</f>
        <v/>
      </c>
      <c r="U484" s="312" t="str">
        <f>IF(AND('別紙3-1_区分⑤所要額内訳'!$I$4="大規模施設等(定員30人以上)",$U$426&gt;=5),U377,IF(AND('別紙3-1_区分⑤所要額内訳'!$I$4="小規模施設等(定員29人以下)",$U$426&gt;=2),U377,""))</f>
        <v/>
      </c>
      <c r="V484" s="312" t="str">
        <f>IF(AND('別紙3-1_区分⑤所要額内訳'!$I$4="大規模施設等(定員30人以上)",$V$426&gt;=5),V377,IF(AND('別紙3-1_区分⑤所要額内訳'!$I$4="小規模施設等(定員29人以下)",$V$426&gt;=2),V377,""))</f>
        <v/>
      </c>
      <c r="W484" s="312" t="str">
        <f>IF(AND('別紙3-1_区分⑤所要額内訳'!$I$4="大規模施設等(定員30人以上)",$W$426&gt;=5),W377,IF(AND('別紙3-1_区分⑤所要額内訳'!$I$4="小規模施設等(定員29人以下)",$W$426&gt;=2),W377,""))</f>
        <v/>
      </c>
      <c r="X484" s="312" t="str">
        <f>IF(AND('別紙3-1_区分⑤所要額内訳'!$I$4="大規模施設等(定員30人以上)",$X$426&gt;=5),X377,IF(AND('別紙3-1_区分⑤所要額内訳'!$I$4="小規模施設等(定員29人以下)",$X$426&gt;=2),X377,""))</f>
        <v/>
      </c>
      <c r="Y484" s="312" t="str">
        <f>IF(AND('別紙3-1_区分⑤所要額内訳'!$I$4="大規模施設等(定員30人以上)",$Y$426&gt;=5),Y377,IF(AND('別紙3-1_区分⑤所要額内訳'!$I$4="小規模施設等(定員29人以下)",$Y$426&gt;=2),Y377,""))</f>
        <v/>
      </c>
      <c r="Z484" s="312" t="str">
        <f>IF(AND('別紙3-1_区分⑤所要額内訳'!$I$4="大規模施設等(定員30人以上)",$Z$426&gt;=5),Z377,IF(AND('別紙3-1_区分⑤所要額内訳'!$I$4="小規模施設等(定員29人以下)",$Z$426&gt;=2),Z377,""))</f>
        <v/>
      </c>
      <c r="AA484" s="312" t="str">
        <f>IF(AND('別紙3-1_区分⑤所要額内訳'!$I$4="大規模施設等(定員30人以上)",$AA$426&gt;=5),AA377,IF(AND('別紙3-1_区分⑤所要額内訳'!$I$4="小規模施設等(定員29人以下)",$AA$426&gt;=2),AA377,""))</f>
        <v/>
      </c>
      <c r="AB484" s="312" t="str">
        <f>IF(AND('別紙3-1_区分⑤所要額内訳'!$I$4="大規模施設等(定員30人以上)",$AB$426&gt;=5),AB377,IF(AND('別紙3-1_区分⑤所要額内訳'!$I$4="小規模施設等(定員29人以下)",$AB$426&gt;=2),AB377,""))</f>
        <v/>
      </c>
      <c r="AC484" s="312" t="str">
        <f>IF(AND('別紙3-1_区分⑤所要額内訳'!$I$4="大規模施設等(定員30人以上)",$AC$426&gt;=5),AC377,IF(AND('別紙3-1_区分⑤所要額内訳'!$I$4="小規模施設等(定員29人以下)",$AC$426&gt;=2),AC377,""))</f>
        <v/>
      </c>
      <c r="AD484" s="312" t="str">
        <f>IF(AND('別紙3-1_区分⑤所要額内訳'!$I$4="大規模施設等(定員30人以上)",$AD$426&gt;=5),AD377,IF(AND('別紙3-1_区分⑤所要額内訳'!$I$4="小規模施設等(定員29人以下)",$AD$426&gt;=2),AD377,""))</f>
        <v/>
      </c>
      <c r="AE484" s="312" t="str">
        <f>IF(AND('別紙3-1_区分⑤所要額内訳'!$I$4="大規模施設等(定員30人以上)",$AE$426&gt;=5),AE377,IF(AND('別紙3-1_区分⑤所要額内訳'!$I$4="小規模施設等(定員29人以下)",$AE$426&gt;=2),AE377,""))</f>
        <v/>
      </c>
      <c r="AF484" s="312" t="str">
        <f>IF(AND('別紙3-1_区分⑤所要額内訳'!$I$4="大規模施設等(定員30人以上)",$AF$426&gt;=5),AF377,IF(AND('別紙3-1_区分⑤所要額内訳'!$I$4="小規模施設等(定員29人以下)",$AF$426&gt;=2),AF377,""))</f>
        <v/>
      </c>
      <c r="AG484" s="312" t="str">
        <f>IF(AND('別紙3-1_区分⑤所要額内訳'!$I$4="大規模施設等(定員30人以上)",$AG$426&gt;=5),AG377,IF(AND('別紙3-1_区分⑤所要額内訳'!$I$4="小規模施設等(定員29人以下)",$AG$426&gt;=2),AG377,""))</f>
        <v/>
      </c>
      <c r="AH484" s="312" t="str">
        <f>IF(AND('別紙3-1_区分⑤所要額内訳'!$I$4="大規模施設等(定員30人以上)",$AH$426&gt;=5),AH377,IF(AND('別紙3-1_区分⑤所要額内訳'!$I$4="小規模施設等(定員29人以下)",$AH$426&gt;=2),AH377,""))</f>
        <v/>
      </c>
      <c r="AI484" s="312" t="str">
        <f>IF(AND('別紙3-1_区分⑤所要額内訳'!$I$4="大規模施設等(定員30人以上)",$AI$426&gt;=5),AI377,IF(AND('別紙3-1_区分⑤所要額内訳'!$I$4="小規模施設等(定員29人以下)",$AI$426&gt;=2),AI377,""))</f>
        <v/>
      </c>
      <c r="AJ484" s="312" t="str">
        <f>IF(AND('別紙3-1_区分⑤所要額内訳'!$I$4="大規模施設等(定員30人以上)",$AJ$426&gt;=5),AJ377,IF(AND('別紙3-1_区分⑤所要額内訳'!$I$4="小規模施設等(定員29人以下)",$AJ$426&gt;=2),AJ377,""))</f>
        <v/>
      </c>
      <c r="AK484" s="312" t="str">
        <f>IF(AND('別紙3-1_区分⑤所要額内訳'!$I$4="大規模施設等(定員30人以上)",$AK$426&gt;=5),AK377,IF(AND('別紙3-1_区分⑤所要額内訳'!$I$4="小規模施設等(定員29人以下)",$AK$426&gt;=2),AK377,""))</f>
        <v/>
      </c>
      <c r="AL484" s="312" t="str">
        <f>IF(AND('別紙3-1_区分⑤所要額内訳'!$I$4="大規模施設等(定員30人以上)",$AL$426&gt;=5),AL377,IF(AND('別紙3-1_区分⑤所要額内訳'!$I$4="小規模施設等(定員29人以下)",$AL$426&gt;=2),AL377,""))</f>
        <v/>
      </c>
      <c r="AM484" s="312" t="str">
        <f>IF(AND('別紙3-1_区分⑤所要額内訳'!$I$4="大規模施設等(定員30人以上)",$AM$426&gt;=5),AM377,IF(AND('別紙3-1_区分⑤所要額内訳'!$I$4="小規模施設等(定員29人以下)",$AM$426&gt;=2),AM377,""))</f>
        <v/>
      </c>
      <c r="AN484" s="312" t="str">
        <f>IF(AND('別紙3-1_区分⑤所要額内訳'!$I$4="大規模施設等(定員30人以上)",$AN$426&gt;=5),AN377,IF(AND('別紙3-1_区分⑤所要額内訳'!$I$4="小規模施設等(定員29人以下)",$AN$426&gt;=2),AN377,""))</f>
        <v/>
      </c>
      <c r="AO484" s="312" t="str">
        <f>IF(AND('別紙3-1_区分⑤所要額内訳'!$I$4="大規模施設等(定員30人以上)",$AO$426&gt;=5),AO377,IF(AND('別紙3-1_区分⑤所要額内訳'!$I$4="小規模施設等(定員29人以下)",$AO$426&gt;=2),AO377,""))</f>
        <v/>
      </c>
      <c r="AP484" s="312" t="str">
        <f>IF(AND('別紙3-1_区分⑤所要額内訳'!$I$4="大規模施設等(定員30人以上)",$AP$426&gt;=5),AP377,IF(AND('別紙3-1_区分⑤所要額内訳'!$I$4="小規模施設等(定員29人以下)",$AP$426&gt;=2),AP377,""))</f>
        <v/>
      </c>
      <c r="AQ484" s="312" t="str">
        <f>IF(AND('別紙3-1_区分⑤所要額内訳'!$I$4="大規模施設等(定員30人以上)",$AQ$426&gt;=5),AQ377,IF(AND('別紙3-1_区分⑤所要額内訳'!$I$4="小規模施設等(定員29人以下)",$AQ$426&gt;=2),AQ377,""))</f>
        <v/>
      </c>
      <c r="AR484" s="312" t="str">
        <f>IF(AND('別紙3-1_区分⑤所要額内訳'!$I$4="大規模施設等(定員30人以上)",$AR$426&gt;=5),AR377,IF(AND('別紙3-1_区分⑤所要額内訳'!$I$4="小規模施設等(定員29人以下)",$AR$426&gt;=2),AR377,""))</f>
        <v/>
      </c>
      <c r="AS484" s="312" t="str">
        <f>IF(AND('別紙3-1_区分⑤所要額内訳'!$I$4="大規模施設等(定員30人以上)",$AS$426&gt;=5),AS377,IF(AND('別紙3-1_区分⑤所要額内訳'!$I$4="小規模施設等(定員29人以下)",$AS$426&gt;=2),AS377,""))</f>
        <v/>
      </c>
      <c r="AT484" s="312" t="str">
        <f>IF(AND('別紙3-1_区分⑤所要額内訳'!$I$4="大規模施設等(定員30人以上)",$AT$426&gt;=5),AT377,IF(AND('別紙3-1_区分⑤所要額内訳'!$I$4="小規模施設等(定員29人以下)",$AT$426&gt;=2),AT377,""))</f>
        <v/>
      </c>
      <c r="AU484" s="312" t="str">
        <f>IF(AND('別紙3-1_区分⑤所要額内訳'!$I$4="大規模施設等(定員30人以上)",$AU$426&gt;=5),AU377,IF(AND('別紙3-1_区分⑤所要額内訳'!$I$4="小規模施設等(定員29人以下)",$AU$426&gt;=2),AU377,""))</f>
        <v/>
      </c>
      <c r="AV484" s="312" t="str">
        <f>IF(AND('別紙3-1_区分⑤所要額内訳'!$I$4="大規模施設等(定員30人以上)",$AV$426&gt;=5),AV377,IF(AND('別紙3-1_区分⑤所要額内訳'!$I$4="小規模施設等(定員29人以下)",$AV$426&gt;=2),AV377,""))</f>
        <v/>
      </c>
      <c r="AW484" s="312" t="str">
        <f>IF(AND('別紙3-1_区分⑤所要額内訳'!$I$4="大規模施設等(定員30人以上)",$AW$426&gt;=5),AW377,IF(AND('別紙3-1_区分⑤所要額内訳'!$I$4="小規模施設等(定員29人以下)",$AW$426&gt;=2),AW377,""))</f>
        <v/>
      </c>
      <c r="AX484" s="312" t="str">
        <f>IF(AND('別紙3-1_区分⑤所要額内訳'!$I$4="大規模施設等(定員30人以上)",$AX$426&gt;=5),AX377,IF(AND('別紙3-1_区分⑤所要額内訳'!$I$4="小規模施設等(定員29人以下)",$AX$426&gt;=2),AX377,""))</f>
        <v/>
      </c>
      <c r="AY484" s="312" t="str">
        <f>IF(AND('別紙3-1_区分⑤所要額内訳'!$I$4="大規模施設等(定員30人以上)",$AY$426&gt;=5),AY377,IF(AND('別紙3-1_区分⑤所要額内訳'!$I$4="小規模施設等(定員29人以下)",$AY$426&gt;=2),AY377,""))</f>
        <v/>
      </c>
      <c r="AZ484" s="312" t="str">
        <f>IF(AND('別紙3-1_区分⑤所要額内訳'!$I$4="大規模施設等(定員30人以上)",$AZ$426&gt;=5),AZ377,IF(AND('別紙3-1_区分⑤所要額内訳'!$I$4="小規模施設等(定員29人以下)",$AZ$426&gt;=2),AZ377,""))</f>
        <v/>
      </c>
      <c r="BA484" s="312" t="str">
        <f>IF(AND('別紙3-1_区分⑤所要額内訳'!$I$4="大規模施設等(定員30人以上)",$BA$426&gt;=5),BA377,IF(AND('別紙3-1_区分⑤所要額内訳'!$I$4="小規模施設等(定員29人以下)",$BA$426&gt;=2),BA377,""))</f>
        <v/>
      </c>
      <c r="BB484" s="311">
        <f t="shared" si="456"/>
        <v>0</v>
      </c>
    </row>
    <row r="485" spans="1:54">
      <c r="A485" s="307" t="str">
        <f t="shared" si="457"/>
        <v/>
      </c>
      <c r="B485" s="313" t="str">
        <f t="shared" si="457"/>
        <v/>
      </c>
      <c r="C485" s="307" t="str">
        <f t="shared" si="457"/>
        <v/>
      </c>
      <c r="D485" s="312" t="str">
        <f>IF(AND('別紙3-1_区分⑤所要額内訳'!$I$4="大規模施設等(定員30人以上)",$D$426&gt;=5),D378,IF(AND('別紙3-1_区分⑤所要額内訳'!$I$4="小規模施設等(定員29人以下)",$D$426&gt;=2),D378,""))</f>
        <v/>
      </c>
      <c r="E485" s="312" t="str">
        <f>IF(AND('別紙3-1_区分⑤所要額内訳'!$I$4="大規模施設等(定員30人以上)",$E$426&gt;=5),E378,IF(AND('別紙3-1_区分⑤所要額内訳'!$I$4="小規模施設等(定員29人以下)",$E$426&gt;=2),E378,""))</f>
        <v/>
      </c>
      <c r="F485" s="312" t="str">
        <f>IF(AND('別紙3-1_区分⑤所要額内訳'!$I$4="大規模施設等(定員30人以上)",$F$426&gt;=5),F378,IF(AND('別紙3-1_区分⑤所要額内訳'!$I$4="小規模施設等(定員29人以下)",$F$426&gt;=2),F378,""))</f>
        <v/>
      </c>
      <c r="G485" s="312" t="str">
        <f>IF(AND('別紙3-1_区分⑤所要額内訳'!$I$4="大規模施設等(定員30人以上)",$G$426&gt;=5),G378,IF(AND('別紙3-1_区分⑤所要額内訳'!$I$4="小規模施設等(定員29人以下)",$G$426&gt;=2),G378,""))</f>
        <v/>
      </c>
      <c r="H485" s="312" t="str">
        <f>IF(AND('別紙3-1_区分⑤所要額内訳'!$I$4="大規模施設等(定員30人以上)",$H$426&gt;=5),H378,IF(AND('別紙3-1_区分⑤所要額内訳'!$I$4="小規模施設等(定員29人以下)",$H$426&gt;=2),H378,""))</f>
        <v/>
      </c>
      <c r="I485" s="312" t="str">
        <f>IF(AND('別紙3-1_区分⑤所要額内訳'!$I$4="大規模施設等(定員30人以上)",$I$426&gt;=5),I378,IF(AND('別紙3-1_区分⑤所要額内訳'!$I$4="小規模施設等(定員29人以下)",$I$426&gt;=2),I378,""))</f>
        <v/>
      </c>
      <c r="J485" s="312" t="str">
        <f>IF(AND('別紙3-1_区分⑤所要額内訳'!$I$4="大規模施設等(定員30人以上)",$J$426&gt;=5),J378,IF(AND('別紙3-1_区分⑤所要額内訳'!$I$4="小規模施設等(定員29人以下)",$J$426&gt;=2),J378,""))</f>
        <v/>
      </c>
      <c r="K485" s="312" t="str">
        <f>IF(AND('別紙3-1_区分⑤所要額内訳'!$I$4="大規模施設等(定員30人以上)",$K$426&gt;=5),K378,IF(AND('別紙3-1_区分⑤所要額内訳'!$I$4="小規模施設等(定員29人以下)",$K$426&gt;=2),K378,""))</f>
        <v/>
      </c>
      <c r="L485" s="312" t="str">
        <f>IF(AND('別紙3-1_区分⑤所要額内訳'!$I$4="大規模施設等(定員30人以上)",$L$426&gt;=5),L378,IF(AND('別紙3-1_区分⑤所要額内訳'!$I$4="小規模施設等(定員29人以下)",$L$426&gt;=2),L378,""))</f>
        <v/>
      </c>
      <c r="M485" s="312" t="str">
        <f>IF(AND('別紙3-1_区分⑤所要額内訳'!$I$4="大規模施設等(定員30人以上)",$M$426&gt;=5),M378,IF(AND('別紙3-1_区分⑤所要額内訳'!$I$4="小規模施設等(定員29人以下)",$M$426&gt;=2),M378,""))</f>
        <v/>
      </c>
      <c r="N485" s="312" t="str">
        <f>IF(AND('別紙3-1_区分⑤所要額内訳'!$I$4="大規模施設等(定員30人以上)",$N$426&gt;=5),N378,IF(AND('別紙3-1_区分⑤所要額内訳'!$I$4="小規模施設等(定員29人以下)",$N$426&gt;=2),N378,""))</f>
        <v/>
      </c>
      <c r="O485" s="312" t="str">
        <f>IF(AND('別紙3-1_区分⑤所要額内訳'!$I$4="大規模施設等(定員30人以上)",$O$426&gt;=5),O378,IF(AND('別紙3-1_区分⑤所要額内訳'!$I$4="小規模施設等(定員29人以下)",$O$426&gt;=2),O378,""))</f>
        <v/>
      </c>
      <c r="P485" s="312" t="str">
        <f>IF(AND('別紙3-1_区分⑤所要額内訳'!$I$4="大規模施設等(定員30人以上)",$P$426&gt;=5),P378,IF(AND('別紙3-1_区分⑤所要額内訳'!$I$4="小規模施設等(定員29人以下)",$P$426&gt;=2),P378,""))</f>
        <v/>
      </c>
      <c r="Q485" s="312" t="str">
        <f>IF(AND('別紙3-1_区分⑤所要額内訳'!$I$4="大規模施設等(定員30人以上)",$Q$426&gt;=5),Q378,IF(AND('別紙3-1_区分⑤所要額内訳'!$I$4="小規模施設等(定員29人以下)",$Q$426&gt;=2),Q378,""))</f>
        <v/>
      </c>
      <c r="R485" s="312" t="str">
        <f>IF(AND('別紙3-1_区分⑤所要額内訳'!$I$4="大規模施設等(定員30人以上)",$R$426&gt;=5),R378,IF(AND('別紙3-1_区分⑤所要額内訳'!$I$4="小規模施設等(定員29人以下)",$R$426&gt;=2),R378,""))</f>
        <v/>
      </c>
      <c r="S485" s="312" t="str">
        <f>IF(AND('別紙3-1_区分⑤所要額内訳'!$I$4="大規模施設等(定員30人以上)",$S$426&gt;=5),S378,IF(AND('別紙3-1_区分⑤所要額内訳'!$I$4="小規模施設等(定員29人以下)",$S$426&gt;=2),S378,""))</f>
        <v/>
      </c>
      <c r="T485" s="312" t="str">
        <f>IF(AND('別紙3-1_区分⑤所要額内訳'!$I$4="大規模施設等(定員30人以上)",$T$426&gt;=5),T378,IF(AND('別紙3-1_区分⑤所要額内訳'!$I$4="小規模施設等(定員29人以下)",$T$426&gt;=2),T378,""))</f>
        <v/>
      </c>
      <c r="U485" s="312" t="str">
        <f>IF(AND('別紙3-1_区分⑤所要額内訳'!$I$4="大規模施設等(定員30人以上)",$U$426&gt;=5),U378,IF(AND('別紙3-1_区分⑤所要額内訳'!$I$4="小規模施設等(定員29人以下)",$U$426&gt;=2),U378,""))</f>
        <v/>
      </c>
      <c r="V485" s="312" t="str">
        <f>IF(AND('別紙3-1_区分⑤所要額内訳'!$I$4="大規模施設等(定員30人以上)",$V$426&gt;=5),V378,IF(AND('別紙3-1_区分⑤所要額内訳'!$I$4="小規模施設等(定員29人以下)",$V$426&gt;=2),V378,""))</f>
        <v/>
      </c>
      <c r="W485" s="312" t="str">
        <f>IF(AND('別紙3-1_区分⑤所要額内訳'!$I$4="大規模施設等(定員30人以上)",$W$426&gt;=5),W378,IF(AND('別紙3-1_区分⑤所要額内訳'!$I$4="小規模施設等(定員29人以下)",$W$426&gt;=2),W378,""))</f>
        <v/>
      </c>
      <c r="X485" s="312" t="str">
        <f>IF(AND('別紙3-1_区分⑤所要額内訳'!$I$4="大規模施設等(定員30人以上)",$X$426&gt;=5),X378,IF(AND('別紙3-1_区分⑤所要額内訳'!$I$4="小規模施設等(定員29人以下)",$X$426&gt;=2),X378,""))</f>
        <v/>
      </c>
      <c r="Y485" s="312" t="str">
        <f>IF(AND('別紙3-1_区分⑤所要額内訳'!$I$4="大規模施設等(定員30人以上)",$Y$426&gt;=5),Y378,IF(AND('別紙3-1_区分⑤所要額内訳'!$I$4="小規模施設等(定員29人以下)",$Y$426&gt;=2),Y378,""))</f>
        <v/>
      </c>
      <c r="Z485" s="312" t="str">
        <f>IF(AND('別紙3-1_区分⑤所要額内訳'!$I$4="大規模施設等(定員30人以上)",$Z$426&gt;=5),Z378,IF(AND('別紙3-1_区分⑤所要額内訳'!$I$4="小規模施設等(定員29人以下)",$Z$426&gt;=2),Z378,""))</f>
        <v/>
      </c>
      <c r="AA485" s="312" t="str">
        <f>IF(AND('別紙3-1_区分⑤所要額内訳'!$I$4="大規模施設等(定員30人以上)",$AA$426&gt;=5),AA378,IF(AND('別紙3-1_区分⑤所要額内訳'!$I$4="小規模施設等(定員29人以下)",$AA$426&gt;=2),AA378,""))</f>
        <v/>
      </c>
      <c r="AB485" s="312" t="str">
        <f>IF(AND('別紙3-1_区分⑤所要額内訳'!$I$4="大規模施設等(定員30人以上)",$AB$426&gt;=5),AB378,IF(AND('別紙3-1_区分⑤所要額内訳'!$I$4="小規模施設等(定員29人以下)",$AB$426&gt;=2),AB378,""))</f>
        <v/>
      </c>
      <c r="AC485" s="312" t="str">
        <f>IF(AND('別紙3-1_区分⑤所要額内訳'!$I$4="大規模施設等(定員30人以上)",$AC$426&gt;=5),AC378,IF(AND('別紙3-1_区分⑤所要額内訳'!$I$4="小規模施設等(定員29人以下)",$AC$426&gt;=2),AC378,""))</f>
        <v/>
      </c>
      <c r="AD485" s="312" t="str">
        <f>IF(AND('別紙3-1_区分⑤所要額内訳'!$I$4="大規模施設等(定員30人以上)",$AD$426&gt;=5),AD378,IF(AND('別紙3-1_区分⑤所要額内訳'!$I$4="小規模施設等(定員29人以下)",$AD$426&gt;=2),AD378,""))</f>
        <v/>
      </c>
      <c r="AE485" s="312" t="str">
        <f>IF(AND('別紙3-1_区分⑤所要額内訳'!$I$4="大規模施設等(定員30人以上)",$AE$426&gt;=5),AE378,IF(AND('別紙3-1_区分⑤所要額内訳'!$I$4="小規模施設等(定員29人以下)",$AE$426&gt;=2),AE378,""))</f>
        <v/>
      </c>
      <c r="AF485" s="312" t="str">
        <f>IF(AND('別紙3-1_区分⑤所要額内訳'!$I$4="大規模施設等(定員30人以上)",$AF$426&gt;=5),AF378,IF(AND('別紙3-1_区分⑤所要額内訳'!$I$4="小規模施設等(定員29人以下)",$AF$426&gt;=2),AF378,""))</f>
        <v/>
      </c>
      <c r="AG485" s="312" t="str">
        <f>IF(AND('別紙3-1_区分⑤所要額内訳'!$I$4="大規模施設等(定員30人以上)",$AG$426&gt;=5),AG378,IF(AND('別紙3-1_区分⑤所要額内訳'!$I$4="小規模施設等(定員29人以下)",$AG$426&gt;=2),AG378,""))</f>
        <v/>
      </c>
      <c r="AH485" s="312" t="str">
        <f>IF(AND('別紙3-1_区分⑤所要額内訳'!$I$4="大規模施設等(定員30人以上)",$AH$426&gt;=5),AH378,IF(AND('別紙3-1_区分⑤所要額内訳'!$I$4="小規模施設等(定員29人以下)",$AH$426&gt;=2),AH378,""))</f>
        <v/>
      </c>
      <c r="AI485" s="312" t="str">
        <f>IF(AND('別紙3-1_区分⑤所要額内訳'!$I$4="大規模施設等(定員30人以上)",$AI$426&gt;=5),AI378,IF(AND('別紙3-1_区分⑤所要額内訳'!$I$4="小規模施設等(定員29人以下)",$AI$426&gt;=2),AI378,""))</f>
        <v/>
      </c>
      <c r="AJ485" s="312" t="str">
        <f>IF(AND('別紙3-1_区分⑤所要額内訳'!$I$4="大規模施設等(定員30人以上)",$AJ$426&gt;=5),AJ378,IF(AND('別紙3-1_区分⑤所要額内訳'!$I$4="小規模施設等(定員29人以下)",$AJ$426&gt;=2),AJ378,""))</f>
        <v/>
      </c>
      <c r="AK485" s="312" t="str">
        <f>IF(AND('別紙3-1_区分⑤所要額内訳'!$I$4="大規模施設等(定員30人以上)",$AK$426&gt;=5),AK378,IF(AND('別紙3-1_区分⑤所要額内訳'!$I$4="小規模施設等(定員29人以下)",$AK$426&gt;=2),AK378,""))</f>
        <v/>
      </c>
      <c r="AL485" s="312" t="str">
        <f>IF(AND('別紙3-1_区分⑤所要額内訳'!$I$4="大規模施設等(定員30人以上)",$AL$426&gt;=5),AL378,IF(AND('別紙3-1_区分⑤所要額内訳'!$I$4="小規模施設等(定員29人以下)",$AL$426&gt;=2),AL378,""))</f>
        <v/>
      </c>
      <c r="AM485" s="312" t="str">
        <f>IF(AND('別紙3-1_区分⑤所要額内訳'!$I$4="大規模施設等(定員30人以上)",$AM$426&gt;=5),AM378,IF(AND('別紙3-1_区分⑤所要額内訳'!$I$4="小規模施設等(定員29人以下)",$AM$426&gt;=2),AM378,""))</f>
        <v/>
      </c>
      <c r="AN485" s="312" t="str">
        <f>IF(AND('別紙3-1_区分⑤所要額内訳'!$I$4="大規模施設等(定員30人以上)",$AN$426&gt;=5),AN378,IF(AND('別紙3-1_区分⑤所要額内訳'!$I$4="小規模施設等(定員29人以下)",$AN$426&gt;=2),AN378,""))</f>
        <v/>
      </c>
      <c r="AO485" s="312" t="str">
        <f>IF(AND('別紙3-1_区分⑤所要額内訳'!$I$4="大規模施設等(定員30人以上)",$AO$426&gt;=5),AO378,IF(AND('別紙3-1_区分⑤所要額内訳'!$I$4="小規模施設等(定員29人以下)",$AO$426&gt;=2),AO378,""))</f>
        <v/>
      </c>
      <c r="AP485" s="312" t="str">
        <f>IF(AND('別紙3-1_区分⑤所要額内訳'!$I$4="大規模施設等(定員30人以上)",$AP$426&gt;=5),AP378,IF(AND('別紙3-1_区分⑤所要額内訳'!$I$4="小規模施設等(定員29人以下)",$AP$426&gt;=2),AP378,""))</f>
        <v/>
      </c>
      <c r="AQ485" s="312" t="str">
        <f>IF(AND('別紙3-1_区分⑤所要額内訳'!$I$4="大規模施設等(定員30人以上)",$AQ$426&gt;=5),AQ378,IF(AND('別紙3-1_区分⑤所要額内訳'!$I$4="小規模施設等(定員29人以下)",$AQ$426&gt;=2),AQ378,""))</f>
        <v/>
      </c>
      <c r="AR485" s="312" t="str">
        <f>IF(AND('別紙3-1_区分⑤所要額内訳'!$I$4="大規模施設等(定員30人以上)",$AR$426&gt;=5),AR378,IF(AND('別紙3-1_区分⑤所要額内訳'!$I$4="小規模施設等(定員29人以下)",$AR$426&gt;=2),AR378,""))</f>
        <v/>
      </c>
      <c r="AS485" s="312" t="str">
        <f>IF(AND('別紙3-1_区分⑤所要額内訳'!$I$4="大規模施設等(定員30人以上)",$AS$426&gt;=5),AS378,IF(AND('別紙3-1_区分⑤所要額内訳'!$I$4="小規模施設等(定員29人以下)",$AS$426&gt;=2),AS378,""))</f>
        <v/>
      </c>
      <c r="AT485" s="312" t="str">
        <f>IF(AND('別紙3-1_区分⑤所要額内訳'!$I$4="大規模施設等(定員30人以上)",$AT$426&gt;=5),AT378,IF(AND('別紙3-1_区分⑤所要額内訳'!$I$4="小規模施設等(定員29人以下)",$AT$426&gt;=2),AT378,""))</f>
        <v/>
      </c>
      <c r="AU485" s="312" t="str">
        <f>IF(AND('別紙3-1_区分⑤所要額内訳'!$I$4="大規模施設等(定員30人以上)",$AU$426&gt;=5),AU378,IF(AND('別紙3-1_区分⑤所要額内訳'!$I$4="小規模施設等(定員29人以下)",$AU$426&gt;=2),AU378,""))</f>
        <v/>
      </c>
      <c r="AV485" s="312" t="str">
        <f>IF(AND('別紙3-1_区分⑤所要額内訳'!$I$4="大規模施設等(定員30人以上)",$AV$426&gt;=5),AV378,IF(AND('別紙3-1_区分⑤所要額内訳'!$I$4="小規模施設等(定員29人以下)",$AV$426&gt;=2),AV378,""))</f>
        <v/>
      </c>
      <c r="AW485" s="312" t="str">
        <f>IF(AND('別紙3-1_区分⑤所要額内訳'!$I$4="大規模施設等(定員30人以上)",$AW$426&gt;=5),AW378,IF(AND('別紙3-1_区分⑤所要額内訳'!$I$4="小規模施設等(定員29人以下)",$AW$426&gt;=2),AW378,""))</f>
        <v/>
      </c>
      <c r="AX485" s="312" t="str">
        <f>IF(AND('別紙3-1_区分⑤所要額内訳'!$I$4="大規模施設等(定員30人以上)",$AX$426&gt;=5),AX378,IF(AND('別紙3-1_区分⑤所要額内訳'!$I$4="小規模施設等(定員29人以下)",$AX$426&gt;=2),AX378,""))</f>
        <v/>
      </c>
      <c r="AY485" s="312" t="str">
        <f>IF(AND('別紙3-1_区分⑤所要額内訳'!$I$4="大規模施設等(定員30人以上)",$AY$426&gt;=5),AY378,IF(AND('別紙3-1_区分⑤所要額内訳'!$I$4="小規模施設等(定員29人以下)",$AY$426&gt;=2),AY378,""))</f>
        <v/>
      </c>
      <c r="AZ485" s="312" t="str">
        <f>IF(AND('別紙3-1_区分⑤所要額内訳'!$I$4="大規模施設等(定員30人以上)",$AZ$426&gt;=5),AZ378,IF(AND('別紙3-1_区分⑤所要額内訳'!$I$4="小規模施設等(定員29人以下)",$AZ$426&gt;=2),AZ378,""))</f>
        <v/>
      </c>
      <c r="BA485" s="312" t="str">
        <f>IF(AND('別紙3-1_区分⑤所要額内訳'!$I$4="大規模施設等(定員30人以上)",$BA$426&gt;=5),BA378,IF(AND('別紙3-1_区分⑤所要額内訳'!$I$4="小規模施設等(定員29人以下)",$BA$426&gt;=2),BA378,""))</f>
        <v/>
      </c>
      <c r="BB485" s="311">
        <f t="shared" si="456"/>
        <v>0</v>
      </c>
    </row>
    <row r="486" spans="1:54">
      <c r="A486" s="307" t="str">
        <f t="shared" si="457"/>
        <v/>
      </c>
      <c r="B486" s="313" t="str">
        <f t="shared" si="457"/>
        <v/>
      </c>
      <c r="C486" s="307" t="str">
        <f t="shared" si="457"/>
        <v/>
      </c>
      <c r="D486" s="312" t="str">
        <f>IF(AND('別紙3-1_区分⑤所要額内訳'!$I$4="大規模施設等(定員30人以上)",$D$426&gt;=5),D379,IF(AND('別紙3-1_区分⑤所要額内訳'!$I$4="小規模施設等(定員29人以下)",$D$426&gt;=2),D379,""))</f>
        <v/>
      </c>
      <c r="E486" s="312" t="str">
        <f>IF(AND('別紙3-1_区分⑤所要額内訳'!$I$4="大規模施設等(定員30人以上)",$E$426&gt;=5),E379,IF(AND('別紙3-1_区分⑤所要額内訳'!$I$4="小規模施設等(定員29人以下)",$E$426&gt;=2),E379,""))</f>
        <v/>
      </c>
      <c r="F486" s="312" t="str">
        <f>IF(AND('別紙3-1_区分⑤所要額内訳'!$I$4="大規模施設等(定員30人以上)",$F$426&gt;=5),F379,IF(AND('別紙3-1_区分⑤所要額内訳'!$I$4="小規模施設等(定員29人以下)",$F$426&gt;=2),F379,""))</f>
        <v/>
      </c>
      <c r="G486" s="312" t="str">
        <f>IF(AND('別紙3-1_区分⑤所要額内訳'!$I$4="大規模施設等(定員30人以上)",$G$426&gt;=5),G379,IF(AND('別紙3-1_区分⑤所要額内訳'!$I$4="小規模施設等(定員29人以下)",$G$426&gt;=2),G379,""))</f>
        <v/>
      </c>
      <c r="H486" s="312" t="str">
        <f>IF(AND('別紙3-1_区分⑤所要額内訳'!$I$4="大規模施設等(定員30人以上)",$H$426&gt;=5),H379,IF(AND('別紙3-1_区分⑤所要額内訳'!$I$4="小規模施設等(定員29人以下)",$H$426&gt;=2),H379,""))</f>
        <v/>
      </c>
      <c r="I486" s="312" t="str">
        <f>IF(AND('別紙3-1_区分⑤所要額内訳'!$I$4="大規模施設等(定員30人以上)",$I$426&gt;=5),I379,IF(AND('別紙3-1_区分⑤所要額内訳'!$I$4="小規模施設等(定員29人以下)",$I$426&gt;=2),I379,""))</f>
        <v/>
      </c>
      <c r="J486" s="312" t="str">
        <f>IF(AND('別紙3-1_区分⑤所要額内訳'!$I$4="大規模施設等(定員30人以上)",$J$426&gt;=5),J379,IF(AND('別紙3-1_区分⑤所要額内訳'!$I$4="小規模施設等(定員29人以下)",$J$426&gt;=2),J379,""))</f>
        <v/>
      </c>
      <c r="K486" s="312" t="str">
        <f>IF(AND('別紙3-1_区分⑤所要額内訳'!$I$4="大規模施設等(定員30人以上)",$K$426&gt;=5),K379,IF(AND('別紙3-1_区分⑤所要額内訳'!$I$4="小規模施設等(定員29人以下)",$K$426&gt;=2),K379,""))</f>
        <v/>
      </c>
      <c r="L486" s="312" t="str">
        <f>IF(AND('別紙3-1_区分⑤所要額内訳'!$I$4="大規模施設等(定員30人以上)",$L$426&gt;=5),L379,IF(AND('別紙3-1_区分⑤所要額内訳'!$I$4="小規模施設等(定員29人以下)",$L$426&gt;=2),L379,""))</f>
        <v/>
      </c>
      <c r="M486" s="312" t="str">
        <f>IF(AND('別紙3-1_区分⑤所要額内訳'!$I$4="大規模施設等(定員30人以上)",$M$426&gt;=5),M379,IF(AND('別紙3-1_区分⑤所要額内訳'!$I$4="小規模施設等(定員29人以下)",$M$426&gt;=2),M379,""))</f>
        <v/>
      </c>
      <c r="N486" s="312" t="str">
        <f>IF(AND('別紙3-1_区分⑤所要額内訳'!$I$4="大規模施設等(定員30人以上)",$N$426&gt;=5),N379,IF(AND('別紙3-1_区分⑤所要額内訳'!$I$4="小規模施設等(定員29人以下)",$N$426&gt;=2),N379,""))</f>
        <v/>
      </c>
      <c r="O486" s="312" t="str">
        <f>IF(AND('別紙3-1_区分⑤所要額内訳'!$I$4="大規模施設等(定員30人以上)",$O$426&gt;=5),O379,IF(AND('別紙3-1_区分⑤所要額内訳'!$I$4="小規模施設等(定員29人以下)",$O$426&gt;=2),O379,""))</f>
        <v/>
      </c>
      <c r="P486" s="312" t="str">
        <f>IF(AND('別紙3-1_区分⑤所要額内訳'!$I$4="大規模施設等(定員30人以上)",$P$426&gt;=5),P379,IF(AND('別紙3-1_区分⑤所要額内訳'!$I$4="小規模施設等(定員29人以下)",$P$426&gt;=2),P379,""))</f>
        <v/>
      </c>
      <c r="Q486" s="312" t="str">
        <f>IF(AND('別紙3-1_区分⑤所要額内訳'!$I$4="大規模施設等(定員30人以上)",$Q$426&gt;=5),Q379,IF(AND('別紙3-1_区分⑤所要額内訳'!$I$4="小規模施設等(定員29人以下)",$Q$426&gt;=2),Q379,""))</f>
        <v/>
      </c>
      <c r="R486" s="312" t="str">
        <f>IF(AND('別紙3-1_区分⑤所要額内訳'!$I$4="大規模施設等(定員30人以上)",$R$426&gt;=5),R379,IF(AND('別紙3-1_区分⑤所要額内訳'!$I$4="小規模施設等(定員29人以下)",$R$426&gt;=2),R379,""))</f>
        <v/>
      </c>
      <c r="S486" s="312" t="str">
        <f>IF(AND('別紙3-1_区分⑤所要額内訳'!$I$4="大規模施設等(定員30人以上)",$S$426&gt;=5),S379,IF(AND('別紙3-1_区分⑤所要額内訳'!$I$4="小規模施設等(定員29人以下)",$S$426&gt;=2),S379,""))</f>
        <v/>
      </c>
      <c r="T486" s="312" t="str">
        <f>IF(AND('別紙3-1_区分⑤所要額内訳'!$I$4="大規模施設等(定員30人以上)",$T$426&gt;=5),T379,IF(AND('別紙3-1_区分⑤所要額内訳'!$I$4="小規模施設等(定員29人以下)",$T$426&gt;=2),T379,""))</f>
        <v/>
      </c>
      <c r="U486" s="312" t="str">
        <f>IF(AND('別紙3-1_区分⑤所要額内訳'!$I$4="大規模施設等(定員30人以上)",$U$426&gt;=5),U379,IF(AND('別紙3-1_区分⑤所要額内訳'!$I$4="小規模施設等(定員29人以下)",$U$426&gt;=2),U379,""))</f>
        <v/>
      </c>
      <c r="V486" s="312" t="str">
        <f>IF(AND('別紙3-1_区分⑤所要額内訳'!$I$4="大規模施設等(定員30人以上)",$V$426&gt;=5),V379,IF(AND('別紙3-1_区分⑤所要額内訳'!$I$4="小規模施設等(定員29人以下)",$V$426&gt;=2),V379,""))</f>
        <v/>
      </c>
      <c r="W486" s="312" t="str">
        <f>IF(AND('別紙3-1_区分⑤所要額内訳'!$I$4="大規模施設等(定員30人以上)",$W$426&gt;=5),W379,IF(AND('別紙3-1_区分⑤所要額内訳'!$I$4="小規模施設等(定員29人以下)",$W$426&gt;=2),W379,""))</f>
        <v/>
      </c>
      <c r="X486" s="312" t="str">
        <f>IF(AND('別紙3-1_区分⑤所要額内訳'!$I$4="大規模施設等(定員30人以上)",$X$426&gt;=5),X379,IF(AND('別紙3-1_区分⑤所要額内訳'!$I$4="小規模施設等(定員29人以下)",$X$426&gt;=2),X379,""))</f>
        <v/>
      </c>
      <c r="Y486" s="312" t="str">
        <f>IF(AND('別紙3-1_区分⑤所要額内訳'!$I$4="大規模施設等(定員30人以上)",$Y$426&gt;=5),Y379,IF(AND('別紙3-1_区分⑤所要額内訳'!$I$4="小規模施設等(定員29人以下)",$Y$426&gt;=2),Y379,""))</f>
        <v/>
      </c>
      <c r="Z486" s="312" t="str">
        <f>IF(AND('別紙3-1_区分⑤所要額内訳'!$I$4="大規模施設等(定員30人以上)",$Z$426&gt;=5),Z379,IF(AND('別紙3-1_区分⑤所要額内訳'!$I$4="小規模施設等(定員29人以下)",$Z$426&gt;=2),Z379,""))</f>
        <v/>
      </c>
      <c r="AA486" s="312" t="str">
        <f>IF(AND('別紙3-1_区分⑤所要額内訳'!$I$4="大規模施設等(定員30人以上)",$AA$426&gt;=5),AA379,IF(AND('別紙3-1_区分⑤所要額内訳'!$I$4="小規模施設等(定員29人以下)",$AA$426&gt;=2),AA379,""))</f>
        <v/>
      </c>
      <c r="AB486" s="312" t="str">
        <f>IF(AND('別紙3-1_区分⑤所要額内訳'!$I$4="大規模施設等(定員30人以上)",$AB$426&gt;=5),AB379,IF(AND('別紙3-1_区分⑤所要額内訳'!$I$4="小規模施設等(定員29人以下)",$AB$426&gt;=2),AB379,""))</f>
        <v/>
      </c>
      <c r="AC486" s="312" t="str">
        <f>IF(AND('別紙3-1_区分⑤所要額内訳'!$I$4="大規模施設等(定員30人以上)",$AC$426&gt;=5),AC379,IF(AND('別紙3-1_区分⑤所要額内訳'!$I$4="小規模施設等(定員29人以下)",$AC$426&gt;=2),AC379,""))</f>
        <v/>
      </c>
      <c r="AD486" s="312" t="str">
        <f>IF(AND('別紙3-1_区分⑤所要額内訳'!$I$4="大規模施設等(定員30人以上)",$AD$426&gt;=5),AD379,IF(AND('別紙3-1_区分⑤所要額内訳'!$I$4="小規模施設等(定員29人以下)",$AD$426&gt;=2),AD379,""))</f>
        <v/>
      </c>
      <c r="AE486" s="312" t="str">
        <f>IF(AND('別紙3-1_区分⑤所要額内訳'!$I$4="大規模施設等(定員30人以上)",$AE$426&gt;=5),AE379,IF(AND('別紙3-1_区分⑤所要額内訳'!$I$4="小規模施設等(定員29人以下)",$AE$426&gt;=2),AE379,""))</f>
        <v/>
      </c>
      <c r="AF486" s="312" t="str">
        <f>IF(AND('別紙3-1_区分⑤所要額内訳'!$I$4="大規模施設等(定員30人以上)",$AF$426&gt;=5),AF379,IF(AND('別紙3-1_区分⑤所要額内訳'!$I$4="小規模施設等(定員29人以下)",$AF$426&gt;=2),AF379,""))</f>
        <v/>
      </c>
      <c r="AG486" s="312" t="str">
        <f>IF(AND('別紙3-1_区分⑤所要額内訳'!$I$4="大規模施設等(定員30人以上)",$AG$426&gt;=5),AG379,IF(AND('別紙3-1_区分⑤所要額内訳'!$I$4="小規模施設等(定員29人以下)",$AG$426&gt;=2),AG379,""))</f>
        <v/>
      </c>
      <c r="AH486" s="312" t="str">
        <f>IF(AND('別紙3-1_区分⑤所要額内訳'!$I$4="大規模施設等(定員30人以上)",$AH$426&gt;=5),AH379,IF(AND('別紙3-1_区分⑤所要額内訳'!$I$4="小規模施設等(定員29人以下)",$AH$426&gt;=2),AH379,""))</f>
        <v/>
      </c>
      <c r="AI486" s="312" t="str">
        <f>IF(AND('別紙3-1_区分⑤所要額内訳'!$I$4="大規模施設等(定員30人以上)",$AI$426&gt;=5),AI379,IF(AND('別紙3-1_区分⑤所要額内訳'!$I$4="小規模施設等(定員29人以下)",$AI$426&gt;=2),AI379,""))</f>
        <v/>
      </c>
      <c r="AJ486" s="312" t="str">
        <f>IF(AND('別紙3-1_区分⑤所要額内訳'!$I$4="大規模施設等(定員30人以上)",$AJ$426&gt;=5),AJ379,IF(AND('別紙3-1_区分⑤所要額内訳'!$I$4="小規模施設等(定員29人以下)",$AJ$426&gt;=2),AJ379,""))</f>
        <v/>
      </c>
      <c r="AK486" s="312" t="str">
        <f>IF(AND('別紙3-1_区分⑤所要額内訳'!$I$4="大規模施設等(定員30人以上)",$AK$426&gt;=5),AK379,IF(AND('別紙3-1_区分⑤所要額内訳'!$I$4="小規模施設等(定員29人以下)",$AK$426&gt;=2),AK379,""))</f>
        <v/>
      </c>
      <c r="AL486" s="312" t="str">
        <f>IF(AND('別紙3-1_区分⑤所要額内訳'!$I$4="大規模施設等(定員30人以上)",$AL$426&gt;=5),AL379,IF(AND('別紙3-1_区分⑤所要額内訳'!$I$4="小規模施設等(定員29人以下)",$AL$426&gt;=2),AL379,""))</f>
        <v/>
      </c>
      <c r="AM486" s="312" t="str">
        <f>IF(AND('別紙3-1_区分⑤所要額内訳'!$I$4="大規模施設等(定員30人以上)",$AM$426&gt;=5),AM379,IF(AND('別紙3-1_区分⑤所要額内訳'!$I$4="小規模施設等(定員29人以下)",$AM$426&gt;=2),AM379,""))</f>
        <v/>
      </c>
      <c r="AN486" s="312" t="str">
        <f>IF(AND('別紙3-1_区分⑤所要額内訳'!$I$4="大規模施設等(定員30人以上)",$AN$426&gt;=5),AN379,IF(AND('別紙3-1_区分⑤所要額内訳'!$I$4="小規模施設等(定員29人以下)",$AN$426&gt;=2),AN379,""))</f>
        <v/>
      </c>
      <c r="AO486" s="312" t="str">
        <f>IF(AND('別紙3-1_区分⑤所要額内訳'!$I$4="大規模施設等(定員30人以上)",$AO$426&gt;=5),AO379,IF(AND('別紙3-1_区分⑤所要額内訳'!$I$4="小規模施設等(定員29人以下)",$AO$426&gt;=2),AO379,""))</f>
        <v/>
      </c>
      <c r="AP486" s="312" t="str">
        <f>IF(AND('別紙3-1_区分⑤所要額内訳'!$I$4="大規模施設等(定員30人以上)",$AP$426&gt;=5),AP379,IF(AND('別紙3-1_区分⑤所要額内訳'!$I$4="小規模施設等(定員29人以下)",$AP$426&gt;=2),AP379,""))</f>
        <v/>
      </c>
      <c r="AQ486" s="312" t="str">
        <f>IF(AND('別紙3-1_区分⑤所要額内訳'!$I$4="大規模施設等(定員30人以上)",$AQ$426&gt;=5),AQ379,IF(AND('別紙3-1_区分⑤所要額内訳'!$I$4="小規模施設等(定員29人以下)",$AQ$426&gt;=2),AQ379,""))</f>
        <v/>
      </c>
      <c r="AR486" s="312" t="str">
        <f>IF(AND('別紙3-1_区分⑤所要額内訳'!$I$4="大規模施設等(定員30人以上)",$AR$426&gt;=5),AR379,IF(AND('別紙3-1_区分⑤所要額内訳'!$I$4="小規模施設等(定員29人以下)",$AR$426&gt;=2),AR379,""))</f>
        <v/>
      </c>
      <c r="AS486" s="312" t="str">
        <f>IF(AND('別紙3-1_区分⑤所要額内訳'!$I$4="大規模施設等(定員30人以上)",$AS$426&gt;=5),AS379,IF(AND('別紙3-1_区分⑤所要額内訳'!$I$4="小規模施設等(定員29人以下)",$AS$426&gt;=2),AS379,""))</f>
        <v/>
      </c>
      <c r="AT486" s="312" t="str">
        <f>IF(AND('別紙3-1_区分⑤所要額内訳'!$I$4="大規模施設等(定員30人以上)",$AT$426&gt;=5),AT379,IF(AND('別紙3-1_区分⑤所要額内訳'!$I$4="小規模施設等(定員29人以下)",$AT$426&gt;=2),AT379,""))</f>
        <v/>
      </c>
      <c r="AU486" s="312" t="str">
        <f>IF(AND('別紙3-1_区分⑤所要額内訳'!$I$4="大規模施設等(定員30人以上)",$AU$426&gt;=5),AU379,IF(AND('別紙3-1_区分⑤所要額内訳'!$I$4="小規模施設等(定員29人以下)",$AU$426&gt;=2),AU379,""))</f>
        <v/>
      </c>
      <c r="AV486" s="312" t="str">
        <f>IF(AND('別紙3-1_区分⑤所要額内訳'!$I$4="大規模施設等(定員30人以上)",$AV$426&gt;=5),AV379,IF(AND('別紙3-1_区分⑤所要額内訳'!$I$4="小規模施設等(定員29人以下)",$AV$426&gt;=2),AV379,""))</f>
        <v/>
      </c>
      <c r="AW486" s="312" t="str">
        <f>IF(AND('別紙3-1_区分⑤所要額内訳'!$I$4="大規模施設等(定員30人以上)",$AW$426&gt;=5),AW379,IF(AND('別紙3-1_区分⑤所要額内訳'!$I$4="小規模施設等(定員29人以下)",$AW$426&gt;=2),AW379,""))</f>
        <v/>
      </c>
      <c r="AX486" s="312" t="str">
        <f>IF(AND('別紙3-1_区分⑤所要額内訳'!$I$4="大規模施設等(定員30人以上)",$AX$426&gt;=5),AX379,IF(AND('別紙3-1_区分⑤所要額内訳'!$I$4="小規模施設等(定員29人以下)",$AX$426&gt;=2),AX379,""))</f>
        <v/>
      </c>
      <c r="AY486" s="312" t="str">
        <f>IF(AND('別紙3-1_区分⑤所要額内訳'!$I$4="大規模施設等(定員30人以上)",$AY$426&gt;=5),AY379,IF(AND('別紙3-1_区分⑤所要額内訳'!$I$4="小規模施設等(定員29人以下)",$AY$426&gt;=2),AY379,""))</f>
        <v/>
      </c>
      <c r="AZ486" s="312" t="str">
        <f>IF(AND('別紙3-1_区分⑤所要額内訳'!$I$4="大規模施設等(定員30人以上)",$AZ$426&gt;=5),AZ379,IF(AND('別紙3-1_区分⑤所要額内訳'!$I$4="小規模施設等(定員29人以下)",$AZ$426&gt;=2),AZ379,""))</f>
        <v/>
      </c>
      <c r="BA486" s="312" t="str">
        <f>IF(AND('別紙3-1_区分⑤所要額内訳'!$I$4="大規模施設等(定員30人以上)",$BA$426&gt;=5),BA379,IF(AND('別紙3-1_区分⑤所要額内訳'!$I$4="小規模施設等(定員29人以下)",$BA$426&gt;=2),BA379,""))</f>
        <v/>
      </c>
      <c r="BB486" s="311">
        <f t="shared" si="456"/>
        <v>0</v>
      </c>
    </row>
    <row r="487" spans="1:54">
      <c r="A487" s="307" t="str">
        <f t="shared" si="457"/>
        <v/>
      </c>
      <c r="B487" s="313" t="str">
        <f t="shared" si="457"/>
        <v/>
      </c>
      <c r="C487" s="307" t="str">
        <f t="shared" si="457"/>
        <v/>
      </c>
      <c r="D487" s="312" t="str">
        <f>IF(AND('別紙3-1_区分⑤所要額内訳'!$I$4="大規模施設等(定員30人以上)",$D$426&gt;=5),D380,IF(AND('別紙3-1_区分⑤所要額内訳'!$I$4="小規模施設等(定員29人以下)",$D$426&gt;=2),D380,""))</f>
        <v/>
      </c>
      <c r="E487" s="312" t="str">
        <f>IF(AND('別紙3-1_区分⑤所要額内訳'!$I$4="大規模施設等(定員30人以上)",$E$426&gt;=5),E380,IF(AND('別紙3-1_区分⑤所要額内訳'!$I$4="小規模施設等(定員29人以下)",$E$426&gt;=2),E380,""))</f>
        <v/>
      </c>
      <c r="F487" s="312" t="str">
        <f>IF(AND('別紙3-1_区分⑤所要額内訳'!$I$4="大規模施設等(定員30人以上)",$F$426&gt;=5),F380,IF(AND('別紙3-1_区分⑤所要額内訳'!$I$4="小規模施設等(定員29人以下)",$F$426&gt;=2),F380,""))</f>
        <v/>
      </c>
      <c r="G487" s="312" t="str">
        <f>IF(AND('別紙3-1_区分⑤所要額内訳'!$I$4="大規模施設等(定員30人以上)",$G$426&gt;=5),G380,IF(AND('別紙3-1_区分⑤所要額内訳'!$I$4="小規模施設等(定員29人以下)",$G$426&gt;=2),G380,""))</f>
        <v/>
      </c>
      <c r="H487" s="312" t="str">
        <f>IF(AND('別紙3-1_区分⑤所要額内訳'!$I$4="大規模施設等(定員30人以上)",$H$426&gt;=5),H380,IF(AND('別紙3-1_区分⑤所要額内訳'!$I$4="小規模施設等(定員29人以下)",$H$426&gt;=2),H380,""))</f>
        <v/>
      </c>
      <c r="I487" s="312" t="str">
        <f>IF(AND('別紙3-1_区分⑤所要額内訳'!$I$4="大規模施設等(定員30人以上)",$I$426&gt;=5),I380,IF(AND('別紙3-1_区分⑤所要額内訳'!$I$4="小規模施設等(定員29人以下)",$I$426&gt;=2),I380,""))</f>
        <v/>
      </c>
      <c r="J487" s="312" t="str">
        <f>IF(AND('別紙3-1_区分⑤所要額内訳'!$I$4="大規模施設等(定員30人以上)",$J$426&gt;=5),J380,IF(AND('別紙3-1_区分⑤所要額内訳'!$I$4="小規模施設等(定員29人以下)",$J$426&gt;=2),J380,""))</f>
        <v/>
      </c>
      <c r="K487" s="312" t="str">
        <f>IF(AND('別紙3-1_区分⑤所要額内訳'!$I$4="大規模施設等(定員30人以上)",$K$426&gt;=5),K380,IF(AND('別紙3-1_区分⑤所要額内訳'!$I$4="小規模施設等(定員29人以下)",$K$426&gt;=2),K380,""))</f>
        <v/>
      </c>
      <c r="L487" s="312" t="str">
        <f>IF(AND('別紙3-1_区分⑤所要額内訳'!$I$4="大規模施設等(定員30人以上)",$L$426&gt;=5),L380,IF(AND('別紙3-1_区分⑤所要額内訳'!$I$4="小規模施設等(定員29人以下)",$L$426&gt;=2),L380,""))</f>
        <v/>
      </c>
      <c r="M487" s="312" t="str">
        <f>IF(AND('別紙3-1_区分⑤所要額内訳'!$I$4="大規模施設等(定員30人以上)",$M$426&gt;=5),M380,IF(AND('別紙3-1_区分⑤所要額内訳'!$I$4="小規模施設等(定員29人以下)",$M$426&gt;=2),M380,""))</f>
        <v/>
      </c>
      <c r="N487" s="312" t="str">
        <f>IF(AND('別紙3-1_区分⑤所要額内訳'!$I$4="大規模施設等(定員30人以上)",$N$426&gt;=5),N380,IF(AND('別紙3-1_区分⑤所要額内訳'!$I$4="小規模施設等(定員29人以下)",$N$426&gt;=2),N380,""))</f>
        <v/>
      </c>
      <c r="O487" s="312" t="str">
        <f>IF(AND('別紙3-1_区分⑤所要額内訳'!$I$4="大規模施設等(定員30人以上)",$O$426&gt;=5),O380,IF(AND('別紙3-1_区分⑤所要額内訳'!$I$4="小規模施設等(定員29人以下)",$O$426&gt;=2),O380,""))</f>
        <v/>
      </c>
      <c r="P487" s="312" t="str">
        <f>IF(AND('別紙3-1_区分⑤所要額内訳'!$I$4="大規模施設等(定員30人以上)",$P$426&gt;=5),P380,IF(AND('別紙3-1_区分⑤所要額内訳'!$I$4="小規模施設等(定員29人以下)",$P$426&gt;=2),P380,""))</f>
        <v/>
      </c>
      <c r="Q487" s="312" t="str">
        <f>IF(AND('別紙3-1_区分⑤所要額内訳'!$I$4="大規模施設等(定員30人以上)",$Q$426&gt;=5),Q380,IF(AND('別紙3-1_区分⑤所要額内訳'!$I$4="小規模施設等(定員29人以下)",$Q$426&gt;=2),Q380,""))</f>
        <v/>
      </c>
      <c r="R487" s="312" t="str">
        <f>IF(AND('別紙3-1_区分⑤所要額内訳'!$I$4="大規模施設等(定員30人以上)",$R$426&gt;=5),R380,IF(AND('別紙3-1_区分⑤所要額内訳'!$I$4="小規模施設等(定員29人以下)",$R$426&gt;=2),R380,""))</f>
        <v/>
      </c>
      <c r="S487" s="312" t="str">
        <f>IF(AND('別紙3-1_区分⑤所要額内訳'!$I$4="大規模施設等(定員30人以上)",$S$426&gt;=5),S380,IF(AND('別紙3-1_区分⑤所要額内訳'!$I$4="小規模施設等(定員29人以下)",$S$426&gt;=2),S380,""))</f>
        <v/>
      </c>
      <c r="T487" s="312" t="str">
        <f>IF(AND('別紙3-1_区分⑤所要額内訳'!$I$4="大規模施設等(定員30人以上)",$T$426&gt;=5),T380,IF(AND('別紙3-1_区分⑤所要額内訳'!$I$4="小規模施設等(定員29人以下)",$T$426&gt;=2),T380,""))</f>
        <v/>
      </c>
      <c r="U487" s="312" t="str">
        <f>IF(AND('別紙3-1_区分⑤所要額内訳'!$I$4="大規模施設等(定員30人以上)",$U$426&gt;=5),U380,IF(AND('別紙3-1_区分⑤所要額内訳'!$I$4="小規模施設等(定員29人以下)",$U$426&gt;=2),U380,""))</f>
        <v/>
      </c>
      <c r="V487" s="312" t="str">
        <f>IF(AND('別紙3-1_区分⑤所要額内訳'!$I$4="大規模施設等(定員30人以上)",$V$426&gt;=5),V380,IF(AND('別紙3-1_区分⑤所要額内訳'!$I$4="小規模施設等(定員29人以下)",$V$426&gt;=2),V380,""))</f>
        <v/>
      </c>
      <c r="W487" s="312" t="str">
        <f>IF(AND('別紙3-1_区分⑤所要額内訳'!$I$4="大規模施設等(定員30人以上)",$W$426&gt;=5),W380,IF(AND('別紙3-1_区分⑤所要額内訳'!$I$4="小規模施設等(定員29人以下)",$W$426&gt;=2),W380,""))</f>
        <v/>
      </c>
      <c r="X487" s="312" t="str">
        <f>IF(AND('別紙3-1_区分⑤所要額内訳'!$I$4="大規模施設等(定員30人以上)",$X$426&gt;=5),X380,IF(AND('別紙3-1_区分⑤所要額内訳'!$I$4="小規模施設等(定員29人以下)",$X$426&gt;=2),X380,""))</f>
        <v/>
      </c>
      <c r="Y487" s="312" t="str">
        <f>IF(AND('別紙3-1_区分⑤所要額内訳'!$I$4="大規模施設等(定員30人以上)",$Y$426&gt;=5),Y380,IF(AND('別紙3-1_区分⑤所要額内訳'!$I$4="小規模施設等(定員29人以下)",$Y$426&gt;=2),Y380,""))</f>
        <v/>
      </c>
      <c r="Z487" s="312" t="str">
        <f>IF(AND('別紙3-1_区分⑤所要額内訳'!$I$4="大規模施設等(定員30人以上)",$Z$426&gt;=5),Z380,IF(AND('別紙3-1_区分⑤所要額内訳'!$I$4="小規模施設等(定員29人以下)",$Z$426&gt;=2),Z380,""))</f>
        <v/>
      </c>
      <c r="AA487" s="312" t="str">
        <f>IF(AND('別紙3-1_区分⑤所要額内訳'!$I$4="大規模施設等(定員30人以上)",$AA$426&gt;=5),AA380,IF(AND('別紙3-1_区分⑤所要額内訳'!$I$4="小規模施設等(定員29人以下)",$AA$426&gt;=2),AA380,""))</f>
        <v/>
      </c>
      <c r="AB487" s="312" t="str">
        <f>IF(AND('別紙3-1_区分⑤所要額内訳'!$I$4="大規模施設等(定員30人以上)",$AB$426&gt;=5),AB380,IF(AND('別紙3-1_区分⑤所要額内訳'!$I$4="小規模施設等(定員29人以下)",$AB$426&gt;=2),AB380,""))</f>
        <v/>
      </c>
      <c r="AC487" s="312" t="str">
        <f>IF(AND('別紙3-1_区分⑤所要額内訳'!$I$4="大規模施設等(定員30人以上)",$AC$426&gt;=5),AC380,IF(AND('別紙3-1_区分⑤所要額内訳'!$I$4="小規模施設等(定員29人以下)",$AC$426&gt;=2),AC380,""))</f>
        <v/>
      </c>
      <c r="AD487" s="312" t="str">
        <f>IF(AND('別紙3-1_区分⑤所要額内訳'!$I$4="大規模施設等(定員30人以上)",$AD$426&gt;=5),AD380,IF(AND('別紙3-1_区分⑤所要額内訳'!$I$4="小規模施設等(定員29人以下)",$AD$426&gt;=2),AD380,""))</f>
        <v/>
      </c>
      <c r="AE487" s="312" t="str">
        <f>IF(AND('別紙3-1_区分⑤所要額内訳'!$I$4="大規模施設等(定員30人以上)",$AE$426&gt;=5),AE380,IF(AND('別紙3-1_区分⑤所要額内訳'!$I$4="小規模施設等(定員29人以下)",$AE$426&gt;=2),AE380,""))</f>
        <v/>
      </c>
      <c r="AF487" s="312" t="str">
        <f>IF(AND('別紙3-1_区分⑤所要額内訳'!$I$4="大規模施設等(定員30人以上)",$AF$426&gt;=5),AF380,IF(AND('別紙3-1_区分⑤所要額内訳'!$I$4="小規模施設等(定員29人以下)",$AF$426&gt;=2),AF380,""))</f>
        <v/>
      </c>
      <c r="AG487" s="312" t="str">
        <f>IF(AND('別紙3-1_区分⑤所要額内訳'!$I$4="大規模施設等(定員30人以上)",$AG$426&gt;=5),AG380,IF(AND('別紙3-1_区分⑤所要額内訳'!$I$4="小規模施設等(定員29人以下)",$AG$426&gt;=2),AG380,""))</f>
        <v/>
      </c>
      <c r="AH487" s="312" t="str">
        <f>IF(AND('別紙3-1_区分⑤所要額内訳'!$I$4="大規模施設等(定員30人以上)",$AH$426&gt;=5),AH380,IF(AND('別紙3-1_区分⑤所要額内訳'!$I$4="小規模施設等(定員29人以下)",$AH$426&gt;=2),AH380,""))</f>
        <v/>
      </c>
      <c r="AI487" s="312" t="str">
        <f>IF(AND('別紙3-1_区分⑤所要額内訳'!$I$4="大規模施設等(定員30人以上)",$AI$426&gt;=5),AI380,IF(AND('別紙3-1_区分⑤所要額内訳'!$I$4="小規模施設等(定員29人以下)",$AI$426&gt;=2),AI380,""))</f>
        <v/>
      </c>
      <c r="AJ487" s="312" t="str">
        <f>IF(AND('別紙3-1_区分⑤所要額内訳'!$I$4="大規模施設等(定員30人以上)",$AJ$426&gt;=5),AJ380,IF(AND('別紙3-1_区分⑤所要額内訳'!$I$4="小規模施設等(定員29人以下)",$AJ$426&gt;=2),AJ380,""))</f>
        <v/>
      </c>
      <c r="AK487" s="312" t="str">
        <f>IF(AND('別紙3-1_区分⑤所要額内訳'!$I$4="大規模施設等(定員30人以上)",$AK$426&gt;=5),AK380,IF(AND('別紙3-1_区分⑤所要額内訳'!$I$4="小規模施設等(定員29人以下)",$AK$426&gt;=2),AK380,""))</f>
        <v/>
      </c>
      <c r="AL487" s="312" t="str">
        <f>IF(AND('別紙3-1_区分⑤所要額内訳'!$I$4="大規模施設等(定員30人以上)",$AL$426&gt;=5),AL380,IF(AND('別紙3-1_区分⑤所要額内訳'!$I$4="小規模施設等(定員29人以下)",$AL$426&gt;=2),AL380,""))</f>
        <v/>
      </c>
      <c r="AM487" s="312" t="str">
        <f>IF(AND('別紙3-1_区分⑤所要額内訳'!$I$4="大規模施設等(定員30人以上)",$AM$426&gt;=5),AM380,IF(AND('別紙3-1_区分⑤所要額内訳'!$I$4="小規模施設等(定員29人以下)",$AM$426&gt;=2),AM380,""))</f>
        <v/>
      </c>
      <c r="AN487" s="312" t="str">
        <f>IF(AND('別紙3-1_区分⑤所要額内訳'!$I$4="大規模施設等(定員30人以上)",$AN$426&gt;=5),AN380,IF(AND('別紙3-1_区分⑤所要額内訳'!$I$4="小規模施設等(定員29人以下)",$AN$426&gt;=2),AN380,""))</f>
        <v/>
      </c>
      <c r="AO487" s="312" t="str">
        <f>IF(AND('別紙3-1_区分⑤所要額内訳'!$I$4="大規模施設等(定員30人以上)",$AO$426&gt;=5),AO380,IF(AND('別紙3-1_区分⑤所要額内訳'!$I$4="小規模施設等(定員29人以下)",$AO$426&gt;=2),AO380,""))</f>
        <v/>
      </c>
      <c r="AP487" s="312" t="str">
        <f>IF(AND('別紙3-1_区分⑤所要額内訳'!$I$4="大規模施設等(定員30人以上)",$AP$426&gt;=5),AP380,IF(AND('別紙3-1_区分⑤所要額内訳'!$I$4="小規模施設等(定員29人以下)",$AP$426&gt;=2),AP380,""))</f>
        <v/>
      </c>
      <c r="AQ487" s="312" t="str">
        <f>IF(AND('別紙3-1_区分⑤所要額内訳'!$I$4="大規模施設等(定員30人以上)",$AQ$426&gt;=5),AQ380,IF(AND('別紙3-1_区分⑤所要額内訳'!$I$4="小規模施設等(定員29人以下)",$AQ$426&gt;=2),AQ380,""))</f>
        <v/>
      </c>
      <c r="AR487" s="312" t="str">
        <f>IF(AND('別紙3-1_区分⑤所要額内訳'!$I$4="大規模施設等(定員30人以上)",$AR$426&gt;=5),AR380,IF(AND('別紙3-1_区分⑤所要額内訳'!$I$4="小規模施設等(定員29人以下)",$AR$426&gt;=2),AR380,""))</f>
        <v/>
      </c>
      <c r="AS487" s="312" t="str">
        <f>IF(AND('別紙3-1_区分⑤所要額内訳'!$I$4="大規模施設等(定員30人以上)",$AS$426&gt;=5),AS380,IF(AND('別紙3-1_区分⑤所要額内訳'!$I$4="小規模施設等(定員29人以下)",$AS$426&gt;=2),AS380,""))</f>
        <v/>
      </c>
      <c r="AT487" s="312" t="str">
        <f>IF(AND('別紙3-1_区分⑤所要額内訳'!$I$4="大規模施設等(定員30人以上)",$AT$426&gt;=5),AT380,IF(AND('別紙3-1_区分⑤所要額内訳'!$I$4="小規模施設等(定員29人以下)",$AT$426&gt;=2),AT380,""))</f>
        <v/>
      </c>
      <c r="AU487" s="312" t="str">
        <f>IF(AND('別紙3-1_区分⑤所要額内訳'!$I$4="大規模施設等(定員30人以上)",$AU$426&gt;=5),AU380,IF(AND('別紙3-1_区分⑤所要額内訳'!$I$4="小規模施設等(定員29人以下)",$AU$426&gt;=2),AU380,""))</f>
        <v/>
      </c>
      <c r="AV487" s="312" t="str">
        <f>IF(AND('別紙3-1_区分⑤所要額内訳'!$I$4="大規模施設等(定員30人以上)",$AV$426&gt;=5),AV380,IF(AND('別紙3-1_区分⑤所要額内訳'!$I$4="小規模施設等(定員29人以下)",$AV$426&gt;=2),AV380,""))</f>
        <v/>
      </c>
      <c r="AW487" s="312" t="str">
        <f>IF(AND('別紙3-1_区分⑤所要額内訳'!$I$4="大規模施設等(定員30人以上)",$AW$426&gt;=5),AW380,IF(AND('別紙3-1_区分⑤所要額内訳'!$I$4="小規模施設等(定員29人以下)",$AW$426&gt;=2),AW380,""))</f>
        <v/>
      </c>
      <c r="AX487" s="312" t="str">
        <f>IF(AND('別紙3-1_区分⑤所要額内訳'!$I$4="大規模施設等(定員30人以上)",$AX$426&gt;=5),AX380,IF(AND('別紙3-1_区分⑤所要額内訳'!$I$4="小規模施設等(定員29人以下)",$AX$426&gt;=2),AX380,""))</f>
        <v/>
      </c>
      <c r="AY487" s="312" t="str">
        <f>IF(AND('別紙3-1_区分⑤所要額内訳'!$I$4="大規模施設等(定員30人以上)",$AY$426&gt;=5),AY380,IF(AND('別紙3-1_区分⑤所要額内訳'!$I$4="小規模施設等(定員29人以下)",$AY$426&gt;=2),AY380,""))</f>
        <v/>
      </c>
      <c r="AZ487" s="312" t="str">
        <f>IF(AND('別紙3-1_区分⑤所要額内訳'!$I$4="大規模施設等(定員30人以上)",$AZ$426&gt;=5),AZ380,IF(AND('別紙3-1_区分⑤所要額内訳'!$I$4="小規模施設等(定員29人以下)",$AZ$426&gt;=2),AZ380,""))</f>
        <v/>
      </c>
      <c r="BA487" s="312" t="str">
        <f>IF(AND('別紙3-1_区分⑤所要額内訳'!$I$4="大規模施設等(定員30人以上)",$BA$426&gt;=5),BA380,IF(AND('別紙3-1_区分⑤所要額内訳'!$I$4="小規模施設等(定員29人以下)",$BA$426&gt;=2),BA380,""))</f>
        <v/>
      </c>
      <c r="BB487" s="311">
        <f t="shared" si="456"/>
        <v>0</v>
      </c>
    </row>
    <row r="488" spans="1:54">
      <c r="A488" s="307" t="str">
        <f t="shared" si="457"/>
        <v/>
      </c>
      <c r="B488" s="313" t="str">
        <f t="shared" si="457"/>
        <v/>
      </c>
      <c r="C488" s="307" t="str">
        <f t="shared" si="457"/>
        <v/>
      </c>
      <c r="D488" s="312" t="str">
        <f>IF(AND('別紙3-1_区分⑤所要額内訳'!$I$4="大規模施設等(定員30人以上)",$D$426&gt;=5),D381,IF(AND('別紙3-1_区分⑤所要額内訳'!$I$4="小規模施設等(定員29人以下)",$D$426&gt;=2),D381,""))</f>
        <v/>
      </c>
      <c r="E488" s="312" t="str">
        <f>IF(AND('別紙3-1_区分⑤所要額内訳'!$I$4="大規模施設等(定員30人以上)",$E$426&gt;=5),E381,IF(AND('別紙3-1_区分⑤所要額内訳'!$I$4="小規模施設等(定員29人以下)",$E$426&gt;=2),E381,""))</f>
        <v/>
      </c>
      <c r="F488" s="312" t="str">
        <f>IF(AND('別紙3-1_区分⑤所要額内訳'!$I$4="大規模施設等(定員30人以上)",$F$426&gt;=5),F381,IF(AND('別紙3-1_区分⑤所要額内訳'!$I$4="小規模施設等(定員29人以下)",$F$426&gt;=2),F381,""))</f>
        <v/>
      </c>
      <c r="G488" s="312" t="str">
        <f>IF(AND('別紙3-1_区分⑤所要額内訳'!$I$4="大規模施設等(定員30人以上)",$G$426&gt;=5),G381,IF(AND('別紙3-1_区分⑤所要額内訳'!$I$4="小規模施設等(定員29人以下)",$G$426&gt;=2),G381,""))</f>
        <v/>
      </c>
      <c r="H488" s="312" t="str">
        <f>IF(AND('別紙3-1_区分⑤所要額内訳'!$I$4="大規模施設等(定員30人以上)",$H$426&gt;=5),H381,IF(AND('別紙3-1_区分⑤所要額内訳'!$I$4="小規模施設等(定員29人以下)",$H$426&gt;=2),H381,""))</f>
        <v/>
      </c>
      <c r="I488" s="312" t="str">
        <f>IF(AND('別紙3-1_区分⑤所要額内訳'!$I$4="大規模施設等(定員30人以上)",$I$426&gt;=5),I381,IF(AND('別紙3-1_区分⑤所要額内訳'!$I$4="小規模施設等(定員29人以下)",$I$426&gt;=2),I381,""))</f>
        <v/>
      </c>
      <c r="J488" s="312" t="str">
        <f>IF(AND('別紙3-1_区分⑤所要額内訳'!$I$4="大規模施設等(定員30人以上)",$J$426&gt;=5),J381,IF(AND('別紙3-1_区分⑤所要額内訳'!$I$4="小規模施設等(定員29人以下)",$J$426&gt;=2),J381,""))</f>
        <v/>
      </c>
      <c r="K488" s="312" t="str">
        <f>IF(AND('別紙3-1_区分⑤所要額内訳'!$I$4="大規模施設等(定員30人以上)",$K$426&gt;=5),K381,IF(AND('別紙3-1_区分⑤所要額内訳'!$I$4="小規模施設等(定員29人以下)",$K$426&gt;=2),K381,""))</f>
        <v/>
      </c>
      <c r="L488" s="312" t="str">
        <f>IF(AND('別紙3-1_区分⑤所要額内訳'!$I$4="大規模施設等(定員30人以上)",$L$426&gt;=5),L381,IF(AND('別紙3-1_区分⑤所要額内訳'!$I$4="小規模施設等(定員29人以下)",$L$426&gt;=2),L381,""))</f>
        <v/>
      </c>
      <c r="M488" s="312" t="str">
        <f>IF(AND('別紙3-1_区分⑤所要額内訳'!$I$4="大規模施設等(定員30人以上)",$M$426&gt;=5),M381,IF(AND('別紙3-1_区分⑤所要額内訳'!$I$4="小規模施設等(定員29人以下)",$M$426&gt;=2),M381,""))</f>
        <v/>
      </c>
      <c r="N488" s="312" t="str">
        <f>IF(AND('別紙3-1_区分⑤所要額内訳'!$I$4="大規模施設等(定員30人以上)",$N$426&gt;=5),N381,IF(AND('別紙3-1_区分⑤所要額内訳'!$I$4="小規模施設等(定員29人以下)",$N$426&gt;=2),N381,""))</f>
        <v/>
      </c>
      <c r="O488" s="312" t="str">
        <f>IF(AND('別紙3-1_区分⑤所要額内訳'!$I$4="大規模施設等(定員30人以上)",$O$426&gt;=5),O381,IF(AND('別紙3-1_区分⑤所要額内訳'!$I$4="小規模施設等(定員29人以下)",$O$426&gt;=2),O381,""))</f>
        <v/>
      </c>
      <c r="P488" s="312" t="str">
        <f>IF(AND('別紙3-1_区分⑤所要額内訳'!$I$4="大規模施設等(定員30人以上)",$P$426&gt;=5),P381,IF(AND('別紙3-1_区分⑤所要額内訳'!$I$4="小規模施設等(定員29人以下)",$P$426&gt;=2),P381,""))</f>
        <v/>
      </c>
      <c r="Q488" s="312" t="str">
        <f>IF(AND('別紙3-1_区分⑤所要額内訳'!$I$4="大規模施設等(定員30人以上)",$Q$426&gt;=5),Q381,IF(AND('別紙3-1_区分⑤所要額内訳'!$I$4="小規模施設等(定員29人以下)",$Q$426&gt;=2),Q381,""))</f>
        <v/>
      </c>
      <c r="R488" s="312" t="str">
        <f>IF(AND('別紙3-1_区分⑤所要額内訳'!$I$4="大規模施設等(定員30人以上)",$R$426&gt;=5),R381,IF(AND('別紙3-1_区分⑤所要額内訳'!$I$4="小規模施設等(定員29人以下)",$R$426&gt;=2),R381,""))</f>
        <v/>
      </c>
      <c r="S488" s="312" t="str">
        <f>IF(AND('別紙3-1_区分⑤所要額内訳'!$I$4="大規模施設等(定員30人以上)",$S$426&gt;=5),S381,IF(AND('別紙3-1_区分⑤所要額内訳'!$I$4="小規模施設等(定員29人以下)",$S$426&gt;=2),S381,""))</f>
        <v/>
      </c>
      <c r="T488" s="312" t="str">
        <f>IF(AND('別紙3-1_区分⑤所要額内訳'!$I$4="大規模施設等(定員30人以上)",$T$426&gt;=5),T381,IF(AND('別紙3-1_区分⑤所要額内訳'!$I$4="小規模施設等(定員29人以下)",$T$426&gt;=2),T381,""))</f>
        <v/>
      </c>
      <c r="U488" s="312" t="str">
        <f>IF(AND('別紙3-1_区分⑤所要額内訳'!$I$4="大規模施設等(定員30人以上)",$U$426&gt;=5),U381,IF(AND('別紙3-1_区分⑤所要額内訳'!$I$4="小規模施設等(定員29人以下)",$U$426&gt;=2),U381,""))</f>
        <v/>
      </c>
      <c r="V488" s="312" t="str">
        <f>IF(AND('別紙3-1_区分⑤所要額内訳'!$I$4="大規模施設等(定員30人以上)",$V$426&gt;=5),V381,IF(AND('別紙3-1_区分⑤所要額内訳'!$I$4="小規模施設等(定員29人以下)",$V$426&gt;=2),V381,""))</f>
        <v/>
      </c>
      <c r="W488" s="312" t="str">
        <f>IF(AND('別紙3-1_区分⑤所要額内訳'!$I$4="大規模施設等(定員30人以上)",$W$426&gt;=5),W381,IF(AND('別紙3-1_区分⑤所要額内訳'!$I$4="小規模施設等(定員29人以下)",$W$426&gt;=2),W381,""))</f>
        <v/>
      </c>
      <c r="X488" s="312" t="str">
        <f>IF(AND('別紙3-1_区分⑤所要額内訳'!$I$4="大規模施設等(定員30人以上)",$X$426&gt;=5),X381,IF(AND('別紙3-1_区分⑤所要額内訳'!$I$4="小規模施設等(定員29人以下)",$X$426&gt;=2),X381,""))</f>
        <v/>
      </c>
      <c r="Y488" s="312" t="str">
        <f>IF(AND('別紙3-1_区分⑤所要額内訳'!$I$4="大規模施設等(定員30人以上)",$Y$426&gt;=5),Y381,IF(AND('別紙3-1_区分⑤所要額内訳'!$I$4="小規模施設等(定員29人以下)",$Y$426&gt;=2),Y381,""))</f>
        <v/>
      </c>
      <c r="Z488" s="312" t="str">
        <f>IF(AND('別紙3-1_区分⑤所要額内訳'!$I$4="大規模施設等(定員30人以上)",$Z$426&gt;=5),Z381,IF(AND('別紙3-1_区分⑤所要額内訳'!$I$4="小規模施設等(定員29人以下)",$Z$426&gt;=2),Z381,""))</f>
        <v/>
      </c>
      <c r="AA488" s="312" t="str">
        <f>IF(AND('別紙3-1_区分⑤所要額内訳'!$I$4="大規模施設等(定員30人以上)",$AA$426&gt;=5),AA381,IF(AND('別紙3-1_区分⑤所要額内訳'!$I$4="小規模施設等(定員29人以下)",$AA$426&gt;=2),AA381,""))</f>
        <v/>
      </c>
      <c r="AB488" s="312" t="str">
        <f>IF(AND('別紙3-1_区分⑤所要額内訳'!$I$4="大規模施設等(定員30人以上)",$AB$426&gt;=5),AB381,IF(AND('別紙3-1_区分⑤所要額内訳'!$I$4="小規模施設等(定員29人以下)",$AB$426&gt;=2),AB381,""))</f>
        <v/>
      </c>
      <c r="AC488" s="312" t="str">
        <f>IF(AND('別紙3-1_区分⑤所要額内訳'!$I$4="大規模施設等(定員30人以上)",$AC$426&gt;=5),AC381,IF(AND('別紙3-1_区分⑤所要額内訳'!$I$4="小規模施設等(定員29人以下)",$AC$426&gt;=2),AC381,""))</f>
        <v/>
      </c>
      <c r="AD488" s="312" t="str">
        <f>IF(AND('別紙3-1_区分⑤所要額内訳'!$I$4="大規模施設等(定員30人以上)",$AD$426&gt;=5),AD381,IF(AND('別紙3-1_区分⑤所要額内訳'!$I$4="小規模施設等(定員29人以下)",$AD$426&gt;=2),AD381,""))</f>
        <v/>
      </c>
      <c r="AE488" s="312" t="str">
        <f>IF(AND('別紙3-1_区分⑤所要額内訳'!$I$4="大規模施設等(定員30人以上)",$AE$426&gt;=5),AE381,IF(AND('別紙3-1_区分⑤所要額内訳'!$I$4="小規模施設等(定員29人以下)",$AE$426&gt;=2),AE381,""))</f>
        <v/>
      </c>
      <c r="AF488" s="312" t="str">
        <f>IF(AND('別紙3-1_区分⑤所要額内訳'!$I$4="大規模施設等(定員30人以上)",$AF$426&gt;=5),AF381,IF(AND('別紙3-1_区分⑤所要額内訳'!$I$4="小規模施設等(定員29人以下)",$AF$426&gt;=2),AF381,""))</f>
        <v/>
      </c>
      <c r="AG488" s="312" t="str">
        <f>IF(AND('別紙3-1_区分⑤所要額内訳'!$I$4="大規模施設等(定員30人以上)",$AG$426&gt;=5),AG381,IF(AND('別紙3-1_区分⑤所要額内訳'!$I$4="小規模施設等(定員29人以下)",$AG$426&gt;=2),AG381,""))</f>
        <v/>
      </c>
      <c r="AH488" s="312" t="str">
        <f>IF(AND('別紙3-1_区分⑤所要額内訳'!$I$4="大規模施設等(定員30人以上)",$AH$426&gt;=5),AH381,IF(AND('別紙3-1_区分⑤所要額内訳'!$I$4="小規模施設等(定員29人以下)",$AH$426&gt;=2),AH381,""))</f>
        <v/>
      </c>
      <c r="AI488" s="312" t="str">
        <f>IF(AND('別紙3-1_区分⑤所要額内訳'!$I$4="大規模施設等(定員30人以上)",$AI$426&gt;=5),AI381,IF(AND('別紙3-1_区分⑤所要額内訳'!$I$4="小規模施設等(定員29人以下)",$AI$426&gt;=2),AI381,""))</f>
        <v/>
      </c>
      <c r="AJ488" s="312" t="str">
        <f>IF(AND('別紙3-1_区分⑤所要額内訳'!$I$4="大規模施設等(定員30人以上)",$AJ$426&gt;=5),AJ381,IF(AND('別紙3-1_区分⑤所要額内訳'!$I$4="小規模施設等(定員29人以下)",$AJ$426&gt;=2),AJ381,""))</f>
        <v/>
      </c>
      <c r="AK488" s="312" t="str">
        <f>IF(AND('別紙3-1_区分⑤所要額内訳'!$I$4="大規模施設等(定員30人以上)",$AK$426&gt;=5),AK381,IF(AND('別紙3-1_区分⑤所要額内訳'!$I$4="小規模施設等(定員29人以下)",$AK$426&gt;=2),AK381,""))</f>
        <v/>
      </c>
      <c r="AL488" s="312" t="str">
        <f>IF(AND('別紙3-1_区分⑤所要額内訳'!$I$4="大規模施設等(定員30人以上)",$AL$426&gt;=5),AL381,IF(AND('別紙3-1_区分⑤所要額内訳'!$I$4="小規模施設等(定員29人以下)",$AL$426&gt;=2),AL381,""))</f>
        <v/>
      </c>
      <c r="AM488" s="312" t="str">
        <f>IF(AND('別紙3-1_区分⑤所要額内訳'!$I$4="大規模施設等(定員30人以上)",$AM$426&gt;=5),AM381,IF(AND('別紙3-1_区分⑤所要額内訳'!$I$4="小規模施設等(定員29人以下)",$AM$426&gt;=2),AM381,""))</f>
        <v/>
      </c>
      <c r="AN488" s="312" t="str">
        <f>IF(AND('別紙3-1_区分⑤所要額内訳'!$I$4="大規模施設等(定員30人以上)",$AN$426&gt;=5),AN381,IF(AND('別紙3-1_区分⑤所要額内訳'!$I$4="小規模施設等(定員29人以下)",$AN$426&gt;=2),AN381,""))</f>
        <v/>
      </c>
      <c r="AO488" s="312" t="str">
        <f>IF(AND('別紙3-1_区分⑤所要額内訳'!$I$4="大規模施設等(定員30人以上)",$AO$426&gt;=5),AO381,IF(AND('別紙3-1_区分⑤所要額内訳'!$I$4="小規模施設等(定員29人以下)",$AO$426&gt;=2),AO381,""))</f>
        <v/>
      </c>
      <c r="AP488" s="312" t="str">
        <f>IF(AND('別紙3-1_区分⑤所要額内訳'!$I$4="大規模施設等(定員30人以上)",$AP$426&gt;=5),AP381,IF(AND('別紙3-1_区分⑤所要額内訳'!$I$4="小規模施設等(定員29人以下)",$AP$426&gt;=2),AP381,""))</f>
        <v/>
      </c>
      <c r="AQ488" s="312" t="str">
        <f>IF(AND('別紙3-1_区分⑤所要額内訳'!$I$4="大規模施設等(定員30人以上)",$AQ$426&gt;=5),AQ381,IF(AND('別紙3-1_区分⑤所要額内訳'!$I$4="小規模施設等(定員29人以下)",$AQ$426&gt;=2),AQ381,""))</f>
        <v/>
      </c>
      <c r="AR488" s="312" t="str">
        <f>IF(AND('別紙3-1_区分⑤所要額内訳'!$I$4="大規模施設等(定員30人以上)",$AR$426&gt;=5),AR381,IF(AND('別紙3-1_区分⑤所要額内訳'!$I$4="小規模施設等(定員29人以下)",$AR$426&gt;=2),AR381,""))</f>
        <v/>
      </c>
      <c r="AS488" s="312" t="str">
        <f>IF(AND('別紙3-1_区分⑤所要額内訳'!$I$4="大規模施設等(定員30人以上)",$AS$426&gt;=5),AS381,IF(AND('別紙3-1_区分⑤所要額内訳'!$I$4="小規模施設等(定員29人以下)",$AS$426&gt;=2),AS381,""))</f>
        <v/>
      </c>
      <c r="AT488" s="312" t="str">
        <f>IF(AND('別紙3-1_区分⑤所要額内訳'!$I$4="大規模施設等(定員30人以上)",$AT$426&gt;=5),AT381,IF(AND('別紙3-1_区分⑤所要額内訳'!$I$4="小規模施設等(定員29人以下)",$AT$426&gt;=2),AT381,""))</f>
        <v/>
      </c>
      <c r="AU488" s="312" t="str">
        <f>IF(AND('別紙3-1_区分⑤所要額内訳'!$I$4="大規模施設等(定員30人以上)",$AU$426&gt;=5),AU381,IF(AND('別紙3-1_区分⑤所要額内訳'!$I$4="小規模施設等(定員29人以下)",$AU$426&gt;=2),AU381,""))</f>
        <v/>
      </c>
      <c r="AV488" s="312" t="str">
        <f>IF(AND('別紙3-1_区分⑤所要額内訳'!$I$4="大規模施設等(定員30人以上)",$AV$426&gt;=5),AV381,IF(AND('別紙3-1_区分⑤所要額内訳'!$I$4="小規模施設等(定員29人以下)",$AV$426&gt;=2),AV381,""))</f>
        <v/>
      </c>
      <c r="AW488" s="312" t="str">
        <f>IF(AND('別紙3-1_区分⑤所要額内訳'!$I$4="大規模施設等(定員30人以上)",$AW$426&gt;=5),AW381,IF(AND('別紙3-1_区分⑤所要額内訳'!$I$4="小規模施設等(定員29人以下)",$AW$426&gt;=2),AW381,""))</f>
        <v/>
      </c>
      <c r="AX488" s="312" t="str">
        <f>IF(AND('別紙3-1_区分⑤所要額内訳'!$I$4="大規模施設等(定員30人以上)",$AX$426&gt;=5),AX381,IF(AND('別紙3-1_区分⑤所要額内訳'!$I$4="小規模施設等(定員29人以下)",$AX$426&gt;=2),AX381,""))</f>
        <v/>
      </c>
      <c r="AY488" s="312" t="str">
        <f>IF(AND('別紙3-1_区分⑤所要額内訳'!$I$4="大規模施設等(定員30人以上)",$AY$426&gt;=5),AY381,IF(AND('別紙3-1_区分⑤所要額内訳'!$I$4="小規模施設等(定員29人以下)",$AY$426&gt;=2),AY381,""))</f>
        <v/>
      </c>
      <c r="AZ488" s="312" t="str">
        <f>IF(AND('別紙3-1_区分⑤所要額内訳'!$I$4="大規模施設等(定員30人以上)",$AZ$426&gt;=5),AZ381,IF(AND('別紙3-1_区分⑤所要額内訳'!$I$4="小規模施設等(定員29人以下)",$AZ$426&gt;=2),AZ381,""))</f>
        <v/>
      </c>
      <c r="BA488" s="312" t="str">
        <f>IF(AND('別紙3-1_区分⑤所要額内訳'!$I$4="大規模施設等(定員30人以上)",$BA$426&gt;=5),BA381,IF(AND('別紙3-1_区分⑤所要額内訳'!$I$4="小規模施設等(定員29人以下)",$BA$426&gt;=2),BA381,""))</f>
        <v/>
      </c>
      <c r="BB488" s="311">
        <f t="shared" si="456"/>
        <v>0</v>
      </c>
    </row>
    <row r="489" spans="1:54">
      <c r="A489" s="307" t="str">
        <f t="shared" si="457"/>
        <v/>
      </c>
      <c r="B489" s="313" t="str">
        <f t="shared" si="457"/>
        <v/>
      </c>
      <c r="C489" s="307" t="str">
        <f t="shared" si="457"/>
        <v/>
      </c>
      <c r="D489" s="312" t="str">
        <f>IF(AND('別紙3-1_区分⑤所要額内訳'!$I$4="大規模施設等(定員30人以上)",$D$426&gt;=5),D382,IF(AND('別紙3-1_区分⑤所要額内訳'!$I$4="小規模施設等(定員29人以下)",$D$426&gt;=2),D382,""))</f>
        <v/>
      </c>
      <c r="E489" s="312" t="str">
        <f>IF(AND('別紙3-1_区分⑤所要額内訳'!$I$4="大規模施設等(定員30人以上)",$E$426&gt;=5),E382,IF(AND('別紙3-1_区分⑤所要額内訳'!$I$4="小規模施設等(定員29人以下)",$E$426&gt;=2),E382,""))</f>
        <v/>
      </c>
      <c r="F489" s="312" t="str">
        <f>IF(AND('別紙3-1_区分⑤所要額内訳'!$I$4="大規模施設等(定員30人以上)",$F$426&gt;=5),F382,IF(AND('別紙3-1_区分⑤所要額内訳'!$I$4="小規模施設等(定員29人以下)",$F$426&gt;=2),F382,""))</f>
        <v/>
      </c>
      <c r="G489" s="312" t="str">
        <f>IF(AND('別紙3-1_区分⑤所要額内訳'!$I$4="大規模施設等(定員30人以上)",$G$426&gt;=5),G382,IF(AND('別紙3-1_区分⑤所要額内訳'!$I$4="小規模施設等(定員29人以下)",$G$426&gt;=2),G382,""))</f>
        <v/>
      </c>
      <c r="H489" s="312" t="str">
        <f>IF(AND('別紙3-1_区分⑤所要額内訳'!$I$4="大規模施設等(定員30人以上)",$H$426&gt;=5),H382,IF(AND('別紙3-1_区分⑤所要額内訳'!$I$4="小規模施設等(定員29人以下)",$H$426&gt;=2),H382,""))</f>
        <v/>
      </c>
      <c r="I489" s="312" t="str">
        <f>IF(AND('別紙3-1_区分⑤所要額内訳'!$I$4="大規模施設等(定員30人以上)",$I$426&gt;=5),I382,IF(AND('別紙3-1_区分⑤所要額内訳'!$I$4="小規模施設等(定員29人以下)",$I$426&gt;=2),I382,""))</f>
        <v/>
      </c>
      <c r="J489" s="312" t="str">
        <f>IF(AND('別紙3-1_区分⑤所要額内訳'!$I$4="大規模施設等(定員30人以上)",$J$426&gt;=5),J382,IF(AND('別紙3-1_区分⑤所要額内訳'!$I$4="小規模施設等(定員29人以下)",$J$426&gt;=2),J382,""))</f>
        <v/>
      </c>
      <c r="K489" s="312" t="str">
        <f>IF(AND('別紙3-1_区分⑤所要額内訳'!$I$4="大規模施設等(定員30人以上)",$K$426&gt;=5),K382,IF(AND('別紙3-1_区分⑤所要額内訳'!$I$4="小規模施設等(定員29人以下)",$K$426&gt;=2),K382,""))</f>
        <v/>
      </c>
      <c r="L489" s="312" t="str">
        <f>IF(AND('別紙3-1_区分⑤所要額内訳'!$I$4="大規模施設等(定員30人以上)",$L$426&gt;=5),L382,IF(AND('別紙3-1_区分⑤所要額内訳'!$I$4="小規模施設等(定員29人以下)",$L$426&gt;=2),L382,""))</f>
        <v/>
      </c>
      <c r="M489" s="312" t="str">
        <f>IF(AND('別紙3-1_区分⑤所要額内訳'!$I$4="大規模施設等(定員30人以上)",$M$426&gt;=5),M382,IF(AND('別紙3-1_区分⑤所要額内訳'!$I$4="小規模施設等(定員29人以下)",$M$426&gt;=2),M382,""))</f>
        <v/>
      </c>
      <c r="N489" s="312" t="str">
        <f>IF(AND('別紙3-1_区分⑤所要額内訳'!$I$4="大規模施設等(定員30人以上)",$N$426&gt;=5),N382,IF(AND('別紙3-1_区分⑤所要額内訳'!$I$4="小規模施設等(定員29人以下)",$N$426&gt;=2),N382,""))</f>
        <v/>
      </c>
      <c r="O489" s="312" t="str">
        <f>IF(AND('別紙3-1_区分⑤所要額内訳'!$I$4="大規模施設等(定員30人以上)",$O$426&gt;=5),O382,IF(AND('別紙3-1_区分⑤所要額内訳'!$I$4="小規模施設等(定員29人以下)",$O$426&gt;=2),O382,""))</f>
        <v/>
      </c>
      <c r="P489" s="312" t="str">
        <f>IF(AND('別紙3-1_区分⑤所要額内訳'!$I$4="大規模施設等(定員30人以上)",$P$426&gt;=5),P382,IF(AND('別紙3-1_区分⑤所要額内訳'!$I$4="小規模施設等(定員29人以下)",$P$426&gt;=2),P382,""))</f>
        <v/>
      </c>
      <c r="Q489" s="312" t="str">
        <f>IF(AND('別紙3-1_区分⑤所要額内訳'!$I$4="大規模施設等(定員30人以上)",$Q$426&gt;=5),Q382,IF(AND('別紙3-1_区分⑤所要額内訳'!$I$4="小規模施設等(定員29人以下)",$Q$426&gt;=2),Q382,""))</f>
        <v/>
      </c>
      <c r="R489" s="312" t="str">
        <f>IF(AND('別紙3-1_区分⑤所要額内訳'!$I$4="大規模施設等(定員30人以上)",$R$426&gt;=5),R382,IF(AND('別紙3-1_区分⑤所要額内訳'!$I$4="小規模施設等(定員29人以下)",$R$426&gt;=2),R382,""))</f>
        <v/>
      </c>
      <c r="S489" s="312" t="str">
        <f>IF(AND('別紙3-1_区分⑤所要額内訳'!$I$4="大規模施設等(定員30人以上)",$S$426&gt;=5),S382,IF(AND('別紙3-1_区分⑤所要額内訳'!$I$4="小規模施設等(定員29人以下)",$S$426&gt;=2),S382,""))</f>
        <v/>
      </c>
      <c r="T489" s="312" t="str">
        <f>IF(AND('別紙3-1_区分⑤所要額内訳'!$I$4="大規模施設等(定員30人以上)",$T$426&gt;=5),T382,IF(AND('別紙3-1_区分⑤所要額内訳'!$I$4="小規模施設等(定員29人以下)",$T$426&gt;=2),T382,""))</f>
        <v/>
      </c>
      <c r="U489" s="312" t="str">
        <f>IF(AND('別紙3-1_区分⑤所要額内訳'!$I$4="大規模施設等(定員30人以上)",$U$426&gt;=5),U382,IF(AND('別紙3-1_区分⑤所要額内訳'!$I$4="小規模施設等(定員29人以下)",$U$426&gt;=2),U382,""))</f>
        <v/>
      </c>
      <c r="V489" s="312" t="str">
        <f>IF(AND('別紙3-1_区分⑤所要額内訳'!$I$4="大規模施設等(定員30人以上)",$V$426&gt;=5),V382,IF(AND('別紙3-1_区分⑤所要額内訳'!$I$4="小規模施設等(定員29人以下)",$V$426&gt;=2),V382,""))</f>
        <v/>
      </c>
      <c r="W489" s="312" t="str">
        <f>IF(AND('別紙3-1_区分⑤所要額内訳'!$I$4="大規模施設等(定員30人以上)",$W$426&gt;=5),W382,IF(AND('別紙3-1_区分⑤所要額内訳'!$I$4="小規模施設等(定員29人以下)",$W$426&gt;=2),W382,""))</f>
        <v/>
      </c>
      <c r="X489" s="312" t="str">
        <f>IF(AND('別紙3-1_区分⑤所要額内訳'!$I$4="大規模施設等(定員30人以上)",$X$426&gt;=5),X382,IF(AND('別紙3-1_区分⑤所要額内訳'!$I$4="小規模施設等(定員29人以下)",$X$426&gt;=2),X382,""))</f>
        <v/>
      </c>
      <c r="Y489" s="312" t="str">
        <f>IF(AND('別紙3-1_区分⑤所要額内訳'!$I$4="大規模施設等(定員30人以上)",$Y$426&gt;=5),Y382,IF(AND('別紙3-1_区分⑤所要額内訳'!$I$4="小規模施設等(定員29人以下)",$Y$426&gt;=2),Y382,""))</f>
        <v/>
      </c>
      <c r="Z489" s="312" t="str">
        <f>IF(AND('別紙3-1_区分⑤所要額内訳'!$I$4="大規模施設等(定員30人以上)",$Z$426&gt;=5),Z382,IF(AND('別紙3-1_区分⑤所要額内訳'!$I$4="小規模施設等(定員29人以下)",$Z$426&gt;=2),Z382,""))</f>
        <v/>
      </c>
      <c r="AA489" s="312" t="str">
        <f>IF(AND('別紙3-1_区分⑤所要額内訳'!$I$4="大規模施設等(定員30人以上)",$AA$426&gt;=5),AA382,IF(AND('別紙3-1_区分⑤所要額内訳'!$I$4="小規模施設等(定員29人以下)",$AA$426&gt;=2),AA382,""))</f>
        <v/>
      </c>
      <c r="AB489" s="312" t="str">
        <f>IF(AND('別紙3-1_区分⑤所要額内訳'!$I$4="大規模施設等(定員30人以上)",$AB$426&gt;=5),AB382,IF(AND('別紙3-1_区分⑤所要額内訳'!$I$4="小規模施設等(定員29人以下)",$AB$426&gt;=2),AB382,""))</f>
        <v/>
      </c>
      <c r="AC489" s="312" t="str">
        <f>IF(AND('別紙3-1_区分⑤所要額内訳'!$I$4="大規模施設等(定員30人以上)",$AC$426&gt;=5),AC382,IF(AND('別紙3-1_区分⑤所要額内訳'!$I$4="小規模施設等(定員29人以下)",$AC$426&gt;=2),AC382,""))</f>
        <v/>
      </c>
      <c r="AD489" s="312" t="str">
        <f>IF(AND('別紙3-1_区分⑤所要額内訳'!$I$4="大規模施設等(定員30人以上)",$AD$426&gt;=5),AD382,IF(AND('別紙3-1_区分⑤所要額内訳'!$I$4="小規模施設等(定員29人以下)",$AD$426&gt;=2),AD382,""))</f>
        <v/>
      </c>
      <c r="AE489" s="312" t="str">
        <f>IF(AND('別紙3-1_区分⑤所要額内訳'!$I$4="大規模施設等(定員30人以上)",$AE$426&gt;=5),AE382,IF(AND('別紙3-1_区分⑤所要額内訳'!$I$4="小規模施設等(定員29人以下)",$AE$426&gt;=2),AE382,""))</f>
        <v/>
      </c>
      <c r="AF489" s="312" t="str">
        <f>IF(AND('別紙3-1_区分⑤所要額内訳'!$I$4="大規模施設等(定員30人以上)",$AF$426&gt;=5),AF382,IF(AND('別紙3-1_区分⑤所要額内訳'!$I$4="小規模施設等(定員29人以下)",$AF$426&gt;=2),AF382,""))</f>
        <v/>
      </c>
      <c r="AG489" s="312" t="str">
        <f>IF(AND('別紙3-1_区分⑤所要額内訳'!$I$4="大規模施設等(定員30人以上)",$AG$426&gt;=5),AG382,IF(AND('別紙3-1_区分⑤所要額内訳'!$I$4="小規模施設等(定員29人以下)",$AG$426&gt;=2),AG382,""))</f>
        <v/>
      </c>
      <c r="AH489" s="312" t="str">
        <f>IF(AND('別紙3-1_区分⑤所要額内訳'!$I$4="大規模施設等(定員30人以上)",$AH$426&gt;=5),AH382,IF(AND('別紙3-1_区分⑤所要額内訳'!$I$4="小規模施設等(定員29人以下)",$AH$426&gt;=2),AH382,""))</f>
        <v/>
      </c>
      <c r="AI489" s="312" t="str">
        <f>IF(AND('別紙3-1_区分⑤所要額内訳'!$I$4="大規模施設等(定員30人以上)",$AI$426&gt;=5),AI382,IF(AND('別紙3-1_区分⑤所要額内訳'!$I$4="小規模施設等(定員29人以下)",$AI$426&gt;=2),AI382,""))</f>
        <v/>
      </c>
      <c r="AJ489" s="312" t="str">
        <f>IF(AND('別紙3-1_区分⑤所要額内訳'!$I$4="大規模施設等(定員30人以上)",$AJ$426&gt;=5),AJ382,IF(AND('別紙3-1_区分⑤所要額内訳'!$I$4="小規模施設等(定員29人以下)",$AJ$426&gt;=2),AJ382,""))</f>
        <v/>
      </c>
      <c r="AK489" s="312" t="str">
        <f>IF(AND('別紙3-1_区分⑤所要額内訳'!$I$4="大規模施設等(定員30人以上)",$AK$426&gt;=5),AK382,IF(AND('別紙3-1_区分⑤所要額内訳'!$I$4="小規模施設等(定員29人以下)",$AK$426&gt;=2),AK382,""))</f>
        <v/>
      </c>
      <c r="AL489" s="312" t="str">
        <f>IF(AND('別紙3-1_区分⑤所要額内訳'!$I$4="大規模施設等(定員30人以上)",$AL$426&gt;=5),AL382,IF(AND('別紙3-1_区分⑤所要額内訳'!$I$4="小規模施設等(定員29人以下)",$AL$426&gt;=2),AL382,""))</f>
        <v/>
      </c>
      <c r="AM489" s="312" t="str">
        <f>IF(AND('別紙3-1_区分⑤所要額内訳'!$I$4="大規模施設等(定員30人以上)",$AM$426&gt;=5),AM382,IF(AND('別紙3-1_区分⑤所要額内訳'!$I$4="小規模施設等(定員29人以下)",$AM$426&gt;=2),AM382,""))</f>
        <v/>
      </c>
      <c r="AN489" s="312" t="str">
        <f>IF(AND('別紙3-1_区分⑤所要額内訳'!$I$4="大規模施設等(定員30人以上)",$AN$426&gt;=5),AN382,IF(AND('別紙3-1_区分⑤所要額内訳'!$I$4="小規模施設等(定員29人以下)",$AN$426&gt;=2),AN382,""))</f>
        <v/>
      </c>
      <c r="AO489" s="312" t="str">
        <f>IF(AND('別紙3-1_区分⑤所要額内訳'!$I$4="大規模施設等(定員30人以上)",$AO$426&gt;=5),AO382,IF(AND('別紙3-1_区分⑤所要額内訳'!$I$4="小規模施設等(定員29人以下)",$AO$426&gt;=2),AO382,""))</f>
        <v/>
      </c>
      <c r="AP489" s="312" t="str">
        <f>IF(AND('別紙3-1_区分⑤所要額内訳'!$I$4="大規模施設等(定員30人以上)",$AP$426&gt;=5),AP382,IF(AND('別紙3-1_区分⑤所要額内訳'!$I$4="小規模施設等(定員29人以下)",$AP$426&gt;=2),AP382,""))</f>
        <v/>
      </c>
      <c r="AQ489" s="312" t="str">
        <f>IF(AND('別紙3-1_区分⑤所要額内訳'!$I$4="大規模施設等(定員30人以上)",$AQ$426&gt;=5),AQ382,IF(AND('別紙3-1_区分⑤所要額内訳'!$I$4="小規模施設等(定員29人以下)",$AQ$426&gt;=2),AQ382,""))</f>
        <v/>
      </c>
      <c r="AR489" s="312" t="str">
        <f>IF(AND('別紙3-1_区分⑤所要額内訳'!$I$4="大規模施設等(定員30人以上)",$AR$426&gt;=5),AR382,IF(AND('別紙3-1_区分⑤所要額内訳'!$I$4="小規模施設等(定員29人以下)",$AR$426&gt;=2),AR382,""))</f>
        <v/>
      </c>
      <c r="AS489" s="312" t="str">
        <f>IF(AND('別紙3-1_区分⑤所要額内訳'!$I$4="大規模施設等(定員30人以上)",$AS$426&gt;=5),AS382,IF(AND('別紙3-1_区分⑤所要額内訳'!$I$4="小規模施設等(定員29人以下)",$AS$426&gt;=2),AS382,""))</f>
        <v/>
      </c>
      <c r="AT489" s="312" t="str">
        <f>IF(AND('別紙3-1_区分⑤所要額内訳'!$I$4="大規模施設等(定員30人以上)",$AT$426&gt;=5),AT382,IF(AND('別紙3-1_区分⑤所要額内訳'!$I$4="小規模施設等(定員29人以下)",$AT$426&gt;=2),AT382,""))</f>
        <v/>
      </c>
      <c r="AU489" s="312" t="str">
        <f>IF(AND('別紙3-1_区分⑤所要額内訳'!$I$4="大規模施設等(定員30人以上)",$AU$426&gt;=5),AU382,IF(AND('別紙3-1_区分⑤所要額内訳'!$I$4="小規模施設等(定員29人以下)",$AU$426&gt;=2),AU382,""))</f>
        <v/>
      </c>
      <c r="AV489" s="312" t="str">
        <f>IF(AND('別紙3-1_区分⑤所要額内訳'!$I$4="大規模施設等(定員30人以上)",$AV$426&gt;=5),AV382,IF(AND('別紙3-1_区分⑤所要額内訳'!$I$4="小規模施設等(定員29人以下)",$AV$426&gt;=2),AV382,""))</f>
        <v/>
      </c>
      <c r="AW489" s="312" t="str">
        <f>IF(AND('別紙3-1_区分⑤所要額内訳'!$I$4="大規模施設等(定員30人以上)",$AW$426&gt;=5),AW382,IF(AND('別紙3-1_区分⑤所要額内訳'!$I$4="小規模施設等(定員29人以下)",$AW$426&gt;=2),AW382,""))</f>
        <v/>
      </c>
      <c r="AX489" s="312" t="str">
        <f>IF(AND('別紙3-1_区分⑤所要額内訳'!$I$4="大規模施設等(定員30人以上)",$AX$426&gt;=5),AX382,IF(AND('別紙3-1_区分⑤所要額内訳'!$I$4="小規模施設等(定員29人以下)",$AX$426&gt;=2),AX382,""))</f>
        <v/>
      </c>
      <c r="AY489" s="312" t="str">
        <f>IF(AND('別紙3-1_区分⑤所要額内訳'!$I$4="大規模施設等(定員30人以上)",$AY$426&gt;=5),AY382,IF(AND('別紙3-1_区分⑤所要額内訳'!$I$4="小規模施設等(定員29人以下)",$AY$426&gt;=2),AY382,""))</f>
        <v/>
      </c>
      <c r="AZ489" s="312" t="str">
        <f>IF(AND('別紙3-1_区分⑤所要額内訳'!$I$4="大規模施設等(定員30人以上)",$AZ$426&gt;=5),AZ382,IF(AND('別紙3-1_区分⑤所要額内訳'!$I$4="小規模施設等(定員29人以下)",$AZ$426&gt;=2),AZ382,""))</f>
        <v/>
      </c>
      <c r="BA489" s="312" t="str">
        <f>IF(AND('別紙3-1_区分⑤所要額内訳'!$I$4="大規模施設等(定員30人以上)",$BA$426&gt;=5),BA382,IF(AND('別紙3-1_区分⑤所要額内訳'!$I$4="小規模施設等(定員29人以下)",$BA$426&gt;=2),BA382,""))</f>
        <v/>
      </c>
      <c r="BB489" s="311">
        <f t="shared" si="456"/>
        <v>0</v>
      </c>
    </row>
    <row r="490" spans="1:54">
      <c r="A490" s="307" t="str">
        <f t="shared" si="457"/>
        <v/>
      </c>
      <c r="B490" s="313" t="str">
        <f t="shared" si="457"/>
        <v/>
      </c>
      <c r="C490" s="307" t="str">
        <f t="shared" si="457"/>
        <v/>
      </c>
      <c r="D490" s="312" t="str">
        <f>IF(AND('別紙3-1_区分⑤所要額内訳'!$I$4="大規模施設等(定員30人以上)",$D$426&gt;=5),D383,IF(AND('別紙3-1_区分⑤所要額内訳'!$I$4="小規模施設等(定員29人以下)",$D$426&gt;=2),D383,""))</f>
        <v/>
      </c>
      <c r="E490" s="312" t="str">
        <f>IF(AND('別紙3-1_区分⑤所要額内訳'!$I$4="大規模施設等(定員30人以上)",$E$426&gt;=5),E383,IF(AND('別紙3-1_区分⑤所要額内訳'!$I$4="小規模施設等(定員29人以下)",$E$426&gt;=2),E383,""))</f>
        <v/>
      </c>
      <c r="F490" s="312" t="str">
        <f>IF(AND('別紙3-1_区分⑤所要額内訳'!$I$4="大規模施設等(定員30人以上)",$F$426&gt;=5),F383,IF(AND('別紙3-1_区分⑤所要額内訳'!$I$4="小規模施設等(定員29人以下)",$F$426&gt;=2),F383,""))</f>
        <v/>
      </c>
      <c r="G490" s="312" t="str">
        <f>IF(AND('別紙3-1_区分⑤所要額内訳'!$I$4="大規模施設等(定員30人以上)",$G$426&gt;=5),G383,IF(AND('別紙3-1_区分⑤所要額内訳'!$I$4="小規模施設等(定員29人以下)",$G$426&gt;=2),G383,""))</f>
        <v/>
      </c>
      <c r="H490" s="312" t="str">
        <f>IF(AND('別紙3-1_区分⑤所要額内訳'!$I$4="大規模施設等(定員30人以上)",$H$426&gt;=5),H383,IF(AND('別紙3-1_区分⑤所要額内訳'!$I$4="小規模施設等(定員29人以下)",$H$426&gt;=2),H383,""))</f>
        <v/>
      </c>
      <c r="I490" s="312" t="str">
        <f>IF(AND('別紙3-1_区分⑤所要額内訳'!$I$4="大規模施設等(定員30人以上)",$I$426&gt;=5),I383,IF(AND('別紙3-1_区分⑤所要額内訳'!$I$4="小規模施設等(定員29人以下)",$I$426&gt;=2),I383,""))</f>
        <v/>
      </c>
      <c r="J490" s="312" t="str">
        <f>IF(AND('別紙3-1_区分⑤所要額内訳'!$I$4="大規模施設等(定員30人以上)",$J$426&gt;=5),J383,IF(AND('別紙3-1_区分⑤所要額内訳'!$I$4="小規模施設等(定員29人以下)",$J$426&gt;=2),J383,""))</f>
        <v/>
      </c>
      <c r="K490" s="312" t="str">
        <f>IF(AND('別紙3-1_区分⑤所要額内訳'!$I$4="大規模施設等(定員30人以上)",$K$426&gt;=5),K383,IF(AND('別紙3-1_区分⑤所要額内訳'!$I$4="小規模施設等(定員29人以下)",$K$426&gt;=2),K383,""))</f>
        <v/>
      </c>
      <c r="L490" s="312" t="str">
        <f>IF(AND('別紙3-1_区分⑤所要額内訳'!$I$4="大規模施設等(定員30人以上)",$L$426&gt;=5),L383,IF(AND('別紙3-1_区分⑤所要額内訳'!$I$4="小規模施設等(定員29人以下)",$L$426&gt;=2),L383,""))</f>
        <v/>
      </c>
      <c r="M490" s="312" t="str">
        <f>IF(AND('別紙3-1_区分⑤所要額内訳'!$I$4="大規模施設等(定員30人以上)",$M$426&gt;=5),M383,IF(AND('別紙3-1_区分⑤所要額内訳'!$I$4="小規模施設等(定員29人以下)",$M$426&gt;=2),M383,""))</f>
        <v/>
      </c>
      <c r="N490" s="312" t="str">
        <f>IF(AND('別紙3-1_区分⑤所要額内訳'!$I$4="大規模施設等(定員30人以上)",$N$426&gt;=5),N383,IF(AND('別紙3-1_区分⑤所要額内訳'!$I$4="小規模施設等(定員29人以下)",$N$426&gt;=2),N383,""))</f>
        <v/>
      </c>
      <c r="O490" s="312" t="str">
        <f>IF(AND('別紙3-1_区分⑤所要額内訳'!$I$4="大規模施設等(定員30人以上)",$O$426&gt;=5),O383,IF(AND('別紙3-1_区分⑤所要額内訳'!$I$4="小規模施設等(定員29人以下)",$O$426&gt;=2),O383,""))</f>
        <v/>
      </c>
      <c r="P490" s="312" t="str">
        <f>IF(AND('別紙3-1_区分⑤所要額内訳'!$I$4="大規模施設等(定員30人以上)",$P$426&gt;=5),P383,IF(AND('別紙3-1_区分⑤所要額内訳'!$I$4="小規模施設等(定員29人以下)",$P$426&gt;=2),P383,""))</f>
        <v/>
      </c>
      <c r="Q490" s="312" t="str">
        <f>IF(AND('別紙3-1_区分⑤所要額内訳'!$I$4="大規模施設等(定員30人以上)",$Q$426&gt;=5),Q383,IF(AND('別紙3-1_区分⑤所要額内訳'!$I$4="小規模施設等(定員29人以下)",$Q$426&gt;=2),Q383,""))</f>
        <v/>
      </c>
      <c r="R490" s="312" t="str">
        <f>IF(AND('別紙3-1_区分⑤所要額内訳'!$I$4="大規模施設等(定員30人以上)",$R$426&gt;=5),R383,IF(AND('別紙3-1_区分⑤所要額内訳'!$I$4="小規模施設等(定員29人以下)",$R$426&gt;=2),R383,""))</f>
        <v/>
      </c>
      <c r="S490" s="312" t="str">
        <f>IF(AND('別紙3-1_区分⑤所要額内訳'!$I$4="大規模施設等(定員30人以上)",$S$426&gt;=5),S383,IF(AND('別紙3-1_区分⑤所要額内訳'!$I$4="小規模施設等(定員29人以下)",$S$426&gt;=2),S383,""))</f>
        <v/>
      </c>
      <c r="T490" s="312" t="str">
        <f>IF(AND('別紙3-1_区分⑤所要額内訳'!$I$4="大規模施設等(定員30人以上)",$T$426&gt;=5),T383,IF(AND('別紙3-1_区分⑤所要額内訳'!$I$4="小規模施設等(定員29人以下)",$T$426&gt;=2),T383,""))</f>
        <v/>
      </c>
      <c r="U490" s="312" t="str">
        <f>IF(AND('別紙3-1_区分⑤所要額内訳'!$I$4="大規模施設等(定員30人以上)",$U$426&gt;=5),U383,IF(AND('別紙3-1_区分⑤所要額内訳'!$I$4="小規模施設等(定員29人以下)",$U$426&gt;=2),U383,""))</f>
        <v/>
      </c>
      <c r="V490" s="312" t="str">
        <f>IF(AND('別紙3-1_区分⑤所要額内訳'!$I$4="大規模施設等(定員30人以上)",$V$426&gt;=5),V383,IF(AND('別紙3-1_区分⑤所要額内訳'!$I$4="小規模施設等(定員29人以下)",$V$426&gt;=2),V383,""))</f>
        <v/>
      </c>
      <c r="W490" s="312" t="str">
        <f>IF(AND('別紙3-1_区分⑤所要額内訳'!$I$4="大規模施設等(定員30人以上)",$W$426&gt;=5),W383,IF(AND('別紙3-1_区分⑤所要額内訳'!$I$4="小規模施設等(定員29人以下)",$W$426&gt;=2),W383,""))</f>
        <v/>
      </c>
      <c r="X490" s="312" t="str">
        <f>IF(AND('別紙3-1_区分⑤所要額内訳'!$I$4="大規模施設等(定員30人以上)",$X$426&gt;=5),X383,IF(AND('別紙3-1_区分⑤所要額内訳'!$I$4="小規模施設等(定員29人以下)",$X$426&gt;=2),X383,""))</f>
        <v/>
      </c>
      <c r="Y490" s="312" t="str">
        <f>IF(AND('別紙3-1_区分⑤所要額内訳'!$I$4="大規模施設等(定員30人以上)",$Y$426&gt;=5),Y383,IF(AND('別紙3-1_区分⑤所要額内訳'!$I$4="小規模施設等(定員29人以下)",$Y$426&gt;=2),Y383,""))</f>
        <v/>
      </c>
      <c r="Z490" s="312" t="str">
        <f>IF(AND('別紙3-1_区分⑤所要額内訳'!$I$4="大規模施設等(定員30人以上)",$Z$426&gt;=5),Z383,IF(AND('別紙3-1_区分⑤所要額内訳'!$I$4="小規模施設等(定員29人以下)",$Z$426&gt;=2),Z383,""))</f>
        <v/>
      </c>
      <c r="AA490" s="312" t="str">
        <f>IF(AND('別紙3-1_区分⑤所要額内訳'!$I$4="大規模施設等(定員30人以上)",$AA$426&gt;=5),AA383,IF(AND('別紙3-1_区分⑤所要額内訳'!$I$4="小規模施設等(定員29人以下)",$AA$426&gt;=2),AA383,""))</f>
        <v/>
      </c>
      <c r="AB490" s="312" t="str">
        <f>IF(AND('別紙3-1_区分⑤所要額内訳'!$I$4="大規模施設等(定員30人以上)",$AB$426&gt;=5),AB383,IF(AND('別紙3-1_区分⑤所要額内訳'!$I$4="小規模施設等(定員29人以下)",$AB$426&gt;=2),AB383,""))</f>
        <v/>
      </c>
      <c r="AC490" s="312" t="str">
        <f>IF(AND('別紙3-1_区分⑤所要額内訳'!$I$4="大規模施設等(定員30人以上)",$AC$426&gt;=5),AC383,IF(AND('別紙3-1_区分⑤所要額内訳'!$I$4="小規模施設等(定員29人以下)",$AC$426&gt;=2),AC383,""))</f>
        <v/>
      </c>
      <c r="AD490" s="312" t="str">
        <f>IF(AND('別紙3-1_区分⑤所要額内訳'!$I$4="大規模施設等(定員30人以上)",$AD$426&gt;=5),AD383,IF(AND('別紙3-1_区分⑤所要額内訳'!$I$4="小規模施設等(定員29人以下)",$AD$426&gt;=2),AD383,""))</f>
        <v/>
      </c>
      <c r="AE490" s="312" t="str">
        <f>IF(AND('別紙3-1_区分⑤所要額内訳'!$I$4="大規模施設等(定員30人以上)",$AE$426&gt;=5),AE383,IF(AND('別紙3-1_区分⑤所要額内訳'!$I$4="小規模施設等(定員29人以下)",$AE$426&gt;=2),AE383,""))</f>
        <v/>
      </c>
      <c r="AF490" s="312" t="str">
        <f>IF(AND('別紙3-1_区分⑤所要額内訳'!$I$4="大規模施設等(定員30人以上)",$AF$426&gt;=5),AF383,IF(AND('別紙3-1_区分⑤所要額内訳'!$I$4="小規模施設等(定員29人以下)",$AF$426&gt;=2),AF383,""))</f>
        <v/>
      </c>
      <c r="AG490" s="312" t="str">
        <f>IF(AND('別紙3-1_区分⑤所要額内訳'!$I$4="大規模施設等(定員30人以上)",$AG$426&gt;=5),AG383,IF(AND('別紙3-1_区分⑤所要額内訳'!$I$4="小規模施設等(定員29人以下)",$AG$426&gt;=2),AG383,""))</f>
        <v/>
      </c>
      <c r="AH490" s="312" t="str">
        <f>IF(AND('別紙3-1_区分⑤所要額内訳'!$I$4="大規模施設等(定員30人以上)",$AH$426&gt;=5),AH383,IF(AND('別紙3-1_区分⑤所要額内訳'!$I$4="小規模施設等(定員29人以下)",$AH$426&gt;=2),AH383,""))</f>
        <v/>
      </c>
      <c r="AI490" s="312" t="str">
        <f>IF(AND('別紙3-1_区分⑤所要額内訳'!$I$4="大規模施設等(定員30人以上)",$AI$426&gt;=5),AI383,IF(AND('別紙3-1_区分⑤所要額内訳'!$I$4="小規模施設等(定員29人以下)",$AI$426&gt;=2),AI383,""))</f>
        <v/>
      </c>
      <c r="AJ490" s="312" t="str">
        <f>IF(AND('別紙3-1_区分⑤所要額内訳'!$I$4="大規模施設等(定員30人以上)",$AJ$426&gt;=5),AJ383,IF(AND('別紙3-1_区分⑤所要額内訳'!$I$4="小規模施設等(定員29人以下)",$AJ$426&gt;=2),AJ383,""))</f>
        <v/>
      </c>
      <c r="AK490" s="312" t="str">
        <f>IF(AND('別紙3-1_区分⑤所要額内訳'!$I$4="大規模施設等(定員30人以上)",$AK$426&gt;=5),AK383,IF(AND('別紙3-1_区分⑤所要額内訳'!$I$4="小規模施設等(定員29人以下)",$AK$426&gt;=2),AK383,""))</f>
        <v/>
      </c>
      <c r="AL490" s="312" t="str">
        <f>IF(AND('別紙3-1_区分⑤所要額内訳'!$I$4="大規模施設等(定員30人以上)",$AL$426&gt;=5),AL383,IF(AND('別紙3-1_区分⑤所要額内訳'!$I$4="小規模施設等(定員29人以下)",$AL$426&gt;=2),AL383,""))</f>
        <v/>
      </c>
      <c r="AM490" s="312" t="str">
        <f>IF(AND('別紙3-1_区分⑤所要額内訳'!$I$4="大規模施設等(定員30人以上)",$AM$426&gt;=5),AM383,IF(AND('別紙3-1_区分⑤所要額内訳'!$I$4="小規模施設等(定員29人以下)",$AM$426&gt;=2),AM383,""))</f>
        <v/>
      </c>
      <c r="AN490" s="312" t="str">
        <f>IF(AND('別紙3-1_区分⑤所要額内訳'!$I$4="大規模施設等(定員30人以上)",$AN$426&gt;=5),AN383,IF(AND('別紙3-1_区分⑤所要額内訳'!$I$4="小規模施設等(定員29人以下)",$AN$426&gt;=2),AN383,""))</f>
        <v/>
      </c>
      <c r="AO490" s="312" t="str">
        <f>IF(AND('別紙3-1_区分⑤所要額内訳'!$I$4="大規模施設等(定員30人以上)",$AO$426&gt;=5),AO383,IF(AND('別紙3-1_区分⑤所要額内訳'!$I$4="小規模施設等(定員29人以下)",$AO$426&gt;=2),AO383,""))</f>
        <v/>
      </c>
      <c r="AP490" s="312" t="str">
        <f>IF(AND('別紙3-1_区分⑤所要額内訳'!$I$4="大規模施設等(定員30人以上)",$AP$426&gt;=5),AP383,IF(AND('別紙3-1_区分⑤所要額内訳'!$I$4="小規模施設等(定員29人以下)",$AP$426&gt;=2),AP383,""))</f>
        <v/>
      </c>
      <c r="AQ490" s="312" t="str">
        <f>IF(AND('別紙3-1_区分⑤所要額内訳'!$I$4="大規模施設等(定員30人以上)",$AQ$426&gt;=5),AQ383,IF(AND('別紙3-1_区分⑤所要額内訳'!$I$4="小規模施設等(定員29人以下)",$AQ$426&gt;=2),AQ383,""))</f>
        <v/>
      </c>
      <c r="AR490" s="312" t="str">
        <f>IF(AND('別紙3-1_区分⑤所要額内訳'!$I$4="大規模施設等(定員30人以上)",$AR$426&gt;=5),AR383,IF(AND('別紙3-1_区分⑤所要額内訳'!$I$4="小規模施設等(定員29人以下)",$AR$426&gt;=2),AR383,""))</f>
        <v/>
      </c>
      <c r="AS490" s="312" t="str">
        <f>IF(AND('別紙3-1_区分⑤所要額内訳'!$I$4="大規模施設等(定員30人以上)",$AS$426&gt;=5),AS383,IF(AND('別紙3-1_区分⑤所要額内訳'!$I$4="小規模施設等(定員29人以下)",$AS$426&gt;=2),AS383,""))</f>
        <v/>
      </c>
      <c r="AT490" s="312" t="str">
        <f>IF(AND('別紙3-1_区分⑤所要額内訳'!$I$4="大規模施設等(定員30人以上)",$AT$426&gt;=5),AT383,IF(AND('別紙3-1_区分⑤所要額内訳'!$I$4="小規模施設等(定員29人以下)",$AT$426&gt;=2),AT383,""))</f>
        <v/>
      </c>
      <c r="AU490" s="312" t="str">
        <f>IF(AND('別紙3-1_区分⑤所要額内訳'!$I$4="大規模施設等(定員30人以上)",$AU$426&gt;=5),AU383,IF(AND('別紙3-1_区分⑤所要額内訳'!$I$4="小規模施設等(定員29人以下)",$AU$426&gt;=2),AU383,""))</f>
        <v/>
      </c>
      <c r="AV490" s="312" t="str">
        <f>IF(AND('別紙3-1_区分⑤所要額内訳'!$I$4="大規模施設等(定員30人以上)",$AV$426&gt;=5),AV383,IF(AND('別紙3-1_区分⑤所要額内訳'!$I$4="小規模施設等(定員29人以下)",$AV$426&gt;=2),AV383,""))</f>
        <v/>
      </c>
      <c r="AW490" s="312" t="str">
        <f>IF(AND('別紙3-1_区分⑤所要額内訳'!$I$4="大規模施設等(定員30人以上)",$AW$426&gt;=5),AW383,IF(AND('別紙3-1_区分⑤所要額内訳'!$I$4="小規模施設等(定員29人以下)",$AW$426&gt;=2),AW383,""))</f>
        <v/>
      </c>
      <c r="AX490" s="312" t="str">
        <f>IF(AND('別紙3-1_区分⑤所要額内訳'!$I$4="大規模施設等(定員30人以上)",$AX$426&gt;=5),AX383,IF(AND('別紙3-1_区分⑤所要額内訳'!$I$4="小規模施設等(定員29人以下)",$AX$426&gt;=2),AX383,""))</f>
        <v/>
      </c>
      <c r="AY490" s="312" t="str">
        <f>IF(AND('別紙3-1_区分⑤所要額内訳'!$I$4="大規模施設等(定員30人以上)",$AY$426&gt;=5),AY383,IF(AND('別紙3-1_区分⑤所要額内訳'!$I$4="小規模施設等(定員29人以下)",$AY$426&gt;=2),AY383,""))</f>
        <v/>
      </c>
      <c r="AZ490" s="312" t="str">
        <f>IF(AND('別紙3-1_区分⑤所要額内訳'!$I$4="大規模施設等(定員30人以上)",$AZ$426&gt;=5),AZ383,IF(AND('別紙3-1_区分⑤所要額内訳'!$I$4="小規模施設等(定員29人以下)",$AZ$426&gt;=2),AZ383,""))</f>
        <v/>
      </c>
      <c r="BA490" s="312" t="str">
        <f>IF(AND('別紙3-1_区分⑤所要額内訳'!$I$4="大規模施設等(定員30人以上)",$BA$426&gt;=5),BA383,IF(AND('別紙3-1_区分⑤所要額内訳'!$I$4="小規模施設等(定員29人以下)",$BA$426&gt;=2),BA383,""))</f>
        <v/>
      </c>
      <c r="BB490" s="311">
        <f t="shared" si="456"/>
        <v>0</v>
      </c>
    </row>
    <row r="491" spans="1:54">
      <c r="A491" s="307" t="str">
        <f t="shared" si="457"/>
        <v/>
      </c>
      <c r="B491" s="313" t="str">
        <f t="shared" si="457"/>
        <v/>
      </c>
      <c r="C491" s="307" t="str">
        <f t="shared" si="457"/>
        <v/>
      </c>
      <c r="D491" s="312" t="str">
        <f>IF(AND('別紙3-1_区分⑤所要額内訳'!$I$4="大規模施設等(定員30人以上)",$D$426&gt;=5),D384,IF(AND('別紙3-1_区分⑤所要額内訳'!$I$4="小規模施設等(定員29人以下)",$D$426&gt;=2),D384,""))</f>
        <v/>
      </c>
      <c r="E491" s="312" t="str">
        <f>IF(AND('別紙3-1_区分⑤所要額内訳'!$I$4="大規模施設等(定員30人以上)",$E$426&gt;=5),E384,IF(AND('別紙3-1_区分⑤所要額内訳'!$I$4="小規模施設等(定員29人以下)",$E$426&gt;=2),E384,""))</f>
        <v/>
      </c>
      <c r="F491" s="312" t="str">
        <f>IF(AND('別紙3-1_区分⑤所要額内訳'!$I$4="大規模施設等(定員30人以上)",$F$426&gt;=5),F384,IF(AND('別紙3-1_区分⑤所要額内訳'!$I$4="小規模施設等(定員29人以下)",$F$426&gt;=2),F384,""))</f>
        <v/>
      </c>
      <c r="G491" s="312" t="str">
        <f>IF(AND('別紙3-1_区分⑤所要額内訳'!$I$4="大規模施設等(定員30人以上)",$G$426&gt;=5),G384,IF(AND('別紙3-1_区分⑤所要額内訳'!$I$4="小規模施設等(定員29人以下)",$G$426&gt;=2),G384,""))</f>
        <v/>
      </c>
      <c r="H491" s="312" t="str">
        <f>IF(AND('別紙3-1_区分⑤所要額内訳'!$I$4="大規模施設等(定員30人以上)",$H$426&gt;=5),H384,IF(AND('別紙3-1_区分⑤所要額内訳'!$I$4="小規模施設等(定員29人以下)",$H$426&gt;=2),H384,""))</f>
        <v/>
      </c>
      <c r="I491" s="312" t="str">
        <f>IF(AND('別紙3-1_区分⑤所要額内訳'!$I$4="大規模施設等(定員30人以上)",$I$426&gt;=5),I384,IF(AND('別紙3-1_区分⑤所要額内訳'!$I$4="小規模施設等(定員29人以下)",$I$426&gt;=2),I384,""))</f>
        <v/>
      </c>
      <c r="J491" s="312" t="str">
        <f>IF(AND('別紙3-1_区分⑤所要額内訳'!$I$4="大規模施設等(定員30人以上)",$J$426&gt;=5),J384,IF(AND('別紙3-1_区分⑤所要額内訳'!$I$4="小規模施設等(定員29人以下)",$J$426&gt;=2),J384,""))</f>
        <v/>
      </c>
      <c r="K491" s="312" t="str">
        <f>IF(AND('別紙3-1_区分⑤所要額内訳'!$I$4="大規模施設等(定員30人以上)",$K$426&gt;=5),K384,IF(AND('別紙3-1_区分⑤所要額内訳'!$I$4="小規模施設等(定員29人以下)",$K$426&gt;=2),K384,""))</f>
        <v/>
      </c>
      <c r="L491" s="312" t="str">
        <f>IF(AND('別紙3-1_区分⑤所要額内訳'!$I$4="大規模施設等(定員30人以上)",$L$426&gt;=5),L384,IF(AND('別紙3-1_区分⑤所要額内訳'!$I$4="小規模施設等(定員29人以下)",$L$426&gt;=2),L384,""))</f>
        <v/>
      </c>
      <c r="M491" s="312" t="str">
        <f>IF(AND('別紙3-1_区分⑤所要額内訳'!$I$4="大規模施設等(定員30人以上)",$M$426&gt;=5),M384,IF(AND('別紙3-1_区分⑤所要額内訳'!$I$4="小規模施設等(定員29人以下)",$M$426&gt;=2),M384,""))</f>
        <v/>
      </c>
      <c r="N491" s="312" t="str">
        <f>IF(AND('別紙3-1_区分⑤所要額内訳'!$I$4="大規模施設等(定員30人以上)",$N$426&gt;=5),N384,IF(AND('別紙3-1_区分⑤所要額内訳'!$I$4="小規模施設等(定員29人以下)",$N$426&gt;=2),N384,""))</f>
        <v/>
      </c>
      <c r="O491" s="312" t="str">
        <f>IF(AND('別紙3-1_区分⑤所要額内訳'!$I$4="大規模施設等(定員30人以上)",$O$426&gt;=5),O384,IF(AND('別紙3-1_区分⑤所要額内訳'!$I$4="小規模施設等(定員29人以下)",$O$426&gt;=2),O384,""))</f>
        <v/>
      </c>
      <c r="P491" s="312" t="str">
        <f>IF(AND('別紙3-1_区分⑤所要額内訳'!$I$4="大規模施設等(定員30人以上)",$P$426&gt;=5),P384,IF(AND('別紙3-1_区分⑤所要額内訳'!$I$4="小規模施設等(定員29人以下)",$P$426&gt;=2),P384,""))</f>
        <v/>
      </c>
      <c r="Q491" s="312" t="str">
        <f>IF(AND('別紙3-1_区分⑤所要額内訳'!$I$4="大規模施設等(定員30人以上)",$Q$426&gt;=5),Q384,IF(AND('別紙3-1_区分⑤所要額内訳'!$I$4="小規模施設等(定員29人以下)",$Q$426&gt;=2),Q384,""))</f>
        <v/>
      </c>
      <c r="R491" s="312" t="str">
        <f>IF(AND('別紙3-1_区分⑤所要額内訳'!$I$4="大規模施設等(定員30人以上)",$R$426&gt;=5),R384,IF(AND('別紙3-1_区分⑤所要額内訳'!$I$4="小規模施設等(定員29人以下)",$R$426&gt;=2),R384,""))</f>
        <v/>
      </c>
      <c r="S491" s="312" t="str">
        <f>IF(AND('別紙3-1_区分⑤所要額内訳'!$I$4="大規模施設等(定員30人以上)",$S$426&gt;=5),S384,IF(AND('別紙3-1_区分⑤所要額内訳'!$I$4="小規模施設等(定員29人以下)",$S$426&gt;=2),S384,""))</f>
        <v/>
      </c>
      <c r="T491" s="312" t="str">
        <f>IF(AND('別紙3-1_区分⑤所要額内訳'!$I$4="大規模施設等(定員30人以上)",$T$426&gt;=5),T384,IF(AND('別紙3-1_区分⑤所要額内訳'!$I$4="小規模施設等(定員29人以下)",$T$426&gt;=2),T384,""))</f>
        <v/>
      </c>
      <c r="U491" s="312" t="str">
        <f>IF(AND('別紙3-1_区分⑤所要額内訳'!$I$4="大規模施設等(定員30人以上)",$U$426&gt;=5),U384,IF(AND('別紙3-1_区分⑤所要額内訳'!$I$4="小規模施設等(定員29人以下)",$U$426&gt;=2),U384,""))</f>
        <v/>
      </c>
      <c r="V491" s="312" t="str">
        <f>IF(AND('別紙3-1_区分⑤所要額内訳'!$I$4="大規模施設等(定員30人以上)",$V$426&gt;=5),V384,IF(AND('別紙3-1_区分⑤所要額内訳'!$I$4="小規模施設等(定員29人以下)",$V$426&gt;=2),V384,""))</f>
        <v/>
      </c>
      <c r="W491" s="312" t="str">
        <f>IF(AND('別紙3-1_区分⑤所要額内訳'!$I$4="大規模施設等(定員30人以上)",$W$426&gt;=5),W384,IF(AND('別紙3-1_区分⑤所要額内訳'!$I$4="小規模施設等(定員29人以下)",$W$426&gt;=2),W384,""))</f>
        <v/>
      </c>
      <c r="X491" s="312" t="str">
        <f>IF(AND('別紙3-1_区分⑤所要額内訳'!$I$4="大規模施設等(定員30人以上)",$X$426&gt;=5),X384,IF(AND('別紙3-1_区分⑤所要額内訳'!$I$4="小規模施設等(定員29人以下)",$X$426&gt;=2),X384,""))</f>
        <v/>
      </c>
      <c r="Y491" s="312" t="str">
        <f>IF(AND('別紙3-1_区分⑤所要額内訳'!$I$4="大規模施設等(定員30人以上)",$Y$426&gt;=5),Y384,IF(AND('別紙3-1_区分⑤所要額内訳'!$I$4="小規模施設等(定員29人以下)",$Y$426&gt;=2),Y384,""))</f>
        <v/>
      </c>
      <c r="Z491" s="312" t="str">
        <f>IF(AND('別紙3-1_区分⑤所要額内訳'!$I$4="大規模施設等(定員30人以上)",$Z$426&gt;=5),Z384,IF(AND('別紙3-1_区分⑤所要額内訳'!$I$4="小規模施設等(定員29人以下)",$Z$426&gt;=2),Z384,""))</f>
        <v/>
      </c>
      <c r="AA491" s="312" t="str">
        <f>IF(AND('別紙3-1_区分⑤所要額内訳'!$I$4="大規模施設等(定員30人以上)",$AA$426&gt;=5),AA384,IF(AND('別紙3-1_区分⑤所要額内訳'!$I$4="小規模施設等(定員29人以下)",$AA$426&gt;=2),AA384,""))</f>
        <v/>
      </c>
      <c r="AB491" s="312" t="str">
        <f>IF(AND('別紙3-1_区分⑤所要額内訳'!$I$4="大規模施設等(定員30人以上)",$AB$426&gt;=5),AB384,IF(AND('別紙3-1_区分⑤所要額内訳'!$I$4="小規模施設等(定員29人以下)",$AB$426&gt;=2),AB384,""))</f>
        <v/>
      </c>
      <c r="AC491" s="312" t="str">
        <f>IF(AND('別紙3-1_区分⑤所要額内訳'!$I$4="大規模施設等(定員30人以上)",$AC$426&gt;=5),AC384,IF(AND('別紙3-1_区分⑤所要額内訳'!$I$4="小規模施設等(定員29人以下)",$AC$426&gt;=2),AC384,""))</f>
        <v/>
      </c>
      <c r="AD491" s="312" t="str">
        <f>IF(AND('別紙3-1_区分⑤所要額内訳'!$I$4="大規模施設等(定員30人以上)",$AD$426&gt;=5),AD384,IF(AND('別紙3-1_区分⑤所要額内訳'!$I$4="小規模施設等(定員29人以下)",$AD$426&gt;=2),AD384,""))</f>
        <v/>
      </c>
      <c r="AE491" s="312" t="str">
        <f>IF(AND('別紙3-1_区分⑤所要額内訳'!$I$4="大規模施設等(定員30人以上)",$AE$426&gt;=5),AE384,IF(AND('別紙3-1_区分⑤所要額内訳'!$I$4="小規模施設等(定員29人以下)",$AE$426&gt;=2),AE384,""))</f>
        <v/>
      </c>
      <c r="AF491" s="312" t="str">
        <f>IF(AND('別紙3-1_区分⑤所要額内訳'!$I$4="大規模施設等(定員30人以上)",$AF$426&gt;=5),AF384,IF(AND('別紙3-1_区分⑤所要額内訳'!$I$4="小規模施設等(定員29人以下)",$AF$426&gt;=2),AF384,""))</f>
        <v/>
      </c>
      <c r="AG491" s="312" t="str">
        <f>IF(AND('別紙3-1_区分⑤所要額内訳'!$I$4="大規模施設等(定員30人以上)",$AG$426&gt;=5),AG384,IF(AND('別紙3-1_区分⑤所要額内訳'!$I$4="小規模施設等(定員29人以下)",$AG$426&gt;=2),AG384,""))</f>
        <v/>
      </c>
      <c r="AH491" s="312" t="str">
        <f>IF(AND('別紙3-1_区分⑤所要額内訳'!$I$4="大規模施設等(定員30人以上)",$AH$426&gt;=5),AH384,IF(AND('別紙3-1_区分⑤所要額内訳'!$I$4="小規模施設等(定員29人以下)",$AH$426&gt;=2),AH384,""))</f>
        <v/>
      </c>
      <c r="AI491" s="312" t="str">
        <f>IF(AND('別紙3-1_区分⑤所要額内訳'!$I$4="大規模施設等(定員30人以上)",$AI$426&gt;=5),AI384,IF(AND('別紙3-1_区分⑤所要額内訳'!$I$4="小規模施設等(定員29人以下)",$AI$426&gt;=2),AI384,""))</f>
        <v/>
      </c>
      <c r="AJ491" s="312" t="str">
        <f>IF(AND('別紙3-1_区分⑤所要額内訳'!$I$4="大規模施設等(定員30人以上)",$AJ$426&gt;=5),AJ384,IF(AND('別紙3-1_区分⑤所要額内訳'!$I$4="小規模施設等(定員29人以下)",$AJ$426&gt;=2),AJ384,""))</f>
        <v/>
      </c>
      <c r="AK491" s="312" t="str">
        <f>IF(AND('別紙3-1_区分⑤所要額内訳'!$I$4="大規模施設等(定員30人以上)",$AK$426&gt;=5),AK384,IF(AND('別紙3-1_区分⑤所要額内訳'!$I$4="小規模施設等(定員29人以下)",$AK$426&gt;=2),AK384,""))</f>
        <v/>
      </c>
      <c r="AL491" s="312" t="str">
        <f>IF(AND('別紙3-1_区分⑤所要額内訳'!$I$4="大規模施設等(定員30人以上)",$AL$426&gt;=5),AL384,IF(AND('別紙3-1_区分⑤所要額内訳'!$I$4="小規模施設等(定員29人以下)",$AL$426&gt;=2),AL384,""))</f>
        <v/>
      </c>
      <c r="AM491" s="312" t="str">
        <f>IF(AND('別紙3-1_区分⑤所要額内訳'!$I$4="大規模施設等(定員30人以上)",$AM$426&gt;=5),AM384,IF(AND('別紙3-1_区分⑤所要額内訳'!$I$4="小規模施設等(定員29人以下)",$AM$426&gt;=2),AM384,""))</f>
        <v/>
      </c>
      <c r="AN491" s="312" t="str">
        <f>IF(AND('別紙3-1_区分⑤所要額内訳'!$I$4="大規模施設等(定員30人以上)",$AN$426&gt;=5),AN384,IF(AND('別紙3-1_区分⑤所要額内訳'!$I$4="小規模施設等(定員29人以下)",$AN$426&gt;=2),AN384,""))</f>
        <v/>
      </c>
      <c r="AO491" s="312" t="str">
        <f>IF(AND('別紙3-1_区分⑤所要額内訳'!$I$4="大規模施設等(定員30人以上)",$AO$426&gt;=5),AO384,IF(AND('別紙3-1_区分⑤所要額内訳'!$I$4="小規模施設等(定員29人以下)",$AO$426&gt;=2),AO384,""))</f>
        <v/>
      </c>
      <c r="AP491" s="312" t="str">
        <f>IF(AND('別紙3-1_区分⑤所要額内訳'!$I$4="大規模施設等(定員30人以上)",$AP$426&gt;=5),AP384,IF(AND('別紙3-1_区分⑤所要額内訳'!$I$4="小規模施設等(定員29人以下)",$AP$426&gt;=2),AP384,""))</f>
        <v/>
      </c>
      <c r="AQ491" s="312" t="str">
        <f>IF(AND('別紙3-1_区分⑤所要額内訳'!$I$4="大規模施設等(定員30人以上)",$AQ$426&gt;=5),AQ384,IF(AND('別紙3-1_区分⑤所要額内訳'!$I$4="小規模施設等(定員29人以下)",$AQ$426&gt;=2),AQ384,""))</f>
        <v/>
      </c>
      <c r="AR491" s="312" t="str">
        <f>IF(AND('別紙3-1_区分⑤所要額内訳'!$I$4="大規模施設等(定員30人以上)",$AR$426&gt;=5),AR384,IF(AND('別紙3-1_区分⑤所要額内訳'!$I$4="小規模施設等(定員29人以下)",$AR$426&gt;=2),AR384,""))</f>
        <v/>
      </c>
      <c r="AS491" s="312" t="str">
        <f>IF(AND('別紙3-1_区分⑤所要額内訳'!$I$4="大規模施設等(定員30人以上)",$AS$426&gt;=5),AS384,IF(AND('別紙3-1_区分⑤所要額内訳'!$I$4="小規模施設等(定員29人以下)",$AS$426&gt;=2),AS384,""))</f>
        <v/>
      </c>
      <c r="AT491" s="312" t="str">
        <f>IF(AND('別紙3-1_区分⑤所要額内訳'!$I$4="大規模施設等(定員30人以上)",$AT$426&gt;=5),AT384,IF(AND('別紙3-1_区分⑤所要額内訳'!$I$4="小規模施設等(定員29人以下)",$AT$426&gt;=2),AT384,""))</f>
        <v/>
      </c>
      <c r="AU491" s="312" t="str">
        <f>IF(AND('別紙3-1_区分⑤所要額内訳'!$I$4="大規模施設等(定員30人以上)",$AU$426&gt;=5),AU384,IF(AND('別紙3-1_区分⑤所要額内訳'!$I$4="小規模施設等(定員29人以下)",$AU$426&gt;=2),AU384,""))</f>
        <v/>
      </c>
      <c r="AV491" s="312" t="str">
        <f>IF(AND('別紙3-1_区分⑤所要額内訳'!$I$4="大規模施設等(定員30人以上)",$AV$426&gt;=5),AV384,IF(AND('別紙3-1_区分⑤所要額内訳'!$I$4="小規模施設等(定員29人以下)",$AV$426&gt;=2),AV384,""))</f>
        <v/>
      </c>
      <c r="AW491" s="312" t="str">
        <f>IF(AND('別紙3-1_区分⑤所要額内訳'!$I$4="大規模施設等(定員30人以上)",$AW$426&gt;=5),AW384,IF(AND('別紙3-1_区分⑤所要額内訳'!$I$4="小規模施設等(定員29人以下)",$AW$426&gt;=2),AW384,""))</f>
        <v/>
      </c>
      <c r="AX491" s="312" t="str">
        <f>IF(AND('別紙3-1_区分⑤所要額内訳'!$I$4="大規模施設等(定員30人以上)",$AX$426&gt;=5),AX384,IF(AND('別紙3-1_区分⑤所要額内訳'!$I$4="小規模施設等(定員29人以下)",$AX$426&gt;=2),AX384,""))</f>
        <v/>
      </c>
      <c r="AY491" s="312" t="str">
        <f>IF(AND('別紙3-1_区分⑤所要額内訳'!$I$4="大規模施設等(定員30人以上)",$AY$426&gt;=5),AY384,IF(AND('別紙3-1_区分⑤所要額内訳'!$I$4="小規模施設等(定員29人以下)",$AY$426&gt;=2),AY384,""))</f>
        <v/>
      </c>
      <c r="AZ491" s="312" t="str">
        <f>IF(AND('別紙3-1_区分⑤所要額内訳'!$I$4="大規模施設等(定員30人以上)",$AZ$426&gt;=5),AZ384,IF(AND('別紙3-1_区分⑤所要額内訳'!$I$4="小規模施設等(定員29人以下)",$AZ$426&gt;=2),AZ384,""))</f>
        <v/>
      </c>
      <c r="BA491" s="312" t="str">
        <f>IF(AND('別紙3-1_区分⑤所要額内訳'!$I$4="大規模施設等(定員30人以上)",$BA$426&gt;=5),BA384,IF(AND('別紙3-1_区分⑤所要額内訳'!$I$4="小規模施設等(定員29人以下)",$BA$426&gt;=2),BA384,""))</f>
        <v/>
      </c>
      <c r="BB491" s="311">
        <f t="shared" si="456"/>
        <v>0</v>
      </c>
    </row>
    <row r="492" spans="1:54">
      <c r="A492" s="307" t="str">
        <f t="shared" si="457"/>
        <v/>
      </c>
      <c r="B492" s="313" t="str">
        <f t="shared" si="457"/>
        <v/>
      </c>
      <c r="C492" s="307" t="str">
        <f t="shared" si="457"/>
        <v/>
      </c>
      <c r="D492" s="312" t="str">
        <f>IF(AND('別紙3-1_区分⑤所要額内訳'!$I$4="大規模施設等(定員30人以上)",$D$426&gt;=5),D385,IF(AND('別紙3-1_区分⑤所要額内訳'!$I$4="小規模施設等(定員29人以下)",$D$426&gt;=2),D385,""))</f>
        <v/>
      </c>
      <c r="E492" s="312" t="str">
        <f>IF(AND('別紙3-1_区分⑤所要額内訳'!$I$4="大規模施設等(定員30人以上)",$E$426&gt;=5),E385,IF(AND('別紙3-1_区分⑤所要額内訳'!$I$4="小規模施設等(定員29人以下)",$E$426&gt;=2),E385,""))</f>
        <v/>
      </c>
      <c r="F492" s="312" t="str">
        <f>IF(AND('別紙3-1_区分⑤所要額内訳'!$I$4="大規模施設等(定員30人以上)",$F$426&gt;=5),F385,IF(AND('別紙3-1_区分⑤所要額内訳'!$I$4="小規模施設等(定員29人以下)",$F$426&gt;=2),F385,""))</f>
        <v/>
      </c>
      <c r="G492" s="312" t="str">
        <f>IF(AND('別紙3-1_区分⑤所要額内訳'!$I$4="大規模施設等(定員30人以上)",$G$426&gt;=5),G385,IF(AND('別紙3-1_区分⑤所要額内訳'!$I$4="小規模施設等(定員29人以下)",$G$426&gt;=2),G385,""))</f>
        <v/>
      </c>
      <c r="H492" s="312" t="str">
        <f>IF(AND('別紙3-1_区分⑤所要額内訳'!$I$4="大規模施設等(定員30人以上)",$H$426&gt;=5),H385,IF(AND('別紙3-1_区分⑤所要額内訳'!$I$4="小規模施設等(定員29人以下)",$H$426&gt;=2),H385,""))</f>
        <v/>
      </c>
      <c r="I492" s="312" t="str">
        <f>IF(AND('別紙3-1_区分⑤所要額内訳'!$I$4="大規模施設等(定員30人以上)",$I$426&gt;=5),I385,IF(AND('別紙3-1_区分⑤所要額内訳'!$I$4="小規模施設等(定員29人以下)",$I$426&gt;=2),I385,""))</f>
        <v/>
      </c>
      <c r="J492" s="312" t="str">
        <f>IF(AND('別紙3-1_区分⑤所要額内訳'!$I$4="大規模施設等(定員30人以上)",$J$426&gt;=5),J385,IF(AND('別紙3-1_区分⑤所要額内訳'!$I$4="小規模施設等(定員29人以下)",$J$426&gt;=2),J385,""))</f>
        <v/>
      </c>
      <c r="K492" s="312" t="str">
        <f>IF(AND('別紙3-1_区分⑤所要額内訳'!$I$4="大規模施設等(定員30人以上)",$K$426&gt;=5),K385,IF(AND('別紙3-1_区分⑤所要額内訳'!$I$4="小規模施設等(定員29人以下)",$K$426&gt;=2),K385,""))</f>
        <v/>
      </c>
      <c r="L492" s="312" t="str">
        <f>IF(AND('別紙3-1_区分⑤所要額内訳'!$I$4="大規模施設等(定員30人以上)",$L$426&gt;=5),L385,IF(AND('別紙3-1_区分⑤所要額内訳'!$I$4="小規模施設等(定員29人以下)",$L$426&gt;=2),L385,""))</f>
        <v/>
      </c>
      <c r="M492" s="312" t="str">
        <f>IF(AND('別紙3-1_区分⑤所要額内訳'!$I$4="大規模施設等(定員30人以上)",$M$426&gt;=5),M385,IF(AND('別紙3-1_区分⑤所要額内訳'!$I$4="小規模施設等(定員29人以下)",$M$426&gt;=2),M385,""))</f>
        <v/>
      </c>
      <c r="N492" s="312" t="str">
        <f>IF(AND('別紙3-1_区分⑤所要額内訳'!$I$4="大規模施設等(定員30人以上)",$N$426&gt;=5),N385,IF(AND('別紙3-1_区分⑤所要額内訳'!$I$4="小規模施設等(定員29人以下)",$N$426&gt;=2),N385,""))</f>
        <v/>
      </c>
      <c r="O492" s="312" t="str">
        <f>IF(AND('別紙3-1_区分⑤所要額内訳'!$I$4="大規模施設等(定員30人以上)",$O$426&gt;=5),O385,IF(AND('別紙3-1_区分⑤所要額内訳'!$I$4="小規模施設等(定員29人以下)",$O$426&gt;=2),O385,""))</f>
        <v/>
      </c>
      <c r="P492" s="312" t="str">
        <f>IF(AND('別紙3-1_区分⑤所要額内訳'!$I$4="大規模施設等(定員30人以上)",$P$426&gt;=5),P385,IF(AND('別紙3-1_区分⑤所要額内訳'!$I$4="小規模施設等(定員29人以下)",$P$426&gt;=2),P385,""))</f>
        <v/>
      </c>
      <c r="Q492" s="312" t="str">
        <f>IF(AND('別紙3-1_区分⑤所要額内訳'!$I$4="大規模施設等(定員30人以上)",$Q$426&gt;=5),Q385,IF(AND('別紙3-1_区分⑤所要額内訳'!$I$4="小規模施設等(定員29人以下)",$Q$426&gt;=2),Q385,""))</f>
        <v/>
      </c>
      <c r="R492" s="312" t="str">
        <f>IF(AND('別紙3-1_区分⑤所要額内訳'!$I$4="大規模施設等(定員30人以上)",$R$426&gt;=5),R385,IF(AND('別紙3-1_区分⑤所要額内訳'!$I$4="小規模施設等(定員29人以下)",$R$426&gt;=2),R385,""))</f>
        <v/>
      </c>
      <c r="S492" s="312" t="str">
        <f>IF(AND('別紙3-1_区分⑤所要額内訳'!$I$4="大規模施設等(定員30人以上)",$S$426&gt;=5),S385,IF(AND('別紙3-1_区分⑤所要額内訳'!$I$4="小規模施設等(定員29人以下)",$S$426&gt;=2),S385,""))</f>
        <v/>
      </c>
      <c r="T492" s="312" t="str">
        <f>IF(AND('別紙3-1_区分⑤所要額内訳'!$I$4="大規模施設等(定員30人以上)",$T$426&gt;=5),T385,IF(AND('別紙3-1_区分⑤所要額内訳'!$I$4="小規模施設等(定員29人以下)",$T$426&gt;=2),T385,""))</f>
        <v/>
      </c>
      <c r="U492" s="312" t="str">
        <f>IF(AND('別紙3-1_区分⑤所要額内訳'!$I$4="大規模施設等(定員30人以上)",$U$426&gt;=5),U385,IF(AND('別紙3-1_区分⑤所要額内訳'!$I$4="小規模施設等(定員29人以下)",$U$426&gt;=2),U385,""))</f>
        <v/>
      </c>
      <c r="V492" s="312" t="str">
        <f>IF(AND('別紙3-1_区分⑤所要額内訳'!$I$4="大規模施設等(定員30人以上)",$V$426&gt;=5),V385,IF(AND('別紙3-1_区分⑤所要額内訳'!$I$4="小規模施設等(定員29人以下)",$V$426&gt;=2),V385,""))</f>
        <v/>
      </c>
      <c r="W492" s="312" t="str">
        <f>IF(AND('別紙3-1_区分⑤所要額内訳'!$I$4="大規模施設等(定員30人以上)",$W$426&gt;=5),W385,IF(AND('別紙3-1_区分⑤所要額内訳'!$I$4="小規模施設等(定員29人以下)",$W$426&gt;=2),W385,""))</f>
        <v/>
      </c>
      <c r="X492" s="312" t="str">
        <f>IF(AND('別紙3-1_区分⑤所要額内訳'!$I$4="大規模施設等(定員30人以上)",$X$426&gt;=5),X385,IF(AND('別紙3-1_区分⑤所要額内訳'!$I$4="小規模施設等(定員29人以下)",$X$426&gt;=2),X385,""))</f>
        <v/>
      </c>
      <c r="Y492" s="312" t="str">
        <f>IF(AND('別紙3-1_区分⑤所要額内訳'!$I$4="大規模施設等(定員30人以上)",$Y$426&gt;=5),Y385,IF(AND('別紙3-1_区分⑤所要額内訳'!$I$4="小規模施設等(定員29人以下)",$Y$426&gt;=2),Y385,""))</f>
        <v/>
      </c>
      <c r="Z492" s="312" t="str">
        <f>IF(AND('別紙3-1_区分⑤所要額内訳'!$I$4="大規模施設等(定員30人以上)",$Z$426&gt;=5),Z385,IF(AND('別紙3-1_区分⑤所要額内訳'!$I$4="小規模施設等(定員29人以下)",$Z$426&gt;=2),Z385,""))</f>
        <v/>
      </c>
      <c r="AA492" s="312" t="str">
        <f>IF(AND('別紙3-1_区分⑤所要額内訳'!$I$4="大規模施設等(定員30人以上)",$AA$426&gt;=5),AA385,IF(AND('別紙3-1_区分⑤所要額内訳'!$I$4="小規模施設等(定員29人以下)",$AA$426&gt;=2),AA385,""))</f>
        <v/>
      </c>
      <c r="AB492" s="312" t="str">
        <f>IF(AND('別紙3-1_区分⑤所要額内訳'!$I$4="大規模施設等(定員30人以上)",$AB$426&gt;=5),AB385,IF(AND('別紙3-1_区分⑤所要額内訳'!$I$4="小規模施設等(定員29人以下)",$AB$426&gt;=2),AB385,""))</f>
        <v/>
      </c>
      <c r="AC492" s="312" t="str">
        <f>IF(AND('別紙3-1_区分⑤所要額内訳'!$I$4="大規模施設等(定員30人以上)",$AC$426&gt;=5),AC385,IF(AND('別紙3-1_区分⑤所要額内訳'!$I$4="小規模施設等(定員29人以下)",$AC$426&gt;=2),AC385,""))</f>
        <v/>
      </c>
      <c r="AD492" s="312" t="str">
        <f>IF(AND('別紙3-1_区分⑤所要額内訳'!$I$4="大規模施設等(定員30人以上)",$AD$426&gt;=5),AD385,IF(AND('別紙3-1_区分⑤所要額内訳'!$I$4="小規模施設等(定員29人以下)",$AD$426&gt;=2),AD385,""))</f>
        <v/>
      </c>
      <c r="AE492" s="312" t="str">
        <f>IF(AND('別紙3-1_区分⑤所要額内訳'!$I$4="大規模施設等(定員30人以上)",$AE$426&gt;=5),AE385,IF(AND('別紙3-1_区分⑤所要額内訳'!$I$4="小規模施設等(定員29人以下)",$AE$426&gt;=2),AE385,""))</f>
        <v/>
      </c>
      <c r="AF492" s="312" t="str">
        <f>IF(AND('別紙3-1_区分⑤所要額内訳'!$I$4="大規模施設等(定員30人以上)",$AF$426&gt;=5),AF385,IF(AND('別紙3-1_区分⑤所要額内訳'!$I$4="小規模施設等(定員29人以下)",$AF$426&gt;=2),AF385,""))</f>
        <v/>
      </c>
      <c r="AG492" s="312" t="str">
        <f>IF(AND('別紙3-1_区分⑤所要額内訳'!$I$4="大規模施設等(定員30人以上)",$AG$426&gt;=5),AG385,IF(AND('別紙3-1_区分⑤所要額内訳'!$I$4="小規模施設等(定員29人以下)",$AG$426&gt;=2),AG385,""))</f>
        <v/>
      </c>
      <c r="AH492" s="312" t="str">
        <f>IF(AND('別紙3-1_区分⑤所要額内訳'!$I$4="大規模施設等(定員30人以上)",$AH$426&gt;=5),AH385,IF(AND('別紙3-1_区分⑤所要額内訳'!$I$4="小規模施設等(定員29人以下)",$AH$426&gt;=2),AH385,""))</f>
        <v/>
      </c>
      <c r="AI492" s="312" t="str">
        <f>IF(AND('別紙3-1_区分⑤所要額内訳'!$I$4="大規模施設等(定員30人以上)",$AI$426&gt;=5),AI385,IF(AND('別紙3-1_区分⑤所要額内訳'!$I$4="小規模施設等(定員29人以下)",$AI$426&gt;=2),AI385,""))</f>
        <v/>
      </c>
      <c r="AJ492" s="312" t="str">
        <f>IF(AND('別紙3-1_区分⑤所要額内訳'!$I$4="大規模施設等(定員30人以上)",$AJ$426&gt;=5),AJ385,IF(AND('別紙3-1_区分⑤所要額内訳'!$I$4="小規模施設等(定員29人以下)",$AJ$426&gt;=2),AJ385,""))</f>
        <v/>
      </c>
      <c r="AK492" s="312" t="str">
        <f>IF(AND('別紙3-1_区分⑤所要額内訳'!$I$4="大規模施設等(定員30人以上)",$AK$426&gt;=5),AK385,IF(AND('別紙3-1_区分⑤所要額内訳'!$I$4="小規模施設等(定員29人以下)",$AK$426&gt;=2),AK385,""))</f>
        <v/>
      </c>
      <c r="AL492" s="312" t="str">
        <f>IF(AND('別紙3-1_区分⑤所要額内訳'!$I$4="大規模施設等(定員30人以上)",$AL$426&gt;=5),AL385,IF(AND('別紙3-1_区分⑤所要額内訳'!$I$4="小規模施設等(定員29人以下)",$AL$426&gt;=2),AL385,""))</f>
        <v/>
      </c>
      <c r="AM492" s="312" t="str">
        <f>IF(AND('別紙3-1_区分⑤所要額内訳'!$I$4="大規模施設等(定員30人以上)",$AM$426&gt;=5),AM385,IF(AND('別紙3-1_区分⑤所要額内訳'!$I$4="小規模施設等(定員29人以下)",$AM$426&gt;=2),AM385,""))</f>
        <v/>
      </c>
      <c r="AN492" s="312" t="str">
        <f>IF(AND('別紙3-1_区分⑤所要額内訳'!$I$4="大規模施設等(定員30人以上)",$AN$426&gt;=5),AN385,IF(AND('別紙3-1_区分⑤所要額内訳'!$I$4="小規模施設等(定員29人以下)",$AN$426&gt;=2),AN385,""))</f>
        <v/>
      </c>
      <c r="AO492" s="312" t="str">
        <f>IF(AND('別紙3-1_区分⑤所要額内訳'!$I$4="大規模施設等(定員30人以上)",$AO$426&gt;=5),AO385,IF(AND('別紙3-1_区分⑤所要額内訳'!$I$4="小規模施設等(定員29人以下)",$AO$426&gt;=2),AO385,""))</f>
        <v/>
      </c>
      <c r="AP492" s="312" t="str">
        <f>IF(AND('別紙3-1_区分⑤所要額内訳'!$I$4="大規模施設等(定員30人以上)",$AP$426&gt;=5),AP385,IF(AND('別紙3-1_区分⑤所要額内訳'!$I$4="小規模施設等(定員29人以下)",$AP$426&gt;=2),AP385,""))</f>
        <v/>
      </c>
      <c r="AQ492" s="312" t="str">
        <f>IF(AND('別紙3-1_区分⑤所要額内訳'!$I$4="大規模施設等(定員30人以上)",$AQ$426&gt;=5),AQ385,IF(AND('別紙3-1_区分⑤所要額内訳'!$I$4="小規模施設等(定員29人以下)",$AQ$426&gt;=2),AQ385,""))</f>
        <v/>
      </c>
      <c r="AR492" s="312" t="str">
        <f>IF(AND('別紙3-1_区分⑤所要額内訳'!$I$4="大規模施設等(定員30人以上)",$AR$426&gt;=5),AR385,IF(AND('別紙3-1_区分⑤所要額内訳'!$I$4="小規模施設等(定員29人以下)",$AR$426&gt;=2),AR385,""))</f>
        <v/>
      </c>
      <c r="AS492" s="312" t="str">
        <f>IF(AND('別紙3-1_区分⑤所要額内訳'!$I$4="大規模施設等(定員30人以上)",$AS$426&gt;=5),AS385,IF(AND('別紙3-1_区分⑤所要額内訳'!$I$4="小規模施設等(定員29人以下)",$AS$426&gt;=2),AS385,""))</f>
        <v/>
      </c>
      <c r="AT492" s="312" t="str">
        <f>IF(AND('別紙3-1_区分⑤所要額内訳'!$I$4="大規模施設等(定員30人以上)",$AT$426&gt;=5),AT385,IF(AND('別紙3-1_区分⑤所要額内訳'!$I$4="小規模施設等(定員29人以下)",$AT$426&gt;=2),AT385,""))</f>
        <v/>
      </c>
      <c r="AU492" s="312" t="str">
        <f>IF(AND('別紙3-1_区分⑤所要額内訳'!$I$4="大規模施設等(定員30人以上)",$AU$426&gt;=5),AU385,IF(AND('別紙3-1_区分⑤所要額内訳'!$I$4="小規模施設等(定員29人以下)",$AU$426&gt;=2),AU385,""))</f>
        <v/>
      </c>
      <c r="AV492" s="312" t="str">
        <f>IF(AND('別紙3-1_区分⑤所要額内訳'!$I$4="大規模施設等(定員30人以上)",$AV$426&gt;=5),AV385,IF(AND('別紙3-1_区分⑤所要額内訳'!$I$4="小規模施設等(定員29人以下)",$AV$426&gt;=2),AV385,""))</f>
        <v/>
      </c>
      <c r="AW492" s="312" t="str">
        <f>IF(AND('別紙3-1_区分⑤所要額内訳'!$I$4="大規模施設等(定員30人以上)",$AW$426&gt;=5),AW385,IF(AND('別紙3-1_区分⑤所要額内訳'!$I$4="小規模施設等(定員29人以下)",$AW$426&gt;=2),AW385,""))</f>
        <v/>
      </c>
      <c r="AX492" s="312" t="str">
        <f>IF(AND('別紙3-1_区分⑤所要額内訳'!$I$4="大規模施設等(定員30人以上)",$AX$426&gt;=5),AX385,IF(AND('別紙3-1_区分⑤所要額内訳'!$I$4="小規模施設等(定員29人以下)",$AX$426&gt;=2),AX385,""))</f>
        <v/>
      </c>
      <c r="AY492" s="312" t="str">
        <f>IF(AND('別紙3-1_区分⑤所要額内訳'!$I$4="大規模施設等(定員30人以上)",$AY$426&gt;=5),AY385,IF(AND('別紙3-1_区分⑤所要額内訳'!$I$4="小規模施設等(定員29人以下)",$AY$426&gt;=2),AY385,""))</f>
        <v/>
      </c>
      <c r="AZ492" s="312" t="str">
        <f>IF(AND('別紙3-1_区分⑤所要額内訳'!$I$4="大規模施設等(定員30人以上)",$AZ$426&gt;=5),AZ385,IF(AND('別紙3-1_区分⑤所要額内訳'!$I$4="小規模施設等(定員29人以下)",$AZ$426&gt;=2),AZ385,""))</f>
        <v/>
      </c>
      <c r="BA492" s="312" t="str">
        <f>IF(AND('別紙3-1_区分⑤所要額内訳'!$I$4="大規模施設等(定員30人以上)",$BA$426&gt;=5),BA385,IF(AND('別紙3-1_区分⑤所要額内訳'!$I$4="小規模施設等(定員29人以下)",$BA$426&gt;=2),BA385,""))</f>
        <v/>
      </c>
      <c r="BB492" s="311">
        <f t="shared" si="456"/>
        <v>0</v>
      </c>
    </row>
    <row r="493" spans="1:54">
      <c r="A493" s="307" t="str">
        <f t="shared" ref="A493:C512" si="458">A65</f>
        <v/>
      </c>
      <c r="B493" s="313" t="str">
        <f t="shared" si="458"/>
        <v/>
      </c>
      <c r="C493" s="307" t="str">
        <f t="shared" si="458"/>
        <v/>
      </c>
      <c r="D493" s="312" t="str">
        <f>IF(AND('別紙3-1_区分⑤所要額内訳'!$I$4="大規模施設等(定員30人以上)",$D$426&gt;=5),D386,IF(AND('別紙3-1_区分⑤所要額内訳'!$I$4="小規模施設等(定員29人以下)",$D$426&gt;=2),D386,""))</f>
        <v/>
      </c>
      <c r="E493" s="312" t="str">
        <f>IF(AND('別紙3-1_区分⑤所要額内訳'!$I$4="大規模施設等(定員30人以上)",$E$426&gt;=5),E386,IF(AND('別紙3-1_区分⑤所要額内訳'!$I$4="小規模施設等(定員29人以下)",$E$426&gt;=2),E386,""))</f>
        <v/>
      </c>
      <c r="F493" s="312" t="str">
        <f>IF(AND('別紙3-1_区分⑤所要額内訳'!$I$4="大規模施設等(定員30人以上)",$F$426&gt;=5),F386,IF(AND('別紙3-1_区分⑤所要額内訳'!$I$4="小規模施設等(定員29人以下)",$F$426&gt;=2),F386,""))</f>
        <v/>
      </c>
      <c r="G493" s="312" t="str">
        <f>IF(AND('別紙3-1_区分⑤所要額内訳'!$I$4="大規模施設等(定員30人以上)",$G$426&gt;=5),G386,IF(AND('別紙3-1_区分⑤所要額内訳'!$I$4="小規模施設等(定員29人以下)",$G$426&gt;=2),G386,""))</f>
        <v/>
      </c>
      <c r="H493" s="312" t="str">
        <f>IF(AND('別紙3-1_区分⑤所要額内訳'!$I$4="大規模施設等(定員30人以上)",$H$426&gt;=5),H386,IF(AND('別紙3-1_区分⑤所要額内訳'!$I$4="小規模施設等(定員29人以下)",$H$426&gt;=2),H386,""))</f>
        <v/>
      </c>
      <c r="I493" s="312" t="str">
        <f>IF(AND('別紙3-1_区分⑤所要額内訳'!$I$4="大規模施設等(定員30人以上)",$I$426&gt;=5),I386,IF(AND('別紙3-1_区分⑤所要額内訳'!$I$4="小規模施設等(定員29人以下)",$I$426&gt;=2),I386,""))</f>
        <v/>
      </c>
      <c r="J493" s="312" t="str">
        <f>IF(AND('別紙3-1_区分⑤所要額内訳'!$I$4="大規模施設等(定員30人以上)",$J$426&gt;=5),J386,IF(AND('別紙3-1_区分⑤所要額内訳'!$I$4="小規模施設等(定員29人以下)",$J$426&gt;=2),J386,""))</f>
        <v/>
      </c>
      <c r="K493" s="312" t="str">
        <f>IF(AND('別紙3-1_区分⑤所要額内訳'!$I$4="大規模施設等(定員30人以上)",$K$426&gt;=5),K386,IF(AND('別紙3-1_区分⑤所要額内訳'!$I$4="小規模施設等(定員29人以下)",$K$426&gt;=2),K386,""))</f>
        <v/>
      </c>
      <c r="L493" s="312" t="str">
        <f>IF(AND('別紙3-1_区分⑤所要額内訳'!$I$4="大規模施設等(定員30人以上)",$L$426&gt;=5),L386,IF(AND('別紙3-1_区分⑤所要額内訳'!$I$4="小規模施設等(定員29人以下)",$L$426&gt;=2),L386,""))</f>
        <v/>
      </c>
      <c r="M493" s="312" t="str">
        <f>IF(AND('別紙3-1_区分⑤所要額内訳'!$I$4="大規模施設等(定員30人以上)",$M$426&gt;=5),M386,IF(AND('別紙3-1_区分⑤所要額内訳'!$I$4="小規模施設等(定員29人以下)",$M$426&gt;=2),M386,""))</f>
        <v/>
      </c>
      <c r="N493" s="312" t="str">
        <f>IF(AND('別紙3-1_区分⑤所要額内訳'!$I$4="大規模施設等(定員30人以上)",$N$426&gt;=5),N386,IF(AND('別紙3-1_区分⑤所要額内訳'!$I$4="小規模施設等(定員29人以下)",$N$426&gt;=2),N386,""))</f>
        <v/>
      </c>
      <c r="O493" s="312" t="str">
        <f>IF(AND('別紙3-1_区分⑤所要額内訳'!$I$4="大規模施設等(定員30人以上)",$O$426&gt;=5),O386,IF(AND('別紙3-1_区分⑤所要額内訳'!$I$4="小規模施設等(定員29人以下)",$O$426&gt;=2),O386,""))</f>
        <v/>
      </c>
      <c r="P493" s="312" t="str">
        <f>IF(AND('別紙3-1_区分⑤所要額内訳'!$I$4="大規模施設等(定員30人以上)",$P$426&gt;=5),P386,IF(AND('別紙3-1_区分⑤所要額内訳'!$I$4="小規模施設等(定員29人以下)",$P$426&gt;=2),P386,""))</f>
        <v/>
      </c>
      <c r="Q493" s="312" t="str">
        <f>IF(AND('別紙3-1_区分⑤所要額内訳'!$I$4="大規模施設等(定員30人以上)",$Q$426&gt;=5),Q386,IF(AND('別紙3-1_区分⑤所要額内訳'!$I$4="小規模施設等(定員29人以下)",$Q$426&gt;=2),Q386,""))</f>
        <v/>
      </c>
      <c r="R493" s="312" t="str">
        <f>IF(AND('別紙3-1_区分⑤所要額内訳'!$I$4="大規模施設等(定員30人以上)",$R$426&gt;=5),R386,IF(AND('別紙3-1_区分⑤所要額内訳'!$I$4="小規模施設等(定員29人以下)",$R$426&gt;=2),R386,""))</f>
        <v/>
      </c>
      <c r="S493" s="312" t="str">
        <f>IF(AND('別紙3-1_区分⑤所要額内訳'!$I$4="大規模施設等(定員30人以上)",$S$426&gt;=5),S386,IF(AND('別紙3-1_区分⑤所要額内訳'!$I$4="小規模施設等(定員29人以下)",$S$426&gt;=2),S386,""))</f>
        <v/>
      </c>
      <c r="T493" s="312" t="str">
        <f>IF(AND('別紙3-1_区分⑤所要額内訳'!$I$4="大規模施設等(定員30人以上)",$T$426&gt;=5),T386,IF(AND('別紙3-1_区分⑤所要額内訳'!$I$4="小規模施設等(定員29人以下)",$T$426&gt;=2),T386,""))</f>
        <v/>
      </c>
      <c r="U493" s="312" t="str">
        <f>IF(AND('別紙3-1_区分⑤所要額内訳'!$I$4="大規模施設等(定員30人以上)",$U$426&gt;=5),U386,IF(AND('別紙3-1_区分⑤所要額内訳'!$I$4="小規模施設等(定員29人以下)",$U$426&gt;=2),U386,""))</f>
        <v/>
      </c>
      <c r="V493" s="312" t="str">
        <f>IF(AND('別紙3-1_区分⑤所要額内訳'!$I$4="大規模施設等(定員30人以上)",$V$426&gt;=5),V386,IF(AND('別紙3-1_区分⑤所要額内訳'!$I$4="小規模施設等(定員29人以下)",$V$426&gt;=2),V386,""))</f>
        <v/>
      </c>
      <c r="W493" s="312" t="str">
        <f>IF(AND('別紙3-1_区分⑤所要額内訳'!$I$4="大規模施設等(定員30人以上)",$W$426&gt;=5),W386,IF(AND('別紙3-1_区分⑤所要額内訳'!$I$4="小規模施設等(定員29人以下)",$W$426&gt;=2),W386,""))</f>
        <v/>
      </c>
      <c r="X493" s="312" t="str">
        <f>IF(AND('別紙3-1_区分⑤所要額内訳'!$I$4="大規模施設等(定員30人以上)",$X$426&gt;=5),X386,IF(AND('別紙3-1_区分⑤所要額内訳'!$I$4="小規模施設等(定員29人以下)",$X$426&gt;=2),X386,""))</f>
        <v/>
      </c>
      <c r="Y493" s="312" t="str">
        <f>IF(AND('別紙3-1_区分⑤所要額内訳'!$I$4="大規模施設等(定員30人以上)",$Y$426&gt;=5),Y386,IF(AND('別紙3-1_区分⑤所要額内訳'!$I$4="小規模施設等(定員29人以下)",$Y$426&gt;=2),Y386,""))</f>
        <v/>
      </c>
      <c r="Z493" s="312" t="str">
        <f>IF(AND('別紙3-1_区分⑤所要額内訳'!$I$4="大規模施設等(定員30人以上)",$Z$426&gt;=5),Z386,IF(AND('別紙3-1_区分⑤所要額内訳'!$I$4="小規模施設等(定員29人以下)",$Z$426&gt;=2),Z386,""))</f>
        <v/>
      </c>
      <c r="AA493" s="312" t="str">
        <f>IF(AND('別紙3-1_区分⑤所要額内訳'!$I$4="大規模施設等(定員30人以上)",$AA$426&gt;=5),AA386,IF(AND('別紙3-1_区分⑤所要額内訳'!$I$4="小規模施設等(定員29人以下)",$AA$426&gt;=2),AA386,""))</f>
        <v/>
      </c>
      <c r="AB493" s="312" t="str">
        <f>IF(AND('別紙3-1_区分⑤所要額内訳'!$I$4="大規模施設等(定員30人以上)",$AB$426&gt;=5),AB386,IF(AND('別紙3-1_区分⑤所要額内訳'!$I$4="小規模施設等(定員29人以下)",$AB$426&gt;=2),AB386,""))</f>
        <v/>
      </c>
      <c r="AC493" s="312" t="str">
        <f>IF(AND('別紙3-1_区分⑤所要額内訳'!$I$4="大規模施設等(定員30人以上)",$AC$426&gt;=5),AC386,IF(AND('別紙3-1_区分⑤所要額内訳'!$I$4="小規模施設等(定員29人以下)",$AC$426&gt;=2),AC386,""))</f>
        <v/>
      </c>
      <c r="AD493" s="312" t="str">
        <f>IF(AND('別紙3-1_区分⑤所要額内訳'!$I$4="大規模施設等(定員30人以上)",$AD$426&gt;=5),AD386,IF(AND('別紙3-1_区分⑤所要額内訳'!$I$4="小規模施設等(定員29人以下)",$AD$426&gt;=2),AD386,""))</f>
        <v/>
      </c>
      <c r="AE493" s="312" t="str">
        <f>IF(AND('別紙3-1_区分⑤所要額内訳'!$I$4="大規模施設等(定員30人以上)",$AE$426&gt;=5),AE386,IF(AND('別紙3-1_区分⑤所要額内訳'!$I$4="小規模施設等(定員29人以下)",$AE$426&gt;=2),AE386,""))</f>
        <v/>
      </c>
      <c r="AF493" s="312" t="str">
        <f>IF(AND('別紙3-1_区分⑤所要額内訳'!$I$4="大規模施設等(定員30人以上)",$AF$426&gt;=5),AF386,IF(AND('別紙3-1_区分⑤所要額内訳'!$I$4="小規模施設等(定員29人以下)",$AF$426&gt;=2),AF386,""))</f>
        <v/>
      </c>
      <c r="AG493" s="312" t="str">
        <f>IF(AND('別紙3-1_区分⑤所要額内訳'!$I$4="大規模施設等(定員30人以上)",$AG$426&gt;=5),AG386,IF(AND('別紙3-1_区分⑤所要額内訳'!$I$4="小規模施設等(定員29人以下)",$AG$426&gt;=2),AG386,""))</f>
        <v/>
      </c>
      <c r="AH493" s="312" t="str">
        <f>IF(AND('別紙3-1_区分⑤所要額内訳'!$I$4="大規模施設等(定員30人以上)",$AH$426&gt;=5),AH386,IF(AND('別紙3-1_区分⑤所要額内訳'!$I$4="小規模施設等(定員29人以下)",$AH$426&gt;=2),AH386,""))</f>
        <v/>
      </c>
      <c r="AI493" s="312" t="str">
        <f>IF(AND('別紙3-1_区分⑤所要額内訳'!$I$4="大規模施設等(定員30人以上)",$AI$426&gt;=5),AI386,IF(AND('別紙3-1_区分⑤所要額内訳'!$I$4="小規模施設等(定員29人以下)",$AI$426&gt;=2),AI386,""))</f>
        <v/>
      </c>
      <c r="AJ493" s="312" t="str">
        <f>IF(AND('別紙3-1_区分⑤所要額内訳'!$I$4="大規模施設等(定員30人以上)",$AJ$426&gt;=5),AJ386,IF(AND('別紙3-1_区分⑤所要額内訳'!$I$4="小規模施設等(定員29人以下)",$AJ$426&gt;=2),AJ386,""))</f>
        <v/>
      </c>
      <c r="AK493" s="312" t="str">
        <f>IF(AND('別紙3-1_区分⑤所要額内訳'!$I$4="大規模施設等(定員30人以上)",$AK$426&gt;=5),AK386,IF(AND('別紙3-1_区分⑤所要額内訳'!$I$4="小規模施設等(定員29人以下)",$AK$426&gt;=2),AK386,""))</f>
        <v/>
      </c>
      <c r="AL493" s="312" t="str">
        <f>IF(AND('別紙3-1_区分⑤所要額内訳'!$I$4="大規模施設等(定員30人以上)",$AL$426&gt;=5),AL386,IF(AND('別紙3-1_区分⑤所要額内訳'!$I$4="小規模施設等(定員29人以下)",$AL$426&gt;=2),AL386,""))</f>
        <v/>
      </c>
      <c r="AM493" s="312" t="str">
        <f>IF(AND('別紙3-1_区分⑤所要額内訳'!$I$4="大規模施設等(定員30人以上)",$AM$426&gt;=5),AM386,IF(AND('別紙3-1_区分⑤所要額内訳'!$I$4="小規模施設等(定員29人以下)",$AM$426&gt;=2),AM386,""))</f>
        <v/>
      </c>
      <c r="AN493" s="312" t="str">
        <f>IF(AND('別紙3-1_区分⑤所要額内訳'!$I$4="大規模施設等(定員30人以上)",$AN$426&gt;=5),AN386,IF(AND('別紙3-1_区分⑤所要額内訳'!$I$4="小規模施設等(定員29人以下)",$AN$426&gt;=2),AN386,""))</f>
        <v/>
      </c>
      <c r="AO493" s="312" t="str">
        <f>IF(AND('別紙3-1_区分⑤所要額内訳'!$I$4="大規模施設等(定員30人以上)",$AO$426&gt;=5),AO386,IF(AND('別紙3-1_区分⑤所要額内訳'!$I$4="小規模施設等(定員29人以下)",$AO$426&gt;=2),AO386,""))</f>
        <v/>
      </c>
      <c r="AP493" s="312" t="str">
        <f>IF(AND('別紙3-1_区分⑤所要額内訳'!$I$4="大規模施設等(定員30人以上)",$AP$426&gt;=5),AP386,IF(AND('別紙3-1_区分⑤所要額内訳'!$I$4="小規模施設等(定員29人以下)",$AP$426&gt;=2),AP386,""))</f>
        <v/>
      </c>
      <c r="AQ493" s="312" t="str">
        <f>IF(AND('別紙3-1_区分⑤所要額内訳'!$I$4="大規模施設等(定員30人以上)",$AQ$426&gt;=5),AQ386,IF(AND('別紙3-1_区分⑤所要額内訳'!$I$4="小規模施設等(定員29人以下)",$AQ$426&gt;=2),AQ386,""))</f>
        <v/>
      </c>
      <c r="AR493" s="312" t="str">
        <f>IF(AND('別紙3-1_区分⑤所要額内訳'!$I$4="大規模施設等(定員30人以上)",$AR$426&gt;=5),AR386,IF(AND('別紙3-1_区分⑤所要額内訳'!$I$4="小規模施設等(定員29人以下)",$AR$426&gt;=2),AR386,""))</f>
        <v/>
      </c>
      <c r="AS493" s="312" t="str">
        <f>IF(AND('別紙3-1_区分⑤所要額内訳'!$I$4="大規模施設等(定員30人以上)",$AS$426&gt;=5),AS386,IF(AND('別紙3-1_区分⑤所要額内訳'!$I$4="小規模施設等(定員29人以下)",$AS$426&gt;=2),AS386,""))</f>
        <v/>
      </c>
      <c r="AT493" s="312" t="str">
        <f>IF(AND('別紙3-1_区分⑤所要額内訳'!$I$4="大規模施設等(定員30人以上)",$AT$426&gt;=5),AT386,IF(AND('別紙3-1_区分⑤所要額内訳'!$I$4="小規模施設等(定員29人以下)",$AT$426&gt;=2),AT386,""))</f>
        <v/>
      </c>
      <c r="AU493" s="312" t="str">
        <f>IF(AND('別紙3-1_区分⑤所要額内訳'!$I$4="大規模施設等(定員30人以上)",$AU$426&gt;=5),AU386,IF(AND('別紙3-1_区分⑤所要額内訳'!$I$4="小規模施設等(定員29人以下)",$AU$426&gt;=2),AU386,""))</f>
        <v/>
      </c>
      <c r="AV493" s="312" t="str">
        <f>IF(AND('別紙3-1_区分⑤所要額内訳'!$I$4="大規模施設等(定員30人以上)",$AV$426&gt;=5),AV386,IF(AND('別紙3-1_区分⑤所要額内訳'!$I$4="小規模施設等(定員29人以下)",$AV$426&gt;=2),AV386,""))</f>
        <v/>
      </c>
      <c r="AW493" s="312" t="str">
        <f>IF(AND('別紙3-1_区分⑤所要額内訳'!$I$4="大規模施設等(定員30人以上)",$AW$426&gt;=5),AW386,IF(AND('別紙3-1_区分⑤所要額内訳'!$I$4="小規模施設等(定員29人以下)",$AW$426&gt;=2),AW386,""))</f>
        <v/>
      </c>
      <c r="AX493" s="312" t="str">
        <f>IF(AND('別紙3-1_区分⑤所要額内訳'!$I$4="大規模施設等(定員30人以上)",$AX$426&gt;=5),AX386,IF(AND('別紙3-1_区分⑤所要額内訳'!$I$4="小規模施設等(定員29人以下)",$AX$426&gt;=2),AX386,""))</f>
        <v/>
      </c>
      <c r="AY493" s="312" t="str">
        <f>IF(AND('別紙3-1_区分⑤所要額内訳'!$I$4="大規模施設等(定員30人以上)",$AY$426&gt;=5),AY386,IF(AND('別紙3-1_区分⑤所要額内訳'!$I$4="小規模施設等(定員29人以下)",$AY$426&gt;=2),AY386,""))</f>
        <v/>
      </c>
      <c r="AZ493" s="312" t="str">
        <f>IF(AND('別紙3-1_区分⑤所要額内訳'!$I$4="大規模施設等(定員30人以上)",$AZ$426&gt;=5),AZ386,IF(AND('別紙3-1_区分⑤所要額内訳'!$I$4="小規模施設等(定員29人以下)",$AZ$426&gt;=2),AZ386,""))</f>
        <v/>
      </c>
      <c r="BA493" s="312" t="str">
        <f>IF(AND('別紙3-1_区分⑤所要額内訳'!$I$4="大規模施設等(定員30人以上)",$BA$426&gt;=5),BA386,IF(AND('別紙3-1_区分⑤所要額内訳'!$I$4="小規模施設等(定員29人以下)",$BA$426&gt;=2),BA386,""))</f>
        <v/>
      </c>
      <c r="BB493" s="311">
        <f t="shared" si="456"/>
        <v>0</v>
      </c>
    </row>
    <row r="494" spans="1:54">
      <c r="A494" s="307" t="str">
        <f t="shared" si="458"/>
        <v/>
      </c>
      <c r="B494" s="313" t="str">
        <f t="shared" si="458"/>
        <v/>
      </c>
      <c r="C494" s="307" t="str">
        <f t="shared" si="458"/>
        <v/>
      </c>
      <c r="D494" s="312" t="str">
        <f>IF(AND('別紙3-1_区分⑤所要額内訳'!$I$4="大規模施設等(定員30人以上)",$D$426&gt;=5),D387,IF(AND('別紙3-1_区分⑤所要額内訳'!$I$4="小規模施設等(定員29人以下)",$D$426&gt;=2),D387,""))</f>
        <v/>
      </c>
      <c r="E494" s="312" t="str">
        <f>IF(AND('別紙3-1_区分⑤所要額内訳'!$I$4="大規模施設等(定員30人以上)",$E$426&gt;=5),E387,IF(AND('別紙3-1_区分⑤所要額内訳'!$I$4="小規模施設等(定員29人以下)",$E$426&gt;=2),E387,""))</f>
        <v/>
      </c>
      <c r="F494" s="312" t="str">
        <f>IF(AND('別紙3-1_区分⑤所要額内訳'!$I$4="大規模施設等(定員30人以上)",$F$426&gt;=5),F387,IF(AND('別紙3-1_区分⑤所要額内訳'!$I$4="小規模施設等(定員29人以下)",$F$426&gt;=2),F387,""))</f>
        <v/>
      </c>
      <c r="G494" s="312" t="str">
        <f>IF(AND('別紙3-1_区分⑤所要額内訳'!$I$4="大規模施設等(定員30人以上)",$G$426&gt;=5),G387,IF(AND('別紙3-1_区分⑤所要額内訳'!$I$4="小規模施設等(定員29人以下)",$G$426&gt;=2),G387,""))</f>
        <v/>
      </c>
      <c r="H494" s="312" t="str">
        <f>IF(AND('別紙3-1_区分⑤所要額内訳'!$I$4="大規模施設等(定員30人以上)",$H$426&gt;=5),H387,IF(AND('別紙3-1_区分⑤所要額内訳'!$I$4="小規模施設等(定員29人以下)",$H$426&gt;=2),H387,""))</f>
        <v/>
      </c>
      <c r="I494" s="312" t="str">
        <f>IF(AND('別紙3-1_区分⑤所要額内訳'!$I$4="大規模施設等(定員30人以上)",$I$426&gt;=5),I387,IF(AND('別紙3-1_区分⑤所要額内訳'!$I$4="小規模施設等(定員29人以下)",$I$426&gt;=2),I387,""))</f>
        <v/>
      </c>
      <c r="J494" s="312" t="str">
        <f>IF(AND('別紙3-1_区分⑤所要額内訳'!$I$4="大規模施設等(定員30人以上)",$J$426&gt;=5),J387,IF(AND('別紙3-1_区分⑤所要額内訳'!$I$4="小規模施設等(定員29人以下)",$J$426&gt;=2),J387,""))</f>
        <v/>
      </c>
      <c r="K494" s="312" t="str">
        <f>IF(AND('別紙3-1_区分⑤所要額内訳'!$I$4="大規模施設等(定員30人以上)",$K$426&gt;=5),K387,IF(AND('別紙3-1_区分⑤所要額内訳'!$I$4="小規模施設等(定員29人以下)",$K$426&gt;=2),K387,""))</f>
        <v/>
      </c>
      <c r="L494" s="312" t="str">
        <f>IF(AND('別紙3-1_区分⑤所要額内訳'!$I$4="大規模施設等(定員30人以上)",$L$426&gt;=5),L387,IF(AND('別紙3-1_区分⑤所要額内訳'!$I$4="小規模施設等(定員29人以下)",$L$426&gt;=2),L387,""))</f>
        <v/>
      </c>
      <c r="M494" s="312" t="str">
        <f>IF(AND('別紙3-1_区分⑤所要額内訳'!$I$4="大規模施設等(定員30人以上)",$M$426&gt;=5),M387,IF(AND('別紙3-1_区分⑤所要額内訳'!$I$4="小規模施設等(定員29人以下)",$M$426&gt;=2),M387,""))</f>
        <v/>
      </c>
      <c r="N494" s="312" t="str">
        <f>IF(AND('別紙3-1_区分⑤所要額内訳'!$I$4="大規模施設等(定員30人以上)",$N$426&gt;=5),N387,IF(AND('別紙3-1_区分⑤所要額内訳'!$I$4="小規模施設等(定員29人以下)",$N$426&gt;=2),N387,""))</f>
        <v/>
      </c>
      <c r="O494" s="312" t="str">
        <f>IF(AND('別紙3-1_区分⑤所要額内訳'!$I$4="大規模施設等(定員30人以上)",$O$426&gt;=5),O387,IF(AND('別紙3-1_区分⑤所要額内訳'!$I$4="小規模施設等(定員29人以下)",$O$426&gt;=2),O387,""))</f>
        <v/>
      </c>
      <c r="P494" s="312" t="str">
        <f>IF(AND('別紙3-1_区分⑤所要額内訳'!$I$4="大規模施設等(定員30人以上)",$P$426&gt;=5),P387,IF(AND('別紙3-1_区分⑤所要額内訳'!$I$4="小規模施設等(定員29人以下)",$P$426&gt;=2),P387,""))</f>
        <v/>
      </c>
      <c r="Q494" s="312" t="str">
        <f>IF(AND('別紙3-1_区分⑤所要額内訳'!$I$4="大規模施設等(定員30人以上)",$Q$426&gt;=5),Q387,IF(AND('別紙3-1_区分⑤所要額内訳'!$I$4="小規模施設等(定員29人以下)",$Q$426&gt;=2),Q387,""))</f>
        <v/>
      </c>
      <c r="R494" s="312" t="str">
        <f>IF(AND('別紙3-1_区分⑤所要額内訳'!$I$4="大規模施設等(定員30人以上)",$R$426&gt;=5),R387,IF(AND('別紙3-1_区分⑤所要額内訳'!$I$4="小規模施設等(定員29人以下)",$R$426&gt;=2),R387,""))</f>
        <v/>
      </c>
      <c r="S494" s="312" t="str">
        <f>IF(AND('別紙3-1_区分⑤所要額内訳'!$I$4="大規模施設等(定員30人以上)",$S$426&gt;=5),S387,IF(AND('別紙3-1_区分⑤所要額内訳'!$I$4="小規模施設等(定員29人以下)",$S$426&gt;=2),S387,""))</f>
        <v/>
      </c>
      <c r="T494" s="312" t="str">
        <f>IF(AND('別紙3-1_区分⑤所要額内訳'!$I$4="大規模施設等(定員30人以上)",$T$426&gt;=5),T387,IF(AND('別紙3-1_区分⑤所要額内訳'!$I$4="小規模施設等(定員29人以下)",$T$426&gt;=2),T387,""))</f>
        <v/>
      </c>
      <c r="U494" s="312" t="str">
        <f>IF(AND('別紙3-1_区分⑤所要額内訳'!$I$4="大規模施設等(定員30人以上)",$U$426&gt;=5),U387,IF(AND('別紙3-1_区分⑤所要額内訳'!$I$4="小規模施設等(定員29人以下)",$U$426&gt;=2),U387,""))</f>
        <v/>
      </c>
      <c r="V494" s="312" t="str">
        <f>IF(AND('別紙3-1_区分⑤所要額内訳'!$I$4="大規模施設等(定員30人以上)",$V$426&gt;=5),V387,IF(AND('別紙3-1_区分⑤所要額内訳'!$I$4="小規模施設等(定員29人以下)",$V$426&gt;=2),V387,""))</f>
        <v/>
      </c>
      <c r="W494" s="312" t="str">
        <f>IF(AND('別紙3-1_区分⑤所要額内訳'!$I$4="大規模施設等(定員30人以上)",$W$426&gt;=5),W387,IF(AND('別紙3-1_区分⑤所要額内訳'!$I$4="小規模施設等(定員29人以下)",$W$426&gt;=2),W387,""))</f>
        <v/>
      </c>
      <c r="X494" s="312" t="str">
        <f>IF(AND('別紙3-1_区分⑤所要額内訳'!$I$4="大規模施設等(定員30人以上)",$X$426&gt;=5),X387,IF(AND('別紙3-1_区分⑤所要額内訳'!$I$4="小規模施設等(定員29人以下)",$X$426&gt;=2),X387,""))</f>
        <v/>
      </c>
      <c r="Y494" s="312" t="str">
        <f>IF(AND('別紙3-1_区分⑤所要額内訳'!$I$4="大規模施設等(定員30人以上)",$Y$426&gt;=5),Y387,IF(AND('別紙3-1_区分⑤所要額内訳'!$I$4="小規模施設等(定員29人以下)",$Y$426&gt;=2),Y387,""))</f>
        <v/>
      </c>
      <c r="Z494" s="312" t="str">
        <f>IF(AND('別紙3-1_区分⑤所要額内訳'!$I$4="大規模施設等(定員30人以上)",$Z$426&gt;=5),Z387,IF(AND('別紙3-1_区分⑤所要額内訳'!$I$4="小規模施設等(定員29人以下)",$Z$426&gt;=2),Z387,""))</f>
        <v/>
      </c>
      <c r="AA494" s="312" t="str">
        <f>IF(AND('別紙3-1_区分⑤所要額内訳'!$I$4="大規模施設等(定員30人以上)",$AA$426&gt;=5),AA387,IF(AND('別紙3-1_区分⑤所要額内訳'!$I$4="小規模施設等(定員29人以下)",$AA$426&gt;=2),AA387,""))</f>
        <v/>
      </c>
      <c r="AB494" s="312" t="str">
        <f>IF(AND('別紙3-1_区分⑤所要額内訳'!$I$4="大規模施設等(定員30人以上)",$AB$426&gt;=5),AB387,IF(AND('別紙3-1_区分⑤所要額内訳'!$I$4="小規模施設等(定員29人以下)",$AB$426&gt;=2),AB387,""))</f>
        <v/>
      </c>
      <c r="AC494" s="312" t="str">
        <f>IF(AND('別紙3-1_区分⑤所要額内訳'!$I$4="大規模施設等(定員30人以上)",$AC$426&gt;=5),AC387,IF(AND('別紙3-1_区分⑤所要額内訳'!$I$4="小規模施設等(定員29人以下)",$AC$426&gt;=2),AC387,""))</f>
        <v/>
      </c>
      <c r="AD494" s="312" t="str">
        <f>IF(AND('別紙3-1_区分⑤所要額内訳'!$I$4="大規模施設等(定員30人以上)",$AD$426&gt;=5),AD387,IF(AND('別紙3-1_区分⑤所要額内訳'!$I$4="小規模施設等(定員29人以下)",$AD$426&gt;=2),AD387,""))</f>
        <v/>
      </c>
      <c r="AE494" s="312" t="str">
        <f>IF(AND('別紙3-1_区分⑤所要額内訳'!$I$4="大規模施設等(定員30人以上)",$AE$426&gt;=5),AE387,IF(AND('別紙3-1_区分⑤所要額内訳'!$I$4="小規模施設等(定員29人以下)",$AE$426&gt;=2),AE387,""))</f>
        <v/>
      </c>
      <c r="AF494" s="312" t="str">
        <f>IF(AND('別紙3-1_区分⑤所要額内訳'!$I$4="大規模施設等(定員30人以上)",$AF$426&gt;=5),AF387,IF(AND('別紙3-1_区分⑤所要額内訳'!$I$4="小規模施設等(定員29人以下)",$AF$426&gt;=2),AF387,""))</f>
        <v/>
      </c>
      <c r="AG494" s="312" t="str">
        <f>IF(AND('別紙3-1_区分⑤所要額内訳'!$I$4="大規模施設等(定員30人以上)",$AG$426&gt;=5),AG387,IF(AND('別紙3-1_区分⑤所要額内訳'!$I$4="小規模施設等(定員29人以下)",$AG$426&gt;=2),AG387,""))</f>
        <v/>
      </c>
      <c r="AH494" s="312" t="str">
        <f>IF(AND('別紙3-1_区分⑤所要額内訳'!$I$4="大規模施設等(定員30人以上)",$AH$426&gt;=5),AH387,IF(AND('別紙3-1_区分⑤所要額内訳'!$I$4="小規模施設等(定員29人以下)",$AH$426&gt;=2),AH387,""))</f>
        <v/>
      </c>
      <c r="AI494" s="312" t="str">
        <f>IF(AND('別紙3-1_区分⑤所要額内訳'!$I$4="大規模施設等(定員30人以上)",$AI$426&gt;=5),AI387,IF(AND('別紙3-1_区分⑤所要額内訳'!$I$4="小規模施設等(定員29人以下)",$AI$426&gt;=2),AI387,""))</f>
        <v/>
      </c>
      <c r="AJ494" s="312" t="str">
        <f>IF(AND('別紙3-1_区分⑤所要額内訳'!$I$4="大規模施設等(定員30人以上)",$AJ$426&gt;=5),AJ387,IF(AND('別紙3-1_区分⑤所要額内訳'!$I$4="小規模施設等(定員29人以下)",$AJ$426&gt;=2),AJ387,""))</f>
        <v/>
      </c>
      <c r="AK494" s="312" t="str">
        <f>IF(AND('別紙3-1_区分⑤所要額内訳'!$I$4="大規模施設等(定員30人以上)",$AK$426&gt;=5),AK387,IF(AND('別紙3-1_区分⑤所要額内訳'!$I$4="小規模施設等(定員29人以下)",$AK$426&gt;=2),AK387,""))</f>
        <v/>
      </c>
      <c r="AL494" s="312" t="str">
        <f>IF(AND('別紙3-1_区分⑤所要額内訳'!$I$4="大規模施設等(定員30人以上)",$AL$426&gt;=5),AL387,IF(AND('別紙3-1_区分⑤所要額内訳'!$I$4="小規模施設等(定員29人以下)",$AL$426&gt;=2),AL387,""))</f>
        <v/>
      </c>
      <c r="AM494" s="312" t="str">
        <f>IF(AND('別紙3-1_区分⑤所要額内訳'!$I$4="大規模施設等(定員30人以上)",$AM$426&gt;=5),AM387,IF(AND('別紙3-1_区分⑤所要額内訳'!$I$4="小規模施設等(定員29人以下)",$AM$426&gt;=2),AM387,""))</f>
        <v/>
      </c>
      <c r="AN494" s="312" t="str">
        <f>IF(AND('別紙3-1_区分⑤所要額内訳'!$I$4="大規模施設等(定員30人以上)",$AN$426&gt;=5),AN387,IF(AND('別紙3-1_区分⑤所要額内訳'!$I$4="小規模施設等(定員29人以下)",$AN$426&gt;=2),AN387,""))</f>
        <v/>
      </c>
      <c r="AO494" s="312" t="str">
        <f>IF(AND('別紙3-1_区分⑤所要額内訳'!$I$4="大規模施設等(定員30人以上)",$AO$426&gt;=5),AO387,IF(AND('別紙3-1_区分⑤所要額内訳'!$I$4="小規模施設等(定員29人以下)",$AO$426&gt;=2),AO387,""))</f>
        <v/>
      </c>
      <c r="AP494" s="312" t="str">
        <f>IF(AND('別紙3-1_区分⑤所要額内訳'!$I$4="大規模施設等(定員30人以上)",$AP$426&gt;=5),AP387,IF(AND('別紙3-1_区分⑤所要額内訳'!$I$4="小規模施設等(定員29人以下)",$AP$426&gt;=2),AP387,""))</f>
        <v/>
      </c>
      <c r="AQ494" s="312" t="str">
        <f>IF(AND('別紙3-1_区分⑤所要額内訳'!$I$4="大規模施設等(定員30人以上)",$AQ$426&gt;=5),AQ387,IF(AND('別紙3-1_区分⑤所要額内訳'!$I$4="小規模施設等(定員29人以下)",$AQ$426&gt;=2),AQ387,""))</f>
        <v/>
      </c>
      <c r="AR494" s="312" t="str">
        <f>IF(AND('別紙3-1_区分⑤所要額内訳'!$I$4="大規模施設等(定員30人以上)",$AR$426&gt;=5),AR387,IF(AND('別紙3-1_区分⑤所要額内訳'!$I$4="小規模施設等(定員29人以下)",$AR$426&gt;=2),AR387,""))</f>
        <v/>
      </c>
      <c r="AS494" s="312" t="str">
        <f>IF(AND('別紙3-1_区分⑤所要額内訳'!$I$4="大規模施設等(定員30人以上)",$AS$426&gt;=5),AS387,IF(AND('別紙3-1_区分⑤所要額内訳'!$I$4="小規模施設等(定員29人以下)",$AS$426&gt;=2),AS387,""))</f>
        <v/>
      </c>
      <c r="AT494" s="312" t="str">
        <f>IF(AND('別紙3-1_区分⑤所要額内訳'!$I$4="大規模施設等(定員30人以上)",$AT$426&gt;=5),AT387,IF(AND('別紙3-1_区分⑤所要額内訳'!$I$4="小規模施設等(定員29人以下)",$AT$426&gt;=2),AT387,""))</f>
        <v/>
      </c>
      <c r="AU494" s="312" t="str">
        <f>IF(AND('別紙3-1_区分⑤所要額内訳'!$I$4="大規模施設等(定員30人以上)",$AU$426&gt;=5),AU387,IF(AND('別紙3-1_区分⑤所要額内訳'!$I$4="小規模施設等(定員29人以下)",$AU$426&gt;=2),AU387,""))</f>
        <v/>
      </c>
      <c r="AV494" s="312" t="str">
        <f>IF(AND('別紙3-1_区分⑤所要額内訳'!$I$4="大規模施設等(定員30人以上)",$AV$426&gt;=5),AV387,IF(AND('別紙3-1_区分⑤所要額内訳'!$I$4="小規模施設等(定員29人以下)",$AV$426&gt;=2),AV387,""))</f>
        <v/>
      </c>
      <c r="AW494" s="312" t="str">
        <f>IF(AND('別紙3-1_区分⑤所要額内訳'!$I$4="大規模施設等(定員30人以上)",$AW$426&gt;=5),AW387,IF(AND('別紙3-1_区分⑤所要額内訳'!$I$4="小規模施設等(定員29人以下)",$AW$426&gt;=2),AW387,""))</f>
        <v/>
      </c>
      <c r="AX494" s="312" t="str">
        <f>IF(AND('別紙3-1_区分⑤所要額内訳'!$I$4="大規模施設等(定員30人以上)",$AX$426&gt;=5),AX387,IF(AND('別紙3-1_区分⑤所要額内訳'!$I$4="小規模施設等(定員29人以下)",$AX$426&gt;=2),AX387,""))</f>
        <v/>
      </c>
      <c r="AY494" s="312" t="str">
        <f>IF(AND('別紙3-1_区分⑤所要額内訳'!$I$4="大規模施設等(定員30人以上)",$AY$426&gt;=5),AY387,IF(AND('別紙3-1_区分⑤所要額内訳'!$I$4="小規模施設等(定員29人以下)",$AY$426&gt;=2),AY387,""))</f>
        <v/>
      </c>
      <c r="AZ494" s="312" t="str">
        <f>IF(AND('別紙3-1_区分⑤所要額内訳'!$I$4="大規模施設等(定員30人以上)",$AZ$426&gt;=5),AZ387,IF(AND('別紙3-1_区分⑤所要額内訳'!$I$4="小規模施設等(定員29人以下)",$AZ$426&gt;=2),AZ387,""))</f>
        <v/>
      </c>
      <c r="BA494" s="312" t="str">
        <f>IF(AND('別紙3-1_区分⑤所要額内訳'!$I$4="大規模施設等(定員30人以上)",$BA$426&gt;=5),BA387,IF(AND('別紙3-1_区分⑤所要額内訳'!$I$4="小規模施設等(定員29人以下)",$BA$426&gt;=2),BA387,""))</f>
        <v/>
      </c>
      <c r="BB494" s="311">
        <f t="shared" si="456"/>
        <v>0</v>
      </c>
    </row>
    <row r="495" spans="1:54">
      <c r="A495" s="307" t="str">
        <f t="shared" si="458"/>
        <v/>
      </c>
      <c r="B495" s="313" t="str">
        <f t="shared" si="458"/>
        <v/>
      </c>
      <c r="C495" s="307" t="str">
        <f t="shared" si="458"/>
        <v/>
      </c>
      <c r="D495" s="312" t="str">
        <f>IF(AND('別紙3-1_区分⑤所要額内訳'!$I$4="大規模施設等(定員30人以上)",$D$426&gt;=5),D388,IF(AND('別紙3-1_区分⑤所要額内訳'!$I$4="小規模施設等(定員29人以下)",$D$426&gt;=2),D388,""))</f>
        <v/>
      </c>
      <c r="E495" s="312" t="str">
        <f>IF(AND('別紙3-1_区分⑤所要額内訳'!$I$4="大規模施設等(定員30人以上)",$E$426&gt;=5),E388,IF(AND('別紙3-1_区分⑤所要額内訳'!$I$4="小規模施設等(定員29人以下)",$E$426&gt;=2),E388,""))</f>
        <v/>
      </c>
      <c r="F495" s="312" t="str">
        <f>IF(AND('別紙3-1_区分⑤所要額内訳'!$I$4="大規模施設等(定員30人以上)",$F$426&gt;=5),F388,IF(AND('別紙3-1_区分⑤所要額内訳'!$I$4="小規模施設等(定員29人以下)",$F$426&gt;=2),F388,""))</f>
        <v/>
      </c>
      <c r="G495" s="312" t="str">
        <f>IF(AND('別紙3-1_区分⑤所要額内訳'!$I$4="大規模施設等(定員30人以上)",$G$426&gt;=5),G388,IF(AND('別紙3-1_区分⑤所要額内訳'!$I$4="小規模施設等(定員29人以下)",$G$426&gt;=2),G388,""))</f>
        <v/>
      </c>
      <c r="H495" s="312" t="str">
        <f>IF(AND('別紙3-1_区分⑤所要額内訳'!$I$4="大規模施設等(定員30人以上)",$H$426&gt;=5),H388,IF(AND('別紙3-1_区分⑤所要額内訳'!$I$4="小規模施設等(定員29人以下)",$H$426&gt;=2),H388,""))</f>
        <v/>
      </c>
      <c r="I495" s="312" t="str">
        <f>IF(AND('別紙3-1_区分⑤所要額内訳'!$I$4="大規模施設等(定員30人以上)",$I$426&gt;=5),I388,IF(AND('別紙3-1_区分⑤所要額内訳'!$I$4="小規模施設等(定員29人以下)",$I$426&gt;=2),I388,""))</f>
        <v/>
      </c>
      <c r="J495" s="312" t="str">
        <f>IF(AND('別紙3-1_区分⑤所要額内訳'!$I$4="大規模施設等(定員30人以上)",$J$426&gt;=5),J388,IF(AND('別紙3-1_区分⑤所要額内訳'!$I$4="小規模施設等(定員29人以下)",$J$426&gt;=2),J388,""))</f>
        <v/>
      </c>
      <c r="K495" s="312" t="str">
        <f>IF(AND('別紙3-1_区分⑤所要額内訳'!$I$4="大規模施設等(定員30人以上)",$K$426&gt;=5),K388,IF(AND('別紙3-1_区分⑤所要額内訳'!$I$4="小規模施設等(定員29人以下)",$K$426&gt;=2),K388,""))</f>
        <v/>
      </c>
      <c r="L495" s="312" t="str">
        <f>IF(AND('別紙3-1_区分⑤所要額内訳'!$I$4="大規模施設等(定員30人以上)",$L$426&gt;=5),L388,IF(AND('別紙3-1_区分⑤所要額内訳'!$I$4="小規模施設等(定員29人以下)",$L$426&gt;=2),L388,""))</f>
        <v/>
      </c>
      <c r="M495" s="312" t="str">
        <f>IF(AND('別紙3-1_区分⑤所要額内訳'!$I$4="大規模施設等(定員30人以上)",$M$426&gt;=5),M388,IF(AND('別紙3-1_区分⑤所要額内訳'!$I$4="小規模施設等(定員29人以下)",$M$426&gt;=2),M388,""))</f>
        <v/>
      </c>
      <c r="N495" s="312" t="str">
        <f>IF(AND('別紙3-1_区分⑤所要額内訳'!$I$4="大規模施設等(定員30人以上)",$N$426&gt;=5),N388,IF(AND('別紙3-1_区分⑤所要額内訳'!$I$4="小規模施設等(定員29人以下)",$N$426&gt;=2),N388,""))</f>
        <v/>
      </c>
      <c r="O495" s="312" t="str">
        <f>IF(AND('別紙3-1_区分⑤所要額内訳'!$I$4="大規模施設等(定員30人以上)",$O$426&gt;=5),O388,IF(AND('別紙3-1_区分⑤所要額内訳'!$I$4="小規模施設等(定員29人以下)",$O$426&gt;=2),O388,""))</f>
        <v/>
      </c>
      <c r="P495" s="312" t="str">
        <f>IF(AND('別紙3-1_区分⑤所要額内訳'!$I$4="大規模施設等(定員30人以上)",$P$426&gt;=5),P388,IF(AND('別紙3-1_区分⑤所要額内訳'!$I$4="小規模施設等(定員29人以下)",$P$426&gt;=2),P388,""))</f>
        <v/>
      </c>
      <c r="Q495" s="312" t="str">
        <f>IF(AND('別紙3-1_区分⑤所要額内訳'!$I$4="大規模施設等(定員30人以上)",$Q$426&gt;=5),Q388,IF(AND('別紙3-1_区分⑤所要額内訳'!$I$4="小規模施設等(定員29人以下)",$Q$426&gt;=2),Q388,""))</f>
        <v/>
      </c>
      <c r="R495" s="312" t="str">
        <f>IF(AND('別紙3-1_区分⑤所要額内訳'!$I$4="大規模施設等(定員30人以上)",$R$426&gt;=5),R388,IF(AND('別紙3-1_区分⑤所要額内訳'!$I$4="小規模施設等(定員29人以下)",$R$426&gt;=2),R388,""))</f>
        <v/>
      </c>
      <c r="S495" s="312" t="str">
        <f>IF(AND('別紙3-1_区分⑤所要額内訳'!$I$4="大規模施設等(定員30人以上)",$S$426&gt;=5),S388,IF(AND('別紙3-1_区分⑤所要額内訳'!$I$4="小規模施設等(定員29人以下)",$S$426&gt;=2),S388,""))</f>
        <v/>
      </c>
      <c r="T495" s="312" t="str">
        <f>IF(AND('別紙3-1_区分⑤所要額内訳'!$I$4="大規模施設等(定員30人以上)",$T$426&gt;=5),T388,IF(AND('別紙3-1_区分⑤所要額内訳'!$I$4="小規模施設等(定員29人以下)",$T$426&gt;=2),T388,""))</f>
        <v/>
      </c>
      <c r="U495" s="312" t="str">
        <f>IF(AND('別紙3-1_区分⑤所要額内訳'!$I$4="大規模施設等(定員30人以上)",$U$426&gt;=5),U388,IF(AND('別紙3-1_区分⑤所要額内訳'!$I$4="小規模施設等(定員29人以下)",$U$426&gt;=2),U388,""))</f>
        <v/>
      </c>
      <c r="V495" s="312" t="str">
        <f>IF(AND('別紙3-1_区分⑤所要額内訳'!$I$4="大規模施設等(定員30人以上)",$V$426&gt;=5),V388,IF(AND('別紙3-1_区分⑤所要額内訳'!$I$4="小規模施設等(定員29人以下)",$V$426&gt;=2),V388,""))</f>
        <v/>
      </c>
      <c r="W495" s="312" t="str">
        <f>IF(AND('別紙3-1_区分⑤所要額内訳'!$I$4="大規模施設等(定員30人以上)",$W$426&gt;=5),W388,IF(AND('別紙3-1_区分⑤所要額内訳'!$I$4="小規模施設等(定員29人以下)",$W$426&gt;=2),W388,""))</f>
        <v/>
      </c>
      <c r="X495" s="312" t="str">
        <f>IF(AND('別紙3-1_区分⑤所要額内訳'!$I$4="大規模施設等(定員30人以上)",$X$426&gt;=5),X388,IF(AND('別紙3-1_区分⑤所要額内訳'!$I$4="小規模施設等(定員29人以下)",$X$426&gt;=2),X388,""))</f>
        <v/>
      </c>
      <c r="Y495" s="312" t="str">
        <f>IF(AND('別紙3-1_区分⑤所要額内訳'!$I$4="大規模施設等(定員30人以上)",$Y$426&gt;=5),Y388,IF(AND('別紙3-1_区分⑤所要額内訳'!$I$4="小規模施設等(定員29人以下)",$Y$426&gt;=2),Y388,""))</f>
        <v/>
      </c>
      <c r="Z495" s="312" t="str">
        <f>IF(AND('別紙3-1_区分⑤所要額内訳'!$I$4="大規模施設等(定員30人以上)",$Z$426&gt;=5),Z388,IF(AND('別紙3-1_区分⑤所要額内訳'!$I$4="小規模施設等(定員29人以下)",$Z$426&gt;=2),Z388,""))</f>
        <v/>
      </c>
      <c r="AA495" s="312" t="str">
        <f>IF(AND('別紙3-1_区分⑤所要額内訳'!$I$4="大規模施設等(定員30人以上)",$AA$426&gt;=5),AA388,IF(AND('別紙3-1_区分⑤所要額内訳'!$I$4="小規模施設等(定員29人以下)",$AA$426&gt;=2),AA388,""))</f>
        <v/>
      </c>
      <c r="AB495" s="312" t="str">
        <f>IF(AND('別紙3-1_区分⑤所要額内訳'!$I$4="大規模施設等(定員30人以上)",$AB$426&gt;=5),AB388,IF(AND('別紙3-1_区分⑤所要額内訳'!$I$4="小規模施設等(定員29人以下)",$AB$426&gt;=2),AB388,""))</f>
        <v/>
      </c>
      <c r="AC495" s="312" t="str">
        <f>IF(AND('別紙3-1_区分⑤所要額内訳'!$I$4="大規模施設等(定員30人以上)",$AC$426&gt;=5),AC388,IF(AND('別紙3-1_区分⑤所要額内訳'!$I$4="小規模施設等(定員29人以下)",$AC$426&gt;=2),AC388,""))</f>
        <v/>
      </c>
      <c r="AD495" s="312" t="str">
        <f>IF(AND('別紙3-1_区分⑤所要額内訳'!$I$4="大規模施設等(定員30人以上)",$AD$426&gt;=5),AD388,IF(AND('別紙3-1_区分⑤所要額内訳'!$I$4="小規模施設等(定員29人以下)",$AD$426&gt;=2),AD388,""))</f>
        <v/>
      </c>
      <c r="AE495" s="312" t="str">
        <f>IF(AND('別紙3-1_区分⑤所要額内訳'!$I$4="大規模施設等(定員30人以上)",$AE$426&gt;=5),AE388,IF(AND('別紙3-1_区分⑤所要額内訳'!$I$4="小規模施設等(定員29人以下)",$AE$426&gt;=2),AE388,""))</f>
        <v/>
      </c>
      <c r="AF495" s="312" t="str">
        <f>IF(AND('別紙3-1_区分⑤所要額内訳'!$I$4="大規模施設等(定員30人以上)",$AF$426&gt;=5),AF388,IF(AND('別紙3-1_区分⑤所要額内訳'!$I$4="小規模施設等(定員29人以下)",$AF$426&gt;=2),AF388,""))</f>
        <v/>
      </c>
      <c r="AG495" s="312" t="str">
        <f>IF(AND('別紙3-1_区分⑤所要額内訳'!$I$4="大規模施設等(定員30人以上)",$AG$426&gt;=5),AG388,IF(AND('別紙3-1_区分⑤所要額内訳'!$I$4="小規模施設等(定員29人以下)",$AG$426&gt;=2),AG388,""))</f>
        <v/>
      </c>
      <c r="AH495" s="312" t="str">
        <f>IF(AND('別紙3-1_区分⑤所要額内訳'!$I$4="大規模施設等(定員30人以上)",$AH$426&gt;=5),AH388,IF(AND('別紙3-1_区分⑤所要額内訳'!$I$4="小規模施設等(定員29人以下)",$AH$426&gt;=2),AH388,""))</f>
        <v/>
      </c>
      <c r="AI495" s="312" t="str">
        <f>IF(AND('別紙3-1_区分⑤所要額内訳'!$I$4="大規模施設等(定員30人以上)",$AI$426&gt;=5),AI388,IF(AND('別紙3-1_区分⑤所要額内訳'!$I$4="小規模施設等(定員29人以下)",$AI$426&gt;=2),AI388,""))</f>
        <v/>
      </c>
      <c r="AJ495" s="312" t="str">
        <f>IF(AND('別紙3-1_区分⑤所要額内訳'!$I$4="大規模施設等(定員30人以上)",$AJ$426&gt;=5),AJ388,IF(AND('別紙3-1_区分⑤所要額内訳'!$I$4="小規模施設等(定員29人以下)",$AJ$426&gt;=2),AJ388,""))</f>
        <v/>
      </c>
      <c r="AK495" s="312" t="str">
        <f>IF(AND('別紙3-1_区分⑤所要額内訳'!$I$4="大規模施設等(定員30人以上)",$AK$426&gt;=5),AK388,IF(AND('別紙3-1_区分⑤所要額内訳'!$I$4="小規模施設等(定員29人以下)",$AK$426&gt;=2),AK388,""))</f>
        <v/>
      </c>
      <c r="AL495" s="312" t="str">
        <f>IF(AND('別紙3-1_区分⑤所要額内訳'!$I$4="大規模施設等(定員30人以上)",$AL$426&gt;=5),AL388,IF(AND('別紙3-1_区分⑤所要額内訳'!$I$4="小規模施設等(定員29人以下)",$AL$426&gt;=2),AL388,""))</f>
        <v/>
      </c>
      <c r="AM495" s="312" t="str">
        <f>IF(AND('別紙3-1_区分⑤所要額内訳'!$I$4="大規模施設等(定員30人以上)",$AM$426&gt;=5),AM388,IF(AND('別紙3-1_区分⑤所要額内訳'!$I$4="小規模施設等(定員29人以下)",$AM$426&gt;=2),AM388,""))</f>
        <v/>
      </c>
      <c r="AN495" s="312" t="str">
        <f>IF(AND('別紙3-1_区分⑤所要額内訳'!$I$4="大規模施設等(定員30人以上)",$AN$426&gt;=5),AN388,IF(AND('別紙3-1_区分⑤所要額内訳'!$I$4="小規模施設等(定員29人以下)",$AN$426&gt;=2),AN388,""))</f>
        <v/>
      </c>
      <c r="AO495" s="312" t="str">
        <f>IF(AND('別紙3-1_区分⑤所要額内訳'!$I$4="大規模施設等(定員30人以上)",$AO$426&gt;=5),AO388,IF(AND('別紙3-1_区分⑤所要額内訳'!$I$4="小規模施設等(定員29人以下)",$AO$426&gt;=2),AO388,""))</f>
        <v/>
      </c>
      <c r="AP495" s="312" t="str">
        <f>IF(AND('別紙3-1_区分⑤所要額内訳'!$I$4="大規模施設等(定員30人以上)",$AP$426&gt;=5),AP388,IF(AND('別紙3-1_区分⑤所要額内訳'!$I$4="小規模施設等(定員29人以下)",$AP$426&gt;=2),AP388,""))</f>
        <v/>
      </c>
      <c r="AQ495" s="312" t="str">
        <f>IF(AND('別紙3-1_区分⑤所要額内訳'!$I$4="大規模施設等(定員30人以上)",$AQ$426&gt;=5),AQ388,IF(AND('別紙3-1_区分⑤所要額内訳'!$I$4="小規模施設等(定員29人以下)",$AQ$426&gt;=2),AQ388,""))</f>
        <v/>
      </c>
      <c r="AR495" s="312" t="str">
        <f>IF(AND('別紙3-1_区分⑤所要額内訳'!$I$4="大規模施設等(定員30人以上)",$AR$426&gt;=5),AR388,IF(AND('別紙3-1_区分⑤所要額内訳'!$I$4="小規模施設等(定員29人以下)",$AR$426&gt;=2),AR388,""))</f>
        <v/>
      </c>
      <c r="AS495" s="312" t="str">
        <f>IF(AND('別紙3-1_区分⑤所要額内訳'!$I$4="大規模施設等(定員30人以上)",$AS$426&gt;=5),AS388,IF(AND('別紙3-1_区分⑤所要額内訳'!$I$4="小規模施設等(定員29人以下)",$AS$426&gt;=2),AS388,""))</f>
        <v/>
      </c>
      <c r="AT495" s="312" t="str">
        <f>IF(AND('別紙3-1_区分⑤所要額内訳'!$I$4="大規模施設等(定員30人以上)",$AT$426&gt;=5),AT388,IF(AND('別紙3-1_区分⑤所要額内訳'!$I$4="小規模施設等(定員29人以下)",$AT$426&gt;=2),AT388,""))</f>
        <v/>
      </c>
      <c r="AU495" s="312" t="str">
        <f>IF(AND('別紙3-1_区分⑤所要額内訳'!$I$4="大規模施設等(定員30人以上)",$AU$426&gt;=5),AU388,IF(AND('別紙3-1_区分⑤所要額内訳'!$I$4="小規模施設等(定員29人以下)",$AU$426&gt;=2),AU388,""))</f>
        <v/>
      </c>
      <c r="AV495" s="312" t="str">
        <f>IF(AND('別紙3-1_区分⑤所要額内訳'!$I$4="大規模施設等(定員30人以上)",$AV$426&gt;=5),AV388,IF(AND('別紙3-1_区分⑤所要額内訳'!$I$4="小規模施設等(定員29人以下)",$AV$426&gt;=2),AV388,""))</f>
        <v/>
      </c>
      <c r="AW495" s="312" t="str">
        <f>IF(AND('別紙3-1_区分⑤所要額内訳'!$I$4="大規模施設等(定員30人以上)",$AW$426&gt;=5),AW388,IF(AND('別紙3-1_区分⑤所要額内訳'!$I$4="小規模施設等(定員29人以下)",$AW$426&gt;=2),AW388,""))</f>
        <v/>
      </c>
      <c r="AX495" s="312" t="str">
        <f>IF(AND('別紙3-1_区分⑤所要額内訳'!$I$4="大規模施設等(定員30人以上)",$AX$426&gt;=5),AX388,IF(AND('別紙3-1_区分⑤所要額内訳'!$I$4="小規模施設等(定員29人以下)",$AX$426&gt;=2),AX388,""))</f>
        <v/>
      </c>
      <c r="AY495" s="312" t="str">
        <f>IF(AND('別紙3-1_区分⑤所要額内訳'!$I$4="大規模施設等(定員30人以上)",$AY$426&gt;=5),AY388,IF(AND('別紙3-1_区分⑤所要額内訳'!$I$4="小規模施設等(定員29人以下)",$AY$426&gt;=2),AY388,""))</f>
        <v/>
      </c>
      <c r="AZ495" s="312" t="str">
        <f>IF(AND('別紙3-1_区分⑤所要額内訳'!$I$4="大規模施設等(定員30人以上)",$AZ$426&gt;=5),AZ388,IF(AND('別紙3-1_区分⑤所要額内訳'!$I$4="小規模施設等(定員29人以下)",$AZ$426&gt;=2),AZ388,""))</f>
        <v/>
      </c>
      <c r="BA495" s="312" t="str">
        <f>IF(AND('別紙3-1_区分⑤所要額内訳'!$I$4="大規模施設等(定員30人以上)",$BA$426&gt;=5),BA388,IF(AND('別紙3-1_区分⑤所要額内訳'!$I$4="小規模施設等(定員29人以下)",$BA$426&gt;=2),BA388,""))</f>
        <v/>
      </c>
      <c r="BB495" s="311">
        <f t="shared" si="456"/>
        <v>0</v>
      </c>
    </row>
    <row r="496" spans="1:54">
      <c r="A496" s="307" t="str">
        <f t="shared" si="458"/>
        <v/>
      </c>
      <c r="B496" s="313" t="str">
        <f t="shared" si="458"/>
        <v/>
      </c>
      <c r="C496" s="307" t="str">
        <f t="shared" si="458"/>
        <v/>
      </c>
      <c r="D496" s="312" t="str">
        <f>IF(AND('別紙3-1_区分⑤所要額内訳'!$I$4="大規模施設等(定員30人以上)",$D$426&gt;=5),D389,IF(AND('別紙3-1_区分⑤所要額内訳'!$I$4="小規模施設等(定員29人以下)",$D$426&gt;=2),D389,""))</f>
        <v/>
      </c>
      <c r="E496" s="312" t="str">
        <f>IF(AND('別紙3-1_区分⑤所要額内訳'!$I$4="大規模施設等(定員30人以上)",$E$426&gt;=5),E389,IF(AND('別紙3-1_区分⑤所要額内訳'!$I$4="小規模施設等(定員29人以下)",$E$426&gt;=2),E389,""))</f>
        <v/>
      </c>
      <c r="F496" s="312" t="str">
        <f>IF(AND('別紙3-1_区分⑤所要額内訳'!$I$4="大規模施設等(定員30人以上)",$F$426&gt;=5),F389,IF(AND('別紙3-1_区分⑤所要額内訳'!$I$4="小規模施設等(定員29人以下)",$F$426&gt;=2),F389,""))</f>
        <v/>
      </c>
      <c r="G496" s="312" t="str">
        <f>IF(AND('別紙3-1_区分⑤所要額内訳'!$I$4="大規模施設等(定員30人以上)",$G$426&gt;=5),G389,IF(AND('別紙3-1_区分⑤所要額内訳'!$I$4="小規模施設等(定員29人以下)",$G$426&gt;=2),G389,""))</f>
        <v/>
      </c>
      <c r="H496" s="312" t="str">
        <f>IF(AND('別紙3-1_区分⑤所要額内訳'!$I$4="大規模施設等(定員30人以上)",$H$426&gt;=5),H389,IF(AND('別紙3-1_区分⑤所要額内訳'!$I$4="小規模施設等(定員29人以下)",$H$426&gt;=2),H389,""))</f>
        <v/>
      </c>
      <c r="I496" s="312" t="str">
        <f>IF(AND('別紙3-1_区分⑤所要額内訳'!$I$4="大規模施設等(定員30人以上)",$I$426&gt;=5),I389,IF(AND('別紙3-1_区分⑤所要額内訳'!$I$4="小規模施設等(定員29人以下)",$I$426&gt;=2),I389,""))</f>
        <v/>
      </c>
      <c r="J496" s="312" t="str">
        <f>IF(AND('別紙3-1_区分⑤所要額内訳'!$I$4="大規模施設等(定員30人以上)",$J$426&gt;=5),J389,IF(AND('別紙3-1_区分⑤所要額内訳'!$I$4="小規模施設等(定員29人以下)",$J$426&gt;=2),J389,""))</f>
        <v/>
      </c>
      <c r="K496" s="312" t="str">
        <f>IF(AND('別紙3-1_区分⑤所要額内訳'!$I$4="大規模施設等(定員30人以上)",$K$426&gt;=5),K389,IF(AND('別紙3-1_区分⑤所要額内訳'!$I$4="小規模施設等(定員29人以下)",$K$426&gt;=2),K389,""))</f>
        <v/>
      </c>
      <c r="L496" s="312" t="str">
        <f>IF(AND('別紙3-1_区分⑤所要額内訳'!$I$4="大規模施設等(定員30人以上)",$L$426&gt;=5),L389,IF(AND('別紙3-1_区分⑤所要額内訳'!$I$4="小規模施設等(定員29人以下)",$L$426&gt;=2),L389,""))</f>
        <v/>
      </c>
      <c r="M496" s="312" t="str">
        <f>IF(AND('別紙3-1_区分⑤所要額内訳'!$I$4="大規模施設等(定員30人以上)",$M$426&gt;=5),M389,IF(AND('別紙3-1_区分⑤所要額内訳'!$I$4="小規模施設等(定員29人以下)",$M$426&gt;=2),M389,""))</f>
        <v/>
      </c>
      <c r="N496" s="312" t="str">
        <f>IF(AND('別紙3-1_区分⑤所要額内訳'!$I$4="大規模施設等(定員30人以上)",$N$426&gt;=5),N389,IF(AND('別紙3-1_区分⑤所要額内訳'!$I$4="小規模施設等(定員29人以下)",$N$426&gt;=2),N389,""))</f>
        <v/>
      </c>
      <c r="O496" s="312" t="str">
        <f>IF(AND('別紙3-1_区分⑤所要額内訳'!$I$4="大規模施設等(定員30人以上)",$O$426&gt;=5),O389,IF(AND('別紙3-1_区分⑤所要額内訳'!$I$4="小規模施設等(定員29人以下)",$O$426&gt;=2),O389,""))</f>
        <v/>
      </c>
      <c r="P496" s="312" t="str">
        <f>IF(AND('別紙3-1_区分⑤所要額内訳'!$I$4="大規模施設等(定員30人以上)",$P$426&gt;=5),P389,IF(AND('別紙3-1_区分⑤所要額内訳'!$I$4="小規模施設等(定員29人以下)",$P$426&gt;=2),P389,""))</f>
        <v/>
      </c>
      <c r="Q496" s="312" t="str">
        <f>IF(AND('別紙3-1_区分⑤所要額内訳'!$I$4="大規模施設等(定員30人以上)",$Q$426&gt;=5),Q389,IF(AND('別紙3-1_区分⑤所要額内訳'!$I$4="小規模施設等(定員29人以下)",$Q$426&gt;=2),Q389,""))</f>
        <v/>
      </c>
      <c r="R496" s="312" t="str">
        <f>IF(AND('別紙3-1_区分⑤所要額内訳'!$I$4="大規模施設等(定員30人以上)",$R$426&gt;=5),R389,IF(AND('別紙3-1_区分⑤所要額内訳'!$I$4="小規模施設等(定員29人以下)",$R$426&gt;=2),R389,""))</f>
        <v/>
      </c>
      <c r="S496" s="312" t="str">
        <f>IF(AND('別紙3-1_区分⑤所要額内訳'!$I$4="大規模施設等(定員30人以上)",$S$426&gt;=5),S389,IF(AND('別紙3-1_区分⑤所要額内訳'!$I$4="小規模施設等(定員29人以下)",$S$426&gt;=2),S389,""))</f>
        <v/>
      </c>
      <c r="T496" s="312" t="str">
        <f>IF(AND('別紙3-1_区分⑤所要額内訳'!$I$4="大規模施設等(定員30人以上)",$T$426&gt;=5),T389,IF(AND('別紙3-1_区分⑤所要額内訳'!$I$4="小規模施設等(定員29人以下)",$T$426&gt;=2),T389,""))</f>
        <v/>
      </c>
      <c r="U496" s="312" t="str">
        <f>IF(AND('別紙3-1_区分⑤所要額内訳'!$I$4="大規模施設等(定員30人以上)",$U$426&gt;=5),U389,IF(AND('別紙3-1_区分⑤所要額内訳'!$I$4="小規模施設等(定員29人以下)",$U$426&gt;=2),U389,""))</f>
        <v/>
      </c>
      <c r="V496" s="312" t="str">
        <f>IF(AND('別紙3-1_区分⑤所要額内訳'!$I$4="大規模施設等(定員30人以上)",$V$426&gt;=5),V389,IF(AND('別紙3-1_区分⑤所要額内訳'!$I$4="小規模施設等(定員29人以下)",$V$426&gt;=2),V389,""))</f>
        <v/>
      </c>
      <c r="W496" s="312" t="str">
        <f>IF(AND('別紙3-1_区分⑤所要額内訳'!$I$4="大規模施設等(定員30人以上)",$W$426&gt;=5),W389,IF(AND('別紙3-1_区分⑤所要額内訳'!$I$4="小規模施設等(定員29人以下)",$W$426&gt;=2),W389,""))</f>
        <v/>
      </c>
      <c r="X496" s="312" t="str">
        <f>IF(AND('別紙3-1_区分⑤所要額内訳'!$I$4="大規模施設等(定員30人以上)",$X$426&gt;=5),X389,IF(AND('別紙3-1_区分⑤所要額内訳'!$I$4="小規模施設等(定員29人以下)",$X$426&gt;=2),X389,""))</f>
        <v/>
      </c>
      <c r="Y496" s="312" t="str">
        <f>IF(AND('別紙3-1_区分⑤所要額内訳'!$I$4="大規模施設等(定員30人以上)",$Y$426&gt;=5),Y389,IF(AND('別紙3-1_区分⑤所要額内訳'!$I$4="小規模施設等(定員29人以下)",$Y$426&gt;=2),Y389,""))</f>
        <v/>
      </c>
      <c r="Z496" s="312" t="str">
        <f>IF(AND('別紙3-1_区分⑤所要額内訳'!$I$4="大規模施設等(定員30人以上)",$Z$426&gt;=5),Z389,IF(AND('別紙3-1_区分⑤所要額内訳'!$I$4="小規模施設等(定員29人以下)",$Z$426&gt;=2),Z389,""))</f>
        <v/>
      </c>
      <c r="AA496" s="312" t="str">
        <f>IF(AND('別紙3-1_区分⑤所要額内訳'!$I$4="大規模施設等(定員30人以上)",$AA$426&gt;=5),AA389,IF(AND('別紙3-1_区分⑤所要額内訳'!$I$4="小規模施設等(定員29人以下)",$AA$426&gt;=2),AA389,""))</f>
        <v/>
      </c>
      <c r="AB496" s="312" t="str">
        <f>IF(AND('別紙3-1_区分⑤所要額内訳'!$I$4="大規模施設等(定員30人以上)",$AB$426&gt;=5),AB389,IF(AND('別紙3-1_区分⑤所要額内訳'!$I$4="小規模施設等(定員29人以下)",$AB$426&gt;=2),AB389,""))</f>
        <v/>
      </c>
      <c r="AC496" s="312" t="str">
        <f>IF(AND('別紙3-1_区分⑤所要額内訳'!$I$4="大規模施設等(定員30人以上)",$AC$426&gt;=5),AC389,IF(AND('別紙3-1_区分⑤所要額内訳'!$I$4="小規模施設等(定員29人以下)",$AC$426&gt;=2),AC389,""))</f>
        <v/>
      </c>
      <c r="AD496" s="312" t="str">
        <f>IF(AND('別紙3-1_区分⑤所要額内訳'!$I$4="大規模施設等(定員30人以上)",$AD$426&gt;=5),AD389,IF(AND('別紙3-1_区分⑤所要額内訳'!$I$4="小規模施設等(定員29人以下)",$AD$426&gt;=2),AD389,""))</f>
        <v/>
      </c>
      <c r="AE496" s="312" t="str">
        <f>IF(AND('別紙3-1_区分⑤所要額内訳'!$I$4="大規模施設等(定員30人以上)",$AE$426&gt;=5),AE389,IF(AND('別紙3-1_区分⑤所要額内訳'!$I$4="小規模施設等(定員29人以下)",$AE$426&gt;=2),AE389,""))</f>
        <v/>
      </c>
      <c r="AF496" s="312" t="str">
        <f>IF(AND('別紙3-1_区分⑤所要額内訳'!$I$4="大規模施設等(定員30人以上)",$AF$426&gt;=5),AF389,IF(AND('別紙3-1_区分⑤所要額内訳'!$I$4="小規模施設等(定員29人以下)",$AF$426&gt;=2),AF389,""))</f>
        <v/>
      </c>
      <c r="AG496" s="312" t="str">
        <f>IF(AND('別紙3-1_区分⑤所要額内訳'!$I$4="大規模施設等(定員30人以上)",$AG$426&gt;=5),AG389,IF(AND('別紙3-1_区分⑤所要額内訳'!$I$4="小規模施設等(定員29人以下)",$AG$426&gt;=2),AG389,""))</f>
        <v/>
      </c>
      <c r="AH496" s="312" t="str">
        <f>IF(AND('別紙3-1_区分⑤所要額内訳'!$I$4="大規模施設等(定員30人以上)",$AH$426&gt;=5),AH389,IF(AND('別紙3-1_区分⑤所要額内訳'!$I$4="小規模施設等(定員29人以下)",$AH$426&gt;=2),AH389,""))</f>
        <v/>
      </c>
      <c r="AI496" s="312" t="str">
        <f>IF(AND('別紙3-1_区分⑤所要額内訳'!$I$4="大規模施設等(定員30人以上)",$AI$426&gt;=5),AI389,IF(AND('別紙3-1_区分⑤所要額内訳'!$I$4="小規模施設等(定員29人以下)",$AI$426&gt;=2),AI389,""))</f>
        <v/>
      </c>
      <c r="AJ496" s="312" t="str">
        <f>IF(AND('別紙3-1_区分⑤所要額内訳'!$I$4="大規模施設等(定員30人以上)",$AJ$426&gt;=5),AJ389,IF(AND('別紙3-1_区分⑤所要額内訳'!$I$4="小規模施設等(定員29人以下)",$AJ$426&gt;=2),AJ389,""))</f>
        <v/>
      </c>
      <c r="AK496" s="312" t="str">
        <f>IF(AND('別紙3-1_区分⑤所要額内訳'!$I$4="大規模施設等(定員30人以上)",$AK$426&gt;=5),AK389,IF(AND('別紙3-1_区分⑤所要額内訳'!$I$4="小規模施設等(定員29人以下)",$AK$426&gt;=2),AK389,""))</f>
        <v/>
      </c>
      <c r="AL496" s="312" t="str">
        <f>IF(AND('別紙3-1_区分⑤所要額内訳'!$I$4="大規模施設等(定員30人以上)",$AL$426&gt;=5),AL389,IF(AND('別紙3-1_区分⑤所要額内訳'!$I$4="小規模施設等(定員29人以下)",$AL$426&gt;=2),AL389,""))</f>
        <v/>
      </c>
      <c r="AM496" s="312" t="str">
        <f>IF(AND('別紙3-1_区分⑤所要額内訳'!$I$4="大規模施設等(定員30人以上)",$AM$426&gt;=5),AM389,IF(AND('別紙3-1_区分⑤所要額内訳'!$I$4="小規模施設等(定員29人以下)",$AM$426&gt;=2),AM389,""))</f>
        <v/>
      </c>
      <c r="AN496" s="312" t="str">
        <f>IF(AND('別紙3-1_区分⑤所要額内訳'!$I$4="大規模施設等(定員30人以上)",$AN$426&gt;=5),AN389,IF(AND('別紙3-1_区分⑤所要額内訳'!$I$4="小規模施設等(定員29人以下)",$AN$426&gt;=2),AN389,""))</f>
        <v/>
      </c>
      <c r="AO496" s="312" t="str">
        <f>IF(AND('別紙3-1_区分⑤所要額内訳'!$I$4="大規模施設等(定員30人以上)",$AO$426&gt;=5),AO389,IF(AND('別紙3-1_区分⑤所要額内訳'!$I$4="小規模施設等(定員29人以下)",$AO$426&gt;=2),AO389,""))</f>
        <v/>
      </c>
      <c r="AP496" s="312" t="str">
        <f>IF(AND('別紙3-1_区分⑤所要額内訳'!$I$4="大規模施設等(定員30人以上)",$AP$426&gt;=5),AP389,IF(AND('別紙3-1_区分⑤所要額内訳'!$I$4="小規模施設等(定員29人以下)",$AP$426&gt;=2),AP389,""))</f>
        <v/>
      </c>
      <c r="AQ496" s="312" t="str">
        <f>IF(AND('別紙3-1_区分⑤所要額内訳'!$I$4="大規模施設等(定員30人以上)",$AQ$426&gt;=5),AQ389,IF(AND('別紙3-1_区分⑤所要額内訳'!$I$4="小規模施設等(定員29人以下)",$AQ$426&gt;=2),AQ389,""))</f>
        <v/>
      </c>
      <c r="AR496" s="312" t="str">
        <f>IF(AND('別紙3-1_区分⑤所要額内訳'!$I$4="大規模施設等(定員30人以上)",$AR$426&gt;=5),AR389,IF(AND('別紙3-1_区分⑤所要額内訳'!$I$4="小規模施設等(定員29人以下)",$AR$426&gt;=2),AR389,""))</f>
        <v/>
      </c>
      <c r="AS496" s="312" t="str">
        <f>IF(AND('別紙3-1_区分⑤所要額内訳'!$I$4="大規模施設等(定員30人以上)",$AS$426&gt;=5),AS389,IF(AND('別紙3-1_区分⑤所要額内訳'!$I$4="小規模施設等(定員29人以下)",$AS$426&gt;=2),AS389,""))</f>
        <v/>
      </c>
      <c r="AT496" s="312" t="str">
        <f>IF(AND('別紙3-1_区分⑤所要額内訳'!$I$4="大規模施設等(定員30人以上)",$AT$426&gt;=5),AT389,IF(AND('別紙3-1_区分⑤所要額内訳'!$I$4="小規模施設等(定員29人以下)",$AT$426&gt;=2),AT389,""))</f>
        <v/>
      </c>
      <c r="AU496" s="312" t="str">
        <f>IF(AND('別紙3-1_区分⑤所要額内訳'!$I$4="大規模施設等(定員30人以上)",$AU$426&gt;=5),AU389,IF(AND('別紙3-1_区分⑤所要額内訳'!$I$4="小規模施設等(定員29人以下)",$AU$426&gt;=2),AU389,""))</f>
        <v/>
      </c>
      <c r="AV496" s="312" t="str">
        <f>IF(AND('別紙3-1_区分⑤所要額内訳'!$I$4="大規模施設等(定員30人以上)",$AV$426&gt;=5),AV389,IF(AND('別紙3-1_区分⑤所要額内訳'!$I$4="小規模施設等(定員29人以下)",$AV$426&gt;=2),AV389,""))</f>
        <v/>
      </c>
      <c r="AW496" s="312" t="str">
        <f>IF(AND('別紙3-1_区分⑤所要額内訳'!$I$4="大規模施設等(定員30人以上)",$AW$426&gt;=5),AW389,IF(AND('別紙3-1_区分⑤所要額内訳'!$I$4="小規模施設等(定員29人以下)",$AW$426&gt;=2),AW389,""))</f>
        <v/>
      </c>
      <c r="AX496" s="312" t="str">
        <f>IF(AND('別紙3-1_区分⑤所要額内訳'!$I$4="大規模施設等(定員30人以上)",$AX$426&gt;=5),AX389,IF(AND('別紙3-1_区分⑤所要額内訳'!$I$4="小規模施設等(定員29人以下)",$AX$426&gt;=2),AX389,""))</f>
        <v/>
      </c>
      <c r="AY496" s="312" t="str">
        <f>IF(AND('別紙3-1_区分⑤所要額内訳'!$I$4="大規模施設等(定員30人以上)",$AY$426&gt;=5),AY389,IF(AND('別紙3-1_区分⑤所要額内訳'!$I$4="小規模施設等(定員29人以下)",$AY$426&gt;=2),AY389,""))</f>
        <v/>
      </c>
      <c r="AZ496" s="312" t="str">
        <f>IF(AND('別紙3-1_区分⑤所要額内訳'!$I$4="大規模施設等(定員30人以上)",$AZ$426&gt;=5),AZ389,IF(AND('別紙3-1_区分⑤所要額内訳'!$I$4="小規模施設等(定員29人以下)",$AZ$426&gt;=2),AZ389,""))</f>
        <v/>
      </c>
      <c r="BA496" s="312" t="str">
        <f>IF(AND('別紙3-1_区分⑤所要額内訳'!$I$4="大規模施設等(定員30人以上)",$BA$426&gt;=5),BA389,IF(AND('別紙3-1_区分⑤所要額内訳'!$I$4="小規模施設等(定員29人以下)",$BA$426&gt;=2),BA389,""))</f>
        <v/>
      </c>
      <c r="BB496" s="311">
        <f t="shared" si="456"/>
        <v>0</v>
      </c>
    </row>
    <row r="497" spans="1:54">
      <c r="A497" s="307" t="str">
        <f t="shared" si="458"/>
        <v/>
      </c>
      <c r="B497" s="313" t="str">
        <f t="shared" si="458"/>
        <v/>
      </c>
      <c r="C497" s="307" t="str">
        <f t="shared" si="458"/>
        <v/>
      </c>
      <c r="D497" s="312" t="str">
        <f>IF(AND('別紙3-1_区分⑤所要額内訳'!$I$4="大規模施設等(定員30人以上)",$D$426&gt;=5),D390,IF(AND('別紙3-1_区分⑤所要額内訳'!$I$4="小規模施設等(定員29人以下)",$D$426&gt;=2),D390,""))</f>
        <v/>
      </c>
      <c r="E497" s="312" t="str">
        <f>IF(AND('別紙3-1_区分⑤所要額内訳'!$I$4="大規模施設等(定員30人以上)",$E$426&gt;=5),E390,IF(AND('別紙3-1_区分⑤所要額内訳'!$I$4="小規模施設等(定員29人以下)",$E$426&gt;=2),E390,""))</f>
        <v/>
      </c>
      <c r="F497" s="312" t="str">
        <f>IF(AND('別紙3-1_区分⑤所要額内訳'!$I$4="大規模施設等(定員30人以上)",$F$426&gt;=5),F390,IF(AND('別紙3-1_区分⑤所要額内訳'!$I$4="小規模施設等(定員29人以下)",$F$426&gt;=2),F390,""))</f>
        <v/>
      </c>
      <c r="G497" s="312" t="str">
        <f>IF(AND('別紙3-1_区分⑤所要額内訳'!$I$4="大規模施設等(定員30人以上)",$G$426&gt;=5),G390,IF(AND('別紙3-1_区分⑤所要額内訳'!$I$4="小規模施設等(定員29人以下)",$G$426&gt;=2),G390,""))</f>
        <v/>
      </c>
      <c r="H497" s="312" t="str">
        <f>IF(AND('別紙3-1_区分⑤所要額内訳'!$I$4="大規模施設等(定員30人以上)",$H$426&gt;=5),H390,IF(AND('別紙3-1_区分⑤所要額内訳'!$I$4="小規模施設等(定員29人以下)",$H$426&gt;=2),H390,""))</f>
        <v/>
      </c>
      <c r="I497" s="312" t="str">
        <f>IF(AND('別紙3-1_区分⑤所要額内訳'!$I$4="大規模施設等(定員30人以上)",$I$426&gt;=5),I390,IF(AND('別紙3-1_区分⑤所要額内訳'!$I$4="小規模施設等(定員29人以下)",$I$426&gt;=2),I390,""))</f>
        <v/>
      </c>
      <c r="J497" s="312" t="str">
        <f>IF(AND('別紙3-1_区分⑤所要額内訳'!$I$4="大規模施設等(定員30人以上)",$J$426&gt;=5),J390,IF(AND('別紙3-1_区分⑤所要額内訳'!$I$4="小規模施設等(定員29人以下)",$J$426&gt;=2),J390,""))</f>
        <v/>
      </c>
      <c r="K497" s="312" t="str">
        <f>IF(AND('別紙3-1_区分⑤所要額内訳'!$I$4="大規模施設等(定員30人以上)",$K$426&gt;=5),K390,IF(AND('別紙3-1_区分⑤所要額内訳'!$I$4="小規模施設等(定員29人以下)",$K$426&gt;=2),K390,""))</f>
        <v/>
      </c>
      <c r="L497" s="312" t="str">
        <f>IF(AND('別紙3-1_区分⑤所要額内訳'!$I$4="大規模施設等(定員30人以上)",$L$426&gt;=5),L390,IF(AND('別紙3-1_区分⑤所要額内訳'!$I$4="小規模施設等(定員29人以下)",$L$426&gt;=2),L390,""))</f>
        <v/>
      </c>
      <c r="M497" s="312" t="str">
        <f>IF(AND('別紙3-1_区分⑤所要額内訳'!$I$4="大規模施設等(定員30人以上)",$M$426&gt;=5),M390,IF(AND('別紙3-1_区分⑤所要額内訳'!$I$4="小規模施設等(定員29人以下)",$M$426&gt;=2),M390,""))</f>
        <v/>
      </c>
      <c r="N497" s="312" t="str">
        <f>IF(AND('別紙3-1_区分⑤所要額内訳'!$I$4="大規模施設等(定員30人以上)",$N$426&gt;=5),N390,IF(AND('別紙3-1_区分⑤所要額内訳'!$I$4="小規模施設等(定員29人以下)",$N$426&gt;=2),N390,""))</f>
        <v/>
      </c>
      <c r="O497" s="312" t="str">
        <f>IF(AND('別紙3-1_区分⑤所要額内訳'!$I$4="大規模施設等(定員30人以上)",$O$426&gt;=5),O390,IF(AND('別紙3-1_区分⑤所要額内訳'!$I$4="小規模施設等(定員29人以下)",$O$426&gt;=2),O390,""))</f>
        <v/>
      </c>
      <c r="P497" s="312" t="str">
        <f>IF(AND('別紙3-1_区分⑤所要額内訳'!$I$4="大規模施設等(定員30人以上)",$P$426&gt;=5),P390,IF(AND('別紙3-1_区分⑤所要額内訳'!$I$4="小規模施設等(定員29人以下)",$P$426&gt;=2),P390,""))</f>
        <v/>
      </c>
      <c r="Q497" s="312" t="str">
        <f>IF(AND('別紙3-1_区分⑤所要額内訳'!$I$4="大規模施設等(定員30人以上)",$Q$426&gt;=5),Q390,IF(AND('別紙3-1_区分⑤所要額内訳'!$I$4="小規模施設等(定員29人以下)",$Q$426&gt;=2),Q390,""))</f>
        <v/>
      </c>
      <c r="R497" s="312" t="str">
        <f>IF(AND('別紙3-1_区分⑤所要額内訳'!$I$4="大規模施設等(定員30人以上)",$R$426&gt;=5),R390,IF(AND('別紙3-1_区分⑤所要額内訳'!$I$4="小規模施設等(定員29人以下)",$R$426&gt;=2),R390,""))</f>
        <v/>
      </c>
      <c r="S497" s="312" t="str">
        <f>IF(AND('別紙3-1_区分⑤所要額内訳'!$I$4="大規模施設等(定員30人以上)",$S$426&gt;=5),S390,IF(AND('別紙3-1_区分⑤所要額内訳'!$I$4="小規模施設等(定員29人以下)",$S$426&gt;=2),S390,""))</f>
        <v/>
      </c>
      <c r="T497" s="312" t="str">
        <f>IF(AND('別紙3-1_区分⑤所要額内訳'!$I$4="大規模施設等(定員30人以上)",$T$426&gt;=5),T390,IF(AND('別紙3-1_区分⑤所要額内訳'!$I$4="小規模施設等(定員29人以下)",$T$426&gt;=2),T390,""))</f>
        <v/>
      </c>
      <c r="U497" s="312" t="str">
        <f>IF(AND('別紙3-1_区分⑤所要額内訳'!$I$4="大規模施設等(定員30人以上)",$U$426&gt;=5),U390,IF(AND('別紙3-1_区分⑤所要額内訳'!$I$4="小規模施設等(定員29人以下)",$U$426&gt;=2),U390,""))</f>
        <v/>
      </c>
      <c r="V497" s="312" t="str">
        <f>IF(AND('別紙3-1_区分⑤所要額内訳'!$I$4="大規模施設等(定員30人以上)",$V$426&gt;=5),V390,IF(AND('別紙3-1_区分⑤所要額内訳'!$I$4="小規模施設等(定員29人以下)",$V$426&gt;=2),V390,""))</f>
        <v/>
      </c>
      <c r="W497" s="312" t="str">
        <f>IF(AND('別紙3-1_区分⑤所要額内訳'!$I$4="大規模施設等(定員30人以上)",$W$426&gt;=5),W390,IF(AND('別紙3-1_区分⑤所要額内訳'!$I$4="小規模施設等(定員29人以下)",$W$426&gt;=2),W390,""))</f>
        <v/>
      </c>
      <c r="X497" s="312" t="str">
        <f>IF(AND('別紙3-1_区分⑤所要額内訳'!$I$4="大規模施設等(定員30人以上)",$X$426&gt;=5),X390,IF(AND('別紙3-1_区分⑤所要額内訳'!$I$4="小規模施設等(定員29人以下)",$X$426&gt;=2),X390,""))</f>
        <v/>
      </c>
      <c r="Y497" s="312" t="str">
        <f>IF(AND('別紙3-1_区分⑤所要額内訳'!$I$4="大規模施設等(定員30人以上)",$Y$426&gt;=5),Y390,IF(AND('別紙3-1_区分⑤所要額内訳'!$I$4="小規模施設等(定員29人以下)",$Y$426&gt;=2),Y390,""))</f>
        <v/>
      </c>
      <c r="Z497" s="312" t="str">
        <f>IF(AND('別紙3-1_区分⑤所要額内訳'!$I$4="大規模施設等(定員30人以上)",$Z$426&gt;=5),Z390,IF(AND('別紙3-1_区分⑤所要額内訳'!$I$4="小規模施設等(定員29人以下)",$Z$426&gt;=2),Z390,""))</f>
        <v/>
      </c>
      <c r="AA497" s="312" t="str">
        <f>IF(AND('別紙3-1_区分⑤所要額内訳'!$I$4="大規模施設等(定員30人以上)",$AA$426&gt;=5),AA390,IF(AND('別紙3-1_区分⑤所要額内訳'!$I$4="小規模施設等(定員29人以下)",$AA$426&gt;=2),AA390,""))</f>
        <v/>
      </c>
      <c r="AB497" s="312" t="str">
        <f>IF(AND('別紙3-1_区分⑤所要額内訳'!$I$4="大規模施設等(定員30人以上)",$AB$426&gt;=5),AB390,IF(AND('別紙3-1_区分⑤所要額内訳'!$I$4="小規模施設等(定員29人以下)",$AB$426&gt;=2),AB390,""))</f>
        <v/>
      </c>
      <c r="AC497" s="312" t="str">
        <f>IF(AND('別紙3-1_区分⑤所要額内訳'!$I$4="大規模施設等(定員30人以上)",$AC$426&gt;=5),AC390,IF(AND('別紙3-1_区分⑤所要額内訳'!$I$4="小規模施設等(定員29人以下)",$AC$426&gt;=2),AC390,""))</f>
        <v/>
      </c>
      <c r="AD497" s="312" t="str">
        <f>IF(AND('別紙3-1_区分⑤所要額内訳'!$I$4="大規模施設等(定員30人以上)",$AD$426&gt;=5),AD390,IF(AND('別紙3-1_区分⑤所要額内訳'!$I$4="小規模施設等(定員29人以下)",$AD$426&gt;=2),AD390,""))</f>
        <v/>
      </c>
      <c r="AE497" s="312" t="str">
        <f>IF(AND('別紙3-1_区分⑤所要額内訳'!$I$4="大規模施設等(定員30人以上)",$AE$426&gt;=5),AE390,IF(AND('別紙3-1_区分⑤所要額内訳'!$I$4="小規模施設等(定員29人以下)",$AE$426&gt;=2),AE390,""))</f>
        <v/>
      </c>
      <c r="AF497" s="312" t="str">
        <f>IF(AND('別紙3-1_区分⑤所要額内訳'!$I$4="大規模施設等(定員30人以上)",$AF$426&gt;=5),AF390,IF(AND('別紙3-1_区分⑤所要額内訳'!$I$4="小規模施設等(定員29人以下)",$AF$426&gt;=2),AF390,""))</f>
        <v/>
      </c>
      <c r="AG497" s="312" t="str">
        <f>IF(AND('別紙3-1_区分⑤所要額内訳'!$I$4="大規模施設等(定員30人以上)",$AG$426&gt;=5),AG390,IF(AND('別紙3-1_区分⑤所要額内訳'!$I$4="小規模施設等(定員29人以下)",$AG$426&gt;=2),AG390,""))</f>
        <v/>
      </c>
      <c r="AH497" s="312" t="str">
        <f>IF(AND('別紙3-1_区分⑤所要額内訳'!$I$4="大規模施設等(定員30人以上)",$AH$426&gt;=5),AH390,IF(AND('別紙3-1_区分⑤所要額内訳'!$I$4="小規模施設等(定員29人以下)",$AH$426&gt;=2),AH390,""))</f>
        <v/>
      </c>
      <c r="AI497" s="312" t="str">
        <f>IF(AND('別紙3-1_区分⑤所要額内訳'!$I$4="大規模施設等(定員30人以上)",$AI$426&gt;=5),AI390,IF(AND('別紙3-1_区分⑤所要額内訳'!$I$4="小規模施設等(定員29人以下)",$AI$426&gt;=2),AI390,""))</f>
        <v/>
      </c>
      <c r="AJ497" s="312" t="str">
        <f>IF(AND('別紙3-1_区分⑤所要額内訳'!$I$4="大規模施設等(定員30人以上)",$AJ$426&gt;=5),AJ390,IF(AND('別紙3-1_区分⑤所要額内訳'!$I$4="小規模施設等(定員29人以下)",$AJ$426&gt;=2),AJ390,""))</f>
        <v/>
      </c>
      <c r="AK497" s="312" t="str">
        <f>IF(AND('別紙3-1_区分⑤所要額内訳'!$I$4="大規模施設等(定員30人以上)",$AK$426&gt;=5),AK390,IF(AND('別紙3-1_区分⑤所要額内訳'!$I$4="小規模施設等(定員29人以下)",$AK$426&gt;=2),AK390,""))</f>
        <v/>
      </c>
      <c r="AL497" s="312" t="str">
        <f>IF(AND('別紙3-1_区分⑤所要額内訳'!$I$4="大規模施設等(定員30人以上)",$AL$426&gt;=5),AL390,IF(AND('別紙3-1_区分⑤所要額内訳'!$I$4="小規模施設等(定員29人以下)",$AL$426&gt;=2),AL390,""))</f>
        <v/>
      </c>
      <c r="AM497" s="312" t="str">
        <f>IF(AND('別紙3-1_区分⑤所要額内訳'!$I$4="大規模施設等(定員30人以上)",$AM$426&gt;=5),AM390,IF(AND('別紙3-1_区分⑤所要額内訳'!$I$4="小規模施設等(定員29人以下)",$AM$426&gt;=2),AM390,""))</f>
        <v/>
      </c>
      <c r="AN497" s="312" t="str">
        <f>IF(AND('別紙3-1_区分⑤所要額内訳'!$I$4="大規模施設等(定員30人以上)",$AN$426&gt;=5),AN390,IF(AND('別紙3-1_区分⑤所要額内訳'!$I$4="小規模施設等(定員29人以下)",$AN$426&gt;=2),AN390,""))</f>
        <v/>
      </c>
      <c r="AO497" s="312" t="str">
        <f>IF(AND('別紙3-1_区分⑤所要額内訳'!$I$4="大規模施設等(定員30人以上)",$AO$426&gt;=5),AO390,IF(AND('別紙3-1_区分⑤所要額内訳'!$I$4="小規模施設等(定員29人以下)",$AO$426&gt;=2),AO390,""))</f>
        <v/>
      </c>
      <c r="AP497" s="312" t="str">
        <f>IF(AND('別紙3-1_区分⑤所要額内訳'!$I$4="大規模施設等(定員30人以上)",$AP$426&gt;=5),AP390,IF(AND('別紙3-1_区分⑤所要額内訳'!$I$4="小規模施設等(定員29人以下)",$AP$426&gt;=2),AP390,""))</f>
        <v/>
      </c>
      <c r="AQ497" s="312" t="str">
        <f>IF(AND('別紙3-1_区分⑤所要額内訳'!$I$4="大規模施設等(定員30人以上)",$AQ$426&gt;=5),AQ390,IF(AND('別紙3-1_区分⑤所要額内訳'!$I$4="小規模施設等(定員29人以下)",$AQ$426&gt;=2),AQ390,""))</f>
        <v/>
      </c>
      <c r="AR497" s="312" t="str">
        <f>IF(AND('別紙3-1_区分⑤所要額内訳'!$I$4="大規模施設等(定員30人以上)",$AR$426&gt;=5),AR390,IF(AND('別紙3-1_区分⑤所要額内訳'!$I$4="小規模施設等(定員29人以下)",$AR$426&gt;=2),AR390,""))</f>
        <v/>
      </c>
      <c r="AS497" s="312" t="str">
        <f>IF(AND('別紙3-1_区分⑤所要額内訳'!$I$4="大規模施設等(定員30人以上)",$AS$426&gt;=5),AS390,IF(AND('別紙3-1_区分⑤所要額内訳'!$I$4="小規模施設等(定員29人以下)",$AS$426&gt;=2),AS390,""))</f>
        <v/>
      </c>
      <c r="AT497" s="312" t="str">
        <f>IF(AND('別紙3-1_区分⑤所要額内訳'!$I$4="大規模施設等(定員30人以上)",$AT$426&gt;=5),AT390,IF(AND('別紙3-1_区分⑤所要額内訳'!$I$4="小規模施設等(定員29人以下)",$AT$426&gt;=2),AT390,""))</f>
        <v/>
      </c>
      <c r="AU497" s="312" t="str">
        <f>IF(AND('別紙3-1_区分⑤所要額内訳'!$I$4="大規模施設等(定員30人以上)",$AU$426&gt;=5),AU390,IF(AND('別紙3-1_区分⑤所要額内訳'!$I$4="小規模施設等(定員29人以下)",$AU$426&gt;=2),AU390,""))</f>
        <v/>
      </c>
      <c r="AV497" s="312" t="str">
        <f>IF(AND('別紙3-1_区分⑤所要額内訳'!$I$4="大規模施設等(定員30人以上)",$AV$426&gt;=5),AV390,IF(AND('別紙3-1_区分⑤所要額内訳'!$I$4="小規模施設等(定員29人以下)",$AV$426&gt;=2),AV390,""))</f>
        <v/>
      </c>
      <c r="AW497" s="312" t="str">
        <f>IF(AND('別紙3-1_区分⑤所要額内訳'!$I$4="大規模施設等(定員30人以上)",$AW$426&gt;=5),AW390,IF(AND('別紙3-1_区分⑤所要額内訳'!$I$4="小規模施設等(定員29人以下)",$AW$426&gt;=2),AW390,""))</f>
        <v/>
      </c>
      <c r="AX497" s="312" t="str">
        <f>IF(AND('別紙3-1_区分⑤所要額内訳'!$I$4="大規模施設等(定員30人以上)",$AX$426&gt;=5),AX390,IF(AND('別紙3-1_区分⑤所要額内訳'!$I$4="小規模施設等(定員29人以下)",$AX$426&gt;=2),AX390,""))</f>
        <v/>
      </c>
      <c r="AY497" s="312" t="str">
        <f>IF(AND('別紙3-1_区分⑤所要額内訳'!$I$4="大規模施設等(定員30人以上)",$AY$426&gt;=5),AY390,IF(AND('別紙3-1_区分⑤所要額内訳'!$I$4="小規模施設等(定員29人以下)",$AY$426&gt;=2),AY390,""))</f>
        <v/>
      </c>
      <c r="AZ497" s="312" t="str">
        <f>IF(AND('別紙3-1_区分⑤所要額内訳'!$I$4="大規模施設等(定員30人以上)",$AZ$426&gt;=5),AZ390,IF(AND('別紙3-1_区分⑤所要額内訳'!$I$4="小規模施設等(定員29人以下)",$AZ$426&gt;=2),AZ390,""))</f>
        <v/>
      </c>
      <c r="BA497" s="312" t="str">
        <f>IF(AND('別紙3-1_区分⑤所要額内訳'!$I$4="大規模施設等(定員30人以上)",$BA$426&gt;=5),BA390,IF(AND('別紙3-1_区分⑤所要額内訳'!$I$4="小規模施設等(定員29人以下)",$BA$426&gt;=2),BA390,""))</f>
        <v/>
      </c>
      <c r="BB497" s="311">
        <f t="shared" ref="BB497:BB528" si="459">COUNTIF(D497:BA497,1)</f>
        <v>0</v>
      </c>
    </row>
    <row r="498" spans="1:54">
      <c r="A498" s="307" t="str">
        <f t="shared" si="458"/>
        <v/>
      </c>
      <c r="B498" s="313" t="str">
        <f t="shared" si="458"/>
        <v/>
      </c>
      <c r="C498" s="307" t="str">
        <f t="shared" si="458"/>
        <v/>
      </c>
      <c r="D498" s="312" t="str">
        <f>IF(AND('別紙3-1_区分⑤所要額内訳'!$I$4="大規模施設等(定員30人以上)",$D$426&gt;=5),D391,IF(AND('別紙3-1_区分⑤所要額内訳'!$I$4="小規模施設等(定員29人以下)",$D$426&gt;=2),D391,""))</f>
        <v/>
      </c>
      <c r="E498" s="312" t="str">
        <f>IF(AND('別紙3-1_区分⑤所要額内訳'!$I$4="大規模施設等(定員30人以上)",$E$426&gt;=5),E391,IF(AND('別紙3-1_区分⑤所要額内訳'!$I$4="小規模施設等(定員29人以下)",$E$426&gt;=2),E391,""))</f>
        <v/>
      </c>
      <c r="F498" s="312" t="str">
        <f>IF(AND('別紙3-1_区分⑤所要額内訳'!$I$4="大規模施設等(定員30人以上)",$F$426&gt;=5),F391,IF(AND('別紙3-1_区分⑤所要額内訳'!$I$4="小規模施設等(定員29人以下)",$F$426&gt;=2),F391,""))</f>
        <v/>
      </c>
      <c r="G498" s="312" t="str">
        <f>IF(AND('別紙3-1_区分⑤所要額内訳'!$I$4="大規模施設等(定員30人以上)",$G$426&gt;=5),G391,IF(AND('別紙3-1_区分⑤所要額内訳'!$I$4="小規模施設等(定員29人以下)",$G$426&gt;=2),G391,""))</f>
        <v/>
      </c>
      <c r="H498" s="312" t="str">
        <f>IF(AND('別紙3-1_区分⑤所要額内訳'!$I$4="大規模施設等(定員30人以上)",$H$426&gt;=5),H391,IF(AND('別紙3-1_区分⑤所要額内訳'!$I$4="小規模施設等(定員29人以下)",$H$426&gt;=2),H391,""))</f>
        <v/>
      </c>
      <c r="I498" s="312" t="str">
        <f>IF(AND('別紙3-1_区分⑤所要額内訳'!$I$4="大規模施設等(定員30人以上)",$I$426&gt;=5),I391,IF(AND('別紙3-1_区分⑤所要額内訳'!$I$4="小規模施設等(定員29人以下)",$I$426&gt;=2),I391,""))</f>
        <v/>
      </c>
      <c r="J498" s="312" t="str">
        <f>IF(AND('別紙3-1_区分⑤所要額内訳'!$I$4="大規模施設等(定員30人以上)",$J$426&gt;=5),J391,IF(AND('別紙3-1_区分⑤所要額内訳'!$I$4="小規模施設等(定員29人以下)",$J$426&gt;=2),J391,""))</f>
        <v/>
      </c>
      <c r="K498" s="312" t="str">
        <f>IF(AND('別紙3-1_区分⑤所要額内訳'!$I$4="大規模施設等(定員30人以上)",$K$426&gt;=5),K391,IF(AND('別紙3-1_区分⑤所要額内訳'!$I$4="小規模施設等(定員29人以下)",$K$426&gt;=2),K391,""))</f>
        <v/>
      </c>
      <c r="L498" s="312" t="str">
        <f>IF(AND('別紙3-1_区分⑤所要額内訳'!$I$4="大規模施設等(定員30人以上)",$L$426&gt;=5),L391,IF(AND('別紙3-1_区分⑤所要額内訳'!$I$4="小規模施設等(定員29人以下)",$L$426&gt;=2),L391,""))</f>
        <v/>
      </c>
      <c r="M498" s="312" t="str">
        <f>IF(AND('別紙3-1_区分⑤所要額内訳'!$I$4="大規模施設等(定員30人以上)",$M$426&gt;=5),M391,IF(AND('別紙3-1_区分⑤所要額内訳'!$I$4="小規模施設等(定員29人以下)",$M$426&gt;=2),M391,""))</f>
        <v/>
      </c>
      <c r="N498" s="312" t="str">
        <f>IF(AND('別紙3-1_区分⑤所要額内訳'!$I$4="大規模施設等(定員30人以上)",$N$426&gt;=5),N391,IF(AND('別紙3-1_区分⑤所要額内訳'!$I$4="小規模施設等(定員29人以下)",$N$426&gt;=2),N391,""))</f>
        <v/>
      </c>
      <c r="O498" s="312" t="str">
        <f>IF(AND('別紙3-1_区分⑤所要額内訳'!$I$4="大規模施設等(定員30人以上)",$O$426&gt;=5),O391,IF(AND('別紙3-1_区分⑤所要額内訳'!$I$4="小規模施設等(定員29人以下)",$O$426&gt;=2),O391,""))</f>
        <v/>
      </c>
      <c r="P498" s="312" t="str">
        <f>IF(AND('別紙3-1_区分⑤所要額内訳'!$I$4="大規模施設等(定員30人以上)",$P$426&gt;=5),P391,IF(AND('別紙3-1_区分⑤所要額内訳'!$I$4="小規模施設等(定員29人以下)",$P$426&gt;=2),P391,""))</f>
        <v/>
      </c>
      <c r="Q498" s="312" t="str">
        <f>IF(AND('別紙3-1_区分⑤所要額内訳'!$I$4="大規模施設等(定員30人以上)",$Q$426&gt;=5),Q391,IF(AND('別紙3-1_区分⑤所要額内訳'!$I$4="小規模施設等(定員29人以下)",$Q$426&gt;=2),Q391,""))</f>
        <v/>
      </c>
      <c r="R498" s="312" t="str">
        <f>IF(AND('別紙3-1_区分⑤所要額内訳'!$I$4="大規模施設等(定員30人以上)",$R$426&gt;=5),R391,IF(AND('別紙3-1_区分⑤所要額内訳'!$I$4="小規模施設等(定員29人以下)",$R$426&gt;=2),R391,""))</f>
        <v/>
      </c>
      <c r="S498" s="312" t="str">
        <f>IF(AND('別紙3-1_区分⑤所要額内訳'!$I$4="大規模施設等(定員30人以上)",$S$426&gt;=5),S391,IF(AND('別紙3-1_区分⑤所要額内訳'!$I$4="小規模施設等(定員29人以下)",$S$426&gt;=2),S391,""))</f>
        <v/>
      </c>
      <c r="T498" s="312" t="str">
        <f>IF(AND('別紙3-1_区分⑤所要額内訳'!$I$4="大規模施設等(定員30人以上)",$T$426&gt;=5),T391,IF(AND('別紙3-1_区分⑤所要額内訳'!$I$4="小規模施設等(定員29人以下)",$T$426&gt;=2),T391,""))</f>
        <v/>
      </c>
      <c r="U498" s="312" t="str">
        <f>IF(AND('別紙3-1_区分⑤所要額内訳'!$I$4="大規模施設等(定員30人以上)",$U$426&gt;=5),U391,IF(AND('別紙3-1_区分⑤所要額内訳'!$I$4="小規模施設等(定員29人以下)",$U$426&gt;=2),U391,""))</f>
        <v/>
      </c>
      <c r="V498" s="312" t="str">
        <f>IF(AND('別紙3-1_区分⑤所要額内訳'!$I$4="大規模施設等(定員30人以上)",$V$426&gt;=5),V391,IF(AND('別紙3-1_区分⑤所要額内訳'!$I$4="小規模施設等(定員29人以下)",$V$426&gt;=2),V391,""))</f>
        <v/>
      </c>
      <c r="W498" s="312" t="str">
        <f>IF(AND('別紙3-1_区分⑤所要額内訳'!$I$4="大規模施設等(定員30人以上)",$W$426&gt;=5),W391,IF(AND('別紙3-1_区分⑤所要額内訳'!$I$4="小規模施設等(定員29人以下)",$W$426&gt;=2),W391,""))</f>
        <v/>
      </c>
      <c r="X498" s="312" t="str">
        <f>IF(AND('別紙3-1_区分⑤所要額内訳'!$I$4="大規模施設等(定員30人以上)",$X$426&gt;=5),X391,IF(AND('別紙3-1_区分⑤所要額内訳'!$I$4="小規模施設等(定員29人以下)",$X$426&gt;=2),X391,""))</f>
        <v/>
      </c>
      <c r="Y498" s="312" t="str">
        <f>IF(AND('別紙3-1_区分⑤所要額内訳'!$I$4="大規模施設等(定員30人以上)",$Y$426&gt;=5),Y391,IF(AND('別紙3-1_区分⑤所要額内訳'!$I$4="小規模施設等(定員29人以下)",$Y$426&gt;=2),Y391,""))</f>
        <v/>
      </c>
      <c r="Z498" s="312" t="str">
        <f>IF(AND('別紙3-1_区分⑤所要額内訳'!$I$4="大規模施設等(定員30人以上)",$Z$426&gt;=5),Z391,IF(AND('別紙3-1_区分⑤所要額内訳'!$I$4="小規模施設等(定員29人以下)",$Z$426&gt;=2),Z391,""))</f>
        <v/>
      </c>
      <c r="AA498" s="312" t="str">
        <f>IF(AND('別紙3-1_区分⑤所要額内訳'!$I$4="大規模施設等(定員30人以上)",$AA$426&gt;=5),AA391,IF(AND('別紙3-1_区分⑤所要額内訳'!$I$4="小規模施設等(定員29人以下)",$AA$426&gt;=2),AA391,""))</f>
        <v/>
      </c>
      <c r="AB498" s="312" t="str">
        <f>IF(AND('別紙3-1_区分⑤所要額内訳'!$I$4="大規模施設等(定員30人以上)",$AB$426&gt;=5),AB391,IF(AND('別紙3-1_区分⑤所要額内訳'!$I$4="小規模施設等(定員29人以下)",$AB$426&gt;=2),AB391,""))</f>
        <v/>
      </c>
      <c r="AC498" s="312" t="str">
        <f>IF(AND('別紙3-1_区分⑤所要額内訳'!$I$4="大規模施設等(定員30人以上)",$AC$426&gt;=5),AC391,IF(AND('別紙3-1_区分⑤所要額内訳'!$I$4="小規模施設等(定員29人以下)",$AC$426&gt;=2),AC391,""))</f>
        <v/>
      </c>
      <c r="AD498" s="312" t="str">
        <f>IF(AND('別紙3-1_区分⑤所要額内訳'!$I$4="大規模施設等(定員30人以上)",$AD$426&gt;=5),AD391,IF(AND('別紙3-1_区分⑤所要額内訳'!$I$4="小規模施設等(定員29人以下)",$AD$426&gt;=2),AD391,""))</f>
        <v/>
      </c>
      <c r="AE498" s="312" t="str">
        <f>IF(AND('別紙3-1_区分⑤所要額内訳'!$I$4="大規模施設等(定員30人以上)",$AE$426&gt;=5),AE391,IF(AND('別紙3-1_区分⑤所要額内訳'!$I$4="小規模施設等(定員29人以下)",$AE$426&gt;=2),AE391,""))</f>
        <v/>
      </c>
      <c r="AF498" s="312" t="str">
        <f>IF(AND('別紙3-1_区分⑤所要額内訳'!$I$4="大規模施設等(定員30人以上)",$AF$426&gt;=5),AF391,IF(AND('別紙3-1_区分⑤所要額内訳'!$I$4="小規模施設等(定員29人以下)",$AF$426&gt;=2),AF391,""))</f>
        <v/>
      </c>
      <c r="AG498" s="312" t="str">
        <f>IF(AND('別紙3-1_区分⑤所要額内訳'!$I$4="大規模施設等(定員30人以上)",$AG$426&gt;=5),AG391,IF(AND('別紙3-1_区分⑤所要額内訳'!$I$4="小規模施設等(定員29人以下)",$AG$426&gt;=2),AG391,""))</f>
        <v/>
      </c>
      <c r="AH498" s="312" t="str">
        <f>IF(AND('別紙3-1_区分⑤所要額内訳'!$I$4="大規模施設等(定員30人以上)",$AH$426&gt;=5),AH391,IF(AND('別紙3-1_区分⑤所要額内訳'!$I$4="小規模施設等(定員29人以下)",$AH$426&gt;=2),AH391,""))</f>
        <v/>
      </c>
      <c r="AI498" s="312" t="str">
        <f>IF(AND('別紙3-1_区分⑤所要額内訳'!$I$4="大規模施設等(定員30人以上)",$AI$426&gt;=5),AI391,IF(AND('別紙3-1_区分⑤所要額内訳'!$I$4="小規模施設等(定員29人以下)",$AI$426&gt;=2),AI391,""))</f>
        <v/>
      </c>
      <c r="AJ498" s="312" t="str">
        <f>IF(AND('別紙3-1_区分⑤所要額内訳'!$I$4="大規模施設等(定員30人以上)",$AJ$426&gt;=5),AJ391,IF(AND('別紙3-1_区分⑤所要額内訳'!$I$4="小規模施設等(定員29人以下)",$AJ$426&gt;=2),AJ391,""))</f>
        <v/>
      </c>
      <c r="AK498" s="312" t="str">
        <f>IF(AND('別紙3-1_区分⑤所要額内訳'!$I$4="大規模施設等(定員30人以上)",$AK$426&gt;=5),AK391,IF(AND('別紙3-1_区分⑤所要額内訳'!$I$4="小規模施設等(定員29人以下)",$AK$426&gt;=2),AK391,""))</f>
        <v/>
      </c>
      <c r="AL498" s="312" t="str">
        <f>IF(AND('別紙3-1_区分⑤所要額内訳'!$I$4="大規模施設等(定員30人以上)",$AL$426&gt;=5),AL391,IF(AND('別紙3-1_区分⑤所要額内訳'!$I$4="小規模施設等(定員29人以下)",$AL$426&gt;=2),AL391,""))</f>
        <v/>
      </c>
      <c r="AM498" s="312" t="str">
        <f>IF(AND('別紙3-1_区分⑤所要額内訳'!$I$4="大規模施設等(定員30人以上)",$AM$426&gt;=5),AM391,IF(AND('別紙3-1_区分⑤所要額内訳'!$I$4="小規模施設等(定員29人以下)",$AM$426&gt;=2),AM391,""))</f>
        <v/>
      </c>
      <c r="AN498" s="312" t="str">
        <f>IF(AND('別紙3-1_区分⑤所要額内訳'!$I$4="大規模施設等(定員30人以上)",$AN$426&gt;=5),AN391,IF(AND('別紙3-1_区分⑤所要額内訳'!$I$4="小規模施設等(定員29人以下)",$AN$426&gt;=2),AN391,""))</f>
        <v/>
      </c>
      <c r="AO498" s="312" t="str">
        <f>IF(AND('別紙3-1_区分⑤所要額内訳'!$I$4="大規模施設等(定員30人以上)",$AO$426&gt;=5),AO391,IF(AND('別紙3-1_区分⑤所要額内訳'!$I$4="小規模施設等(定員29人以下)",$AO$426&gt;=2),AO391,""))</f>
        <v/>
      </c>
      <c r="AP498" s="312" t="str">
        <f>IF(AND('別紙3-1_区分⑤所要額内訳'!$I$4="大規模施設等(定員30人以上)",$AP$426&gt;=5),AP391,IF(AND('別紙3-1_区分⑤所要額内訳'!$I$4="小規模施設等(定員29人以下)",$AP$426&gt;=2),AP391,""))</f>
        <v/>
      </c>
      <c r="AQ498" s="312" t="str">
        <f>IF(AND('別紙3-1_区分⑤所要額内訳'!$I$4="大規模施設等(定員30人以上)",$AQ$426&gt;=5),AQ391,IF(AND('別紙3-1_区分⑤所要額内訳'!$I$4="小規模施設等(定員29人以下)",$AQ$426&gt;=2),AQ391,""))</f>
        <v/>
      </c>
      <c r="AR498" s="312" t="str">
        <f>IF(AND('別紙3-1_区分⑤所要額内訳'!$I$4="大規模施設等(定員30人以上)",$AR$426&gt;=5),AR391,IF(AND('別紙3-1_区分⑤所要額内訳'!$I$4="小規模施設等(定員29人以下)",$AR$426&gt;=2),AR391,""))</f>
        <v/>
      </c>
      <c r="AS498" s="312" t="str">
        <f>IF(AND('別紙3-1_区分⑤所要額内訳'!$I$4="大規模施設等(定員30人以上)",$AS$426&gt;=5),AS391,IF(AND('別紙3-1_区分⑤所要額内訳'!$I$4="小規模施設等(定員29人以下)",$AS$426&gt;=2),AS391,""))</f>
        <v/>
      </c>
      <c r="AT498" s="312" t="str">
        <f>IF(AND('別紙3-1_区分⑤所要額内訳'!$I$4="大規模施設等(定員30人以上)",$AT$426&gt;=5),AT391,IF(AND('別紙3-1_区分⑤所要額内訳'!$I$4="小規模施設等(定員29人以下)",$AT$426&gt;=2),AT391,""))</f>
        <v/>
      </c>
      <c r="AU498" s="312" t="str">
        <f>IF(AND('別紙3-1_区分⑤所要額内訳'!$I$4="大規模施設等(定員30人以上)",$AU$426&gt;=5),AU391,IF(AND('別紙3-1_区分⑤所要額内訳'!$I$4="小規模施設等(定員29人以下)",$AU$426&gt;=2),AU391,""))</f>
        <v/>
      </c>
      <c r="AV498" s="312" t="str">
        <f>IF(AND('別紙3-1_区分⑤所要額内訳'!$I$4="大規模施設等(定員30人以上)",$AV$426&gt;=5),AV391,IF(AND('別紙3-1_区分⑤所要額内訳'!$I$4="小規模施設等(定員29人以下)",$AV$426&gt;=2),AV391,""))</f>
        <v/>
      </c>
      <c r="AW498" s="312" t="str">
        <f>IF(AND('別紙3-1_区分⑤所要額内訳'!$I$4="大規模施設等(定員30人以上)",$AW$426&gt;=5),AW391,IF(AND('別紙3-1_区分⑤所要額内訳'!$I$4="小規模施設等(定員29人以下)",$AW$426&gt;=2),AW391,""))</f>
        <v/>
      </c>
      <c r="AX498" s="312" t="str">
        <f>IF(AND('別紙3-1_区分⑤所要額内訳'!$I$4="大規模施設等(定員30人以上)",$AX$426&gt;=5),AX391,IF(AND('別紙3-1_区分⑤所要額内訳'!$I$4="小規模施設等(定員29人以下)",$AX$426&gt;=2),AX391,""))</f>
        <v/>
      </c>
      <c r="AY498" s="312" t="str">
        <f>IF(AND('別紙3-1_区分⑤所要額内訳'!$I$4="大規模施設等(定員30人以上)",$AY$426&gt;=5),AY391,IF(AND('別紙3-1_区分⑤所要額内訳'!$I$4="小規模施設等(定員29人以下)",$AY$426&gt;=2),AY391,""))</f>
        <v/>
      </c>
      <c r="AZ498" s="312" t="str">
        <f>IF(AND('別紙3-1_区分⑤所要額内訳'!$I$4="大規模施設等(定員30人以上)",$AZ$426&gt;=5),AZ391,IF(AND('別紙3-1_区分⑤所要額内訳'!$I$4="小規模施設等(定員29人以下)",$AZ$426&gt;=2),AZ391,""))</f>
        <v/>
      </c>
      <c r="BA498" s="312" t="str">
        <f>IF(AND('別紙3-1_区分⑤所要額内訳'!$I$4="大規模施設等(定員30人以上)",$BA$426&gt;=5),BA391,IF(AND('別紙3-1_区分⑤所要額内訳'!$I$4="小規模施設等(定員29人以下)",$BA$426&gt;=2),BA391,""))</f>
        <v/>
      </c>
      <c r="BB498" s="311">
        <f t="shared" si="459"/>
        <v>0</v>
      </c>
    </row>
    <row r="499" spans="1:54">
      <c r="A499" s="307" t="str">
        <f t="shared" si="458"/>
        <v/>
      </c>
      <c r="B499" s="313" t="str">
        <f t="shared" si="458"/>
        <v/>
      </c>
      <c r="C499" s="307" t="str">
        <f t="shared" si="458"/>
        <v/>
      </c>
      <c r="D499" s="312" t="str">
        <f>IF(AND('別紙3-1_区分⑤所要額内訳'!$I$4="大規模施設等(定員30人以上)",$D$426&gt;=5),D392,IF(AND('別紙3-1_区分⑤所要額内訳'!$I$4="小規模施設等(定員29人以下)",$D$426&gt;=2),D392,""))</f>
        <v/>
      </c>
      <c r="E499" s="312" t="str">
        <f>IF(AND('別紙3-1_区分⑤所要額内訳'!$I$4="大規模施設等(定員30人以上)",$E$426&gt;=5),E392,IF(AND('別紙3-1_区分⑤所要額内訳'!$I$4="小規模施設等(定員29人以下)",$E$426&gt;=2),E392,""))</f>
        <v/>
      </c>
      <c r="F499" s="312" t="str">
        <f>IF(AND('別紙3-1_区分⑤所要額内訳'!$I$4="大規模施設等(定員30人以上)",$F$426&gt;=5),F392,IF(AND('別紙3-1_区分⑤所要額内訳'!$I$4="小規模施設等(定員29人以下)",$F$426&gt;=2),F392,""))</f>
        <v/>
      </c>
      <c r="G499" s="312" t="str">
        <f>IF(AND('別紙3-1_区分⑤所要額内訳'!$I$4="大規模施設等(定員30人以上)",$G$426&gt;=5),G392,IF(AND('別紙3-1_区分⑤所要額内訳'!$I$4="小規模施設等(定員29人以下)",$G$426&gt;=2),G392,""))</f>
        <v/>
      </c>
      <c r="H499" s="312" t="str">
        <f>IF(AND('別紙3-1_区分⑤所要額内訳'!$I$4="大規模施設等(定員30人以上)",$H$426&gt;=5),H392,IF(AND('別紙3-1_区分⑤所要額内訳'!$I$4="小規模施設等(定員29人以下)",$H$426&gt;=2),H392,""))</f>
        <v/>
      </c>
      <c r="I499" s="312" t="str">
        <f>IF(AND('別紙3-1_区分⑤所要額内訳'!$I$4="大規模施設等(定員30人以上)",$I$426&gt;=5),I392,IF(AND('別紙3-1_区分⑤所要額内訳'!$I$4="小規模施設等(定員29人以下)",$I$426&gt;=2),I392,""))</f>
        <v/>
      </c>
      <c r="J499" s="312" t="str">
        <f>IF(AND('別紙3-1_区分⑤所要額内訳'!$I$4="大規模施設等(定員30人以上)",$J$426&gt;=5),J392,IF(AND('別紙3-1_区分⑤所要額内訳'!$I$4="小規模施設等(定員29人以下)",$J$426&gt;=2),J392,""))</f>
        <v/>
      </c>
      <c r="K499" s="312" t="str">
        <f>IF(AND('別紙3-1_区分⑤所要額内訳'!$I$4="大規模施設等(定員30人以上)",$K$426&gt;=5),K392,IF(AND('別紙3-1_区分⑤所要額内訳'!$I$4="小規模施設等(定員29人以下)",$K$426&gt;=2),K392,""))</f>
        <v/>
      </c>
      <c r="L499" s="312" t="str">
        <f>IF(AND('別紙3-1_区分⑤所要額内訳'!$I$4="大規模施設等(定員30人以上)",$L$426&gt;=5),L392,IF(AND('別紙3-1_区分⑤所要額内訳'!$I$4="小規模施設等(定員29人以下)",$L$426&gt;=2),L392,""))</f>
        <v/>
      </c>
      <c r="M499" s="312" t="str">
        <f>IF(AND('別紙3-1_区分⑤所要額内訳'!$I$4="大規模施設等(定員30人以上)",$M$426&gt;=5),M392,IF(AND('別紙3-1_区分⑤所要額内訳'!$I$4="小規模施設等(定員29人以下)",$M$426&gt;=2),M392,""))</f>
        <v/>
      </c>
      <c r="N499" s="312" t="str">
        <f>IF(AND('別紙3-1_区分⑤所要額内訳'!$I$4="大規模施設等(定員30人以上)",$N$426&gt;=5),N392,IF(AND('別紙3-1_区分⑤所要額内訳'!$I$4="小規模施設等(定員29人以下)",$N$426&gt;=2),N392,""))</f>
        <v/>
      </c>
      <c r="O499" s="312" t="str">
        <f>IF(AND('別紙3-1_区分⑤所要額内訳'!$I$4="大規模施設等(定員30人以上)",$O$426&gt;=5),O392,IF(AND('別紙3-1_区分⑤所要額内訳'!$I$4="小規模施設等(定員29人以下)",$O$426&gt;=2),O392,""))</f>
        <v/>
      </c>
      <c r="P499" s="312" t="str">
        <f>IF(AND('別紙3-1_区分⑤所要額内訳'!$I$4="大規模施設等(定員30人以上)",$P$426&gt;=5),P392,IF(AND('別紙3-1_区分⑤所要額内訳'!$I$4="小規模施設等(定員29人以下)",$P$426&gt;=2),P392,""))</f>
        <v/>
      </c>
      <c r="Q499" s="312" t="str">
        <f>IF(AND('別紙3-1_区分⑤所要額内訳'!$I$4="大規模施設等(定員30人以上)",$Q$426&gt;=5),Q392,IF(AND('別紙3-1_区分⑤所要額内訳'!$I$4="小規模施設等(定員29人以下)",$Q$426&gt;=2),Q392,""))</f>
        <v/>
      </c>
      <c r="R499" s="312" t="str">
        <f>IF(AND('別紙3-1_区分⑤所要額内訳'!$I$4="大規模施設等(定員30人以上)",$R$426&gt;=5),R392,IF(AND('別紙3-1_区分⑤所要額内訳'!$I$4="小規模施設等(定員29人以下)",$R$426&gt;=2),R392,""))</f>
        <v/>
      </c>
      <c r="S499" s="312" t="str">
        <f>IF(AND('別紙3-1_区分⑤所要額内訳'!$I$4="大規模施設等(定員30人以上)",$S$426&gt;=5),S392,IF(AND('別紙3-1_区分⑤所要額内訳'!$I$4="小規模施設等(定員29人以下)",$S$426&gt;=2),S392,""))</f>
        <v/>
      </c>
      <c r="T499" s="312" t="str">
        <f>IF(AND('別紙3-1_区分⑤所要額内訳'!$I$4="大規模施設等(定員30人以上)",$T$426&gt;=5),T392,IF(AND('別紙3-1_区分⑤所要額内訳'!$I$4="小規模施設等(定員29人以下)",$T$426&gt;=2),T392,""))</f>
        <v/>
      </c>
      <c r="U499" s="312" t="str">
        <f>IF(AND('別紙3-1_区分⑤所要額内訳'!$I$4="大規模施設等(定員30人以上)",$U$426&gt;=5),U392,IF(AND('別紙3-1_区分⑤所要額内訳'!$I$4="小規模施設等(定員29人以下)",$U$426&gt;=2),U392,""))</f>
        <v/>
      </c>
      <c r="V499" s="312" t="str">
        <f>IF(AND('別紙3-1_区分⑤所要額内訳'!$I$4="大規模施設等(定員30人以上)",$V$426&gt;=5),V392,IF(AND('別紙3-1_区分⑤所要額内訳'!$I$4="小規模施設等(定員29人以下)",$V$426&gt;=2),V392,""))</f>
        <v/>
      </c>
      <c r="W499" s="312" t="str">
        <f>IF(AND('別紙3-1_区分⑤所要額内訳'!$I$4="大規模施設等(定員30人以上)",$W$426&gt;=5),W392,IF(AND('別紙3-1_区分⑤所要額内訳'!$I$4="小規模施設等(定員29人以下)",$W$426&gt;=2),W392,""))</f>
        <v/>
      </c>
      <c r="X499" s="312" t="str">
        <f>IF(AND('別紙3-1_区分⑤所要額内訳'!$I$4="大規模施設等(定員30人以上)",$X$426&gt;=5),X392,IF(AND('別紙3-1_区分⑤所要額内訳'!$I$4="小規模施設等(定員29人以下)",$X$426&gt;=2),X392,""))</f>
        <v/>
      </c>
      <c r="Y499" s="312" t="str">
        <f>IF(AND('別紙3-1_区分⑤所要額内訳'!$I$4="大規模施設等(定員30人以上)",$Y$426&gt;=5),Y392,IF(AND('別紙3-1_区分⑤所要額内訳'!$I$4="小規模施設等(定員29人以下)",$Y$426&gt;=2),Y392,""))</f>
        <v/>
      </c>
      <c r="Z499" s="312" t="str">
        <f>IF(AND('別紙3-1_区分⑤所要額内訳'!$I$4="大規模施設等(定員30人以上)",$Z$426&gt;=5),Z392,IF(AND('別紙3-1_区分⑤所要額内訳'!$I$4="小規模施設等(定員29人以下)",$Z$426&gt;=2),Z392,""))</f>
        <v/>
      </c>
      <c r="AA499" s="312" t="str">
        <f>IF(AND('別紙3-1_区分⑤所要額内訳'!$I$4="大規模施設等(定員30人以上)",$AA$426&gt;=5),AA392,IF(AND('別紙3-1_区分⑤所要額内訳'!$I$4="小規模施設等(定員29人以下)",$AA$426&gt;=2),AA392,""))</f>
        <v/>
      </c>
      <c r="AB499" s="312" t="str">
        <f>IF(AND('別紙3-1_区分⑤所要額内訳'!$I$4="大規模施設等(定員30人以上)",$AB$426&gt;=5),AB392,IF(AND('別紙3-1_区分⑤所要額内訳'!$I$4="小規模施設等(定員29人以下)",$AB$426&gt;=2),AB392,""))</f>
        <v/>
      </c>
      <c r="AC499" s="312" t="str">
        <f>IF(AND('別紙3-1_区分⑤所要額内訳'!$I$4="大規模施設等(定員30人以上)",$AC$426&gt;=5),AC392,IF(AND('別紙3-1_区分⑤所要額内訳'!$I$4="小規模施設等(定員29人以下)",$AC$426&gt;=2),AC392,""))</f>
        <v/>
      </c>
      <c r="AD499" s="312" t="str">
        <f>IF(AND('別紙3-1_区分⑤所要額内訳'!$I$4="大規模施設等(定員30人以上)",$AD$426&gt;=5),AD392,IF(AND('別紙3-1_区分⑤所要額内訳'!$I$4="小規模施設等(定員29人以下)",$AD$426&gt;=2),AD392,""))</f>
        <v/>
      </c>
      <c r="AE499" s="312" t="str">
        <f>IF(AND('別紙3-1_区分⑤所要額内訳'!$I$4="大規模施設等(定員30人以上)",$AE$426&gt;=5),AE392,IF(AND('別紙3-1_区分⑤所要額内訳'!$I$4="小規模施設等(定員29人以下)",$AE$426&gt;=2),AE392,""))</f>
        <v/>
      </c>
      <c r="AF499" s="312" t="str">
        <f>IF(AND('別紙3-1_区分⑤所要額内訳'!$I$4="大規模施設等(定員30人以上)",$AF$426&gt;=5),AF392,IF(AND('別紙3-1_区分⑤所要額内訳'!$I$4="小規模施設等(定員29人以下)",$AF$426&gt;=2),AF392,""))</f>
        <v/>
      </c>
      <c r="AG499" s="312" t="str">
        <f>IF(AND('別紙3-1_区分⑤所要額内訳'!$I$4="大規模施設等(定員30人以上)",$AG$426&gt;=5),AG392,IF(AND('別紙3-1_区分⑤所要額内訳'!$I$4="小規模施設等(定員29人以下)",$AG$426&gt;=2),AG392,""))</f>
        <v/>
      </c>
      <c r="AH499" s="312" t="str">
        <f>IF(AND('別紙3-1_区分⑤所要額内訳'!$I$4="大規模施設等(定員30人以上)",$AH$426&gt;=5),AH392,IF(AND('別紙3-1_区分⑤所要額内訳'!$I$4="小規模施設等(定員29人以下)",$AH$426&gt;=2),AH392,""))</f>
        <v/>
      </c>
      <c r="AI499" s="312" t="str">
        <f>IF(AND('別紙3-1_区分⑤所要額内訳'!$I$4="大規模施設等(定員30人以上)",$AI$426&gt;=5),AI392,IF(AND('別紙3-1_区分⑤所要額内訳'!$I$4="小規模施設等(定員29人以下)",$AI$426&gt;=2),AI392,""))</f>
        <v/>
      </c>
      <c r="AJ499" s="312" t="str">
        <f>IF(AND('別紙3-1_区分⑤所要額内訳'!$I$4="大規模施設等(定員30人以上)",$AJ$426&gt;=5),AJ392,IF(AND('別紙3-1_区分⑤所要額内訳'!$I$4="小規模施設等(定員29人以下)",$AJ$426&gt;=2),AJ392,""))</f>
        <v/>
      </c>
      <c r="AK499" s="312" t="str">
        <f>IF(AND('別紙3-1_区分⑤所要額内訳'!$I$4="大規模施設等(定員30人以上)",$AK$426&gt;=5),AK392,IF(AND('別紙3-1_区分⑤所要額内訳'!$I$4="小規模施設等(定員29人以下)",$AK$426&gt;=2),AK392,""))</f>
        <v/>
      </c>
      <c r="AL499" s="312" t="str">
        <f>IF(AND('別紙3-1_区分⑤所要額内訳'!$I$4="大規模施設等(定員30人以上)",$AL$426&gt;=5),AL392,IF(AND('別紙3-1_区分⑤所要額内訳'!$I$4="小規模施設等(定員29人以下)",$AL$426&gt;=2),AL392,""))</f>
        <v/>
      </c>
      <c r="AM499" s="312" t="str">
        <f>IF(AND('別紙3-1_区分⑤所要額内訳'!$I$4="大規模施設等(定員30人以上)",$AM$426&gt;=5),AM392,IF(AND('別紙3-1_区分⑤所要額内訳'!$I$4="小規模施設等(定員29人以下)",$AM$426&gt;=2),AM392,""))</f>
        <v/>
      </c>
      <c r="AN499" s="312" t="str">
        <f>IF(AND('別紙3-1_区分⑤所要額内訳'!$I$4="大規模施設等(定員30人以上)",$AN$426&gt;=5),AN392,IF(AND('別紙3-1_区分⑤所要額内訳'!$I$4="小規模施設等(定員29人以下)",$AN$426&gt;=2),AN392,""))</f>
        <v/>
      </c>
      <c r="AO499" s="312" t="str">
        <f>IF(AND('別紙3-1_区分⑤所要額内訳'!$I$4="大規模施設等(定員30人以上)",$AO$426&gt;=5),AO392,IF(AND('別紙3-1_区分⑤所要額内訳'!$I$4="小規模施設等(定員29人以下)",$AO$426&gt;=2),AO392,""))</f>
        <v/>
      </c>
      <c r="AP499" s="312" t="str">
        <f>IF(AND('別紙3-1_区分⑤所要額内訳'!$I$4="大規模施設等(定員30人以上)",$AP$426&gt;=5),AP392,IF(AND('別紙3-1_区分⑤所要額内訳'!$I$4="小規模施設等(定員29人以下)",$AP$426&gt;=2),AP392,""))</f>
        <v/>
      </c>
      <c r="AQ499" s="312" t="str">
        <f>IF(AND('別紙3-1_区分⑤所要額内訳'!$I$4="大規模施設等(定員30人以上)",$AQ$426&gt;=5),AQ392,IF(AND('別紙3-1_区分⑤所要額内訳'!$I$4="小規模施設等(定員29人以下)",$AQ$426&gt;=2),AQ392,""))</f>
        <v/>
      </c>
      <c r="AR499" s="312" t="str">
        <f>IF(AND('別紙3-1_区分⑤所要額内訳'!$I$4="大規模施設等(定員30人以上)",$AR$426&gt;=5),AR392,IF(AND('別紙3-1_区分⑤所要額内訳'!$I$4="小規模施設等(定員29人以下)",$AR$426&gt;=2),AR392,""))</f>
        <v/>
      </c>
      <c r="AS499" s="312" t="str">
        <f>IF(AND('別紙3-1_区分⑤所要額内訳'!$I$4="大規模施設等(定員30人以上)",$AS$426&gt;=5),AS392,IF(AND('別紙3-1_区分⑤所要額内訳'!$I$4="小規模施設等(定員29人以下)",$AS$426&gt;=2),AS392,""))</f>
        <v/>
      </c>
      <c r="AT499" s="312" t="str">
        <f>IF(AND('別紙3-1_区分⑤所要額内訳'!$I$4="大規模施設等(定員30人以上)",$AT$426&gt;=5),AT392,IF(AND('別紙3-1_区分⑤所要額内訳'!$I$4="小規模施設等(定員29人以下)",$AT$426&gt;=2),AT392,""))</f>
        <v/>
      </c>
      <c r="AU499" s="312" t="str">
        <f>IF(AND('別紙3-1_区分⑤所要額内訳'!$I$4="大規模施設等(定員30人以上)",$AU$426&gt;=5),AU392,IF(AND('別紙3-1_区分⑤所要額内訳'!$I$4="小規模施設等(定員29人以下)",$AU$426&gt;=2),AU392,""))</f>
        <v/>
      </c>
      <c r="AV499" s="312" t="str">
        <f>IF(AND('別紙3-1_区分⑤所要額内訳'!$I$4="大規模施設等(定員30人以上)",$AV$426&gt;=5),AV392,IF(AND('別紙3-1_区分⑤所要額内訳'!$I$4="小規模施設等(定員29人以下)",$AV$426&gt;=2),AV392,""))</f>
        <v/>
      </c>
      <c r="AW499" s="312" t="str">
        <f>IF(AND('別紙3-1_区分⑤所要額内訳'!$I$4="大規模施設等(定員30人以上)",$AW$426&gt;=5),AW392,IF(AND('別紙3-1_区分⑤所要額内訳'!$I$4="小規模施設等(定員29人以下)",$AW$426&gt;=2),AW392,""))</f>
        <v/>
      </c>
      <c r="AX499" s="312" t="str">
        <f>IF(AND('別紙3-1_区分⑤所要額内訳'!$I$4="大規模施設等(定員30人以上)",$AX$426&gt;=5),AX392,IF(AND('別紙3-1_区分⑤所要額内訳'!$I$4="小規模施設等(定員29人以下)",$AX$426&gt;=2),AX392,""))</f>
        <v/>
      </c>
      <c r="AY499" s="312" t="str">
        <f>IF(AND('別紙3-1_区分⑤所要額内訳'!$I$4="大規模施設等(定員30人以上)",$AY$426&gt;=5),AY392,IF(AND('別紙3-1_区分⑤所要額内訳'!$I$4="小規模施設等(定員29人以下)",$AY$426&gt;=2),AY392,""))</f>
        <v/>
      </c>
      <c r="AZ499" s="312" t="str">
        <f>IF(AND('別紙3-1_区分⑤所要額内訳'!$I$4="大規模施設等(定員30人以上)",$AZ$426&gt;=5),AZ392,IF(AND('別紙3-1_区分⑤所要額内訳'!$I$4="小規模施設等(定員29人以下)",$AZ$426&gt;=2),AZ392,""))</f>
        <v/>
      </c>
      <c r="BA499" s="312" t="str">
        <f>IF(AND('別紙3-1_区分⑤所要額内訳'!$I$4="大規模施設等(定員30人以上)",$BA$426&gt;=5),BA392,IF(AND('別紙3-1_区分⑤所要額内訳'!$I$4="小規模施設等(定員29人以下)",$BA$426&gt;=2),BA392,""))</f>
        <v/>
      </c>
      <c r="BB499" s="311">
        <f t="shared" si="459"/>
        <v>0</v>
      </c>
    </row>
    <row r="500" spans="1:54">
      <c r="A500" s="307" t="str">
        <f t="shared" si="458"/>
        <v/>
      </c>
      <c r="B500" s="313" t="str">
        <f t="shared" si="458"/>
        <v/>
      </c>
      <c r="C500" s="307" t="str">
        <f t="shared" si="458"/>
        <v/>
      </c>
      <c r="D500" s="312" t="str">
        <f>IF(AND('別紙3-1_区分⑤所要額内訳'!$I$4="大規模施設等(定員30人以上)",$D$426&gt;=5),D393,IF(AND('別紙3-1_区分⑤所要額内訳'!$I$4="小規模施設等(定員29人以下)",$D$426&gt;=2),D393,""))</f>
        <v/>
      </c>
      <c r="E500" s="312" t="str">
        <f>IF(AND('別紙3-1_区分⑤所要額内訳'!$I$4="大規模施設等(定員30人以上)",$E$426&gt;=5),E393,IF(AND('別紙3-1_区分⑤所要額内訳'!$I$4="小規模施設等(定員29人以下)",$E$426&gt;=2),E393,""))</f>
        <v/>
      </c>
      <c r="F500" s="312" t="str">
        <f>IF(AND('別紙3-1_区分⑤所要額内訳'!$I$4="大規模施設等(定員30人以上)",$F$426&gt;=5),F393,IF(AND('別紙3-1_区分⑤所要額内訳'!$I$4="小規模施設等(定員29人以下)",$F$426&gt;=2),F393,""))</f>
        <v/>
      </c>
      <c r="G500" s="312" t="str">
        <f>IF(AND('別紙3-1_区分⑤所要額内訳'!$I$4="大規模施設等(定員30人以上)",$G$426&gt;=5),G393,IF(AND('別紙3-1_区分⑤所要額内訳'!$I$4="小規模施設等(定員29人以下)",$G$426&gt;=2),G393,""))</f>
        <v/>
      </c>
      <c r="H500" s="312" t="str">
        <f>IF(AND('別紙3-1_区分⑤所要額内訳'!$I$4="大規模施設等(定員30人以上)",$H$426&gt;=5),H393,IF(AND('別紙3-1_区分⑤所要額内訳'!$I$4="小規模施設等(定員29人以下)",$H$426&gt;=2),H393,""))</f>
        <v/>
      </c>
      <c r="I500" s="312" t="str">
        <f>IF(AND('別紙3-1_区分⑤所要額内訳'!$I$4="大規模施設等(定員30人以上)",$I$426&gt;=5),I393,IF(AND('別紙3-1_区分⑤所要額内訳'!$I$4="小規模施設等(定員29人以下)",$I$426&gt;=2),I393,""))</f>
        <v/>
      </c>
      <c r="J500" s="312" t="str">
        <f>IF(AND('別紙3-1_区分⑤所要額内訳'!$I$4="大規模施設等(定員30人以上)",$J$426&gt;=5),J393,IF(AND('別紙3-1_区分⑤所要額内訳'!$I$4="小規模施設等(定員29人以下)",$J$426&gt;=2),J393,""))</f>
        <v/>
      </c>
      <c r="K500" s="312" t="str">
        <f>IF(AND('別紙3-1_区分⑤所要額内訳'!$I$4="大規模施設等(定員30人以上)",$K$426&gt;=5),K393,IF(AND('別紙3-1_区分⑤所要額内訳'!$I$4="小規模施設等(定員29人以下)",$K$426&gt;=2),K393,""))</f>
        <v/>
      </c>
      <c r="L500" s="312" t="str">
        <f>IF(AND('別紙3-1_区分⑤所要額内訳'!$I$4="大規模施設等(定員30人以上)",$L$426&gt;=5),L393,IF(AND('別紙3-1_区分⑤所要額内訳'!$I$4="小規模施設等(定員29人以下)",$L$426&gt;=2),L393,""))</f>
        <v/>
      </c>
      <c r="M500" s="312" t="str">
        <f>IF(AND('別紙3-1_区分⑤所要額内訳'!$I$4="大規模施設等(定員30人以上)",$M$426&gt;=5),M393,IF(AND('別紙3-1_区分⑤所要額内訳'!$I$4="小規模施設等(定員29人以下)",$M$426&gt;=2),M393,""))</f>
        <v/>
      </c>
      <c r="N500" s="312" t="str">
        <f>IF(AND('別紙3-1_区分⑤所要額内訳'!$I$4="大規模施設等(定員30人以上)",$N$426&gt;=5),N393,IF(AND('別紙3-1_区分⑤所要額内訳'!$I$4="小規模施設等(定員29人以下)",$N$426&gt;=2),N393,""))</f>
        <v/>
      </c>
      <c r="O500" s="312" t="str">
        <f>IF(AND('別紙3-1_区分⑤所要額内訳'!$I$4="大規模施設等(定員30人以上)",$O$426&gt;=5),O393,IF(AND('別紙3-1_区分⑤所要額内訳'!$I$4="小規模施設等(定員29人以下)",$O$426&gt;=2),O393,""))</f>
        <v/>
      </c>
      <c r="P500" s="312" t="str">
        <f>IF(AND('別紙3-1_区分⑤所要額内訳'!$I$4="大規模施設等(定員30人以上)",$P$426&gt;=5),P393,IF(AND('別紙3-1_区分⑤所要額内訳'!$I$4="小規模施設等(定員29人以下)",$P$426&gt;=2),P393,""))</f>
        <v/>
      </c>
      <c r="Q500" s="312" t="str">
        <f>IF(AND('別紙3-1_区分⑤所要額内訳'!$I$4="大規模施設等(定員30人以上)",$Q$426&gt;=5),Q393,IF(AND('別紙3-1_区分⑤所要額内訳'!$I$4="小規模施設等(定員29人以下)",$Q$426&gt;=2),Q393,""))</f>
        <v/>
      </c>
      <c r="R500" s="312" t="str">
        <f>IF(AND('別紙3-1_区分⑤所要額内訳'!$I$4="大規模施設等(定員30人以上)",$R$426&gt;=5),R393,IF(AND('別紙3-1_区分⑤所要額内訳'!$I$4="小規模施設等(定員29人以下)",$R$426&gt;=2),R393,""))</f>
        <v/>
      </c>
      <c r="S500" s="312" t="str">
        <f>IF(AND('別紙3-1_区分⑤所要額内訳'!$I$4="大規模施設等(定員30人以上)",$S$426&gt;=5),S393,IF(AND('別紙3-1_区分⑤所要額内訳'!$I$4="小規模施設等(定員29人以下)",$S$426&gt;=2),S393,""))</f>
        <v/>
      </c>
      <c r="T500" s="312" t="str">
        <f>IF(AND('別紙3-1_区分⑤所要額内訳'!$I$4="大規模施設等(定員30人以上)",$T$426&gt;=5),T393,IF(AND('別紙3-1_区分⑤所要額内訳'!$I$4="小規模施設等(定員29人以下)",$T$426&gt;=2),T393,""))</f>
        <v/>
      </c>
      <c r="U500" s="312" t="str">
        <f>IF(AND('別紙3-1_区分⑤所要額内訳'!$I$4="大規模施設等(定員30人以上)",$U$426&gt;=5),U393,IF(AND('別紙3-1_区分⑤所要額内訳'!$I$4="小規模施設等(定員29人以下)",$U$426&gt;=2),U393,""))</f>
        <v/>
      </c>
      <c r="V500" s="312" t="str">
        <f>IF(AND('別紙3-1_区分⑤所要額内訳'!$I$4="大規模施設等(定員30人以上)",$V$426&gt;=5),V393,IF(AND('別紙3-1_区分⑤所要額内訳'!$I$4="小規模施設等(定員29人以下)",$V$426&gt;=2),V393,""))</f>
        <v/>
      </c>
      <c r="W500" s="312" t="str">
        <f>IF(AND('別紙3-1_区分⑤所要額内訳'!$I$4="大規模施設等(定員30人以上)",$W$426&gt;=5),W393,IF(AND('別紙3-1_区分⑤所要額内訳'!$I$4="小規模施設等(定員29人以下)",$W$426&gt;=2),W393,""))</f>
        <v/>
      </c>
      <c r="X500" s="312" t="str">
        <f>IF(AND('別紙3-1_区分⑤所要額内訳'!$I$4="大規模施設等(定員30人以上)",$X$426&gt;=5),X393,IF(AND('別紙3-1_区分⑤所要額内訳'!$I$4="小規模施設等(定員29人以下)",$X$426&gt;=2),X393,""))</f>
        <v/>
      </c>
      <c r="Y500" s="312" t="str">
        <f>IF(AND('別紙3-1_区分⑤所要額内訳'!$I$4="大規模施設等(定員30人以上)",$Y$426&gt;=5),Y393,IF(AND('別紙3-1_区分⑤所要額内訳'!$I$4="小規模施設等(定員29人以下)",$Y$426&gt;=2),Y393,""))</f>
        <v/>
      </c>
      <c r="Z500" s="312" t="str">
        <f>IF(AND('別紙3-1_区分⑤所要額内訳'!$I$4="大規模施設等(定員30人以上)",$Z$426&gt;=5),Z393,IF(AND('別紙3-1_区分⑤所要額内訳'!$I$4="小規模施設等(定員29人以下)",$Z$426&gt;=2),Z393,""))</f>
        <v/>
      </c>
      <c r="AA500" s="312" t="str">
        <f>IF(AND('別紙3-1_区分⑤所要額内訳'!$I$4="大規模施設等(定員30人以上)",$AA$426&gt;=5),AA393,IF(AND('別紙3-1_区分⑤所要額内訳'!$I$4="小規模施設等(定員29人以下)",$AA$426&gt;=2),AA393,""))</f>
        <v/>
      </c>
      <c r="AB500" s="312" t="str">
        <f>IF(AND('別紙3-1_区分⑤所要額内訳'!$I$4="大規模施設等(定員30人以上)",$AB$426&gt;=5),AB393,IF(AND('別紙3-1_区分⑤所要額内訳'!$I$4="小規模施設等(定員29人以下)",$AB$426&gt;=2),AB393,""))</f>
        <v/>
      </c>
      <c r="AC500" s="312" t="str">
        <f>IF(AND('別紙3-1_区分⑤所要額内訳'!$I$4="大規模施設等(定員30人以上)",$AC$426&gt;=5),AC393,IF(AND('別紙3-1_区分⑤所要額内訳'!$I$4="小規模施設等(定員29人以下)",$AC$426&gt;=2),AC393,""))</f>
        <v/>
      </c>
      <c r="AD500" s="312" t="str">
        <f>IF(AND('別紙3-1_区分⑤所要額内訳'!$I$4="大規模施設等(定員30人以上)",$AD$426&gt;=5),AD393,IF(AND('別紙3-1_区分⑤所要額内訳'!$I$4="小規模施設等(定員29人以下)",$AD$426&gt;=2),AD393,""))</f>
        <v/>
      </c>
      <c r="AE500" s="312" t="str">
        <f>IF(AND('別紙3-1_区分⑤所要額内訳'!$I$4="大規模施設等(定員30人以上)",$AE$426&gt;=5),AE393,IF(AND('別紙3-1_区分⑤所要額内訳'!$I$4="小規模施設等(定員29人以下)",$AE$426&gt;=2),AE393,""))</f>
        <v/>
      </c>
      <c r="AF500" s="312" t="str">
        <f>IF(AND('別紙3-1_区分⑤所要額内訳'!$I$4="大規模施設等(定員30人以上)",$AF$426&gt;=5),AF393,IF(AND('別紙3-1_区分⑤所要額内訳'!$I$4="小規模施設等(定員29人以下)",$AF$426&gt;=2),AF393,""))</f>
        <v/>
      </c>
      <c r="AG500" s="312" t="str">
        <f>IF(AND('別紙3-1_区分⑤所要額内訳'!$I$4="大規模施設等(定員30人以上)",$AG$426&gt;=5),AG393,IF(AND('別紙3-1_区分⑤所要額内訳'!$I$4="小規模施設等(定員29人以下)",$AG$426&gt;=2),AG393,""))</f>
        <v/>
      </c>
      <c r="AH500" s="312" t="str">
        <f>IF(AND('別紙3-1_区分⑤所要額内訳'!$I$4="大規模施設等(定員30人以上)",$AH$426&gt;=5),AH393,IF(AND('別紙3-1_区分⑤所要額内訳'!$I$4="小規模施設等(定員29人以下)",$AH$426&gt;=2),AH393,""))</f>
        <v/>
      </c>
      <c r="AI500" s="312" t="str">
        <f>IF(AND('別紙3-1_区分⑤所要額内訳'!$I$4="大規模施設等(定員30人以上)",$AI$426&gt;=5),AI393,IF(AND('別紙3-1_区分⑤所要額内訳'!$I$4="小規模施設等(定員29人以下)",$AI$426&gt;=2),AI393,""))</f>
        <v/>
      </c>
      <c r="AJ500" s="312" t="str">
        <f>IF(AND('別紙3-1_区分⑤所要額内訳'!$I$4="大規模施設等(定員30人以上)",$AJ$426&gt;=5),AJ393,IF(AND('別紙3-1_区分⑤所要額内訳'!$I$4="小規模施設等(定員29人以下)",$AJ$426&gt;=2),AJ393,""))</f>
        <v/>
      </c>
      <c r="AK500" s="312" t="str">
        <f>IF(AND('別紙3-1_区分⑤所要額内訳'!$I$4="大規模施設等(定員30人以上)",$AK$426&gt;=5),AK393,IF(AND('別紙3-1_区分⑤所要額内訳'!$I$4="小規模施設等(定員29人以下)",$AK$426&gt;=2),AK393,""))</f>
        <v/>
      </c>
      <c r="AL500" s="312" t="str">
        <f>IF(AND('別紙3-1_区分⑤所要額内訳'!$I$4="大規模施設等(定員30人以上)",$AL$426&gt;=5),AL393,IF(AND('別紙3-1_区分⑤所要額内訳'!$I$4="小規模施設等(定員29人以下)",$AL$426&gt;=2),AL393,""))</f>
        <v/>
      </c>
      <c r="AM500" s="312" t="str">
        <f>IF(AND('別紙3-1_区分⑤所要額内訳'!$I$4="大規模施設等(定員30人以上)",$AM$426&gt;=5),AM393,IF(AND('別紙3-1_区分⑤所要額内訳'!$I$4="小規模施設等(定員29人以下)",$AM$426&gt;=2),AM393,""))</f>
        <v/>
      </c>
      <c r="AN500" s="312" t="str">
        <f>IF(AND('別紙3-1_区分⑤所要額内訳'!$I$4="大規模施設等(定員30人以上)",$AN$426&gt;=5),AN393,IF(AND('別紙3-1_区分⑤所要額内訳'!$I$4="小規模施設等(定員29人以下)",$AN$426&gt;=2),AN393,""))</f>
        <v/>
      </c>
      <c r="AO500" s="312" t="str">
        <f>IF(AND('別紙3-1_区分⑤所要額内訳'!$I$4="大規模施設等(定員30人以上)",$AO$426&gt;=5),AO393,IF(AND('別紙3-1_区分⑤所要額内訳'!$I$4="小規模施設等(定員29人以下)",$AO$426&gt;=2),AO393,""))</f>
        <v/>
      </c>
      <c r="AP500" s="312" t="str">
        <f>IF(AND('別紙3-1_区分⑤所要額内訳'!$I$4="大規模施設等(定員30人以上)",$AP$426&gt;=5),AP393,IF(AND('別紙3-1_区分⑤所要額内訳'!$I$4="小規模施設等(定員29人以下)",$AP$426&gt;=2),AP393,""))</f>
        <v/>
      </c>
      <c r="AQ500" s="312" t="str">
        <f>IF(AND('別紙3-1_区分⑤所要額内訳'!$I$4="大規模施設等(定員30人以上)",$AQ$426&gt;=5),AQ393,IF(AND('別紙3-1_区分⑤所要額内訳'!$I$4="小規模施設等(定員29人以下)",$AQ$426&gt;=2),AQ393,""))</f>
        <v/>
      </c>
      <c r="AR500" s="312" t="str">
        <f>IF(AND('別紙3-1_区分⑤所要額内訳'!$I$4="大規模施設等(定員30人以上)",$AR$426&gt;=5),AR393,IF(AND('別紙3-1_区分⑤所要額内訳'!$I$4="小規模施設等(定員29人以下)",$AR$426&gt;=2),AR393,""))</f>
        <v/>
      </c>
      <c r="AS500" s="312" t="str">
        <f>IF(AND('別紙3-1_区分⑤所要額内訳'!$I$4="大規模施設等(定員30人以上)",$AS$426&gt;=5),AS393,IF(AND('別紙3-1_区分⑤所要額内訳'!$I$4="小規模施設等(定員29人以下)",$AS$426&gt;=2),AS393,""))</f>
        <v/>
      </c>
      <c r="AT500" s="312" t="str">
        <f>IF(AND('別紙3-1_区分⑤所要額内訳'!$I$4="大規模施設等(定員30人以上)",$AT$426&gt;=5),AT393,IF(AND('別紙3-1_区分⑤所要額内訳'!$I$4="小規模施設等(定員29人以下)",$AT$426&gt;=2),AT393,""))</f>
        <v/>
      </c>
      <c r="AU500" s="312" t="str">
        <f>IF(AND('別紙3-1_区分⑤所要額内訳'!$I$4="大規模施設等(定員30人以上)",$AU$426&gt;=5),AU393,IF(AND('別紙3-1_区分⑤所要額内訳'!$I$4="小規模施設等(定員29人以下)",$AU$426&gt;=2),AU393,""))</f>
        <v/>
      </c>
      <c r="AV500" s="312" t="str">
        <f>IF(AND('別紙3-1_区分⑤所要額内訳'!$I$4="大規模施設等(定員30人以上)",$AV$426&gt;=5),AV393,IF(AND('別紙3-1_区分⑤所要額内訳'!$I$4="小規模施設等(定員29人以下)",$AV$426&gt;=2),AV393,""))</f>
        <v/>
      </c>
      <c r="AW500" s="312" t="str">
        <f>IF(AND('別紙3-1_区分⑤所要額内訳'!$I$4="大規模施設等(定員30人以上)",$AW$426&gt;=5),AW393,IF(AND('別紙3-1_区分⑤所要額内訳'!$I$4="小規模施設等(定員29人以下)",$AW$426&gt;=2),AW393,""))</f>
        <v/>
      </c>
      <c r="AX500" s="312" t="str">
        <f>IF(AND('別紙3-1_区分⑤所要額内訳'!$I$4="大規模施設等(定員30人以上)",$AX$426&gt;=5),AX393,IF(AND('別紙3-1_区分⑤所要額内訳'!$I$4="小規模施設等(定員29人以下)",$AX$426&gt;=2),AX393,""))</f>
        <v/>
      </c>
      <c r="AY500" s="312" t="str">
        <f>IF(AND('別紙3-1_区分⑤所要額内訳'!$I$4="大規模施設等(定員30人以上)",$AY$426&gt;=5),AY393,IF(AND('別紙3-1_区分⑤所要額内訳'!$I$4="小規模施設等(定員29人以下)",$AY$426&gt;=2),AY393,""))</f>
        <v/>
      </c>
      <c r="AZ500" s="312" t="str">
        <f>IF(AND('別紙3-1_区分⑤所要額内訳'!$I$4="大規模施設等(定員30人以上)",$AZ$426&gt;=5),AZ393,IF(AND('別紙3-1_区分⑤所要額内訳'!$I$4="小規模施設等(定員29人以下)",$AZ$426&gt;=2),AZ393,""))</f>
        <v/>
      </c>
      <c r="BA500" s="312" t="str">
        <f>IF(AND('別紙3-1_区分⑤所要額内訳'!$I$4="大規模施設等(定員30人以上)",$BA$426&gt;=5),BA393,IF(AND('別紙3-1_区分⑤所要額内訳'!$I$4="小規模施設等(定員29人以下)",$BA$426&gt;=2),BA393,""))</f>
        <v/>
      </c>
      <c r="BB500" s="311">
        <f t="shared" si="459"/>
        <v>0</v>
      </c>
    </row>
    <row r="501" spans="1:54">
      <c r="A501" s="307" t="str">
        <f t="shared" si="458"/>
        <v/>
      </c>
      <c r="B501" s="313" t="str">
        <f t="shared" si="458"/>
        <v/>
      </c>
      <c r="C501" s="307" t="str">
        <f t="shared" si="458"/>
        <v/>
      </c>
      <c r="D501" s="312" t="str">
        <f>IF(AND('別紙3-1_区分⑤所要額内訳'!$I$4="大規模施設等(定員30人以上)",$D$426&gt;=5),D394,IF(AND('別紙3-1_区分⑤所要額内訳'!$I$4="小規模施設等(定員29人以下)",$D$426&gt;=2),D394,""))</f>
        <v/>
      </c>
      <c r="E501" s="312" t="str">
        <f>IF(AND('別紙3-1_区分⑤所要額内訳'!$I$4="大規模施設等(定員30人以上)",$E$426&gt;=5),E394,IF(AND('別紙3-1_区分⑤所要額内訳'!$I$4="小規模施設等(定員29人以下)",$E$426&gt;=2),E394,""))</f>
        <v/>
      </c>
      <c r="F501" s="312" t="str">
        <f>IF(AND('別紙3-1_区分⑤所要額内訳'!$I$4="大規模施設等(定員30人以上)",$F$426&gt;=5),F394,IF(AND('別紙3-1_区分⑤所要額内訳'!$I$4="小規模施設等(定員29人以下)",$F$426&gt;=2),F394,""))</f>
        <v/>
      </c>
      <c r="G501" s="312" t="str">
        <f>IF(AND('別紙3-1_区分⑤所要額内訳'!$I$4="大規模施設等(定員30人以上)",$G$426&gt;=5),G394,IF(AND('別紙3-1_区分⑤所要額内訳'!$I$4="小規模施設等(定員29人以下)",$G$426&gt;=2),G394,""))</f>
        <v/>
      </c>
      <c r="H501" s="312" t="str">
        <f>IF(AND('別紙3-1_区分⑤所要額内訳'!$I$4="大規模施設等(定員30人以上)",$H$426&gt;=5),H394,IF(AND('別紙3-1_区分⑤所要額内訳'!$I$4="小規模施設等(定員29人以下)",$H$426&gt;=2),H394,""))</f>
        <v/>
      </c>
      <c r="I501" s="312" t="str">
        <f>IF(AND('別紙3-1_区分⑤所要額内訳'!$I$4="大規模施設等(定員30人以上)",$I$426&gt;=5),I394,IF(AND('別紙3-1_区分⑤所要額内訳'!$I$4="小規模施設等(定員29人以下)",$I$426&gt;=2),I394,""))</f>
        <v/>
      </c>
      <c r="J501" s="312" t="str">
        <f>IF(AND('別紙3-1_区分⑤所要額内訳'!$I$4="大規模施設等(定員30人以上)",$J$426&gt;=5),J394,IF(AND('別紙3-1_区分⑤所要額内訳'!$I$4="小規模施設等(定員29人以下)",$J$426&gt;=2),J394,""))</f>
        <v/>
      </c>
      <c r="K501" s="312" t="str">
        <f>IF(AND('別紙3-1_区分⑤所要額内訳'!$I$4="大規模施設等(定員30人以上)",$K$426&gt;=5),K394,IF(AND('別紙3-1_区分⑤所要額内訳'!$I$4="小規模施設等(定員29人以下)",$K$426&gt;=2),K394,""))</f>
        <v/>
      </c>
      <c r="L501" s="312" t="str">
        <f>IF(AND('別紙3-1_区分⑤所要額内訳'!$I$4="大規模施設等(定員30人以上)",$L$426&gt;=5),L394,IF(AND('別紙3-1_区分⑤所要額内訳'!$I$4="小規模施設等(定員29人以下)",$L$426&gt;=2),L394,""))</f>
        <v/>
      </c>
      <c r="M501" s="312" t="str">
        <f>IF(AND('別紙3-1_区分⑤所要額内訳'!$I$4="大規模施設等(定員30人以上)",$M$426&gt;=5),M394,IF(AND('別紙3-1_区分⑤所要額内訳'!$I$4="小規模施設等(定員29人以下)",$M$426&gt;=2),M394,""))</f>
        <v/>
      </c>
      <c r="N501" s="312" t="str">
        <f>IF(AND('別紙3-1_区分⑤所要額内訳'!$I$4="大規模施設等(定員30人以上)",$N$426&gt;=5),N394,IF(AND('別紙3-1_区分⑤所要額内訳'!$I$4="小規模施設等(定員29人以下)",$N$426&gt;=2),N394,""))</f>
        <v/>
      </c>
      <c r="O501" s="312" t="str">
        <f>IF(AND('別紙3-1_区分⑤所要額内訳'!$I$4="大規模施設等(定員30人以上)",$O$426&gt;=5),O394,IF(AND('別紙3-1_区分⑤所要額内訳'!$I$4="小規模施設等(定員29人以下)",$O$426&gt;=2),O394,""))</f>
        <v/>
      </c>
      <c r="P501" s="312" t="str">
        <f>IF(AND('別紙3-1_区分⑤所要額内訳'!$I$4="大規模施設等(定員30人以上)",$P$426&gt;=5),P394,IF(AND('別紙3-1_区分⑤所要額内訳'!$I$4="小規模施設等(定員29人以下)",$P$426&gt;=2),P394,""))</f>
        <v/>
      </c>
      <c r="Q501" s="312" t="str">
        <f>IF(AND('別紙3-1_区分⑤所要額内訳'!$I$4="大規模施設等(定員30人以上)",$Q$426&gt;=5),Q394,IF(AND('別紙3-1_区分⑤所要額内訳'!$I$4="小規模施設等(定員29人以下)",$Q$426&gt;=2),Q394,""))</f>
        <v/>
      </c>
      <c r="R501" s="312" t="str">
        <f>IF(AND('別紙3-1_区分⑤所要額内訳'!$I$4="大規模施設等(定員30人以上)",$R$426&gt;=5),R394,IF(AND('別紙3-1_区分⑤所要額内訳'!$I$4="小規模施設等(定員29人以下)",$R$426&gt;=2),R394,""))</f>
        <v/>
      </c>
      <c r="S501" s="312" t="str">
        <f>IF(AND('別紙3-1_区分⑤所要額内訳'!$I$4="大規模施設等(定員30人以上)",$S$426&gt;=5),S394,IF(AND('別紙3-1_区分⑤所要額内訳'!$I$4="小規模施設等(定員29人以下)",$S$426&gt;=2),S394,""))</f>
        <v/>
      </c>
      <c r="T501" s="312" t="str">
        <f>IF(AND('別紙3-1_区分⑤所要額内訳'!$I$4="大規模施設等(定員30人以上)",$T$426&gt;=5),T394,IF(AND('別紙3-1_区分⑤所要額内訳'!$I$4="小規模施設等(定員29人以下)",$T$426&gt;=2),T394,""))</f>
        <v/>
      </c>
      <c r="U501" s="312" t="str">
        <f>IF(AND('別紙3-1_区分⑤所要額内訳'!$I$4="大規模施設等(定員30人以上)",$U$426&gt;=5),U394,IF(AND('別紙3-1_区分⑤所要額内訳'!$I$4="小規模施設等(定員29人以下)",$U$426&gt;=2),U394,""))</f>
        <v/>
      </c>
      <c r="V501" s="312" t="str">
        <f>IF(AND('別紙3-1_区分⑤所要額内訳'!$I$4="大規模施設等(定員30人以上)",$V$426&gt;=5),V394,IF(AND('別紙3-1_区分⑤所要額内訳'!$I$4="小規模施設等(定員29人以下)",$V$426&gt;=2),V394,""))</f>
        <v/>
      </c>
      <c r="W501" s="312" t="str">
        <f>IF(AND('別紙3-1_区分⑤所要額内訳'!$I$4="大規模施設等(定員30人以上)",$W$426&gt;=5),W394,IF(AND('別紙3-1_区分⑤所要額内訳'!$I$4="小規模施設等(定員29人以下)",$W$426&gt;=2),W394,""))</f>
        <v/>
      </c>
      <c r="X501" s="312" t="str">
        <f>IF(AND('別紙3-1_区分⑤所要額内訳'!$I$4="大規模施設等(定員30人以上)",$X$426&gt;=5),X394,IF(AND('別紙3-1_区分⑤所要額内訳'!$I$4="小規模施設等(定員29人以下)",$X$426&gt;=2),X394,""))</f>
        <v/>
      </c>
      <c r="Y501" s="312" t="str">
        <f>IF(AND('別紙3-1_区分⑤所要額内訳'!$I$4="大規模施設等(定員30人以上)",$Y$426&gt;=5),Y394,IF(AND('別紙3-1_区分⑤所要額内訳'!$I$4="小規模施設等(定員29人以下)",$Y$426&gt;=2),Y394,""))</f>
        <v/>
      </c>
      <c r="Z501" s="312" t="str">
        <f>IF(AND('別紙3-1_区分⑤所要額内訳'!$I$4="大規模施設等(定員30人以上)",$Z$426&gt;=5),Z394,IF(AND('別紙3-1_区分⑤所要額内訳'!$I$4="小規模施設等(定員29人以下)",$Z$426&gt;=2),Z394,""))</f>
        <v/>
      </c>
      <c r="AA501" s="312" t="str">
        <f>IF(AND('別紙3-1_区分⑤所要額内訳'!$I$4="大規模施設等(定員30人以上)",$AA$426&gt;=5),AA394,IF(AND('別紙3-1_区分⑤所要額内訳'!$I$4="小規模施設等(定員29人以下)",$AA$426&gt;=2),AA394,""))</f>
        <v/>
      </c>
      <c r="AB501" s="312" t="str">
        <f>IF(AND('別紙3-1_区分⑤所要額内訳'!$I$4="大規模施設等(定員30人以上)",$AB$426&gt;=5),AB394,IF(AND('別紙3-1_区分⑤所要額内訳'!$I$4="小規模施設等(定員29人以下)",$AB$426&gt;=2),AB394,""))</f>
        <v/>
      </c>
      <c r="AC501" s="312" t="str">
        <f>IF(AND('別紙3-1_区分⑤所要額内訳'!$I$4="大規模施設等(定員30人以上)",$AC$426&gt;=5),AC394,IF(AND('別紙3-1_区分⑤所要額内訳'!$I$4="小規模施設等(定員29人以下)",$AC$426&gt;=2),AC394,""))</f>
        <v/>
      </c>
      <c r="AD501" s="312" t="str">
        <f>IF(AND('別紙3-1_区分⑤所要額内訳'!$I$4="大規模施設等(定員30人以上)",$AD$426&gt;=5),AD394,IF(AND('別紙3-1_区分⑤所要額内訳'!$I$4="小規模施設等(定員29人以下)",$AD$426&gt;=2),AD394,""))</f>
        <v/>
      </c>
      <c r="AE501" s="312" t="str">
        <f>IF(AND('別紙3-1_区分⑤所要額内訳'!$I$4="大規模施設等(定員30人以上)",$AE$426&gt;=5),AE394,IF(AND('別紙3-1_区分⑤所要額内訳'!$I$4="小規模施設等(定員29人以下)",$AE$426&gt;=2),AE394,""))</f>
        <v/>
      </c>
      <c r="AF501" s="312" t="str">
        <f>IF(AND('別紙3-1_区分⑤所要額内訳'!$I$4="大規模施設等(定員30人以上)",$AF$426&gt;=5),AF394,IF(AND('別紙3-1_区分⑤所要額内訳'!$I$4="小規模施設等(定員29人以下)",$AF$426&gt;=2),AF394,""))</f>
        <v/>
      </c>
      <c r="AG501" s="312" t="str">
        <f>IF(AND('別紙3-1_区分⑤所要額内訳'!$I$4="大規模施設等(定員30人以上)",$AG$426&gt;=5),AG394,IF(AND('別紙3-1_区分⑤所要額内訳'!$I$4="小規模施設等(定員29人以下)",$AG$426&gt;=2),AG394,""))</f>
        <v/>
      </c>
      <c r="AH501" s="312" t="str">
        <f>IF(AND('別紙3-1_区分⑤所要額内訳'!$I$4="大規模施設等(定員30人以上)",$AH$426&gt;=5),AH394,IF(AND('別紙3-1_区分⑤所要額内訳'!$I$4="小規模施設等(定員29人以下)",$AH$426&gt;=2),AH394,""))</f>
        <v/>
      </c>
      <c r="AI501" s="312" t="str">
        <f>IF(AND('別紙3-1_区分⑤所要額内訳'!$I$4="大規模施設等(定員30人以上)",$AI$426&gt;=5),AI394,IF(AND('別紙3-1_区分⑤所要額内訳'!$I$4="小規模施設等(定員29人以下)",$AI$426&gt;=2),AI394,""))</f>
        <v/>
      </c>
      <c r="AJ501" s="312" t="str">
        <f>IF(AND('別紙3-1_区分⑤所要額内訳'!$I$4="大規模施設等(定員30人以上)",$AJ$426&gt;=5),AJ394,IF(AND('別紙3-1_区分⑤所要額内訳'!$I$4="小規模施設等(定員29人以下)",$AJ$426&gt;=2),AJ394,""))</f>
        <v/>
      </c>
      <c r="AK501" s="312" t="str">
        <f>IF(AND('別紙3-1_区分⑤所要額内訳'!$I$4="大規模施設等(定員30人以上)",$AK$426&gt;=5),AK394,IF(AND('別紙3-1_区分⑤所要額内訳'!$I$4="小規模施設等(定員29人以下)",$AK$426&gt;=2),AK394,""))</f>
        <v/>
      </c>
      <c r="AL501" s="312" t="str">
        <f>IF(AND('別紙3-1_区分⑤所要額内訳'!$I$4="大規模施設等(定員30人以上)",$AL$426&gt;=5),AL394,IF(AND('別紙3-1_区分⑤所要額内訳'!$I$4="小規模施設等(定員29人以下)",$AL$426&gt;=2),AL394,""))</f>
        <v/>
      </c>
      <c r="AM501" s="312" t="str">
        <f>IF(AND('別紙3-1_区分⑤所要額内訳'!$I$4="大規模施設等(定員30人以上)",$AM$426&gt;=5),AM394,IF(AND('別紙3-1_区分⑤所要額内訳'!$I$4="小規模施設等(定員29人以下)",$AM$426&gt;=2),AM394,""))</f>
        <v/>
      </c>
      <c r="AN501" s="312" t="str">
        <f>IF(AND('別紙3-1_区分⑤所要額内訳'!$I$4="大規模施設等(定員30人以上)",$AN$426&gt;=5),AN394,IF(AND('別紙3-1_区分⑤所要額内訳'!$I$4="小規模施設等(定員29人以下)",$AN$426&gt;=2),AN394,""))</f>
        <v/>
      </c>
      <c r="AO501" s="312" t="str">
        <f>IF(AND('別紙3-1_区分⑤所要額内訳'!$I$4="大規模施設等(定員30人以上)",$AO$426&gt;=5),AO394,IF(AND('別紙3-1_区分⑤所要額内訳'!$I$4="小規模施設等(定員29人以下)",$AO$426&gt;=2),AO394,""))</f>
        <v/>
      </c>
      <c r="AP501" s="312" t="str">
        <f>IF(AND('別紙3-1_区分⑤所要額内訳'!$I$4="大規模施設等(定員30人以上)",$AP$426&gt;=5),AP394,IF(AND('別紙3-1_区分⑤所要額内訳'!$I$4="小規模施設等(定員29人以下)",$AP$426&gt;=2),AP394,""))</f>
        <v/>
      </c>
      <c r="AQ501" s="312" t="str">
        <f>IF(AND('別紙3-1_区分⑤所要額内訳'!$I$4="大規模施設等(定員30人以上)",$AQ$426&gt;=5),AQ394,IF(AND('別紙3-1_区分⑤所要額内訳'!$I$4="小規模施設等(定員29人以下)",$AQ$426&gt;=2),AQ394,""))</f>
        <v/>
      </c>
      <c r="AR501" s="312" t="str">
        <f>IF(AND('別紙3-1_区分⑤所要額内訳'!$I$4="大規模施設等(定員30人以上)",$AR$426&gt;=5),AR394,IF(AND('別紙3-1_区分⑤所要額内訳'!$I$4="小規模施設等(定員29人以下)",$AR$426&gt;=2),AR394,""))</f>
        <v/>
      </c>
      <c r="AS501" s="312" t="str">
        <f>IF(AND('別紙3-1_区分⑤所要額内訳'!$I$4="大規模施設等(定員30人以上)",$AS$426&gt;=5),AS394,IF(AND('別紙3-1_区分⑤所要額内訳'!$I$4="小規模施設等(定員29人以下)",$AS$426&gt;=2),AS394,""))</f>
        <v/>
      </c>
      <c r="AT501" s="312" t="str">
        <f>IF(AND('別紙3-1_区分⑤所要額内訳'!$I$4="大規模施設等(定員30人以上)",$AT$426&gt;=5),AT394,IF(AND('別紙3-1_区分⑤所要額内訳'!$I$4="小規模施設等(定員29人以下)",$AT$426&gt;=2),AT394,""))</f>
        <v/>
      </c>
      <c r="AU501" s="312" t="str">
        <f>IF(AND('別紙3-1_区分⑤所要額内訳'!$I$4="大規模施設等(定員30人以上)",$AU$426&gt;=5),AU394,IF(AND('別紙3-1_区分⑤所要額内訳'!$I$4="小規模施設等(定員29人以下)",$AU$426&gt;=2),AU394,""))</f>
        <v/>
      </c>
      <c r="AV501" s="312" t="str">
        <f>IF(AND('別紙3-1_区分⑤所要額内訳'!$I$4="大規模施設等(定員30人以上)",$AV$426&gt;=5),AV394,IF(AND('別紙3-1_区分⑤所要額内訳'!$I$4="小規模施設等(定員29人以下)",$AV$426&gt;=2),AV394,""))</f>
        <v/>
      </c>
      <c r="AW501" s="312" t="str">
        <f>IF(AND('別紙3-1_区分⑤所要額内訳'!$I$4="大規模施設等(定員30人以上)",$AW$426&gt;=5),AW394,IF(AND('別紙3-1_区分⑤所要額内訳'!$I$4="小規模施設等(定員29人以下)",$AW$426&gt;=2),AW394,""))</f>
        <v/>
      </c>
      <c r="AX501" s="312" t="str">
        <f>IF(AND('別紙3-1_区分⑤所要額内訳'!$I$4="大規模施設等(定員30人以上)",$AX$426&gt;=5),AX394,IF(AND('別紙3-1_区分⑤所要額内訳'!$I$4="小規模施設等(定員29人以下)",$AX$426&gt;=2),AX394,""))</f>
        <v/>
      </c>
      <c r="AY501" s="312" t="str">
        <f>IF(AND('別紙3-1_区分⑤所要額内訳'!$I$4="大規模施設等(定員30人以上)",$AY$426&gt;=5),AY394,IF(AND('別紙3-1_区分⑤所要額内訳'!$I$4="小規模施設等(定員29人以下)",$AY$426&gt;=2),AY394,""))</f>
        <v/>
      </c>
      <c r="AZ501" s="312" t="str">
        <f>IF(AND('別紙3-1_区分⑤所要額内訳'!$I$4="大規模施設等(定員30人以上)",$AZ$426&gt;=5),AZ394,IF(AND('別紙3-1_区分⑤所要額内訳'!$I$4="小規模施設等(定員29人以下)",$AZ$426&gt;=2),AZ394,""))</f>
        <v/>
      </c>
      <c r="BA501" s="312" t="str">
        <f>IF(AND('別紙3-1_区分⑤所要額内訳'!$I$4="大規模施設等(定員30人以上)",$BA$426&gt;=5),BA394,IF(AND('別紙3-1_区分⑤所要額内訳'!$I$4="小規模施設等(定員29人以下)",$BA$426&gt;=2),BA394,""))</f>
        <v/>
      </c>
      <c r="BB501" s="311">
        <f t="shared" si="459"/>
        <v>0</v>
      </c>
    </row>
    <row r="502" spans="1:54">
      <c r="A502" s="307" t="str">
        <f t="shared" si="458"/>
        <v/>
      </c>
      <c r="B502" s="313" t="str">
        <f t="shared" si="458"/>
        <v/>
      </c>
      <c r="C502" s="307" t="str">
        <f t="shared" si="458"/>
        <v/>
      </c>
      <c r="D502" s="312" t="str">
        <f>IF(AND('別紙3-1_区分⑤所要額内訳'!$I$4="大規模施設等(定員30人以上)",$D$426&gt;=5),D395,IF(AND('別紙3-1_区分⑤所要額内訳'!$I$4="小規模施設等(定員29人以下)",$D$426&gt;=2),D395,""))</f>
        <v/>
      </c>
      <c r="E502" s="312" t="str">
        <f>IF(AND('別紙3-1_区分⑤所要額内訳'!$I$4="大規模施設等(定員30人以上)",$E$426&gt;=5),E395,IF(AND('別紙3-1_区分⑤所要額内訳'!$I$4="小規模施設等(定員29人以下)",$E$426&gt;=2),E395,""))</f>
        <v/>
      </c>
      <c r="F502" s="312" t="str">
        <f>IF(AND('別紙3-1_区分⑤所要額内訳'!$I$4="大規模施設等(定員30人以上)",$F$426&gt;=5),F395,IF(AND('別紙3-1_区分⑤所要額内訳'!$I$4="小規模施設等(定員29人以下)",$F$426&gt;=2),F395,""))</f>
        <v/>
      </c>
      <c r="G502" s="312" t="str">
        <f>IF(AND('別紙3-1_区分⑤所要額内訳'!$I$4="大規模施設等(定員30人以上)",$G$426&gt;=5),G395,IF(AND('別紙3-1_区分⑤所要額内訳'!$I$4="小規模施設等(定員29人以下)",$G$426&gt;=2),G395,""))</f>
        <v/>
      </c>
      <c r="H502" s="312" t="str">
        <f>IF(AND('別紙3-1_区分⑤所要額内訳'!$I$4="大規模施設等(定員30人以上)",$H$426&gt;=5),H395,IF(AND('別紙3-1_区分⑤所要額内訳'!$I$4="小規模施設等(定員29人以下)",$H$426&gt;=2),H395,""))</f>
        <v/>
      </c>
      <c r="I502" s="312" t="str">
        <f>IF(AND('別紙3-1_区分⑤所要額内訳'!$I$4="大規模施設等(定員30人以上)",$I$426&gt;=5),I395,IF(AND('別紙3-1_区分⑤所要額内訳'!$I$4="小規模施設等(定員29人以下)",$I$426&gt;=2),I395,""))</f>
        <v/>
      </c>
      <c r="J502" s="312" t="str">
        <f>IF(AND('別紙3-1_区分⑤所要額内訳'!$I$4="大規模施設等(定員30人以上)",$J$426&gt;=5),J395,IF(AND('別紙3-1_区分⑤所要額内訳'!$I$4="小規模施設等(定員29人以下)",$J$426&gt;=2),J395,""))</f>
        <v/>
      </c>
      <c r="K502" s="312" t="str">
        <f>IF(AND('別紙3-1_区分⑤所要額内訳'!$I$4="大規模施設等(定員30人以上)",$K$426&gt;=5),K395,IF(AND('別紙3-1_区分⑤所要額内訳'!$I$4="小規模施設等(定員29人以下)",$K$426&gt;=2),K395,""))</f>
        <v/>
      </c>
      <c r="L502" s="312" t="str">
        <f>IF(AND('別紙3-1_区分⑤所要額内訳'!$I$4="大規模施設等(定員30人以上)",$L$426&gt;=5),L395,IF(AND('別紙3-1_区分⑤所要額内訳'!$I$4="小規模施設等(定員29人以下)",$L$426&gt;=2),L395,""))</f>
        <v/>
      </c>
      <c r="M502" s="312" t="str">
        <f>IF(AND('別紙3-1_区分⑤所要額内訳'!$I$4="大規模施設等(定員30人以上)",$M$426&gt;=5),M395,IF(AND('別紙3-1_区分⑤所要額内訳'!$I$4="小規模施設等(定員29人以下)",$M$426&gt;=2),M395,""))</f>
        <v/>
      </c>
      <c r="N502" s="312" t="str">
        <f>IF(AND('別紙3-1_区分⑤所要額内訳'!$I$4="大規模施設等(定員30人以上)",$N$426&gt;=5),N395,IF(AND('別紙3-1_区分⑤所要額内訳'!$I$4="小規模施設等(定員29人以下)",$N$426&gt;=2),N395,""))</f>
        <v/>
      </c>
      <c r="O502" s="312" t="str">
        <f>IF(AND('別紙3-1_区分⑤所要額内訳'!$I$4="大規模施設等(定員30人以上)",$O$426&gt;=5),O395,IF(AND('別紙3-1_区分⑤所要額内訳'!$I$4="小規模施設等(定員29人以下)",$O$426&gt;=2),O395,""))</f>
        <v/>
      </c>
      <c r="P502" s="312" t="str">
        <f>IF(AND('別紙3-1_区分⑤所要額内訳'!$I$4="大規模施設等(定員30人以上)",$P$426&gt;=5),P395,IF(AND('別紙3-1_区分⑤所要額内訳'!$I$4="小規模施設等(定員29人以下)",$P$426&gt;=2),P395,""))</f>
        <v/>
      </c>
      <c r="Q502" s="312" t="str">
        <f>IF(AND('別紙3-1_区分⑤所要額内訳'!$I$4="大規模施設等(定員30人以上)",$Q$426&gt;=5),Q395,IF(AND('別紙3-1_区分⑤所要額内訳'!$I$4="小規模施設等(定員29人以下)",$Q$426&gt;=2),Q395,""))</f>
        <v/>
      </c>
      <c r="R502" s="312" t="str">
        <f>IF(AND('別紙3-1_区分⑤所要額内訳'!$I$4="大規模施設等(定員30人以上)",$R$426&gt;=5),R395,IF(AND('別紙3-1_区分⑤所要額内訳'!$I$4="小規模施設等(定員29人以下)",$R$426&gt;=2),R395,""))</f>
        <v/>
      </c>
      <c r="S502" s="312" t="str">
        <f>IF(AND('別紙3-1_区分⑤所要額内訳'!$I$4="大規模施設等(定員30人以上)",$S$426&gt;=5),S395,IF(AND('別紙3-1_区分⑤所要額内訳'!$I$4="小規模施設等(定員29人以下)",$S$426&gt;=2),S395,""))</f>
        <v/>
      </c>
      <c r="T502" s="312" t="str">
        <f>IF(AND('別紙3-1_区分⑤所要額内訳'!$I$4="大規模施設等(定員30人以上)",$T$426&gt;=5),T395,IF(AND('別紙3-1_区分⑤所要額内訳'!$I$4="小規模施設等(定員29人以下)",$T$426&gt;=2),T395,""))</f>
        <v/>
      </c>
      <c r="U502" s="312" t="str">
        <f>IF(AND('別紙3-1_区分⑤所要額内訳'!$I$4="大規模施設等(定員30人以上)",$U$426&gt;=5),U395,IF(AND('別紙3-1_区分⑤所要額内訳'!$I$4="小規模施設等(定員29人以下)",$U$426&gt;=2),U395,""))</f>
        <v/>
      </c>
      <c r="V502" s="312" t="str">
        <f>IF(AND('別紙3-1_区分⑤所要額内訳'!$I$4="大規模施設等(定員30人以上)",$V$426&gt;=5),V395,IF(AND('別紙3-1_区分⑤所要額内訳'!$I$4="小規模施設等(定員29人以下)",$V$426&gt;=2),V395,""))</f>
        <v/>
      </c>
      <c r="W502" s="312" t="str">
        <f>IF(AND('別紙3-1_区分⑤所要額内訳'!$I$4="大規模施設等(定員30人以上)",$W$426&gt;=5),W395,IF(AND('別紙3-1_区分⑤所要額内訳'!$I$4="小規模施設等(定員29人以下)",$W$426&gt;=2),W395,""))</f>
        <v/>
      </c>
      <c r="X502" s="312" t="str">
        <f>IF(AND('別紙3-1_区分⑤所要額内訳'!$I$4="大規模施設等(定員30人以上)",$X$426&gt;=5),X395,IF(AND('別紙3-1_区分⑤所要額内訳'!$I$4="小規模施設等(定員29人以下)",$X$426&gt;=2),X395,""))</f>
        <v/>
      </c>
      <c r="Y502" s="312" t="str">
        <f>IF(AND('別紙3-1_区分⑤所要額内訳'!$I$4="大規模施設等(定員30人以上)",$Y$426&gt;=5),Y395,IF(AND('別紙3-1_区分⑤所要額内訳'!$I$4="小規模施設等(定員29人以下)",$Y$426&gt;=2),Y395,""))</f>
        <v/>
      </c>
      <c r="Z502" s="312" t="str">
        <f>IF(AND('別紙3-1_区分⑤所要額内訳'!$I$4="大規模施設等(定員30人以上)",$Z$426&gt;=5),Z395,IF(AND('別紙3-1_区分⑤所要額内訳'!$I$4="小規模施設等(定員29人以下)",$Z$426&gt;=2),Z395,""))</f>
        <v/>
      </c>
      <c r="AA502" s="312" t="str">
        <f>IF(AND('別紙3-1_区分⑤所要額内訳'!$I$4="大規模施設等(定員30人以上)",$AA$426&gt;=5),AA395,IF(AND('別紙3-1_区分⑤所要額内訳'!$I$4="小規模施設等(定員29人以下)",$AA$426&gt;=2),AA395,""))</f>
        <v/>
      </c>
      <c r="AB502" s="312" t="str">
        <f>IF(AND('別紙3-1_区分⑤所要額内訳'!$I$4="大規模施設等(定員30人以上)",$AB$426&gt;=5),AB395,IF(AND('別紙3-1_区分⑤所要額内訳'!$I$4="小規模施設等(定員29人以下)",$AB$426&gt;=2),AB395,""))</f>
        <v/>
      </c>
      <c r="AC502" s="312" t="str">
        <f>IF(AND('別紙3-1_区分⑤所要額内訳'!$I$4="大規模施設等(定員30人以上)",$AC$426&gt;=5),AC395,IF(AND('別紙3-1_区分⑤所要額内訳'!$I$4="小規模施設等(定員29人以下)",$AC$426&gt;=2),AC395,""))</f>
        <v/>
      </c>
      <c r="AD502" s="312" t="str">
        <f>IF(AND('別紙3-1_区分⑤所要額内訳'!$I$4="大規模施設等(定員30人以上)",$AD$426&gt;=5),AD395,IF(AND('別紙3-1_区分⑤所要額内訳'!$I$4="小規模施設等(定員29人以下)",$AD$426&gt;=2),AD395,""))</f>
        <v/>
      </c>
      <c r="AE502" s="312" t="str">
        <f>IF(AND('別紙3-1_区分⑤所要額内訳'!$I$4="大規模施設等(定員30人以上)",$AE$426&gt;=5),AE395,IF(AND('別紙3-1_区分⑤所要額内訳'!$I$4="小規模施設等(定員29人以下)",$AE$426&gt;=2),AE395,""))</f>
        <v/>
      </c>
      <c r="AF502" s="312" t="str">
        <f>IF(AND('別紙3-1_区分⑤所要額内訳'!$I$4="大規模施設等(定員30人以上)",$AF$426&gt;=5),AF395,IF(AND('別紙3-1_区分⑤所要額内訳'!$I$4="小規模施設等(定員29人以下)",$AF$426&gt;=2),AF395,""))</f>
        <v/>
      </c>
      <c r="AG502" s="312" t="str">
        <f>IF(AND('別紙3-1_区分⑤所要額内訳'!$I$4="大規模施設等(定員30人以上)",$AG$426&gt;=5),AG395,IF(AND('別紙3-1_区分⑤所要額内訳'!$I$4="小規模施設等(定員29人以下)",$AG$426&gt;=2),AG395,""))</f>
        <v/>
      </c>
      <c r="AH502" s="312" t="str">
        <f>IF(AND('別紙3-1_区分⑤所要額内訳'!$I$4="大規模施設等(定員30人以上)",$AH$426&gt;=5),AH395,IF(AND('別紙3-1_区分⑤所要額内訳'!$I$4="小規模施設等(定員29人以下)",$AH$426&gt;=2),AH395,""))</f>
        <v/>
      </c>
      <c r="AI502" s="312" t="str">
        <f>IF(AND('別紙3-1_区分⑤所要額内訳'!$I$4="大規模施設等(定員30人以上)",$AI$426&gt;=5),AI395,IF(AND('別紙3-1_区分⑤所要額内訳'!$I$4="小規模施設等(定員29人以下)",$AI$426&gt;=2),AI395,""))</f>
        <v/>
      </c>
      <c r="AJ502" s="312" t="str">
        <f>IF(AND('別紙3-1_区分⑤所要額内訳'!$I$4="大規模施設等(定員30人以上)",$AJ$426&gt;=5),AJ395,IF(AND('別紙3-1_区分⑤所要額内訳'!$I$4="小規模施設等(定員29人以下)",$AJ$426&gt;=2),AJ395,""))</f>
        <v/>
      </c>
      <c r="AK502" s="312" t="str">
        <f>IF(AND('別紙3-1_区分⑤所要額内訳'!$I$4="大規模施設等(定員30人以上)",$AK$426&gt;=5),AK395,IF(AND('別紙3-1_区分⑤所要額内訳'!$I$4="小規模施設等(定員29人以下)",$AK$426&gt;=2),AK395,""))</f>
        <v/>
      </c>
      <c r="AL502" s="312" t="str">
        <f>IF(AND('別紙3-1_区分⑤所要額内訳'!$I$4="大規模施設等(定員30人以上)",$AL$426&gt;=5),AL395,IF(AND('別紙3-1_区分⑤所要額内訳'!$I$4="小規模施設等(定員29人以下)",$AL$426&gt;=2),AL395,""))</f>
        <v/>
      </c>
      <c r="AM502" s="312" t="str">
        <f>IF(AND('別紙3-1_区分⑤所要額内訳'!$I$4="大規模施設等(定員30人以上)",$AM$426&gt;=5),AM395,IF(AND('別紙3-1_区分⑤所要額内訳'!$I$4="小規模施設等(定員29人以下)",$AM$426&gt;=2),AM395,""))</f>
        <v/>
      </c>
      <c r="AN502" s="312" t="str">
        <f>IF(AND('別紙3-1_区分⑤所要額内訳'!$I$4="大規模施設等(定員30人以上)",$AN$426&gt;=5),AN395,IF(AND('別紙3-1_区分⑤所要額内訳'!$I$4="小規模施設等(定員29人以下)",$AN$426&gt;=2),AN395,""))</f>
        <v/>
      </c>
      <c r="AO502" s="312" t="str">
        <f>IF(AND('別紙3-1_区分⑤所要額内訳'!$I$4="大規模施設等(定員30人以上)",$AO$426&gt;=5),AO395,IF(AND('別紙3-1_区分⑤所要額内訳'!$I$4="小規模施設等(定員29人以下)",$AO$426&gt;=2),AO395,""))</f>
        <v/>
      </c>
      <c r="AP502" s="312" t="str">
        <f>IF(AND('別紙3-1_区分⑤所要額内訳'!$I$4="大規模施設等(定員30人以上)",$AP$426&gt;=5),AP395,IF(AND('別紙3-1_区分⑤所要額内訳'!$I$4="小規模施設等(定員29人以下)",$AP$426&gt;=2),AP395,""))</f>
        <v/>
      </c>
      <c r="AQ502" s="312" t="str">
        <f>IF(AND('別紙3-1_区分⑤所要額内訳'!$I$4="大規模施設等(定員30人以上)",$AQ$426&gt;=5),AQ395,IF(AND('別紙3-1_区分⑤所要額内訳'!$I$4="小規模施設等(定員29人以下)",$AQ$426&gt;=2),AQ395,""))</f>
        <v/>
      </c>
      <c r="AR502" s="312" t="str">
        <f>IF(AND('別紙3-1_区分⑤所要額内訳'!$I$4="大規模施設等(定員30人以上)",$AR$426&gt;=5),AR395,IF(AND('別紙3-1_区分⑤所要額内訳'!$I$4="小規模施設等(定員29人以下)",$AR$426&gt;=2),AR395,""))</f>
        <v/>
      </c>
      <c r="AS502" s="312" t="str">
        <f>IF(AND('別紙3-1_区分⑤所要額内訳'!$I$4="大規模施設等(定員30人以上)",$AS$426&gt;=5),AS395,IF(AND('別紙3-1_区分⑤所要額内訳'!$I$4="小規模施設等(定員29人以下)",$AS$426&gt;=2),AS395,""))</f>
        <v/>
      </c>
      <c r="AT502" s="312" t="str">
        <f>IF(AND('別紙3-1_区分⑤所要額内訳'!$I$4="大規模施設等(定員30人以上)",$AT$426&gt;=5),AT395,IF(AND('別紙3-1_区分⑤所要額内訳'!$I$4="小規模施設等(定員29人以下)",$AT$426&gt;=2),AT395,""))</f>
        <v/>
      </c>
      <c r="AU502" s="312" t="str">
        <f>IF(AND('別紙3-1_区分⑤所要額内訳'!$I$4="大規模施設等(定員30人以上)",$AU$426&gt;=5),AU395,IF(AND('別紙3-1_区分⑤所要額内訳'!$I$4="小規模施設等(定員29人以下)",$AU$426&gt;=2),AU395,""))</f>
        <v/>
      </c>
      <c r="AV502" s="312" t="str">
        <f>IF(AND('別紙3-1_区分⑤所要額内訳'!$I$4="大規模施設等(定員30人以上)",$AV$426&gt;=5),AV395,IF(AND('別紙3-1_区分⑤所要額内訳'!$I$4="小規模施設等(定員29人以下)",$AV$426&gt;=2),AV395,""))</f>
        <v/>
      </c>
      <c r="AW502" s="312" t="str">
        <f>IF(AND('別紙3-1_区分⑤所要額内訳'!$I$4="大規模施設等(定員30人以上)",$AW$426&gt;=5),AW395,IF(AND('別紙3-1_区分⑤所要額内訳'!$I$4="小規模施設等(定員29人以下)",$AW$426&gt;=2),AW395,""))</f>
        <v/>
      </c>
      <c r="AX502" s="312" t="str">
        <f>IF(AND('別紙3-1_区分⑤所要額内訳'!$I$4="大規模施設等(定員30人以上)",$AX$426&gt;=5),AX395,IF(AND('別紙3-1_区分⑤所要額内訳'!$I$4="小規模施設等(定員29人以下)",$AX$426&gt;=2),AX395,""))</f>
        <v/>
      </c>
      <c r="AY502" s="312" t="str">
        <f>IF(AND('別紙3-1_区分⑤所要額内訳'!$I$4="大規模施設等(定員30人以上)",$AY$426&gt;=5),AY395,IF(AND('別紙3-1_区分⑤所要額内訳'!$I$4="小規模施設等(定員29人以下)",$AY$426&gt;=2),AY395,""))</f>
        <v/>
      </c>
      <c r="AZ502" s="312" t="str">
        <f>IF(AND('別紙3-1_区分⑤所要額内訳'!$I$4="大規模施設等(定員30人以上)",$AZ$426&gt;=5),AZ395,IF(AND('別紙3-1_区分⑤所要額内訳'!$I$4="小規模施設等(定員29人以下)",$AZ$426&gt;=2),AZ395,""))</f>
        <v/>
      </c>
      <c r="BA502" s="312" t="str">
        <f>IF(AND('別紙3-1_区分⑤所要額内訳'!$I$4="大規模施設等(定員30人以上)",$BA$426&gt;=5),BA395,IF(AND('別紙3-1_区分⑤所要額内訳'!$I$4="小規模施設等(定員29人以下)",$BA$426&gt;=2),BA395,""))</f>
        <v/>
      </c>
      <c r="BB502" s="311">
        <f t="shared" si="459"/>
        <v>0</v>
      </c>
    </row>
    <row r="503" spans="1:54">
      <c r="A503" s="307" t="str">
        <f t="shared" si="458"/>
        <v/>
      </c>
      <c r="B503" s="313" t="str">
        <f t="shared" si="458"/>
        <v/>
      </c>
      <c r="C503" s="307" t="str">
        <f t="shared" si="458"/>
        <v/>
      </c>
      <c r="D503" s="312" t="str">
        <f>IF(AND('別紙3-1_区分⑤所要額内訳'!$I$4="大規模施設等(定員30人以上)",$D$426&gt;=5),D396,IF(AND('別紙3-1_区分⑤所要額内訳'!$I$4="小規模施設等(定員29人以下)",$D$426&gt;=2),D396,""))</f>
        <v/>
      </c>
      <c r="E503" s="312" t="str">
        <f>IF(AND('別紙3-1_区分⑤所要額内訳'!$I$4="大規模施設等(定員30人以上)",$E$426&gt;=5),E396,IF(AND('別紙3-1_区分⑤所要額内訳'!$I$4="小規模施設等(定員29人以下)",$E$426&gt;=2),E396,""))</f>
        <v/>
      </c>
      <c r="F503" s="312" t="str">
        <f>IF(AND('別紙3-1_区分⑤所要額内訳'!$I$4="大規模施設等(定員30人以上)",$F$426&gt;=5),F396,IF(AND('別紙3-1_区分⑤所要額内訳'!$I$4="小規模施設等(定員29人以下)",$F$426&gt;=2),F396,""))</f>
        <v/>
      </c>
      <c r="G503" s="312" t="str">
        <f>IF(AND('別紙3-1_区分⑤所要額内訳'!$I$4="大規模施設等(定員30人以上)",$G$426&gt;=5),G396,IF(AND('別紙3-1_区分⑤所要額内訳'!$I$4="小規模施設等(定員29人以下)",$G$426&gt;=2),G396,""))</f>
        <v/>
      </c>
      <c r="H503" s="312" t="str">
        <f>IF(AND('別紙3-1_区分⑤所要額内訳'!$I$4="大規模施設等(定員30人以上)",$H$426&gt;=5),H396,IF(AND('別紙3-1_区分⑤所要額内訳'!$I$4="小規模施設等(定員29人以下)",$H$426&gt;=2),H396,""))</f>
        <v/>
      </c>
      <c r="I503" s="312" t="str">
        <f>IF(AND('別紙3-1_区分⑤所要額内訳'!$I$4="大規模施設等(定員30人以上)",$I$426&gt;=5),I396,IF(AND('別紙3-1_区分⑤所要額内訳'!$I$4="小規模施設等(定員29人以下)",$I$426&gt;=2),I396,""))</f>
        <v/>
      </c>
      <c r="J503" s="312" t="str">
        <f>IF(AND('別紙3-1_区分⑤所要額内訳'!$I$4="大規模施設等(定員30人以上)",$J$426&gt;=5),J396,IF(AND('別紙3-1_区分⑤所要額内訳'!$I$4="小規模施設等(定員29人以下)",$J$426&gt;=2),J396,""))</f>
        <v/>
      </c>
      <c r="K503" s="312" t="str">
        <f>IF(AND('別紙3-1_区分⑤所要額内訳'!$I$4="大規模施設等(定員30人以上)",$K$426&gt;=5),K396,IF(AND('別紙3-1_区分⑤所要額内訳'!$I$4="小規模施設等(定員29人以下)",$K$426&gt;=2),K396,""))</f>
        <v/>
      </c>
      <c r="L503" s="312" t="str">
        <f>IF(AND('別紙3-1_区分⑤所要額内訳'!$I$4="大規模施設等(定員30人以上)",$L$426&gt;=5),L396,IF(AND('別紙3-1_区分⑤所要額内訳'!$I$4="小規模施設等(定員29人以下)",$L$426&gt;=2),L396,""))</f>
        <v/>
      </c>
      <c r="M503" s="312" t="str">
        <f>IF(AND('別紙3-1_区分⑤所要額内訳'!$I$4="大規模施設等(定員30人以上)",$M$426&gt;=5),M396,IF(AND('別紙3-1_区分⑤所要額内訳'!$I$4="小規模施設等(定員29人以下)",$M$426&gt;=2),M396,""))</f>
        <v/>
      </c>
      <c r="N503" s="312" t="str">
        <f>IF(AND('別紙3-1_区分⑤所要額内訳'!$I$4="大規模施設等(定員30人以上)",$N$426&gt;=5),N396,IF(AND('別紙3-1_区分⑤所要額内訳'!$I$4="小規模施設等(定員29人以下)",$N$426&gt;=2),N396,""))</f>
        <v/>
      </c>
      <c r="O503" s="312" t="str">
        <f>IF(AND('別紙3-1_区分⑤所要額内訳'!$I$4="大規模施設等(定員30人以上)",$O$426&gt;=5),O396,IF(AND('別紙3-1_区分⑤所要額内訳'!$I$4="小規模施設等(定員29人以下)",$O$426&gt;=2),O396,""))</f>
        <v/>
      </c>
      <c r="P503" s="312" t="str">
        <f>IF(AND('別紙3-1_区分⑤所要額内訳'!$I$4="大規模施設等(定員30人以上)",$P$426&gt;=5),P396,IF(AND('別紙3-1_区分⑤所要額内訳'!$I$4="小規模施設等(定員29人以下)",$P$426&gt;=2),P396,""))</f>
        <v/>
      </c>
      <c r="Q503" s="312" t="str">
        <f>IF(AND('別紙3-1_区分⑤所要額内訳'!$I$4="大規模施設等(定員30人以上)",$Q$426&gt;=5),Q396,IF(AND('別紙3-1_区分⑤所要額内訳'!$I$4="小規模施設等(定員29人以下)",$Q$426&gt;=2),Q396,""))</f>
        <v/>
      </c>
      <c r="R503" s="312" t="str">
        <f>IF(AND('別紙3-1_区分⑤所要額内訳'!$I$4="大規模施設等(定員30人以上)",$R$426&gt;=5),R396,IF(AND('別紙3-1_区分⑤所要額内訳'!$I$4="小規模施設等(定員29人以下)",$R$426&gt;=2),R396,""))</f>
        <v/>
      </c>
      <c r="S503" s="312" t="str">
        <f>IF(AND('別紙3-1_区分⑤所要額内訳'!$I$4="大規模施設等(定員30人以上)",$S$426&gt;=5),S396,IF(AND('別紙3-1_区分⑤所要額内訳'!$I$4="小規模施設等(定員29人以下)",$S$426&gt;=2),S396,""))</f>
        <v/>
      </c>
      <c r="T503" s="312" t="str">
        <f>IF(AND('別紙3-1_区分⑤所要額内訳'!$I$4="大規模施設等(定員30人以上)",$T$426&gt;=5),T396,IF(AND('別紙3-1_区分⑤所要額内訳'!$I$4="小規模施設等(定員29人以下)",$T$426&gt;=2),T396,""))</f>
        <v/>
      </c>
      <c r="U503" s="312" t="str">
        <f>IF(AND('別紙3-1_区分⑤所要額内訳'!$I$4="大規模施設等(定員30人以上)",$U$426&gt;=5),U396,IF(AND('別紙3-1_区分⑤所要額内訳'!$I$4="小規模施設等(定員29人以下)",$U$426&gt;=2),U396,""))</f>
        <v/>
      </c>
      <c r="V503" s="312" t="str">
        <f>IF(AND('別紙3-1_区分⑤所要額内訳'!$I$4="大規模施設等(定員30人以上)",$V$426&gt;=5),V396,IF(AND('別紙3-1_区分⑤所要額内訳'!$I$4="小規模施設等(定員29人以下)",$V$426&gt;=2),V396,""))</f>
        <v/>
      </c>
      <c r="W503" s="312" t="str">
        <f>IF(AND('別紙3-1_区分⑤所要額内訳'!$I$4="大規模施設等(定員30人以上)",$W$426&gt;=5),W396,IF(AND('別紙3-1_区分⑤所要額内訳'!$I$4="小規模施設等(定員29人以下)",$W$426&gt;=2),W396,""))</f>
        <v/>
      </c>
      <c r="X503" s="312" t="str">
        <f>IF(AND('別紙3-1_区分⑤所要額内訳'!$I$4="大規模施設等(定員30人以上)",$X$426&gt;=5),X396,IF(AND('別紙3-1_区分⑤所要額内訳'!$I$4="小規模施設等(定員29人以下)",$X$426&gt;=2),X396,""))</f>
        <v/>
      </c>
      <c r="Y503" s="312" t="str">
        <f>IF(AND('別紙3-1_区分⑤所要額内訳'!$I$4="大規模施設等(定員30人以上)",$Y$426&gt;=5),Y396,IF(AND('別紙3-1_区分⑤所要額内訳'!$I$4="小規模施設等(定員29人以下)",$Y$426&gt;=2),Y396,""))</f>
        <v/>
      </c>
      <c r="Z503" s="312" t="str">
        <f>IF(AND('別紙3-1_区分⑤所要額内訳'!$I$4="大規模施設等(定員30人以上)",$Z$426&gt;=5),Z396,IF(AND('別紙3-1_区分⑤所要額内訳'!$I$4="小規模施設等(定員29人以下)",$Z$426&gt;=2),Z396,""))</f>
        <v/>
      </c>
      <c r="AA503" s="312" t="str">
        <f>IF(AND('別紙3-1_区分⑤所要額内訳'!$I$4="大規模施設等(定員30人以上)",$AA$426&gt;=5),AA396,IF(AND('別紙3-1_区分⑤所要額内訳'!$I$4="小規模施設等(定員29人以下)",$AA$426&gt;=2),AA396,""))</f>
        <v/>
      </c>
      <c r="AB503" s="312" t="str">
        <f>IF(AND('別紙3-1_区分⑤所要額内訳'!$I$4="大規模施設等(定員30人以上)",$AB$426&gt;=5),AB396,IF(AND('別紙3-1_区分⑤所要額内訳'!$I$4="小規模施設等(定員29人以下)",$AB$426&gt;=2),AB396,""))</f>
        <v/>
      </c>
      <c r="AC503" s="312" t="str">
        <f>IF(AND('別紙3-1_区分⑤所要額内訳'!$I$4="大規模施設等(定員30人以上)",$AC$426&gt;=5),AC396,IF(AND('別紙3-1_区分⑤所要額内訳'!$I$4="小規模施設等(定員29人以下)",$AC$426&gt;=2),AC396,""))</f>
        <v/>
      </c>
      <c r="AD503" s="312" t="str">
        <f>IF(AND('別紙3-1_区分⑤所要額内訳'!$I$4="大規模施設等(定員30人以上)",$AD$426&gt;=5),AD396,IF(AND('別紙3-1_区分⑤所要額内訳'!$I$4="小規模施設等(定員29人以下)",$AD$426&gt;=2),AD396,""))</f>
        <v/>
      </c>
      <c r="AE503" s="312" t="str">
        <f>IF(AND('別紙3-1_区分⑤所要額内訳'!$I$4="大規模施設等(定員30人以上)",$AE$426&gt;=5),AE396,IF(AND('別紙3-1_区分⑤所要額内訳'!$I$4="小規模施設等(定員29人以下)",$AE$426&gt;=2),AE396,""))</f>
        <v/>
      </c>
      <c r="AF503" s="312" t="str">
        <f>IF(AND('別紙3-1_区分⑤所要額内訳'!$I$4="大規模施設等(定員30人以上)",$AF$426&gt;=5),AF396,IF(AND('別紙3-1_区分⑤所要額内訳'!$I$4="小規模施設等(定員29人以下)",$AF$426&gt;=2),AF396,""))</f>
        <v/>
      </c>
      <c r="AG503" s="312" t="str">
        <f>IF(AND('別紙3-1_区分⑤所要額内訳'!$I$4="大規模施設等(定員30人以上)",$AG$426&gt;=5),AG396,IF(AND('別紙3-1_区分⑤所要額内訳'!$I$4="小規模施設等(定員29人以下)",$AG$426&gt;=2),AG396,""))</f>
        <v/>
      </c>
      <c r="AH503" s="312" t="str">
        <f>IF(AND('別紙3-1_区分⑤所要額内訳'!$I$4="大規模施設等(定員30人以上)",$AH$426&gt;=5),AH396,IF(AND('別紙3-1_区分⑤所要額内訳'!$I$4="小規模施設等(定員29人以下)",$AH$426&gt;=2),AH396,""))</f>
        <v/>
      </c>
      <c r="AI503" s="312" t="str">
        <f>IF(AND('別紙3-1_区分⑤所要額内訳'!$I$4="大規模施設等(定員30人以上)",$AI$426&gt;=5),AI396,IF(AND('別紙3-1_区分⑤所要額内訳'!$I$4="小規模施設等(定員29人以下)",$AI$426&gt;=2),AI396,""))</f>
        <v/>
      </c>
      <c r="AJ503" s="312" t="str">
        <f>IF(AND('別紙3-1_区分⑤所要額内訳'!$I$4="大規模施設等(定員30人以上)",$AJ$426&gt;=5),AJ396,IF(AND('別紙3-1_区分⑤所要額内訳'!$I$4="小規模施設等(定員29人以下)",$AJ$426&gt;=2),AJ396,""))</f>
        <v/>
      </c>
      <c r="AK503" s="312" t="str">
        <f>IF(AND('別紙3-1_区分⑤所要額内訳'!$I$4="大規模施設等(定員30人以上)",$AK$426&gt;=5),AK396,IF(AND('別紙3-1_区分⑤所要額内訳'!$I$4="小規模施設等(定員29人以下)",$AK$426&gt;=2),AK396,""))</f>
        <v/>
      </c>
      <c r="AL503" s="312" t="str">
        <f>IF(AND('別紙3-1_区分⑤所要額内訳'!$I$4="大規模施設等(定員30人以上)",$AL$426&gt;=5),AL396,IF(AND('別紙3-1_区分⑤所要額内訳'!$I$4="小規模施設等(定員29人以下)",$AL$426&gt;=2),AL396,""))</f>
        <v/>
      </c>
      <c r="AM503" s="312" t="str">
        <f>IF(AND('別紙3-1_区分⑤所要額内訳'!$I$4="大規模施設等(定員30人以上)",$AM$426&gt;=5),AM396,IF(AND('別紙3-1_区分⑤所要額内訳'!$I$4="小規模施設等(定員29人以下)",$AM$426&gt;=2),AM396,""))</f>
        <v/>
      </c>
      <c r="AN503" s="312" t="str">
        <f>IF(AND('別紙3-1_区分⑤所要額内訳'!$I$4="大規模施設等(定員30人以上)",$AN$426&gt;=5),AN396,IF(AND('別紙3-1_区分⑤所要額内訳'!$I$4="小規模施設等(定員29人以下)",$AN$426&gt;=2),AN396,""))</f>
        <v/>
      </c>
      <c r="AO503" s="312" t="str">
        <f>IF(AND('別紙3-1_区分⑤所要額内訳'!$I$4="大規模施設等(定員30人以上)",$AO$426&gt;=5),AO396,IF(AND('別紙3-1_区分⑤所要額内訳'!$I$4="小規模施設等(定員29人以下)",$AO$426&gt;=2),AO396,""))</f>
        <v/>
      </c>
      <c r="AP503" s="312" t="str">
        <f>IF(AND('別紙3-1_区分⑤所要額内訳'!$I$4="大規模施設等(定員30人以上)",$AP$426&gt;=5),AP396,IF(AND('別紙3-1_区分⑤所要額内訳'!$I$4="小規模施設等(定員29人以下)",$AP$426&gt;=2),AP396,""))</f>
        <v/>
      </c>
      <c r="AQ503" s="312" t="str">
        <f>IF(AND('別紙3-1_区分⑤所要額内訳'!$I$4="大規模施設等(定員30人以上)",$AQ$426&gt;=5),AQ396,IF(AND('別紙3-1_区分⑤所要額内訳'!$I$4="小規模施設等(定員29人以下)",$AQ$426&gt;=2),AQ396,""))</f>
        <v/>
      </c>
      <c r="AR503" s="312" t="str">
        <f>IF(AND('別紙3-1_区分⑤所要額内訳'!$I$4="大規模施設等(定員30人以上)",$AR$426&gt;=5),AR396,IF(AND('別紙3-1_区分⑤所要額内訳'!$I$4="小規模施設等(定員29人以下)",$AR$426&gt;=2),AR396,""))</f>
        <v/>
      </c>
      <c r="AS503" s="312" t="str">
        <f>IF(AND('別紙3-1_区分⑤所要額内訳'!$I$4="大規模施設等(定員30人以上)",$AS$426&gt;=5),AS396,IF(AND('別紙3-1_区分⑤所要額内訳'!$I$4="小規模施設等(定員29人以下)",$AS$426&gt;=2),AS396,""))</f>
        <v/>
      </c>
      <c r="AT503" s="312" t="str">
        <f>IF(AND('別紙3-1_区分⑤所要額内訳'!$I$4="大規模施設等(定員30人以上)",$AT$426&gt;=5),AT396,IF(AND('別紙3-1_区分⑤所要額内訳'!$I$4="小規模施設等(定員29人以下)",$AT$426&gt;=2),AT396,""))</f>
        <v/>
      </c>
      <c r="AU503" s="312" t="str">
        <f>IF(AND('別紙3-1_区分⑤所要額内訳'!$I$4="大規模施設等(定員30人以上)",$AU$426&gt;=5),AU396,IF(AND('別紙3-1_区分⑤所要額内訳'!$I$4="小規模施設等(定員29人以下)",$AU$426&gt;=2),AU396,""))</f>
        <v/>
      </c>
      <c r="AV503" s="312" t="str">
        <f>IF(AND('別紙3-1_区分⑤所要額内訳'!$I$4="大規模施設等(定員30人以上)",$AV$426&gt;=5),AV396,IF(AND('別紙3-1_区分⑤所要額内訳'!$I$4="小規模施設等(定員29人以下)",$AV$426&gt;=2),AV396,""))</f>
        <v/>
      </c>
      <c r="AW503" s="312" t="str">
        <f>IF(AND('別紙3-1_区分⑤所要額内訳'!$I$4="大規模施設等(定員30人以上)",$AW$426&gt;=5),AW396,IF(AND('別紙3-1_区分⑤所要額内訳'!$I$4="小規模施設等(定員29人以下)",$AW$426&gt;=2),AW396,""))</f>
        <v/>
      </c>
      <c r="AX503" s="312" t="str">
        <f>IF(AND('別紙3-1_区分⑤所要額内訳'!$I$4="大規模施設等(定員30人以上)",$AX$426&gt;=5),AX396,IF(AND('別紙3-1_区分⑤所要額内訳'!$I$4="小規模施設等(定員29人以下)",$AX$426&gt;=2),AX396,""))</f>
        <v/>
      </c>
      <c r="AY503" s="312" t="str">
        <f>IF(AND('別紙3-1_区分⑤所要額内訳'!$I$4="大規模施設等(定員30人以上)",$AY$426&gt;=5),AY396,IF(AND('別紙3-1_区分⑤所要額内訳'!$I$4="小規模施設等(定員29人以下)",$AY$426&gt;=2),AY396,""))</f>
        <v/>
      </c>
      <c r="AZ503" s="312" t="str">
        <f>IF(AND('別紙3-1_区分⑤所要額内訳'!$I$4="大規模施設等(定員30人以上)",$AZ$426&gt;=5),AZ396,IF(AND('別紙3-1_区分⑤所要額内訳'!$I$4="小規模施設等(定員29人以下)",$AZ$426&gt;=2),AZ396,""))</f>
        <v/>
      </c>
      <c r="BA503" s="312" t="str">
        <f>IF(AND('別紙3-1_区分⑤所要額内訳'!$I$4="大規模施設等(定員30人以上)",$BA$426&gt;=5),BA396,IF(AND('別紙3-1_区分⑤所要額内訳'!$I$4="小規模施設等(定員29人以下)",$BA$426&gt;=2),BA396,""))</f>
        <v/>
      </c>
      <c r="BB503" s="311">
        <f t="shared" si="459"/>
        <v>0</v>
      </c>
    </row>
    <row r="504" spans="1:54">
      <c r="A504" s="307" t="str">
        <f t="shared" si="458"/>
        <v/>
      </c>
      <c r="B504" s="313" t="str">
        <f t="shared" si="458"/>
        <v/>
      </c>
      <c r="C504" s="307" t="str">
        <f t="shared" si="458"/>
        <v/>
      </c>
      <c r="D504" s="312" t="str">
        <f>IF(AND('別紙3-1_区分⑤所要額内訳'!$I$4="大規模施設等(定員30人以上)",$D$426&gt;=5),D397,IF(AND('別紙3-1_区分⑤所要額内訳'!$I$4="小規模施設等(定員29人以下)",$D$426&gt;=2),D397,""))</f>
        <v/>
      </c>
      <c r="E504" s="312" t="str">
        <f>IF(AND('別紙3-1_区分⑤所要額内訳'!$I$4="大規模施設等(定員30人以上)",$E$426&gt;=5),E397,IF(AND('別紙3-1_区分⑤所要額内訳'!$I$4="小規模施設等(定員29人以下)",$E$426&gt;=2),E397,""))</f>
        <v/>
      </c>
      <c r="F504" s="312" t="str">
        <f>IF(AND('別紙3-1_区分⑤所要額内訳'!$I$4="大規模施設等(定員30人以上)",$F$426&gt;=5),F397,IF(AND('別紙3-1_区分⑤所要額内訳'!$I$4="小規模施設等(定員29人以下)",$F$426&gt;=2),F397,""))</f>
        <v/>
      </c>
      <c r="G504" s="312" t="str">
        <f>IF(AND('別紙3-1_区分⑤所要額内訳'!$I$4="大規模施設等(定員30人以上)",$G$426&gt;=5),G397,IF(AND('別紙3-1_区分⑤所要額内訳'!$I$4="小規模施設等(定員29人以下)",$G$426&gt;=2),G397,""))</f>
        <v/>
      </c>
      <c r="H504" s="312" t="str">
        <f>IF(AND('別紙3-1_区分⑤所要額内訳'!$I$4="大規模施設等(定員30人以上)",$H$426&gt;=5),H397,IF(AND('別紙3-1_区分⑤所要額内訳'!$I$4="小規模施設等(定員29人以下)",$H$426&gt;=2),H397,""))</f>
        <v/>
      </c>
      <c r="I504" s="312" t="str">
        <f>IF(AND('別紙3-1_区分⑤所要額内訳'!$I$4="大規模施設等(定員30人以上)",$I$426&gt;=5),I397,IF(AND('別紙3-1_区分⑤所要額内訳'!$I$4="小規模施設等(定員29人以下)",$I$426&gt;=2),I397,""))</f>
        <v/>
      </c>
      <c r="J504" s="312" t="str">
        <f>IF(AND('別紙3-1_区分⑤所要額内訳'!$I$4="大規模施設等(定員30人以上)",$J$426&gt;=5),J397,IF(AND('別紙3-1_区分⑤所要額内訳'!$I$4="小規模施設等(定員29人以下)",$J$426&gt;=2),J397,""))</f>
        <v/>
      </c>
      <c r="K504" s="312" t="str">
        <f>IF(AND('別紙3-1_区分⑤所要額内訳'!$I$4="大規模施設等(定員30人以上)",$K$426&gt;=5),K397,IF(AND('別紙3-1_区分⑤所要額内訳'!$I$4="小規模施設等(定員29人以下)",$K$426&gt;=2),K397,""))</f>
        <v/>
      </c>
      <c r="L504" s="312" t="str">
        <f>IF(AND('別紙3-1_区分⑤所要額内訳'!$I$4="大規模施設等(定員30人以上)",$L$426&gt;=5),L397,IF(AND('別紙3-1_区分⑤所要額内訳'!$I$4="小規模施設等(定員29人以下)",$L$426&gt;=2),L397,""))</f>
        <v/>
      </c>
      <c r="M504" s="312" t="str">
        <f>IF(AND('別紙3-1_区分⑤所要額内訳'!$I$4="大規模施設等(定員30人以上)",$M$426&gt;=5),M397,IF(AND('別紙3-1_区分⑤所要額内訳'!$I$4="小規模施設等(定員29人以下)",$M$426&gt;=2),M397,""))</f>
        <v/>
      </c>
      <c r="N504" s="312" t="str">
        <f>IF(AND('別紙3-1_区分⑤所要額内訳'!$I$4="大規模施設等(定員30人以上)",$N$426&gt;=5),N397,IF(AND('別紙3-1_区分⑤所要額内訳'!$I$4="小規模施設等(定員29人以下)",$N$426&gt;=2),N397,""))</f>
        <v/>
      </c>
      <c r="O504" s="312" t="str">
        <f>IF(AND('別紙3-1_区分⑤所要額内訳'!$I$4="大規模施設等(定員30人以上)",$O$426&gt;=5),O397,IF(AND('別紙3-1_区分⑤所要額内訳'!$I$4="小規模施設等(定員29人以下)",$O$426&gt;=2),O397,""))</f>
        <v/>
      </c>
      <c r="P504" s="312" t="str">
        <f>IF(AND('別紙3-1_区分⑤所要額内訳'!$I$4="大規模施設等(定員30人以上)",$P$426&gt;=5),P397,IF(AND('別紙3-1_区分⑤所要額内訳'!$I$4="小規模施設等(定員29人以下)",$P$426&gt;=2),P397,""))</f>
        <v/>
      </c>
      <c r="Q504" s="312" t="str">
        <f>IF(AND('別紙3-1_区分⑤所要額内訳'!$I$4="大規模施設等(定員30人以上)",$Q$426&gt;=5),Q397,IF(AND('別紙3-1_区分⑤所要額内訳'!$I$4="小規模施設等(定員29人以下)",$Q$426&gt;=2),Q397,""))</f>
        <v/>
      </c>
      <c r="R504" s="312" t="str">
        <f>IF(AND('別紙3-1_区分⑤所要額内訳'!$I$4="大規模施設等(定員30人以上)",$R$426&gt;=5),R397,IF(AND('別紙3-1_区分⑤所要額内訳'!$I$4="小規模施設等(定員29人以下)",$R$426&gt;=2),R397,""))</f>
        <v/>
      </c>
      <c r="S504" s="312" t="str">
        <f>IF(AND('別紙3-1_区分⑤所要額内訳'!$I$4="大規模施設等(定員30人以上)",$S$426&gt;=5),S397,IF(AND('別紙3-1_区分⑤所要額内訳'!$I$4="小規模施設等(定員29人以下)",$S$426&gt;=2),S397,""))</f>
        <v/>
      </c>
      <c r="T504" s="312" t="str">
        <f>IF(AND('別紙3-1_区分⑤所要額内訳'!$I$4="大規模施設等(定員30人以上)",$T$426&gt;=5),T397,IF(AND('別紙3-1_区分⑤所要額内訳'!$I$4="小規模施設等(定員29人以下)",$T$426&gt;=2),T397,""))</f>
        <v/>
      </c>
      <c r="U504" s="312" t="str">
        <f>IF(AND('別紙3-1_区分⑤所要額内訳'!$I$4="大規模施設等(定員30人以上)",$U$426&gt;=5),U397,IF(AND('別紙3-1_区分⑤所要額内訳'!$I$4="小規模施設等(定員29人以下)",$U$426&gt;=2),U397,""))</f>
        <v/>
      </c>
      <c r="V504" s="312" t="str">
        <f>IF(AND('別紙3-1_区分⑤所要額内訳'!$I$4="大規模施設等(定員30人以上)",$V$426&gt;=5),V397,IF(AND('別紙3-1_区分⑤所要額内訳'!$I$4="小規模施設等(定員29人以下)",$V$426&gt;=2),V397,""))</f>
        <v/>
      </c>
      <c r="W504" s="312" t="str">
        <f>IF(AND('別紙3-1_区分⑤所要額内訳'!$I$4="大規模施設等(定員30人以上)",$W$426&gt;=5),W397,IF(AND('別紙3-1_区分⑤所要額内訳'!$I$4="小規模施設等(定員29人以下)",$W$426&gt;=2),W397,""))</f>
        <v/>
      </c>
      <c r="X504" s="312" t="str">
        <f>IF(AND('別紙3-1_区分⑤所要額内訳'!$I$4="大規模施設等(定員30人以上)",$X$426&gt;=5),X397,IF(AND('別紙3-1_区分⑤所要額内訳'!$I$4="小規模施設等(定員29人以下)",$X$426&gt;=2),X397,""))</f>
        <v/>
      </c>
      <c r="Y504" s="312" t="str">
        <f>IF(AND('別紙3-1_区分⑤所要額内訳'!$I$4="大規模施設等(定員30人以上)",$Y$426&gt;=5),Y397,IF(AND('別紙3-1_区分⑤所要額内訳'!$I$4="小規模施設等(定員29人以下)",$Y$426&gt;=2),Y397,""))</f>
        <v/>
      </c>
      <c r="Z504" s="312" t="str">
        <f>IF(AND('別紙3-1_区分⑤所要額内訳'!$I$4="大規模施設等(定員30人以上)",$Z$426&gt;=5),Z397,IF(AND('別紙3-1_区分⑤所要額内訳'!$I$4="小規模施設等(定員29人以下)",$Z$426&gt;=2),Z397,""))</f>
        <v/>
      </c>
      <c r="AA504" s="312" t="str">
        <f>IF(AND('別紙3-1_区分⑤所要額内訳'!$I$4="大規模施設等(定員30人以上)",$AA$426&gt;=5),AA397,IF(AND('別紙3-1_区分⑤所要額内訳'!$I$4="小規模施設等(定員29人以下)",$AA$426&gt;=2),AA397,""))</f>
        <v/>
      </c>
      <c r="AB504" s="312" t="str">
        <f>IF(AND('別紙3-1_区分⑤所要額内訳'!$I$4="大規模施設等(定員30人以上)",$AB$426&gt;=5),AB397,IF(AND('別紙3-1_区分⑤所要額内訳'!$I$4="小規模施設等(定員29人以下)",$AB$426&gt;=2),AB397,""))</f>
        <v/>
      </c>
      <c r="AC504" s="312" t="str">
        <f>IF(AND('別紙3-1_区分⑤所要額内訳'!$I$4="大規模施設等(定員30人以上)",$AC$426&gt;=5),AC397,IF(AND('別紙3-1_区分⑤所要額内訳'!$I$4="小規模施設等(定員29人以下)",$AC$426&gt;=2),AC397,""))</f>
        <v/>
      </c>
      <c r="AD504" s="312" t="str">
        <f>IF(AND('別紙3-1_区分⑤所要額内訳'!$I$4="大規模施設等(定員30人以上)",$AD$426&gt;=5),AD397,IF(AND('別紙3-1_区分⑤所要額内訳'!$I$4="小規模施設等(定員29人以下)",$AD$426&gt;=2),AD397,""))</f>
        <v/>
      </c>
      <c r="AE504" s="312" t="str">
        <f>IF(AND('別紙3-1_区分⑤所要額内訳'!$I$4="大規模施設等(定員30人以上)",$AE$426&gt;=5),AE397,IF(AND('別紙3-1_区分⑤所要額内訳'!$I$4="小規模施設等(定員29人以下)",$AE$426&gt;=2),AE397,""))</f>
        <v/>
      </c>
      <c r="AF504" s="312" t="str">
        <f>IF(AND('別紙3-1_区分⑤所要額内訳'!$I$4="大規模施設等(定員30人以上)",$AF$426&gt;=5),AF397,IF(AND('別紙3-1_区分⑤所要額内訳'!$I$4="小規模施設等(定員29人以下)",$AF$426&gt;=2),AF397,""))</f>
        <v/>
      </c>
      <c r="AG504" s="312" t="str">
        <f>IF(AND('別紙3-1_区分⑤所要額内訳'!$I$4="大規模施設等(定員30人以上)",$AG$426&gt;=5),AG397,IF(AND('別紙3-1_区分⑤所要額内訳'!$I$4="小規模施設等(定員29人以下)",$AG$426&gt;=2),AG397,""))</f>
        <v/>
      </c>
      <c r="AH504" s="312" t="str">
        <f>IF(AND('別紙3-1_区分⑤所要額内訳'!$I$4="大規模施設等(定員30人以上)",$AH$426&gt;=5),AH397,IF(AND('別紙3-1_区分⑤所要額内訳'!$I$4="小規模施設等(定員29人以下)",$AH$426&gt;=2),AH397,""))</f>
        <v/>
      </c>
      <c r="AI504" s="312" t="str">
        <f>IF(AND('別紙3-1_区分⑤所要額内訳'!$I$4="大規模施設等(定員30人以上)",$AI$426&gt;=5),AI397,IF(AND('別紙3-1_区分⑤所要額内訳'!$I$4="小規模施設等(定員29人以下)",$AI$426&gt;=2),AI397,""))</f>
        <v/>
      </c>
      <c r="AJ504" s="312" t="str">
        <f>IF(AND('別紙3-1_区分⑤所要額内訳'!$I$4="大規模施設等(定員30人以上)",$AJ$426&gt;=5),AJ397,IF(AND('別紙3-1_区分⑤所要額内訳'!$I$4="小規模施設等(定員29人以下)",$AJ$426&gt;=2),AJ397,""))</f>
        <v/>
      </c>
      <c r="AK504" s="312" t="str">
        <f>IF(AND('別紙3-1_区分⑤所要額内訳'!$I$4="大規模施設等(定員30人以上)",$AK$426&gt;=5),AK397,IF(AND('別紙3-1_区分⑤所要額内訳'!$I$4="小規模施設等(定員29人以下)",$AK$426&gt;=2),AK397,""))</f>
        <v/>
      </c>
      <c r="AL504" s="312" t="str">
        <f>IF(AND('別紙3-1_区分⑤所要額内訳'!$I$4="大規模施設等(定員30人以上)",$AL$426&gt;=5),AL397,IF(AND('別紙3-1_区分⑤所要額内訳'!$I$4="小規模施設等(定員29人以下)",$AL$426&gt;=2),AL397,""))</f>
        <v/>
      </c>
      <c r="AM504" s="312" t="str">
        <f>IF(AND('別紙3-1_区分⑤所要額内訳'!$I$4="大規模施設等(定員30人以上)",$AM$426&gt;=5),AM397,IF(AND('別紙3-1_区分⑤所要額内訳'!$I$4="小規模施設等(定員29人以下)",$AM$426&gt;=2),AM397,""))</f>
        <v/>
      </c>
      <c r="AN504" s="312" t="str">
        <f>IF(AND('別紙3-1_区分⑤所要額内訳'!$I$4="大規模施設等(定員30人以上)",$AN$426&gt;=5),AN397,IF(AND('別紙3-1_区分⑤所要額内訳'!$I$4="小規模施設等(定員29人以下)",$AN$426&gt;=2),AN397,""))</f>
        <v/>
      </c>
      <c r="AO504" s="312" t="str">
        <f>IF(AND('別紙3-1_区分⑤所要額内訳'!$I$4="大規模施設等(定員30人以上)",$AO$426&gt;=5),AO397,IF(AND('別紙3-1_区分⑤所要額内訳'!$I$4="小規模施設等(定員29人以下)",$AO$426&gt;=2),AO397,""))</f>
        <v/>
      </c>
      <c r="AP504" s="312" t="str">
        <f>IF(AND('別紙3-1_区分⑤所要額内訳'!$I$4="大規模施設等(定員30人以上)",$AP$426&gt;=5),AP397,IF(AND('別紙3-1_区分⑤所要額内訳'!$I$4="小規模施設等(定員29人以下)",$AP$426&gt;=2),AP397,""))</f>
        <v/>
      </c>
      <c r="AQ504" s="312" t="str">
        <f>IF(AND('別紙3-1_区分⑤所要額内訳'!$I$4="大規模施設等(定員30人以上)",$AQ$426&gt;=5),AQ397,IF(AND('別紙3-1_区分⑤所要額内訳'!$I$4="小規模施設等(定員29人以下)",$AQ$426&gt;=2),AQ397,""))</f>
        <v/>
      </c>
      <c r="AR504" s="312" t="str">
        <f>IF(AND('別紙3-1_区分⑤所要額内訳'!$I$4="大規模施設等(定員30人以上)",$AR$426&gt;=5),AR397,IF(AND('別紙3-1_区分⑤所要額内訳'!$I$4="小規模施設等(定員29人以下)",$AR$426&gt;=2),AR397,""))</f>
        <v/>
      </c>
      <c r="AS504" s="312" t="str">
        <f>IF(AND('別紙3-1_区分⑤所要額内訳'!$I$4="大規模施設等(定員30人以上)",$AS$426&gt;=5),AS397,IF(AND('別紙3-1_区分⑤所要額内訳'!$I$4="小規模施設等(定員29人以下)",$AS$426&gt;=2),AS397,""))</f>
        <v/>
      </c>
      <c r="AT504" s="312" t="str">
        <f>IF(AND('別紙3-1_区分⑤所要額内訳'!$I$4="大規模施設等(定員30人以上)",$AT$426&gt;=5),AT397,IF(AND('別紙3-1_区分⑤所要額内訳'!$I$4="小規模施設等(定員29人以下)",$AT$426&gt;=2),AT397,""))</f>
        <v/>
      </c>
      <c r="AU504" s="312" t="str">
        <f>IF(AND('別紙3-1_区分⑤所要額内訳'!$I$4="大規模施設等(定員30人以上)",$AU$426&gt;=5),AU397,IF(AND('別紙3-1_区分⑤所要額内訳'!$I$4="小規模施設等(定員29人以下)",$AU$426&gt;=2),AU397,""))</f>
        <v/>
      </c>
      <c r="AV504" s="312" t="str">
        <f>IF(AND('別紙3-1_区分⑤所要額内訳'!$I$4="大規模施設等(定員30人以上)",$AV$426&gt;=5),AV397,IF(AND('別紙3-1_区分⑤所要額内訳'!$I$4="小規模施設等(定員29人以下)",$AV$426&gt;=2),AV397,""))</f>
        <v/>
      </c>
      <c r="AW504" s="312" t="str">
        <f>IF(AND('別紙3-1_区分⑤所要額内訳'!$I$4="大規模施設等(定員30人以上)",$AW$426&gt;=5),AW397,IF(AND('別紙3-1_区分⑤所要額内訳'!$I$4="小規模施設等(定員29人以下)",$AW$426&gt;=2),AW397,""))</f>
        <v/>
      </c>
      <c r="AX504" s="312" t="str">
        <f>IF(AND('別紙3-1_区分⑤所要額内訳'!$I$4="大規模施設等(定員30人以上)",$AX$426&gt;=5),AX397,IF(AND('別紙3-1_区分⑤所要額内訳'!$I$4="小規模施設等(定員29人以下)",$AX$426&gt;=2),AX397,""))</f>
        <v/>
      </c>
      <c r="AY504" s="312" t="str">
        <f>IF(AND('別紙3-1_区分⑤所要額内訳'!$I$4="大規模施設等(定員30人以上)",$AY$426&gt;=5),AY397,IF(AND('別紙3-1_区分⑤所要額内訳'!$I$4="小規模施設等(定員29人以下)",$AY$426&gt;=2),AY397,""))</f>
        <v/>
      </c>
      <c r="AZ504" s="312" t="str">
        <f>IF(AND('別紙3-1_区分⑤所要額内訳'!$I$4="大規模施設等(定員30人以上)",$AZ$426&gt;=5),AZ397,IF(AND('別紙3-1_区分⑤所要額内訳'!$I$4="小規模施設等(定員29人以下)",$AZ$426&gt;=2),AZ397,""))</f>
        <v/>
      </c>
      <c r="BA504" s="312" t="str">
        <f>IF(AND('別紙3-1_区分⑤所要額内訳'!$I$4="大規模施設等(定員30人以上)",$BA$426&gt;=5),BA397,IF(AND('別紙3-1_区分⑤所要額内訳'!$I$4="小規模施設等(定員29人以下)",$BA$426&gt;=2),BA397,""))</f>
        <v/>
      </c>
      <c r="BB504" s="311">
        <f t="shared" si="459"/>
        <v>0</v>
      </c>
    </row>
    <row r="505" spans="1:54">
      <c r="A505" s="307" t="str">
        <f t="shared" si="458"/>
        <v/>
      </c>
      <c r="B505" s="313" t="str">
        <f t="shared" si="458"/>
        <v/>
      </c>
      <c r="C505" s="307" t="str">
        <f t="shared" si="458"/>
        <v/>
      </c>
      <c r="D505" s="312" t="str">
        <f>IF(AND('別紙3-1_区分⑤所要額内訳'!$I$4="大規模施設等(定員30人以上)",$D$426&gt;=5),D398,IF(AND('別紙3-1_区分⑤所要額内訳'!$I$4="小規模施設等(定員29人以下)",$D$426&gt;=2),D398,""))</f>
        <v/>
      </c>
      <c r="E505" s="312" t="str">
        <f>IF(AND('別紙3-1_区分⑤所要額内訳'!$I$4="大規模施設等(定員30人以上)",$E$426&gt;=5),E398,IF(AND('別紙3-1_区分⑤所要額内訳'!$I$4="小規模施設等(定員29人以下)",$E$426&gt;=2),E398,""))</f>
        <v/>
      </c>
      <c r="F505" s="312" t="str">
        <f>IF(AND('別紙3-1_区分⑤所要額内訳'!$I$4="大規模施設等(定員30人以上)",$F$426&gt;=5),F398,IF(AND('別紙3-1_区分⑤所要額内訳'!$I$4="小規模施設等(定員29人以下)",$F$426&gt;=2),F398,""))</f>
        <v/>
      </c>
      <c r="G505" s="312" t="str">
        <f>IF(AND('別紙3-1_区分⑤所要額内訳'!$I$4="大規模施設等(定員30人以上)",$G$426&gt;=5),G398,IF(AND('別紙3-1_区分⑤所要額内訳'!$I$4="小規模施設等(定員29人以下)",$G$426&gt;=2),G398,""))</f>
        <v/>
      </c>
      <c r="H505" s="312" t="str">
        <f>IF(AND('別紙3-1_区分⑤所要額内訳'!$I$4="大規模施設等(定員30人以上)",$H$426&gt;=5),H398,IF(AND('別紙3-1_区分⑤所要額内訳'!$I$4="小規模施設等(定員29人以下)",$H$426&gt;=2),H398,""))</f>
        <v/>
      </c>
      <c r="I505" s="312" t="str">
        <f>IF(AND('別紙3-1_区分⑤所要額内訳'!$I$4="大規模施設等(定員30人以上)",$I$426&gt;=5),I398,IF(AND('別紙3-1_区分⑤所要額内訳'!$I$4="小規模施設等(定員29人以下)",$I$426&gt;=2),I398,""))</f>
        <v/>
      </c>
      <c r="J505" s="312" t="str">
        <f>IF(AND('別紙3-1_区分⑤所要額内訳'!$I$4="大規模施設等(定員30人以上)",$J$426&gt;=5),J398,IF(AND('別紙3-1_区分⑤所要額内訳'!$I$4="小規模施設等(定員29人以下)",$J$426&gt;=2),J398,""))</f>
        <v/>
      </c>
      <c r="K505" s="312" t="str">
        <f>IF(AND('別紙3-1_区分⑤所要額内訳'!$I$4="大規模施設等(定員30人以上)",$K$426&gt;=5),K398,IF(AND('別紙3-1_区分⑤所要額内訳'!$I$4="小規模施設等(定員29人以下)",$K$426&gt;=2),K398,""))</f>
        <v/>
      </c>
      <c r="L505" s="312" t="str">
        <f>IF(AND('別紙3-1_区分⑤所要額内訳'!$I$4="大規模施設等(定員30人以上)",$L$426&gt;=5),L398,IF(AND('別紙3-1_区分⑤所要額内訳'!$I$4="小規模施設等(定員29人以下)",$L$426&gt;=2),L398,""))</f>
        <v/>
      </c>
      <c r="M505" s="312" t="str">
        <f>IF(AND('別紙3-1_区分⑤所要額内訳'!$I$4="大規模施設等(定員30人以上)",$M$426&gt;=5),M398,IF(AND('別紙3-1_区分⑤所要額内訳'!$I$4="小規模施設等(定員29人以下)",$M$426&gt;=2),M398,""))</f>
        <v/>
      </c>
      <c r="N505" s="312" t="str">
        <f>IF(AND('別紙3-1_区分⑤所要額内訳'!$I$4="大規模施設等(定員30人以上)",$N$426&gt;=5),N398,IF(AND('別紙3-1_区分⑤所要額内訳'!$I$4="小規模施設等(定員29人以下)",$N$426&gt;=2),N398,""))</f>
        <v/>
      </c>
      <c r="O505" s="312" t="str">
        <f>IF(AND('別紙3-1_区分⑤所要額内訳'!$I$4="大規模施設等(定員30人以上)",$O$426&gt;=5),O398,IF(AND('別紙3-1_区分⑤所要額内訳'!$I$4="小規模施設等(定員29人以下)",$O$426&gt;=2),O398,""))</f>
        <v/>
      </c>
      <c r="P505" s="312" t="str">
        <f>IF(AND('別紙3-1_区分⑤所要額内訳'!$I$4="大規模施設等(定員30人以上)",$P$426&gt;=5),P398,IF(AND('別紙3-1_区分⑤所要額内訳'!$I$4="小規模施設等(定員29人以下)",$P$426&gt;=2),P398,""))</f>
        <v/>
      </c>
      <c r="Q505" s="312" t="str">
        <f>IF(AND('別紙3-1_区分⑤所要額内訳'!$I$4="大規模施設等(定員30人以上)",$Q$426&gt;=5),Q398,IF(AND('別紙3-1_区分⑤所要額内訳'!$I$4="小規模施設等(定員29人以下)",$Q$426&gt;=2),Q398,""))</f>
        <v/>
      </c>
      <c r="R505" s="312" t="str">
        <f>IF(AND('別紙3-1_区分⑤所要額内訳'!$I$4="大規模施設等(定員30人以上)",$R$426&gt;=5),R398,IF(AND('別紙3-1_区分⑤所要額内訳'!$I$4="小規模施設等(定員29人以下)",$R$426&gt;=2),R398,""))</f>
        <v/>
      </c>
      <c r="S505" s="312" t="str">
        <f>IF(AND('別紙3-1_区分⑤所要額内訳'!$I$4="大規模施設等(定員30人以上)",$S$426&gt;=5),S398,IF(AND('別紙3-1_区分⑤所要額内訳'!$I$4="小規模施設等(定員29人以下)",$S$426&gt;=2),S398,""))</f>
        <v/>
      </c>
      <c r="T505" s="312" t="str">
        <f>IF(AND('別紙3-1_区分⑤所要額内訳'!$I$4="大規模施設等(定員30人以上)",$T$426&gt;=5),T398,IF(AND('別紙3-1_区分⑤所要額内訳'!$I$4="小規模施設等(定員29人以下)",$T$426&gt;=2),T398,""))</f>
        <v/>
      </c>
      <c r="U505" s="312" t="str">
        <f>IF(AND('別紙3-1_区分⑤所要額内訳'!$I$4="大規模施設等(定員30人以上)",$U$426&gt;=5),U398,IF(AND('別紙3-1_区分⑤所要額内訳'!$I$4="小規模施設等(定員29人以下)",$U$426&gt;=2),U398,""))</f>
        <v/>
      </c>
      <c r="V505" s="312" t="str">
        <f>IF(AND('別紙3-1_区分⑤所要額内訳'!$I$4="大規模施設等(定員30人以上)",$V$426&gt;=5),V398,IF(AND('別紙3-1_区分⑤所要額内訳'!$I$4="小規模施設等(定員29人以下)",$V$426&gt;=2),V398,""))</f>
        <v/>
      </c>
      <c r="W505" s="312" t="str">
        <f>IF(AND('別紙3-1_区分⑤所要額内訳'!$I$4="大規模施設等(定員30人以上)",$W$426&gt;=5),W398,IF(AND('別紙3-1_区分⑤所要額内訳'!$I$4="小規模施設等(定員29人以下)",$W$426&gt;=2),W398,""))</f>
        <v/>
      </c>
      <c r="X505" s="312" t="str">
        <f>IF(AND('別紙3-1_区分⑤所要額内訳'!$I$4="大規模施設等(定員30人以上)",$X$426&gt;=5),X398,IF(AND('別紙3-1_区分⑤所要額内訳'!$I$4="小規模施設等(定員29人以下)",$X$426&gt;=2),X398,""))</f>
        <v/>
      </c>
      <c r="Y505" s="312" t="str">
        <f>IF(AND('別紙3-1_区分⑤所要額内訳'!$I$4="大規模施設等(定員30人以上)",$Y$426&gt;=5),Y398,IF(AND('別紙3-1_区分⑤所要額内訳'!$I$4="小規模施設等(定員29人以下)",$Y$426&gt;=2),Y398,""))</f>
        <v/>
      </c>
      <c r="Z505" s="312" t="str">
        <f>IF(AND('別紙3-1_区分⑤所要額内訳'!$I$4="大規模施設等(定員30人以上)",$Z$426&gt;=5),Z398,IF(AND('別紙3-1_区分⑤所要額内訳'!$I$4="小規模施設等(定員29人以下)",$Z$426&gt;=2),Z398,""))</f>
        <v/>
      </c>
      <c r="AA505" s="312" t="str">
        <f>IF(AND('別紙3-1_区分⑤所要額内訳'!$I$4="大規模施設等(定員30人以上)",$AA$426&gt;=5),AA398,IF(AND('別紙3-1_区分⑤所要額内訳'!$I$4="小規模施設等(定員29人以下)",$AA$426&gt;=2),AA398,""))</f>
        <v/>
      </c>
      <c r="AB505" s="312" t="str">
        <f>IF(AND('別紙3-1_区分⑤所要額内訳'!$I$4="大規模施設等(定員30人以上)",$AB$426&gt;=5),AB398,IF(AND('別紙3-1_区分⑤所要額内訳'!$I$4="小規模施設等(定員29人以下)",$AB$426&gt;=2),AB398,""))</f>
        <v/>
      </c>
      <c r="AC505" s="312" t="str">
        <f>IF(AND('別紙3-1_区分⑤所要額内訳'!$I$4="大規模施設等(定員30人以上)",$AC$426&gt;=5),AC398,IF(AND('別紙3-1_区分⑤所要額内訳'!$I$4="小規模施設等(定員29人以下)",$AC$426&gt;=2),AC398,""))</f>
        <v/>
      </c>
      <c r="AD505" s="312" t="str">
        <f>IF(AND('別紙3-1_区分⑤所要額内訳'!$I$4="大規模施設等(定員30人以上)",$AD$426&gt;=5),AD398,IF(AND('別紙3-1_区分⑤所要額内訳'!$I$4="小規模施設等(定員29人以下)",$AD$426&gt;=2),AD398,""))</f>
        <v/>
      </c>
      <c r="AE505" s="312" t="str">
        <f>IF(AND('別紙3-1_区分⑤所要額内訳'!$I$4="大規模施設等(定員30人以上)",$AE$426&gt;=5),AE398,IF(AND('別紙3-1_区分⑤所要額内訳'!$I$4="小規模施設等(定員29人以下)",$AE$426&gt;=2),AE398,""))</f>
        <v/>
      </c>
      <c r="AF505" s="312" t="str">
        <f>IF(AND('別紙3-1_区分⑤所要額内訳'!$I$4="大規模施設等(定員30人以上)",$AF$426&gt;=5),AF398,IF(AND('別紙3-1_区分⑤所要額内訳'!$I$4="小規模施設等(定員29人以下)",$AF$426&gt;=2),AF398,""))</f>
        <v/>
      </c>
      <c r="AG505" s="312" t="str">
        <f>IF(AND('別紙3-1_区分⑤所要額内訳'!$I$4="大規模施設等(定員30人以上)",$AG$426&gt;=5),AG398,IF(AND('別紙3-1_区分⑤所要額内訳'!$I$4="小規模施設等(定員29人以下)",$AG$426&gt;=2),AG398,""))</f>
        <v/>
      </c>
      <c r="AH505" s="312" t="str">
        <f>IF(AND('別紙3-1_区分⑤所要額内訳'!$I$4="大規模施設等(定員30人以上)",$AH$426&gt;=5),AH398,IF(AND('別紙3-1_区分⑤所要額内訳'!$I$4="小規模施設等(定員29人以下)",$AH$426&gt;=2),AH398,""))</f>
        <v/>
      </c>
      <c r="AI505" s="312" t="str">
        <f>IF(AND('別紙3-1_区分⑤所要額内訳'!$I$4="大規模施設等(定員30人以上)",$AI$426&gt;=5),AI398,IF(AND('別紙3-1_区分⑤所要額内訳'!$I$4="小規模施設等(定員29人以下)",$AI$426&gt;=2),AI398,""))</f>
        <v/>
      </c>
      <c r="AJ505" s="312" t="str">
        <f>IF(AND('別紙3-1_区分⑤所要額内訳'!$I$4="大規模施設等(定員30人以上)",$AJ$426&gt;=5),AJ398,IF(AND('別紙3-1_区分⑤所要額内訳'!$I$4="小規模施設等(定員29人以下)",$AJ$426&gt;=2),AJ398,""))</f>
        <v/>
      </c>
      <c r="AK505" s="312" t="str">
        <f>IF(AND('別紙3-1_区分⑤所要額内訳'!$I$4="大規模施設等(定員30人以上)",$AK$426&gt;=5),AK398,IF(AND('別紙3-1_区分⑤所要額内訳'!$I$4="小規模施設等(定員29人以下)",$AK$426&gt;=2),AK398,""))</f>
        <v/>
      </c>
      <c r="AL505" s="312" t="str">
        <f>IF(AND('別紙3-1_区分⑤所要額内訳'!$I$4="大規模施設等(定員30人以上)",$AL$426&gt;=5),AL398,IF(AND('別紙3-1_区分⑤所要額内訳'!$I$4="小規模施設等(定員29人以下)",$AL$426&gt;=2),AL398,""))</f>
        <v/>
      </c>
      <c r="AM505" s="312" t="str">
        <f>IF(AND('別紙3-1_区分⑤所要額内訳'!$I$4="大規模施設等(定員30人以上)",$AM$426&gt;=5),AM398,IF(AND('別紙3-1_区分⑤所要額内訳'!$I$4="小規模施設等(定員29人以下)",$AM$426&gt;=2),AM398,""))</f>
        <v/>
      </c>
      <c r="AN505" s="312" t="str">
        <f>IF(AND('別紙3-1_区分⑤所要額内訳'!$I$4="大規模施設等(定員30人以上)",$AN$426&gt;=5),AN398,IF(AND('別紙3-1_区分⑤所要額内訳'!$I$4="小規模施設等(定員29人以下)",$AN$426&gt;=2),AN398,""))</f>
        <v/>
      </c>
      <c r="AO505" s="312" t="str">
        <f>IF(AND('別紙3-1_区分⑤所要額内訳'!$I$4="大規模施設等(定員30人以上)",$AO$426&gt;=5),AO398,IF(AND('別紙3-1_区分⑤所要額内訳'!$I$4="小規模施設等(定員29人以下)",$AO$426&gt;=2),AO398,""))</f>
        <v/>
      </c>
      <c r="AP505" s="312" t="str">
        <f>IF(AND('別紙3-1_区分⑤所要額内訳'!$I$4="大規模施設等(定員30人以上)",$AP$426&gt;=5),AP398,IF(AND('別紙3-1_区分⑤所要額内訳'!$I$4="小規模施設等(定員29人以下)",$AP$426&gt;=2),AP398,""))</f>
        <v/>
      </c>
      <c r="AQ505" s="312" t="str">
        <f>IF(AND('別紙3-1_区分⑤所要額内訳'!$I$4="大規模施設等(定員30人以上)",$AQ$426&gt;=5),AQ398,IF(AND('別紙3-1_区分⑤所要額内訳'!$I$4="小規模施設等(定員29人以下)",$AQ$426&gt;=2),AQ398,""))</f>
        <v/>
      </c>
      <c r="AR505" s="312" t="str">
        <f>IF(AND('別紙3-1_区分⑤所要額内訳'!$I$4="大規模施設等(定員30人以上)",$AR$426&gt;=5),AR398,IF(AND('別紙3-1_区分⑤所要額内訳'!$I$4="小規模施設等(定員29人以下)",$AR$426&gt;=2),AR398,""))</f>
        <v/>
      </c>
      <c r="AS505" s="312" t="str">
        <f>IF(AND('別紙3-1_区分⑤所要額内訳'!$I$4="大規模施設等(定員30人以上)",$AS$426&gt;=5),AS398,IF(AND('別紙3-1_区分⑤所要額内訳'!$I$4="小規模施設等(定員29人以下)",$AS$426&gt;=2),AS398,""))</f>
        <v/>
      </c>
      <c r="AT505" s="312" t="str">
        <f>IF(AND('別紙3-1_区分⑤所要額内訳'!$I$4="大規模施設等(定員30人以上)",$AT$426&gt;=5),AT398,IF(AND('別紙3-1_区分⑤所要額内訳'!$I$4="小規模施設等(定員29人以下)",$AT$426&gt;=2),AT398,""))</f>
        <v/>
      </c>
      <c r="AU505" s="312" t="str">
        <f>IF(AND('別紙3-1_区分⑤所要額内訳'!$I$4="大規模施設等(定員30人以上)",$AU$426&gt;=5),AU398,IF(AND('別紙3-1_区分⑤所要額内訳'!$I$4="小規模施設等(定員29人以下)",$AU$426&gt;=2),AU398,""))</f>
        <v/>
      </c>
      <c r="AV505" s="312" t="str">
        <f>IF(AND('別紙3-1_区分⑤所要額内訳'!$I$4="大規模施設等(定員30人以上)",$AV$426&gt;=5),AV398,IF(AND('別紙3-1_区分⑤所要額内訳'!$I$4="小規模施設等(定員29人以下)",$AV$426&gt;=2),AV398,""))</f>
        <v/>
      </c>
      <c r="AW505" s="312" t="str">
        <f>IF(AND('別紙3-1_区分⑤所要額内訳'!$I$4="大規模施設等(定員30人以上)",$AW$426&gt;=5),AW398,IF(AND('別紙3-1_区分⑤所要額内訳'!$I$4="小規模施設等(定員29人以下)",$AW$426&gt;=2),AW398,""))</f>
        <v/>
      </c>
      <c r="AX505" s="312" t="str">
        <f>IF(AND('別紙3-1_区分⑤所要額内訳'!$I$4="大規模施設等(定員30人以上)",$AX$426&gt;=5),AX398,IF(AND('別紙3-1_区分⑤所要額内訳'!$I$4="小規模施設等(定員29人以下)",$AX$426&gt;=2),AX398,""))</f>
        <v/>
      </c>
      <c r="AY505" s="312" t="str">
        <f>IF(AND('別紙3-1_区分⑤所要額内訳'!$I$4="大規模施設等(定員30人以上)",$AY$426&gt;=5),AY398,IF(AND('別紙3-1_区分⑤所要額内訳'!$I$4="小規模施設等(定員29人以下)",$AY$426&gt;=2),AY398,""))</f>
        <v/>
      </c>
      <c r="AZ505" s="312" t="str">
        <f>IF(AND('別紙3-1_区分⑤所要額内訳'!$I$4="大規模施設等(定員30人以上)",$AZ$426&gt;=5),AZ398,IF(AND('別紙3-1_区分⑤所要額内訳'!$I$4="小規模施設等(定員29人以下)",$AZ$426&gt;=2),AZ398,""))</f>
        <v/>
      </c>
      <c r="BA505" s="312" t="str">
        <f>IF(AND('別紙3-1_区分⑤所要額内訳'!$I$4="大規模施設等(定員30人以上)",$BA$426&gt;=5),BA398,IF(AND('別紙3-1_区分⑤所要額内訳'!$I$4="小規模施設等(定員29人以下)",$BA$426&gt;=2),BA398,""))</f>
        <v/>
      </c>
      <c r="BB505" s="311">
        <f t="shared" si="459"/>
        <v>0</v>
      </c>
    </row>
    <row r="506" spans="1:54">
      <c r="A506" s="307" t="str">
        <f t="shared" si="458"/>
        <v/>
      </c>
      <c r="B506" s="313" t="str">
        <f t="shared" si="458"/>
        <v/>
      </c>
      <c r="C506" s="307" t="str">
        <f t="shared" si="458"/>
        <v/>
      </c>
      <c r="D506" s="312" t="str">
        <f>IF(AND('別紙3-1_区分⑤所要額内訳'!$I$4="大規模施設等(定員30人以上)",$D$426&gt;=5),D399,IF(AND('別紙3-1_区分⑤所要額内訳'!$I$4="小規模施設等(定員29人以下)",$D$426&gt;=2),D399,""))</f>
        <v/>
      </c>
      <c r="E506" s="312" t="str">
        <f>IF(AND('別紙3-1_区分⑤所要額内訳'!$I$4="大規模施設等(定員30人以上)",$E$426&gt;=5),E399,IF(AND('別紙3-1_区分⑤所要額内訳'!$I$4="小規模施設等(定員29人以下)",$E$426&gt;=2),E399,""))</f>
        <v/>
      </c>
      <c r="F506" s="312" t="str">
        <f>IF(AND('別紙3-1_区分⑤所要額内訳'!$I$4="大規模施設等(定員30人以上)",$F$426&gt;=5),F399,IF(AND('別紙3-1_区分⑤所要額内訳'!$I$4="小規模施設等(定員29人以下)",$F$426&gt;=2),F399,""))</f>
        <v/>
      </c>
      <c r="G506" s="312" t="str">
        <f>IF(AND('別紙3-1_区分⑤所要額内訳'!$I$4="大規模施設等(定員30人以上)",$G$426&gt;=5),G399,IF(AND('別紙3-1_区分⑤所要額内訳'!$I$4="小規模施設等(定員29人以下)",$G$426&gt;=2),G399,""))</f>
        <v/>
      </c>
      <c r="H506" s="312" t="str">
        <f>IF(AND('別紙3-1_区分⑤所要額内訳'!$I$4="大規模施設等(定員30人以上)",$H$426&gt;=5),H399,IF(AND('別紙3-1_区分⑤所要額内訳'!$I$4="小規模施設等(定員29人以下)",$H$426&gt;=2),H399,""))</f>
        <v/>
      </c>
      <c r="I506" s="312" t="str">
        <f>IF(AND('別紙3-1_区分⑤所要額内訳'!$I$4="大規模施設等(定員30人以上)",$I$426&gt;=5),I399,IF(AND('別紙3-1_区分⑤所要額内訳'!$I$4="小規模施設等(定員29人以下)",$I$426&gt;=2),I399,""))</f>
        <v/>
      </c>
      <c r="J506" s="312" t="str">
        <f>IF(AND('別紙3-1_区分⑤所要額内訳'!$I$4="大規模施設等(定員30人以上)",$J$426&gt;=5),J399,IF(AND('別紙3-1_区分⑤所要額内訳'!$I$4="小規模施設等(定員29人以下)",$J$426&gt;=2),J399,""))</f>
        <v/>
      </c>
      <c r="K506" s="312" t="str">
        <f>IF(AND('別紙3-1_区分⑤所要額内訳'!$I$4="大規模施設等(定員30人以上)",$K$426&gt;=5),K399,IF(AND('別紙3-1_区分⑤所要額内訳'!$I$4="小規模施設等(定員29人以下)",$K$426&gt;=2),K399,""))</f>
        <v/>
      </c>
      <c r="L506" s="312" t="str">
        <f>IF(AND('別紙3-1_区分⑤所要額内訳'!$I$4="大規模施設等(定員30人以上)",$L$426&gt;=5),L399,IF(AND('別紙3-1_区分⑤所要額内訳'!$I$4="小規模施設等(定員29人以下)",$L$426&gt;=2),L399,""))</f>
        <v/>
      </c>
      <c r="M506" s="312" t="str">
        <f>IF(AND('別紙3-1_区分⑤所要額内訳'!$I$4="大規模施設等(定員30人以上)",$M$426&gt;=5),M399,IF(AND('別紙3-1_区分⑤所要額内訳'!$I$4="小規模施設等(定員29人以下)",$M$426&gt;=2),M399,""))</f>
        <v/>
      </c>
      <c r="N506" s="312" t="str">
        <f>IF(AND('別紙3-1_区分⑤所要額内訳'!$I$4="大規模施設等(定員30人以上)",$N$426&gt;=5),N399,IF(AND('別紙3-1_区分⑤所要額内訳'!$I$4="小規模施設等(定員29人以下)",$N$426&gt;=2),N399,""))</f>
        <v/>
      </c>
      <c r="O506" s="312" t="str">
        <f>IF(AND('別紙3-1_区分⑤所要額内訳'!$I$4="大規模施設等(定員30人以上)",$O$426&gt;=5),O399,IF(AND('別紙3-1_区分⑤所要額内訳'!$I$4="小規模施設等(定員29人以下)",$O$426&gt;=2),O399,""))</f>
        <v/>
      </c>
      <c r="P506" s="312" t="str">
        <f>IF(AND('別紙3-1_区分⑤所要額内訳'!$I$4="大規模施設等(定員30人以上)",$P$426&gt;=5),P399,IF(AND('別紙3-1_区分⑤所要額内訳'!$I$4="小規模施設等(定員29人以下)",$P$426&gt;=2),P399,""))</f>
        <v/>
      </c>
      <c r="Q506" s="312" t="str">
        <f>IF(AND('別紙3-1_区分⑤所要額内訳'!$I$4="大規模施設等(定員30人以上)",$Q$426&gt;=5),Q399,IF(AND('別紙3-1_区分⑤所要額内訳'!$I$4="小規模施設等(定員29人以下)",$Q$426&gt;=2),Q399,""))</f>
        <v/>
      </c>
      <c r="R506" s="312" t="str">
        <f>IF(AND('別紙3-1_区分⑤所要額内訳'!$I$4="大規模施設等(定員30人以上)",$R$426&gt;=5),R399,IF(AND('別紙3-1_区分⑤所要額内訳'!$I$4="小規模施設等(定員29人以下)",$R$426&gt;=2),R399,""))</f>
        <v/>
      </c>
      <c r="S506" s="312" t="str">
        <f>IF(AND('別紙3-1_区分⑤所要額内訳'!$I$4="大規模施設等(定員30人以上)",$S$426&gt;=5),S399,IF(AND('別紙3-1_区分⑤所要額内訳'!$I$4="小規模施設等(定員29人以下)",$S$426&gt;=2),S399,""))</f>
        <v/>
      </c>
      <c r="T506" s="312" t="str">
        <f>IF(AND('別紙3-1_区分⑤所要額内訳'!$I$4="大規模施設等(定員30人以上)",$T$426&gt;=5),T399,IF(AND('別紙3-1_区分⑤所要額内訳'!$I$4="小規模施設等(定員29人以下)",$T$426&gt;=2),T399,""))</f>
        <v/>
      </c>
      <c r="U506" s="312" t="str">
        <f>IF(AND('別紙3-1_区分⑤所要額内訳'!$I$4="大規模施設等(定員30人以上)",$U$426&gt;=5),U399,IF(AND('別紙3-1_区分⑤所要額内訳'!$I$4="小規模施設等(定員29人以下)",$U$426&gt;=2),U399,""))</f>
        <v/>
      </c>
      <c r="V506" s="312" t="str">
        <f>IF(AND('別紙3-1_区分⑤所要額内訳'!$I$4="大規模施設等(定員30人以上)",$V$426&gt;=5),V399,IF(AND('別紙3-1_区分⑤所要額内訳'!$I$4="小規模施設等(定員29人以下)",$V$426&gt;=2),V399,""))</f>
        <v/>
      </c>
      <c r="W506" s="312" t="str">
        <f>IF(AND('別紙3-1_区分⑤所要額内訳'!$I$4="大規模施設等(定員30人以上)",$W$426&gt;=5),W399,IF(AND('別紙3-1_区分⑤所要額内訳'!$I$4="小規模施設等(定員29人以下)",$W$426&gt;=2),W399,""))</f>
        <v/>
      </c>
      <c r="X506" s="312" t="str">
        <f>IF(AND('別紙3-1_区分⑤所要額内訳'!$I$4="大規模施設等(定員30人以上)",$X$426&gt;=5),X399,IF(AND('別紙3-1_区分⑤所要額内訳'!$I$4="小規模施設等(定員29人以下)",$X$426&gt;=2),X399,""))</f>
        <v/>
      </c>
      <c r="Y506" s="312" t="str">
        <f>IF(AND('別紙3-1_区分⑤所要額内訳'!$I$4="大規模施設等(定員30人以上)",$Y$426&gt;=5),Y399,IF(AND('別紙3-1_区分⑤所要額内訳'!$I$4="小規模施設等(定員29人以下)",$Y$426&gt;=2),Y399,""))</f>
        <v/>
      </c>
      <c r="Z506" s="312" t="str">
        <f>IF(AND('別紙3-1_区分⑤所要額内訳'!$I$4="大規模施設等(定員30人以上)",$Z$426&gt;=5),Z399,IF(AND('別紙3-1_区分⑤所要額内訳'!$I$4="小規模施設等(定員29人以下)",$Z$426&gt;=2),Z399,""))</f>
        <v/>
      </c>
      <c r="AA506" s="312" t="str">
        <f>IF(AND('別紙3-1_区分⑤所要額内訳'!$I$4="大規模施設等(定員30人以上)",$AA$426&gt;=5),AA399,IF(AND('別紙3-1_区分⑤所要額内訳'!$I$4="小規模施設等(定員29人以下)",$AA$426&gt;=2),AA399,""))</f>
        <v/>
      </c>
      <c r="AB506" s="312" t="str">
        <f>IF(AND('別紙3-1_区分⑤所要額内訳'!$I$4="大規模施設等(定員30人以上)",$AB$426&gt;=5),AB399,IF(AND('別紙3-1_区分⑤所要額内訳'!$I$4="小規模施設等(定員29人以下)",$AB$426&gt;=2),AB399,""))</f>
        <v/>
      </c>
      <c r="AC506" s="312" t="str">
        <f>IF(AND('別紙3-1_区分⑤所要額内訳'!$I$4="大規模施設等(定員30人以上)",$AC$426&gt;=5),AC399,IF(AND('別紙3-1_区分⑤所要額内訳'!$I$4="小規模施設等(定員29人以下)",$AC$426&gt;=2),AC399,""))</f>
        <v/>
      </c>
      <c r="AD506" s="312" t="str">
        <f>IF(AND('別紙3-1_区分⑤所要額内訳'!$I$4="大規模施設等(定員30人以上)",$AD$426&gt;=5),AD399,IF(AND('別紙3-1_区分⑤所要額内訳'!$I$4="小規模施設等(定員29人以下)",$AD$426&gt;=2),AD399,""))</f>
        <v/>
      </c>
      <c r="AE506" s="312" t="str">
        <f>IF(AND('別紙3-1_区分⑤所要額内訳'!$I$4="大規模施設等(定員30人以上)",$AE$426&gt;=5),AE399,IF(AND('別紙3-1_区分⑤所要額内訳'!$I$4="小規模施設等(定員29人以下)",$AE$426&gt;=2),AE399,""))</f>
        <v/>
      </c>
      <c r="AF506" s="312" t="str">
        <f>IF(AND('別紙3-1_区分⑤所要額内訳'!$I$4="大規模施設等(定員30人以上)",$AF$426&gt;=5),AF399,IF(AND('別紙3-1_区分⑤所要額内訳'!$I$4="小規模施設等(定員29人以下)",$AF$426&gt;=2),AF399,""))</f>
        <v/>
      </c>
      <c r="AG506" s="312" t="str">
        <f>IF(AND('別紙3-1_区分⑤所要額内訳'!$I$4="大規模施設等(定員30人以上)",$AG$426&gt;=5),AG399,IF(AND('別紙3-1_区分⑤所要額内訳'!$I$4="小規模施設等(定員29人以下)",$AG$426&gt;=2),AG399,""))</f>
        <v/>
      </c>
      <c r="AH506" s="312" t="str">
        <f>IF(AND('別紙3-1_区分⑤所要額内訳'!$I$4="大規模施設等(定員30人以上)",$AH$426&gt;=5),AH399,IF(AND('別紙3-1_区分⑤所要額内訳'!$I$4="小規模施設等(定員29人以下)",$AH$426&gt;=2),AH399,""))</f>
        <v/>
      </c>
      <c r="AI506" s="312" t="str">
        <f>IF(AND('別紙3-1_区分⑤所要額内訳'!$I$4="大規模施設等(定員30人以上)",$AI$426&gt;=5),AI399,IF(AND('別紙3-1_区分⑤所要額内訳'!$I$4="小規模施設等(定員29人以下)",$AI$426&gt;=2),AI399,""))</f>
        <v/>
      </c>
      <c r="AJ506" s="312" t="str">
        <f>IF(AND('別紙3-1_区分⑤所要額内訳'!$I$4="大規模施設等(定員30人以上)",$AJ$426&gt;=5),AJ399,IF(AND('別紙3-1_区分⑤所要額内訳'!$I$4="小規模施設等(定員29人以下)",$AJ$426&gt;=2),AJ399,""))</f>
        <v/>
      </c>
      <c r="AK506" s="312" t="str">
        <f>IF(AND('別紙3-1_区分⑤所要額内訳'!$I$4="大規模施設等(定員30人以上)",$AK$426&gt;=5),AK399,IF(AND('別紙3-1_区分⑤所要額内訳'!$I$4="小規模施設等(定員29人以下)",$AK$426&gt;=2),AK399,""))</f>
        <v/>
      </c>
      <c r="AL506" s="312" t="str">
        <f>IF(AND('別紙3-1_区分⑤所要額内訳'!$I$4="大規模施設等(定員30人以上)",$AL$426&gt;=5),AL399,IF(AND('別紙3-1_区分⑤所要額内訳'!$I$4="小規模施設等(定員29人以下)",$AL$426&gt;=2),AL399,""))</f>
        <v/>
      </c>
      <c r="AM506" s="312" t="str">
        <f>IF(AND('別紙3-1_区分⑤所要額内訳'!$I$4="大規模施設等(定員30人以上)",$AM$426&gt;=5),AM399,IF(AND('別紙3-1_区分⑤所要額内訳'!$I$4="小規模施設等(定員29人以下)",$AM$426&gt;=2),AM399,""))</f>
        <v/>
      </c>
      <c r="AN506" s="312" t="str">
        <f>IF(AND('別紙3-1_区分⑤所要額内訳'!$I$4="大規模施設等(定員30人以上)",$AN$426&gt;=5),AN399,IF(AND('別紙3-1_区分⑤所要額内訳'!$I$4="小規模施設等(定員29人以下)",$AN$426&gt;=2),AN399,""))</f>
        <v/>
      </c>
      <c r="AO506" s="312" t="str">
        <f>IF(AND('別紙3-1_区分⑤所要額内訳'!$I$4="大規模施設等(定員30人以上)",$AO$426&gt;=5),AO399,IF(AND('別紙3-1_区分⑤所要額内訳'!$I$4="小規模施設等(定員29人以下)",$AO$426&gt;=2),AO399,""))</f>
        <v/>
      </c>
      <c r="AP506" s="312" t="str">
        <f>IF(AND('別紙3-1_区分⑤所要額内訳'!$I$4="大規模施設等(定員30人以上)",$AP$426&gt;=5),AP399,IF(AND('別紙3-1_区分⑤所要額内訳'!$I$4="小規模施設等(定員29人以下)",$AP$426&gt;=2),AP399,""))</f>
        <v/>
      </c>
      <c r="AQ506" s="312" t="str">
        <f>IF(AND('別紙3-1_区分⑤所要額内訳'!$I$4="大規模施設等(定員30人以上)",$AQ$426&gt;=5),AQ399,IF(AND('別紙3-1_区分⑤所要額内訳'!$I$4="小規模施設等(定員29人以下)",$AQ$426&gt;=2),AQ399,""))</f>
        <v/>
      </c>
      <c r="AR506" s="312" t="str">
        <f>IF(AND('別紙3-1_区分⑤所要額内訳'!$I$4="大規模施設等(定員30人以上)",$AR$426&gt;=5),AR399,IF(AND('別紙3-1_区分⑤所要額内訳'!$I$4="小規模施設等(定員29人以下)",$AR$426&gt;=2),AR399,""))</f>
        <v/>
      </c>
      <c r="AS506" s="312" t="str">
        <f>IF(AND('別紙3-1_区分⑤所要額内訳'!$I$4="大規模施設等(定員30人以上)",$AS$426&gt;=5),AS399,IF(AND('別紙3-1_区分⑤所要額内訳'!$I$4="小規模施設等(定員29人以下)",$AS$426&gt;=2),AS399,""))</f>
        <v/>
      </c>
      <c r="AT506" s="312" t="str">
        <f>IF(AND('別紙3-1_区分⑤所要額内訳'!$I$4="大規模施設等(定員30人以上)",$AT$426&gt;=5),AT399,IF(AND('別紙3-1_区分⑤所要額内訳'!$I$4="小規模施設等(定員29人以下)",$AT$426&gt;=2),AT399,""))</f>
        <v/>
      </c>
      <c r="AU506" s="312" t="str">
        <f>IF(AND('別紙3-1_区分⑤所要額内訳'!$I$4="大規模施設等(定員30人以上)",$AU$426&gt;=5),AU399,IF(AND('別紙3-1_区分⑤所要額内訳'!$I$4="小規模施設等(定員29人以下)",$AU$426&gt;=2),AU399,""))</f>
        <v/>
      </c>
      <c r="AV506" s="312" t="str">
        <f>IF(AND('別紙3-1_区分⑤所要額内訳'!$I$4="大規模施設等(定員30人以上)",$AV$426&gt;=5),AV399,IF(AND('別紙3-1_区分⑤所要額内訳'!$I$4="小規模施設等(定員29人以下)",$AV$426&gt;=2),AV399,""))</f>
        <v/>
      </c>
      <c r="AW506" s="312" t="str">
        <f>IF(AND('別紙3-1_区分⑤所要額内訳'!$I$4="大規模施設等(定員30人以上)",$AW$426&gt;=5),AW399,IF(AND('別紙3-1_区分⑤所要額内訳'!$I$4="小規模施設等(定員29人以下)",$AW$426&gt;=2),AW399,""))</f>
        <v/>
      </c>
      <c r="AX506" s="312" t="str">
        <f>IF(AND('別紙3-1_区分⑤所要額内訳'!$I$4="大規模施設等(定員30人以上)",$AX$426&gt;=5),AX399,IF(AND('別紙3-1_区分⑤所要額内訳'!$I$4="小規模施設等(定員29人以下)",$AX$426&gt;=2),AX399,""))</f>
        <v/>
      </c>
      <c r="AY506" s="312" t="str">
        <f>IF(AND('別紙3-1_区分⑤所要額内訳'!$I$4="大規模施設等(定員30人以上)",$AY$426&gt;=5),AY399,IF(AND('別紙3-1_区分⑤所要額内訳'!$I$4="小規模施設等(定員29人以下)",$AY$426&gt;=2),AY399,""))</f>
        <v/>
      </c>
      <c r="AZ506" s="312" t="str">
        <f>IF(AND('別紙3-1_区分⑤所要額内訳'!$I$4="大規模施設等(定員30人以上)",$AZ$426&gt;=5),AZ399,IF(AND('別紙3-1_区分⑤所要額内訳'!$I$4="小規模施設等(定員29人以下)",$AZ$426&gt;=2),AZ399,""))</f>
        <v/>
      </c>
      <c r="BA506" s="312" t="str">
        <f>IF(AND('別紙3-1_区分⑤所要額内訳'!$I$4="大規模施設等(定員30人以上)",$BA$426&gt;=5),BA399,IF(AND('別紙3-1_区分⑤所要額内訳'!$I$4="小規模施設等(定員29人以下)",$BA$426&gt;=2),BA399,""))</f>
        <v/>
      </c>
      <c r="BB506" s="311">
        <f t="shared" si="459"/>
        <v>0</v>
      </c>
    </row>
    <row r="507" spans="1:54">
      <c r="A507" s="307" t="str">
        <f t="shared" si="458"/>
        <v/>
      </c>
      <c r="B507" s="313" t="str">
        <f t="shared" si="458"/>
        <v/>
      </c>
      <c r="C507" s="307" t="str">
        <f t="shared" si="458"/>
        <v/>
      </c>
      <c r="D507" s="312" t="str">
        <f>IF(AND('別紙3-1_区分⑤所要額内訳'!$I$4="大規模施設等(定員30人以上)",$D$426&gt;=5),D400,IF(AND('別紙3-1_区分⑤所要額内訳'!$I$4="小規模施設等(定員29人以下)",$D$426&gt;=2),D400,""))</f>
        <v/>
      </c>
      <c r="E507" s="312" t="str">
        <f>IF(AND('別紙3-1_区分⑤所要額内訳'!$I$4="大規模施設等(定員30人以上)",$E$426&gt;=5),E400,IF(AND('別紙3-1_区分⑤所要額内訳'!$I$4="小規模施設等(定員29人以下)",$E$426&gt;=2),E400,""))</f>
        <v/>
      </c>
      <c r="F507" s="312" t="str">
        <f>IF(AND('別紙3-1_区分⑤所要額内訳'!$I$4="大規模施設等(定員30人以上)",$F$426&gt;=5),F400,IF(AND('別紙3-1_区分⑤所要額内訳'!$I$4="小規模施設等(定員29人以下)",$F$426&gt;=2),F400,""))</f>
        <v/>
      </c>
      <c r="G507" s="312" t="str">
        <f>IF(AND('別紙3-1_区分⑤所要額内訳'!$I$4="大規模施設等(定員30人以上)",$G$426&gt;=5),G400,IF(AND('別紙3-1_区分⑤所要額内訳'!$I$4="小規模施設等(定員29人以下)",$G$426&gt;=2),G400,""))</f>
        <v/>
      </c>
      <c r="H507" s="312" t="str">
        <f>IF(AND('別紙3-1_区分⑤所要額内訳'!$I$4="大規模施設等(定員30人以上)",$H$426&gt;=5),H400,IF(AND('別紙3-1_区分⑤所要額内訳'!$I$4="小規模施設等(定員29人以下)",$H$426&gt;=2),H400,""))</f>
        <v/>
      </c>
      <c r="I507" s="312" t="str">
        <f>IF(AND('別紙3-1_区分⑤所要額内訳'!$I$4="大規模施設等(定員30人以上)",$I$426&gt;=5),I400,IF(AND('別紙3-1_区分⑤所要額内訳'!$I$4="小規模施設等(定員29人以下)",$I$426&gt;=2),I400,""))</f>
        <v/>
      </c>
      <c r="J507" s="312" t="str">
        <f>IF(AND('別紙3-1_区分⑤所要額内訳'!$I$4="大規模施設等(定員30人以上)",$J$426&gt;=5),J400,IF(AND('別紙3-1_区分⑤所要額内訳'!$I$4="小規模施設等(定員29人以下)",$J$426&gt;=2),J400,""))</f>
        <v/>
      </c>
      <c r="K507" s="312" t="str">
        <f>IF(AND('別紙3-1_区分⑤所要額内訳'!$I$4="大規模施設等(定員30人以上)",$K$426&gt;=5),K400,IF(AND('別紙3-1_区分⑤所要額内訳'!$I$4="小規模施設等(定員29人以下)",$K$426&gt;=2),K400,""))</f>
        <v/>
      </c>
      <c r="L507" s="312" t="str">
        <f>IF(AND('別紙3-1_区分⑤所要額内訳'!$I$4="大規模施設等(定員30人以上)",$L$426&gt;=5),L400,IF(AND('別紙3-1_区分⑤所要額内訳'!$I$4="小規模施設等(定員29人以下)",$L$426&gt;=2),L400,""))</f>
        <v/>
      </c>
      <c r="M507" s="312" t="str">
        <f>IF(AND('別紙3-1_区分⑤所要額内訳'!$I$4="大規模施設等(定員30人以上)",$M$426&gt;=5),M400,IF(AND('別紙3-1_区分⑤所要額内訳'!$I$4="小規模施設等(定員29人以下)",$M$426&gt;=2),M400,""))</f>
        <v/>
      </c>
      <c r="N507" s="312" t="str">
        <f>IF(AND('別紙3-1_区分⑤所要額内訳'!$I$4="大規模施設等(定員30人以上)",$N$426&gt;=5),N400,IF(AND('別紙3-1_区分⑤所要額内訳'!$I$4="小規模施設等(定員29人以下)",$N$426&gt;=2),N400,""))</f>
        <v/>
      </c>
      <c r="O507" s="312" t="str">
        <f>IF(AND('別紙3-1_区分⑤所要額内訳'!$I$4="大規模施設等(定員30人以上)",$O$426&gt;=5),O400,IF(AND('別紙3-1_区分⑤所要額内訳'!$I$4="小規模施設等(定員29人以下)",$O$426&gt;=2),O400,""))</f>
        <v/>
      </c>
      <c r="P507" s="312" t="str">
        <f>IF(AND('別紙3-1_区分⑤所要額内訳'!$I$4="大規模施設等(定員30人以上)",$P$426&gt;=5),P400,IF(AND('別紙3-1_区分⑤所要額内訳'!$I$4="小規模施設等(定員29人以下)",$P$426&gt;=2),P400,""))</f>
        <v/>
      </c>
      <c r="Q507" s="312" t="str">
        <f>IF(AND('別紙3-1_区分⑤所要額内訳'!$I$4="大規模施設等(定員30人以上)",$Q$426&gt;=5),Q400,IF(AND('別紙3-1_区分⑤所要額内訳'!$I$4="小規模施設等(定員29人以下)",$Q$426&gt;=2),Q400,""))</f>
        <v/>
      </c>
      <c r="R507" s="312" t="str">
        <f>IF(AND('別紙3-1_区分⑤所要額内訳'!$I$4="大規模施設等(定員30人以上)",$R$426&gt;=5),R400,IF(AND('別紙3-1_区分⑤所要額内訳'!$I$4="小規模施設等(定員29人以下)",$R$426&gt;=2),R400,""))</f>
        <v/>
      </c>
      <c r="S507" s="312" t="str">
        <f>IF(AND('別紙3-1_区分⑤所要額内訳'!$I$4="大規模施設等(定員30人以上)",$S$426&gt;=5),S400,IF(AND('別紙3-1_区分⑤所要額内訳'!$I$4="小規模施設等(定員29人以下)",$S$426&gt;=2),S400,""))</f>
        <v/>
      </c>
      <c r="T507" s="312" t="str">
        <f>IF(AND('別紙3-1_区分⑤所要額内訳'!$I$4="大規模施設等(定員30人以上)",$T$426&gt;=5),T400,IF(AND('別紙3-1_区分⑤所要額内訳'!$I$4="小規模施設等(定員29人以下)",$T$426&gt;=2),T400,""))</f>
        <v/>
      </c>
      <c r="U507" s="312" t="str">
        <f>IF(AND('別紙3-1_区分⑤所要額内訳'!$I$4="大規模施設等(定員30人以上)",$U$426&gt;=5),U400,IF(AND('別紙3-1_区分⑤所要額内訳'!$I$4="小規模施設等(定員29人以下)",$U$426&gt;=2),U400,""))</f>
        <v/>
      </c>
      <c r="V507" s="312" t="str">
        <f>IF(AND('別紙3-1_区分⑤所要額内訳'!$I$4="大規模施設等(定員30人以上)",$V$426&gt;=5),V400,IF(AND('別紙3-1_区分⑤所要額内訳'!$I$4="小規模施設等(定員29人以下)",$V$426&gt;=2),V400,""))</f>
        <v/>
      </c>
      <c r="W507" s="312" t="str">
        <f>IF(AND('別紙3-1_区分⑤所要額内訳'!$I$4="大規模施設等(定員30人以上)",$W$426&gt;=5),W400,IF(AND('別紙3-1_区分⑤所要額内訳'!$I$4="小規模施設等(定員29人以下)",$W$426&gt;=2),W400,""))</f>
        <v/>
      </c>
      <c r="X507" s="312" t="str">
        <f>IF(AND('別紙3-1_区分⑤所要額内訳'!$I$4="大規模施設等(定員30人以上)",$X$426&gt;=5),X400,IF(AND('別紙3-1_区分⑤所要額内訳'!$I$4="小規模施設等(定員29人以下)",$X$426&gt;=2),X400,""))</f>
        <v/>
      </c>
      <c r="Y507" s="312" t="str">
        <f>IF(AND('別紙3-1_区分⑤所要額内訳'!$I$4="大規模施設等(定員30人以上)",$Y$426&gt;=5),Y400,IF(AND('別紙3-1_区分⑤所要額内訳'!$I$4="小規模施設等(定員29人以下)",$Y$426&gt;=2),Y400,""))</f>
        <v/>
      </c>
      <c r="Z507" s="312" t="str">
        <f>IF(AND('別紙3-1_区分⑤所要額内訳'!$I$4="大規模施設等(定員30人以上)",$Z$426&gt;=5),Z400,IF(AND('別紙3-1_区分⑤所要額内訳'!$I$4="小規模施設等(定員29人以下)",$Z$426&gt;=2),Z400,""))</f>
        <v/>
      </c>
      <c r="AA507" s="312" t="str">
        <f>IF(AND('別紙3-1_区分⑤所要額内訳'!$I$4="大規模施設等(定員30人以上)",$AA$426&gt;=5),AA400,IF(AND('別紙3-1_区分⑤所要額内訳'!$I$4="小規模施設等(定員29人以下)",$AA$426&gt;=2),AA400,""))</f>
        <v/>
      </c>
      <c r="AB507" s="312" t="str">
        <f>IF(AND('別紙3-1_区分⑤所要額内訳'!$I$4="大規模施設等(定員30人以上)",$AB$426&gt;=5),AB400,IF(AND('別紙3-1_区分⑤所要額内訳'!$I$4="小規模施設等(定員29人以下)",$AB$426&gt;=2),AB400,""))</f>
        <v/>
      </c>
      <c r="AC507" s="312" t="str">
        <f>IF(AND('別紙3-1_区分⑤所要額内訳'!$I$4="大規模施設等(定員30人以上)",$AC$426&gt;=5),AC400,IF(AND('別紙3-1_区分⑤所要額内訳'!$I$4="小規模施設等(定員29人以下)",$AC$426&gt;=2),AC400,""))</f>
        <v/>
      </c>
      <c r="AD507" s="312" t="str">
        <f>IF(AND('別紙3-1_区分⑤所要額内訳'!$I$4="大規模施設等(定員30人以上)",$AD$426&gt;=5),AD400,IF(AND('別紙3-1_区分⑤所要額内訳'!$I$4="小規模施設等(定員29人以下)",$AD$426&gt;=2),AD400,""))</f>
        <v/>
      </c>
      <c r="AE507" s="312" t="str">
        <f>IF(AND('別紙3-1_区分⑤所要額内訳'!$I$4="大規模施設等(定員30人以上)",$AE$426&gt;=5),AE400,IF(AND('別紙3-1_区分⑤所要額内訳'!$I$4="小規模施設等(定員29人以下)",$AE$426&gt;=2),AE400,""))</f>
        <v/>
      </c>
      <c r="AF507" s="312" t="str">
        <f>IF(AND('別紙3-1_区分⑤所要額内訳'!$I$4="大規模施設等(定員30人以上)",$AF$426&gt;=5),AF400,IF(AND('別紙3-1_区分⑤所要額内訳'!$I$4="小規模施設等(定員29人以下)",$AF$426&gt;=2),AF400,""))</f>
        <v/>
      </c>
      <c r="AG507" s="312" t="str">
        <f>IF(AND('別紙3-1_区分⑤所要額内訳'!$I$4="大規模施設等(定員30人以上)",$AG$426&gt;=5),AG400,IF(AND('別紙3-1_区分⑤所要額内訳'!$I$4="小規模施設等(定員29人以下)",$AG$426&gt;=2),AG400,""))</f>
        <v/>
      </c>
      <c r="AH507" s="312" t="str">
        <f>IF(AND('別紙3-1_区分⑤所要額内訳'!$I$4="大規模施設等(定員30人以上)",$AH$426&gt;=5),AH400,IF(AND('別紙3-1_区分⑤所要額内訳'!$I$4="小規模施設等(定員29人以下)",$AH$426&gt;=2),AH400,""))</f>
        <v/>
      </c>
      <c r="AI507" s="312" t="str">
        <f>IF(AND('別紙3-1_区分⑤所要額内訳'!$I$4="大規模施設等(定員30人以上)",$AI$426&gt;=5),AI400,IF(AND('別紙3-1_区分⑤所要額内訳'!$I$4="小規模施設等(定員29人以下)",$AI$426&gt;=2),AI400,""))</f>
        <v/>
      </c>
      <c r="AJ507" s="312" t="str">
        <f>IF(AND('別紙3-1_区分⑤所要額内訳'!$I$4="大規模施設等(定員30人以上)",$AJ$426&gt;=5),AJ400,IF(AND('別紙3-1_区分⑤所要額内訳'!$I$4="小規模施設等(定員29人以下)",$AJ$426&gt;=2),AJ400,""))</f>
        <v/>
      </c>
      <c r="AK507" s="312" t="str">
        <f>IF(AND('別紙3-1_区分⑤所要額内訳'!$I$4="大規模施設等(定員30人以上)",$AK$426&gt;=5),AK400,IF(AND('別紙3-1_区分⑤所要額内訳'!$I$4="小規模施設等(定員29人以下)",$AK$426&gt;=2),AK400,""))</f>
        <v/>
      </c>
      <c r="AL507" s="312" t="str">
        <f>IF(AND('別紙3-1_区分⑤所要額内訳'!$I$4="大規模施設等(定員30人以上)",$AL$426&gt;=5),AL400,IF(AND('別紙3-1_区分⑤所要額内訳'!$I$4="小規模施設等(定員29人以下)",$AL$426&gt;=2),AL400,""))</f>
        <v/>
      </c>
      <c r="AM507" s="312" t="str">
        <f>IF(AND('別紙3-1_区分⑤所要額内訳'!$I$4="大規模施設等(定員30人以上)",$AM$426&gt;=5),AM400,IF(AND('別紙3-1_区分⑤所要額内訳'!$I$4="小規模施設等(定員29人以下)",$AM$426&gt;=2),AM400,""))</f>
        <v/>
      </c>
      <c r="AN507" s="312" t="str">
        <f>IF(AND('別紙3-1_区分⑤所要額内訳'!$I$4="大規模施設等(定員30人以上)",$AN$426&gt;=5),AN400,IF(AND('別紙3-1_区分⑤所要額内訳'!$I$4="小規模施設等(定員29人以下)",$AN$426&gt;=2),AN400,""))</f>
        <v/>
      </c>
      <c r="AO507" s="312" t="str">
        <f>IF(AND('別紙3-1_区分⑤所要額内訳'!$I$4="大規模施設等(定員30人以上)",$AO$426&gt;=5),AO400,IF(AND('別紙3-1_区分⑤所要額内訳'!$I$4="小規模施設等(定員29人以下)",$AO$426&gt;=2),AO400,""))</f>
        <v/>
      </c>
      <c r="AP507" s="312" t="str">
        <f>IF(AND('別紙3-1_区分⑤所要額内訳'!$I$4="大規模施設等(定員30人以上)",$AP$426&gt;=5),AP400,IF(AND('別紙3-1_区分⑤所要額内訳'!$I$4="小規模施設等(定員29人以下)",$AP$426&gt;=2),AP400,""))</f>
        <v/>
      </c>
      <c r="AQ507" s="312" t="str">
        <f>IF(AND('別紙3-1_区分⑤所要額内訳'!$I$4="大規模施設等(定員30人以上)",$AQ$426&gt;=5),AQ400,IF(AND('別紙3-1_区分⑤所要額内訳'!$I$4="小規模施設等(定員29人以下)",$AQ$426&gt;=2),AQ400,""))</f>
        <v/>
      </c>
      <c r="AR507" s="312" t="str">
        <f>IF(AND('別紙3-1_区分⑤所要額内訳'!$I$4="大規模施設等(定員30人以上)",$AR$426&gt;=5),AR400,IF(AND('別紙3-1_区分⑤所要額内訳'!$I$4="小規模施設等(定員29人以下)",$AR$426&gt;=2),AR400,""))</f>
        <v/>
      </c>
      <c r="AS507" s="312" t="str">
        <f>IF(AND('別紙3-1_区分⑤所要額内訳'!$I$4="大規模施設等(定員30人以上)",$AS$426&gt;=5),AS400,IF(AND('別紙3-1_区分⑤所要額内訳'!$I$4="小規模施設等(定員29人以下)",$AS$426&gt;=2),AS400,""))</f>
        <v/>
      </c>
      <c r="AT507" s="312" t="str">
        <f>IF(AND('別紙3-1_区分⑤所要額内訳'!$I$4="大規模施設等(定員30人以上)",$AT$426&gt;=5),AT400,IF(AND('別紙3-1_区分⑤所要額内訳'!$I$4="小規模施設等(定員29人以下)",$AT$426&gt;=2),AT400,""))</f>
        <v/>
      </c>
      <c r="AU507" s="312" t="str">
        <f>IF(AND('別紙3-1_区分⑤所要額内訳'!$I$4="大規模施設等(定員30人以上)",$AU$426&gt;=5),AU400,IF(AND('別紙3-1_区分⑤所要額内訳'!$I$4="小規模施設等(定員29人以下)",$AU$426&gt;=2),AU400,""))</f>
        <v/>
      </c>
      <c r="AV507" s="312" t="str">
        <f>IF(AND('別紙3-1_区分⑤所要額内訳'!$I$4="大規模施設等(定員30人以上)",$AV$426&gt;=5),AV400,IF(AND('別紙3-1_区分⑤所要額内訳'!$I$4="小規模施設等(定員29人以下)",$AV$426&gt;=2),AV400,""))</f>
        <v/>
      </c>
      <c r="AW507" s="312" t="str">
        <f>IF(AND('別紙3-1_区分⑤所要額内訳'!$I$4="大規模施設等(定員30人以上)",$AW$426&gt;=5),AW400,IF(AND('別紙3-1_区分⑤所要額内訳'!$I$4="小規模施設等(定員29人以下)",$AW$426&gt;=2),AW400,""))</f>
        <v/>
      </c>
      <c r="AX507" s="312" t="str">
        <f>IF(AND('別紙3-1_区分⑤所要額内訳'!$I$4="大規模施設等(定員30人以上)",$AX$426&gt;=5),AX400,IF(AND('別紙3-1_区分⑤所要額内訳'!$I$4="小規模施設等(定員29人以下)",$AX$426&gt;=2),AX400,""))</f>
        <v/>
      </c>
      <c r="AY507" s="312" t="str">
        <f>IF(AND('別紙3-1_区分⑤所要額内訳'!$I$4="大規模施設等(定員30人以上)",$AY$426&gt;=5),AY400,IF(AND('別紙3-1_区分⑤所要額内訳'!$I$4="小規模施設等(定員29人以下)",$AY$426&gt;=2),AY400,""))</f>
        <v/>
      </c>
      <c r="AZ507" s="312" t="str">
        <f>IF(AND('別紙3-1_区分⑤所要額内訳'!$I$4="大規模施設等(定員30人以上)",$AZ$426&gt;=5),AZ400,IF(AND('別紙3-1_区分⑤所要額内訳'!$I$4="小規模施設等(定員29人以下)",$AZ$426&gt;=2),AZ400,""))</f>
        <v/>
      </c>
      <c r="BA507" s="312" t="str">
        <f>IF(AND('別紙3-1_区分⑤所要額内訳'!$I$4="大規模施設等(定員30人以上)",$BA$426&gt;=5),BA400,IF(AND('別紙3-1_区分⑤所要額内訳'!$I$4="小規模施設等(定員29人以下)",$BA$426&gt;=2),BA400,""))</f>
        <v/>
      </c>
      <c r="BB507" s="311">
        <f t="shared" si="459"/>
        <v>0</v>
      </c>
    </row>
    <row r="508" spans="1:54">
      <c r="A508" s="307" t="str">
        <f t="shared" si="458"/>
        <v/>
      </c>
      <c r="B508" s="313" t="str">
        <f t="shared" si="458"/>
        <v/>
      </c>
      <c r="C508" s="307" t="str">
        <f t="shared" si="458"/>
        <v/>
      </c>
      <c r="D508" s="312" t="str">
        <f>IF(AND('別紙3-1_区分⑤所要額内訳'!$I$4="大規模施設等(定員30人以上)",$D$426&gt;=5),D401,IF(AND('別紙3-1_区分⑤所要額内訳'!$I$4="小規模施設等(定員29人以下)",$D$426&gt;=2),D401,""))</f>
        <v/>
      </c>
      <c r="E508" s="312" t="str">
        <f>IF(AND('別紙3-1_区分⑤所要額内訳'!$I$4="大規模施設等(定員30人以上)",$E$426&gt;=5),E401,IF(AND('別紙3-1_区分⑤所要額内訳'!$I$4="小規模施設等(定員29人以下)",$E$426&gt;=2),E401,""))</f>
        <v/>
      </c>
      <c r="F508" s="312" t="str">
        <f>IF(AND('別紙3-1_区分⑤所要額内訳'!$I$4="大規模施設等(定員30人以上)",$F$426&gt;=5),F401,IF(AND('別紙3-1_区分⑤所要額内訳'!$I$4="小規模施設等(定員29人以下)",$F$426&gt;=2),F401,""))</f>
        <v/>
      </c>
      <c r="G508" s="312" t="str">
        <f>IF(AND('別紙3-1_区分⑤所要額内訳'!$I$4="大規模施設等(定員30人以上)",$G$426&gt;=5),G401,IF(AND('別紙3-1_区分⑤所要額内訳'!$I$4="小規模施設等(定員29人以下)",$G$426&gt;=2),G401,""))</f>
        <v/>
      </c>
      <c r="H508" s="312" t="str">
        <f>IF(AND('別紙3-1_区分⑤所要額内訳'!$I$4="大規模施設等(定員30人以上)",$H$426&gt;=5),H401,IF(AND('別紙3-1_区分⑤所要額内訳'!$I$4="小規模施設等(定員29人以下)",$H$426&gt;=2),H401,""))</f>
        <v/>
      </c>
      <c r="I508" s="312" t="str">
        <f>IF(AND('別紙3-1_区分⑤所要額内訳'!$I$4="大規模施設等(定員30人以上)",$I$426&gt;=5),I401,IF(AND('別紙3-1_区分⑤所要額内訳'!$I$4="小規模施設等(定員29人以下)",$I$426&gt;=2),I401,""))</f>
        <v/>
      </c>
      <c r="J508" s="312" t="str">
        <f>IF(AND('別紙3-1_区分⑤所要額内訳'!$I$4="大規模施設等(定員30人以上)",$J$426&gt;=5),J401,IF(AND('別紙3-1_区分⑤所要額内訳'!$I$4="小規模施設等(定員29人以下)",$J$426&gt;=2),J401,""))</f>
        <v/>
      </c>
      <c r="K508" s="312" t="str">
        <f>IF(AND('別紙3-1_区分⑤所要額内訳'!$I$4="大規模施設等(定員30人以上)",$K$426&gt;=5),K401,IF(AND('別紙3-1_区分⑤所要額内訳'!$I$4="小規模施設等(定員29人以下)",$K$426&gt;=2),K401,""))</f>
        <v/>
      </c>
      <c r="L508" s="312" t="str">
        <f>IF(AND('別紙3-1_区分⑤所要額内訳'!$I$4="大規模施設等(定員30人以上)",$L$426&gt;=5),L401,IF(AND('別紙3-1_区分⑤所要額内訳'!$I$4="小規模施設等(定員29人以下)",$L$426&gt;=2),L401,""))</f>
        <v/>
      </c>
      <c r="M508" s="312" t="str">
        <f>IF(AND('別紙3-1_区分⑤所要額内訳'!$I$4="大規模施設等(定員30人以上)",$M$426&gt;=5),M401,IF(AND('別紙3-1_区分⑤所要額内訳'!$I$4="小規模施設等(定員29人以下)",$M$426&gt;=2),M401,""))</f>
        <v/>
      </c>
      <c r="N508" s="312" t="str">
        <f>IF(AND('別紙3-1_区分⑤所要額内訳'!$I$4="大規模施設等(定員30人以上)",$N$426&gt;=5),N401,IF(AND('別紙3-1_区分⑤所要額内訳'!$I$4="小規模施設等(定員29人以下)",$N$426&gt;=2),N401,""))</f>
        <v/>
      </c>
      <c r="O508" s="312" t="str">
        <f>IF(AND('別紙3-1_区分⑤所要額内訳'!$I$4="大規模施設等(定員30人以上)",$O$426&gt;=5),O401,IF(AND('別紙3-1_区分⑤所要額内訳'!$I$4="小規模施設等(定員29人以下)",$O$426&gt;=2),O401,""))</f>
        <v/>
      </c>
      <c r="P508" s="312" t="str">
        <f>IF(AND('別紙3-1_区分⑤所要額内訳'!$I$4="大規模施設等(定員30人以上)",$P$426&gt;=5),P401,IF(AND('別紙3-1_区分⑤所要額内訳'!$I$4="小規模施設等(定員29人以下)",$P$426&gt;=2),P401,""))</f>
        <v/>
      </c>
      <c r="Q508" s="312" t="str">
        <f>IF(AND('別紙3-1_区分⑤所要額内訳'!$I$4="大規模施設等(定員30人以上)",$Q$426&gt;=5),Q401,IF(AND('別紙3-1_区分⑤所要額内訳'!$I$4="小規模施設等(定員29人以下)",$Q$426&gt;=2),Q401,""))</f>
        <v/>
      </c>
      <c r="R508" s="312" t="str">
        <f>IF(AND('別紙3-1_区分⑤所要額内訳'!$I$4="大規模施設等(定員30人以上)",$R$426&gt;=5),R401,IF(AND('別紙3-1_区分⑤所要額内訳'!$I$4="小規模施設等(定員29人以下)",$R$426&gt;=2),R401,""))</f>
        <v/>
      </c>
      <c r="S508" s="312" t="str">
        <f>IF(AND('別紙3-1_区分⑤所要額内訳'!$I$4="大規模施設等(定員30人以上)",$S$426&gt;=5),S401,IF(AND('別紙3-1_区分⑤所要額内訳'!$I$4="小規模施設等(定員29人以下)",$S$426&gt;=2),S401,""))</f>
        <v/>
      </c>
      <c r="T508" s="312" t="str">
        <f>IF(AND('別紙3-1_区分⑤所要額内訳'!$I$4="大規模施設等(定員30人以上)",$T$426&gt;=5),T401,IF(AND('別紙3-1_区分⑤所要額内訳'!$I$4="小規模施設等(定員29人以下)",$T$426&gt;=2),T401,""))</f>
        <v/>
      </c>
      <c r="U508" s="312" t="str">
        <f>IF(AND('別紙3-1_区分⑤所要額内訳'!$I$4="大規模施設等(定員30人以上)",$U$426&gt;=5),U401,IF(AND('別紙3-1_区分⑤所要額内訳'!$I$4="小規模施設等(定員29人以下)",$U$426&gt;=2),U401,""))</f>
        <v/>
      </c>
      <c r="V508" s="312" t="str">
        <f>IF(AND('別紙3-1_区分⑤所要額内訳'!$I$4="大規模施設等(定員30人以上)",$V$426&gt;=5),V401,IF(AND('別紙3-1_区分⑤所要額内訳'!$I$4="小規模施設等(定員29人以下)",$V$426&gt;=2),V401,""))</f>
        <v/>
      </c>
      <c r="W508" s="312" t="str">
        <f>IF(AND('別紙3-1_区分⑤所要額内訳'!$I$4="大規模施設等(定員30人以上)",$W$426&gt;=5),W401,IF(AND('別紙3-1_区分⑤所要額内訳'!$I$4="小規模施設等(定員29人以下)",$W$426&gt;=2),W401,""))</f>
        <v/>
      </c>
      <c r="X508" s="312" t="str">
        <f>IF(AND('別紙3-1_区分⑤所要額内訳'!$I$4="大規模施設等(定員30人以上)",$X$426&gt;=5),X401,IF(AND('別紙3-1_区分⑤所要額内訳'!$I$4="小規模施設等(定員29人以下)",$X$426&gt;=2),X401,""))</f>
        <v/>
      </c>
      <c r="Y508" s="312" t="str">
        <f>IF(AND('別紙3-1_区分⑤所要額内訳'!$I$4="大規模施設等(定員30人以上)",$Y$426&gt;=5),Y401,IF(AND('別紙3-1_区分⑤所要額内訳'!$I$4="小規模施設等(定員29人以下)",$Y$426&gt;=2),Y401,""))</f>
        <v/>
      </c>
      <c r="Z508" s="312" t="str">
        <f>IF(AND('別紙3-1_区分⑤所要額内訳'!$I$4="大規模施設等(定員30人以上)",$Z$426&gt;=5),Z401,IF(AND('別紙3-1_区分⑤所要額内訳'!$I$4="小規模施設等(定員29人以下)",$Z$426&gt;=2),Z401,""))</f>
        <v/>
      </c>
      <c r="AA508" s="312" t="str">
        <f>IF(AND('別紙3-1_区分⑤所要額内訳'!$I$4="大規模施設等(定員30人以上)",$AA$426&gt;=5),AA401,IF(AND('別紙3-1_区分⑤所要額内訳'!$I$4="小規模施設等(定員29人以下)",$AA$426&gt;=2),AA401,""))</f>
        <v/>
      </c>
      <c r="AB508" s="312" t="str">
        <f>IF(AND('別紙3-1_区分⑤所要額内訳'!$I$4="大規模施設等(定員30人以上)",$AB$426&gt;=5),AB401,IF(AND('別紙3-1_区分⑤所要額内訳'!$I$4="小規模施設等(定員29人以下)",$AB$426&gt;=2),AB401,""))</f>
        <v/>
      </c>
      <c r="AC508" s="312" t="str">
        <f>IF(AND('別紙3-1_区分⑤所要額内訳'!$I$4="大規模施設等(定員30人以上)",$AC$426&gt;=5),AC401,IF(AND('別紙3-1_区分⑤所要額内訳'!$I$4="小規模施設等(定員29人以下)",$AC$426&gt;=2),AC401,""))</f>
        <v/>
      </c>
      <c r="AD508" s="312" t="str">
        <f>IF(AND('別紙3-1_区分⑤所要額内訳'!$I$4="大規模施設等(定員30人以上)",$AD$426&gt;=5),AD401,IF(AND('別紙3-1_区分⑤所要額内訳'!$I$4="小規模施設等(定員29人以下)",$AD$426&gt;=2),AD401,""))</f>
        <v/>
      </c>
      <c r="AE508" s="312" t="str">
        <f>IF(AND('別紙3-1_区分⑤所要額内訳'!$I$4="大規模施設等(定員30人以上)",$AE$426&gt;=5),AE401,IF(AND('別紙3-1_区分⑤所要額内訳'!$I$4="小規模施設等(定員29人以下)",$AE$426&gt;=2),AE401,""))</f>
        <v/>
      </c>
      <c r="AF508" s="312" t="str">
        <f>IF(AND('別紙3-1_区分⑤所要額内訳'!$I$4="大規模施設等(定員30人以上)",$AF$426&gt;=5),AF401,IF(AND('別紙3-1_区分⑤所要額内訳'!$I$4="小規模施設等(定員29人以下)",$AF$426&gt;=2),AF401,""))</f>
        <v/>
      </c>
      <c r="AG508" s="312" t="str">
        <f>IF(AND('別紙3-1_区分⑤所要額内訳'!$I$4="大規模施設等(定員30人以上)",$AG$426&gt;=5),AG401,IF(AND('別紙3-1_区分⑤所要額内訳'!$I$4="小規模施設等(定員29人以下)",$AG$426&gt;=2),AG401,""))</f>
        <v/>
      </c>
      <c r="AH508" s="312" t="str">
        <f>IF(AND('別紙3-1_区分⑤所要額内訳'!$I$4="大規模施設等(定員30人以上)",$AH$426&gt;=5),AH401,IF(AND('別紙3-1_区分⑤所要額内訳'!$I$4="小規模施設等(定員29人以下)",$AH$426&gt;=2),AH401,""))</f>
        <v/>
      </c>
      <c r="AI508" s="312" t="str">
        <f>IF(AND('別紙3-1_区分⑤所要額内訳'!$I$4="大規模施設等(定員30人以上)",$AI$426&gt;=5),AI401,IF(AND('別紙3-1_区分⑤所要額内訳'!$I$4="小規模施設等(定員29人以下)",$AI$426&gt;=2),AI401,""))</f>
        <v/>
      </c>
      <c r="AJ508" s="312" t="str">
        <f>IF(AND('別紙3-1_区分⑤所要額内訳'!$I$4="大規模施設等(定員30人以上)",$AJ$426&gt;=5),AJ401,IF(AND('別紙3-1_区分⑤所要額内訳'!$I$4="小規模施設等(定員29人以下)",$AJ$426&gt;=2),AJ401,""))</f>
        <v/>
      </c>
      <c r="AK508" s="312" t="str">
        <f>IF(AND('別紙3-1_区分⑤所要額内訳'!$I$4="大規模施設等(定員30人以上)",$AK$426&gt;=5),AK401,IF(AND('別紙3-1_区分⑤所要額内訳'!$I$4="小規模施設等(定員29人以下)",$AK$426&gt;=2),AK401,""))</f>
        <v/>
      </c>
      <c r="AL508" s="312" t="str">
        <f>IF(AND('別紙3-1_区分⑤所要額内訳'!$I$4="大規模施設等(定員30人以上)",$AL$426&gt;=5),AL401,IF(AND('別紙3-1_区分⑤所要額内訳'!$I$4="小規模施設等(定員29人以下)",$AL$426&gt;=2),AL401,""))</f>
        <v/>
      </c>
      <c r="AM508" s="312" t="str">
        <f>IF(AND('別紙3-1_区分⑤所要額内訳'!$I$4="大規模施設等(定員30人以上)",$AM$426&gt;=5),AM401,IF(AND('別紙3-1_区分⑤所要額内訳'!$I$4="小規模施設等(定員29人以下)",$AM$426&gt;=2),AM401,""))</f>
        <v/>
      </c>
      <c r="AN508" s="312" t="str">
        <f>IF(AND('別紙3-1_区分⑤所要額内訳'!$I$4="大規模施設等(定員30人以上)",$AN$426&gt;=5),AN401,IF(AND('別紙3-1_区分⑤所要額内訳'!$I$4="小規模施設等(定員29人以下)",$AN$426&gt;=2),AN401,""))</f>
        <v/>
      </c>
      <c r="AO508" s="312" t="str">
        <f>IF(AND('別紙3-1_区分⑤所要額内訳'!$I$4="大規模施設等(定員30人以上)",$AO$426&gt;=5),AO401,IF(AND('別紙3-1_区分⑤所要額内訳'!$I$4="小規模施設等(定員29人以下)",$AO$426&gt;=2),AO401,""))</f>
        <v/>
      </c>
      <c r="AP508" s="312" t="str">
        <f>IF(AND('別紙3-1_区分⑤所要額内訳'!$I$4="大規模施設等(定員30人以上)",$AP$426&gt;=5),AP401,IF(AND('別紙3-1_区分⑤所要額内訳'!$I$4="小規模施設等(定員29人以下)",$AP$426&gt;=2),AP401,""))</f>
        <v/>
      </c>
      <c r="AQ508" s="312" t="str">
        <f>IF(AND('別紙3-1_区分⑤所要額内訳'!$I$4="大規模施設等(定員30人以上)",$AQ$426&gt;=5),AQ401,IF(AND('別紙3-1_区分⑤所要額内訳'!$I$4="小規模施設等(定員29人以下)",$AQ$426&gt;=2),AQ401,""))</f>
        <v/>
      </c>
      <c r="AR508" s="312" t="str">
        <f>IF(AND('別紙3-1_区分⑤所要額内訳'!$I$4="大規模施設等(定員30人以上)",$AR$426&gt;=5),AR401,IF(AND('別紙3-1_区分⑤所要額内訳'!$I$4="小規模施設等(定員29人以下)",$AR$426&gt;=2),AR401,""))</f>
        <v/>
      </c>
      <c r="AS508" s="312" t="str">
        <f>IF(AND('別紙3-1_区分⑤所要額内訳'!$I$4="大規模施設等(定員30人以上)",$AS$426&gt;=5),AS401,IF(AND('別紙3-1_区分⑤所要額内訳'!$I$4="小規模施設等(定員29人以下)",$AS$426&gt;=2),AS401,""))</f>
        <v/>
      </c>
      <c r="AT508" s="312" t="str">
        <f>IF(AND('別紙3-1_区分⑤所要額内訳'!$I$4="大規模施設等(定員30人以上)",$AT$426&gt;=5),AT401,IF(AND('別紙3-1_区分⑤所要額内訳'!$I$4="小規模施設等(定員29人以下)",$AT$426&gt;=2),AT401,""))</f>
        <v/>
      </c>
      <c r="AU508" s="312" t="str">
        <f>IF(AND('別紙3-1_区分⑤所要額内訳'!$I$4="大規模施設等(定員30人以上)",$AU$426&gt;=5),AU401,IF(AND('別紙3-1_区分⑤所要額内訳'!$I$4="小規模施設等(定員29人以下)",$AU$426&gt;=2),AU401,""))</f>
        <v/>
      </c>
      <c r="AV508" s="312" t="str">
        <f>IF(AND('別紙3-1_区分⑤所要額内訳'!$I$4="大規模施設等(定員30人以上)",$AV$426&gt;=5),AV401,IF(AND('別紙3-1_区分⑤所要額内訳'!$I$4="小規模施設等(定員29人以下)",$AV$426&gt;=2),AV401,""))</f>
        <v/>
      </c>
      <c r="AW508" s="312" t="str">
        <f>IF(AND('別紙3-1_区分⑤所要額内訳'!$I$4="大規模施設等(定員30人以上)",$AW$426&gt;=5),AW401,IF(AND('別紙3-1_区分⑤所要額内訳'!$I$4="小規模施設等(定員29人以下)",$AW$426&gt;=2),AW401,""))</f>
        <v/>
      </c>
      <c r="AX508" s="312" t="str">
        <f>IF(AND('別紙3-1_区分⑤所要額内訳'!$I$4="大規模施設等(定員30人以上)",$AX$426&gt;=5),AX401,IF(AND('別紙3-1_区分⑤所要額内訳'!$I$4="小規模施設等(定員29人以下)",$AX$426&gt;=2),AX401,""))</f>
        <v/>
      </c>
      <c r="AY508" s="312" t="str">
        <f>IF(AND('別紙3-1_区分⑤所要額内訳'!$I$4="大規模施設等(定員30人以上)",$AY$426&gt;=5),AY401,IF(AND('別紙3-1_区分⑤所要額内訳'!$I$4="小規模施設等(定員29人以下)",$AY$426&gt;=2),AY401,""))</f>
        <v/>
      </c>
      <c r="AZ508" s="312" t="str">
        <f>IF(AND('別紙3-1_区分⑤所要額内訳'!$I$4="大規模施設等(定員30人以上)",$AZ$426&gt;=5),AZ401,IF(AND('別紙3-1_区分⑤所要額内訳'!$I$4="小規模施設等(定員29人以下)",$AZ$426&gt;=2),AZ401,""))</f>
        <v/>
      </c>
      <c r="BA508" s="312" t="str">
        <f>IF(AND('別紙3-1_区分⑤所要額内訳'!$I$4="大規模施設等(定員30人以上)",$BA$426&gt;=5),BA401,IF(AND('別紙3-1_区分⑤所要額内訳'!$I$4="小規模施設等(定員29人以下)",$BA$426&gt;=2),BA401,""))</f>
        <v/>
      </c>
      <c r="BB508" s="311">
        <f t="shared" si="459"/>
        <v>0</v>
      </c>
    </row>
    <row r="509" spans="1:54">
      <c r="A509" s="307" t="str">
        <f t="shared" si="458"/>
        <v/>
      </c>
      <c r="B509" s="313" t="str">
        <f t="shared" si="458"/>
        <v/>
      </c>
      <c r="C509" s="307" t="str">
        <f t="shared" si="458"/>
        <v/>
      </c>
      <c r="D509" s="312" t="str">
        <f>IF(AND('別紙3-1_区分⑤所要額内訳'!$I$4="大規模施設等(定員30人以上)",$D$426&gt;=5),D402,IF(AND('別紙3-1_区分⑤所要額内訳'!$I$4="小規模施設等(定員29人以下)",$D$426&gt;=2),D402,""))</f>
        <v/>
      </c>
      <c r="E509" s="312" t="str">
        <f>IF(AND('別紙3-1_区分⑤所要額内訳'!$I$4="大規模施設等(定員30人以上)",$E$426&gt;=5),E402,IF(AND('別紙3-1_区分⑤所要額内訳'!$I$4="小規模施設等(定員29人以下)",$E$426&gt;=2),E402,""))</f>
        <v/>
      </c>
      <c r="F509" s="312" t="str">
        <f>IF(AND('別紙3-1_区分⑤所要額内訳'!$I$4="大規模施設等(定員30人以上)",$F$426&gt;=5),F402,IF(AND('別紙3-1_区分⑤所要額内訳'!$I$4="小規模施設等(定員29人以下)",$F$426&gt;=2),F402,""))</f>
        <v/>
      </c>
      <c r="G509" s="312" t="str">
        <f>IF(AND('別紙3-1_区分⑤所要額内訳'!$I$4="大規模施設等(定員30人以上)",$G$426&gt;=5),G402,IF(AND('別紙3-1_区分⑤所要額内訳'!$I$4="小規模施設等(定員29人以下)",$G$426&gt;=2),G402,""))</f>
        <v/>
      </c>
      <c r="H509" s="312" t="str">
        <f>IF(AND('別紙3-1_区分⑤所要額内訳'!$I$4="大規模施設等(定員30人以上)",$H$426&gt;=5),H402,IF(AND('別紙3-1_区分⑤所要額内訳'!$I$4="小規模施設等(定員29人以下)",$H$426&gt;=2),H402,""))</f>
        <v/>
      </c>
      <c r="I509" s="312" t="str">
        <f>IF(AND('別紙3-1_区分⑤所要額内訳'!$I$4="大規模施設等(定員30人以上)",$I$426&gt;=5),I402,IF(AND('別紙3-1_区分⑤所要額内訳'!$I$4="小規模施設等(定員29人以下)",$I$426&gt;=2),I402,""))</f>
        <v/>
      </c>
      <c r="J509" s="312" t="str">
        <f>IF(AND('別紙3-1_区分⑤所要額内訳'!$I$4="大規模施設等(定員30人以上)",$J$426&gt;=5),J402,IF(AND('別紙3-1_区分⑤所要額内訳'!$I$4="小規模施設等(定員29人以下)",$J$426&gt;=2),J402,""))</f>
        <v/>
      </c>
      <c r="K509" s="312" t="str">
        <f>IF(AND('別紙3-1_区分⑤所要額内訳'!$I$4="大規模施設等(定員30人以上)",$K$426&gt;=5),K402,IF(AND('別紙3-1_区分⑤所要額内訳'!$I$4="小規模施設等(定員29人以下)",$K$426&gt;=2),K402,""))</f>
        <v/>
      </c>
      <c r="L509" s="312" t="str">
        <f>IF(AND('別紙3-1_区分⑤所要額内訳'!$I$4="大規模施設等(定員30人以上)",$L$426&gt;=5),L402,IF(AND('別紙3-1_区分⑤所要額内訳'!$I$4="小規模施設等(定員29人以下)",$L$426&gt;=2),L402,""))</f>
        <v/>
      </c>
      <c r="M509" s="312" t="str">
        <f>IF(AND('別紙3-1_区分⑤所要額内訳'!$I$4="大規模施設等(定員30人以上)",$M$426&gt;=5),M402,IF(AND('別紙3-1_区分⑤所要額内訳'!$I$4="小規模施設等(定員29人以下)",$M$426&gt;=2),M402,""))</f>
        <v/>
      </c>
      <c r="N509" s="312" t="str">
        <f>IF(AND('別紙3-1_区分⑤所要額内訳'!$I$4="大規模施設等(定員30人以上)",$N$426&gt;=5),N402,IF(AND('別紙3-1_区分⑤所要額内訳'!$I$4="小規模施設等(定員29人以下)",$N$426&gt;=2),N402,""))</f>
        <v/>
      </c>
      <c r="O509" s="312" t="str">
        <f>IF(AND('別紙3-1_区分⑤所要額内訳'!$I$4="大規模施設等(定員30人以上)",$O$426&gt;=5),O402,IF(AND('別紙3-1_区分⑤所要額内訳'!$I$4="小規模施設等(定員29人以下)",$O$426&gt;=2),O402,""))</f>
        <v/>
      </c>
      <c r="P509" s="312" t="str">
        <f>IF(AND('別紙3-1_区分⑤所要額内訳'!$I$4="大規模施設等(定員30人以上)",$P$426&gt;=5),P402,IF(AND('別紙3-1_区分⑤所要額内訳'!$I$4="小規模施設等(定員29人以下)",$P$426&gt;=2),P402,""))</f>
        <v/>
      </c>
      <c r="Q509" s="312" t="str">
        <f>IF(AND('別紙3-1_区分⑤所要額内訳'!$I$4="大規模施設等(定員30人以上)",$Q$426&gt;=5),Q402,IF(AND('別紙3-1_区分⑤所要額内訳'!$I$4="小規模施設等(定員29人以下)",$Q$426&gt;=2),Q402,""))</f>
        <v/>
      </c>
      <c r="R509" s="312" t="str">
        <f>IF(AND('別紙3-1_区分⑤所要額内訳'!$I$4="大規模施設等(定員30人以上)",$R$426&gt;=5),R402,IF(AND('別紙3-1_区分⑤所要額内訳'!$I$4="小規模施設等(定員29人以下)",$R$426&gt;=2),R402,""))</f>
        <v/>
      </c>
      <c r="S509" s="312" t="str">
        <f>IF(AND('別紙3-1_区分⑤所要額内訳'!$I$4="大規模施設等(定員30人以上)",$S$426&gt;=5),S402,IF(AND('別紙3-1_区分⑤所要額内訳'!$I$4="小規模施設等(定員29人以下)",$S$426&gt;=2),S402,""))</f>
        <v/>
      </c>
      <c r="T509" s="312" t="str">
        <f>IF(AND('別紙3-1_区分⑤所要額内訳'!$I$4="大規模施設等(定員30人以上)",$T$426&gt;=5),T402,IF(AND('別紙3-1_区分⑤所要額内訳'!$I$4="小規模施設等(定員29人以下)",$T$426&gt;=2),T402,""))</f>
        <v/>
      </c>
      <c r="U509" s="312" t="str">
        <f>IF(AND('別紙3-1_区分⑤所要額内訳'!$I$4="大規模施設等(定員30人以上)",$U$426&gt;=5),U402,IF(AND('別紙3-1_区分⑤所要額内訳'!$I$4="小規模施設等(定員29人以下)",$U$426&gt;=2),U402,""))</f>
        <v/>
      </c>
      <c r="V509" s="312" t="str">
        <f>IF(AND('別紙3-1_区分⑤所要額内訳'!$I$4="大規模施設等(定員30人以上)",$V$426&gt;=5),V402,IF(AND('別紙3-1_区分⑤所要額内訳'!$I$4="小規模施設等(定員29人以下)",$V$426&gt;=2),V402,""))</f>
        <v/>
      </c>
      <c r="W509" s="312" t="str">
        <f>IF(AND('別紙3-1_区分⑤所要額内訳'!$I$4="大規模施設等(定員30人以上)",$W$426&gt;=5),W402,IF(AND('別紙3-1_区分⑤所要額内訳'!$I$4="小規模施設等(定員29人以下)",$W$426&gt;=2),W402,""))</f>
        <v/>
      </c>
      <c r="X509" s="312" t="str">
        <f>IF(AND('別紙3-1_区分⑤所要額内訳'!$I$4="大規模施設等(定員30人以上)",$X$426&gt;=5),X402,IF(AND('別紙3-1_区分⑤所要額内訳'!$I$4="小規模施設等(定員29人以下)",$X$426&gt;=2),X402,""))</f>
        <v/>
      </c>
      <c r="Y509" s="312" t="str">
        <f>IF(AND('別紙3-1_区分⑤所要額内訳'!$I$4="大規模施設等(定員30人以上)",$Y$426&gt;=5),Y402,IF(AND('別紙3-1_区分⑤所要額内訳'!$I$4="小規模施設等(定員29人以下)",$Y$426&gt;=2),Y402,""))</f>
        <v/>
      </c>
      <c r="Z509" s="312" t="str">
        <f>IF(AND('別紙3-1_区分⑤所要額内訳'!$I$4="大規模施設等(定員30人以上)",$Z$426&gt;=5),Z402,IF(AND('別紙3-1_区分⑤所要額内訳'!$I$4="小規模施設等(定員29人以下)",$Z$426&gt;=2),Z402,""))</f>
        <v/>
      </c>
      <c r="AA509" s="312" t="str">
        <f>IF(AND('別紙3-1_区分⑤所要額内訳'!$I$4="大規模施設等(定員30人以上)",$AA$426&gt;=5),AA402,IF(AND('別紙3-1_区分⑤所要額内訳'!$I$4="小規模施設等(定員29人以下)",$AA$426&gt;=2),AA402,""))</f>
        <v/>
      </c>
      <c r="AB509" s="312" t="str">
        <f>IF(AND('別紙3-1_区分⑤所要額内訳'!$I$4="大規模施設等(定員30人以上)",$AB$426&gt;=5),AB402,IF(AND('別紙3-1_区分⑤所要額内訳'!$I$4="小規模施設等(定員29人以下)",$AB$426&gt;=2),AB402,""))</f>
        <v/>
      </c>
      <c r="AC509" s="312" t="str">
        <f>IF(AND('別紙3-1_区分⑤所要額内訳'!$I$4="大規模施設等(定員30人以上)",$AC$426&gt;=5),AC402,IF(AND('別紙3-1_区分⑤所要額内訳'!$I$4="小規模施設等(定員29人以下)",$AC$426&gt;=2),AC402,""))</f>
        <v/>
      </c>
      <c r="AD509" s="312" t="str">
        <f>IF(AND('別紙3-1_区分⑤所要額内訳'!$I$4="大規模施設等(定員30人以上)",$AD$426&gt;=5),AD402,IF(AND('別紙3-1_区分⑤所要額内訳'!$I$4="小規模施設等(定員29人以下)",$AD$426&gt;=2),AD402,""))</f>
        <v/>
      </c>
      <c r="AE509" s="312" t="str">
        <f>IF(AND('別紙3-1_区分⑤所要額内訳'!$I$4="大規模施設等(定員30人以上)",$AE$426&gt;=5),AE402,IF(AND('別紙3-1_区分⑤所要額内訳'!$I$4="小規模施設等(定員29人以下)",$AE$426&gt;=2),AE402,""))</f>
        <v/>
      </c>
      <c r="AF509" s="312" t="str">
        <f>IF(AND('別紙3-1_区分⑤所要額内訳'!$I$4="大規模施設等(定員30人以上)",$AF$426&gt;=5),AF402,IF(AND('別紙3-1_区分⑤所要額内訳'!$I$4="小規模施設等(定員29人以下)",$AF$426&gt;=2),AF402,""))</f>
        <v/>
      </c>
      <c r="AG509" s="312" t="str">
        <f>IF(AND('別紙3-1_区分⑤所要額内訳'!$I$4="大規模施設等(定員30人以上)",$AG$426&gt;=5),AG402,IF(AND('別紙3-1_区分⑤所要額内訳'!$I$4="小規模施設等(定員29人以下)",$AG$426&gt;=2),AG402,""))</f>
        <v/>
      </c>
      <c r="AH509" s="312" t="str">
        <f>IF(AND('別紙3-1_区分⑤所要額内訳'!$I$4="大規模施設等(定員30人以上)",$AH$426&gt;=5),AH402,IF(AND('別紙3-1_区分⑤所要額内訳'!$I$4="小規模施設等(定員29人以下)",$AH$426&gt;=2),AH402,""))</f>
        <v/>
      </c>
      <c r="AI509" s="312" t="str">
        <f>IF(AND('別紙3-1_区分⑤所要額内訳'!$I$4="大規模施設等(定員30人以上)",$AI$426&gt;=5),AI402,IF(AND('別紙3-1_区分⑤所要額内訳'!$I$4="小規模施設等(定員29人以下)",$AI$426&gt;=2),AI402,""))</f>
        <v/>
      </c>
      <c r="AJ509" s="312" t="str">
        <f>IF(AND('別紙3-1_区分⑤所要額内訳'!$I$4="大規模施設等(定員30人以上)",$AJ$426&gt;=5),AJ402,IF(AND('別紙3-1_区分⑤所要額内訳'!$I$4="小規模施設等(定員29人以下)",$AJ$426&gt;=2),AJ402,""))</f>
        <v/>
      </c>
      <c r="AK509" s="312" t="str">
        <f>IF(AND('別紙3-1_区分⑤所要額内訳'!$I$4="大規模施設等(定員30人以上)",$AK$426&gt;=5),AK402,IF(AND('別紙3-1_区分⑤所要額内訳'!$I$4="小規模施設等(定員29人以下)",$AK$426&gt;=2),AK402,""))</f>
        <v/>
      </c>
      <c r="AL509" s="312" t="str">
        <f>IF(AND('別紙3-1_区分⑤所要額内訳'!$I$4="大規模施設等(定員30人以上)",$AL$426&gt;=5),AL402,IF(AND('別紙3-1_区分⑤所要額内訳'!$I$4="小規模施設等(定員29人以下)",$AL$426&gt;=2),AL402,""))</f>
        <v/>
      </c>
      <c r="AM509" s="312" t="str">
        <f>IF(AND('別紙3-1_区分⑤所要額内訳'!$I$4="大規模施設等(定員30人以上)",$AM$426&gt;=5),AM402,IF(AND('別紙3-1_区分⑤所要額内訳'!$I$4="小規模施設等(定員29人以下)",$AM$426&gt;=2),AM402,""))</f>
        <v/>
      </c>
      <c r="AN509" s="312" t="str">
        <f>IF(AND('別紙3-1_区分⑤所要額内訳'!$I$4="大規模施設等(定員30人以上)",$AN$426&gt;=5),AN402,IF(AND('別紙3-1_区分⑤所要額内訳'!$I$4="小規模施設等(定員29人以下)",$AN$426&gt;=2),AN402,""))</f>
        <v/>
      </c>
      <c r="AO509" s="312" t="str">
        <f>IF(AND('別紙3-1_区分⑤所要額内訳'!$I$4="大規模施設等(定員30人以上)",$AO$426&gt;=5),AO402,IF(AND('別紙3-1_区分⑤所要額内訳'!$I$4="小規模施設等(定員29人以下)",$AO$426&gt;=2),AO402,""))</f>
        <v/>
      </c>
      <c r="AP509" s="312" t="str">
        <f>IF(AND('別紙3-1_区分⑤所要額内訳'!$I$4="大規模施設等(定員30人以上)",$AP$426&gt;=5),AP402,IF(AND('別紙3-1_区分⑤所要額内訳'!$I$4="小規模施設等(定員29人以下)",$AP$426&gt;=2),AP402,""))</f>
        <v/>
      </c>
      <c r="AQ509" s="312" t="str">
        <f>IF(AND('別紙3-1_区分⑤所要額内訳'!$I$4="大規模施設等(定員30人以上)",$AQ$426&gt;=5),AQ402,IF(AND('別紙3-1_区分⑤所要額内訳'!$I$4="小規模施設等(定員29人以下)",$AQ$426&gt;=2),AQ402,""))</f>
        <v/>
      </c>
      <c r="AR509" s="312" t="str">
        <f>IF(AND('別紙3-1_区分⑤所要額内訳'!$I$4="大規模施設等(定員30人以上)",$AR$426&gt;=5),AR402,IF(AND('別紙3-1_区分⑤所要額内訳'!$I$4="小規模施設等(定員29人以下)",$AR$426&gt;=2),AR402,""))</f>
        <v/>
      </c>
      <c r="AS509" s="312" t="str">
        <f>IF(AND('別紙3-1_区分⑤所要額内訳'!$I$4="大規模施設等(定員30人以上)",$AS$426&gt;=5),AS402,IF(AND('別紙3-1_区分⑤所要額内訳'!$I$4="小規模施設等(定員29人以下)",$AS$426&gt;=2),AS402,""))</f>
        <v/>
      </c>
      <c r="AT509" s="312" t="str">
        <f>IF(AND('別紙3-1_区分⑤所要額内訳'!$I$4="大規模施設等(定員30人以上)",$AT$426&gt;=5),AT402,IF(AND('別紙3-1_区分⑤所要額内訳'!$I$4="小規模施設等(定員29人以下)",$AT$426&gt;=2),AT402,""))</f>
        <v/>
      </c>
      <c r="AU509" s="312" t="str">
        <f>IF(AND('別紙3-1_区分⑤所要額内訳'!$I$4="大規模施設等(定員30人以上)",$AU$426&gt;=5),AU402,IF(AND('別紙3-1_区分⑤所要額内訳'!$I$4="小規模施設等(定員29人以下)",$AU$426&gt;=2),AU402,""))</f>
        <v/>
      </c>
      <c r="AV509" s="312" t="str">
        <f>IF(AND('別紙3-1_区分⑤所要額内訳'!$I$4="大規模施設等(定員30人以上)",$AV$426&gt;=5),AV402,IF(AND('別紙3-1_区分⑤所要額内訳'!$I$4="小規模施設等(定員29人以下)",$AV$426&gt;=2),AV402,""))</f>
        <v/>
      </c>
      <c r="AW509" s="312" t="str">
        <f>IF(AND('別紙3-1_区分⑤所要額内訳'!$I$4="大規模施設等(定員30人以上)",$AW$426&gt;=5),AW402,IF(AND('別紙3-1_区分⑤所要額内訳'!$I$4="小規模施設等(定員29人以下)",$AW$426&gt;=2),AW402,""))</f>
        <v/>
      </c>
      <c r="AX509" s="312" t="str">
        <f>IF(AND('別紙3-1_区分⑤所要額内訳'!$I$4="大規模施設等(定員30人以上)",$AX$426&gt;=5),AX402,IF(AND('別紙3-1_区分⑤所要額内訳'!$I$4="小規模施設等(定員29人以下)",$AX$426&gt;=2),AX402,""))</f>
        <v/>
      </c>
      <c r="AY509" s="312" t="str">
        <f>IF(AND('別紙3-1_区分⑤所要額内訳'!$I$4="大規模施設等(定員30人以上)",$AY$426&gt;=5),AY402,IF(AND('別紙3-1_区分⑤所要額内訳'!$I$4="小規模施設等(定員29人以下)",$AY$426&gt;=2),AY402,""))</f>
        <v/>
      </c>
      <c r="AZ509" s="312" t="str">
        <f>IF(AND('別紙3-1_区分⑤所要額内訳'!$I$4="大規模施設等(定員30人以上)",$AZ$426&gt;=5),AZ402,IF(AND('別紙3-1_区分⑤所要額内訳'!$I$4="小規模施設等(定員29人以下)",$AZ$426&gt;=2),AZ402,""))</f>
        <v/>
      </c>
      <c r="BA509" s="312" t="str">
        <f>IF(AND('別紙3-1_区分⑤所要額内訳'!$I$4="大規模施設等(定員30人以上)",$BA$426&gt;=5),BA402,IF(AND('別紙3-1_区分⑤所要額内訳'!$I$4="小規模施設等(定員29人以下)",$BA$426&gt;=2),BA402,""))</f>
        <v/>
      </c>
      <c r="BB509" s="311">
        <f t="shared" si="459"/>
        <v>0</v>
      </c>
    </row>
    <row r="510" spans="1:54">
      <c r="A510" s="307" t="str">
        <f t="shared" si="458"/>
        <v/>
      </c>
      <c r="B510" s="313" t="str">
        <f t="shared" si="458"/>
        <v/>
      </c>
      <c r="C510" s="307" t="str">
        <f t="shared" si="458"/>
        <v/>
      </c>
      <c r="D510" s="312" t="str">
        <f>IF(AND('別紙3-1_区分⑤所要額内訳'!$I$4="大規模施設等(定員30人以上)",$D$426&gt;=5),D403,IF(AND('別紙3-1_区分⑤所要額内訳'!$I$4="小規模施設等(定員29人以下)",$D$426&gt;=2),D403,""))</f>
        <v/>
      </c>
      <c r="E510" s="312" t="str">
        <f>IF(AND('別紙3-1_区分⑤所要額内訳'!$I$4="大規模施設等(定員30人以上)",$E$426&gt;=5),E403,IF(AND('別紙3-1_区分⑤所要額内訳'!$I$4="小規模施設等(定員29人以下)",$E$426&gt;=2),E403,""))</f>
        <v/>
      </c>
      <c r="F510" s="312" t="str">
        <f>IF(AND('別紙3-1_区分⑤所要額内訳'!$I$4="大規模施設等(定員30人以上)",$F$426&gt;=5),F403,IF(AND('別紙3-1_区分⑤所要額内訳'!$I$4="小規模施設等(定員29人以下)",$F$426&gt;=2),F403,""))</f>
        <v/>
      </c>
      <c r="G510" s="312" t="str">
        <f>IF(AND('別紙3-1_区分⑤所要額内訳'!$I$4="大規模施設等(定員30人以上)",$G$426&gt;=5),G403,IF(AND('別紙3-1_区分⑤所要額内訳'!$I$4="小規模施設等(定員29人以下)",$G$426&gt;=2),G403,""))</f>
        <v/>
      </c>
      <c r="H510" s="312" t="str">
        <f>IF(AND('別紙3-1_区分⑤所要額内訳'!$I$4="大規模施設等(定員30人以上)",$H$426&gt;=5),H403,IF(AND('別紙3-1_区分⑤所要額内訳'!$I$4="小規模施設等(定員29人以下)",$H$426&gt;=2),H403,""))</f>
        <v/>
      </c>
      <c r="I510" s="312" t="str">
        <f>IF(AND('別紙3-1_区分⑤所要額内訳'!$I$4="大規模施設等(定員30人以上)",$I$426&gt;=5),I403,IF(AND('別紙3-1_区分⑤所要額内訳'!$I$4="小規模施設等(定員29人以下)",$I$426&gt;=2),I403,""))</f>
        <v/>
      </c>
      <c r="J510" s="312" t="str">
        <f>IF(AND('別紙3-1_区分⑤所要額内訳'!$I$4="大規模施設等(定員30人以上)",$J$426&gt;=5),J403,IF(AND('別紙3-1_区分⑤所要額内訳'!$I$4="小規模施設等(定員29人以下)",$J$426&gt;=2),J403,""))</f>
        <v/>
      </c>
      <c r="K510" s="312" t="str">
        <f>IF(AND('別紙3-1_区分⑤所要額内訳'!$I$4="大規模施設等(定員30人以上)",$K$426&gt;=5),K403,IF(AND('別紙3-1_区分⑤所要額内訳'!$I$4="小規模施設等(定員29人以下)",$K$426&gt;=2),K403,""))</f>
        <v/>
      </c>
      <c r="L510" s="312" t="str">
        <f>IF(AND('別紙3-1_区分⑤所要額内訳'!$I$4="大規模施設等(定員30人以上)",$L$426&gt;=5),L403,IF(AND('別紙3-1_区分⑤所要額内訳'!$I$4="小規模施設等(定員29人以下)",$L$426&gt;=2),L403,""))</f>
        <v/>
      </c>
      <c r="M510" s="312" t="str">
        <f>IF(AND('別紙3-1_区分⑤所要額内訳'!$I$4="大規模施設等(定員30人以上)",$M$426&gt;=5),M403,IF(AND('別紙3-1_区分⑤所要額内訳'!$I$4="小規模施設等(定員29人以下)",$M$426&gt;=2),M403,""))</f>
        <v/>
      </c>
      <c r="N510" s="312" t="str">
        <f>IF(AND('別紙3-1_区分⑤所要額内訳'!$I$4="大規模施設等(定員30人以上)",$N$426&gt;=5),N403,IF(AND('別紙3-1_区分⑤所要額内訳'!$I$4="小規模施設等(定員29人以下)",$N$426&gt;=2),N403,""))</f>
        <v/>
      </c>
      <c r="O510" s="312" t="str">
        <f>IF(AND('別紙3-1_区分⑤所要額内訳'!$I$4="大規模施設等(定員30人以上)",$O$426&gt;=5),O403,IF(AND('別紙3-1_区分⑤所要額内訳'!$I$4="小規模施設等(定員29人以下)",$O$426&gt;=2),O403,""))</f>
        <v/>
      </c>
      <c r="P510" s="312" t="str">
        <f>IF(AND('別紙3-1_区分⑤所要額内訳'!$I$4="大規模施設等(定員30人以上)",$P$426&gt;=5),P403,IF(AND('別紙3-1_区分⑤所要額内訳'!$I$4="小規模施設等(定員29人以下)",$P$426&gt;=2),P403,""))</f>
        <v/>
      </c>
      <c r="Q510" s="312" t="str">
        <f>IF(AND('別紙3-1_区分⑤所要額内訳'!$I$4="大規模施設等(定員30人以上)",$Q$426&gt;=5),Q403,IF(AND('別紙3-1_区分⑤所要額内訳'!$I$4="小規模施設等(定員29人以下)",$Q$426&gt;=2),Q403,""))</f>
        <v/>
      </c>
      <c r="R510" s="312" t="str">
        <f>IF(AND('別紙3-1_区分⑤所要額内訳'!$I$4="大規模施設等(定員30人以上)",$R$426&gt;=5),R403,IF(AND('別紙3-1_区分⑤所要額内訳'!$I$4="小規模施設等(定員29人以下)",$R$426&gt;=2),R403,""))</f>
        <v/>
      </c>
      <c r="S510" s="312" t="str">
        <f>IF(AND('別紙3-1_区分⑤所要額内訳'!$I$4="大規模施設等(定員30人以上)",$S$426&gt;=5),S403,IF(AND('別紙3-1_区分⑤所要額内訳'!$I$4="小規模施設等(定員29人以下)",$S$426&gt;=2),S403,""))</f>
        <v/>
      </c>
      <c r="T510" s="312" t="str">
        <f>IF(AND('別紙3-1_区分⑤所要額内訳'!$I$4="大規模施設等(定員30人以上)",$T$426&gt;=5),T403,IF(AND('別紙3-1_区分⑤所要額内訳'!$I$4="小規模施設等(定員29人以下)",$T$426&gt;=2),T403,""))</f>
        <v/>
      </c>
      <c r="U510" s="312" t="str">
        <f>IF(AND('別紙3-1_区分⑤所要額内訳'!$I$4="大規模施設等(定員30人以上)",$U$426&gt;=5),U403,IF(AND('別紙3-1_区分⑤所要額内訳'!$I$4="小規模施設等(定員29人以下)",$U$426&gt;=2),U403,""))</f>
        <v/>
      </c>
      <c r="V510" s="312" t="str">
        <f>IF(AND('別紙3-1_区分⑤所要額内訳'!$I$4="大規模施設等(定員30人以上)",$V$426&gt;=5),V403,IF(AND('別紙3-1_区分⑤所要額内訳'!$I$4="小規模施設等(定員29人以下)",$V$426&gt;=2),V403,""))</f>
        <v/>
      </c>
      <c r="W510" s="312" t="str">
        <f>IF(AND('別紙3-1_区分⑤所要額内訳'!$I$4="大規模施設等(定員30人以上)",$W$426&gt;=5),W403,IF(AND('別紙3-1_区分⑤所要額内訳'!$I$4="小規模施設等(定員29人以下)",$W$426&gt;=2),W403,""))</f>
        <v/>
      </c>
      <c r="X510" s="312" t="str">
        <f>IF(AND('別紙3-1_区分⑤所要額内訳'!$I$4="大規模施設等(定員30人以上)",$X$426&gt;=5),X403,IF(AND('別紙3-1_区分⑤所要額内訳'!$I$4="小規模施設等(定員29人以下)",$X$426&gt;=2),X403,""))</f>
        <v/>
      </c>
      <c r="Y510" s="312" t="str">
        <f>IF(AND('別紙3-1_区分⑤所要額内訳'!$I$4="大規模施設等(定員30人以上)",$Y$426&gt;=5),Y403,IF(AND('別紙3-1_区分⑤所要額内訳'!$I$4="小規模施設等(定員29人以下)",$Y$426&gt;=2),Y403,""))</f>
        <v/>
      </c>
      <c r="Z510" s="312" t="str">
        <f>IF(AND('別紙3-1_区分⑤所要額内訳'!$I$4="大規模施設等(定員30人以上)",$Z$426&gt;=5),Z403,IF(AND('別紙3-1_区分⑤所要額内訳'!$I$4="小規模施設等(定員29人以下)",$Z$426&gt;=2),Z403,""))</f>
        <v/>
      </c>
      <c r="AA510" s="312" t="str">
        <f>IF(AND('別紙3-1_区分⑤所要額内訳'!$I$4="大規模施設等(定員30人以上)",$AA$426&gt;=5),AA403,IF(AND('別紙3-1_区分⑤所要額内訳'!$I$4="小規模施設等(定員29人以下)",$AA$426&gt;=2),AA403,""))</f>
        <v/>
      </c>
      <c r="AB510" s="312" t="str">
        <f>IF(AND('別紙3-1_区分⑤所要額内訳'!$I$4="大規模施設等(定員30人以上)",$AB$426&gt;=5),AB403,IF(AND('別紙3-1_区分⑤所要額内訳'!$I$4="小規模施設等(定員29人以下)",$AB$426&gt;=2),AB403,""))</f>
        <v/>
      </c>
      <c r="AC510" s="312" t="str">
        <f>IF(AND('別紙3-1_区分⑤所要額内訳'!$I$4="大規模施設等(定員30人以上)",$AC$426&gt;=5),AC403,IF(AND('別紙3-1_区分⑤所要額内訳'!$I$4="小規模施設等(定員29人以下)",$AC$426&gt;=2),AC403,""))</f>
        <v/>
      </c>
      <c r="AD510" s="312" t="str">
        <f>IF(AND('別紙3-1_区分⑤所要額内訳'!$I$4="大規模施設等(定員30人以上)",$AD$426&gt;=5),AD403,IF(AND('別紙3-1_区分⑤所要額内訳'!$I$4="小規模施設等(定員29人以下)",$AD$426&gt;=2),AD403,""))</f>
        <v/>
      </c>
      <c r="AE510" s="312" t="str">
        <f>IF(AND('別紙3-1_区分⑤所要額内訳'!$I$4="大規模施設等(定員30人以上)",$AE$426&gt;=5),AE403,IF(AND('別紙3-1_区分⑤所要額内訳'!$I$4="小規模施設等(定員29人以下)",$AE$426&gt;=2),AE403,""))</f>
        <v/>
      </c>
      <c r="AF510" s="312" t="str">
        <f>IF(AND('別紙3-1_区分⑤所要額内訳'!$I$4="大規模施設等(定員30人以上)",$AF$426&gt;=5),AF403,IF(AND('別紙3-1_区分⑤所要額内訳'!$I$4="小規模施設等(定員29人以下)",$AF$426&gt;=2),AF403,""))</f>
        <v/>
      </c>
      <c r="AG510" s="312" t="str">
        <f>IF(AND('別紙3-1_区分⑤所要額内訳'!$I$4="大規模施設等(定員30人以上)",$AG$426&gt;=5),AG403,IF(AND('別紙3-1_区分⑤所要額内訳'!$I$4="小規模施設等(定員29人以下)",$AG$426&gt;=2),AG403,""))</f>
        <v/>
      </c>
      <c r="AH510" s="312" t="str">
        <f>IF(AND('別紙3-1_区分⑤所要額内訳'!$I$4="大規模施設等(定員30人以上)",$AH$426&gt;=5),AH403,IF(AND('別紙3-1_区分⑤所要額内訳'!$I$4="小規模施設等(定員29人以下)",$AH$426&gt;=2),AH403,""))</f>
        <v/>
      </c>
      <c r="AI510" s="312" t="str">
        <f>IF(AND('別紙3-1_区分⑤所要額内訳'!$I$4="大規模施設等(定員30人以上)",$AI$426&gt;=5),AI403,IF(AND('別紙3-1_区分⑤所要額内訳'!$I$4="小規模施設等(定員29人以下)",$AI$426&gt;=2),AI403,""))</f>
        <v/>
      </c>
      <c r="AJ510" s="312" t="str">
        <f>IF(AND('別紙3-1_区分⑤所要額内訳'!$I$4="大規模施設等(定員30人以上)",$AJ$426&gt;=5),AJ403,IF(AND('別紙3-1_区分⑤所要額内訳'!$I$4="小規模施設等(定員29人以下)",$AJ$426&gt;=2),AJ403,""))</f>
        <v/>
      </c>
      <c r="AK510" s="312" t="str">
        <f>IF(AND('別紙3-1_区分⑤所要額内訳'!$I$4="大規模施設等(定員30人以上)",$AK$426&gt;=5),AK403,IF(AND('別紙3-1_区分⑤所要額内訳'!$I$4="小規模施設等(定員29人以下)",$AK$426&gt;=2),AK403,""))</f>
        <v/>
      </c>
      <c r="AL510" s="312" t="str">
        <f>IF(AND('別紙3-1_区分⑤所要額内訳'!$I$4="大規模施設等(定員30人以上)",$AL$426&gt;=5),AL403,IF(AND('別紙3-1_区分⑤所要額内訳'!$I$4="小規模施設等(定員29人以下)",$AL$426&gt;=2),AL403,""))</f>
        <v/>
      </c>
      <c r="AM510" s="312" t="str">
        <f>IF(AND('別紙3-1_区分⑤所要額内訳'!$I$4="大規模施設等(定員30人以上)",$AM$426&gt;=5),AM403,IF(AND('別紙3-1_区分⑤所要額内訳'!$I$4="小規模施設等(定員29人以下)",$AM$426&gt;=2),AM403,""))</f>
        <v/>
      </c>
      <c r="AN510" s="312" t="str">
        <f>IF(AND('別紙3-1_区分⑤所要額内訳'!$I$4="大規模施設等(定員30人以上)",$AN$426&gt;=5),AN403,IF(AND('別紙3-1_区分⑤所要額内訳'!$I$4="小規模施設等(定員29人以下)",$AN$426&gt;=2),AN403,""))</f>
        <v/>
      </c>
      <c r="AO510" s="312" t="str">
        <f>IF(AND('別紙3-1_区分⑤所要額内訳'!$I$4="大規模施設等(定員30人以上)",$AO$426&gt;=5),AO403,IF(AND('別紙3-1_区分⑤所要額内訳'!$I$4="小規模施設等(定員29人以下)",$AO$426&gt;=2),AO403,""))</f>
        <v/>
      </c>
      <c r="AP510" s="312" t="str">
        <f>IF(AND('別紙3-1_区分⑤所要額内訳'!$I$4="大規模施設等(定員30人以上)",$AP$426&gt;=5),AP403,IF(AND('別紙3-1_区分⑤所要額内訳'!$I$4="小規模施設等(定員29人以下)",$AP$426&gt;=2),AP403,""))</f>
        <v/>
      </c>
      <c r="AQ510" s="312" t="str">
        <f>IF(AND('別紙3-1_区分⑤所要額内訳'!$I$4="大規模施設等(定員30人以上)",$AQ$426&gt;=5),AQ403,IF(AND('別紙3-1_区分⑤所要額内訳'!$I$4="小規模施設等(定員29人以下)",$AQ$426&gt;=2),AQ403,""))</f>
        <v/>
      </c>
      <c r="AR510" s="312" t="str">
        <f>IF(AND('別紙3-1_区分⑤所要額内訳'!$I$4="大規模施設等(定員30人以上)",$AR$426&gt;=5),AR403,IF(AND('別紙3-1_区分⑤所要額内訳'!$I$4="小規模施設等(定員29人以下)",$AR$426&gt;=2),AR403,""))</f>
        <v/>
      </c>
      <c r="AS510" s="312" t="str">
        <f>IF(AND('別紙3-1_区分⑤所要額内訳'!$I$4="大規模施設等(定員30人以上)",$AS$426&gt;=5),AS403,IF(AND('別紙3-1_区分⑤所要額内訳'!$I$4="小規模施設等(定員29人以下)",$AS$426&gt;=2),AS403,""))</f>
        <v/>
      </c>
      <c r="AT510" s="312" t="str">
        <f>IF(AND('別紙3-1_区分⑤所要額内訳'!$I$4="大規模施設等(定員30人以上)",$AT$426&gt;=5),AT403,IF(AND('別紙3-1_区分⑤所要額内訳'!$I$4="小規模施設等(定員29人以下)",$AT$426&gt;=2),AT403,""))</f>
        <v/>
      </c>
      <c r="AU510" s="312" t="str">
        <f>IF(AND('別紙3-1_区分⑤所要額内訳'!$I$4="大規模施設等(定員30人以上)",$AU$426&gt;=5),AU403,IF(AND('別紙3-1_区分⑤所要額内訳'!$I$4="小規模施設等(定員29人以下)",$AU$426&gt;=2),AU403,""))</f>
        <v/>
      </c>
      <c r="AV510" s="312" t="str">
        <f>IF(AND('別紙3-1_区分⑤所要額内訳'!$I$4="大規模施設等(定員30人以上)",$AV$426&gt;=5),AV403,IF(AND('別紙3-1_区分⑤所要額内訳'!$I$4="小規模施設等(定員29人以下)",$AV$426&gt;=2),AV403,""))</f>
        <v/>
      </c>
      <c r="AW510" s="312" t="str">
        <f>IF(AND('別紙3-1_区分⑤所要額内訳'!$I$4="大規模施設等(定員30人以上)",$AW$426&gt;=5),AW403,IF(AND('別紙3-1_区分⑤所要額内訳'!$I$4="小規模施設等(定員29人以下)",$AW$426&gt;=2),AW403,""))</f>
        <v/>
      </c>
      <c r="AX510" s="312" t="str">
        <f>IF(AND('別紙3-1_区分⑤所要額内訳'!$I$4="大規模施設等(定員30人以上)",$AX$426&gt;=5),AX403,IF(AND('別紙3-1_区分⑤所要額内訳'!$I$4="小規模施設等(定員29人以下)",$AX$426&gt;=2),AX403,""))</f>
        <v/>
      </c>
      <c r="AY510" s="312" t="str">
        <f>IF(AND('別紙3-1_区分⑤所要額内訳'!$I$4="大規模施設等(定員30人以上)",$AY$426&gt;=5),AY403,IF(AND('別紙3-1_区分⑤所要額内訳'!$I$4="小規模施設等(定員29人以下)",$AY$426&gt;=2),AY403,""))</f>
        <v/>
      </c>
      <c r="AZ510" s="312" t="str">
        <f>IF(AND('別紙3-1_区分⑤所要額内訳'!$I$4="大規模施設等(定員30人以上)",$AZ$426&gt;=5),AZ403,IF(AND('別紙3-1_区分⑤所要額内訳'!$I$4="小規模施設等(定員29人以下)",$AZ$426&gt;=2),AZ403,""))</f>
        <v/>
      </c>
      <c r="BA510" s="312" t="str">
        <f>IF(AND('別紙3-1_区分⑤所要額内訳'!$I$4="大規模施設等(定員30人以上)",$BA$426&gt;=5),BA403,IF(AND('別紙3-1_区分⑤所要額内訳'!$I$4="小規模施設等(定員29人以下)",$BA$426&gt;=2),BA403,""))</f>
        <v/>
      </c>
      <c r="BB510" s="311">
        <f t="shared" si="459"/>
        <v>0</v>
      </c>
    </row>
    <row r="511" spans="1:54">
      <c r="A511" s="307" t="str">
        <f t="shared" si="458"/>
        <v/>
      </c>
      <c r="B511" s="313" t="str">
        <f t="shared" si="458"/>
        <v/>
      </c>
      <c r="C511" s="307" t="str">
        <f t="shared" si="458"/>
        <v/>
      </c>
      <c r="D511" s="312" t="str">
        <f>IF(AND('別紙3-1_区分⑤所要額内訳'!$I$4="大規模施設等(定員30人以上)",$D$426&gt;=5),D404,IF(AND('別紙3-1_区分⑤所要額内訳'!$I$4="小規模施設等(定員29人以下)",$D$426&gt;=2),D404,""))</f>
        <v/>
      </c>
      <c r="E511" s="312" t="str">
        <f>IF(AND('別紙3-1_区分⑤所要額内訳'!$I$4="大規模施設等(定員30人以上)",$E$426&gt;=5),E404,IF(AND('別紙3-1_区分⑤所要額内訳'!$I$4="小規模施設等(定員29人以下)",$E$426&gt;=2),E404,""))</f>
        <v/>
      </c>
      <c r="F511" s="312" t="str">
        <f>IF(AND('別紙3-1_区分⑤所要額内訳'!$I$4="大規模施設等(定員30人以上)",$F$426&gt;=5),F404,IF(AND('別紙3-1_区分⑤所要額内訳'!$I$4="小規模施設等(定員29人以下)",$F$426&gt;=2),F404,""))</f>
        <v/>
      </c>
      <c r="G511" s="312" t="str">
        <f>IF(AND('別紙3-1_区分⑤所要額内訳'!$I$4="大規模施設等(定員30人以上)",$G$426&gt;=5),G404,IF(AND('別紙3-1_区分⑤所要額内訳'!$I$4="小規模施設等(定員29人以下)",$G$426&gt;=2),G404,""))</f>
        <v/>
      </c>
      <c r="H511" s="312" t="str">
        <f>IF(AND('別紙3-1_区分⑤所要額内訳'!$I$4="大規模施設等(定員30人以上)",$H$426&gt;=5),H404,IF(AND('別紙3-1_区分⑤所要額内訳'!$I$4="小規模施設等(定員29人以下)",$H$426&gt;=2),H404,""))</f>
        <v/>
      </c>
      <c r="I511" s="312" t="str">
        <f>IF(AND('別紙3-1_区分⑤所要額内訳'!$I$4="大規模施設等(定員30人以上)",$I$426&gt;=5),I404,IF(AND('別紙3-1_区分⑤所要額内訳'!$I$4="小規模施設等(定員29人以下)",$I$426&gt;=2),I404,""))</f>
        <v/>
      </c>
      <c r="J511" s="312" t="str">
        <f>IF(AND('別紙3-1_区分⑤所要額内訳'!$I$4="大規模施設等(定員30人以上)",$J$426&gt;=5),J404,IF(AND('別紙3-1_区分⑤所要額内訳'!$I$4="小規模施設等(定員29人以下)",$J$426&gt;=2),J404,""))</f>
        <v/>
      </c>
      <c r="K511" s="312" t="str">
        <f>IF(AND('別紙3-1_区分⑤所要額内訳'!$I$4="大規模施設等(定員30人以上)",$K$426&gt;=5),K404,IF(AND('別紙3-1_区分⑤所要額内訳'!$I$4="小規模施設等(定員29人以下)",$K$426&gt;=2),K404,""))</f>
        <v/>
      </c>
      <c r="L511" s="312" t="str">
        <f>IF(AND('別紙3-1_区分⑤所要額内訳'!$I$4="大規模施設等(定員30人以上)",$L$426&gt;=5),L404,IF(AND('別紙3-1_区分⑤所要額内訳'!$I$4="小規模施設等(定員29人以下)",$L$426&gt;=2),L404,""))</f>
        <v/>
      </c>
      <c r="M511" s="312" t="str">
        <f>IF(AND('別紙3-1_区分⑤所要額内訳'!$I$4="大規模施設等(定員30人以上)",$M$426&gt;=5),M404,IF(AND('別紙3-1_区分⑤所要額内訳'!$I$4="小規模施設等(定員29人以下)",$M$426&gt;=2),M404,""))</f>
        <v/>
      </c>
      <c r="N511" s="312" t="str">
        <f>IF(AND('別紙3-1_区分⑤所要額内訳'!$I$4="大規模施設等(定員30人以上)",$N$426&gt;=5),N404,IF(AND('別紙3-1_区分⑤所要額内訳'!$I$4="小規模施設等(定員29人以下)",$N$426&gt;=2),N404,""))</f>
        <v/>
      </c>
      <c r="O511" s="312" t="str">
        <f>IF(AND('別紙3-1_区分⑤所要額内訳'!$I$4="大規模施設等(定員30人以上)",$O$426&gt;=5),O404,IF(AND('別紙3-1_区分⑤所要額内訳'!$I$4="小規模施設等(定員29人以下)",$O$426&gt;=2),O404,""))</f>
        <v/>
      </c>
      <c r="P511" s="312" t="str">
        <f>IF(AND('別紙3-1_区分⑤所要額内訳'!$I$4="大規模施設等(定員30人以上)",$P$426&gt;=5),P404,IF(AND('別紙3-1_区分⑤所要額内訳'!$I$4="小規模施設等(定員29人以下)",$P$426&gt;=2),P404,""))</f>
        <v/>
      </c>
      <c r="Q511" s="312" t="str">
        <f>IF(AND('別紙3-1_区分⑤所要額内訳'!$I$4="大規模施設等(定員30人以上)",$Q$426&gt;=5),Q404,IF(AND('別紙3-1_区分⑤所要額内訳'!$I$4="小規模施設等(定員29人以下)",$Q$426&gt;=2),Q404,""))</f>
        <v/>
      </c>
      <c r="R511" s="312" t="str">
        <f>IF(AND('別紙3-1_区分⑤所要額内訳'!$I$4="大規模施設等(定員30人以上)",$R$426&gt;=5),R404,IF(AND('別紙3-1_区分⑤所要額内訳'!$I$4="小規模施設等(定員29人以下)",$R$426&gt;=2),R404,""))</f>
        <v/>
      </c>
      <c r="S511" s="312" t="str">
        <f>IF(AND('別紙3-1_区分⑤所要額内訳'!$I$4="大規模施設等(定員30人以上)",$S$426&gt;=5),S404,IF(AND('別紙3-1_区分⑤所要額内訳'!$I$4="小規模施設等(定員29人以下)",$S$426&gt;=2),S404,""))</f>
        <v/>
      </c>
      <c r="T511" s="312" t="str">
        <f>IF(AND('別紙3-1_区分⑤所要額内訳'!$I$4="大規模施設等(定員30人以上)",$T$426&gt;=5),T404,IF(AND('別紙3-1_区分⑤所要額内訳'!$I$4="小規模施設等(定員29人以下)",$T$426&gt;=2),T404,""))</f>
        <v/>
      </c>
      <c r="U511" s="312" t="str">
        <f>IF(AND('別紙3-1_区分⑤所要額内訳'!$I$4="大規模施設等(定員30人以上)",$U$426&gt;=5),U404,IF(AND('別紙3-1_区分⑤所要額内訳'!$I$4="小規模施設等(定員29人以下)",$U$426&gt;=2),U404,""))</f>
        <v/>
      </c>
      <c r="V511" s="312" t="str">
        <f>IF(AND('別紙3-1_区分⑤所要額内訳'!$I$4="大規模施設等(定員30人以上)",$V$426&gt;=5),V404,IF(AND('別紙3-1_区分⑤所要額内訳'!$I$4="小規模施設等(定員29人以下)",$V$426&gt;=2),V404,""))</f>
        <v/>
      </c>
      <c r="W511" s="312" t="str">
        <f>IF(AND('別紙3-1_区分⑤所要額内訳'!$I$4="大規模施設等(定員30人以上)",$W$426&gt;=5),W404,IF(AND('別紙3-1_区分⑤所要額内訳'!$I$4="小規模施設等(定員29人以下)",$W$426&gt;=2),W404,""))</f>
        <v/>
      </c>
      <c r="X511" s="312" t="str">
        <f>IF(AND('別紙3-1_区分⑤所要額内訳'!$I$4="大規模施設等(定員30人以上)",$X$426&gt;=5),X404,IF(AND('別紙3-1_区分⑤所要額内訳'!$I$4="小規模施設等(定員29人以下)",$X$426&gt;=2),X404,""))</f>
        <v/>
      </c>
      <c r="Y511" s="312" t="str">
        <f>IF(AND('別紙3-1_区分⑤所要額内訳'!$I$4="大規模施設等(定員30人以上)",$Y$426&gt;=5),Y404,IF(AND('別紙3-1_区分⑤所要額内訳'!$I$4="小規模施設等(定員29人以下)",$Y$426&gt;=2),Y404,""))</f>
        <v/>
      </c>
      <c r="Z511" s="312" t="str">
        <f>IF(AND('別紙3-1_区分⑤所要額内訳'!$I$4="大規模施設等(定員30人以上)",$Z$426&gt;=5),Z404,IF(AND('別紙3-1_区分⑤所要額内訳'!$I$4="小規模施設等(定員29人以下)",$Z$426&gt;=2),Z404,""))</f>
        <v/>
      </c>
      <c r="AA511" s="312" t="str">
        <f>IF(AND('別紙3-1_区分⑤所要額内訳'!$I$4="大規模施設等(定員30人以上)",$AA$426&gt;=5),AA404,IF(AND('別紙3-1_区分⑤所要額内訳'!$I$4="小規模施設等(定員29人以下)",$AA$426&gt;=2),AA404,""))</f>
        <v/>
      </c>
      <c r="AB511" s="312" t="str">
        <f>IF(AND('別紙3-1_区分⑤所要額内訳'!$I$4="大規模施設等(定員30人以上)",$AB$426&gt;=5),AB404,IF(AND('別紙3-1_区分⑤所要額内訳'!$I$4="小規模施設等(定員29人以下)",$AB$426&gt;=2),AB404,""))</f>
        <v/>
      </c>
      <c r="AC511" s="312" t="str">
        <f>IF(AND('別紙3-1_区分⑤所要額内訳'!$I$4="大規模施設等(定員30人以上)",$AC$426&gt;=5),AC404,IF(AND('別紙3-1_区分⑤所要額内訳'!$I$4="小規模施設等(定員29人以下)",$AC$426&gt;=2),AC404,""))</f>
        <v/>
      </c>
      <c r="AD511" s="312" t="str">
        <f>IF(AND('別紙3-1_区分⑤所要額内訳'!$I$4="大規模施設等(定員30人以上)",$AD$426&gt;=5),AD404,IF(AND('別紙3-1_区分⑤所要額内訳'!$I$4="小規模施設等(定員29人以下)",$AD$426&gt;=2),AD404,""))</f>
        <v/>
      </c>
      <c r="AE511" s="312" t="str">
        <f>IF(AND('別紙3-1_区分⑤所要額内訳'!$I$4="大規模施設等(定員30人以上)",$AE$426&gt;=5),AE404,IF(AND('別紙3-1_区分⑤所要額内訳'!$I$4="小規模施設等(定員29人以下)",$AE$426&gt;=2),AE404,""))</f>
        <v/>
      </c>
      <c r="AF511" s="312" t="str">
        <f>IF(AND('別紙3-1_区分⑤所要額内訳'!$I$4="大規模施設等(定員30人以上)",$AF$426&gt;=5),AF404,IF(AND('別紙3-1_区分⑤所要額内訳'!$I$4="小規模施設等(定員29人以下)",$AF$426&gt;=2),AF404,""))</f>
        <v/>
      </c>
      <c r="AG511" s="312" t="str">
        <f>IF(AND('別紙3-1_区分⑤所要額内訳'!$I$4="大規模施設等(定員30人以上)",$AG$426&gt;=5),AG404,IF(AND('別紙3-1_区分⑤所要額内訳'!$I$4="小規模施設等(定員29人以下)",$AG$426&gt;=2),AG404,""))</f>
        <v/>
      </c>
      <c r="AH511" s="312" t="str">
        <f>IF(AND('別紙3-1_区分⑤所要額内訳'!$I$4="大規模施設等(定員30人以上)",$AH$426&gt;=5),AH404,IF(AND('別紙3-1_区分⑤所要額内訳'!$I$4="小規模施設等(定員29人以下)",$AH$426&gt;=2),AH404,""))</f>
        <v/>
      </c>
      <c r="AI511" s="312" t="str">
        <f>IF(AND('別紙3-1_区分⑤所要額内訳'!$I$4="大規模施設等(定員30人以上)",$AI$426&gt;=5),AI404,IF(AND('別紙3-1_区分⑤所要額内訳'!$I$4="小規模施設等(定員29人以下)",$AI$426&gt;=2),AI404,""))</f>
        <v/>
      </c>
      <c r="AJ511" s="312" t="str">
        <f>IF(AND('別紙3-1_区分⑤所要額内訳'!$I$4="大規模施設等(定員30人以上)",$AJ$426&gt;=5),AJ404,IF(AND('別紙3-1_区分⑤所要額内訳'!$I$4="小規模施設等(定員29人以下)",$AJ$426&gt;=2),AJ404,""))</f>
        <v/>
      </c>
      <c r="AK511" s="312" t="str">
        <f>IF(AND('別紙3-1_区分⑤所要額内訳'!$I$4="大規模施設等(定員30人以上)",$AK$426&gt;=5),AK404,IF(AND('別紙3-1_区分⑤所要額内訳'!$I$4="小規模施設等(定員29人以下)",$AK$426&gt;=2),AK404,""))</f>
        <v/>
      </c>
      <c r="AL511" s="312" t="str">
        <f>IF(AND('別紙3-1_区分⑤所要額内訳'!$I$4="大規模施設等(定員30人以上)",$AL$426&gt;=5),AL404,IF(AND('別紙3-1_区分⑤所要額内訳'!$I$4="小規模施設等(定員29人以下)",$AL$426&gt;=2),AL404,""))</f>
        <v/>
      </c>
      <c r="AM511" s="312" t="str">
        <f>IF(AND('別紙3-1_区分⑤所要額内訳'!$I$4="大規模施設等(定員30人以上)",$AM$426&gt;=5),AM404,IF(AND('別紙3-1_区分⑤所要額内訳'!$I$4="小規模施設等(定員29人以下)",$AM$426&gt;=2),AM404,""))</f>
        <v/>
      </c>
      <c r="AN511" s="312" t="str">
        <f>IF(AND('別紙3-1_区分⑤所要額内訳'!$I$4="大規模施設等(定員30人以上)",$AN$426&gt;=5),AN404,IF(AND('別紙3-1_区分⑤所要額内訳'!$I$4="小規模施設等(定員29人以下)",$AN$426&gt;=2),AN404,""))</f>
        <v/>
      </c>
      <c r="AO511" s="312" t="str">
        <f>IF(AND('別紙3-1_区分⑤所要額内訳'!$I$4="大規模施設等(定員30人以上)",$AO$426&gt;=5),AO404,IF(AND('別紙3-1_区分⑤所要額内訳'!$I$4="小規模施設等(定員29人以下)",$AO$426&gt;=2),AO404,""))</f>
        <v/>
      </c>
      <c r="AP511" s="312" t="str">
        <f>IF(AND('別紙3-1_区分⑤所要額内訳'!$I$4="大規模施設等(定員30人以上)",$AP$426&gt;=5),AP404,IF(AND('別紙3-1_区分⑤所要額内訳'!$I$4="小規模施設等(定員29人以下)",$AP$426&gt;=2),AP404,""))</f>
        <v/>
      </c>
      <c r="AQ511" s="312" t="str">
        <f>IF(AND('別紙3-1_区分⑤所要額内訳'!$I$4="大規模施設等(定員30人以上)",$AQ$426&gt;=5),AQ404,IF(AND('別紙3-1_区分⑤所要額内訳'!$I$4="小規模施設等(定員29人以下)",$AQ$426&gt;=2),AQ404,""))</f>
        <v/>
      </c>
      <c r="AR511" s="312" t="str">
        <f>IF(AND('別紙3-1_区分⑤所要額内訳'!$I$4="大規模施設等(定員30人以上)",$AR$426&gt;=5),AR404,IF(AND('別紙3-1_区分⑤所要額内訳'!$I$4="小規模施設等(定員29人以下)",$AR$426&gt;=2),AR404,""))</f>
        <v/>
      </c>
      <c r="AS511" s="312" t="str">
        <f>IF(AND('別紙3-1_区分⑤所要額内訳'!$I$4="大規模施設等(定員30人以上)",$AS$426&gt;=5),AS404,IF(AND('別紙3-1_区分⑤所要額内訳'!$I$4="小規模施設等(定員29人以下)",$AS$426&gt;=2),AS404,""))</f>
        <v/>
      </c>
      <c r="AT511" s="312" t="str">
        <f>IF(AND('別紙3-1_区分⑤所要額内訳'!$I$4="大規模施設等(定員30人以上)",$AT$426&gt;=5),AT404,IF(AND('別紙3-1_区分⑤所要額内訳'!$I$4="小規模施設等(定員29人以下)",$AT$426&gt;=2),AT404,""))</f>
        <v/>
      </c>
      <c r="AU511" s="312" t="str">
        <f>IF(AND('別紙3-1_区分⑤所要額内訳'!$I$4="大規模施設等(定員30人以上)",$AU$426&gt;=5),AU404,IF(AND('別紙3-1_区分⑤所要額内訳'!$I$4="小規模施設等(定員29人以下)",$AU$426&gt;=2),AU404,""))</f>
        <v/>
      </c>
      <c r="AV511" s="312" t="str">
        <f>IF(AND('別紙3-1_区分⑤所要額内訳'!$I$4="大規模施設等(定員30人以上)",$AV$426&gt;=5),AV404,IF(AND('別紙3-1_区分⑤所要額内訳'!$I$4="小規模施設等(定員29人以下)",$AV$426&gt;=2),AV404,""))</f>
        <v/>
      </c>
      <c r="AW511" s="312" t="str">
        <f>IF(AND('別紙3-1_区分⑤所要額内訳'!$I$4="大規模施設等(定員30人以上)",$AW$426&gt;=5),AW404,IF(AND('別紙3-1_区分⑤所要額内訳'!$I$4="小規模施設等(定員29人以下)",$AW$426&gt;=2),AW404,""))</f>
        <v/>
      </c>
      <c r="AX511" s="312" t="str">
        <f>IF(AND('別紙3-1_区分⑤所要額内訳'!$I$4="大規模施設等(定員30人以上)",$AX$426&gt;=5),AX404,IF(AND('別紙3-1_区分⑤所要額内訳'!$I$4="小規模施設等(定員29人以下)",$AX$426&gt;=2),AX404,""))</f>
        <v/>
      </c>
      <c r="AY511" s="312" t="str">
        <f>IF(AND('別紙3-1_区分⑤所要額内訳'!$I$4="大規模施設等(定員30人以上)",$AY$426&gt;=5),AY404,IF(AND('別紙3-1_区分⑤所要額内訳'!$I$4="小規模施設等(定員29人以下)",$AY$426&gt;=2),AY404,""))</f>
        <v/>
      </c>
      <c r="AZ511" s="312" t="str">
        <f>IF(AND('別紙3-1_区分⑤所要額内訳'!$I$4="大規模施設等(定員30人以上)",$AZ$426&gt;=5),AZ404,IF(AND('別紙3-1_区分⑤所要額内訳'!$I$4="小規模施設等(定員29人以下)",$AZ$426&gt;=2),AZ404,""))</f>
        <v/>
      </c>
      <c r="BA511" s="312" t="str">
        <f>IF(AND('別紙3-1_区分⑤所要額内訳'!$I$4="大規模施設等(定員30人以上)",$BA$426&gt;=5),BA404,IF(AND('別紙3-1_区分⑤所要額内訳'!$I$4="小規模施設等(定員29人以下)",$BA$426&gt;=2),BA404,""))</f>
        <v/>
      </c>
      <c r="BB511" s="311">
        <f t="shared" si="459"/>
        <v>0</v>
      </c>
    </row>
    <row r="512" spans="1:54">
      <c r="A512" s="307" t="str">
        <f t="shared" si="458"/>
        <v/>
      </c>
      <c r="B512" s="313" t="str">
        <f t="shared" si="458"/>
        <v/>
      </c>
      <c r="C512" s="307" t="str">
        <f t="shared" si="458"/>
        <v/>
      </c>
      <c r="D512" s="312" t="str">
        <f>IF(AND('別紙3-1_区分⑤所要額内訳'!$I$4="大規模施設等(定員30人以上)",$D$426&gt;=5),D405,IF(AND('別紙3-1_区分⑤所要額内訳'!$I$4="小規模施設等(定員29人以下)",$D$426&gt;=2),D405,""))</f>
        <v/>
      </c>
      <c r="E512" s="312" t="str">
        <f>IF(AND('別紙3-1_区分⑤所要額内訳'!$I$4="大規模施設等(定員30人以上)",$E$426&gt;=5),E405,IF(AND('別紙3-1_区分⑤所要額内訳'!$I$4="小規模施設等(定員29人以下)",$E$426&gt;=2),E405,""))</f>
        <v/>
      </c>
      <c r="F512" s="312" t="str">
        <f>IF(AND('別紙3-1_区分⑤所要額内訳'!$I$4="大規模施設等(定員30人以上)",$F$426&gt;=5),F405,IF(AND('別紙3-1_区分⑤所要額内訳'!$I$4="小規模施設等(定員29人以下)",$F$426&gt;=2),F405,""))</f>
        <v/>
      </c>
      <c r="G512" s="312" t="str">
        <f>IF(AND('別紙3-1_区分⑤所要額内訳'!$I$4="大規模施設等(定員30人以上)",$G$426&gt;=5),G405,IF(AND('別紙3-1_区分⑤所要額内訳'!$I$4="小規模施設等(定員29人以下)",$G$426&gt;=2),G405,""))</f>
        <v/>
      </c>
      <c r="H512" s="312" t="str">
        <f>IF(AND('別紙3-1_区分⑤所要額内訳'!$I$4="大規模施設等(定員30人以上)",$H$426&gt;=5),H405,IF(AND('別紙3-1_区分⑤所要額内訳'!$I$4="小規模施設等(定員29人以下)",$H$426&gt;=2),H405,""))</f>
        <v/>
      </c>
      <c r="I512" s="312" t="str">
        <f>IF(AND('別紙3-1_区分⑤所要額内訳'!$I$4="大規模施設等(定員30人以上)",$I$426&gt;=5),I405,IF(AND('別紙3-1_区分⑤所要額内訳'!$I$4="小規模施設等(定員29人以下)",$I$426&gt;=2),I405,""))</f>
        <v/>
      </c>
      <c r="J512" s="312" t="str">
        <f>IF(AND('別紙3-1_区分⑤所要額内訳'!$I$4="大規模施設等(定員30人以上)",$J$426&gt;=5),J405,IF(AND('別紙3-1_区分⑤所要額内訳'!$I$4="小規模施設等(定員29人以下)",$J$426&gt;=2),J405,""))</f>
        <v/>
      </c>
      <c r="K512" s="312" t="str">
        <f>IF(AND('別紙3-1_区分⑤所要額内訳'!$I$4="大規模施設等(定員30人以上)",$K$426&gt;=5),K405,IF(AND('別紙3-1_区分⑤所要額内訳'!$I$4="小規模施設等(定員29人以下)",$K$426&gt;=2),K405,""))</f>
        <v/>
      </c>
      <c r="L512" s="312" t="str">
        <f>IF(AND('別紙3-1_区分⑤所要額内訳'!$I$4="大規模施設等(定員30人以上)",$L$426&gt;=5),L405,IF(AND('別紙3-1_区分⑤所要額内訳'!$I$4="小規模施設等(定員29人以下)",$L$426&gt;=2),L405,""))</f>
        <v/>
      </c>
      <c r="M512" s="312" t="str">
        <f>IF(AND('別紙3-1_区分⑤所要額内訳'!$I$4="大規模施設等(定員30人以上)",$M$426&gt;=5),M405,IF(AND('別紙3-1_区分⑤所要額内訳'!$I$4="小規模施設等(定員29人以下)",$M$426&gt;=2),M405,""))</f>
        <v/>
      </c>
      <c r="N512" s="312" t="str">
        <f>IF(AND('別紙3-1_区分⑤所要額内訳'!$I$4="大規模施設等(定員30人以上)",$N$426&gt;=5),N405,IF(AND('別紙3-1_区分⑤所要額内訳'!$I$4="小規模施設等(定員29人以下)",$N$426&gt;=2),N405,""))</f>
        <v/>
      </c>
      <c r="O512" s="312" t="str">
        <f>IF(AND('別紙3-1_区分⑤所要額内訳'!$I$4="大規模施設等(定員30人以上)",$O$426&gt;=5),O405,IF(AND('別紙3-1_区分⑤所要額内訳'!$I$4="小規模施設等(定員29人以下)",$O$426&gt;=2),O405,""))</f>
        <v/>
      </c>
      <c r="P512" s="312" t="str">
        <f>IF(AND('別紙3-1_区分⑤所要額内訳'!$I$4="大規模施設等(定員30人以上)",$P$426&gt;=5),P405,IF(AND('別紙3-1_区分⑤所要額内訳'!$I$4="小規模施設等(定員29人以下)",$P$426&gt;=2),P405,""))</f>
        <v/>
      </c>
      <c r="Q512" s="312" t="str">
        <f>IF(AND('別紙3-1_区分⑤所要額内訳'!$I$4="大規模施設等(定員30人以上)",$Q$426&gt;=5),Q405,IF(AND('別紙3-1_区分⑤所要額内訳'!$I$4="小規模施設等(定員29人以下)",$Q$426&gt;=2),Q405,""))</f>
        <v/>
      </c>
      <c r="R512" s="312" t="str">
        <f>IF(AND('別紙3-1_区分⑤所要額内訳'!$I$4="大規模施設等(定員30人以上)",$R$426&gt;=5),R405,IF(AND('別紙3-1_区分⑤所要額内訳'!$I$4="小規模施設等(定員29人以下)",$R$426&gt;=2),R405,""))</f>
        <v/>
      </c>
      <c r="S512" s="312" t="str">
        <f>IF(AND('別紙3-1_区分⑤所要額内訳'!$I$4="大規模施設等(定員30人以上)",$S$426&gt;=5),S405,IF(AND('別紙3-1_区分⑤所要額内訳'!$I$4="小規模施設等(定員29人以下)",$S$426&gt;=2),S405,""))</f>
        <v/>
      </c>
      <c r="T512" s="312" t="str">
        <f>IF(AND('別紙3-1_区分⑤所要額内訳'!$I$4="大規模施設等(定員30人以上)",$T$426&gt;=5),T405,IF(AND('別紙3-1_区分⑤所要額内訳'!$I$4="小規模施設等(定員29人以下)",$T$426&gt;=2),T405,""))</f>
        <v/>
      </c>
      <c r="U512" s="312" t="str">
        <f>IF(AND('別紙3-1_区分⑤所要額内訳'!$I$4="大規模施設等(定員30人以上)",$U$426&gt;=5),U405,IF(AND('別紙3-1_区分⑤所要額内訳'!$I$4="小規模施設等(定員29人以下)",$U$426&gt;=2),U405,""))</f>
        <v/>
      </c>
      <c r="V512" s="312" t="str">
        <f>IF(AND('別紙3-1_区分⑤所要額内訳'!$I$4="大規模施設等(定員30人以上)",$V$426&gt;=5),V405,IF(AND('別紙3-1_区分⑤所要額内訳'!$I$4="小規模施設等(定員29人以下)",$V$426&gt;=2),V405,""))</f>
        <v/>
      </c>
      <c r="W512" s="312" t="str">
        <f>IF(AND('別紙3-1_区分⑤所要額内訳'!$I$4="大規模施設等(定員30人以上)",$W$426&gt;=5),W405,IF(AND('別紙3-1_区分⑤所要額内訳'!$I$4="小規模施設等(定員29人以下)",$W$426&gt;=2),W405,""))</f>
        <v/>
      </c>
      <c r="X512" s="312" t="str">
        <f>IF(AND('別紙3-1_区分⑤所要額内訳'!$I$4="大規模施設等(定員30人以上)",$X$426&gt;=5),X405,IF(AND('別紙3-1_区分⑤所要額内訳'!$I$4="小規模施設等(定員29人以下)",$X$426&gt;=2),X405,""))</f>
        <v/>
      </c>
      <c r="Y512" s="312" t="str">
        <f>IF(AND('別紙3-1_区分⑤所要額内訳'!$I$4="大規模施設等(定員30人以上)",$Y$426&gt;=5),Y405,IF(AND('別紙3-1_区分⑤所要額内訳'!$I$4="小規模施設等(定員29人以下)",$Y$426&gt;=2),Y405,""))</f>
        <v/>
      </c>
      <c r="Z512" s="312" t="str">
        <f>IF(AND('別紙3-1_区分⑤所要額内訳'!$I$4="大規模施設等(定員30人以上)",$Z$426&gt;=5),Z405,IF(AND('別紙3-1_区分⑤所要額内訳'!$I$4="小規模施設等(定員29人以下)",$Z$426&gt;=2),Z405,""))</f>
        <v/>
      </c>
      <c r="AA512" s="312" t="str">
        <f>IF(AND('別紙3-1_区分⑤所要額内訳'!$I$4="大規模施設等(定員30人以上)",$AA$426&gt;=5),AA405,IF(AND('別紙3-1_区分⑤所要額内訳'!$I$4="小規模施設等(定員29人以下)",$AA$426&gt;=2),AA405,""))</f>
        <v/>
      </c>
      <c r="AB512" s="312" t="str">
        <f>IF(AND('別紙3-1_区分⑤所要額内訳'!$I$4="大規模施設等(定員30人以上)",$AB$426&gt;=5),AB405,IF(AND('別紙3-1_区分⑤所要額内訳'!$I$4="小規模施設等(定員29人以下)",$AB$426&gt;=2),AB405,""))</f>
        <v/>
      </c>
      <c r="AC512" s="312" t="str">
        <f>IF(AND('別紙3-1_区分⑤所要額内訳'!$I$4="大規模施設等(定員30人以上)",$AC$426&gt;=5),AC405,IF(AND('別紙3-1_区分⑤所要額内訳'!$I$4="小規模施設等(定員29人以下)",$AC$426&gt;=2),AC405,""))</f>
        <v/>
      </c>
      <c r="AD512" s="312" t="str">
        <f>IF(AND('別紙3-1_区分⑤所要額内訳'!$I$4="大規模施設等(定員30人以上)",$AD$426&gt;=5),AD405,IF(AND('別紙3-1_区分⑤所要額内訳'!$I$4="小規模施設等(定員29人以下)",$AD$426&gt;=2),AD405,""))</f>
        <v/>
      </c>
      <c r="AE512" s="312" t="str">
        <f>IF(AND('別紙3-1_区分⑤所要額内訳'!$I$4="大規模施設等(定員30人以上)",$AE$426&gt;=5),AE405,IF(AND('別紙3-1_区分⑤所要額内訳'!$I$4="小規模施設等(定員29人以下)",$AE$426&gt;=2),AE405,""))</f>
        <v/>
      </c>
      <c r="AF512" s="312" t="str">
        <f>IF(AND('別紙3-1_区分⑤所要額内訳'!$I$4="大規模施設等(定員30人以上)",$AF$426&gt;=5),AF405,IF(AND('別紙3-1_区分⑤所要額内訳'!$I$4="小規模施設等(定員29人以下)",$AF$426&gt;=2),AF405,""))</f>
        <v/>
      </c>
      <c r="AG512" s="312" t="str">
        <f>IF(AND('別紙3-1_区分⑤所要額内訳'!$I$4="大規模施設等(定員30人以上)",$AG$426&gt;=5),AG405,IF(AND('別紙3-1_区分⑤所要額内訳'!$I$4="小規模施設等(定員29人以下)",$AG$426&gt;=2),AG405,""))</f>
        <v/>
      </c>
      <c r="AH512" s="312" t="str">
        <f>IF(AND('別紙3-1_区分⑤所要額内訳'!$I$4="大規模施設等(定員30人以上)",$AH$426&gt;=5),AH405,IF(AND('別紙3-1_区分⑤所要額内訳'!$I$4="小規模施設等(定員29人以下)",$AH$426&gt;=2),AH405,""))</f>
        <v/>
      </c>
      <c r="AI512" s="312" t="str">
        <f>IF(AND('別紙3-1_区分⑤所要額内訳'!$I$4="大規模施設等(定員30人以上)",$AI$426&gt;=5),AI405,IF(AND('別紙3-1_区分⑤所要額内訳'!$I$4="小規模施設等(定員29人以下)",$AI$426&gt;=2),AI405,""))</f>
        <v/>
      </c>
      <c r="AJ512" s="312" t="str">
        <f>IF(AND('別紙3-1_区分⑤所要額内訳'!$I$4="大規模施設等(定員30人以上)",$AJ$426&gt;=5),AJ405,IF(AND('別紙3-1_区分⑤所要額内訳'!$I$4="小規模施設等(定員29人以下)",$AJ$426&gt;=2),AJ405,""))</f>
        <v/>
      </c>
      <c r="AK512" s="312" t="str">
        <f>IF(AND('別紙3-1_区分⑤所要額内訳'!$I$4="大規模施設等(定員30人以上)",$AK$426&gt;=5),AK405,IF(AND('別紙3-1_区分⑤所要額内訳'!$I$4="小規模施設等(定員29人以下)",$AK$426&gt;=2),AK405,""))</f>
        <v/>
      </c>
      <c r="AL512" s="312" t="str">
        <f>IF(AND('別紙3-1_区分⑤所要額内訳'!$I$4="大規模施設等(定員30人以上)",$AL$426&gt;=5),AL405,IF(AND('別紙3-1_区分⑤所要額内訳'!$I$4="小規模施設等(定員29人以下)",$AL$426&gt;=2),AL405,""))</f>
        <v/>
      </c>
      <c r="AM512" s="312" t="str">
        <f>IF(AND('別紙3-1_区分⑤所要額内訳'!$I$4="大規模施設等(定員30人以上)",$AM$426&gt;=5),AM405,IF(AND('別紙3-1_区分⑤所要額内訳'!$I$4="小規模施設等(定員29人以下)",$AM$426&gt;=2),AM405,""))</f>
        <v/>
      </c>
      <c r="AN512" s="312" t="str">
        <f>IF(AND('別紙3-1_区分⑤所要額内訳'!$I$4="大規模施設等(定員30人以上)",$AN$426&gt;=5),AN405,IF(AND('別紙3-1_区分⑤所要額内訳'!$I$4="小規模施設等(定員29人以下)",$AN$426&gt;=2),AN405,""))</f>
        <v/>
      </c>
      <c r="AO512" s="312" t="str">
        <f>IF(AND('別紙3-1_区分⑤所要額内訳'!$I$4="大規模施設等(定員30人以上)",$AO$426&gt;=5),AO405,IF(AND('別紙3-1_区分⑤所要額内訳'!$I$4="小規模施設等(定員29人以下)",$AO$426&gt;=2),AO405,""))</f>
        <v/>
      </c>
      <c r="AP512" s="312" t="str">
        <f>IF(AND('別紙3-1_区分⑤所要額内訳'!$I$4="大規模施設等(定員30人以上)",$AP$426&gt;=5),AP405,IF(AND('別紙3-1_区分⑤所要額内訳'!$I$4="小規模施設等(定員29人以下)",$AP$426&gt;=2),AP405,""))</f>
        <v/>
      </c>
      <c r="AQ512" s="312" t="str">
        <f>IF(AND('別紙3-1_区分⑤所要額内訳'!$I$4="大規模施設等(定員30人以上)",$AQ$426&gt;=5),AQ405,IF(AND('別紙3-1_区分⑤所要額内訳'!$I$4="小規模施設等(定員29人以下)",$AQ$426&gt;=2),AQ405,""))</f>
        <v/>
      </c>
      <c r="AR512" s="312" t="str">
        <f>IF(AND('別紙3-1_区分⑤所要額内訳'!$I$4="大規模施設等(定員30人以上)",$AR$426&gt;=5),AR405,IF(AND('別紙3-1_区分⑤所要額内訳'!$I$4="小規模施設等(定員29人以下)",$AR$426&gt;=2),AR405,""))</f>
        <v/>
      </c>
      <c r="AS512" s="312" t="str">
        <f>IF(AND('別紙3-1_区分⑤所要額内訳'!$I$4="大規模施設等(定員30人以上)",$AS$426&gt;=5),AS405,IF(AND('別紙3-1_区分⑤所要額内訳'!$I$4="小規模施設等(定員29人以下)",$AS$426&gt;=2),AS405,""))</f>
        <v/>
      </c>
      <c r="AT512" s="312" t="str">
        <f>IF(AND('別紙3-1_区分⑤所要額内訳'!$I$4="大規模施設等(定員30人以上)",$AT$426&gt;=5),AT405,IF(AND('別紙3-1_区分⑤所要額内訳'!$I$4="小規模施設等(定員29人以下)",$AT$426&gt;=2),AT405,""))</f>
        <v/>
      </c>
      <c r="AU512" s="312" t="str">
        <f>IF(AND('別紙3-1_区分⑤所要額内訳'!$I$4="大規模施設等(定員30人以上)",$AU$426&gt;=5),AU405,IF(AND('別紙3-1_区分⑤所要額内訳'!$I$4="小規模施設等(定員29人以下)",$AU$426&gt;=2),AU405,""))</f>
        <v/>
      </c>
      <c r="AV512" s="312" t="str">
        <f>IF(AND('別紙3-1_区分⑤所要額内訳'!$I$4="大規模施設等(定員30人以上)",$AV$426&gt;=5),AV405,IF(AND('別紙3-1_区分⑤所要額内訳'!$I$4="小規模施設等(定員29人以下)",$AV$426&gt;=2),AV405,""))</f>
        <v/>
      </c>
      <c r="AW512" s="312" t="str">
        <f>IF(AND('別紙3-1_区分⑤所要額内訳'!$I$4="大規模施設等(定員30人以上)",$AW$426&gt;=5),AW405,IF(AND('別紙3-1_区分⑤所要額内訳'!$I$4="小規模施設等(定員29人以下)",$AW$426&gt;=2),AW405,""))</f>
        <v/>
      </c>
      <c r="AX512" s="312" t="str">
        <f>IF(AND('別紙3-1_区分⑤所要額内訳'!$I$4="大規模施設等(定員30人以上)",$AX$426&gt;=5),AX405,IF(AND('別紙3-1_区分⑤所要額内訳'!$I$4="小規模施設等(定員29人以下)",$AX$426&gt;=2),AX405,""))</f>
        <v/>
      </c>
      <c r="AY512" s="312" t="str">
        <f>IF(AND('別紙3-1_区分⑤所要額内訳'!$I$4="大規模施設等(定員30人以上)",$AY$426&gt;=5),AY405,IF(AND('別紙3-1_区分⑤所要額内訳'!$I$4="小規模施設等(定員29人以下)",$AY$426&gt;=2),AY405,""))</f>
        <v/>
      </c>
      <c r="AZ512" s="312" t="str">
        <f>IF(AND('別紙3-1_区分⑤所要額内訳'!$I$4="大規模施設等(定員30人以上)",$AZ$426&gt;=5),AZ405,IF(AND('別紙3-1_区分⑤所要額内訳'!$I$4="小規模施設等(定員29人以下)",$AZ$426&gt;=2),AZ405,""))</f>
        <v/>
      </c>
      <c r="BA512" s="312" t="str">
        <f>IF(AND('別紙3-1_区分⑤所要額内訳'!$I$4="大規模施設等(定員30人以上)",$BA$426&gt;=5),BA405,IF(AND('別紙3-1_区分⑤所要額内訳'!$I$4="小規模施設等(定員29人以下)",$BA$426&gt;=2),BA405,""))</f>
        <v/>
      </c>
      <c r="BB512" s="311">
        <f t="shared" si="459"/>
        <v>0</v>
      </c>
    </row>
    <row r="513" spans="1:54">
      <c r="A513" s="307" t="str">
        <f t="shared" ref="A513:C532" si="460">A85</f>
        <v/>
      </c>
      <c r="B513" s="313" t="str">
        <f t="shared" si="460"/>
        <v/>
      </c>
      <c r="C513" s="307" t="str">
        <f t="shared" si="460"/>
        <v/>
      </c>
      <c r="D513" s="312" t="str">
        <f>IF(AND('別紙3-1_区分⑤所要額内訳'!$I$4="大規模施設等(定員30人以上)",$D$426&gt;=5),D406,IF(AND('別紙3-1_区分⑤所要額内訳'!$I$4="小規模施設等(定員29人以下)",$D$426&gt;=2),D406,""))</f>
        <v/>
      </c>
      <c r="E513" s="312" t="str">
        <f>IF(AND('別紙3-1_区分⑤所要額内訳'!$I$4="大規模施設等(定員30人以上)",$E$426&gt;=5),E406,IF(AND('別紙3-1_区分⑤所要額内訳'!$I$4="小規模施設等(定員29人以下)",$E$426&gt;=2),E406,""))</f>
        <v/>
      </c>
      <c r="F513" s="312" t="str">
        <f>IF(AND('別紙3-1_区分⑤所要額内訳'!$I$4="大規模施設等(定員30人以上)",$F$426&gt;=5),F406,IF(AND('別紙3-1_区分⑤所要額内訳'!$I$4="小規模施設等(定員29人以下)",$F$426&gt;=2),F406,""))</f>
        <v/>
      </c>
      <c r="G513" s="312" t="str">
        <f>IF(AND('別紙3-1_区分⑤所要額内訳'!$I$4="大規模施設等(定員30人以上)",$G$426&gt;=5),G406,IF(AND('別紙3-1_区分⑤所要額内訳'!$I$4="小規模施設等(定員29人以下)",$G$426&gt;=2),G406,""))</f>
        <v/>
      </c>
      <c r="H513" s="312" t="str">
        <f>IF(AND('別紙3-1_区分⑤所要額内訳'!$I$4="大規模施設等(定員30人以上)",$H$426&gt;=5),H406,IF(AND('別紙3-1_区分⑤所要額内訳'!$I$4="小規模施設等(定員29人以下)",$H$426&gt;=2),H406,""))</f>
        <v/>
      </c>
      <c r="I513" s="312" t="str">
        <f>IF(AND('別紙3-1_区分⑤所要額内訳'!$I$4="大規模施設等(定員30人以上)",$I$426&gt;=5),I406,IF(AND('別紙3-1_区分⑤所要額内訳'!$I$4="小規模施設等(定員29人以下)",$I$426&gt;=2),I406,""))</f>
        <v/>
      </c>
      <c r="J513" s="312" t="str">
        <f>IF(AND('別紙3-1_区分⑤所要額内訳'!$I$4="大規模施設等(定員30人以上)",$J$426&gt;=5),J406,IF(AND('別紙3-1_区分⑤所要額内訳'!$I$4="小規模施設等(定員29人以下)",$J$426&gt;=2),J406,""))</f>
        <v/>
      </c>
      <c r="K513" s="312" t="str">
        <f>IF(AND('別紙3-1_区分⑤所要額内訳'!$I$4="大規模施設等(定員30人以上)",$K$426&gt;=5),K406,IF(AND('別紙3-1_区分⑤所要額内訳'!$I$4="小規模施設等(定員29人以下)",$K$426&gt;=2),K406,""))</f>
        <v/>
      </c>
      <c r="L513" s="312" t="str">
        <f>IF(AND('別紙3-1_区分⑤所要額内訳'!$I$4="大規模施設等(定員30人以上)",$L$426&gt;=5),L406,IF(AND('別紙3-1_区分⑤所要額内訳'!$I$4="小規模施設等(定員29人以下)",$L$426&gt;=2),L406,""))</f>
        <v/>
      </c>
      <c r="M513" s="312" t="str">
        <f>IF(AND('別紙3-1_区分⑤所要額内訳'!$I$4="大規模施設等(定員30人以上)",$M$426&gt;=5),M406,IF(AND('別紙3-1_区分⑤所要額内訳'!$I$4="小規模施設等(定員29人以下)",$M$426&gt;=2),M406,""))</f>
        <v/>
      </c>
      <c r="N513" s="312" t="str">
        <f>IF(AND('別紙3-1_区分⑤所要額内訳'!$I$4="大規模施設等(定員30人以上)",$N$426&gt;=5),N406,IF(AND('別紙3-1_区分⑤所要額内訳'!$I$4="小規模施設等(定員29人以下)",$N$426&gt;=2),N406,""))</f>
        <v/>
      </c>
      <c r="O513" s="312" t="str">
        <f>IF(AND('別紙3-1_区分⑤所要額内訳'!$I$4="大規模施設等(定員30人以上)",$O$426&gt;=5),O406,IF(AND('別紙3-1_区分⑤所要額内訳'!$I$4="小規模施設等(定員29人以下)",$O$426&gt;=2),O406,""))</f>
        <v/>
      </c>
      <c r="P513" s="312" t="str">
        <f>IF(AND('別紙3-1_区分⑤所要額内訳'!$I$4="大規模施設等(定員30人以上)",$P$426&gt;=5),P406,IF(AND('別紙3-1_区分⑤所要額内訳'!$I$4="小規模施設等(定員29人以下)",$P$426&gt;=2),P406,""))</f>
        <v/>
      </c>
      <c r="Q513" s="312" t="str">
        <f>IF(AND('別紙3-1_区分⑤所要額内訳'!$I$4="大規模施設等(定員30人以上)",$Q$426&gt;=5),Q406,IF(AND('別紙3-1_区分⑤所要額内訳'!$I$4="小規模施設等(定員29人以下)",$Q$426&gt;=2),Q406,""))</f>
        <v/>
      </c>
      <c r="R513" s="312" t="str">
        <f>IF(AND('別紙3-1_区分⑤所要額内訳'!$I$4="大規模施設等(定員30人以上)",$R$426&gt;=5),R406,IF(AND('別紙3-1_区分⑤所要額内訳'!$I$4="小規模施設等(定員29人以下)",$R$426&gt;=2),R406,""))</f>
        <v/>
      </c>
      <c r="S513" s="312" t="str">
        <f>IF(AND('別紙3-1_区分⑤所要額内訳'!$I$4="大規模施設等(定員30人以上)",$S$426&gt;=5),S406,IF(AND('別紙3-1_区分⑤所要額内訳'!$I$4="小規模施設等(定員29人以下)",$S$426&gt;=2),S406,""))</f>
        <v/>
      </c>
      <c r="T513" s="312" t="str">
        <f>IF(AND('別紙3-1_区分⑤所要額内訳'!$I$4="大規模施設等(定員30人以上)",$T$426&gt;=5),T406,IF(AND('別紙3-1_区分⑤所要額内訳'!$I$4="小規模施設等(定員29人以下)",$T$426&gt;=2),T406,""))</f>
        <v/>
      </c>
      <c r="U513" s="312" t="str">
        <f>IF(AND('別紙3-1_区分⑤所要額内訳'!$I$4="大規模施設等(定員30人以上)",$U$426&gt;=5),U406,IF(AND('別紙3-1_区分⑤所要額内訳'!$I$4="小規模施設等(定員29人以下)",$U$426&gt;=2),U406,""))</f>
        <v/>
      </c>
      <c r="V513" s="312" t="str">
        <f>IF(AND('別紙3-1_区分⑤所要額内訳'!$I$4="大規模施設等(定員30人以上)",$V$426&gt;=5),V406,IF(AND('別紙3-1_区分⑤所要額内訳'!$I$4="小規模施設等(定員29人以下)",$V$426&gt;=2),V406,""))</f>
        <v/>
      </c>
      <c r="W513" s="312" t="str">
        <f>IF(AND('別紙3-1_区分⑤所要額内訳'!$I$4="大規模施設等(定員30人以上)",$W$426&gt;=5),W406,IF(AND('別紙3-1_区分⑤所要額内訳'!$I$4="小規模施設等(定員29人以下)",$W$426&gt;=2),W406,""))</f>
        <v/>
      </c>
      <c r="X513" s="312" t="str">
        <f>IF(AND('別紙3-1_区分⑤所要額内訳'!$I$4="大規模施設等(定員30人以上)",$X$426&gt;=5),X406,IF(AND('別紙3-1_区分⑤所要額内訳'!$I$4="小規模施設等(定員29人以下)",$X$426&gt;=2),X406,""))</f>
        <v/>
      </c>
      <c r="Y513" s="312" t="str">
        <f>IF(AND('別紙3-1_区分⑤所要額内訳'!$I$4="大規模施設等(定員30人以上)",$Y$426&gt;=5),Y406,IF(AND('別紙3-1_区分⑤所要額内訳'!$I$4="小規模施設等(定員29人以下)",$Y$426&gt;=2),Y406,""))</f>
        <v/>
      </c>
      <c r="Z513" s="312" t="str">
        <f>IF(AND('別紙3-1_区分⑤所要額内訳'!$I$4="大規模施設等(定員30人以上)",$Z$426&gt;=5),Z406,IF(AND('別紙3-1_区分⑤所要額内訳'!$I$4="小規模施設等(定員29人以下)",$Z$426&gt;=2),Z406,""))</f>
        <v/>
      </c>
      <c r="AA513" s="312" t="str">
        <f>IF(AND('別紙3-1_区分⑤所要額内訳'!$I$4="大規模施設等(定員30人以上)",$AA$426&gt;=5),AA406,IF(AND('別紙3-1_区分⑤所要額内訳'!$I$4="小規模施設等(定員29人以下)",$AA$426&gt;=2),AA406,""))</f>
        <v/>
      </c>
      <c r="AB513" s="312" t="str">
        <f>IF(AND('別紙3-1_区分⑤所要額内訳'!$I$4="大規模施設等(定員30人以上)",$AB$426&gt;=5),AB406,IF(AND('別紙3-1_区分⑤所要額内訳'!$I$4="小規模施設等(定員29人以下)",$AB$426&gt;=2),AB406,""))</f>
        <v/>
      </c>
      <c r="AC513" s="312" t="str">
        <f>IF(AND('別紙3-1_区分⑤所要額内訳'!$I$4="大規模施設等(定員30人以上)",$AC$426&gt;=5),AC406,IF(AND('別紙3-1_区分⑤所要額内訳'!$I$4="小規模施設等(定員29人以下)",$AC$426&gt;=2),AC406,""))</f>
        <v/>
      </c>
      <c r="AD513" s="312" t="str">
        <f>IF(AND('別紙3-1_区分⑤所要額内訳'!$I$4="大規模施設等(定員30人以上)",$AD$426&gt;=5),AD406,IF(AND('別紙3-1_区分⑤所要額内訳'!$I$4="小規模施設等(定員29人以下)",$AD$426&gt;=2),AD406,""))</f>
        <v/>
      </c>
      <c r="AE513" s="312" t="str">
        <f>IF(AND('別紙3-1_区分⑤所要額内訳'!$I$4="大規模施設等(定員30人以上)",$AE$426&gt;=5),AE406,IF(AND('別紙3-1_区分⑤所要額内訳'!$I$4="小規模施設等(定員29人以下)",$AE$426&gt;=2),AE406,""))</f>
        <v/>
      </c>
      <c r="AF513" s="312" t="str">
        <f>IF(AND('別紙3-1_区分⑤所要額内訳'!$I$4="大規模施設等(定員30人以上)",$AF$426&gt;=5),AF406,IF(AND('別紙3-1_区分⑤所要額内訳'!$I$4="小規模施設等(定員29人以下)",$AF$426&gt;=2),AF406,""))</f>
        <v/>
      </c>
      <c r="AG513" s="312" t="str">
        <f>IF(AND('別紙3-1_区分⑤所要額内訳'!$I$4="大規模施設等(定員30人以上)",$AG$426&gt;=5),AG406,IF(AND('別紙3-1_区分⑤所要額内訳'!$I$4="小規模施設等(定員29人以下)",$AG$426&gt;=2),AG406,""))</f>
        <v/>
      </c>
      <c r="AH513" s="312" t="str">
        <f>IF(AND('別紙3-1_区分⑤所要額内訳'!$I$4="大規模施設等(定員30人以上)",$AH$426&gt;=5),AH406,IF(AND('別紙3-1_区分⑤所要額内訳'!$I$4="小規模施設等(定員29人以下)",$AH$426&gt;=2),AH406,""))</f>
        <v/>
      </c>
      <c r="AI513" s="312" t="str">
        <f>IF(AND('別紙3-1_区分⑤所要額内訳'!$I$4="大規模施設等(定員30人以上)",$AI$426&gt;=5),AI406,IF(AND('別紙3-1_区分⑤所要額内訳'!$I$4="小規模施設等(定員29人以下)",$AI$426&gt;=2),AI406,""))</f>
        <v/>
      </c>
      <c r="AJ513" s="312" t="str">
        <f>IF(AND('別紙3-1_区分⑤所要額内訳'!$I$4="大規模施設等(定員30人以上)",$AJ$426&gt;=5),AJ406,IF(AND('別紙3-1_区分⑤所要額内訳'!$I$4="小規模施設等(定員29人以下)",$AJ$426&gt;=2),AJ406,""))</f>
        <v/>
      </c>
      <c r="AK513" s="312" t="str">
        <f>IF(AND('別紙3-1_区分⑤所要額内訳'!$I$4="大規模施設等(定員30人以上)",$AK$426&gt;=5),AK406,IF(AND('別紙3-1_区分⑤所要額内訳'!$I$4="小規模施設等(定員29人以下)",$AK$426&gt;=2),AK406,""))</f>
        <v/>
      </c>
      <c r="AL513" s="312" t="str">
        <f>IF(AND('別紙3-1_区分⑤所要額内訳'!$I$4="大規模施設等(定員30人以上)",$AL$426&gt;=5),AL406,IF(AND('別紙3-1_区分⑤所要額内訳'!$I$4="小規模施設等(定員29人以下)",$AL$426&gt;=2),AL406,""))</f>
        <v/>
      </c>
      <c r="AM513" s="312" t="str">
        <f>IF(AND('別紙3-1_区分⑤所要額内訳'!$I$4="大規模施設等(定員30人以上)",$AM$426&gt;=5),AM406,IF(AND('別紙3-1_区分⑤所要額内訳'!$I$4="小規模施設等(定員29人以下)",$AM$426&gt;=2),AM406,""))</f>
        <v/>
      </c>
      <c r="AN513" s="312" t="str">
        <f>IF(AND('別紙3-1_区分⑤所要額内訳'!$I$4="大規模施設等(定員30人以上)",$AN$426&gt;=5),AN406,IF(AND('別紙3-1_区分⑤所要額内訳'!$I$4="小規模施設等(定員29人以下)",$AN$426&gt;=2),AN406,""))</f>
        <v/>
      </c>
      <c r="AO513" s="312" t="str">
        <f>IF(AND('別紙3-1_区分⑤所要額内訳'!$I$4="大規模施設等(定員30人以上)",$AO$426&gt;=5),AO406,IF(AND('別紙3-1_区分⑤所要額内訳'!$I$4="小規模施設等(定員29人以下)",$AO$426&gt;=2),AO406,""))</f>
        <v/>
      </c>
      <c r="AP513" s="312" t="str">
        <f>IF(AND('別紙3-1_区分⑤所要額内訳'!$I$4="大規模施設等(定員30人以上)",$AP$426&gt;=5),AP406,IF(AND('別紙3-1_区分⑤所要額内訳'!$I$4="小規模施設等(定員29人以下)",$AP$426&gt;=2),AP406,""))</f>
        <v/>
      </c>
      <c r="AQ513" s="312" t="str">
        <f>IF(AND('別紙3-1_区分⑤所要額内訳'!$I$4="大規模施設等(定員30人以上)",$AQ$426&gt;=5),AQ406,IF(AND('別紙3-1_区分⑤所要額内訳'!$I$4="小規模施設等(定員29人以下)",$AQ$426&gt;=2),AQ406,""))</f>
        <v/>
      </c>
      <c r="AR513" s="312" t="str">
        <f>IF(AND('別紙3-1_区分⑤所要額内訳'!$I$4="大規模施設等(定員30人以上)",$AR$426&gt;=5),AR406,IF(AND('別紙3-1_区分⑤所要額内訳'!$I$4="小規模施設等(定員29人以下)",$AR$426&gt;=2),AR406,""))</f>
        <v/>
      </c>
      <c r="AS513" s="312" t="str">
        <f>IF(AND('別紙3-1_区分⑤所要額内訳'!$I$4="大規模施設等(定員30人以上)",$AS$426&gt;=5),AS406,IF(AND('別紙3-1_区分⑤所要額内訳'!$I$4="小規模施設等(定員29人以下)",$AS$426&gt;=2),AS406,""))</f>
        <v/>
      </c>
      <c r="AT513" s="312" t="str">
        <f>IF(AND('別紙3-1_区分⑤所要額内訳'!$I$4="大規模施設等(定員30人以上)",$AT$426&gt;=5),AT406,IF(AND('別紙3-1_区分⑤所要額内訳'!$I$4="小規模施設等(定員29人以下)",$AT$426&gt;=2),AT406,""))</f>
        <v/>
      </c>
      <c r="AU513" s="312" t="str">
        <f>IF(AND('別紙3-1_区分⑤所要額内訳'!$I$4="大規模施設等(定員30人以上)",$AU$426&gt;=5),AU406,IF(AND('別紙3-1_区分⑤所要額内訳'!$I$4="小規模施設等(定員29人以下)",$AU$426&gt;=2),AU406,""))</f>
        <v/>
      </c>
      <c r="AV513" s="312" t="str">
        <f>IF(AND('別紙3-1_区分⑤所要額内訳'!$I$4="大規模施設等(定員30人以上)",$AV$426&gt;=5),AV406,IF(AND('別紙3-1_区分⑤所要額内訳'!$I$4="小規模施設等(定員29人以下)",$AV$426&gt;=2),AV406,""))</f>
        <v/>
      </c>
      <c r="AW513" s="312" t="str">
        <f>IF(AND('別紙3-1_区分⑤所要額内訳'!$I$4="大規模施設等(定員30人以上)",$AW$426&gt;=5),AW406,IF(AND('別紙3-1_区分⑤所要額内訳'!$I$4="小規模施設等(定員29人以下)",$AW$426&gt;=2),AW406,""))</f>
        <v/>
      </c>
      <c r="AX513" s="312" t="str">
        <f>IF(AND('別紙3-1_区分⑤所要額内訳'!$I$4="大規模施設等(定員30人以上)",$AX$426&gt;=5),AX406,IF(AND('別紙3-1_区分⑤所要額内訳'!$I$4="小規模施設等(定員29人以下)",$AX$426&gt;=2),AX406,""))</f>
        <v/>
      </c>
      <c r="AY513" s="312" t="str">
        <f>IF(AND('別紙3-1_区分⑤所要額内訳'!$I$4="大規模施設等(定員30人以上)",$AY$426&gt;=5),AY406,IF(AND('別紙3-1_区分⑤所要額内訳'!$I$4="小規模施設等(定員29人以下)",$AY$426&gt;=2),AY406,""))</f>
        <v/>
      </c>
      <c r="AZ513" s="312" t="str">
        <f>IF(AND('別紙3-1_区分⑤所要額内訳'!$I$4="大規模施設等(定員30人以上)",$AZ$426&gt;=5),AZ406,IF(AND('別紙3-1_区分⑤所要額内訳'!$I$4="小規模施設等(定員29人以下)",$AZ$426&gt;=2),AZ406,""))</f>
        <v/>
      </c>
      <c r="BA513" s="312" t="str">
        <f>IF(AND('別紙3-1_区分⑤所要額内訳'!$I$4="大規模施設等(定員30人以上)",$BA$426&gt;=5),BA406,IF(AND('別紙3-1_区分⑤所要額内訳'!$I$4="小規模施設等(定員29人以下)",$BA$426&gt;=2),BA406,""))</f>
        <v/>
      </c>
      <c r="BB513" s="311">
        <f t="shared" si="459"/>
        <v>0</v>
      </c>
    </row>
    <row r="514" spans="1:54">
      <c r="A514" s="307" t="str">
        <f t="shared" si="460"/>
        <v/>
      </c>
      <c r="B514" s="313" t="str">
        <f t="shared" si="460"/>
        <v/>
      </c>
      <c r="C514" s="307" t="str">
        <f t="shared" si="460"/>
        <v/>
      </c>
      <c r="D514" s="312" t="str">
        <f>IF(AND('別紙3-1_区分⑤所要額内訳'!$I$4="大規模施設等(定員30人以上)",$D$426&gt;=5),D407,IF(AND('別紙3-1_区分⑤所要額内訳'!$I$4="小規模施設等(定員29人以下)",$D$426&gt;=2),D407,""))</f>
        <v/>
      </c>
      <c r="E514" s="312" t="str">
        <f>IF(AND('別紙3-1_区分⑤所要額内訳'!$I$4="大規模施設等(定員30人以上)",$E$426&gt;=5),E407,IF(AND('別紙3-1_区分⑤所要額内訳'!$I$4="小規模施設等(定員29人以下)",$E$426&gt;=2),E407,""))</f>
        <v/>
      </c>
      <c r="F514" s="312" t="str">
        <f>IF(AND('別紙3-1_区分⑤所要額内訳'!$I$4="大規模施設等(定員30人以上)",$F$426&gt;=5),F407,IF(AND('別紙3-1_区分⑤所要額内訳'!$I$4="小規模施設等(定員29人以下)",$F$426&gt;=2),F407,""))</f>
        <v/>
      </c>
      <c r="G514" s="312" t="str">
        <f>IF(AND('別紙3-1_区分⑤所要額内訳'!$I$4="大規模施設等(定員30人以上)",$G$426&gt;=5),G407,IF(AND('別紙3-1_区分⑤所要額内訳'!$I$4="小規模施設等(定員29人以下)",$G$426&gt;=2),G407,""))</f>
        <v/>
      </c>
      <c r="H514" s="312" t="str">
        <f>IF(AND('別紙3-1_区分⑤所要額内訳'!$I$4="大規模施設等(定員30人以上)",$H$426&gt;=5),H407,IF(AND('別紙3-1_区分⑤所要額内訳'!$I$4="小規模施設等(定員29人以下)",$H$426&gt;=2),H407,""))</f>
        <v/>
      </c>
      <c r="I514" s="312" t="str">
        <f>IF(AND('別紙3-1_区分⑤所要額内訳'!$I$4="大規模施設等(定員30人以上)",$I$426&gt;=5),I407,IF(AND('別紙3-1_区分⑤所要額内訳'!$I$4="小規模施設等(定員29人以下)",$I$426&gt;=2),I407,""))</f>
        <v/>
      </c>
      <c r="J514" s="312" t="str">
        <f>IF(AND('別紙3-1_区分⑤所要額内訳'!$I$4="大規模施設等(定員30人以上)",$J$426&gt;=5),J407,IF(AND('別紙3-1_区分⑤所要額内訳'!$I$4="小規模施設等(定員29人以下)",$J$426&gt;=2),J407,""))</f>
        <v/>
      </c>
      <c r="K514" s="312" t="str">
        <f>IF(AND('別紙3-1_区分⑤所要額内訳'!$I$4="大規模施設等(定員30人以上)",$K$426&gt;=5),K407,IF(AND('別紙3-1_区分⑤所要額内訳'!$I$4="小規模施設等(定員29人以下)",$K$426&gt;=2),K407,""))</f>
        <v/>
      </c>
      <c r="L514" s="312" t="str">
        <f>IF(AND('別紙3-1_区分⑤所要額内訳'!$I$4="大規模施設等(定員30人以上)",$L$426&gt;=5),L407,IF(AND('別紙3-1_区分⑤所要額内訳'!$I$4="小規模施設等(定員29人以下)",$L$426&gt;=2),L407,""))</f>
        <v/>
      </c>
      <c r="M514" s="312" t="str">
        <f>IF(AND('別紙3-1_区分⑤所要額内訳'!$I$4="大規模施設等(定員30人以上)",$M$426&gt;=5),M407,IF(AND('別紙3-1_区分⑤所要額内訳'!$I$4="小規模施設等(定員29人以下)",$M$426&gt;=2),M407,""))</f>
        <v/>
      </c>
      <c r="N514" s="312" t="str">
        <f>IF(AND('別紙3-1_区分⑤所要額内訳'!$I$4="大規模施設等(定員30人以上)",$N$426&gt;=5),N407,IF(AND('別紙3-1_区分⑤所要額内訳'!$I$4="小規模施設等(定員29人以下)",$N$426&gt;=2),N407,""))</f>
        <v/>
      </c>
      <c r="O514" s="312" t="str">
        <f>IF(AND('別紙3-1_区分⑤所要額内訳'!$I$4="大規模施設等(定員30人以上)",$O$426&gt;=5),O407,IF(AND('別紙3-1_区分⑤所要額内訳'!$I$4="小規模施設等(定員29人以下)",$O$426&gt;=2),O407,""))</f>
        <v/>
      </c>
      <c r="P514" s="312" t="str">
        <f>IF(AND('別紙3-1_区分⑤所要額内訳'!$I$4="大規模施設等(定員30人以上)",$P$426&gt;=5),P407,IF(AND('別紙3-1_区分⑤所要額内訳'!$I$4="小規模施設等(定員29人以下)",$P$426&gt;=2),P407,""))</f>
        <v/>
      </c>
      <c r="Q514" s="312" t="str">
        <f>IF(AND('別紙3-1_区分⑤所要額内訳'!$I$4="大規模施設等(定員30人以上)",$Q$426&gt;=5),Q407,IF(AND('別紙3-1_区分⑤所要額内訳'!$I$4="小規模施設等(定員29人以下)",$Q$426&gt;=2),Q407,""))</f>
        <v/>
      </c>
      <c r="R514" s="312" t="str">
        <f>IF(AND('別紙3-1_区分⑤所要額内訳'!$I$4="大規模施設等(定員30人以上)",$R$426&gt;=5),R407,IF(AND('別紙3-1_区分⑤所要額内訳'!$I$4="小規模施設等(定員29人以下)",$R$426&gt;=2),R407,""))</f>
        <v/>
      </c>
      <c r="S514" s="312" t="str">
        <f>IF(AND('別紙3-1_区分⑤所要額内訳'!$I$4="大規模施設等(定員30人以上)",$S$426&gt;=5),S407,IF(AND('別紙3-1_区分⑤所要額内訳'!$I$4="小規模施設等(定員29人以下)",$S$426&gt;=2),S407,""))</f>
        <v/>
      </c>
      <c r="T514" s="312" t="str">
        <f>IF(AND('別紙3-1_区分⑤所要額内訳'!$I$4="大規模施設等(定員30人以上)",$T$426&gt;=5),T407,IF(AND('別紙3-1_区分⑤所要額内訳'!$I$4="小規模施設等(定員29人以下)",$T$426&gt;=2),T407,""))</f>
        <v/>
      </c>
      <c r="U514" s="312" t="str">
        <f>IF(AND('別紙3-1_区分⑤所要額内訳'!$I$4="大規模施設等(定員30人以上)",$U$426&gt;=5),U407,IF(AND('別紙3-1_区分⑤所要額内訳'!$I$4="小規模施設等(定員29人以下)",$U$426&gt;=2),U407,""))</f>
        <v/>
      </c>
      <c r="V514" s="312" t="str">
        <f>IF(AND('別紙3-1_区分⑤所要額内訳'!$I$4="大規模施設等(定員30人以上)",$V$426&gt;=5),V407,IF(AND('別紙3-1_区分⑤所要額内訳'!$I$4="小規模施設等(定員29人以下)",$V$426&gt;=2),V407,""))</f>
        <v/>
      </c>
      <c r="W514" s="312" t="str">
        <f>IF(AND('別紙3-1_区分⑤所要額内訳'!$I$4="大規模施設等(定員30人以上)",$W$426&gt;=5),W407,IF(AND('別紙3-1_区分⑤所要額内訳'!$I$4="小規模施設等(定員29人以下)",$W$426&gt;=2),W407,""))</f>
        <v/>
      </c>
      <c r="X514" s="312" t="str">
        <f>IF(AND('別紙3-1_区分⑤所要額内訳'!$I$4="大規模施設等(定員30人以上)",$X$426&gt;=5),X407,IF(AND('別紙3-1_区分⑤所要額内訳'!$I$4="小規模施設等(定員29人以下)",$X$426&gt;=2),X407,""))</f>
        <v/>
      </c>
      <c r="Y514" s="312" t="str">
        <f>IF(AND('別紙3-1_区分⑤所要額内訳'!$I$4="大規模施設等(定員30人以上)",$Y$426&gt;=5),Y407,IF(AND('別紙3-1_区分⑤所要額内訳'!$I$4="小規模施設等(定員29人以下)",$Y$426&gt;=2),Y407,""))</f>
        <v/>
      </c>
      <c r="Z514" s="312" t="str">
        <f>IF(AND('別紙3-1_区分⑤所要額内訳'!$I$4="大規模施設等(定員30人以上)",$Z$426&gt;=5),Z407,IF(AND('別紙3-1_区分⑤所要額内訳'!$I$4="小規模施設等(定員29人以下)",$Z$426&gt;=2),Z407,""))</f>
        <v/>
      </c>
      <c r="AA514" s="312" t="str">
        <f>IF(AND('別紙3-1_区分⑤所要額内訳'!$I$4="大規模施設等(定員30人以上)",$AA$426&gt;=5),AA407,IF(AND('別紙3-1_区分⑤所要額内訳'!$I$4="小規模施設等(定員29人以下)",$AA$426&gt;=2),AA407,""))</f>
        <v/>
      </c>
      <c r="AB514" s="312" t="str">
        <f>IF(AND('別紙3-1_区分⑤所要額内訳'!$I$4="大規模施設等(定員30人以上)",$AB$426&gt;=5),AB407,IF(AND('別紙3-1_区分⑤所要額内訳'!$I$4="小規模施設等(定員29人以下)",$AB$426&gt;=2),AB407,""))</f>
        <v/>
      </c>
      <c r="AC514" s="312" t="str">
        <f>IF(AND('別紙3-1_区分⑤所要額内訳'!$I$4="大規模施設等(定員30人以上)",$AC$426&gt;=5),AC407,IF(AND('別紙3-1_区分⑤所要額内訳'!$I$4="小規模施設等(定員29人以下)",$AC$426&gt;=2),AC407,""))</f>
        <v/>
      </c>
      <c r="AD514" s="312" t="str">
        <f>IF(AND('別紙3-1_区分⑤所要額内訳'!$I$4="大規模施設等(定員30人以上)",$AD$426&gt;=5),AD407,IF(AND('別紙3-1_区分⑤所要額内訳'!$I$4="小規模施設等(定員29人以下)",$AD$426&gt;=2),AD407,""))</f>
        <v/>
      </c>
      <c r="AE514" s="312" t="str">
        <f>IF(AND('別紙3-1_区分⑤所要額内訳'!$I$4="大規模施設等(定員30人以上)",$AE$426&gt;=5),AE407,IF(AND('別紙3-1_区分⑤所要額内訳'!$I$4="小規模施設等(定員29人以下)",$AE$426&gt;=2),AE407,""))</f>
        <v/>
      </c>
      <c r="AF514" s="312" t="str">
        <f>IF(AND('別紙3-1_区分⑤所要額内訳'!$I$4="大規模施設等(定員30人以上)",$AF$426&gt;=5),AF407,IF(AND('別紙3-1_区分⑤所要額内訳'!$I$4="小規模施設等(定員29人以下)",$AF$426&gt;=2),AF407,""))</f>
        <v/>
      </c>
      <c r="AG514" s="312" t="str">
        <f>IF(AND('別紙3-1_区分⑤所要額内訳'!$I$4="大規模施設等(定員30人以上)",$AG$426&gt;=5),AG407,IF(AND('別紙3-1_区分⑤所要額内訳'!$I$4="小規模施設等(定員29人以下)",$AG$426&gt;=2),AG407,""))</f>
        <v/>
      </c>
      <c r="AH514" s="312" t="str">
        <f>IF(AND('別紙3-1_区分⑤所要額内訳'!$I$4="大規模施設等(定員30人以上)",$AH$426&gt;=5),AH407,IF(AND('別紙3-1_区分⑤所要額内訳'!$I$4="小規模施設等(定員29人以下)",$AH$426&gt;=2),AH407,""))</f>
        <v/>
      </c>
      <c r="AI514" s="312" t="str">
        <f>IF(AND('別紙3-1_区分⑤所要額内訳'!$I$4="大規模施設等(定員30人以上)",$AI$426&gt;=5),AI407,IF(AND('別紙3-1_区分⑤所要額内訳'!$I$4="小規模施設等(定員29人以下)",$AI$426&gt;=2),AI407,""))</f>
        <v/>
      </c>
      <c r="AJ514" s="312" t="str">
        <f>IF(AND('別紙3-1_区分⑤所要額内訳'!$I$4="大規模施設等(定員30人以上)",$AJ$426&gt;=5),AJ407,IF(AND('別紙3-1_区分⑤所要額内訳'!$I$4="小規模施設等(定員29人以下)",$AJ$426&gt;=2),AJ407,""))</f>
        <v/>
      </c>
      <c r="AK514" s="312" t="str">
        <f>IF(AND('別紙3-1_区分⑤所要額内訳'!$I$4="大規模施設等(定員30人以上)",$AK$426&gt;=5),AK407,IF(AND('別紙3-1_区分⑤所要額内訳'!$I$4="小規模施設等(定員29人以下)",$AK$426&gt;=2),AK407,""))</f>
        <v/>
      </c>
      <c r="AL514" s="312" t="str">
        <f>IF(AND('別紙3-1_区分⑤所要額内訳'!$I$4="大規模施設等(定員30人以上)",$AL$426&gt;=5),AL407,IF(AND('別紙3-1_区分⑤所要額内訳'!$I$4="小規模施設等(定員29人以下)",$AL$426&gt;=2),AL407,""))</f>
        <v/>
      </c>
      <c r="AM514" s="312" t="str">
        <f>IF(AND('別紙3-1_区分⑤所要額内訳'!$I$4="大規模施設等(定員30人以上)",$AM$426&gt;=5),AM407,IF(AND('別紙3-1_区分⑤所要額内訳'!$I$4="小規模施設等(定員29人以下)",$AM$426&gt;=2),AM407,""))</f>
        <v/>
      </c>
      <c r="AN514" s="312" t="str">
        <f>IF(AND('別紙3-1_区分⑤所要額内訳'!$I$4="大規模施設等(定員30人以上)",$AN$426&gt;=5),AN407,IF(AND('別紙3-1_区分⑤所要額内訳'!$I$4="小規模施設等(定員29人以下)",$AN$426&gt;=2),AN407,""))</f>
        <v/>
      </c>
      <c r="AO514" s="312" t="str">
        <f>IF(AND('別紙3-1_区分⑤所要額内訳'!$I$4="大規模施設等(定員30人以上)",$AO$426&gt;=5),AO407,IF(AND('別紙3-1_区分⑤所要額内訳'!$I$4="小規模施設等(定員29人以下)",$AO$426&gt;=2),AO407,""))</f>
        <v/>
      </c>
      <c r="AP514" s="312" t="str">
        <f>IF(AND('別紙3-1_区分⑤所要額内訳'!$I$4="大規模施設等(定員30人以上)",$AP$426&gt;=5),AP407,IF(AND('別紙3-1_区分⑤所要額内訳'!$I$4="小規模施設等(定員29人以下)",$AP$426&gt;=2),AP407,""))</f>
        <v/>
      </c>
      <c r="AQ514" s="312" t="str">
        <f>IF(AND('別紙3-1_区分⑤所要額内訳'!$I$4="大規模施設等(定員30人以上)",$AQ$426&gt;=5),AQ407,IF(AND('別紙3-1_区分⑤所要額内訳'!$I$4="小規模施設等(定員29人以下)",$AQ$426&gt;=2),AQ407,""))</f>
        <v/>
      </c>
      <c r="AR514" s="312" t="str">
        <f>IF(AND('別紙3-1_区分⑤所要額内訳'!$I$4="大規模施設等(定員30人以上)",$AR$426&gt;=5),AR407,IF(AND('別紙3-1_区分⑤所要額内訳'!$I$4="小規模施設等(定員29人以下)",$AR$426&gt;=2),AR407,""))</f>
        <v/>
      </c>
      <c r="AS514" s="312" t="str">
        <f>IF(AND('別紙3-1_区分⑤所要額内訳'!$I$4="大規模施設等(定員30人以上)",$AS$426&gt;=5),AS407,IF(AND('別紙3-1_区分⑤所要額内訳'!$I$4="小規模施設等(定員29人以下)",$AS$426&gt;=2),AS407,""))</f>
        <v/>
      </c>
      <c r="AT514" s="312" t="str">
        <f>IF(AND('別紙3-1_区分⑤所要額内訳'!$I$4="大規模施設等(定員30人以上)",$AT$426&gt;=5),AT407,IF(AND('別紙3-1_区分⑤所要額内訳'!$I$4="小規模施設等(定員29人以下)",$AT$426&gt;=2),AT407,""))</f>
        <v/>
      </c>
      <c r="AU514" s="312" t="str">
        <f>IF(AND('別紙3-1_区分⑤所要額内訳'!$I$4="大規模施設等(定員30人以上)",$AU$426&gt;=5),AU407,IF(AND('別紙3-1_区分⑤所要額内訳'!$I$4="小規模施設等(定員29人以下)",$AU$426&gt;=2),AU407,""))</f>
        <v/>
      </c>
      <c r="AV514" s="312" t="str">
        <f>IF(AND('別紙3-1_区分⑤所要額内訳'!$I$4="大規模施設等(定員30人以上)",$AV$426&gt;=5),AV407,IF(AND('別紙3-1_区分⑤所要額内訳'!$I$4="小規模施設等(定員29人以下)",$AV$426&gt;=2),AV407,""))</f>
        <v/>
      </c>
      <c r="AW514" s="312" t="str">
        <f>IF(AND('別紙3-1_区分⑤所要額内訳'!$I$4="大規模施設等(定員30人以上)",$AW$426&gt;=5),AW407,IF(AND('別紙3-1_区分⑤所要額内訳'!$I$4="小規模施設等(定員29人以下)",$AW$426&gt;=2),AW407,""))</f>
        <v/>
      </c>
      <c r="AX514" s="312" t="str">
        <f>IF(AND('別紙3-1_区分⑤所要額内訳'!$I$4="大規模施設等(定員30人以上)",$AX$426&gt;=5),AX407,IF(AND('別紙3-1_区分⑤所要額内訳'!$I$4="小規模施設等(定員29人以下)",$AX$426&gt;=2),AX407,""))</f>
        <v/>
      </c>
      <c r="AY514" s="312" t="str">
        <f>IF(AND('別紙3-1_区分⑤所要額内訳'!$I$4="大規模施設等(定員30人以上)",$AY$426&gt;=5),AY407,IF(AND('別紙3-1_区分⑤所要額内訳'!$I$4="小規模施設等(定員29人以下)",$AY$426&gt;=2),AY407,""))</f>
        <v/>
      </c>
      <c r="AZ514" s="312" t="str">
        <f>IF(AND('別紙3-1_区分⑤所要額内訳'!$I$4="大規模施設等(定員30人以上)",$AZ$426&gt;=5),AZ407,IF(AND('別紙3-1_区分⑤所要額内訳'!$I$4="小規模施設等(定員29人以下)",$AZ$426&gt;=2),AZ407,""))</f>
        <v/>
      </c>
      <c r="BA514" s="312" t="str">
        <f>IF(AND('別紙3-1_区分⑤所要額内訳'!$I$4="大規模施設等(定員30人以上)",$BA$426&gt;=5),BA407,IF(AND('別紙3-1_区分⑤所要額内訳'!$I$4="小規模施設等(定員29人以下)",$BA$426&gt;=2),BA407,""))</f>
        <v/>
      </c>
      <c r="BB514" s="311">
        <f t="shared" si="459"/>
        <v>0</v>
      </c>
    </row>
    <row r="515" spans="1:54">
      <c r="A515" s="307" t="str">
        <f t="shared" si="460"/>
        <v/>
      </c>
      <c r="B515" s="313" t="str">
        <f t="shared" si="460"/>
        <v/>
      </c>
      <c r="C515" s="307" t="str">
        <f t="shared" si="460"/>
        <v/>
      </c>
      <c r="D515" s="312" t="str">
        <f>IF(AND('別紙3-1_区分⑤所要額内訳'!$I$4="大規模施設等(定員30人以上)",$D$426&gt;=5),D408,IF(AND('別紙3-1_区分⑤所要額内訳'!$I$4="小規模施設等(定員29人以下)",$D$426&gt;=2),D408,""))</f>
        <v/>
      </c>
      <c r="E515" s="312" t="str">
        <f>IF(AND('別紙3-1_区分⑤所要額内訳'!$I$4="大規模施設等(定員30人以上)",$E$426&gt;=5),E408,IF(AND('別紙3-1_区分⑤所要額内訳'!$I$4="小規模施設等(定員29人以下)",$E$426&gt;=2),E408,""))</f>
        <v/>
      </c>
      <c r="F515" s="312" t="str">
        <f>IF(AND('別紙3-1_区分⑤所要額内訳'!$I$4="大規模施設等(定員30人以上)",$F$426&gt;=5),F408,IF(AND('別紙3-1_区分⑤所要額内訳'!$I$4="小規模施設等(定員29人以下)",$F$426&gt;=2),F408,""))</f>
        <v/>
      </c>
      <c r="G515" s="312" t="str">
        <f>IF(AND('別紙3-1_区分⑤所要額内訳'!$I$4="大規模施設等(定員30人以上)",$G$426&gt;=5),G408,IF(AND('別紙3-1_区分⑤所要額内訳'!$I$4="小規模施設等(定員29人以下)",$G$426&gt;=2),G408,""))</f>
        <v/>
      </c>
      <c r="H515" s="312" t="str">
        <f>IF(AND('別紙3-1_区分⑤所要額内訳'!$I$4="大規模施設等(定員30人以上)",$H$426&gt;=5),H408,IF(AND('別紙3-1_区分⑤所要額内訳'!$I$4="小規模施設等(定員29人以下)",$H$426&gt;=2),H408,""))</f>
        <v/>
      </c>
      <c r="I515" s="312" t="str">
        <f>IF(AND('別紙3-1_区分⑤所要額内訳'!$I$4="大規模施設等(定員30人以上)",$I$426&gt;=5),I408,IF(AND('別紙3-1_区分⑤所要額内訳'!$I$4="小規模施設等(定員29人以下)",$I$426&gt;=2),I408,""))</f>
        <v/>
      </c>
      <c r="J515" s="312" t="str">
        <f>IF(AND('別紙3-1_区分⑤所要額内訳'!$I$4="大規模施設等(定員30人以上)",$J$426&gt;=5),J408,IF(AND('別紙3-1_区分⑤所要額内訳'!$I$4="小規模施設等(定員29人以下)",$J$426&gt;=2),J408,""))</f>
        <v/>
      </c>
      <c r="K515" s="312" t="str">
        <f>IF(AND('別紙3-1_区分⑤所要額内訳'!$I$4="大規模施設等(定員30人以上)",$K$426&gt;=5),K408,IF(AND('別紙3-1_区分⑤所要額内訳'!$I$4="小規模施設等(定員29人以下)",$K$426&gt;=2),K408,""))</f>
        <v/>
      </c>
      <c r="L515" s="312" t="str">
        <f>IF(AND('別紙3-1_区分⑤所要額内訳'!$I$4="大規模施設等(定員30人以上)",$L$426&gt;=5),L408,IF(AND('別紙3-1_区分⑤所要額内訳'!$I$4="小規模施設等(定員29人以下)",$L$426&gt;=2),L408,""))</f>
        <v/>
      </c>
      <c r="M515" s="312" t="str">
        <f>IF(AND('別紙3-1_区分⑤所要額内訳'!$I$4="大規模施設等(定員30人以上)",$M$426&gt;=5),M408,IF(AND('別紙3-1_区分⑤所要額内訳'!$I$4="小規模施設等(定員29人以下)",$M$426&gt;=2),M408,""))</f>
        <v/>
      </c>
      <c r="N515" s="312" t="str">
        <f>IF(AND('別紙3-1_区分⑤所要額内訳'!$I$4="大規模施設等(定員30人以上)",$N$426&gt;=5),N408,IF(AND('別紙3-1_区分⑤所要額内訳'!$I$4="小規模施設等(定員29人以下)",$N$426&gt;=2),N408,""))</f>
        <v/>
      </c>
      <c r="O515" s="312" t="str">
        <f>IF(AND('別紙3-1_区分⑤所要額内訳'!$I$4="大規模施設等(定員30人以上)",$O$426&gt;=5),O408,IF(AND('別紙3-1_区分⑤所要額内訳'!$I$4="小規模施設等(定員29人以下)",$O$426&gt;=2),O408,""))</f>
        <v/>
      </c>
      <c r="P515" s="312" t="str">
        <f>IF(AND('別紙3-1_区分⑤所要額内訳'!$I$4="大規模施設等(定員30人以上)",$P$426&gt;=5),P408,IF(AND('別紙3-1_区分⑤所要額内訳'!$I$4="小規模施設等(定員29人以下)",$P$426&gt;=2),P408,""))</f>
        <v/>
      </c>
      <c r="Q515" s="312" t="str">
        <f>IF(AND('別紙3-1_区分⑤所要額内訳'!$I$4="大規模施設等(定員30人以上)",$Q$426&gt;=5),Q408,IF(AND('別紙3-1_区分⑤所要額内訳'!$I$4="小規模施設等(定員29人以下)",$Q$426&gt;=2),Q408,""))</f>
        <v/>
      </c>
      <c r="R515" s="312" t="str">
        <f>IF(AND('別紙3-1_区分⑤所要額内訳'!$I$4="大規模施設等(定員30人以上)",$R$426&gt;=5),R408,IF(AND('別紙3-1_区分⑤所要額内訳'!$I$4="小規模施設等(定員29人以下)",$R$426&gt;=2),R408,""))</f>
        <v/>
      </c>
      <c r="S515" s="312" t="str">
        <f>IF(AND('別紙3-1_区分⑤所要額内訳'!$I$4="大規模施設等(定員30人以上)",$S$426&gt;=5),S408,IF(AND('別紙3-1_区分⑤所要額内訳'!$I$4="小規模施設等(定員29人以下)",$S$426&gt;=2),S408,""))</f>
        <v/>
      </c>
      <c r="T515" s="312" t="str">
        <f>IF(AND('別紙3-1_区分⑤所要額内訳'!$I$4="大規模施設等(定員30人以上)",$T$426&gt;=5),T408,IF(AND('別紙3-1_区分⑤所要額内訳'!$I$4="小規模施設等(定員29人以下)",$T$426&gt;=2),T408,""))</f>
        <v/>
      </c>
      <c r="U515" s="312" t="str">
        <f>IF(AND('別紙3-1_区分⑤所要額内訳'!$I$4="大規模施設等(定員30人以上)",$U$426&gt;=5),U408,IF(AND('別紙3-1_区分⑤所要額内訳'!$I$4="小規模施設等(定員29人以下)",$U$426&gt;=2),U408,""))</f>
        <v/>
      </c>
      <c r="V515" s="312" t="str">
        <f>IF(AND('別紙3-1_区分⑤所要額内訳'!$I$4="大規模施設等(定員30人以上)",$V$426&gt;=5),V408,IF(AND('別紙3-1_区分⑤所要額内訳'!$I$4="小規模施設等(定員29人以下)",$V$426&gt;=2),V408,""))</f>
        <v/>
      </c>
      <c r="W515" s="312" t="str">
        <f>IF(AND('別紙3-1_区分⑤所要額内訳'!$I$4="大規模施設等(定員30人以上)",$W$426&gt;=5),W408,IF(AND('別紙3-1_区分⑤所要額内訳'!$I$4="小規模施設等(定員29人以下)",$W$426&gt;=2),W408,""))</f>
        <v/>
      </c>
      <c r="X515" s="312" t="str">
        <f>IF(AND('別紙3-1_区分⑤所要額内訳'!$I$4="大規模施設等(定員30人以上)",$X$426&gt;=5),X408,IF(AND('別紙3-1_区分⑤所要額内訳'!$I$4="小規模施設等(定員29人以下)",$X$426&gt;=2),X408,""))</f>
        <v/>
      </c>
      <c r="Y515" s="312" t="str">
        <f>IF(AND('別紙3-1_区分⑤所要額内訳'!$I$4="大規模施設等(定員30人以上)",$Y$426&gt;=5),Y408,IF(AND('別紙3-1_区分⑤所要額内訳'!$I$4="小規模施設等(定員29人以下)",$Y$426&gt;=2),Y408,""))</f>
        <v/>
      </c>
      <c r="Z515" s="312" t="str">
        <f>IF(AND('別紙3-1_区分⑤所要額内訳'!$I$4="大規模施設等(定員30人以上)",$Z$426&gt;=5),Z408,IF(AND('別紙3-1_区分⑤所要額内訳'!$I$4="小規模施設等(定員29人以下)",$Z$426&gt;=2),Z408,""))</f>
        <v/>
      </c>
      <c r="AA515" s="312" t="str">
        <f>IF(AND('別紙3-1_区分⑤所要額内訳'!$I$4="大規模施設等(定員30人以上)",$AA$426&gt;=5),AA408,IF(AND('別紙3-1_区分⑤所要額内訳'!$I$4="小規模施設等(定員29人以下)",$AA$426&gt;=2),AA408,""))</f>
        <v/>
      </c>
      <c r="AB515" s="312" t="str">
        <f>IF(AND('別紙3-1_区分⑤所要額内訳'!$I$4="大規模施設等(定員30人以上)",$AB$426&gt;=5),AB408,IF(AND('別紙3-1_区分⑤所要額内訳'!$I$4="小規模施設等(定員29人以下)",$AB$426&gt;=2),AB408,""))</f>
        <v/>
      </c>
      <c r="AC515" s="312" t="str">
        <f>IF(AND('別紙3-1_区分⑤所要額内訳'!$I$4="大規模施設等(定員30人以上)",$AC$426&gt;=5),AC408,IF(AND('別紙3-1_区分⑤所要額内訳'!$I$4="小規模施設等(定員29人以下)",$AC$426&gt;=2),AC408,""))</f>
        <v/>
      </c>
      <c r="AD515" s="312" t="str">
        <f>IF(AND('別紙3-1_区分⑤所要額内訳'!$I$4="大規模施設等(定員30人以上)",$AD$426&gt;=5),AD408,IF(AND('別紙3-1_区分⑤所要額内訳'!$I$4="小規模施設等(定員29人以下)",$AD$426&gt;=2),AD408,""))</f>
        <v/>
      </c>
      <c r="AE515" s="312" t="str">
        <f>IF(AND('別紙3-1_区分⑤所要額内訳'!$I$4="大規模施設等(定員30人以上)",$AE$426&gt;=5),AE408,IF(AND('別紙3-1_区分⑤所要額内訳'!$I$4="小規模施設等(定員29人以下)",$AE$426&gt;=2),AE408,""))</f>
        <v/>
      </c>
      <c r="AF515" s="312" t="str">
        <f>IF(AND('別紙3-1_区分⑤所要額内訳'!$I$4="大規模施設等(定員30人以上)",$AF$426&gt;=5),AF408,IF(AND('別紙3-1_区分⑤所要額内訳'!$I$4="小規模施設等(定員29人以下)",$AF$426&gt;=2),AF408,""))</f>
        <v/>
      </c>
      <c r="AG515" s="312" t="str">
        <f>IF(AND('別紙3-1_区分⑤所要額内訳'!$I$4="大規模施設等(定員30人以上)",$AG$426&gt;=5),AG408,IF(AND('別紙3-1_区分⑤所要額内訳'!$I$4="小規模施設等(定員29人以下)",$AG$426&gt;=2),AG408,""))</f>
        <v/>
      </c>
      <c r="AH515" s="312" t="str">
        <f>IF(AND('別紙3-1_区分⑤所要額内訳'!$I$4="大規模施設等(定員30人以上)",$AH$426&gt;=5),AH408,IF(AND('別紙3-1_区分⑤所要額内訳'!$I$4="小規模施設等(定員29人以下)",$AH$426&gt;=2),AH408,""))</f>
        <v/>
      </c>
      <c r="AI515" s="312" t="str">
        <f>IF(AND('別紙3-1_区分⑤所要額内訳'!$I$4="大規模施設等(定員30人以上)",$AI$426&gt;=5),AI408,IF(AND('別紙3-1_区分⑤所要額内訳'!$I$4="小規模施設等(定員29人以下)",$AI$426&gt;=2),AI408,""))</f>
        <v/>
      </c>
      <c r="AJ515" s="312" t="str">
        <f>IF(AND('別紙3-1_区分⑤所要額内訳'!$I$4="大規模施設等(定員30人以上)",$AJ$426&gt;=5),AJ408,IF(AND('別紙3-1_区分⑤所要額内訳'!$I$4="小規模施設等(定員29人以下)",$AJ$426&gt;=2),AJ408,""))</f>
        <v/>
      </c>
      <c r="AK515" s="312" t="str">
        <f>IF(AND('別紙3-1_区分⑤所要額内訳'!$I$4="大規模施設等(定員30人以上)",$AK$426&gt;=5),AK408,IF(AND('別紙3-1_区分⑤所要額内訳'!$I$4="小規模施設等(定員29人以下)",$AK$426&gt;=2),AK408,""))</f>
        <v/>
      </c>
      <c r="AL515" s="312" t="str">
        <f>IF(AND('別紙3-1_区分⑤所要額内訳'!$I$4="大規模施設等(定員30人以上)",$AL$426&gt;=5),AL408,IF(AND('別紙3-1_区分⑤所要額内訳'!$I$4="小規模施設等(定員29人以下)",$AL$426&gt;=2),AL408,""))</f>
        <v/>
      </c>
      <c r="AM515" s="312" t="str">
        <f>IF(AND('別紙3-1_区分⑤所要額内訳'!$I$4="大規模施設等(定員30人以上)",$AM$426&gt;=5),AM408,IF(AND('別紙3-1_区分⑤所要額内訳'!$I$4="小規模施設等(定員29人以下)",$AM$426&gt;=2),AM408,""))</f>
        <v/>
      </c>
      <c r="AN515" s="312" t="str">
        <f>IF(AND('別紙3-1_区分⑤所要額内訳'!$I$4="大規模施設等(定員30人以上)",$AN$426&gt;=5),AN408,IF(AND('別紙3-1_区分⑤所要額内訳'!$I$4="小規模施設等(定員29人以下)",$AN$426&gt;=2),AN408,""))</f>
        <v/>
      </c>
      <c r="AO515" s="312" t="str">
        <f>IF(AND('別紙3-1_区分⑤所要額内訳'!$I$4="大規模施設等(定員30人以上)",$AO$426&gt;=5),AO408,IF(AND('別紙3-1_区分⑤所要額内訳'!$I$4="小規模施設等(定員29人以下)",$AO$426&gt;=2),AO408,""))</f>
        <v/>
      </c>
      <c r="AP515" s="312" t="str">
        <f>IF(AND('別紙3-1_区分⑤所要額内訳'!$I$4="大規模施設等(定員30人以上)",$AP$426&gt;=5),AP408,IF(AND('別紙3-1_区分⑤所要額内訳'!$I$4="小規模施設等(定員29人以下)",$AP$426&gt;=2),AP408,""))</f>
        <v/>
      </c>
      <c r="AQ515" s="312" t="str">
        <f>IF(AND('別紙3-1_区分⑤所要額内訳'!$I$4="大規模施設等(定員30人以上)",$AQ$426&gt;=5),AQ408,IF(AND('別紙3-1_区分⑤所要額内訳'!$I$4="小規模施設等(定員29人以下)",$AQ$426&gt;=2),AQ408,""))</f>
        <v/>
      </c>
      <c r="AR515" s="312" t="str">
        <f>IF(AND('別紙3-1_区分⑤所要額内訳'!$I$4="大規模施設等(定員30人以上)",$AR$426&gt;=5),AR408,IF(AND('別紙3-1_区分⑤所要額内訳'!$I$4="小規模施設等(定員29人以下)",$AR$426&gt;=2),AR408,""))</f>
        <v/>
      </c>
      <c r="AS515" s="312" t="str">
        <f>IF(AND('別紙3-1_区分⑤所要額内訳'!$I$4="大規模施設等(定員30人以上)",$AS$426&gt;=5),AS408,IF(AND('別紙3-1_区分⑤所要額内訳'!$I$4="小規模施設等(定員29人以下)",$AS$426&gt;=2),AS408,""))</f>
        <v/>
      </c>
      <c r="AT515" s="312" t="str">
        <f>IF(AND('別紙3-1_区分⑤所要額内訳'!$I$4="大規模施設等(定員30人以上)",$AT$426&gt;=5),AT408,IF(AND('別紙3-1_区分⑤所要額内訳'!$I$4="小規模施設等(定員29人以下)",$AT$426&gt;=2),AT408,""))</f>
        <v/>
      </c>
      <c r="AU515" s="312" t="str">
        <f>IF(AND('別紙3-1_区分⑤所要額内訳'!$I$4="大規模施設等(定員30人以上)",$AU$426&gt;=5),AU408,IF(AND('別紙3-1_区分⑤所要額内訳'!$I$4="小規模施設等(定員29人以下)",$AU$426&gt;=2),AU408,""))</f>
        <v/>
      </c>
      <c r="AV515" s="312" t="str">
        <f>IF(AND('別紙3-1_区分⑤所要額内訳'!$I$4="大規模施設等(定員30人以上)",$AV$426&gt;=5),AV408,IF(AND('別紙3-1_区分⑤所要額内訳'!$I$4="小規模施設等(定員29人以下)",$AV$426&gt;=2),AV408,""))</f>
        <v/>
      </c>
      <c r="AW515" s="312" t="str">
        <f>IF(AND('別紙3-1_区分⑤所要額内訳'!$I$4="大規模施設等(定員30人以上)",$AW$426&gt;=5),AW408,IF(AND('別紙3-1_区分⑤所要額内訳'!$I$4="小規模施設等(定員29人以下)",$AW$426&gt;=2),AW408,""))</f>
        <v/>
      </c>
      <c r="AX515" s="312" t="str">
        <f>IF(AND('別紙3-1_区分⑤所要額内訳'!$I$4="大規模施設等(定員30人以上)",$AX$426&gt;=5),AX408,IF(AND('別紙3-1_区分⑤所要額内訳'!$I$4="小規模施設等(定員29人以下)",$AX$426&gt;=2),AX408,""))</f>
        <v/>
      </c>
      <c r="AY515" s="312" t="str">
        <f>IF(AND('別紙3-1_区分⑤所要額内訳'!$I$4="大規模施設等(定員30人以上)",$AY$426&gt;=5),AY408,IF(AND('別紙3-1_区分⑤所要額内訳'!$I$4="小規模施設等(定員29人以下)",$AY$426&gt;=2),AY408,""))</f>
        <v/>
      </c>
      <c r="AZ515" s="312" t="str">
        <f>IF(AND('別紙3-1_区分⑤所要額内訳'!$I$4="大規模施設等(定員30人以上)",$AZ$426&gt;=5),AZ408,IF(AND('別紙3-1_区分⑤所要額内訳'!$I$4="小規模施設等(定員29人以下)",$AZ$426&gt;=2),AZ408,""))</f>
        <v/>
      </c>
      <c r="BA515" s="312" t="str">
        <f>IF(AND('別紙3-1_区分⑤所要額内訳'!$I$4="大規模施設等(定員30人以上)",$BA$426&gt;=5),BA408,IF(AND('別紙3-1_区分⑤所要額内訳'!$I$4="小規模施設等(定員29人以下)",$BA$426&gt;=2),BA408,""))</f>
        <v/>
      </c>
      <c r="BB515" s="311">
        <f t="shared" si="459"/>
        <v>0</v>
      </c>
    </row>
    <row r="516" spans="1:54">
      <c r="A516" s="307" t="str">
        <f t="shared" si="460"/>
        <v/>
      </c>
      <c r="B516" s="313" t="str">
        <f t="shared" si="460"/>
        <v/>
      </c>
      <c r="C516" s="307" t="str">
        <f t="shared" si="460"/>
        <v/>
      </c>
      <c r="D516" s="312" t="str">
        <f>IF(AND('別紙3-1_区分⑤所要額内訳'!$I$4="大規模施設等(定員30人以上)",$D$426&gt;=5),D409,IF(AND('別紙3-1_区分⑤所要額内訳'!$I$4="小規模施設等(定員29人以下)",$D$426&gt;=2),D409,""))</f>
        <v/>
      </c>
      <c r="E516" s="312" t="str">
        <f>IF(AND('別紙3-1_区分⑤所要額内訳'!$I$4="大規模施設等(定員30人以上)",$E$426&gt;=5),E409,IF(AND('別紙3-1_区分⑤所要額内訳'!$I$4="小規模施設等(定員29人以下)",$E$426&gt;=2),E409,""))</f>
        <v/>
      </c>
      <c r="F516" s="312" t="str">
        <f>IF(AND('別紙3-1_区分⑤所要額内訳'!$I$4="大規模施設等(定員30人以上)",$F$426&gt;=5),F409,IF(AND('別紙3-1_区分⑤所要額内訳'!$I$4="小規模施設等(定員29人以下)",$F$426&gt;=2),F409,""))</f>
        <v/>
      </c>
      <c r="G516" s="312" t="str">
        <f>IF(AND('別紙3-1_区分⑤所要額内訳'!$I$4="大規模施設等(定員30人以上)",$G$426&gt;=5),G409,IF(AND('別紙3-1_区分⑤所要額内訳'!$I$4="小規模施設等(定員29人以下)",$G$426&gt;=2),G409,""))</f>
        <v/>
      </c>
      <c r="H516" s="312" t="str">
        <f>IF(AND('別紙3-1_区分⑤所要額内訳'!$I$4="大規模施設等(定員30人以上)",$H$426&gt;=5),H409,IF(AND('別紙3-1_区分⑤所要額内訳'!$I$4="小規模施設等(定員29人以下)",$H$426&gt;=2),H409,""))</f>
        <v/>
      </c>
      <c r="I516" s="312" t="str">
        <f>IF(AND('別紙3-1_区分⑤所要額内訳'!$I$4="大規模施設等(定員30人以上)",$I$426&gt;=5),I409,IF(AND('別紙3-1_区分⑤所要額内訳'!$I$4="小規模施設等(定員29人以下)",$I$426&gt;=2),I409,""))</f>
        <v/>
      </c>
      <c r="J516" s="312" t="str">
        <f>IF(AND('別紙3-1_区分⑤所要額内訳'!$I$4="大規模施設等(定員30人以上)",$J$426&gt;=5),J409,IF(AND('別紙3-1_区分⑤所要額内訳'!$I$4="小規模施設等(定員29人以下)",$J$426&gt;=2),J409,""))</f>
        <v/>
      </c>
      <c r="K516" s="312" t="str">
        <f>IF(AND('別紙3-1_区分⑤所要額内訳'!$I$4="大規模施設等(定員30人以上)",$K$426&gt;=5),K409,IF(AND('別紙3-1_区分⑤所要額内訳'!$I$4="小規模施設等(定員29人以下)",$K$426&gt;=2),K409,""))</f>
        <v/>
      </c>
      <c r="L516" s="312" t="str">
        <f>IF(AND('別紙3-1_区分⑤所要額内訳'!$I$4="大規模施設等(定員30人以上)",$L$426&gt;=5),L409,IF(AND('別紙3-1_区分⑤所要額内訳'!$I$4="小規模施設等(定員29人以下)",$L$426&gt;=2),L409,""))</f>
        <v/>
      </c>
      <c r="M516" s="312" t="str">
        <f>IF(AND('別紙3-1_区分⑤所要額内訳'!$I$4="大規模施設等(定員30人以上)",$M$426&gt;=5),M409,IF(AND('別紙3-1_区分⑤所要額内訳'!$I$4="小規模施設等(定員29人以下)",$M$426&gt;=2),M409,""))</f>
        <v/>
      </c>
      <c r="N516" s="312" t="str">
        <f>IF(AND('別紙3-1_区分⑤所要額内訳'!$I$4="大規模施設等(定員30人以上)",$N$426&gt;=5),N409,IF(AND('別紙3-1_区分⑤所要額内訳'!$I$4="小規模施設等(定員29人以下)",$N$426&gt;=2),N409,""))</f>
        <v/>
      </c>
      <c r="O516" s="312" t="str">
        <f>IF(AND('別紙3-1_区分⑤所要額内訳'!$I$4="大規模施設等(定員30人以上)",$O$426&gt;=5),O409,IF(AND('別紙3-1_区分⑤所要額内訳'!$I$4="小規模施設等(定員29人以下)",$O$426&gt;=2),O409,""))</f>
        <v/>
      </c>
      <c r="P516" s="312" t="str">
        <f>IF(AND('別紙3-1_区分⑤所要額内訳'!$I$4="大規模施設等(定員30人以上)",$P$426&gt;=5),P409,IF(AND('別紙3-1_区分⑤所要額内訳'!$I$4="小規模施設等(定員29人以下)",$P$426&gt;=2),P409,""))</f>
        <v/>
      </c>
      <c r="Q516" s="312" t="str">
        <f>IF(AND('別紙3-1_区分⑤所要額内訳'!$I$4="大規模施設等(定員30人以上)",$Q$426&gt;=5),Q409,IF(AND('別紙3-1_区分⑤所要額内訳'!$I$4="小規模施設等(定員29人以下)",$Q$426&gt;=2),Q409,""))</f>
        <v/>
      </c>
      <c r="R516" s="312" t="str">
        <f>IF(AND('別紙3-1_区分⑤所要額内訳'!$I$4="大規模施設等(定員30人以上)",$R$426&gt;=5),R409,IF(AND('別紙3-1_区分⑤所要額内訳'!$I$4="小規模施設等(定員29人以下)",$R$426&gt;=2),R409,""))</f>
        <v/>
      </c>
      <c r="S516" s="312" t="str">
        <f>IF(AND('別紙3-1_区分⑤所要額内訳'!$I$4="大規模施設等(定員30人以上)",$S$426&gt;=5),S409,IF(AND('別紙3-1_区分⑤所要額内訳'!$I$4="小規模施設等(定員29人以下)",$S$426&gt;=2),S409,""))</f>
        <v/>
      </c>
      <c r="T516" s="312" t="str">
        <f>IF(AND('別紙3-1_区分⑤所要額内訳'!$I$4="大規模施設等(定員30人以上)",$T$426&gt;=5),T409,IF(AND('別紙3-1_区分⑤所要額内訳'!$I$4="小規模施設等(定員29人以下)",$T$426&gt;=2),T409,""))</f>
        <v/>
      </c>
      <c r="U516" s="312" t="str">
        <f>IF(AND('別紙3-1_区分⑤所要額内訳'!$I$4="大規模施設等(定員30人以上)",$U$426&gt;=5),U409,IF(AND('別紙3-1_区分⑤所要額内訳'!$I$4="小規模施設等(定員29人以下)",$U$426&gt;=2),U409,""))</f>
        <v/>
      </c>
      <c r="V516" s="312" t="str">
        <f>IF(AND('別紙3-1_区分⑤所要額内訳'!$I$4="大規模施設等(定員30人以上)",$V$426&gt;=5),V409,IF(AND('別紙3-1_区分⑤所要額内訳'!$I$4="小規模施設等(定員29人以下)",$V$426&gt;=2),V409,""))</f>
        <v/>
      </c>
      <c r="W516" s="312" t="str">
        <f>IF(AND('別紙3-1_区分⑤所要額内訳'!$I$4="大規模施設等(定員30人以上)",$W$426&gt;=5),W409,IF(AND('別紙3-1_区分⑤所要額内訳'!$I$4="小規模施設等(定員29人以下)",$W$426&gt;=2),W409,""))</f>
        <v/>
      </c>
      <c r="X516" s="312" t="str">
        <f>IF(AND('別紙3-1_区分⑤所要額内訳'!$I$4="大規模施設等(定員30人以上)",$X$426&gt;=5),X409,IF(AND('別紙3-1_区分⑤所要額内訳'!$I$4="小規模施設等(定員29人以下)",$X$426&gt;=2),X409,""))</f>
        <v/>
      </c>
      <c r="Y516" s="312" t="str">
        <f>IF(AND('別紙3-1_区分⑤所要額内訳'!$I$4="大規模施設等(定員30人以上)",$Y$426&gt;=5),Y409,IF(AND('別紙3-1_区分⑤所要額内訳'!$I$4="小規模施設等(定員29人以下)",$Y$426&gt;=2),Y409,""))</f>
        <v/>
      </c>
      <c r="Z516" s="312" t="str">
        <f>IF(AND('別紙3-1_区分⑤所要額内訳'!$I$4="大規模施設等(定員30人以上)",$Z$426&gt;=5),Z409,IF(AND('別紙3-1_区分⑤所要額内訳'!$I$4="小規模施設等(定員29人以下)",$Z$426&gt;=2),Z409,""))</f>
        <v/>
      </c>
      <c r="AA516" s="312" t="str">
        <f>IF(AND('別紙3-1_区分⑤所要額内訳'!$I$4="大規模施設等(定員30人以上)",$AA$426&gt;=5),AA409,IF(AND('別紙3-1_区分⑤所要額内訳'!$I$4="小規模施設等(定員29人以下)",$AA$426&gt;=2),AA409,""))</f>
        <v/>
      </c>
      <c r="AB516" s="312" t="str">
        <f>IF(AND('別紙3-1_区分⑤所要額内訳'!$I$4="大規模施設等(定員30人以上)",$AB$426&gt;=5),AB409,IF(AND('別紙3-1_区分⑤所要額内訳'!$I$4="小規模施設等(定員29人以下)",$AB$426&gt;=2),AB409,""))</f>
        <v/>
      </c>
      <c r="AC516" s="312" t="str">
        <f>IF(AND('別紙3-1_区分⑤所要額内訳'!$I$4="大規模施設等(定員30人以上)",$AC$426&gt;=5),AC409,IF(AND('別紙3-1_区分⑤所要額内訳'!$I$4="小規模施設等(定員29人以下)",$AC$426&gt;=2),AC409,""))</f>
        <v/>
      </c>
      <c r="AD516" s="312" t="str">
        <f>IF(AND('別紙3-1_区分⑤所要額内訳'!$I$4="大規模施設等(定員30人以上)",$AD$426&gt;=5),AD409,IF(AND('別紙3-1_区分⑤所要額内訳'!$I$4="小規模施設等(定員29人以下)",$AD$426&gt;=2),AD409,""))</f>
        <v/>
      </c>
      <c r="AE516" s="312" t="str">
        <f>IF(AND('別紙3-1_区分⑤所要額内訳'!$I$4="大規模施設等(定員30人以上)",$AE$426&gt;=5),AE409,IF(AND('別紙3-1_区分⑤所要額内訳'!$I$4="小規模施設等(定員29人以下)",$AE$426&gt;=2),AE409,""))</f>
        <v/>
      </c>
      <c r="AF516" s="312" t="str">
        <f>IF(AND('別紙3-1_区分⑤所要額内訳'!$I$4="大規模施設等(定員30人以上)",$AF$426&gt;=5),AF409,IF(AND('別紙3-1_区分⑤所要額内訳'!$I$4="小規模施設等(定員29人以下)",$AF$426&gt;=2),AF409,""))</f>
        <v/>
      </c>
      <c r="AG516" s="312" t="str">
        <f>IF(AND('別紙3-1_区分⑤所要額内訳'!$I$4="大規模施設等(定員30人以上)",$AG$426&gt;=5),AG409,IF(AND('別紙3-1_区分⑤所要額内訳'!$I$4="小規模施設等(定員29人以下)",$AG$426&gt;=2),AG409,""))</f>
        <v/>
      </c>
      <c r="AH516" s="312" t="str">
        <f>IF(AND('別紙3-1_区分⑤所要額内訳'!$I$4="大規模施設等(定員30人以上)",$AH$426&gt;=5),AH409,IF(AND('別紙3-1_区分⑤所要額内訳'!$I$4="小規模施設等(定員29人以下)",$AH$426&gt;=2),AH409,""))</f>
        <v/>
      </c>
      <c r="AI516" s="312" t="str">
        <f>IF(AND('別紙3-1_区分⑤所要額内訳'!$I$4="大規模施設等(定員30人以上)",$AI$426&gt;=5),AI409,IF(AND('別紙3-1_区分⑤所要額内訳'!$I$4="小規模施設等(定員29人以下)",$AI$426&gt;=2),AI409,""))</f>
        <v/>
      </c>
      <c r="AJ516" s="312" t="str">
        <f>IF(AND('別紙3-1_区分⑤所要額内訳'!$I$4="大規模施設等(定員30人以上)",$AJ$426&gt;=5),AJ409,IF(AND('別紙3-1_区分⑤所要額内訳'!$I$4="小規模施設等(定員29人以下)",$AJ$426&gt;=2),AJ409,""))</f>
        <v/>
      </c>
      <c r="AK516" s="312" t="str">
        <f>IF(AND('別紙3-1_区分⑤所要額内訳'!$I$4="大規模施設等(定員30人以上)",$AK$426&gt;=5),AK409,IF(AND('別紙3-1_区分⑤所要額内訳'!$I$4="小規模施設等(定員29人以下)",$AK$426&gt;=2),AK409,""))</f>
        <v/>
      </c>
      <c r="AL516" s="312" t="str">
        <f>IF(AND('別紙3-1_区分⑤所要額内訳'!$I$4="大規模施設等(定員30人以上)",$AL$426&gt;=5),AL409,IF(AND('別紙3-1_区分⑤所要額内訳'!$I$4="小規模施設等(定員29人以下)",$AL$426&gt;=2),AL409,""))</f>
        <v/>
      </c>
      <c r="AM516" s="312" t="str">
        <f>IF(AND('別紙3-1_区分⑤所要額内訳'!$I$4="大規模施設等(定員30人以上)",$AM$426&gt;=5),AM409,IF(AND('別紙3-1_区分⑤所要額内訳'!$I$4="小規模施設等(定員29人以下)",$AM$426&gt;=2),AM409,""))</f>
        <v/>
      </c>
      <c r="AN516" s="312" t="str">
        <f>IF(AND('別紙3-1_区分⑤所要額内訳'!$I$4="大規模施設等(定員30人以上)",$AN$426&gt;=5),AN409,IF(AND('別紙3-1_区分⑤所要額内訳'!$I$4="小規模施設等(定員29人以下)",$AN$426&gt;=2),AN409,""))</f>
        <v/>
      </c>
      <c r="AO516" s="312" t="str">
        <f>IF(AND('別紙3-1_区分⑤所要額内訳'!$I$4="大規模施設等(定員30人以上)",$AO$426&gt;=5),AO409,IF(AND('別紙3-1_区分⑤所要額内訳'!$I$4="小規模施設等(定員29人以下)",$AO$426&gt;=2),AO409,""))</f>
        <v/>
      </c>
      <c r="AP516" s="312" t="str">
        <f>IF(AND('別紙3-1_区分⑤所要額内訳'!$I$4="大規模施設等(定員30人以上)",$AP$426&gt;=5),AP409,IF(AND('別紙3-1_区分⑤所要額内訳'!$I$4="小規模施設等(定員29人以下)",$AP$426&gt;=2),AP409,""))</f>
        <v/>
      </c>
      <c r="AQ516" s="312" t="str">
        <f>IF(AND('別紙3-1_区分⑤所要額内訳'!$I$4="大規模施設等(定員30人以上)",$AQ$426&gt;=5),AQ409,IF(AND('別紙3-1_区分⑤所要額内訳'!$I$4="小規模施設等(定員29人以下)",$AQ$426&gt;=2),AQ409,""))</f>
        <v/>
      </c>
      <c r="AR516" s="312" t="str">
        <f>IF(AND('別紙3-1_区分⑤所要額内訳'!$I$4="大規模施設等(定員30人以上)",$AR$426&gt;=5),AR409,IF(AND('別紙3-1_区分⑤所要額内訳'!$I$4="小規模施設等(定員29人以下)",$AR$426&gt;=2),AR409,""))</f>
        <v/>
      </c>
      <c r="AS516" s="312" t="str">
        <f>IF(AND('別紙3-1_区分⑤所要額内訳'!$I$4="大規模施設等(定員30人以上)",$AS$426&gt;=5),AS409,IF(AND('別紙3-1_区分⑤所要額内訳'!$I$4="小規模施設等(定員29人以下)",$AS$426&gt;=2),AS409,""))</f>
        <v/>
      </c>
      <c r="AT516" s="312" t="str">
        <f>IF(AND('別紙3-1_区分⑤所要額内訳'!$I$4="大規模施設等(定員30人以上)",$AT$426&gt;=5),AT409,IF(AND('別紙3-1_区分⑤所要額内訳'!$I$4="小規模施設等(定員29人以下)",$AT$426&gt;=2),AT409,""))</f>
        <v/>
      </c>
      <c r="AU516" s="312" t="str">
        <f>IF(AND('別紙3-1_区分⑤所要額内訳'!$I$4="大規模施設等(定員30人以上)",$AU$426&gt;=5),AU409,IF(AND('別紙3-1_区分⑤所要額内訳'!$I$4="小規模施設等(定員29人以下)",$AU$426&gt;=2),AU409,""))</f>
        <v/>
      </c>
      <c r="AV516" s="312" t="str">
        <f>IF(AND('別紙3-1_区分⑤所要額内訳'!$I$4="大規模施設等(定員30人以上)",$AV$426&gt;=5),AV409,IF(AND('別紙3-1_区分⑤所要額内訳'!$I$4="小規模施設等(定員29人以下)",$AV$426&gt;=2),AV409,""))</f>
        <v/>
      </c>
      <c r="AW516" s="312" t="str">
        <f>IF(AND('別紙3-1_区分⑤所要額内訳'!$I$4="大規模施設等(定員30人以上)",$AW$426&gt;=5),AW409,IF(AND('別紙3-1_区分⑤所要額内訳'!$I$4="小規模施設等(定員29人以下)",$AW$426&gt;=2),AW409,""))</f>
        <v/>
      </c>
      <c r="AX516" s="312" t="str">
        <f>IF(AND('別紙3-1_区分⑤所要額内訳'!$I$4="大規模施設等(定員30人以上)",$AX$426&gt;=5),AX409,IF(AND('別紙3-1_区分⑤所要額内訳'!$I$4="小規模施設等(定員29人以下)",$AX$426&gt;=2),AX409,""))</f>
        <v/>
      </c>
      <c r="AY516" s="312" t="str">
        <f>IF(AND('別紙3-1_区分⑤所要額内訳'!$I$4="大規模施設等(定員30人以上)",$AY$426&gt;=5),AY409,IF(AND('別紙3-1_区分⑤所要額内訳'!$I$4="小規模施設等(定員29人以下)",$AY$426&gt;=2),AY409,""))</f>
        <v/>
      </c>
      <c r="AZ516" s="312" t="str">
        <f>IF(AND('別紙3-1_区分⑤所要額内訳'!$I$4="大規模施設等(定員30人以上)",$AZ$426&gt;=5),AZ409,IF(AND('別紙3-1_区分⑤所要額内訳'!$I$4="小規模施設等(定員29人以下)",$AZ$426&gt;=2),AZ409,""))</f>
        <v/>
      </c>
      <c r="BA516" s="312" t="str">
        <f>IF(AND('別紙3-1_区分⑤所要額内訳'!$I$4="大規模施設等(定員30人以上)",$BA$426&gt;=5),BA409,IF(AND('別紙3-1_区分⑤所要額内訳'!$I$4="小規模施設等(定員29人以下)",$BA$426&gt;=2),BA409,""))</f>
        <v/>
      </c>
      <c r="BB516" s="311">
        <f t="shared" si="459"/>
        <v>0</v>
      </c>
    </row>
    <row r="517" spans="1:54">
      <c r="A517" s="307" t="str">
        <f t="shared" si="460"/>
        <v/>
      </c>
      <c r="B517" s="313" t="str">
        <f t="shared" si="460"/>
        <v/>
      </c>
      <c r="C517" s="307" t="str">
        <f t="shared" si="460"/>
        <v/>
      </c>
      <c r="D517" s="312" t="str">
        <f>IF(AND('別紙3-1_区分⑤所要額内訳'!$I$4="大規模施設等(定員30人以上)",$D$426&gt;=5),D410,IF(AND('別紙3-1_区分⑤所要額内訳'!$I$4="小規模施設等(定員29人以下)",$D$426&gt;=2),D410,""))</f>
        <v/>
      </c>
      <c r="E517" s="312" t="str">
        <f>IF(AND('別紙3-1_区分⑤所要額内訳'!$I$4="大規模施設等(定員30人以上)",$E$426&gt;=5),E410,IF(AND('別紙3-1_区分⑤所要額内訳'!$I$4="小規模施設等(定員29人以下)",$E$426&gt;=2),E410,""))</f>
        <v/>
      </c>
      <c r="F517" s="312" t="str">
        <f>IF(AND('別紙3-1_区分⑤所要額内訳'!$I$4="大規模施設等(定員30人以上)",$F$426&gt;=5),F410,IF(AND('別紙3-1_区分⑤所要額内訳'!$I$4="小規模施設等(定員29人以下)",$F$426&gt;=2),F410,""))</f>
        <v/>
      </c>
      <c r="G517" s="312" t="str">
        <f>IF(AND('別紙3-1_区分⑤所要額内訳'!$I$4="大規模施設等(定員30人以上)",$G$426&gt;=5),G410,IF(AND('別紙3-1_区分⑤所要額内訳'!$I$4="小規模施設等(定員29人以下)",$G$426&gt;=2),G410,""))</f>
        <v/>
      </c>
      <c r="H517" s="312" t="str">
        <f>IF(AND('別紙3-1_区分⑤所要額内訳'!$I$4="大規模施設等(定員30人以上)",$H$426&gt;=5),H410,IF(AND('別紙3-1_区分⑤所要額内訳'!$I$4="小規模施設等(定員29人以下)",$H$426&gt;=2),H410,""))</f>
        <v/>
      </c>
      <c r="I517" s="312" t="str">
        <f>IF(AND('別紙3-1_区分⑤所要額内訳'!$I$4="大規模施設等(定員30人以上)",$I$426&gt;=5),I410,IF(AND('別紙3-1_区分⑤所要額内訳'!$I$4="小規模施設等(定員29人以下)",$I$426&gt;=2),I410,""))</f>
        <v/>
      </c>
      <c r="J517" s="312" t="str">
        <f>IF(AND('別紙3-1_区分⑤所要額内訳'!$I$4="大規模施設等(定員30人以上)",$J$426&gt;=5),J410,IF(AND('別紙3-1_区分⑤所要額内訳'!$I$4="小規模施設等(定員29人以下)",$J$426&gt;=2),J410,""))</f>
        <v/>
      </c>
      <c r="K517" s="312" t="str">
        <f>IF(AND('別紙3-1_区分⑤所要額内訳'!$I$4="大規模施設等(定員30人以上)",$K$426&gt;=5),K410,IF(AND('別紙3-1_区分⑤所要額内訳'!$I$4="小規模施設等(定員29人以下)",$K$426&gt;=2),K410,""))</f>
        <v/>
      </c>
      <c r="L517" s="312" t="str">
        <f>IF(AND('別紙3-1_区分⑤所要額内訳'!$I$4="大規模施設等(定員30人以上)",$L$426&gt;=5),L410,IF(AND('別紙3-1_区分⑤所要額内訳'!$I$4="小規模施設等(定員29人以下)",$L$426&gt;=2),L410,""))</f>
        <v/>
      </c>
      <c r="M517" s="312" t="str">
        <f>IF(AND('別紙3-1_区分⑤所要額内訳'!$I$4="大規模施設等(定員30人以上)",$M$426&gt;=5),M410,IF(AND('別紙3-1_区分⑤所要額内訳'!$I$4="小規模施設等(定員29人以下)",$M$426&gt;=2),M410,""))</f>
        <v/>
      </c>
      <c r="N517" s="312" t="str">
        <f>IF(AND('別紙3-1_区分⑤所要額内訳'!$I$4="大規模施設等(定員30人以上)",$N$426&gt;=5),N410,IF(AND('別紙3-1_区分⑤所要額内訳'!$I$4="小規模施設等(定員29人以下)",$N$426&gt;=2),N410,""))</f>
        <v/>
      </c>
      <c r="O517" s="312" t="str">
        <f>IF(AND('別紙3-1_区分⑤所要額内訳'!$I$4="大規模施設等(定員30人以上)",$O$426&gt;=5),O410,IF(AND('別紙3-1_区分⑤所要額内訳'!$I$4="小規模施設等(定員29人以下)",$O$426&gt;=2),O410,""))</f>
        <v/>
      </c>
      <c r="P517" s="312" t="str">
        <f>IF(AND('別紙3-1_区分⑤所要額内訳'!$I$4="大規模施設等(定員30人以上)",$P$426&gt;=5),P410,IF(AND('別紙3-1_区分⑤所要額内訳'!$I$4="小規模施設等(定員29人以下)",$P$426&gt;=2),P410,""))</f>
        <v/>
      </c>
      <c r="Q517" s="312" t="str">
        <f>IF(AND('別紙3-1_区分⑤所要額内訳'!$I$4="大規模施設等(定員30人以上)",$Q$426&gt;=5),Q410,IF(AND('別紙3-1_区分⑤所要額内訳'!$I$4="小規模施設等(定員29人以下)",$Q$426&gt;=2),Q410,""))</f>
        <v/>
      </c>
      <c r="R517" s="312" t="str">
        <f>IF(AND('別紙3-1_区分⑤所要額内訳'!$I$4="大規模施設等(定員30人以上)",$R$426&gt;=5),R410,IF(AND('別紙3-1_区分⑤所要額内訳'!$I$4="小規模施設等(定員29人以下)",$R$426&gt;=2),R410,""))</f>
        <v/>
      </c>
      <c r="S517" s="312" t="str">
        <f>IF(AND('別紙3-1_区分⑤所要額内訳'!$I$4="大規模施設等(定員30人以上)",$S$426&gt;=5),S410,IF(AND('別紙3-1_区分⑤所要額内訳'!$I$4="小規模施設等(定員29人以下)",$S$426&gt;=2),S410,""))</f>
        <v/>
      </c>
      <c r="T517" s="312" t="str">
        <f>IF(AND('別紙3-1_区分⑤所要額内訳'!$I$4="大規模施設等(定員30人以上)",$T$426&gt;=5),T410,IF(AND('別紙3-1_区分⑤所要額内訳'!$I$4="小規模施設等(定員29人以下)",$T$426&gt;=2),T410,""))</f>
        <v/>
      </c>
      <c r="U517" s="312" t="str">
        <f>IF(AND('別紙3-1_区分⑤所要額内訳'!$I$4="大規模施設等(定員30人以上)",$U$426&gt;=5),U410,IF(AND('別紙3-1_区分⑤所要額内訳'!$I$4="小規模施設等(定員29人以下)",$U$426&gt;=2),U410,""))</f>
        <v/>
      </c>
      <c r="V517" s="312" t="str">
        <f>IF(AND('別紙3-1_区分⑤所要額内訳'!$I$4="大規模施設等(定員30人以上)",$V$426&gt;=5),V410,IF(AND('別紙3-1_区分⑤所要額内訳'!$I$4="小規模施設等(定員29人以下)",$V$426&gt;=2),V410,""))</f>
        <v/>
      </c>
      <c r="W517" s="312" t="str">
        <f>IF(AND('別紙3-1_区分⑤所要額内訳'!$I$4="大規模施設等(定員30人以上)",$W$426&gt;=5),W410,IF(AND('別紙3-1_区分⑤所要額内訳'!$I$4="小規模施設等(定員29人以下)",$W$426&gt;=2),W410,""))</f>
        <v/>
      </c>
      <c r="X517" s="312" t="str">
        <f>IF(AND('別紙3-1_区分⑤所要額内訳'!$I$4="大規模施設等(定員30人以上)",$X$426&gt;=5),X410,IF(AND('別紙3-1_区分⑤所要額内訳'!$I$4="小規模施設等(定員29人以下)",$X$426&gt;=2),X410,""))</f>
        <v/>
      </c>
      <c r="Y517" s="312" t="str">
        <f>IF(AND('別紙3-1_区分⑤所要額内訳'!$I$4="大規模施設等(定員30人以上)",$Y$426&gt;=5),Y410,IF(AND('別紙3-1_区分⑤所要額内訳'!$I$4="小規模施設等(定員29人以下)",$Y$426&gt;=2),Y410,""))</f>
        <v/>
      </c>
      <c r="Z517" s="312" t="str">
        <f>IF(AND('別紙3-1_区分⑤所要額内訳'!$I$4="大規模施設等(定員30人以上)",$Z$426&gt;=5),Z410,IF(AND('別紙3-1_区分⑤所要額内訳'!$I$4="小規模施設等(定員29人以下)",$Z$426&gt;=2),Z410,""))</f>
        <v/>
      </c>
      <c r="AA517" s="312" t="str">
        <f>IF(AND('別紙3-1_区分⑤所要額内訳'!$I$4="大規模施設等(定員30人以上)",$AA$426&gt;=5),AA410,IF(AND('別紙3-1_区分⑤所要額内訳'!$I$4="小規模施設等(定員29人以下)",$AA$426&gt;=2),AA410,""))</f>
        <v/>
      </c>
      <c r="AB517" s="312" t="str">
        <f>IF(AND('別紙3-1_区分⑤所要額内訳'!$I$4="大規模施設等(定員30人以上)",$AB$426&gt;=5),AB410,IF(AND('別紙3-1_区分⑤所要額内訳'!$I$4="小規模施設等(定員29人以下)",$AB$426&gt;=2),AB410,""))</f>
        <v/>
      </c>
      <c r="AC517" s="312" t="str">
        <f>IF(AND('別紙3-1_区分⑤所要額内訳'!$I$4="大規模施設等(定員30人以上)",$AC$426&gt;=5),AC410,IF(AND('別紙3-1_区分⑤所要額内訳'!$I$4="小規模施設等(定員29人以下)",$AC$426&gt;=2),AC410,""))</f>
        <v/>
      </c>
      <c r="AD517" s="312" t="str">
        <f>IF(AND('別紙3-1_区分⑤所要額内訳'!$I$4="大規模施設等(定員30人以上)",$AD$426&gt;=5),AD410,IF(AND('別紙3-1_区分⑤所要額内訳'!$I$4="小規模施設等(定員29人以下)",$AD$426&gt;=2),AD410,""))</f>
        <v/>
      </c>
      <c r="AE517" s="312" t="str">
        <f>IF(AND('別紙3-1_区分⑤所要額内訳'!$I$4="大規模施設等(定員30人以上)",$AE$426&gt;=5),AE410,IF(AND('別紙3-1_区分⑤所要額内訳'!$I$4="小規模施設等(定員29人以下)",$AE$426&gt;=2),AE410,""))</f>
        <v/>
      </c>
      <c r="AF517" s="312" t="str">
        <f>IF(AND('別紙3-1_区分⑤所要額内訳'!$I$4="大規模施設等(定員30人以上)",$AF$426&gt;=5),AF410,IF(AND('別紙3-1_区分⑤所要額内訳'!$I$4="小規模施設等(定員29人以下)",$AF$426&gt;=2),AF410,""))</f>
        <v/>
      </c>
      <c r="AG517" s="312" t="str">
        <f>IF(AND('別紙3-1_区分⑤所要額内訳'!$I$4="大規模施設等(定員30人以上)",$AG$426&gt;=5),AG410,IF(AND('別紙3-1_区分⑤所要額内訳'!$I$4="小規模施設等(定員29人以下)",$AG$426&gt;=2),AG410,""))</f>
        <v/>
      </c>
      <c r="AH517" s="312" t="str">
        <f>IF(AND('別紙3-1_区分⑤所要額内訳'!$I$4="大規模施設等(定員30人以上)",$AH$426&gt;=5),AH410,IF(AND('別紙3-1_区分⑤所要額内訳'!$I$4="小規模施設等(定員29人以下)",$AH$426&gt;=2),AH410,""))</f>
        <v/>
      </c>
      <c r="AI517" s="312" t="str">
        <f>IF(AND('別紙3-1_区分⑤所要額内訳'!$I$4="大規模施設等(定員30人以上)",$AI$426&gt;=5),AI410,IF(AND('別紙3-1_区分⑤所要額内訳'!$I$4="小規模施設等(定員29人以下)",$AI$426&gt;=2),AI410,""))</f>
        <v/>
      </c>
      <c r="AJ517" s="312" t="str">
        <f>IF(AND('別紙3-1_区分⑤所要額内訳'!$I$4="大規模施設等(定員30人以上)",$AJ$426&gt;=5),AJ410,IF(AND('別紙3-1_区分⑤所要額内訳'!$I$4="小規模施設等(定員29人以下)",$AJ$426&gt;=2),AJ410,""))</f>
        <v/>
      </c>
      <c r="AK517" s="312" t="str">
        <f>IF(AND('別紙3-1_区分⑤所要額内訳'!$I$4="大規模施設等(定員30人以上)",$AK$426&gt;=5),AK410,IF(AND('別紙3-1_区分⑤所要額内訳'!$I$4="小規模施設等(定員29人以下)",$AK$426&gt;=2),AK410,""))</f>
        <v/>
      </c>
      <c r="AL517" s="312" t="str">
        <f>IF(AND('別紙3-1_区分⑤所要額内訳'!$I$4="大規模施設等(定員30人以上)",$AL$426&gt;=5),AL410,IF(AND('別紙3-1_区分⑤所要額内訳'!$I$4="小規模施設等(定員29人以下)",$AL$426&gt;=2),AL410,""))</f>
        <v/>
      </c>
      <c r="AM517" s="312" t="str">
        <f>IF(AND('別紙3-1_区分⑤所要額内訳'!$I$4="大規模施設等(定員30人以上)",$AM$426&gt;=5),AM410,IF(AND('別紙3-1_区分⑤所要額内訳'!$I$4="小規模施設等(定員29人以下)",$AM$426&gt;=2),AM410,""))</f>
        <v/>
      </c>
      <c r="AN517" s="312" t="str">
        <f>IF(AND('別紙3-1_区分⑤所要額内訳'!$I$4="大規模施設等(定員30人以上)",$AN$426&gt;=5),AN410,IF(AND('別紙3-1_区分⑤所要額内訳'!$I$4="小規模施設等(定員29人以下)",$AN$426&gt;=2),AN410,""))</f>
        <v/>
      </c>
      <c r="AO517" s="312" t="str">
        <f>IF(AND('別紙3-1_区分⑤所要額内訳'!$I$4="大規模施設等(定員30人以上)",$AO$426&gt;=5),AO410,IF(AND('別紙3-1_区分⑤所要額内訳'!$I$4="小規模施設等(定員29人以下)",$AO$426&gt;=2),AO410,""))</f>
        <v/>
      </c>
      <c r="AP517" s="312" t="str">
        <f>IF(AND('別紙3-1_区分⑤所要額内訳'!$I$4="大規模施設等(定員30人以上)",$AP$426&gt;=5),AP410,IF(AND('別紙3-1_区分⑤所要額内訳'!$I$4="小規模施設等(定員29人以下)",$AP$426&gt;=2),AP410,""))</f>
        <v/>
      </c>
      <c r="AQ517" s="312" t="str">
        <f>IF(AND('別紙3-1_区分⑤所要額内訳'!$I$4="大規模施設等(定員30人以上)",$AQ$426&gt;=5),AQ410,IF(AND('別紙3-1_区分⑤所要額内訳'!$I$4="小規模施設等(定員29人以下)",$AQ$426&gt;=2),AQ410,""))</f>
        <v/>
      </c>
      <c r="AR517" s="312" t="str">
        <f>IF(AND('別紙3-1_区分⑤所要額内訳'!$I$4="大規模施設等(定員30人以上)",$AR$426&gt;=5),AR410,IF(AND('別紙3-1_区分⑤所要額内訳'!$I$4="小規模施設等(定員29人以下)",$AR$426&gt;=2),AR410,""))</f>
        <v/>
      </c>
      <c r="AS517" s="312" t="str">
        <f>IF(AND('別紙3-1_区分⑤所要額内訳'!$I$4="大規模施設等(定員30人以上)",$AS$426&gt;=5),AS410,IF(AND('別紙3-1_区分⑤所要額内訳'!$I$4="小規模施設等(定員29人以下)",$AS$426&gt;=2),AS410,""))</f>
        <v/>
      </c>
      <c r="AT517" s="312" t="str">
        <f>IF(AND('別紙3-1_区分⑤所要額内訳'!$I$4="大規模施設等(定員30人以上)",$AT$426&gt;=5),AT410,IF(AND('別紙3-1_区分⑤所要額内訳'!$I$4="小規模施設等(定員29人以下)",$AT$426&gt;=2),AT410,""))</f>
        <v/>
      </c>
      <c r="AU517" s="312" t="str">
        <f>IF(AND('別紙3-1_区分⑤所要額内訳'!$I$4="大規模施設等(定員30人以上)",$AU$426&gt;=5),AU410,IF(AND('別紙3-1_区分⑤所要額内訳'!$I$4="小規模施設等(定員29人以下)",$AU$426&gt;=2),AU410,""))</f>
        <v/>
      </c>
      <c r="AV517" s="312" t="str">
        <f>IF(AND('別紙3-1_区分⑤所要額内訳'!$I$4="大規模施設等(定員30人以上)",$AV$426&gt;=5),AV410,IF(AND('別紙3-1_区分⑤所要額内訳'!$I$4="小規模施設等(定員29人以下)",$AV$426&gt;=2),AV410,""))</f>
        <v/>
      </c>
      <c r="AW517" s="312" t="str">
        <f>IF(AND('別紙3-1_区分⑤所要額内訳'!$I$4="大規模施設等(定員30人以上)",$AW$426&gt;=5),AW410,IF(AND('別紙3-1_区分⑤所要額内訳'!$I$4="小規模施設等(定員29人以下)",$AW$426&gt;=2),AW410,""))</f>
        <v/>
      </c>
      <c r="AX517" s="312" t="str">
        <f>IF(AND('別紙3-1_区分⑤所要額内訳'!$I$4="大規模施設等(定員30人以上)",$AX$426&gt;=5),AX410,IF(AND('別紙3-1_区分⑤所要額内訳'!$I$4="小規模施設等(定員29人以下)",$AX$426&gt;=2),AX410,""))</f>
        <v/>
      </c>
      <c r="AY517" s="312" t="str">
        <f>IF(AND('別紙3-1_区分⑤所要額内訳'!$I$4="大規模施設等(定員30人以上)",$AY$426&gt;=5),AY410,IF(AND('別紙3-1_区分⑤所要額内訳'!$I$4="小規模施設等(定員29人以下)",$AY$426&gt;=2),AY410,""))</f>
        <v/>
      </c>
      <c r="AZ517" s="312" t="str">
        <f>IF(AND('別紙3-1_区分⑤所要額内訳'!$I$4="大規模施設等(定員30人以上)",$AZ$426&gt;=5),AZ410,IF(AND('別紙3-1_区分⑤所要額内訳'!$I$4="小規模施設等(定員29人以下)",$AZ$426&gt;=2),AZ410,""))</f>
        <v/>
      </c>
      <c r="BA517" s="312" t="str">
        <f>IF(AND('別紙3-1_区分⑤所要額内訳'!$I$4="大規模施設等(定員30人以上)",$BA$426&gt;=5),BA410,IF(AND('別紙3-1_区分⑤所要額内訳'!$I$4="小規模施設等(定員29人以下)",$BA$426&gt;=2),BA410,""))</f>
        <v/>
      </c>
      <c r="BB517" s="311">
        <f t="shared" si="459"/>
        <v>0</v>
      </c>
    </row>
    <row r="518" spans="1:54">
      <c r="A518" s="307" t="str">
        <f t="shared" si="460"/>
        <v/>
      </c>
      <c r="B518" s="313" t="str">
        <f t="shared" si="460"/>
        <v/>
      </c>
      <c r="C518" s="307" t="str">
        <f t="shared" si="460"/>
        <v/>
      </c>
      <c r="D518" s="312" t="str">
        <f>IF(AND('別紙3-1_区分⑤所要額内訳'!$I$4="大規模施設等(定員30人以上)",$D$426&gt;=5),D411,IF(AND('別紙3-1_区分⑤所要額内訳'!$I$4="小規模施設等(定員29人以下)",$D$426&gt;=2),D411,""))</f>
        <v/>
      </c>
      <c r="E518" s="312" t="str">
        <f>IF(AND('別紙3-1_区分⑤所要額内訳'!$I$4="大規模施設等(定員30人以上)",$E$426&gt;=5),E411,IF(AND('別紙3-1_区分⑤所要額内訳'!$I$4="小規模施設等(定員29人以下)",$E$426&gt;=2),E411,""))</f>
        <v/>
      </c>
      <c r="F518" s="312" t="str">
        <f>IF(AND('別紙3-1_区分⑤所要額内訳'!$I$4="大規模施設等(定員30人以上)",$F$426&gt;=5),F411,IF(AND('別紙3-1_区分⑤所要額内訳'!$I$4="小規模施設等(定員29人以下)",$F$426&gt;=2),F411,""))</f>
        <v/>
      </c>
      <c r="G518" s="312" t="str">
        <f>IF(AND('別紙3-1_区分⑤所要額内訳'!$I$4="大規模施設等(定員30人以上)",$G$426&gt;=5),G411,IF(AND('別紙3-1_区分⑤所要額内訳'!$I$4="小規模施設等(定員29人以下)",$G$426&gt;=2),G411,""))</f>
        <v/>
      </c>
      <c r="H518" s="312" t="str">
        <f>IF(AND('別紙3-1_区分⑤所要額内訳'!$I$4="大規模施設等(定員30人以上)",$H$426&gt;=5),H411,IF(AND('別紙3-1_区分⑤所要額内訳'!$I$4="小規模施設等(定員29人以下)",$H$426&gt;=2),H411,""))</f>
        <v/>
      </c>
      <c r="I518" s="312" t="str">
        <f>IF(AND('別紙3-1_区分⑤所要額内訳'!$I$4="大規模施設等(定員30人以上)",$I$426&gt;=5),I411,IF(AND('別紙3-1_区分⑤所要額内訳'!$I$4="小規模施設等(定員29人以下)",$I$426&gt;=2),I411,""))</f>
        <v/>
      </c>
      <c r="J518" s="312" t="str">
        <f>IF(AND('別紙3-1_区分⑤所要額内訳'!$I$4="大規模施設等(定員30人以上)",$J$426&gt;=5),J411,IF(AND('別紙3-1_区分⑤所要額内訳'!$I$4="小規模施設等(定員29人以下)",$J$426&gt;=2),J411,""))</f>
        <v/>
      </c>
      <c r="K518" s="312" t="str">
        <f>IF(AND('別紙3-1_区分⑤所要額内訳'!$I$4="大規模施設等(定員30人以上)",$K$426&gt;=5),K411,IF(AND('別紙3-1_区分⑤所要額内訳'!$I$4="小規模施設等(定員29人以下)",$K$426&gt;=2),K411,""))</f>
        <v/>
      </c>
      <c r="L518" s="312" t="str">
        <f>IF(AND('別紙3-1_区分⑤所要額内訳'!$I$4="大規模施設等(定員30人以上)",$L$426&gt;=5),L411,IF(AND('別紙3-1_区分⑤所要額内訳'!$I$4="小規模施設等(定員29人以下)",$L$426&gt;=2),L411,""))</f>
        <v/>
      </c>
      <c r="M518" s="312" t="str">
        <f>IF(AND('別紙3-1_区分⑤所要額内訳'!$I$4="大規模施設等(定員30人以上)",$M$426&gt;=5),M411,IF(AND('別紙3-1_区分⑤所要額内訳'!$I$4="小規模施設等(定員29人以下)",$M$426&gt;=2),M411,""))</f>
        <v/>
      </c>
      <c r="N518" s="312" t="str">
        <f>IF(AND('別紙3-1_区分⑤所要額内訳'!$I$4="大規模施設等(定員30人以上)",$N$426&gt;=5),N411,IF(AND('別紙3-1_区分⑤所要額内訳'!$I$4="小規模施設等(定員29人以下)",$N$426&gt;=2),N411,""))</f>
        <v/>
      </c>
      <c r="O518" s="312" t="str">
        <f>IF(AND('別紙3-1_区分⑤所要額内訳'!$I$4="大規模施設等(定員30人以上)",$O$426&gt;=5),O411,IF(AND('別紙3-1_区分⑤所要額内訳'!$I$4="小規模施設等(定員29人以下)",$O$426&gt;=2),O411,""))</f>
        <v/>
      </c>
      <c r="P518" s="312" t="str">
        <f>IF(AND('別紙3-1_区分⑤所要額内訳'!$I$4="大規模施設等(定員30人以上)",$P$426&gt;=5),P411,IF(AND('別紙3-1_区分⑤所要額内訳'!$I$4="小規模施設等(定員29人以下)",$P$426&gt;=2),P411,""))</f>
        <v/>
      </c>
      <c r="Q518" s="312" t="str">
        <f>IF(AND('別紙3-1_区分⑤所要額内訳'!$I$4="大規模施設等(定員30人以上)",$Q$426&gt;=5),Q411,IF(AND('別紙3-1_区分⑤所要額内訳'!$I$4="小規模施設等(定員29人以下)",$Q$426&gt;=2),Q411,""))</f>
        <v/>
      </c>
      <c r="R518" s="312" t="str">
        <f>IF(AND('別紙3-1_区分⑤所要額内訳'!$I$4="大規模施設等(定員30人以上)",$R$426&gt;=5),R411,IF(AND('別紙3-1_区分⑤所要額内訳'!$I$4="小規模施設等(定員29人以下)",$R$426&gt;=2),R411,""))</f>
        <v/>
      </c>
      <c r="S518" s="312" t="str">
        <f>IF(AND('別紙3-1_区分⑤所要額内訳'!$I$4="大規模施設等(定員30人以上)",$S$426&gt;=5),S411,IF(AND('別紙3-1_区分⑤所要額内訳'!$I$4="小規模施設等(定員29人以下)",$S$426&gt;=2),S411,""))</f>
        <v/>
      </c>
      <c r="T518" s="312" t="str">
        <f>IF(AND('別紙3-1_区分⑤所要額内訳'!$I$4="大規模施設等(定員30人以上)",$T$426&gt;=5),T411,IF(AND('別紙3-1_区分⑤所要額内訳'!$I$4="小規模施設等(定員29人以下)",$T$426&gt;=2),T411,""))</f>
        <v/>
      </c>
      <c r="U518" s="312" t="str">
        <f>IF(AND('別紙3-1_区分⑤所要額内訳'!$I$4="大規模施設等(定員30人以上)",$U$426&gt;=5),U411,IF(AND('別紙3-1_区分⑤所要額内訳'!$I$4="小規模施設等(定員29人以下)",$U$426&gt;=2),U411,""))</f>
        <v/>
      </c>
      <c r="V518" s="312" t="str">
        <f>IF(AND('別紙3-1_区分⑤所要額内訳'!$I$4="大規模施設等(定員30人以上)",$V$426&gt;=5),V411,IF(AND('別紙3-1_区分⑤所要額内訳'!$I$4="小規模施設等(定員29人以下)",$V$426&gt;=2),V411,""))</f>
        <v/>
      </c>
      <c r="W518" s="312" t="str">
        <f>IF(AND('別紙3-1_区分⑤所要額内訳'!$I$4="大規模施設等(定員30人以上)",$W$426&gt;=5),W411,IF(AND('別紙3-1_区分⑤所要額内訳'!$I$4="小規模施設等(定員29人以下)",$W$426&gt;=2),W411,""))</f>
        <v/>
      </c>
      <c r="X518" s="312" t="str">
        <f>IF(AND('別紙3-1_区分⑤所要額内訳'!$I$4="大規模施設等(定員30人以上)",$X$426&gt;=5),X411,IF(AND('別紙3-1_区分⑤所要額内訳'!$I$4="小規模施設等(定員29人以下)",$X$426&gt;=2),X411,""))</f>
        <v/>
      </c>
      <c r="Y518" s="312" t="str">
        <f>IF(AND('別紙3-1_区分⑤所要額内訳'!$I$4="大規模施設等(定員30人以上)",$Y$426&gt;=5),Y411,IF(AND('別紙3-1_区分⑤所要額内訳'!$I$4="小規模施設等(定員29人以下)",$Y$426&gt;=2),Y411,""))</f>
        <v/>
      </c>
      <c r="Z518" s="312" t="str">
        <f>IF(AND('別紙3-1_区分⑤所要額内訳'!$I$4="大規模施設等(定員30人以上)",$Z$426&gt;=5),Z411,IF(AND('別紙3-1_区分⑤所要額内訳'!$I$4="小規模施設等(定員29人以下)",$Z$426&gt;=2),Z411,""))</f>
        <v/>
      </c>
      <c r="AA518" s="312" t="str">
        <f>IF(AND('別紙3-1_区分⑤所要額内訳'!$I$4="大規模施設等(定員30人以上)",$AA$426&gt;=5),AA411,IF(AND('別紙3-1_区分⑤所要額内訳'!$I$4="小規模施設等(定員29人以下)",$AA$426&gt;=2),AA411,""))</f>
        <v/>
      </c>
      <c r="AB518" s="312" t="str">
        <f>IF(AND('別紙3-1_区分⑤所要額内訳'!$I$4="大規模施設等(定員30人以上)",$AB$426&gt;=5),AB411,IF(AND('別紙3-1_区分⑤所要額内訳'!$I$4="小規模施設等(定員29人以下)",$AB$426&gt;=2),AB411,""))</f>
        <v/>
      </c>
      <c r="AC518" s="312" t="str">
        <f>IF(AND('別紙3-1_区分⑤所要額内訳'!$I$4="大規模施設等(定員30人以上)",$AC$426&gt;=5),AC411,IF(AND('別紙3-1_区分⑤所要額内訳'!$I$4="小規模施設等(定員29人以下)",$AC$426&gt;=2),AC411,""))</f>
        <v/>
      </c>
      <c r="AD518" s="312" t="str">
        <f>IF(AND('別紙3-1_区分⑤所要額内訳'!$I$4="大規模施設等(定員30人以上)",$AD$426&gt;=5),AD411,IF(AND('別紙3-1_区分⑤所要額内訳'!$I$4="小規模施設等(定員29人以下)",$AD$426&gt;=2),AD411,""))</f>
        <v/>
      </c>
      <c r="AE518" s="312" t="str">
        <f>IF(AND('別紙3-1_区分⑤所要額内訳'!$I$4="大規模施設等(定員30人以上)",$AE$426&gt;=5),AE411,IF(AND('別紙3-1_区分⑤所要額内訳'!$I$4="小規模施設等(定員29人以下)",$AE$426&gt;=2),AE411,""))</f>
        <v/>
      </c>
      <c r="AF518" s="312" t="str">
        <f>IF(AND('別紙3-1_区分⑤所要額内訳'!$I$4="大規模施設等(定員30人以上)",$AF$426&gt;=5),AF411,IF(AND('別紙3-1_区分⑤所要額内訳'!$I$4="小規模施設等(定員29人以下)",$AF$426&gt;=2),AF411,""))</f>
        <v/>
      </c>
      <c r="AG518" s="312" t="str">
        <f>IF(AND('別紙3-1_区分⑤所要額内訳'!$I$4="大規模施設等(定員30人以上)",$AG$426&gt;=5),AG411,IF(AND('別紙3-1_区分⑤所要額内訳'!$I$4="小規模施設等(定員29人以下)",$AG$426&gt;=2),AG411,""))</f>
        <v/>
      </c>
      <c r="AH518" s="312" t="str">
        <f>IF(AND('別紙3-1_区分⑤所要額内訳'!$I$4="大規模施設等(定員30人以上)",$AH$426&gt;=5),AH411,IF(AND('別紙3-1_区分⑤所要額内訳'!$I$4="小規模施設等(定員29人以下)",$AH$426&gt;=2),AH411,""))</f>
        <v/>
      </c>
      <c r="AI518" s="312" t="str">
        <f>IF(AND('別紙3-1_区分⑤所要額内訳'!$I$4="大規模施設等(定員30人以上)",$AI$426&gt;=5),AI411,IF(AND('別紙3-1_区分⑤所要額内訳'!$I$4="小規模施設等(定員29人以下)",$AI$426&gt;=2),AI411,""))</f>
        <v/>
      </c>
      <c r="AJ518" s="312" t="str">
        <f>IF(AND('別紙3-1_区分⑤所要額内訳'!$I$4="大規模施設等(定員30人以上)",$AJ$426&gt;=5),AJ411,IF(AND('別紙3-1_区分⑤所要額内訳'!$I$4="小規模施設等(定員29人以下)",$AJ$426&gt;=2),AJ411,""))</f>
        <v/>
      </c>
      <c r="AK518" s="312" t="str">
        <f>IF(AND('別紙3-1_区分⑤所要額内訳'!$I$4="大規模施設等(定員30人以上)",$AK$426&gt;=5),AK411,IF(AND('別紙3-1_区分⑤所要額内訳'!$I$4="小規模施設等(定員29人以下)",$AK$426&gt;=2),AK411,""))</f>
        <v/>
      </c>
      <c r="AL518" s="312" t="str">
        <f>IF(AND('別紙3-1_区分⑤所要額内訳'!$I$4="大規模施設等(定員30人以上)",$AL$426&gt;=5),AL411,IF(AND('別紙3-1_区分⑤所要額内訳'!$I$4="小規模施設等(定員29人以下)",$AL$426&gt;=2),AL411,""))</f>
        <v/>
      </c>
      <c r="AM518" s="312" t="str">
        <f>IF(AND('別紙3-1_区分⑤所要額内訳'!$I$4="大規模施設等(定員30人以上)",$AM$426&gt;=5),AM411,IF(AND('別紙3-1_区分⑤所要額内訳'!$I$4="小規模施設等(定員29人以下)",$AM$426&gt;=2),AM411,""))</f>
        <v/>
      </c>
      <c r="AN518" s="312" t="str">
        <f>IF(AND('別紙3-1_区分⑤所要額内訳'!$I$4="大規模施設等(定員30人以上)",$AN$426&gt;=5),AN411,IF(AND('別紙3-1_区分⑤所要額内訳'!$I$4="小規模施設等(定員29人以下)",$AN$426&gt;=2),AN411,""))</f>
        <v/>
      </c>
      <c r="AO518" s="312" t="str">
        <f>IF(AND('別紙3-1_区分⑤所要額内訳'!$I$4="大規模施設等(定員30人以上)",$AO$426&gt;=5),AO411,IF(AND('別紙3-1_区分⑤所要額内訳'!$I$4="小規模施設等(定員29人以下)",$AO$426&gt;=2),AO411,""))</f>
        <v/>
      </c>
      <c r="AP518" s="312" t="str">
        <f>IF(AND('別紙3-1_区分⑤所要額内訳'!$I$4="大規模施設等(定員30人以上)",$AP$426&gt;=5),AP411,IF(AND('別紙3-1_区分⑤所要額内訳'!$I$4="小規模施設等(定員29人以下)",$AP$426&gt;=2),AP411,""))</f>
        <v/>
      </c>
      <c r="AQ518" s="312" t="str">
        <f>IF(AND('別紙3-1_区分⑤所要額内訳'!$I$4="大規模施設等(定員30人以上)",$AQ$426&gt;=5),AQ411,IF(AND('別紙3-1_区分⑤所要額内訳'!$I$4="小規模施設等(定員29人以下)",$AQ$426&gt;=2),AQ411,""))</f>
        <v/>
      </c>
      <c r="AR518" s="312" t="str">
        <f>IF(AND('別紙3-1_区分⑤所要額内訳'!$I$4="大規模施設等(定員30人以上)",$AR$426&gt;=5),AR411,IF(AND('別紙3-1_区分⑤所要額内訳'!$I$4="小規模施設等(定員29人以下)",$AR$426&gt;=2),AR411,""))</f>
        <v/>
      </c>
      <c r="AS518" s="312" t="str">
        <f>IF(AND('別紙3-1_区分⑤所要額内訳'!$I$4="大規模施設等(定員30人以上)",$AS$426&gt;=5),AS411,IF(AND('別紙3-1_区分⑤所要額内訳'!$I$4="小規模施設等(定員29人以下)",$AS$426&gt;=2),AS411,""))</f>
        <v/>
      </c>
      <c r="AT518" s="312" t="str">
        <f>IF(AND('別紙3-1_区分⑤所要額内訳'!$I$4="大規模施設等(定員30人以上)",$AT$426&gt;=5),AT411,IF(AND('別紙3-1_区分⑤所要額内訳'!$I$4="小規模施設等(定員29人以下)",$AT$426&gt;=2),AT411,""))</f>
        <v/>
      </c>
      <c r="AU518" s="312" t="str">
        <f>IF(AND('別紙3-1_区分⑤所要額内訳'!$I$4="大規模施設等(定員30人以上)",$AU$426&gt;=5),AU411,IF(AND('別紙3-1_区分⑤所要額内訳'!$I$4="小規模施設等(定員29人以下)",$AU$426&gt;=2),AU411,""))</f>
        <v/>
      </c>
      <c r="AV518" s="312" t="str">
        <f>IF(AND('別紙3-1_区分⑤所要額内訳'!$I$4="大規模施設等(定員30人以上)",$AV$426&gt;=5),AV411,IF(AND('別紙3-1_区分⑤所要額内訳'!$I$4="小規模施設等(定員29人以下)",$AV$426&gt;=2),AV411,""))</f>
        <v/>
      </c>
      <c r="AW518" s="312" t="str">
        <f>IF(AND('別紙3-1_区分⑤所要額内訳'!$I$4="大規模施設等(定員30人以上)",$AW$426&gt;=5),AW411,IF(AND('別紙3-1_区分⑤所要額内訳'!$I$4="小規模施設等(定員29人以下)",$AW$426&gt;=2),AW411,""))</f>
        <v/>
      </c>
      <c r="AX518" s="312" t="str">
        <f>IF(AND('別紙3-1_区分⑤所要額内訳'!$I$4="大規模施設等(定員30人以上)",$AX$426&gt;=5),AX411,IF(AND('別紙3-1_区分⑤所要額内訳'!$I$4="小規模施設等(定員29人以下)",$AX$426&gt;=2),AX411,""))</f>
        <v/>
      </c>
      <c r="AY518" s="312" t="str">
        <f>IF(AND('別紙3-1_区分⑤所要額内訳'!$I$4="大規模施設等(定員30人以上)",$AY$426&gt;=5),AY411,IF(AND('別紙3-1_区分⑤所要額内訳'!$I$4="小規模施設等(定員29人以下)",$AY$426&gt;=2),AY411,""))</f>
        <v/>
      </c>
      <c r="AZ518" s="312" t="str">
        <f>IF(AND('別紙3-1_区分⑤所要額内訳'!$I$4="大規模施設等(定員30人以上)",$AZ$426&gt;=5),AZ411,IF(AND('別紙3-1_区分⑤所要額内訳'!$I$4="小規模施設等(定員29人以下)",$AZ$426&gt;=2),AZ411,""))</f>
        <v/>
      </c>
      <c r="BA518" s="312" t="str">
        <f>IF(AND('別紙3-1_区分⑤所要額内訳'!$I$4="大規模施設等(定員30人以上)",$BA$426&gt;=5),BA411,IF(AND('別紙3-1_区分⑤所要額内訳'!$I$4="小規模施設等(定員29人以下)",$BA$426&gt;=2),BA411,""))</f>
        <v/>
      </c>
      <c r="BB518" s="311">
        <f t="shared" si="459"/>
        <v>0</v>
      </c>
    </row>
    <row r="519" spans="1:54">
      <c r="A519" s="307" t="str">
        <f t="shared" si="460"/>
        <v/>
      </c>
      <c r="B519" s="313" t="str">
        <f t="shared" si="460"/>
        <v/>
      </c>
      <c r="C519" s="307" t="str">
        <f t="shared" si="460"/>
        <v/>
      </c>
      <c r="D519" s="312" t="str">
        <f>IF(AND('別紙3-1_区分⑤所要額内訳'!$I$4="大規模施設等(定員30人以上)",$D$426&gt;=5),D412,IF(AND('別紙3-1_区分⑤所要額内訳'!$I$4="小規模施設等(定員29人以下)",$D$426&gt;=2),D412,""))</f>
        <v/>
      </c>
      <c r="E519" s="312" t="str">
        <f>IF(AND('別紙3-1_区分⑤所要額内訳'!$I$4="大規模施設等(定員30人以上)",$E$426&gt;=5),E412,IF(AND('別紙3-1_区分⑤所要額内訳'!$I$4="小規模施設等(定員29人以下)",$E$426&gt;=2),E412,""))</f>
        <v/>
      </c>
      <c r="F519" s="312" t="str">
        <f>IF(AND('別紙3-1_区分⑤所要額内訳'!$I$4="大規模施設等(定員30人以上)",$F$426&gt;=5),F412,IF(AND('別紙3-1_区分⑤所要額内訳'!$I$4="小規模施設等(定員29人以下)",$F$426&gt;=2),F412,""))</f>
        <v/>
      </c>
      <c r="G519" s="312" t="str">
        <f>IF(AND('別紙3-1_区分⑤所要額内訳'!$I$4="大規模施設等(定員30人以上)",$G$426&gt;=5),G412,IF(AND('別紙3-1_区分⑤所要額内訳'!$I$4="小規模施設等(定員29人以下)",$G$426&gt;=2),G412,""))</f>
        <v/>
      </c>
      <c r="H519" s="312" t="str">
        <f>IF(AND('別紙3-1_区分⑤所要額内訳'!$I$4="大規模施設等(定員30人以上)",$H$426&gt;=5),H412,IF(AND('別紙3-1_区分⑤所要額内訳'!$I$4="小規模施設等(定員29人以下)",$H$426&gt;=2),H412,""))</f>
        <v/>
      </c>
      <c r="I519" s="312" t="str">
        <f>IF(AND('別紙3-1_区分⑤所要額内訳'!$I$4="大規模施設等(定員30人以上)",$I$426&gt;=5),I412,IF(AND('別紙3-1_区分⑤所要額内訳'!$I$4="小規模施設等(定員29人以下)",$I$426&gt;=2),I412,""))</f>
        <v/>
      </c>
      <c r="J519" s="312" t="str">
        <f>IF(AND('別紙3-1_区分⑤所要額内訳'!$I$4="大規模施設等(定員30人以上)",$J$426&gt;=5),J412,IF(AND('別紙3-1_区分⑤所要額内訳'!$I$4="小規模施設等(定員29人以下)",$J$426&gt;=2),J412,""))</f>
        <v/>
      </c>
      <c r="K519" s="312" t="str">
        <f>IF(AND('別紙3-1_区分⑤所要額内訳'!$I$4="大規模施設等(定員30人以上)",$K$426&gt;=5),K412,IF(AND('別紙3-1_区分⑤所要額内訳'!$I$4="小規模施設等(定員29人以下)",$K$426&gt;=2),K412,""))</f>
        <v/>
      </c>
      <c r="L519" s="312" t="str">
        <f>IF(AND('別紙3-1_区分⑤所要額内訳'!$I$4="大規模施設等(定員30人以上)",$L$426&gt;=5),L412,IF(AND('別紙3-1_区分⑤所要額内訳'!$I$4="小規模施設等(定員29人以下)",$L$426&gt;=2),L412,""))</f>
        <v/>
      </c>
      <c r="M519" s="312" t="str">
        <f>IF(AND('別紙3-1_区分⑤所要額内訳'!$I$4="大規模施設等(定員30人以上)",$M$426&gt;=5),M412,IF(AND('別紙3-1_区分⑤所要額内訳'!$I$4="小規模施設等(定員29人以下)",$M$426&gt;=2),M412,""))</f>
        <v/>
      </c>
      <c r="N519" s="312" t="str">
        <f>IF(AND('別紙3-1_区分⑤所要額内訳'!$I$4="大規模施設等(定員30人以上)",$N$426&gt;=5),N412,IF(AND('別紙3-1_区分⑤所要額内訳'!$I$4="小規模施設等(定員29人以下)",$N$426&gt;=2),N412,""))</f>
        <v/>
      </c>
      <c r="O519" s="312" t="str">
        <f>IF(AND('別紙3-1_区分⑤所要額内訳'!$I$4="大規模施設等(定員30人以上)",$O$426&gt;=5),O412,IF(AND('別紙3-1_区分⑤所要額内訳'!$I$4="小規模施設等(定員29人以下)",$O$426&gt;=2),O412,""))</f>
        <v/>
      </c>
      <c r="P519" s="312" t="str">
        <f>IF(AND('別紙3-1_区分⑤所要額内訳'!$I$4="大規模施設等(定員30人以上)",$P$426&gt;=5),P412,IF(AND('別紙3-1_区分⑤所要額内訳'!$I$4="小規模施設等(定員29人以下)",$P$426&gt;=2),P412,""))</f>
        <v/>
      </c>
      <c r="Q519" s="312" t="str">
        <f>IF(AND('別紙3-1_区分⑤所要額内訳'!$I$4="大規模施設等(定員30人以上)",$Q$426&gt;=5),Q412,IF(AND('別紙3-1_区分⑤所要額内訳'!$I$4="小規模施設等(定員29人以下)",$Q$426&gt;=2),Q412,""))</f>
        <v/>
      </c>
      <c r="R519" s="312" t="str">
        <f>IF(AND('別紙3-1_区分⑤所要額内訳'!$I$4="大規模施設等(定員30人以上)",$R$426&gt;=5),R412,IF(AND('別紙3-1_区分⑤所要額内訳'!$I$4="小規模施設等(定員29人以下)",$R$426&gt;=2),R412,""))</f>
        <v/>
      </c>
      <c r="S519" s="312" t="str">
        <f>IF(AND('別紙3-1_区分⑤所要額内訳'!$I$4="大規模施設等(定員30人以上)",$S$426&gt;=5),S412,IF(AND('別紙3-1_区分⑤所要額内訳'!$I$4="小規模施設等(定員29人以下)",$S$426&gt;=2),S412,""))</f>
        <v/>
      </c>
      <c r="T519" s="312" t="str">
        <f>IF(AND('別紙3-1_区分⑤所要額内訳'!$I$4="大規模施設等(定員30人以上)",$T$426&gt;=5),T412,IF(AND('別紙3-1_区分⑤所要額内訳'!$I$4="小規模施設等(定員29人以下)",$T$426&gt;=2),T412,""))</f>
        <v/>
      </c>
      <c r="U519" s="312" t="str">
        <f>IF(AND('別紙3-1_区分⑤所要額内訳'!$I$4="大規模施設等(定員30人以上)",$U$426&gt;=5),U412,IF(AND('別紙3-1_区分⑤所要額内訳'!$I$4="小規模施設等(定員29人以下)",$U$426&gt;=2),U412,""))</f>
        <v/>
      </c>
      <c r="V519" s="312" t="str">
        <f>IF(AND('別紙3-1_区分⑤所要額内訳'!$I$4="大規模施設等(定員30人以上)",$V$426&gt;=5),V412,IF(AND('別紙3-1_区分⑤所要額内訳'!$I$4="小規模施設等(定員29人以下)",$V$426&gt;=2),V412,""))</f>
        <v/>
      </c>
      <c r="W519" s="312" t="str">
        <f>IF(AND('別紙3-1_区分⑤所要額内訳'!$I$4="大規模施設等(定員30人以上)",$W$426&gt;=5),W412,IF(AND('別紙3-1_区分⑤所要額内訳'!$I$4="小規模施設等(定員29人以下)",$W$426&gt;=2),W412,""))</f>
        <v/>
      </c>
      <c r="X519" s="312" t="str">
        <f>IF(AND('別紙3-1_区分⑤所要額内訳'!$I$4="大規模施設等(定員30人以上)",$X$426&gt;=5),X412,IF(AND('別紙3-1_区分⑤所要額内訳'!$I$4="小規模施設等(定員29人以下)",$X$426&gt;=2),X412,""))</f>
        <v/>
      </c>
      <c r="Y519" s="312" t="str">
        <f>IF(AND('別紙3-1_区分⑤所要額内訳'!$I$4="大規模施設等(定員30人以上)",$Y$426&gt;=5),Y412,IF(AND('別紙3-1_区分⑤所要額内訳'!$I$4="小規模施設等(定員29人以下)",$Y$426&gt;=2),Y412,""))</f>
        <v/>
      </c>
      <c r="Z519" s="312" t="str">
        <f>IF(AND('別紙3-1_区分⑤所要額内訳'!$I$4="大規模施設等(定員30人以上)",$Z$426&gt;=5),Z412,IF(AND('別紙3-1_区分⑤所要額内訳'!$I$4="小規模施設等(定員29人以下)",$Z$426&gt;=2),Z412,""))</f>
        <v/>
      </c>
      <c r="AA519" s="312" t="str">
        <f>IF(AND('別紙3-1_区分⑤所要額内訳'!$I$4="大規模施設等(定員30人以上)",$AA$426&gt;=5),AA412,IF(AND('別紙3-1_区分⑤所要額内訳'!$I$4="小規模施設等(定員29人以下)",$AA$426&gt;=2),AA412,""))</f>
        <v/>
      </c>
      <c r="AB519" s="312" t="str">
        <f>IF(AND('別紙3-1_区分⑤所要額内訳'!$I$4="大規模施設等(定員30人以上)",$AB$426&gt;=5),AB412,IF(AND('別紙3-1_区分⑤所要額内訳'!$I$4="小規模施設等(定員29人以下)",$AB$426&gt;=2),AB412,""))</f>
        <v/>
      </c>
      <c r="AC519" s="312" t="str">
        <f>IF(AND('別紙3-1_区分⑤所要額内訳'!$I$4="大規模施設等(定員30人以上)",$AC$426&gt;=5),AC412,IF(AND('別紙3-1_区分⑤所要額内訳'!$I$4="小規模施設等(定員29人以下)",$AC$426&gt;=2),AC412,""))</f>
        <v/>
      </c>
      <c r="AD519" s="312" t="str">
        <f>IF(AND('別紙3-1_区分⑤所要額内訳'!$I$4="大規模施設等(定員30人以上)",$AD$426&gt;=5),AD412,IF(AND('別紙3-1_区分⑤所要額内訳'!$I$4="小規模施設等(定員29人以下)",$AD$426&gt;=2),AD412,""))</f>
        <v/>
      </c>
      <c r="AE519" s="312" t="str">
        <f>IF(AND('別紙3-1_区分⑤所要額内訳'!$I$4="大規模施設等(定員30人以上)",$AE$426&gt;=5),AE412,IF(AND('別紙3-1_区分⑤所要額内訳'!$I$4="小規模施設等(定員29人以下)",$AE$426&gt;=2),AE412,""))</f>
        <v/>
      </c>
      <c r="AF519" s="312" t="str">
        <f>IF(AND('別紙3-1_区分⑤所要額内訳'!$I$4="大規模施設等(定員30人以上)",$AF$426&gt;=5),AF412,IF(AND('別紙3-1_区分⑤所要額内訳'!$I$4="小規模施設等(定員29人以下)",$AF$426&gt;=2),AF412,""))</f>
        <v/>
      </c>
      <c r="AG519" s="312" t="str">
        <f>IF(AND('別紙3-1_区分⑤所要額内訳'!$I$4="大規模施設等(定員30人以上)",$AG$426&gt;=5),AG412,IF(AND('別紙3-1_区分⑤所要額内訳'!$I$4="小規模施設等(定員29人以下)",$AG$426&gt;=2),AG412,""))</f>
        <v/>
      </c>
      <c r="AH519" s="312" t="str">
        <f>IF(AND('別紙3-1_区分⑤所要額内訳'!$I$4="大規模施設等(定員30人以上)",$AH$426&gt;=5),AH412,IF(AND('別紙3-1_区分⑤所要額内訳'!$I$4="小規模施設等(定員29人以下)",$AH$426&gt;=2),AH412,""))</f>
        <v/>
      </c>
      <c r="AI519" s="312" t="str">
        <f>IF(AND('別紙3-1_区分⑤所要額内訳'!$I$4="大規模施設等(定員30人以上)",$AI$426&gt;=5),AI412,IF(AND('別紙3-1_区分⑤所要額内訳'!$I$4="小規模施設等(定員29人以下)",$AI$426&gt;=2),AI412,""))</f>
        <v/>
      </c>
      <c r="AJ519" s="312" t="str">
        <f>IF(AND('別紙3-1_区分⑤所要額内訳'!$I$4="大規模施設等(定員30人以上)",$AJ$426&gt;=5),AJ412,IF(AND('別紙3-1_区分⑤所要額内訳'!$I$4="小規模施設等(定員29人以下)",$AJ$426&gt;=2),AJ412,""))</f>
        <v/>
      </c>
      <c r="AK519" s="312" t="str">
        <f>IF(AND('別紙3-1_区分⑤所要額内訳'!$I$4="大規模施設等(定員30人以上)",$AK$426&gt;=5),AK412,IF(AND('別紙3-1_区分⑤所要額内訳'!$I$4="小規模施設等(定員29人以下)",$AK$426&gt;=2),AK412,""))</f>
        <v/>
      </c>
      <c r="AL519" s="312" t="str">
        <f>IF(AND('別紙3-1_区分⑤所要額内訳'!$I$4="大規模施設等(定員30人以上)",$AL$426&gt;=5),AL412,IF(AND('別紙3-1_区分⑤所要額内訳'!$I$4="小規模施設等(定員29人以下)",$AL$426&gt;=2),AL412,""))</f>
        <v/>
      </c>
      <c r="AM519" s="312" t="str">
        <f>IF(AND('別紙3-1_区分⑤所要額内訳'!$I$4="大規模施設等(定員30人以上)",$AM$426&gt;=5),AM412,IF(AND('別紙3-1_区分⑤所要額内訳'!$I$4="小規模施設等(定員29人以下)",$AM$426&gt;=2),AM412,""))</f>
        <v/>
      </c>
      <c r="AN519" s="312" t="str">
        <f>IF(AND('別紙3-1_区分⑤所要額内訳'!$I$4="大規模施設等(定員30人以上)",$AN$426&gt;=5),AN412,IF(AND('別紙3-1_区分⑤所要額内訳'!$I$4="小規模施設等(定員29人以下)",$AN$426&gt;=2),AN412,""))</f>
        <v/>
      </c>
      <c r="AO519" s="312" t="str">
        <f>IF(AND('別紙3-1_区分⑤所要額内訳'!$I$4="大規模施設等(定員30人以上)",$AO$426&gt;=5),AO412,IF(AND('別紙3-1_区分⑤所要額内訳'!$I$4="小規模施設等(定員29人以下)",$AO$426&gt;=2),AO412,""))</f>
        <v/>
      </c>
      <c r="AP519" s="312" t="str">
        <f>IF(AND('別紙3-1_区分⑤所要額内訳'!$I$4="大規模施設等(定員30人以上)",$AP$426&gt;=5),AP412,IF(AND('別紙3-1_区分⑤所要額内訳'!$I$4="小規模施設等(定員29人以下)",$AP$426&gt;=2),AP412,""))</f>
        <v/>
      </c>
      <c r="AQ519" s="312" t="str">
        <f>IF(AND('別紙3-1_区分⑤所要額内訳'!$I$4="大規模施設等(定員30人以上)",$AQ$426&gt;=5),AQ412,IF(AND('別紙3-1_区分⑤所要額内訳'!$I$4="小規模施設等(定員29人以下)",$AQ$426&gt;=2),AQ412,""))</f>
        <v/>
      </c>
      <c r="AR519" s="312" t="str">
        <f>IF(AND('別紙3-1_区分⑤所要額内訳'!$I$4="大規模施設等(定員30人以上)",$AR$426&gt;=5),AR412,IF(AND('別紙3-1_区分⑤所要額内訳'!$I$4="小規模施設等(定員29人以下)",$AR$426&gt;=2),AR412,""))</f>
        <v/>
      </c>
      <c r="AS519" s="312" t="str">
        <f>IF(AND('別紙3-1_区分⑤所要額内訳'!$I$4="大規模施設等(定員30人以上)",$AS$426&gt;=5),AS412,IF(AND('別紙3-1_区分⑤所要額内訳'!$I$4="小規模施設等(定員29人以下)",$AS$426&gt;=2),AS412,""))</f>
        <v/>
      </c>
      <c r="AT519" s="312" t="str">
        <f>IF(AND('別紙3-1_区分⑤所要額内訳'!$I$4="大規模施設等(定員30人以上)",$AT$426&gt;=5),AT412,IF(AND('別紙3-1_区分⑤所要額内訳'!$I$4="小規模施設等(定員29人以下)",$AT$426&gt;=2),AT412,""))</f>
        <v/>
      </c>
      <c r="AU519" s="312" t="str">
        <f>IF(AND('別紙3-1_区分⑤所要額内訳'!$I$4="大規模施設等(定員30人以上)",$AU$426&gt;=5),AU412,IF(AND('別紙3-1_区分⑤所要額内訳'!$I$4="小規模施設等(定員29人以下)",$AU$426&gt;=2),AU412,""))</f>
        <v/>
      </c>
      <c r="AV519" s="312" t="str">
        <f>IF(AND('別紙3-1_区分⑤所要額内訳'!$I$4="大規模施設等(定員30人以上)",$AV$426&gt;=5),AV412,IF(AND('別紙3-1_区分⑤所要額内訳'!$I$4="小規模施設等(定員29人以下)",$AV$426&gt;=2),AV412,""))</f>
        <v/>
      </c>
      <c r="AW519" s="312" t="str">
        <f>IF(AND('別紙3-1_区分⑤所要額内訳'!$I$4="大規模施設等(定員30人以上)",$AW$426&gt;=5),AW412,IF(AND('別紙3-1_区分⑤所要額内訳'!$I$4="小規模施設等(定員29人以下)",$AW$426&gt;=2),AW412,""))</f>
        <v/>
      </c>
      <c r="AX519" s="312" t="str">
        <f>IF(AND('別紙3-1_区分⑤所要額内訳'!$I$4="大規模施設等(定員30人以上)",$AX$426&gt;=5),AX412,IF(AND('別紙3-1_区分⑤所要額内訳'!$I$4="小規模施設等(定員29人以下)",$AX$426&gt;=2),AX412,""))</f>
        <v/>
      </c>
      <c r="AY519" s="312" t="str">
        <f>IF(AND('別紙3-1_区分⑤所要額内訳'!$I$4="大規模施設等(定員30人以上)",$AY$426&gt;=5),AY412,IF(AND('別紙3-1_区分⑤所要額内訳'!$I$4="小規模施設等(定員29人以下)",$AY$426&gt;=2),AY412,""))</f>
        <v/>
      </c>
      <c r="AZ519" s="312" t="str">
        <f>IF(AND('別紙3-1_区分⑤所要額内訳'!$I$4="大規模施設等(定員30人以上)",$AZ$426&gt;=5),AZ412,IF(AND('別紙3-1_区分⑤所要額内訳'!$I$4="小規模施設等(定員29人以下)",$AZ$426&gt;=2),AZ412,""))</f>
        <v/>
      </c>
      <c r="BA519" s="312" t="str">
        <f>IF(AND('別紙3-1_区分⑤所要額内訳'!$I$4="大規模施設等(定員30人以上)",$BA$426&gt;=5),BA412,IF(AND('別紙3-1_区分⑤所要額内訳'!$I$4="小規模施設等(定員29人以下)",$BA$426&gt;=2),BA412,""))</f>
        <v/>
      </c>
      <c r="BB519" s="311">
        <f t="shared" si="459"/>
        <v>0</v>
      </c>
    </row>
    <row r="520" spans="1:54">
      <c r="A520" s="307" t="str">
        <f t="shared" si="460"/>
        <v/>
      </c>
      <c r="B520" s="313" t="str">
        <f t="shared" si="460"/>
        <v/>
      </c>
      <c r="C520" s="307" t="str">
        <f t="shared" si="460"/>
        <v/>
      </c>
      <c r="D520" s="312" t="str">
        <f>IF(AND('別紙3-1_区分⑤所要額内訳'!$I$4="大規模施設等(定員30人以上)",$D$426&gt;=5),D413,IF(AND('別紙3-1_区分⑤所要額内訳'!$I$4="小規模施設等(定員29人以下)",$D$426&gt;=2),D413,""))</f>
        <v/>
      </c>
      <c r="E520" s="312" t="str">
        <f>IF(AND('別紙3-1_区分⑤所要額内訳'!$I$4="大規模施設等(定員30人以上)",$E$426&gt;=5),E413,IF(AND('別紙3-1_区分⑤所要額内訳'!$I$4="小規模施設等(定員29人以下)",$E$426&gt;=2),E413,""))</f>
        <v/>
      </c>
      <c r="F520" s="312" t="str">
        <f>IF(AND('別紙3-1_区分⑤所要額内訳'!$I$4="大規模施設等(定員30人以上)",$F$426&gt;=5),F413,IF(AND('別紙3-1_区分⑤所要額内訳'!$I$4="小規模施設等(定員29人以下)",$F$426&gt;=2),F413,""))</f>
        <v/>
      </c>
      <c r="G520" s="312" t="str">
        <f>IF(AND('別紙3-1_区分⑤所要額内訳'!$I$4="大規模施設等(定員30人以上)",$G$426&gt;=5),G413,IF(AND('別紙3-1_区分⑤所要額内訳'!$I$4="小規模施設等(定員29人以下)",$G$426&gt;=2),G413,""))</f>
        <v/>
      </c>
      <c r="H520" s="312" t="str">
        <f>IF(AND('別紙3-1_区分⑤所要額内訳'!$I$4="大規模施設等(定員30人以上)",$H$426&gt;=5),H413,IF(AND('別紙3-1_区分⑤所要額内訳'!$I$4="小規模施設等(定員29人以下)",$H$426&gt;=2),H413,""))</f>
        <v/>
      </c>
      <c r="I520" s="312" t="str">
        <f>IF(AND('別紙3-1_区分⑤所要額内訳'!$I$4="大規模施設等(定員30人以上)",$I$426&gt;=5),I413,IF(AND('別紙3-1_区分⑤所要額内訳'!$I$4="小規模施設等(定員29人以下)",$I$426&gt;=2),I413,""))</f>
        <v/>
      </c>
      <c r="J520" s="312" t="str">
        <f>IF(AND('別紙3-1_区分⑤所要額内訳'!$I$4="大規模施設等(定員30人以上)",$J$426&gt;=5),J413,IF(AND('別紙3-1_区分⑤所要額内訳'!$I$4="小規模施設等(定員29人以下)",$J$426&gt;=2),J413,""))</f>
        <v/>
      </c>
      <c r="K520" s="312" t="str">
        <f>IF(AND('別紙3-1_区分⑤所要額内訳'!$I$4="大規模施設等(定員30人以上)",$K$426&gt;=5),K413,IF(AND('別紙3-1_区分⑤所要額内訳'!$I$4="小規模施設等(定員29人以下)",$K$426&gt;=2),K413,""))</f>
        <v/>
      </c>
      <c r="L520" s="312" t="str">
        <f>IF(AND('別紙3-1_区分⑤所要額内訳'!$I$4="大規模施設等(定員30人以上)",$L$426&gt;=5),L413,IF(AND('別紙3-1_区分⑤所要額内訳'!$I$4="小規模施設等(定員29人以下)",$L$426&gt;=2),L413,""))</f>
        <v/>
      </c>
      <c r="M520" s="312" t="str">
        <f>IF(AND('別紙3-1_区分⑤所要額内訳'!$I$4="大規模施設等(定員30人以上)",$M$426&gt;=5),M413,IF(AND('別紙3-1_区分⑤所要額内訳'!$I$4="小規模施設等(定員29人以下)",$M$426&gt;=2),M413,""))</f>
        <v/>
      </c>
      <c r="N520" s="312" t="str">
        <f>IF(AND('別紙3-1_区分⑤所要額内訳'!$I$4="大規模施設等(定員30人以上)",$N$426&gt;=5),N413,IF(AND('別紙3-1_区分⑤所要額内訳'!$I$4="小規模施設等(定員29人以下)",$N$426&gt;=2),N413,""))</f>
        <v/>
      </c>
      <c r="O520" s="312" t="str">
        <f>IF(AND('別紙3-1_区分⑤所要額内訳'!$I$4="大規模施設等(定員30人以上)",$O$426&gt;=5),O413,IF(AND('別紙3-1_区分⑤所要額内訳'!$I$4="小規模施設等(定員29人以下)",$O$426&gt;=2),O413,""))</f>
        <v/>
      </c>
      <c r="P520" s="312" t="str">
        <f>IF(AND('別紙3-1_区分⑤所要額内訳'!$I$4="大規模施設等(定員30人以上)",$P$426&gt;=5),P413,IF(AND('別紙3-1_区分⑤所要額内訳'!$I$4="小規模施設等(定員29人以下)",$P$426&gt;=2),P413,""))</f>
        <v/>
      </c>
      <c r="Q520" s="312" t="str">
        <f>IF(AND('別紙3-1_区分⑤所要額内訳'!$I$4="大規模施設等(定員30人以上)",$Q$426&gt;=5),Q413,IF(AND('別紙3-1_区分⑤所要額内訳'!$I$4="小規模施設等(定員29人以下)",$Q$426&gt;=2),Q413,""))</f>
        <v/>
      </c>
      <c r="R520" s="312" t="str">
        <f>IF(AND('別紙3-1_区分⑤所要額内訳'!$I$4="大規模施設等(定員30人以上)",$R$426&gt;=5),R413,IF(AND('別紙3-1_区分⑤所要額内訳'!$I$4="小規模施設等(定員29人以下)",$R$426&gt;=2),R413,""))</f>
        <v/>
      </c>
      <c r="S520" s="312" t="str">
        <f>IF(AND('別紙3-1_区分⑤所要額内訳'!$I$4="大規模施設等(定員30人以上)",$S$426&gt;=5),S413,IF(AND('別紙3-1_区分⑤所要額内訳'!$I$4="小規模施設等(定員29人以下)",$S$426&gt;=2),S413,""))</f>
        <v/>
      </c>
      <c r="T520" s="312" t="str">
        <f>IF(AND('別紙3-1_区分⑤所要額内訳'!$I$4="大規模施設等(定員30人以上)",$T$426&gt;=5),T413,IF(AND('別紙3-1_区分⑤所要額内訳'!$I$4="小規模施設等(定員29人以下)",$T$426&gt;=2),T413,""))</f>
        <v/>
      </c>
      <c r="U520" s="312" t="str">
        <f>IF(AND('別紙3-1_区分⑤所要額内訳'!$I$4="大規模施設等(定員30人以上)",$U$426&gt;=5),U413,IF(AND('別紙3-1_区分⑤所要額内訳'!$I$4="小規模施設等(定員29人以下)",$U$426&gt;=2),U413,""))</f>
        <v/>
      </c>
      <c r="V520" s="312" t="str">
        <f>IF(AND('別紙3-1_区分⑤所要額内訳'!$I$4="大規模施設等(定員30人以上)",$V$426&gt;=5),V413,IF(AND('別紙3-1_区分⑤所要額内訳'!$I$4="小規模施設等(定員29人以下)",$V$426&gt;=2),V413,""))</f>
        <v/>
      </c>
      <c r="W520" s="312" t="str">
        <f>IF(AND('別紙3-1_区分⑤所要額内訳'!$I$4="大規模施設等(定員30人以上)",$W$426&gt;=5),W413,IF(AND('別紙3-1_区分⑤所要額内訳'!$I$4="小規模施設等(定員29人以下)",$W$426&gt;=2),W413,""))</f>
        <v/>
      </c>
      <c r="X520" s="312" t="str">
        <f>IF(AND('別紙3-1_区分⑤所要額内訳'!$I$4="大規模施設等(定員30人以上)",$X$426&gt;=5),X413,IF(AND('別紙3-1_区分⑤所要額内訳'!$I$4="小規模施設等(定員29人以下)",$X$426&gt;=2),X413,""))</f>
        <v/>
      </c>
      <c r="Y520" s="312" t="str">
        <f>IF(AND('別紙3-1_区分⑤所要額内訳'!$I$4="大規模施設等(定員30人以上)",$Y$426&gt;=5),Y413,IF(AND('別紙3-1_区分⑤所要額内訳'!$I$4="小規模施設等(定員29人以下)",$Y$426&gt;=2),Y413,""))</f>
        <v/>
      </c>
      <c r="Z520" s="312" t="str">
        <f>IF(AND('別紙3-1_区分⑤所要額内訳'!$I$4="大規模施設等(定員30人以上)",$Z$426&gt;=5),Z413,IF(AND('別紙3-1_区分⑤所要額内訳'!$I$4="小規模施設等(定員29人以下)",$Z$426&gt;=2),Z413,""))</f>
        <v/>
      </c>
      <c r="AA520" s="312" t="str">
        <f>IF(AND('別紙3-1_区分⑤所要額内訳'!$I$4="大規模施設等(定員30人以上)",$AA$426&gt;=5),AA413,IF(AND('別紙3-1_区分⑤所要額内訳'!$I$4="小規模施設等(定員29人以下)",$AA$426&gt;=2),AA413,""))</f>
        <v/>
      </c>
      <c r="AB520" s="312" t="str">
        <f>IF(AND('別紙3-1_区分⑤所要額内訳'!$I$4="大規模施設等(定員30人以上)",$AB$426&gt;=5),AB413,IF(AND('別紙3-1_区分⑤所要額内訳'!$I$4="小規模施設等(定員29人以下)",$AB$426&gt;=2),AB413,""))</f>
        <v/>
      </c>
      <c r="AC520" s="312" t="str">
        <f>IF(AND('別紙3-1_区分⑤所要額内訳'!$I$4="大規模施設等(定員30人以上)",$AC$426&gt;=5),AC413,IF(AND('別紙3-1_区分⑤所要額内訳'!$I$4="小規模施設等(定員29人以下)",$AC$426&gt;=2),AC413,""))</f>
        <v/>
      </c>
      <c r="AD520" s="312" t="str">
        <f>IF(AND('別紙3-1_区分⑤所要額内訳'!$I$4="大規模施設等(定員30人以上)",$AD$426&gt;=5),AD413,IF(AND('別紙3-1_区分⑤所要額内訳'!$I$4="小規模施設等(定員29人以下)",$AD$426&gt;=2),AD413,""))</f>
        <v/>
      </c>
      <c r="AE520" s="312" t="str">
        <f>IF(AND('別紙3-1_区分⑤所要額内訳'!$I$4="大規模施設等(定員30人以上)",$AE$426&gt;=5),AE413,IF(AND('別紙3-1_区分⑤所要額内訳'!$I$4="小規模施設等(定員29人以下)",$AE$426&gt;=2),AE413,""))</f>
        <v/>
      </c>
      <c r="AF520" s="312" t="str">
        <f>IF(AND('別紙3-1_区分⑤所要額内訳'!$I$4="大規模施設等(定員30人以上)",$AF$426&gt;=5),AF413,IF(AND('別紙3-1_区分⑤所要額内訳'!$I$4="小規模施設等(定員29人以下)",$AF$426&gt;=2),AF413,""))</f>
        <v/>
      </c>
      <c r="AG520" s="312" t="str">
        <f>IF(AND('別紙3-1_区分⑤所要額内訳'!$I$4="大規模施設等(定員30人以上)",$AG$426&gt;=5),AG413,IF(AND('別紙3-1_区分⑤所要額内訳'!$I$4="小規模施設等(定員29人以下)",$AG$426&gt;=2),AG413,""))</f>
        <v/>
      </c>
      <c r="AH520" s="312" t="str">
        <f>IF(AND('別紙3-1_区分⑤所要額内訳'!$I$4="大規模施設等(定員30人以上)",$AH$426&gt;=5),AH413,IF(AND('別紙3-1_区分⑤所要額内訳'!$I$4="小規模施設等(定員29人以下)",$AH$426&gt;=2),AH413,""))</f>
        <v/>
      </c>
      <c r="AI520" s="312" t="str">
        <f>IF(AND('別紙3-1_区分⑤所要額内訳'!$I$4="大規模施設等(定員30人以上)",$AI$426&gt;=5),AI413,IF(AND('別紙3-1_区分⑤所要額内訳'!$I$4="小規模施設等(定員29人以下)",$AI$426&gt;=2),AI413,""))</f>
        <v/>
      </c>
      <c r="AJ520" s="312" t="str">
        <f>IF(AND('別紙3-1_区分⑤所要額内訳'!$I$4="大規模施設等(定員30人以上)",$AJ$426&gt;=5),AJ413,IF(AND('別紙3-1_区分⑤所要額内訳'!$I$4="小規模施設等(定員29人以下)",$AJ$426&gt;=2),AJ413,""))</f>
        <v/>
      </c>
      <c r="AK520" s="312" t="str">
        <f>IF(AND('別紙3-1_区分⑤所要額内訳'!$I$4="大規模施設等(定員30人以上)",$AK$426&gt;=5),AK413,IF(AND('別紙3-1_区分⑤所要額内訳'!$I$4="小規模施設等(定員29人以下)",$AK$426&gt;=2),AK413,""))</f>
        <v/>
      </c>
      <c r="AL520" s="312" t="str">
        <f>IF(AND('別紙3-1_区分⑤所要額内訳'!$I$4="大規模施設等(定員30人以上)",$AL$426&gt;=5),AL413,IF(AND('別紙3-1_区分⑤所要額内訳'!$I$4="小規模施設等(定員29人以下)",$AL$426&gt;=2),AL413,""))</f>
        <v/>
      </c>
      <c r="AM520" s="312" t="str">
        <f>IF(AND('別紙3-1_区分⑤所要額内訳'!$I$4="大規模施設等(定員30人以上)",$AM$426&gt;=5),AM413,IF(AND('別紙3-1_区分⑤所要額内訳'!$I$4="小規模施設等(定員29人以下)",$AM$426&gt;=2),AM413,""))</f>
        <v/>
      </c>
      <c r="AN520" s="312" t="str">
        <f>IF(AND('別紙3-1_区分⑤所要額内訳'!$I$4="大規模施設等(定員30人以上)",$AN$426&gt;=5),AN413,IF(AND('別紙3-1_区分⑤所要額内訳'!$I$4="小規模施設等(定員29人以下)",$AN$426&gt;=2),AN413,""))</f>
        <v/>
      </c>
      <c r="AO520" s="312" t="str">
        <f>IF(AND('別紙3-1_区分⑤所要額内訳'!$I$4="大規模施設等(定員30人以上)",$AO$426&gt;=5),AO413,IF(AND('別紙3-1_区分⑤所要額内訳'!$I$4="小規模施設等(定員29人以下)",$AO$426&gt;=2),AO413,""))</f>
        <v/>
      </c>
      <c r="AP520" s="312" t="str">
        <f>IF(AND('別紙3-1_区分⑤所要額内訳'!$I$4="大規模施設等(定員30人以上)",$AP$426&gt;=5),AP413,IF(AND('別紙3-1_区分⑤所要額内訳'!$I$4="小規模施設等(定員29人以下)",$AP$426&gt;=2),AP413,""))</f>
        <v/>
      </c>
      <c r="AQ520" s="312" t="str">
        <f>IF(AND('別紙3-1_区分⑤所要額内訳'!$I$4="大規模施設等(定員30人以上)",$AQ$426&gt;=5),AQ413,IF(AND('別紙3-1_区分⑤所要額内訳'!$I$4="小規模施設等(定員29人以下)",$AQ$426&gt;=2),AQ413,""))</f>
        <v/>
      </c>
      <c r="AR520" s="312" t="str">
        <f>IF(AND('別紙3-1_区分⑤所要額内訳'!$I$4="大規模施設等(定員30人以上)",$AR$426&gt;=5),AR413,IF(AND('別紙3-1_区分⑤所要額内訳'!$I$4="小規模施設等(定員29人以下)",$AR$426&gt;=2),AR413,""))</f>
        <v/>
      </c>
      <c r="AS520" s="312" t="str">
        <f>IF(AND('別紙3-1_区分⑤所要額内訳'!$I$4="大規模施設等(定員30人以上)",$AS$426&gt;=5),AS413,IF(AND('別紙3-1_区分⑤所要額内訳'!$I$4="小規模施設等(定員29人以下)",$AS$426&gt;=2),AS413,""))</f>
        <v/>
      </c>
      <c r="AT520" s="312" t="str">
        <f>IF(AND('別紙3-1_区分⑤所要額内訳'!$I$4="大規模施設等(定員30人以上)",$AT$426&gt;=5),AT413,IF(AND('別紙3-1_区分⑤所要額内訳'!$I$4="小規模施設等(定員29人以下)",$AT$426&gt;=2),AT413,""))</f>
        <v/>
      </c>
      <c r="AU520" s="312" t="str">
        <f>IF(AND('別紙3-1_区分⑤所要額内訳'!$I$4="大規模施設等(定員30人以上)",$AU$426&gt;=5),AU413,IF(AND('別紙3-1_区分⑤所要額内訳'!$I$4="小規模施設等(定員29人以下)",$AU$426&gt;=2),AU413,""))</f>
        <v/>
      </c>
      <c r="AV520" s="312" t="str">
        <f>IF(AND('別紙3-1_区分⑤所要額内訳'!$I$4="大規模施設等(定員30人以上)",$AV$426&gt;=5),AV413,IF(AND('別紙3-1_区分⑤所要額内訳'!$I$4="小規模施設等(定員29人以下)",$AV$426&gt;=2),AV413,""))</f>
        <v/>
      </c>
      <c r="AW520" s="312" t="str">
        <f>IF(AND('別紙3-1_区分⑤所要額内訳'!$I$4="大規模施設等(定員30人以上)",$AW$426&gt;=5),AW413,IF(AND('別紙3-1_区分⑤所要額内訳'!$I$4="小規模施設等(定員29人以下)",$AW$426&gt;=2),AW413,""))</f>
        <v/>
      </c>
      <c r="AX520" s="312" t="str">
        <f>IF(AND('別紙3-1_区分⑤所要額内訳'!$I$4="大規模施設等(定員30人以上)",$AX$426&gt;=5),AX413,IF(AND('別紙3-1_区分⑤所要額内訳'!$I$4="小規模施設等(定員29人以下)",$AX$426&gt;=2),AX413,""))</f>
        <v/>
      </c>
      <c r="AY520" s="312" t="str">
        <f>IF(AND('別紙3-1_区分⑤所要額内訳'!$I$4="大規模施設等(定員30人以上)",$AY$426&gt;=5),AY413,IF(AND('別紙3-1_区分⑤所要額内訳'!$I$4="小規模施設等(定員29人以下)",$AY$426&gt;=2),AY413,""))</f>
        <v/>
      </c>
      <c r="AZ520" s="312" t="str">
        <f>IF(AND('別紙3-1_区分⑤所要額内訳'!$I$4="大規模施設等(定員30人以上)",$AZ$426&gt;=5),AZ413,IF(AND('別紙3-1_区分⑤所要額内訳'!$I$4="小規模施設等(定員29人以下)",$AZ$426&gt;=2),AZ413,""))</f>
        <v/>
      </c>
      <c r="BA520" s="312" t="str">
        <f>IF(AND('別紙3-1_区分⑤所要額内訳'!$I$4="大規模施設等(定員30人以上)",$BA$426&gt;=5),BA413,IF(AND('別紙3-1_区分⑤所要額内訳'!$I$4="小規模施設等(定員29人以下)",$BA$426&gt;=2),BA413,""))</f>
        <v/>
      </c>
      <c r="BB520" s="311">
        <f t="shared" si="459"/>
        <v>0</v>
      </c>
    </row>
    <row r="521" spans="1:54">
      <c r="A521" s="307" t="str">
        <f t="shared" si="460"/>
        <v/>
      </c>
      <c r="B521" s="313" t="str">
        <f t="shared" si="460"/>
        <v/>
      </c>
      <c r="C521" s="307" t="str">
        <f t="shared" si="460"/>
        <v/>
      </c>
      <c r="D521" s="312" t="str">
        <f>IF(AND('別紙3-1_区分⑤所要額内訳'!$I$4="大規模施設等(定員30人以上)",$D$426&gt;=5),D414,IF(AND('別紙3-1_区分⑤所要額内訳'!$I$4="小規模施設等(定員29人以下)",$D$426&gt;=2),D414,""))</f>
        <v/>
      </c>
      <c r="E521" s="312" t="str">
        <f>IF(AND('別紙3-1_区分⑤所要額内訳'!$I$4="大規模施設等(定員30人以上)",$E$426&gt;=5),E414,IF(AND('別紙3-1_区分⑤所要額内訳'!$I$4="小規模施設等(定員29人以下)",$E$426&gt;=2),E414,""))</f>
        <v/>
      </c>
      <c r="F521" s="312" t="str">
        <f>IF(AND('別紙3-1_区分⑤所要額内訳'!$I$4="大規模施設等(定員30人以上)",$F$426&gt;=5),F414,IF(AND('別紙3-1_区分⑤所要額内訳'!$I$4="小規模施設等(定員29人以下)",$F$426&gt;=2),F414,""))</f>
        <v/>
      </c>
      <c r="G521" s="312" t="str">
        <f>IF(AND('別紙3-1_区分⑤所要額内訳'!$I$4="大規模施設等(定員30人以上)",$G$426&gt;=5),G414,IF(AND('別紙3-1_区分⑤所要額内訳'!$I$4="小規模施設等(定員29人以下)",$G$426&gt;=2),G414,""))</f>
        <v/>
      </c>
      <c r="H521" s="312" t="str">
        <f>IF(AND('別紙3-1_区分⑤所要額内訳'!$I$4="大規模施設等(定員30人以上)",$H$426&gt;=5),H414,IF(AND('別紙3-1_区分⑤所要額内訳'!$I$4="小規模施設等(定員29人以下)",$H$426&gt;=2),H414,""))</f>
        <v/>
      </c>
      <c r="I521" s="312" t="str">
        <f>IF(AND('別紙3-1_区分⑤所要額内訳'!$I$4="大規模施設等(定員30人以上)",$I$426&gt;=5),I414,IF(AND('別紙3-1_区分⑤所要額内訳'!$I$4="小規模施設等(定員29人以下)",$I$426&gt;=2),I414,""))</f>
        <v/>
      </c>
      <c r="J521" s="312" t="str">
        <f>IF(AND('別紙3-1_区分⑤所要額内訳'!$I$4="大規模施設等(定員30人以上)",$J$426&gt;=5),J414,IF(AND('別紙3-1_区分⑤所要額内訳'!$I$4="小規模施設等(定員29人以下)",$J$426&gt;=2),J414,""))</f>
        <v/>
      </c>
      <c r="K521" s="312" t="str">
        <f>IF(AND('別紙3-1_区分⑤所要額内訳'!$I$4="大規模施設等(定員30人以上)",$K$426&gt;=5),K414,IF(AND('別紙3-1_区分⑤所要額内訳'!$I$4="小規模施設等(定員29人以下)",$K$426&gt;=2),K414,""))</f>
        <v/>
      </c>
      <c r="L521" s="312" t="str">
        <f>IF(AND('別紙3-1_区分⑤所要額内訳'!$I$4="大規模施設等(定員30人以上)",$L$426&gt;=5),L414,IF(AND('別紙3-1_区分⑤所要額内訳'!$I$4="小規模施設等(定員29人以下)",$L$426&gt;=2),L414,""))</f>
        <v/>
      </c>
      <c r="M521" s="312" t="str">
        <f>IF(AND('別紙3-1_区分⑤所要額内訳'!$I$4="大規模施設等(定員30人以上)",$M$426&gt;=5),M414,IF(AND('別紙3-1_区分⑤所要額内訳'!$I$4="小規模施設等(定員29人以下)",$M$426&gt;=2),M414,""))</f>
        <v/>
      </c>
      <c r="N521" s="312" t="str">
        <f>IF(AND('別紙3-1_区分⑤所要額内訳'!$I$4="大規模施設等(定員30人以上)",$N$426&gt;=5),N414,IF(AND('別紙3-1_区分⑤所要額内訳'!$I$4="小規模施設等(定員29人以下)",$N$426&gt;=2),N414,""))</f>
        <v/>
      </c>
      <c r="O521" s="312" t="str">
        <f>IF(AND('別紙3-1_区分⑤所要額内訳'!$I$4="大規模施設等(定員30人以上)",$O$426&gt;=5),O414,IF(AND('別紙3-1_区分⑤所要額内訳'!$I$4="小規模施設等(定員29人以下)",$O$426&gt;=2),O414,""))</f>
        <v/>
      </c>
      <c r="P521" s="312" t="str">
        <f>IF(AND('別紙3-1_区分⑤所要額内訳'!$I$4="大規模施設等(定員30人以上)",$P$426&gt;=5),P414,IF(AND('別紙3-1_区分⑤所要額内訳'!$I$4="小規模施設等(定員29人以下)",$P$426&gt;=2),P414,""))</f>
        <v/>
      </c>
      <c r="Q521" s="312" t="str">
        <f>IF(AND('別紙3-1_区分⑤所要額内訳'!$I$4="大規模施設等(定員30人以上)",$Q$426&gt;=5),Q414,IF(AND('別紙3-1_区分⑤所要額内訳'!$I$4="小規模施設等(定員29人以下)",$Q$426&gt;=2),Q414,""))</f>
        <v/>
      </c>
      <c r="R521" s="312" t="str">
        <f>IF(AND('別紙3-1_区分⑤所要額内訳'!$I$4="大規模施設等(定員30人以上)",$R$426&gt;=5),R414,IF(AND('別紙3-1_区分⑤所要額内訳'!$I$4="小規模施設等(定員29人以下)",$R$426&gt;=2),R414,""))</f>
        <v/>
      </c>
      <c r="S521" s="312" t="str">
        <f>IF(AND('別紙3-1_区分⑤所要額内訳'!$I$4="大規模施設等(定員30人以上)",$S$426&gt;=5),S414,IF(AND('別紙3-1_区分⑤所要額内訳'!$I$4="小規模施設等(定員29人以下)",$S$426&gt;=2),S414,""))</f>
        <v/>
      </c>
      <c r="T521" s="312" t="str">
        <f>IF(AND('別紙3-1_区分⑤所要額内訳'!$I$4="大規模施設等(定員30人以上)",$T$426&gt;=5),T414,IF(AND('別紙3-1_区分⑤所要額内訳'!$I$4="小規模施設等(定員29人以下)",$T$426&gt;=2),T414,""))</f>
        <v/>
      </c>
      <c r="U521" s="312" t="str">
        <f>IF(AND('別紙3-1_区分⑤所要額内訳'!$I$4="大規模施設等(定員30人以上)",$U$426&gt;=5),U414,IF(AND('別紙3-1_区分⑤所要額内訳'!$I$4="小規模施設等(定員29人以下)",$U$426&gt;=2),U414,""))</f>
        <v/>
      </c>
      <c r="V521" s="312" t="str">
        <f>IF(AND('別紙3-1_区分⑤所要額内訳'!$I$4="大規模施設等(定員30人以上)",$V$426&gt;=5),V414,IF(AND('別紙3-1_区分⑤所要額内訳'!$I$4="小規模施設等(定員29人以下)",$V$426&gt;=2),V414,""))</f>
        <v/>
      </c>
      <c r="W521" s="312" t="str">
        <f>IF(AND('別紙3-1_区分⑤所要額内訳'!$I$4="大規模施設等(定員30人以上)",$W$426&gt;=5),W414,IF(AND('別紙3-1_区分⑤所要額内訳'!$I$4="小規模施設等(定員29人以下)",$W$426&gt;=2),W414,""))</f>
        <v/>
      </c>
      <c r="X521" s="312" t="str">
        <f>IF(AND('別紙3-1_区分⑤所要額内訳'!$I$4="大規模施設等(定員30人以上)",$X$426&gt;=5),X414,IF(AND('別紙3-1_区分⑤所要額内訳'!$I$4="小規模施設等(定員29人以下)",$X$426&gt;=2),X414,""))</f>
        <v/>
      </c>
      <c r="Y521" s="312" t="str">
        <f>IF(AND('別紙3-1_区分⑤所要額内訳'!$I$4="大規模施設等(定員30人以上)",$Y$426&gt;=5),Y414,IF(AND('別紙3-1_区分⑤所要額内訳'!$I$4="小規模施設等(定員29人以下)",$Y$426&gt;=2),Y414,""))</f>
        <v/>
      </c>
      <c r="Z521" s="312" t="str">
        <f>IF(AND('別紙3-1_区分⑤所要額内訳'!$I$4="大規模施設等(定員30人以上)",$Z$426&gt;=5),Z414,IF(AND('別紙3-1_区分⑤所要額内訳'!$I$4="小規模施設等(定員29人以下)",$Z$426&gt;=2),Z414,""))</f>
        <v/>
      </c>
      <c r="AA521" s="312" t="str">
        <f>IF(AND('別紙3-1_区分⑤所要額内訳'!$I$4="大規模施設等(定員30人以上)",$AA$426&gt;=5),AA414,IF(AND('別紙3-1_区分⑤所要額内訳'!$I$4="小規模施設等(定員29人以下)",$AA$426&gt;=2),AA414,""))</f>
        <v/>
      </c>
      <c r="AB521" s="312" t="str">
        <f>IF(AND('別紙3-1_区分⑤所要額内訳'!$I$4="大規模施設等(定員30人以上)",$AB$426&gt;=5),AB414,IF(AND('別紙3-1_区分⑤所要額内訳'!$I$4="小規模施設等(定員29人以下)",$AB$426&gt;=2),AB414,""))</f>
        <v/>
      </c>
      <c r="AC521" s="312" t="str">
        <f>IF(AND('別紙3-1_区分⑤所要額内訳'!$I$4="大規模施設等(定員30人以上)",$AC$426&gt;=5),AC414,IF(AND('別紙3-1_区分⑤所要額内訳'!$I$4="小規模施設等(定員29人以下)",$AC$426&gt;=2),AC414,""))</f>
        <v/>
      </c>
      <c r="AD521" s="312" t="str">
        <f>IF(AND('別紙3-1_区分⑤所要額内訳'!$I$4="大規模施設等(定員30人以上)",$AD$426&gt;=5),AD414,IF(AND('別紙3-1_区分⑤所要額内訳'!$I$4="小規模施設等(定員29人以下)",$AD$426&gt;=2),AD414,""))</f>
        <v/>
      </c>
      <c r="AE521" s="312" t="str">
        <f>IF(AND('別紙3-1_区分⑤所要額内訳'!$I$4="大規模施設等(定員30人以上)",$AE$426&gt;=5),AE414,IF(AND('別紙3-1_区分⑤所要額内訳'!$I$4="小規模施設等(定員29人以下)",$AE$426&gt;=2),AE414,""))</f>
        <v/>
      </c>
      <c r="AF521" s="312" t="str">
        <f>IF(AND('別紙3-1_区分⑤所要額内訳'!$I$4="大規模施設等(定員30人以上)",$AF$426&gt;=5),AF414,IF(AND('別紙3-1_区分⑤所要額内訳'!$I$4="小規模施設等(定員29人以下)",$AF$426&gt;=2),AF414,""))</f>
        <v/>
      </c>
      <c r="AG521" s="312" t="str">
        <f>IF(AND('別紙3-1_区分⑤所要額内訳'!$I$4="大規模施設等(定員30人以上)",$AG$426&gt;=5),AG414,IF(AND('別紙3-1_区分⑤所要額内訳'!$I$4="小規模施設等(定員29人以下)",$AG$426&gt;=2),AG414,""))</f>
        <v/>
      </c>
      <c r="AH521" s="312" t="str">
        <f>IF(AND('別紙3-1_区分⑤所要額内訳'!$I$4="大規模施設等(定員30人以上)",$AH$426&gt;=5),AH414,IF(AND('別紙3-1_区分⑤所要額内訳'!$I$4="小規模施設等(定員29人以下)",$AH$426&gt;=2),AH414,""))</f>
        <v/>
      </c>
      <c r="AI521" s="312" t="str">
        <f>IF(AND('別紙3-1_区分⑤所要額内訳'!$I$4="大規模施設等(定員30人以上)",$AI$426&gt;=5),AI414,IF(AND('別紙3-1_区分⑤所要額内訳'!$I$4="小規模施設等(定員29人以下)",$AI$426&gt;=2),AI414,""))</f>
        <v/>
      </c>
      <c r="AJ521" s="312" t="str">
        <f>IF(AND('別紙3-1_区分⑤所要額内訳'!$I$4="大規模施設等(定員30人以上)",$AJ$426&gt;=5),AJ414,IF(AND('別紙3-1_区分⑤所要額内訳'!$I$4="小規模施設等(定員29人以下)",$AJ$426&gt;=2),AJ414,""))</f>
        <v/>
      </c>
      <c r="AK521" s="312" t="str">
        <f>IF(AND('別紙3-1_区分⑤所要額内訳'!$I$4="大規模施設等(定員30人以上)",$AK$426&gt;=5),AK414,IF(AND('別紙3-1_区分⑤所要額内訳'!$I$4="小規模施設等(定員29人以下)",$AK$426&gt;=2),AK414,""))</f>
        <v/>
      </c>
      <c r="AL521" s="312" t="str">
        <f>IF(AND('別紙3-1_区分⑤所要額内訳'!$I$4="大規模施設等(定員30人以上)",$AL$426&gt;=5),AL414,IF(AND('別紙3-1_区分⑤所要額内訳'!$I$4="小規模施設等(定員29人以下)",$AL$426&gt;=2),AL414,""))</f>
        <v/>
      </c>
      <c r="AM521" s="312" t="str">
        <f>IF(AND('別紙3-1_区分⑤所要額内訳'!$I$4="大規模施設等(定員30人以上)",$AM$426&gt;=5),AM414,IF(AND('別紙3-1_区分⑤所要額内訳'!$I$4="小規模施設等(定員29人以下)",$AM$426&gt;=2),AM414,""))</f>
        <v/>
      </c>
      <c r="AN521" s="312" t="str">
        <f>IF(AND('別紙3-1_区分⑤所要額内訳'!$I$4="大規模施設等(定員30人以上)",$AN$426&gt;=5),AN414,IF(AND('別紙3-1_区分⑤所要額内訳'!$I$4="小規模施設等(定員29人以下)",$AN$426&gt;=2),AN414,""))</f>
        <v/>
      </c>
      <c r="AO521" s="312" t="str">
        <f>IF(AND('別紙3-1_区分⑤所要額内訳'!$I$4="大規模施設等(定員30人以上)",$AO$426&gt;=5),AO414,IF(AND('別紙3-1_区分⑤所要額内訳'!$I$4="小規模施設等(定員29人以下)",$AO$426&gt;=2),AO414,""))</f>
        <v/>
      </c>
      <c r="AP521" s="312" t="str">
        <f>IF(AND('別紙3-1_区分⑤所要額内訳'!$I$4="大規模施設等(定員30人以上)",$AP$426&gt;=5),AP414,IF(AND('別紙3-1_区分⑤所要額内訳'!$I$4="小規模施設等(定員29人以下)",$AP$426&gt;=2),AP414,""))</f>
        <v/>
      </c>
      <c r="AQ521" s="312" t="str">
        <f>IF(AND('別紙3-1_区分⑤所要額内訳'!$I$4="大規模施設等(定員30人以上)",$AQ$426&gt;=5),AQ414,IF(AND('別紙3-1_区分⑤所要額内訳'!$I$4="小規模施設等(定員29人以下)",$AQ$426&gt;=2),AQ414,""))</f>
        <v/>
      </c>
      <c r="AR521" s="312" t="str">
        <f>IF(AND('別紙3-1_区分⑤所要額内訳'!$I$4="大規模施設等(定員30人以上)",$AR$426&gt;=5),AR414,IF(AND('別紙3-1_区分⑤所要額内訳'!$I$4="小規模施設等(定員29人以下)",$AR$426&gt;=2),AR414,""))</f>
        <v/>
      </c>
      <c r="AS521" s="312" t="str">
        <f>IF(AND('別紙3-1_区分⑤所要額内訳'!$I$4="大規模施設等(定員30人以上)",$AS$426&gt;=5),AS414,IF(AND('別紙3-1_区分⑤所要額内訳'!$I$4="小規模施設等(定員29人以下)",$AS$426&gt;=2),AS414,""))</f>
        <v/>
      </c>
      <c r="AT521" s="312" t="str">
        <f>IF(AND('別紙3-1_区分⑤所要額内訳'!$I$4="大規模施設等(定員30人以上)",$AT$426&gt;=5),AT414,IF(AND('別紙3-1_区分⑤所要額内訳'!$I$4="小規模施設等(定員29人以下)",$AT$426&gt;=2),AT414,""))</f>
        <v/>
      </c>
      <c r="AU521" s="312" t="str">
        <f>IF(AND('別紙3-1_区分⑤所要額内訳'!$I$4="大規模施設等(定員30人以上)",$AU$426&gt;=5),AU414,IF(AND('別紙3-1_区分⑤所要額内訳'!$I$4="小規模施設等(定員29人以下)",$AU$426&gt;=2),AU414,""))</f>
        <v/>
      </c>
      <c r="AV521" s="312" t="str">
        <f>IF(AND('別紙3-1_区分⑤所要額内訳'!$I$4="大規模施設等(定員30人以上)",$AV$426&gt;=5),AV414,IF(AND('別紙3-1_区分⑤所要額内訳'!$I$4="小規模施設等(定員29人以下)",$AV$426&gt;=2),AV414,""))</f>
        <v/>
      </c>
      <c r="AW521" s="312" t="str">
        <f>IF(AND('別紙3-1_区分⑤所要額内訳'!$I$4="大規模施設等(定員30人以上)",$AW$426&gt;=5),AW414,IF(AND('別紙3-1_区分⑤所要額内訳'!$I$4="小規模施設等(定員29人以下)",$AW$426&gt;=2),AW414,""))</f>
        <v/>
      </c>
      <c r="AX521" s="312" t="str">
        <f>IF(AND('別紙3-1_区分⑤所要額内訳'!$I$4="大規模施設等(定員30人以上)",$AX$426&gt;=5),AX414,IF(AND('別紙3-1_区分⑤所要額内訳'!$I$4="小規模施設等(定員29人以下)",$AX$426&gt;=2),AX414,""))</f>
        <v/>
      </c>
      <c r="AY521" s="312" t="str">
        <f>IF(AND('別紙3-1_区分⑤所要額内訳'!$I$4="大規模施設等(定員30人以上)",$AY$426&gt;=5),AY414,IF(AND('別紙3-1_区分⑤所要額内訳'!$I$4="小規模施設等(定員29人以下)",$AY$426&gt;=2),AY414,""))</f>
        <v/>
      </c>
      <c r="AZ521" s="312" t="str">
        <f>IF(AND('別紙3-1_区分⑤所要額内訳'!$I$4="大規模施設等(定員30人以上)",$AZ$426&gt;=5),AZ414,IF(AND('別紙3-1_区分⑤所要額内訳'!$I$4="小規模施設等(定員29人以下)",$AZ$426&gt;=2),AZ414,""))</f>
        <v/>
      </c>
      <c r="BA521" s="312" t="str">
        <f>IF(AND('別紙3-1_区分⑤所要額内訳'!$I$4="大規模施設等(定員30人以上)",$BA$426&gt;=5),BA414,IF(AND('別紙3-1_区分⑤所要額内訳'!$I$4="小規模施設等(定員29人以下)",$BA$426&gt;=2),BA414,""))</f>
        <v/>
      </c>
      <c r="BB521" s="311">
        <f t="shared" si="459"/>
        <v>0</v>
      </c>
    </row>
    <row r="522" spans="1:54">
      <c r="A522" s="307" t="str">
        <f t="shared" si="460"/>
        <v/>
      </c>
      <c r="B522" s="313" t="str">
        <f t="shared" si="460"/>
        <v/>
      </c>
      <c r="C522" s="307" t="str">
        <f t="shared" si="460"/>
        <v/>
      </c>
      <c r="D522" s="312" t="str">
        <f>IF(AND('別紙3-1_区分⑤所要額内訳'!$I$4="大規模施設等(定員30人以上)",$D$426&gt;=5),D415,IF(AND('別紙3-1_区分⑤所要額内訳'!$I$4="小規模施設等(定員29人以下)",$D$426&gt;=2),D415,""))</f>
        <v/>
      </c>
      <c r="E522" s="312" t="str">
        <f>IF(AND('別紙3-1_区分⑤所要額内訳'!$I$4="大規模施設等(定員30人以上)",$E$426&gt;=5),E415,IF(AND('別紙3-1_区分⑤所要額内訳'!$I$4="小規模施設等(定員29人以下)",$E$426&gt;=2),E415,""))</f>
        <v/>
      </c>
      <c r="F522" s="312" t="str">
        <f>IF(AND('別紙3-1_区分⑤所要額内訳'!$I$4="大規模施設等(定員30人以上)",$F$426&gt;=5),F415,IF(AND('別紙3-1_区分⑤所要額内訳'!$I$4="小規模施設等(定員29人以下)",$F$426&gt;=2),F415,""))</f>
        <v/>
      </c>
      <c r="G522" s="312" t="str">
        <f>IF(AND('別紙3-1_区分⑤所要額内訳'!$I$4="大規模施設等(定員30人以上)",$G$426&gt;=5),G415,IF(AND('別紙3-1_区分⑤所要額内訳'!$I$4="小規模施設等(定員29人以下)",$G$426&gt;=2),G415,""))</f>
        <v/>
      </c>
      <c r="H522" s="312" t="str">
        <f>IF(AND('別紙3-1_区分⑤所要額内訳'!$I$4="大規模施設等(定員30人以上)",$H$426&gt;=5),H415,IF(AND('別紙3-1_区分⑤所要額内訳'!$I$4="小規模施設等(定員29人以下)",$H$426&gt;=2),H415,""))</f>
        <v/>
      </c>
      <c r="I522" s="312" t="str">
        <f>IF(AND('別紙3-1_区分⑤所要額内訳'!$I$4="大規模施設等(定員30人以上)",$I$426&gt;=5),I415,IF(AND('別紙3-1_区分⑤所要額内訳'!$I$4="小規模施設等(定員29人以下)",$I$426&gt;=2),I415,""))</f>
        <v/>
      </c>
      <c r="J522" s="312" t="str">
        <f>IF(AND('別紙3-1_区分⑤所要額内訳'!$I$4="大規模施設等(定員30人以上)",$J$426&gt;=5),J415,IF(AND('別紙3-1_区分⑤所要額内訳'!$I$4="小規模施設等(定員29人以下)",$J$426&gt;=2),J415,""))</f>
        <v/>
      </c>
      <c r="K522" s="312" t="str">
        <f>IF(AND('別紙3-1_区分⑤所要額内訳'!$I$4="大規模施設等(定員30人以上)",$K$426&gt;=5),K415,IF(AND('別紙3-1_区分⑤所要額内訳'!$I$4="小規模施設等(定員29人以下)",$K$426&gt;=2),K415,""))</f>
        <v/>
      </c>
      <c r="L522" s="312" t="str">
        <f>IF(AND('別紙3-1_区分⑤所要額内訳'!$I$4="大規模施設等(定員30人以上)",$L$426&gt;=5),L415,IF(AND('別紙3-1_区分⑤所要額内訳'!$I$4="小規模施設等(定員29人以下)",$L$426&gt;=2),L415,""))</f>
        <v/>
      </c>
      <c r="M522" s="312" t="str">
        <f>IF(AND('別紙3-1_区分⑤所要額内訳'!$I$4="大規模施設等(定員30人以上)",$M$426&gt;=5),M415,IF(AND('別紙3-1_区分⑤所要額内訳'!$I$4="小規模施設等(定員29人以下)",$M$426&gt;=2),M415,""))</f>
        <v/>
      </c>
      <c r="N522" s="312" t="str">
        <f>IF(AND('別紙3-1_区分⑤所要額内訳'!$I$4="大規模施設等(定員30人以上)",$N$426&gt;=5),N415,IF(AND('別紙3-1_区分⑤所要額内訳'!$I$4="小規模施設等(定員29人以下)",$N$426&gt;=2),N415,""))</f>
        <v/>
      </c>
      <c r="O522" s="312" t="str">
        <f>IF(AND('別紙3-1_区分⑤所要額内訳'!$I$4="大規模施設等(定員30人以上)",$O$426&gt;=5),O415,IF(AND('別紙3-1_区分⑤所要額内訳'!$I$4="小規模施設等(定員29人以下)",$O$426&gt;=2),O415,""))</f>
        <v/>
      </c>
      <c r="P522" s="312" t="str">
        <f>IF(AND('別紙3-1_区分⑤所要額内訳'!$I$4="大規模施設等(定員30人以上)",$P$426&gt;=5),P415,IF(AND('別紙3-1_区分⑤所要額内訳'!$I$4="小規模施設等(定員29人以下)",$P$426&gt;=2),P415,""))</f>
        <v/>
      </c>
      <c r="Q522" s="312" t="str">
        <f>IF(AND('別紙3-1_区分⑤所要額内訳'!$I$4="大規模施設等(定員30人以上)",$Q$426&gt;=5),Q415,IF(AND('別紙3-1_区分⑤所要額内訳'!$I$4="小規模施設等(定員29人以下)",$Q$426&gt;=2),Q415,""))</f>
        <v/>
      </c>
      <c r="R522" s="312" t="str">
        <f>IF(AND('別紙3-1_区分⑤所要額内訳'!$I$4="大規模施設等(定員30人以上)",$R$426&gt;=5),R415,IF(AND('別紙3-1_区分⑤所要額内訳'!$I$4="小規模施設等(定員29人以下)",$R$426&gt;=2),R415,""))</f>
        <v/>
      </c>
      <c r="S522" s="312" t="str">
        <f>IF(AND('別紙3-1_区分⑤所要額内訳'!$I$4="大規模施設等(定員30人以上)",$S$426&gt;=5),S415,IF(AND('別紙3-1_区分⑤所要額内訳'!$I$4="小規模施設等(定員29人以下)",$S$426&gt;=2),S415,""))</f>
        <v/>
      </c>
      <c r="T522" s="312" t="str">
        <f>IF(AND('別紙3-1_区分⑤所要額内訳'!$I$4="大規模施設等(定員30人以上)",$T$426&gt;=5),T415,IF(AND('別紙3-1_区分⑤所要額内訳'!$I$4="小規模施設等(定員29人以下)",$T$426&gt;=2),T415,""))</f>
        <v/>
      </c>
      <c r="U522" s="312" t="str">
        <f>IF(AND('別紙3-1_区分⑤所要額内訳'!$I$4="大規模施設等(定員30人以上)",$U$426&gt;=5),U415,IF(AND('別紙3-1_区分⑤所要額内訳'!$I$4="小規模施設等(定員29人以下)",$U$426&gt;=2),U415,""))</f>
        <v/>
      </c>
      <c r="V522" s="312" t="str">
        <f>IF(AND('別紙3-1_区分⑤所要額内訳'!$I$4="大規模施設等(定員30人以上)",$V$426&gt;=5),V415,IF(AND('別紙3-1_区分⑤所要額内訳'!$I$4="小規模施設等(定員29人以下)",$V$426&gt;=2),V415,""))</f>
        <v/>
      </c>
      <c r="W522" s="312" t="str">
        <f>IF(AND('別紙3-1_区分⑤所要額内訳'!$I$4="大規模施設等(定員30人以上)",$W$426&gt;=5),W415,IF(AND('別紙3-1_区分⑤所要額内訳'!$I$4="小規模施設等(定員29人以下)",$W$426&gt;=2),W415,""))</f>
        <v/>
      </c>
      <c r="X522" s="312" t="str">
        <f>IF(AND('別紙3-1_区分⑤所要額内訳'!$I$4="大規模施設等(定員30人以上)",$X$426&gt;=5),X415,IF(AND('別紙3-1_区分⑤所要額内訳'!$I$4="小規模施設等(定員29人以下)",$X$426&gt;=2),X415,""))</f>
        <v/>
      </c>
      <c r="Y522" s="312" t="str">
        <f>IF(AND('別紙3-1_区分⑤所要額内訳'!$I$4="大規模施設等(定員30人以上)",$Y$426&gt;=5),Y415,IF(AND('別紙3-1_区分⑤所要額内訳'!$I$4="小規模施設等(定員29人以下)",$Y$426&gt;=2),Y415,""))</f>
        <v/>
      </c>
      <c r="Z522" s="312" t="str">
        <f>IF(AND('別紙3-1_区分⑤所要額内訳'!$I$4="大規模施設等(定員30人以上)",$Z$426&gt;=5),Z415,IF(AND('別紙3-1_区分⑤所要額内訳'!$I$4="小規模施設等(定員29人以下)",$Z$426&gt;=2),Z415,""))</f>
        <v/>
      </c>
      <c r="AA522" s="312" t="str">
        <f>IF(AND('別紙3-1_区分⑤所要額内訳'!$I$4="大規模施設等(定員30人以上)",$AA$426&gt;=5),AA415,IF(AND('別紙3-1_区分⑤所要額内訳'!$I$4="小規模施設等(定員29人以下)",$AA$426&gt;=2),AA415,""))</f>
        <v/>
      </c>
      <c r="AB522" s="312" t="str">
        <f>IF(AND('別紙3-1_区分⑤所要額内訳'!$I$4="大規模施設等(定員30人以上)",$AB$426&gt;=5),AB415,IF(AND('別紙3-1_区分⑤所要額内訳'!$I$4="小規模施設等(定員29人以下)",$AB$426&gt;=2),AB415,""))</f>
        <v/>
      </c>
      <c r="AC522" s="312" t="str">
        <f>IF(AND('別紙3-1_区分⑤所要額内訳'!$I$4="大規模施設等(定員30人以上)",$AC$426&gt;=5),AC415,IF(AND('別紙3-1_区分⑤所要額内訳'!$I$4="小規模施設等(定員29人以下)",$AC$426&gt;=2),AC415,""))</f>
        <v/>
      </c>
      <c r="AD522" s="312" t="str">
        <f>IF(AND('別紙3-1_区分⑤所要額内訳'!$I$4="大規模施設等(定員30人以上)",$AD$426&gt;=5),AD415,IF(AND('別紙3-1_区分⑤所要額内訳'!$I$4="小規模施設等(定員29人以下)",$AD$426&gt;=2),AD415,""))</f>
        <v/>
      </c>
      <c r="AE522" s="312" t="str">
        <f>IF(AND('別紙3-1_区分⑤所要額内訳'!$I$4="大規模施設等(定員30人以上)",$AE$426&gt;=5),AE415,IF(AND('別紙3-1_区分⑤所要額内訳'!$I$4="小規模施設等(定員29人以下)",$AE$426&gt;=2),AE415,""))</f>
        <v/>
      </c>
      <c r="AF522" s="312" t="str">
        <f>IF(AND('別紙3-1_区分⑤所要額内訳'!$I$4="大規模施設等(定員30人以上)",$AF$426&gt;=5),AF415,IF(AND('別紙3-1_区分⑤所要額内訳'!$I$4="小規模施設等(定員29人以下)",$AF$426&gt;=2),AF415,""))</f>
        <v/>
      </c>
      <c r="AG522" s="312" t="str">
        <f>IF(AND('別紙3-1_区分⑤所要額内訳'!$I$4="大規模施設等(定員30人以上)",$AG$426&gt;=5),AG415,IF(AND('別紙3-1_区分⑤所要額内訳'!$I$4="小規模施設等(定員29人以下)",$AG$426&gt;=2),AG415,""))</f>
        <v/>
      </c>
      <c r="AH522" s="312" t="str">
        <f>IF(AND('別紙3-1_区分⑤所要額内訳'!$I$4="大規模施設等(定員30人以上)",$AH$426&gt;=5),AH415,IF(AND('別紙3-1_区分⑤所要額内訳'!$I$4="小規模施設等(定員29人以下)",$AH$426&gt;=2),AH415,""))</f>
        <v/>
      </c>
      <c r="AI522" s="312" t="str">
        <f>IF(AND('別紙3-1_区分⑤所要額内訳'!$I$4="大規模施設等(定員30人以上)",$AI$426&gt;=5),AI415,IF(AND('別紙3-1_区分⑤所要額内訳'!$I$4="小規模施設等(定員29人以下)",$AI$426&gt;=2),AI415,""))</f>
        <v/>
      </c>
      <c r="AJ522" s="312" t="str">
        <f>IF(AND('別紙3-1_区分⑤所要額内訳'!$I$4="大規模施設等(定員30人以上)",$AJ$426&gt;=5),AJ415,IF(AND('別紙3-1_区分⑤所要額内訳'!$I$4="小規模施設等(定員29人以下)",$AJ$426&gt;=2),AJ415,""))</f>
        <v/>
      </c>
      <c r="AK522" s="312" t="str">
        <f>IF(AND('別紙3-1_区分⑤所要額内訳'!$I$4="大規模施設等(定員30人以上)",$AK$426&gt;=5),AK415,IF(AND('別紙3-1_区分⑤所要額内訳'!$I$4="小規模施設等(定員29人以下)",$AK$426&gt;=2),AK415,""))</f>
        <v/>
      </c>
      <c r="AL522" s="312" t="str">
        <f>IF(AND('別紙3-1_区分⑤所要額内訳'!$I$4="大規模施設等(定員30人以上)",$AL$426&gt;=5),AL415,IF(AND('別紙3-1_区分⑤所要額内訳'!$I$4="小規模施設等(定員29人以下)",$AL$426&gt;=2),AL415,""))</f>
        <v/>
      </c>
      <c r="AM522" s="312" t="str">
        <f>IF(AND('別紙3-1_区分⑤所要額内訳'!$I$4="大規模施設等(定員30人以上)",$AM$426&gt;=5),AM415,IF(AND('別紙3-1_区分⑤所要額内訳'!$I$4="小規模施設等(定員29人以下)",$AM$426&gt;=2),AM415,""))</f>
        <v/>
      </c>
      <c r="AN522" s="312" t="str">
        <f>IF(AND('別紙3-1_区分⑤所要額内訳'!$I$4="大規模施設等(定員30人以上)",$AN$426&gt;=5),AN415,IF(AND('別紙3-1_区分⑤所要額内訳'!$I$4="小規模施設等(定員29人以下)",$AN$426&gt;=2),AN415,""))</f>
        <v/>
      </c>
      <c r="AO522" s="312" t="str">
        <f>IF(AND('別紙3-1_区分⑤所要額内訳'!$I$4="大規模施設等(定員30人以上)",$AO$426&gt;=5),AO415,IF(AND('別紙3-1_区分⑤所要額内訳'!$I$4="小規模施設等(定員29人以下)",$AO$426&gt;=2),AO415,""))</f>
        <v/>
      </c>
      <c r="AP522" s="312" t="str">
        <f>IF(AND('別紙3-1_区分⑤所要額内訳'!$I$4="大規模施設等(定員30人以上)",$AP$426&gt;=5),AP415,IF(AND('別紙3-1_区分⑤所要額内訳'!$I$4="小規模施設等(定員29人以下)",$AP$426&gt;=2),AP415,""))</f>
        <v/>
      </c>
      <c r="AQ522" s="312" t="str">
        <f>IF(AND('別紙3-1_区分⑤所要額内訳'!$I$4="大規模施設等(定員30人以上)",$AQ$426&gt;=5),AQ415,IF(AND('別紙3-1_区分⑤所要額内訳'!$I$4="小規模施設等(定員29人以下)",$AQ$426&gt;=2),AQ415,""))</f>
        <v/>
      </c>
      <c r="AR522" s="312" t="str">
        <f>IF(AND('別紙3-1_区分⑤所要額内訳'!$I$4="大規模施設等(定員30人以上)",$AR$426&gt;=5),AR415,IF(AND('別紙3-1_区分⑤所要額内訳'!$I$4="小規模施設等(定員29人以下)",$AR$426&gt;=2),AR415,""))</f>
        <v/>
      </c>
      <c r="AS522" s="312" t="str">
        <f>IF(AND('別紙3-1_区分⑤所要額内訳'!$I$4="大規模施設等(定員30人以上)",$AS$426&gt;=5),AS415,IF(AND('別紙3-1_区分⑤所要額内訳'!$I$4="小規模施設等(定員29人以下)",$AS$426&gt;=2),AS415,""))</f>
        <v/>
      </c>
      <c r="AT522" s="312" t="str">
        <f>IF(AND('別紙3-1_区分⑤所要額内訳'!$I$4="大規模施設等(定員30人以上)",$AT$426&gt;=5),AT415,IF(AND('別紙3-1_区分⑤所要額内訳'!$I$4="小規模施設等(定員29人以下)",$AT$426&gt;=2),AT415,""))</f>
        <v/>
      </c>
      <c r="AU522" s="312" t="str">
        <f>IF(AND('別紙3-1_区分⑤所要額内訳'!$I$4="大規模施設等(定員30人以上)",$AU$426&gt;=5),AU415,IF(AND('別紙3-1_区分⑤所要額内訳'!$I$4="小規模施設等(定員29人以下)",$AU$426&gt;=2),AU415,""))</f>
        <v/>
      </c>
      <c r="AV522" s="312" t="str">
        <f>IF(AND('別紙3-1_区分⑤所要額内訳'!$I$4="大規模施設等(定員30人以上)",$AV$426&gt;=5),AV415,IF(AND('別紙3-1_区分⑤所要額内訳'!$I$4="小規模施設等(定員29人以下)",$AV$426&gt;=2),AV415,""))</f>
        <v/>
      </c>
      <c r="AW522" s="312" t="str">
        <f>IF(AND('別紙3-1_区分⑤所要額内訳'!$I$4="大規模施設等(定員30人以上)",$AW$426&gt;=5),AW415,IF(AND('別紙3-1_区分⑤所要額内訳'!$I$4="小規模施設等(定員29人以下)",$AW$426&gt;=2),AW415,""))</f>
        <v/>
      </c>
      <c r="AX522" s="312" t="str">
        <f>IF(AND('別紙3-1_区分⑤所要額内訳'!$I$4="大規模施設等(定員30人以上)",$AX$426&gt;=5),AX415,IF(AND('別紙3-1_区分⑤所要額内訳'!$I$4="小規模施設等(定員29人以下)",$AX$426&gt;=2),AX415,""))</f>
        <v/>
      </c>
      <c r="AY522" s="312" t="str">
        <f>IF(AND('別紙3-1_区分⑤所要額内訳'!$I$4="大規模施設等(定員30人以上)",$AY$426&gt;=5),AY415,IF(AND('別紙3-1_区分⑤所要額内訳'!$I$4="小規模施設等(定員29人以下)",$AY$426&gt;=2),AY415,""))</f>
        <v/>
      </c>
      <c r="AZ522" s="312" t="str">
        <f>IF(AND('別紙3-1_区分⑤所要額内訳'!$I$4="大規模施設等(定員30人以上)",$AZ$426&gt;=5),AZ415,IF(AND('別紙3-1_区分⑤所要額内訳'!$I$4="小規模施設等(定員29人以下)",$AZ$426&gt;=2),AZ415,""))</f>
        <v/>
      </c>
      <c r="BA522" s="312" t="str">
        <f>IF(AND('別紙3-1_区分⑤所要額内訳'!$I$4="大規模施設等(定員30人以上)",$BA$426&gt;=5),BA415,IF(AND('別紙3-1_区分⑤所要額内訳'!$I$4="小規模施設等(定員29人以下)",$BA$426&gt;=2),BA415,""))</f>
        <v/>
      </c>
      <c r="BB522" s="311">
        <f t="shared" si="459"/>
        <v>0</v>
      </c>
    </row>
    <row r="523" spans="1:54">
      <c r="A523" s="307" t="str">
        <f t="shared" si="460"/>
        <v/>
      </c>
      <c r="B523" s="313" t="str">
        <f t="shared" si="460"/>
        <v/>
      </c>
      <c r="C523" s="307" t="str">
        <f t="shared" si="460"/>
        <v/>
      </c>
      <c r="D523" s="312" t="str">
        <f>IF(AND('別紙3-1_区分⑤所要額内訳'!$I$4="大規模施設等(定員30人以上)",$D$426&gt;=5),D416,IF(AND('別紙3-1_区分⑤所要額内訳'!$I$4="小規模施設等(定員29人以下)",$D$426&gt;=2),D416,""))</f>
        <v/>
      </c>
      <c r="E523" s="312" t="str">
        <f>IF(AND('別紙3-1_区分⑤所要額内訳'!$I$4="大規模施設等(定員30人以上)",$E$426&gt;=5),E416,IF(AND('別紙3-1_区分⑤所要額内訳'!$I$4="小規模施設等(定員29人以下)",$E$426&gt;=2),E416,""))</f>
        <v/>
      </c>
      <c r="F523" s="312" t="str">
        <f>IF(AND('別紙3-1_区分⑤所要額内訳'!$I$4="大規模施設等(定員30人以上)",$F$426&gt;=5),F416,IF(AND('別紙3-1_区分⑤所要額内訳'!$I$4="小規模施設等(定員29人以下)",$F$426&gt;=2),F416,""))</f>
        <v/>
      </c>
      <c r="G523" s="312" t="str">
        <f>IF(AND('別紙3-1_区分⑤所要額内訳'!$I$4="大規模施設等(定員30人以上)",$G$426&gt;=5),G416,IF(AND('別紙3-1_区分⑤所要額内訳'!$I$4="小規模施設等(定員29人以下)",$G$426&gt;=2),G416,""))</f>
        <v/>
      </c>
      <c r="H523" s="312" t="str">
        <f>IF(AND('別紙3-1_区分⑤所要額内訳'!$I$4="大規模施設等(定員30人以上)",$H$426&gt;=5),H416,IF(AND('別紙3-1_区分⑤所要額内訳'!$I$4="小規模施設等(定員29人以下)",$H$426&gt;=2),H416,""))</f>
        <v/>
      </c>
      <c r="I523" s="312" t="str">
        <f>IF(AND('別紙3-1_区分⑤所要額内訳'!$I$4="大規模施設等(定員30人以上)",$I$426&gt;=5),I416,IF(AND('別紙3-1_区分⑤所要額内訳'!$I$4="小規模施設等(定員29人以下)",$I$426&gt;=2),I416,""))</f>
        <v/>
      </c>
      <c r="J523" s="312" t="str">
        <f>IF(AND('別紙3-1_区分⑤所要額内訳'!$I$4="大規模施設等(定員30人以上)",$J$426&gt;=5),J416,IF(AND('別紙3-1_区分⑤所要額内訳'!$I$4="小規模施設等(定員29人以下)",$J$426&gt;=2),J416,""))</f>
        <v/>
      </c>
      <c r="K523" s="312" t="str">
        <f>IF(AND('別紙3-1_区分⑤所要額内訳'!$I$4="大規模施設等(定員30人以上)",$K$426&gt;=5),K416,IF(AND('別紙3-1_区分⑤所要額内訳'!$I$4="小規模施設等(定員29人以下)",$K$426&gt;=2),K416,""))</f>
        <v/>
      </c>
      <c r="L523" s="312" t="str">
        <f>IF(AND('別紙3-1_区分⑤所要額内訳'!$I$4="大規模施設等(定員30人以上)",$L$426&gt;=5),L416,IF(AND('別紙3-1_区分⑤所要額内訳'!$I$4="小規模施設等(定員29人以下)",$L$426&gt;=2),L416,""))</f>
        <v/>
      </c>
      <c r="M523" s="312" t="str">
        <f>IF(AND('別紙3-1_区分⑤所要額内訳'!$I$4="大規模施設等(定員30人以上)",$M$426&gt;=5),M416,IF(AND('別紙3-1_区分⑤所要額内訳'!$I$4="小規模施設等(定員29人以下)",$M$426&gt;=2),M416,""))</f>
        <v/>
      </c>
      <c r="N523" s="312" t="str">
        <f>IF(AND('別紙3-1_区分⑤所要額内訳'!$I$4="大規模施設等(定員30人以上)",$N$426&gt;=5),N416,IF(AND('別紙3-1_区分⑤所要額内訳'!$I$4="小規模施設等(定員29人以下)",$N$426&gt;=2),N416,""))</f>
        <v/>
      </c>
      <c r="O523" s="312" t="str">
        <f>IF(AND('別紙3-1_区分⑤所要額内訳'!$I$4="大規模施設等(定員30人以上)",$O$426&gt;=5),O416,IF(AND('別紙3-1_区分⑤所要額内訳'!$I$4="小規模施設等(定員29人以下)",$O$426&gt;=2),O416,""))</f>
        <v/>
      </c>
      <c r="P523" s="312" t="str">
        <f>IF(AND('別紙3-1_区分⑤所要額内訳'!$I$4="大規模施設等(定員30人以上)",$P$426&gt;=5),P416,IF(AND('別紙3-1_区分⑤所要額内訳'!$I$4="小規模施設等(定員29人以下)",$P$426&gt;=2),P416,""))</f>
        <v/>
      </c>
      <c r="Q523" s="312" t="str">
        <f>IF(AND('別紙3-1_区分⑤所要額内訳'!$I$4="大規模施設等(定員30人以上)",$Q$426&gt;=5),Q416,IF(AND('別紙3-1_区分⑤所要額内訳'!$I$4="小規模施設等(定員29人以下)",$Q$426&gt;=2),Q416,""))</f>
        <v/>
      </c>
      <c r="R523" s="312" t="str">
        <f>IF(AND('別紙3-1_区分⑤所要額内訳'!$I$4="大規模施設等(定員30人以上)",$R$426&gt;=5),R416,IF(AND('別紙3-1_区分⑤所要額内訳'!$I$4="小規模施設等(定員29人以下)",$R$426&gt;=2),R416,""))</f>
        <v/>
      </c>
      <c r="S523" s="312" t="str">
        <f>IF(AND('別紙3-1_区分⑤所要額内訳'!$I$4="大規模施設等(定員30人以上)",$S$426&gt;=5),S416,IF(AND('別紙3-1_区分⑤所要額内訳'!$I$4="小規模施設等(定員29人以下)",$S$426&gt;=2),S416,""))</f>
        <v/>
      </c>
      <c r="T523" s="312" t="str">
        <f>IF(AND('別紙3-1_区分⑤所要額内訳'!$I$4="大規模施設等(定員30人以上)",$T$426&gt;=5),T416,IF(AND('別紙3-1_区分⑤所要額内訳'!$I$4="小規模施設等(定員29人以下)",$T$426&gt;=2),T416,""))</f>
        <v/>
      </c>
      <c r="U523" s="312" t="str">
        <f>IF(AND('別紙3-1_区分⑤所要額内訳'!$I$4="大規模施設等(定員30人以上)",$U$426&gt;=5),U416,IF(AND('別紙3-1_区分⑤所要額内訳'!$I$4="小規模施設等(定員29人以下)",$U$426&gt;=2),U416,""))</f>
        <v/>
      </c>
      <c r="V523" s="312" t="str">
        <f>IF(AND('別紙3-1_区分⑤所要額内訳'!$I$4="大規模施設等(定員30人以上)",$V$426&gt;=5),V416,IF(AND('別紙3-1_区分⑤所要額内訳'!$I$4="小規模施設等(定員29人以下)",$V$426&gt;=2),V416,""))</f>
        <v/>
      </c>
      <c r="W523" s="312" t="str">
        <f>IF(AND('別紙3-1_区分⑤所要額内訳'!$I$4="大規模施設等(定員30人以上)",$W$426&gt;=5),W416,IF(AND('別紙3-1_区分⑤所要額内訳'!$I$4="小規模施設等(定員29人以下)",$W$426&gt;=2),W416,""))</f>
        <v/>
      </c>
      <c r="X523" s="312" t="str">
        <f>IF(AND('別紙3-1_区分⑤所要額内訳'!$I$4="大規模施設等(定員30人以上)",$X$426&gt;=5),X416,IF(AND('別紙3-1_区分⑤所要額内訳'!$I$4="小規模施設等(定員29人以下)",$X$426&gt;=2),X416,""))</f>
        <v/>
      </c>
      <c r="Y523" s="312" t="str">
        <f>IF(AND('別紙3-1_区分⑤所要額内訳'!$I$4="大規模施設等(定員30人以上)",$Y$426&gt;=5),Y416,IF(AND('別紙3-1_区分⑤所要額内訳'!$I$4="小規模施設等(定員29人以下)",$Y$426&gt;=2),Y416,""))</f>
        <v/>
      </c>
      <c r="Z523" s="312" t="str">
        <f>IF(AND('別紙3-1_区分⑤所要額内訳'!$I$4="大規模施設等(定員30人以上)",$Z$426&gt;=5),Z416,IF(AND('別紙3-1_区分⑤所要額内訳'!$I$4="小規模施設等(定員29人以下)",$Z$426&gt;=2),Z416,""))</f>
        <v/>
      </c>
      <c r="AA523" s="312" t="str">
        <f>IF(AND('別紙3-1_区分⑤所要額内訳'!$I$4="大規模施設等(定員30人以上)",$AA$426&gt;=5),AA416,IF(AND('別紙3-1_区分⑤所要額内訳'!$I$4="小規模施設等(定員29人以下)",$AA$426&gt;=2),AA416,""))</f>
        <v/>
      </c>
      <c r="AB523" s="312" t="str">
        <f>IF(AND('別紙3-1_区分⑤所要額内訳'!$I$4="大規模施設等(定員30人以上)",$AB$426&gt;=5),AB416,IF(AND('別紙3-1_区分⑤所要額内訳'!$I$4="小規模施設等(定員29人以下)",$AB$426&gt;=2),AB416,""))</f>
        <v/>
      </c>
      <c r="AC523" s="312" t="str">
        <f>IF(AND('別紙3-1_区分⑤所要額内訳'!$I$4="大規模施設等(定員30人以上)",$AC$426&gt;=5),AC416,IF(AND('別紙3-1_区分⑤所要額内訳'!$I$4="小規模施設等(定員29人以下)",$AC$426&gt;=2),AC416,""))</f>
        <v/>
      </c>
      <c r="AD523" s="312" t="str">
        <f>IF(AND('別紙3-1_区分⑤所要額内訳'!$I$4="大規模施設等(定員30人以上)",$AD$426&gt;=5),AD416,IF(AND('別紙3-1_区分⑤所要額内訳'!$I$4="小規模施設等(定員29人以下)",$AD$426&gt;=2),AD416,""))</f>
        <v/>
      </c>
      <c r="AE523" s="312" t="str">
        <f>IF(AND('別紙3-1_区分⑤所要額内訳'!$I$4="大規模施設等(定員30人以上)",$AE$426&gt;=5),AE416,IF(AND('別紙3-1_区分⑤所要額内訳'!$I$4="小規模施設等(定員29人以下)",$AE$426&gt;=2),AE416,""))</f>
        <v/>
      </c>
      <c r="AF523" s="312" t="str">
        <f>IF(AND('別紙3-1_区分⑤所要額内訳'!$I$4="大規模施設等(定員30人以上)",$AF$426&gt;=5),AF416,IF(AND('別紙3-1_区分⑤所要額内訳'!$I$4="小規模施設等(定員29人以下)",$AF$426&gt;=2),AF416,""))</f>
        <v/>
      </c>
      <c r="AG523" s="312" t="str">
        <f>IF(AND('別紙3-1_区分⑤所要額内訳'!$I$4="大規模施設等(定員30人以上)",$AG$426&gt;=5),AG416,IF(AND('別紙3-1_区分⑤所要額内訳'!$I$4="小規模施設等(定員29人以下)",$AG$426&gt;=2),AG416,""))</f>
        <v/>
      </c>
      <c r="AH523" s="312" t="str">
        <f>IF(AND('別紙3-1_区分⑤所要額内訳'!$I$4="大規模施設等(定員30人以上)",$AH$426&gt;=5),AH416,IF(AND('別紙3-1_区分⑤所要額内訳'!$I$4="小規模施設等(定員29人以下)",$AH$426&gt;=2),AH416,""))</f>
        <v/>
      </c>
      <c r="AI523" s="312" t="str">
        <f>IF(AND('別紙3-1_区分⑤所要額内訳'!$I$4="大規模施設等(定員30人以上)",$AI$426&gt;=5),AI416,IF(AND('別紙3-1_区分⑤所要額内訳'!$I$4="小規模施設等(定員29人以下)",$AI$426&gt;=2),AI416,""))</f>
        <v/>
      </c>
      <c r="AJ523" s="312" t="str">
        <f>IF(AND('別紙3-1_区分⑤所要額内訳'!$I$4="大規模施設等(定員30人以上)",$AJ$426&gt;=5),AJ416,IF(AND('別紙3-1_区分⑤所要額内訳'!$I$4="小規模施設等(定員29人以下)",$AJ$426&gt;=2),AJ416,""))</f>
        <v/>
      </c>
      <c r="AK523" s="312" t="str">
        <f>IF(AND('別紙3-1_区分⑤所要額内訳'!$I$4="大規模施設等(定員30人以上)",$AK$426&gt;=5),AK416,IF(AND('別紙3-1_区分⑤所要額内訳'!$I$4="小規模施設等(定員29人以下)",$AK$426&gt;=2),AK416,""))</f>
        <v/>
      </c>
      <c r="AL523" s="312" t="str">
        <f>IF(AND('別紙3-1_区分⑤所要額内訳'!$I$4="大規模施設等(定員30人以上)",$AL$426&gt;=5),AL416,IF(AND('別紙3-1_区分⑤所要額内訳'!$I$4="小規模施設等(定員29人以下)",$AL$426&gt;=2),AL416,""))</f>
        <v/>
      </c>
      <c r="AM523" s="312" t="str">
        <f>IF(AND('別紙3-1_区分⑤所要額内訳'!$I$4="大規模施設等(定員30人以上)",$AM$426&gt;=5),AM416,IF(AND('別紙3-1_区分⑤所要額内訳'!$I$4="小規模施設等(定員29人以下)",$AM$426&gt;=2),AM416,""))</f>
        <v/>
      </c>
      <c r="AN523" s="312" t="str">
        <f>IF(AND('別紙3-1_区分⑤所要額内訳'!$I$4="大規模施設等(定員30人以上)",$AN$426&gt;=5),AN416,IF(AND('別紙3-1_区分⑤所要額内訳'!$I$4="小規模施設等(定員29人以下)",$AN$426&gt;=2),AN416,""))</f>
        <v/>
      </c>
      <c r="AO523" s="312" t="str">
        <f>IF(AND('別紙3-1_区分⑤所要額内訳'!$I$4="大規模施設等(定員30人以上)",$AO$426&gt;=5),AO416,IF(AND('別紙3-1_区分⑤所要額内訳'!$I$4="小規模施設等(定員29人以下)",$AO$426&gt;=2),AO416,""))</f>
        <v/>
      </c>
      <c r="AP523" s="312" t="str">
        <f>IF(AND('別紙3-1_区分⑤所要額内訳'!$I$4="大規模施設等(定員30人以上)",$AP$426&gt;=5),AP416,IF(AND('別紙3-1_区分⑤所要額内訳'!$I$4="小規模施設等(定員29人以下)",$AP$426&gt;=2),AP416,""))</f>
        <v/>
      </c>
      <c r="AQ523" s="312" t="str">
        <f>IF(AND('別紙3-1_区分⑤所要額内訳'!$I$4="大規模施設等(定員30人以上)",$AQ$426&gt;=5),AQ416,IF(AND('別紙3-1_区分⑤所要額内訳'!$I$4="小規模施設等(定員29人以下)",$AQ$426&gt;=2),AQ416,""))</f>
        <v/>
      </c>
      <c r="AR523" s="312" t="str">
        <f>IF(AND('別紙3-1_区分⑤所要額内訳'!$I$4="大規模施設等(定員30人以上)",$AR$426&gt;=5),AR416,IF(AND('別紙3-1_区分⑤所要額内訳'!$I$4="小規模施設等(定員29人以下)",$AR$426&gt;=2),AR416,""))</f>
        <v/>
      </c>
      <c r="AS523" s="312" t="str">
        <f>IF(AND('別紙3-1_区分⑤所要額内訳'!$I$4="大規模施設等(定員30人以上)",$AS$426&gt;=5),AS416,IF(AND('別紙3-1_区分⑤所要額内訳'!$I$4="小規模施設等(定員29人以下)",$AS$426&gt;=2),AS416,""))</f>
        <v/>
      </c>
      <c r="AT523" s="312" t="str">
        <f>IF(AND('別紙3-1_区分⑤所要額内訳'!$I$4="大規模施設等(定員30人以上)",$AT$426&gt;=5),AT416,IF(AND('別紙3-1_区分⑤所要額内訳'!$I$4="小規模施設等(定員29人以下)",$AT$426&gt;=2),AT416,""))</f>
        <v/>
      </c>
      <c r="AU523" s="312" t="str">
        <f>IF(AND('別紙3-1_区分⑤所要額内訳'!$I$4="大規模施設等(定員30人以上)",$AU$426&gt;=5),AU416,IF(AND('別紙3-1_区分⑤所要額内訳'!$I$4="小規模施設等(定員29人以下)",$AU$426&gt;=2),AU416,""))</f>
        <v/>
      </c>
      <c r="AV523" s="312" t="str">
        <f>IF(AND('別紙3-1_区分⑤所要額内訳'!$I$4="大規模施設等(定員30人以上)",$AV$426&gt;=5),AV416,IF(AND('別紙3-1_区分⑤所要額内訳'!$I$4="小規模施設等(定員29人以下)",$AV$426&gt;=2),AV416,""))</f>
        <v/>
      </c>
      <c r="AW523" s="312" t="str">
        <f>IF(AND('別紙3-1_区分⑤所要額内訳'!$I$4="大規模施設等(定員30人以上)",$AW$426&gt;=5),AW416,IF(AND('別紙3-1_区分⑤所要額内訳'!$I$4="小規模施設等(定員29人以下)",$AW$426&gt;=2),AW416,""))</f>
        <v/>
      </c>
      <c r="AX523" s="312" t="str">
        <f>IF(AND('別紙3-1_区分⑤所要額内訳'!$I$4="大規模施設等(定員30人以上)",$AX$426&gt;=5),AX416,IF(AND('別紙3-1_区分⑤所要額内訳'!$I$4="小規模施設等(定員29人以下)",$AX$426&gt;=2),AX416,""))</f>
        <v/>
      </c>
      <c r="AY523" s="312" t="str">
        <f>IF(AND('別紙3-1_区分⑤所要額内訳'!$I$4="大規模施設等(定員30人以上)",$AY$426&gt;=5),AY416,IF(AND('別紙3-1_区分⑤所要額内訳'!$I$4="小規模施設等(定員29人以下)",$AY$426&gt;=2),AY416,""))</f>
        <v/>
      </c>
      <c r="AZ523" s="312" t="str">
        <f>IF(AND('別紙3-1_区分⑤所要額内訳'!$I$4="大規模施設等(定員30人以上)",$AZ$426&gt;=5),AZ416,IF(AND('別紙3-1_区分⑤所要額内訳'!$I$4="小規模施設等(定員29人以下)",$AZ$426&gt;=2),AZ416,""))</f>
        <v/>
      </c>
      <c r="BA523" s="312" t="str">
        <f>IF(AND('別紙3-1_区分⑤所要額内訳'!$I$4="大規模施設等(定員30人以上)",$BA$426&gt;=5),BA416,IF(AND('別紙3-1_区分⑤所要額内訳'!$I$4="小規模施設等(定員29人以下)",$BA$426&gt;=2),BA416,""))</f>
        <v/>
      </c>
      <c r="BB523" s="311">
        <f t="shared" si="459"/>
        <v>0</v>
      </c>
    </row>
    <row r="524" spans="1:54">
      <c r="A524" s="307" t="str">
        <f t="shared" si="460"/>
        <v/>
      </c>
      <c r="B524" s="313" t="str">
        <f t="shared" si="460"/>
        <v/>
      </c>
      <c r="C524" s="307" t="str">
        <f t="shared" si="460"/>
        <v/>
      </c>
      <c r="D524" s="312" t="str">
        <f>IF(AND('別紙3-1_区分⑤所要額内訳'!$I$4="大規模施設等(定員30人以上)",$D$426&gt;=5),D417,IF(AND('別紙3-1_区分⑤所要額内訳'!$I$4="小規模施設等(定員29人以下)",$D$426&gt;=2),D417,""))</f>
        <v/>
      </c>
      <c r="E524" s="312" t="str">
        <f>IF(AND('別紙3-1_区分⑤所要額内訳'!$I$4="大規模施設等(定員30人以上)",$E$426&gt;=5),E417,IF(AND('別紙3-1_区分⑤所要額内訳'!$I$4="小規模施設等(定員29人以下)",$E$426&gt;=2),E417,""))</f>
        <v/>
      </c>
      <c r="F524" s="312" t="str">
        <f>IF(AND('別紙3-1_区分⑤所要額内訳'!$I$4="大規模施設等(定員30人以上)",$F$426&gt;=5),F417,IF(AND('別紙3-1_区分⑤所要額内訳'!$I$4="小規模施設等(定員29人以下)",$F$426&gt;=2),F417,""))</f>
        <v/>
      </c>
      <c r="G524" s="312" t="str">
        <f>IF(AND('別紙3-1_区分⑤所要額内訳'!$I$4="大規模施設等(定員30人以上)",$G$426&gt;=5),G417,IF(AND('別紙3-1_区分⑤所要額内訳'!$I$4="小規模施設等(定員29人以下)",$G$426&gt;=2),G417,""))</f>
        <v/>
      </c>
      <c r="H524" s="312" t="str">
        <f>IF(AND('別紙3-1_区分⑤所要額内訳'!$I$4="大規模施設等(定員30人以上)",$H$426&gt;=5),H417,IF(AND('別紙3-1_区分⑤所要額内訳'!$I$4="小規模施設等(定員29人以下)",$H$426&gt;=2),H417,""))</f>
        <v/>
      </c>
      <c r="I524" s="312" t="str">
        <f>IF(AND('別紙3-1_区分⑤所要額内訳'!$I$4="大規模施設等(定員30人以上)",$I$426&gt;=5),I417,IF(AND('別紙3-1_区分⑤所要額内訳'!$I$4="小規模施設等(定員29人以下)",$I$426&gt;=2),I417,""))</f>
        <v/>
      </c>
      <c r="J524" s="312" t="str">
        <f>IF(AND('別紙3-1_区分⑤所要額内訳'!$I$4="大規模施設等(定員30人以上)",$J$426&gt;=5),J417,IF(AND('別紙3-1_区分⑤所要額内訳'!$I$4="小規模施設等(定員29人以下)",$J$426&gt;=2),J417,""))</f>
        <v/>
      </c>
      <c r="K524" s="312" t="str">
        <f>IF(AND('別紙3-1_区分⑤所要額内訳'!$I$4="大規模施設等(定員30人以上)",$K$426&gt;=5),K417,IF(AND('別紙3-1_区分⑤所要額内訳'!$I$4="小規模施設等(定員29人以下)",$K$426&gt;=2),K417,""))</f>
        <v/>
      </c>
      <c r="L524" s="312" t="str">
        <f>IF(AND('別紙3-1_区分⑤所要額内訳'!$I$4="大規模施設等(定員30人以上)",$L$426&gt;=5),L417,IF(AND('別紙3-1_区分⑤所要額内訳'!$I$4="小規模施設等(定員29人以下)",$L$426&gt;=2),L417,""))</f>
        <v/>
      </c>
      <c r="M524" s="312" t="str">
        <f>IF(AND('別紙3-1_区分⑤所要額内訳'!$I$4="大規模施設等(定員30人以上)",$M$426&gt;=5),M417,IF(AND('別紙3-1_区分⑤所要額内訳'!$I$4="小規模施設等(定員29人以下)",$M$426&gt;=2),M417,""))</f>
        <v/>
      </c>
      <c r="N524" s="312" t="str">
        <f>IF(AND('別紙3-1_区分⑤所要額内訳'!$I$4="大規模施設等(定員30人以上)",$N$426&gt;=5),N417,IF(AND('別紙3-1_区分⑤所要額内訳'!$I$4="小規模施設等(定員29人以下)",$N$426&gt;=2),N417,""))</f>
        <v/>
      </c>
      <c r="O524" s="312" t="str">
        <f>IF(AND('別紙3-1_区分⑤所要額内訳'!$I$4="大規模施設等(定員30人以上)",$O$426&gt;=5),O417,IF(AND('別紙3-1_区分⑤所要額内訳'!$I$4="小規模施設等(定員29人以下)",$O$426&gt;=2),O417,""))</f>
        <v/>
      </c>
      <c r="P524" s="312" t="str">
        <f>IF(AND('別紙3-1_区分⑤所要額内訳'!$I$4="大規模施設等(定員30人以上)",$P$426&gt;=5),P417,IF(AND('別紙3-1_区分⑤所要額内訳'!$I$4="小規模施設等(定員29人以下)",$P$426&gt;=2),P417,""))</f>
        <v/>
      </c>
      <c r="Q524" s="312" t="str">
        <f>IF(AND('別紙3-1_区分⑤所要額内訳'!$I$4="大規模施設等(定員30人以上)",$Q$426&gt;=5),Q417,IF(AND('別紙3-1_区分⑤所要額内訳'!$I$4="小規模施設等(定員29人以下)",$Q$426&gt;=2),Q417,""))</f>
        <v/>
      </c>
      <c r="R524" s="312" t="str">
        <f>IF(AND('別紙3-1_区分⑤所要額内訳'!$I$4="大規模施設等(定員30人以上)",$R$426&gt;=5),R417,IF(AND('別紙3-1_区分⑤所要額内訳'!$I$4="小規模施設等(定員29人以下)",$R$426&gt;=2),R417,""))</f>
        <v/>
      </c>
      <c r="S524" s="312" t="str">
        <f>IF(AND('別紙3-1_区分⑤所要額内訳'!$I$4="大規模施設等(定員30人以上)",$S$426&gt;=5),S417,IF(AND('別紙3-1_区分⑤所要額内訳'!$I$4="小規模施設等(定員29人以下)",$S$426&gt;=2),S417,""))</f>
        <v/>
      </c>
      <c r="T524" s="312" t="str">
        <f>IF(AND('別紙3-1_区分⑤所要額内訳'!$I$4="大規模施設等(定員30人以上)",$T$426&gt;=5),T417,IF(AND('別紙3-1_区分⑤所要額内訳'!$I$4="小規模施設等(定員29人以下)",$T$426&gt;=2),T417,""))</f>
        <v/>
      </c>
      <c r="U524" s="312" t="str">
        <f>IF(AND('別紙3-1_区分⑤所要額内訳'!$I$4="大規模施設等(定員30人以上)",$U$426&gt;=5),U417,IF(AND('別紙3-1_区分⑤所要額内訳'!$I$4="小規模施設等(定員29人以下)",$U$426&gt;=2),U417,""))</f>
        <v/>
      </c>
      <c r="V524" s="312" t="str">
        <f>IF(AND('別紙3-1_区分⑤所要額内訳'!$I$4="大規模施設等(定員30人以上)",$V$426&gt;=5),V417,IF(AND('別紙3-1_区分⑤所要額内訳'!$I$4="小規模施設等(定員29人以下)",$V$426&gt;=2),V417,""))</f>
        <v/>
      </c>
      <c r="W524" s="312" t="str">
        <f>IF(AND('別紙3-1_区分⑤所要額内訳'!$I$4="大規模施設等(定員30人以上)",$W$426&gt;=5),W417,IF(AND('別紙3-1_区分⑤所要額内訳'!$I$4="小規模施設等(定員29人以下)",$W$426&gt;=2),W417,""))</f>
        <v/>
      </c>
      <c r="X524" s="312" t="str">
        <f>IF(AND('別紙3-1_区分⑤所要額内訳'!$I$4="大規模施設等(定員30人以上)",$X$426&gt;=5),X417,IF(AND('別紙3-1_区分⑤所要額内訳'!$I$4="小規模施設等(定員29人以下)",$X$426&gt;=2),X417,""))</f>
        <v/>
      </c>
      <c r="Y524" s="312" t="str">
        <f>IF(AND('別紙3-1_区分⑤所要額内訳'!$I$4="大規模施設等(定員30人以上)",$Y$426&gt;=5),Y417,IF(AND('別紙3-1_区分⑤所要額内訳'!$I$4="小規模施設等(定員29人以下)",$Y$426&gt;=2),Y417,""))</f>
        <v/>
      </c>
      <c r="Z524" s="312" t="str">
        <f>IF(AND('別紙3-1_区分⑤所要額内訳'!$I$4="大規模施設等(定員30人以上)",$Z$426&gt;=5),Z417,IF(AND('別紙3-1_区分⑤所要額内訳'!$I$4="小規模施設等(定員29人以下)",$Z$426&gt;=2),Z417,""))</f>
        <v/>
      </c>
      <c r="AA524" s="312" t="str">
        <f>IF(AND('別紙3-1_区分⑤所要額内訳'!$I$4="大規模施設等(定員30人以上)",$AA$426&gt;=5),AA417,IF(AND('別紙3-1_区分⑤所要額内訳'!$I$4="小規模施設等(定員29人以下)",$AA$426&gt;=2),AA417,""))</f>
        <v/>
      </c>
      <c r="AB524" s="312" t="str">
        <f>IF(AND('別紙3-1_区分⑤所要額内訳'!$I$4="大規模施設等(定員30人以上)",$AB$426&gt;=5),AB417,IF(AND('別紙3-1_区分⑤所要額内訳'!$I$4="小規模施設等(定員29人以下)",$AB$426&gt;=2),AB417,""))</f>
        <v/>
      </c>
      <c r="AC524" s="312" t="str">
        <f>IF(AND('別紙3-1_区分⑤所要額内訳'!$I$4="大規模施設等(定員30人以上)",$AC$426&gt;=5),AC417,IF(AND('別紙3-1_区分⑤所要額内訳'!$I$4="小規模施設等(定員29人以下)",$AC$426&gt;=2),AC417,""))</f>
        <v/>
      </c>
      <c r="AD524" s="312" t="str">
        <f>IF(AND('別紙3-1_区分⑤所要額内訳'!$I$4="大規模施設等(定員30人以上)",$AD$426&gt;=5),AD417,IF(AND('別紙3-1_区分⑤所要額内訳'!$I$4="小規模施設等(定員29人以下)",$AD$426&gt;=2),AD417,""))</f>
        <v/>
      </c>
      <c r="AE524" s="312" t="str">
        <f>IF(AND('別紙3-1_区分⑤所要額内訳'!$I$4="大規模施設等(定員30人以上)",$AE$426&gt;=5),AE417,IF(AND('別紙3-1_区分⑤所要額内訳'!$I$4="小規模施設等(定員29人以下)",$AE$426&gt;=2),AE417,""))</f>
        <v/>
      </c>
      <c r="AF524" s="312" t="str">
        <f>IF(AND('別紙3-1_区分⑤所要額内訳'!$I$4="大規模施設等(定員30人以上)",$AF$426&gt;=5),AF417,IF(AND('別紙3-1_区分⑤所要額内訳'!$I$4="小規模施設等(定員29人以下)",$AF$426&gt;=2),AF417,""))</f>
        <v/>
      </c>
      <c r="AG524" s="312" t="str">
        <f>IF(AND('別紙3-1_区分⑤所要額内訳'!$I$4="大規模施設等(定員30人以上)",$AG$426&gt;=5),AG417,IF(AND('別紙3-1_区分⑤所要額内訳'!$I$4="小規模施設等(定員29人以下)",$AG$426&gt;=2),AG417,""))</f>
        <v/>
      </c>
      <c r="AH524" s="312" t="str">
        <f>IF(AND('別紙3-1_区分⑤所要額内訳'!$I$4="大規模施設等(定員30人以上)",$AH$426&gt;=5),AH417,IF(AND('別紙3-1_区分⑤所要額内訳'!$I$4="小規模施設等(定員29人以下)",$AH$426&gt;=2),AH417,""))</f>
        <v/>
      </c>
      <c r="AI524" s="312" t="str">
        <f>IF(AND('別紙3-1_区分⑤所要額内訳'!$I$4="大規模施設等(定員30人以上)",$AI$426&gt;=5),AI417,IF(AND('別紙3-1_区分⑤所要額内訳'!$I$4="小規模施設等(定員29人以下)",$AI$426&gt;=2),AI417,""))</f>
        <v/>
      </c>
      <c r="AJ524" s="312" t="str">
        <f>IF(AND('別紙3-1_区分⑤所要額内訳'!$I$4="大規模施設等(定員30人以上)",$AJ$426&gt;=5),AJ417,IF(AND('別紙3-1_区分⑤所要額内訳'!$I$4="小規模施設等(定員29人以下)",$AJ$426&gt;=2),AJ417,""))</f>
        <v/>
      </c>
      <c r="AK524" s="312" t="str">
        <f>IF(AND('別紙3-1_区分⑤所要額内訳'!$I$4="大規模施設等(定員30人以上)",$AK$426&gt;=5),AK417,IF(AND('別紙3-1_区分⑤所要額内訳'!$I$4="小規模施設等(定員29人以下)",$AK$426&gt;=2),AK417,""))</f>
        <v/>
      </c>
      <c r="AL524" s="312" t="str">
        <f>IF(AND('別紙3-1_区分⑤所要額内訳'!$I$4="大規模施設等(定員30人以上)",$AL$426&gt;=5),AL417,IF(AND('別紙3-1_区分⑤所要額内訳'!$I$4="小規模施設等(定員29人以下)",$AL$426&gt;=2),AL417,""))</f>
        <v/>
      </c>
      <c r="AM524" s="312" t="str">
        <f>IF(AND('別紙3-1_区分⑤所要額内訳'!$I$4="大規模施設等(定員30人以上)",$AM$426&gt;=5),AM417,IF(AND('別紙3-1_区分⑤所要額内訳'!$I$4="小規模施設等(定員29人以下)",$AM$426&gt;=2),AM417,""))</f>
        <v/>
      </c>
      <c r="AN524" s="312" t="str">
        <f>IF(AND('別紙3-1_区分⑤所要額内訳'!$I$4="大規模施設等(定員30人以上)",$AN$426&gt;=5),AN417,IF(AND('別紙3-1_区分⑤所要額内訳'!$I$4="小規模施設等(定員29人以下)",$AN$426&gt;=2),AN417,""))</f>
        <v/>
      </c>
      <c r="AO524" s="312" t="str">
        <f>IF(AND('別紙3-1_区分⑤所要額内訳'!$I$4="大規模施設等(定員30人以上)",$AO$426&gt;=5),AO417,IF(AND('別紙3-1_区分⑤所要額内訳'!$I$4="小規模施設等(定員29人以下)",$AO$426&gt;=2),AO417,""))</f>
        <v/>
      </c>
      <c r="AP524" s="312" t="str">
        <f>IF(AND('別紙3-1_区分⑤所要額内訳'!$I$4="大規模施設等(定員30人以上)",$AP$426&gt;=5),AP417,IF(AND('別紙3-1_区分⑤所要額内訳'!$I$4="小規模施設等(定員29人以下)",$AP$426&gt;=2),AP417,""))</f>
        <v/>
      </c>
      <c r="AQ524" s="312" t="str">
        <f>IF(AND('別紙3-1_区分⑤所要額内訳'!$I$4="大規模施設等(定員30人以上)",$AQ$426&gt;=5),AQ417,IF(AND('別紙3-1_区分⑤所要額内訳'!$I$4="小規模施設等(定員29人以下)",$AQ$426&gt;=2),AQ417,""))</f>
        <v/>
      </c>
      <c r="AR524" s="312" t="str">
        <f>IF(AND('別紙3-1_区分⑤所要額内訳'!$I$4="大規模施設等(定員30人以上)",$AR$426&gt;=5),AR417,IF(AND('別紙3-1_区分⑤所要額内訳'!$I$4="小規模施設等(定員29人以下)",$AR$426&gt;=2),AR417,""))</f>
        <v/>
      </c>
      <c r="AS524" s="312" t="str">
        <f>IF(AND('別紙3-1_区分⑤所要額内訳'!$I$4="大規模施設等(定員30人以上)",$AS$426&gt;=5),AS417,IF(AND('別紙3-1_区分⑤所要額内訳'!$I$4="小規模施設等(定員29人以下)",$AS$426&gt;=2),AS417,""))</f>
        <v/>
      </c>
      <c r="AT524" s="312" t="str">
        <f>IF(AND('別紙3-1_区分⑤所要額内訳'!$I$4="大規模施設等(定員30人以上)",$AT$426&gt;=5),AT417,IF(AND('別紙3-1_区分⑤所要額内訳'!$I$4="小規模施設等(定員29人以下)",$AT$426&gt;=2),AT417,""))</f>
        <v/>
      </c>
      <c r="AU524" s="312" t="str">
        <f>IF(AND('別紙3-1_区分⑤所要額内訳'!$I$4="大規模施設等(定員30人以上)",$AU$426&gt;=5),AU417,IF(AND('別紙3-1_区分⑤所要額内訳'!$I$4="小規模施設等(定員29人以下)",$AU$426&gt;=2),AU417,""))</f>
        <v/>
      </c>
      <c r="AV524" s="312" t="str">
        <f>IF(AND('別紙3-1_区分⑤所要額内訳'!$I$4="大規模施設等(定員30人以上)",$AV$426&gt;=5),AV417,IF(AND('別紙3-1_区分⑤所要額内訳'!$I$4="小規模施設等(定員29人以下)",$AV$426&gt;=2),AV417,""))</f>
        <v/>
      </c>
      <c r="AW524" s="312" t="str">
        <f>IF(AND('別紙3-1_区分⑤所要額内訳'!$I$4="大規模施設等(定員30人以上)",$AW$426&gt;=5),AW417,IF(AND('別紙3-1_区分⑤所要額内訳'!$I$4="小規模施設等(定員29人以下)",$AW$426&gt;=2),AW417,""))</f>
        <v/>
      </c>
      <c r="AX524" s="312" t="str">
        <f>IF(AND('別紙3-1_区分⑤所要額内訳'!$I$4="大規模施設等(定員30人以上)",$AX$426&gt;=5),AX417,IF(AND('別紙3-1_区分⑤所要額内訳'!$I$4="小規模施設等(定員29人以下)",$AX$426&gt;=2),AX417,""))</f>
        <v/>
      </c>
      <c r="AY524" s="312" t="str">
        <f>IF(AND('別紙3-1_区分⑤所要額内訳'!$I$4="大規模施設等(定員30人以上)",$AY$426&gt;=5),AY417,IF(AND('別紙3-1_区分⑤所要額内訳'!$I$4="小規模施設等(定員29人以下)",$AY$426&gt;=2),AY417,""))</f>
        <v/>
      </c>
      <c r="AZ524" s="312" t="str">
        <f>IF(AND('別紙3-1_区分⑤所要額内訳'!$I$4="大規模施設等(定員30人以上)",$AZ$426&gt;=5),AZ417,IF(AND('別紙3-1_区分⑤所要額内訳'!$I$4="小規模施設等(定員29人以下)",$AZ$426&gt;=2),AZ417,""))</f>
        <v/>
      </c>
      <c r="BA524" s="312" t="str">
        <f>IF(AND('別紙3-1_区分⑤所要額内訳'!$I$4="大規模施設等(定員30人以上)",$BA$426&gt;=5),BA417,IF(AND('別紙3-1_区分⑤所要額内訳'!$I$4="小規模施設等(定員29人以下)",$BA$426&gt;=2),BA417,""))</f>
        <v/>
      </c>
      <c r="BB524" s="311">
        <f t="shared" si="459"/>
        <v>0</v>
      </c>
    </row>
    <row r="525" spans="1:54">
      <c r="A525" s="307" t="str">
        <f t="shared" si="460"/>
        <v/>
      </c>
      <c r="B525" s="313" t="str">
        <f t="shared" si="460"/>
        <v/>
      </c>
      <c r="C525" s="307" t="str">
        <f t="shared" si="460"/>
        <v/>
      </c>
      <c r="D525" s="312" t="str">
        <f>IF(AND('別紙3-1_区分⑤所要額内訳'!$I$4="大規模施設等(定員30人以上)",$D$426&gt;=5),D418,IF(AND('別紙3-1_区分⑤所要額内訳'!$I$4="小規模施設等(定員29人以下)",$D$426&gt;=2),D418,""))</f>
        <v/>
      </c>
      <c r="E525" s="312" t="str">
        <f>IF(AND('別紙3-1_区分⑤所要額内訳'!$I$4="大規模施設等(定員30人以上)",$E$426&gt;=5),E418,IF(AND('別紙3-1_区分⑤所要額内訳'!$I$4="小規模施設等(定員29人以下)",$E$426&gt;=2),E418,""))</f>
        <v/>
      </c>
      <c r="F525" s="312" t="str">
        <f>IF(AND('別紙3-1_区分⑤所要額内訳'!$I$4="大規模施設等(定員30人以上)",$F$426&gt;=5),F418,IF(AND('別紙3-1_区分⑤所要額内訳'!$I$4="小規模施設等(定員29人以下)",$F$426&gt;=2),F418,""))</f>
        <v/>
      </c>
      <c r="G525" s="312" t="str">
        <f>IF(AND('別紙3-1_区分⑤所要額内訳'!$I$4="大規模施設等(定員30人以上)",$G$426&gt;=5),G418,IF(AND('別紙3-1_区分⑤所要額内訳'!$I$4="小規模施設等(定員29人以下)",$G$426&gt;=2),G418,""))</f>
        <v/>
      </c>
      <c r="H525" s="312" t="str">
        <f>IF(AND('別紙3-1_区分⑤所要額内訳'!$I$4="大規模施設等(定員30人以上)",$H$426&gt;=5),H418,IF(AND('別紙3-1_区分⑤所要額内訳'!$I$4="小規模施設等(定員29人以下)",$H$426&gt;=2),H418,""))</f>
        <v/>
      </c>
      <c r="I525" s="312" t="str">
        <f>IF(AND('別紙3-1_区分⑤所要額内訳'!$I$4="大規模施設等(定員30人以上)",$I$426&gt;=5),I418,IF(AND('別紙3-1_区分⑤所要額内訳'!$I$4="小規模施設等(定員29人以下)",$I$426&gt;=2),I418,""))</f>
        <v/>
      </c>
      <c r="J525" s="312" t="str">
        <f>IF(AND('別紙3-1_区分⑤所要額内訳'!$I$4="大規模施設等(定員30人以上)",$J$426&gt;=5),J418,IF(AND('別紙3-1_区分⑤所要額内訳'!$I$4="小規模施設等(定員29人以下)",$J$426&gt;=2),J418,""))</f>
        <v/>
      </c>
      <c r="K525" s="312" t="str">
        <f>IF(AND('別紙3-1_区分⑤所要額内訳'!$I$4="大規模施設等(定員30人以上)",$K$426&gt;=5),K418,IF(AND('別紙3-1_区分⑤所要額内訳'!$I$4="小規模施設等(定員29人以下)",$K$426&gt;=2),K418,""))</f>
        <v/>
      </c>
      <c r="L525" s="312" t="str">
        <f>IF(AND('別紙3-1_区分⑤所要額内訳'!$I$4="大規模施設等(定員30人以上)",$L$426&gt;=5),L418,IF(AND('別紙3-1_区分⑤所要額内訳'!$I$4="小規模施設等(定員29人以下)",$L$426&gt;=2),L418,""))</f>
        <v/>
      </c>
      <c r="M525" s="312" t="str">
        <f>IF(AND('別紙3-1_区分⑤所要額内訳'!$I$4="大規模施設等(定員30人以上)",$M$426&gt;=5),M418,IF(AND('別紙3-1_区分⑤所要額内訳'!$I$4="小規模施設等(定員29人以下)",$M$426&gt;=2),M418,""))</f>
        <v/>
      </c>
      <c r="N525" s="312" t="str">
        <f>IF(AND('別紙3-1_区分⑤所要額内訳'!$I$4="大規模施設等(定員30人以上)",$N$426&gt;=5),N418,IF(AND('別紙3-1_区分⑤所要額内訳'!$I$4="小規模施設等(定員29人以下)",$N$426&gt;=2),N418,""))</f>
        <v/>
      </c>
      <c r="O525" s="312" t="str">
        <f>IF(AND('別紙3-1_区分⑤所要額内訳'!$I$4="大規模施設等(定員30人以上)",$O$426&gt;=5),O418,IF(AND('別紙3-1_区分⑤所要額内訳'!$I$4="小規模施設等(定員29人以下)",$O$426&gt;=2),O418,""))</f>
        <v/>
      </c>
      <c r="P525" s="312" t="str">
        <f>IF(AND('別紙3-1_区分⑤所要額内訳'!$I$4="大規模施設等(定員30人以上)",$P$426&gt;=5),P418,IF(AND('別紙3-1_区分⑤所要額内訳'!$I$4="小規模施設等(定員29人以下)",$P$426&gt;=2),P418,""))</f>
        <v/>
      </c>
      <c r="Q525" s="312" t="str">
        <f>IF(AND('別紙3-1_区分⑤所要額内訳'!$I$4="大規模施設等(定員30人以上)",$Q$426&gt;=5),Q418,IF(AND('別紙3-1_区分⑤所要額内訳'!$I$4="小規模施設等(定員29人以下)",$Q$426&gt;=2),Q418,""))</f>
        <v/>
      </c>
      <c r="R525" s="312" t="str">
        <f>IF(AND('別紙3-1_区分⑤所要額内訳'!$I$4="大規模施設等(定員30人以上)",$R$426&gt;=5),R418,IF(AND('別紙3-1_区分⑤所要額内訳'!$I$4="小規模施設等(定員29人以下)",$R$426&gt;=2),R418,""))</f>
        <v/>
      </c>
      <c r="S525" s="312" t="str">
        <f>IF(AND('別紙3-1_区分⑤所要額内訳'!$I$4="大規模施設等(定員30人以上)",$S$426&gt;=5),S418,IF(AND('別紙3-1_区分⑤所要額内訳'!$I$4="小規模施設等(定員29人以下)",$S$426&gt;=2),S418,""))</f>
        <v/>
      </c>
      <c r="T525" s="312" t="str">
        <f>IF(AND('別紙3-1_区分⑤所要額内訳'!$I$4="大規模施設等(定員30人以上)",$T$426&gt;=5),T418,IF(AND('別紙3-1_区分⑤所要額内訳'!$I$4="小規模施設等(定員29人以下)",$T$426&gt;=2),T418,""))</f>
        <v/>
      </c>
      <c r="U525" s="312" t="str">
        <f>IF(AND('別紙3-1_区分⑤所要額内訳'!$I$4="大規模施設等(定員30人以上)",$U$426&gt;=5),U418,IF(AND('別紙3-1_区分⑤所要額内訳'!$I$4="小規模施設等(定員29人以下)",$U$426&gt;=2),U418,""))</f>
        <v/>
      </c>
      <c r="V525" s="312" t="str">
        <f>IF(AND('別紙3-1_区分⑤所要額内訳'!$I$4="大規模施設等(定員30人以上)",$V$426&gt;=5),V418,IF(AND('別紙3-1_区分⑤所要額内訳'!$I$4="小規模施設等(定員29人以下)",$V$426&gt;=2),V418,""))</f>
        <v/>
      </c>
      <c r="W525" s="312" t="str">
        <f>IF(AND('別紙3-1_区分⑤所要額内訳'!$I$4="大規模施設等(定員30人以上)",$W$426&gt;=5),W418,IF(AND('別紙3-1_区分⑤所要額内訳'!$I$4="小規模施設等(定員29人以下)",$W$426&gt;=2),W418,""))</f>
        <v/>
      </c>
      <c r="X525" s="312" t="str">
        <f>IF(AND('別紙3-1_区分⑤所要額内訳'!$I$4="大規模施設等(定員30人以上)",$X$426&gt;=5),X418,IF(AND('別紙3-1_区分⑤所要額内訳'!$I$4="小規模施設等(定員29人以下)",$X$426&gt;=2),X418,""))</f>
        <v/>
      </c>
      <c r="Y525" s="312" t="str">
        <f>IF(AND('別紙3-1_区分⑤所要額内訳'!$I$4="大規模施設等(定員30人以上)",$Y$426&gt;=5),Y418,IF(AND('別紙3-1_区分⑤所要額内訳'!$I$4="小規模施設等(定員29人以下)",$Y$426&gt;=2),Y418,""))</f>
        <v/>
      </c>
      <c r="Z525" s="312" t="str">
        <f>IF(AND('別紙3-1_区分⑤所要額内訳'!$I$4="大規模施設等(定員30人以上)",$Z$426&gt;=5),Z418,IF(AND('別紙3-1_区分⑤所要額内訳'!$I$4="小規模施設等(定員29人以下)",$Z$426&gt;=2),Z418,""))</f>
        <v/>
      </c>
      <c r="AA525" s="312" t="str">
        <f>IF(AND('別紙3-1_区分⑤所要額内訳'!$I$4="大規模施設等(定員30人以上)",$AA$426&gt;=5),AA418,IF(AND('別紙3-1_区分⑤所要額内訳'!$I$4="小規模施設等(定員29人以下)",$AA$426&gt;=2),AA418,""))</f>
        <v/>
      </c>
      <c r="AB525" s="312" t="str">
        <f>IF(AND('別紙3-1_区分⑤所要額内訳'!$I$4="大規模施設等(定員30人以上)",$AB$426&gt;=5),AB418,IF(AND('別紙3-1_区分⑤所要額内訳'!$I$4="小規模施設等(定員29人以下)",$AB$426&gt;=2),AB418,""))</f>
        <v/>
      </c>
      <c r="AC525" s="312" t="str">
        <f>IF(AND('別紙3-1_区分⑤所要額内訳'!$I$4="大規模施設等(定員30人以上)",$AC$426&gt;=5),AC418,IF(AND('別紙3-1_区分⑤所要額内訳'!$I$4="小規模施設等(定員29人以下)",$AC$426&gt;=2),AC418,""))</f>
        <v/>
      </c>
      <c r="AD525" s="312" t="str">
        <f>IF(AND('別紙3-1_区分⑤所要額内訳'!$I$4="大規模施設等(定員30人以上)",$AD$426&gt;=5),AD418,IF(AND('別紙3-1_区分⑤所要額内訳'!$I$4="小規模施設等(定員29人以下)",$AD$426&gt;=2),AD418,""))</f>
        <v/>
      </c>
      <c r="AE525" s="312" t="str">
        <f>IF(AND('別紙3-1_区分⑤所要額内訳'!$I$4="大規模施設等(定員30人以上)",$AE$426&gt;=5),AE418,IF(AND('別紙3-1_区分⑤所要額内訳'!$I$4="小規模施設等(定員29人以下)",$AE$426&gt;=2),AE418,""))</f>
        <v/>
      </c>
      <c r="AF525" s="312" t="str">
        <f>IF(AND('別紙3-1_区分⑤所要額内訳'!$I$4="大規模施設等(定員30人以上)",$AF$426&gt;=5),AF418,IF(AND('別紙3-1_区分⑤所要額内訳'!$I$4="小規模施設等(定員29人以下)",$AF$426&gt;=2),AF418,""))</f>
        <v/>
      </c>
      <c r="AG525" s="312" t="str">
        <f>IF(AND('別紙3-1_区分⑤所要額内訳'!$I$4="大規模施設等(定員30人以上)",$AG$426&gt;=5),AG418,IF(AND('別紙3-1_区分⑤所要額内訳'!$I$4="小規模施設等(定員29人以下)",$AG$426&gt;=2),AG418,""))</f>
        <v/>
      </c>
      <c r="AH525" s="312" t="str">
        <f>IF(AND('別紙3-1_区分⑤所要額内訳'!$I$4="大規模施設等(定員30人以上)",$AH$426&gt;=5),AH418,IF(AND('別紙3-1_区分⑤所要額内訳'!$I$4="小規模施設等(定員29人以下)",$AH$426&gt;=2),AH418,""))</f>
        <v/>
      </c>
      <c r="AI525" s="312" t="str">
        <f>IF(AND('別紙3-1_区分⑤所要額内訳'!$I$4="大規模施設等(定員30人以上)",$AI$426&gt;=5),AI418,IF(AND('別紙3-1_区分⑤所要額内訳'!$I$4="小規模施設等(定員29人以下)",$AI$426&gt;=2),AI418,""))</f>
        <v/>
      </c>
      <c r="AJ525" s="312" t="str">
        <f>IF(AND('別紙3-1_区分⑤所要額内訳'!$I$4="大規模施設等(定員30人以上)",$AJ$426&gt;=5),AJ418,IF(AND('別紙3-1_区分⑤所要額内訳'!$I$4="小規模施設等(定員29人以下)",$AJ$426&gt;=2),AJ418,""))</f>
        <v/>
      </c>
      <c r="AK525" s="312" t="str">
        <f>IF(AND('別紙3-1_区分⑤所要額内訳'!$I$4="大規模施設等(定員30人以上)",$AK$426&gt;=5),AK418,IF(AND('別紙3-1_区分⑤所要額内訳'!$I$4="小規模施設等(定員29人以下)",$AK$426&gt;=2),AK418,""))</f>
        <v/>
      </c>
      <c r="AL525" s="312" t="str">
        <f>IF(AND('別紙3-1_区分⑤所要額内訳'!$I$4="大規模施設等(定員30人以上)",$AL$426&gt;=5),AL418,IF(AND('別紙3-1_区分⑤所要額内訳'!$I$4="小規模施設等(定員29人以下)",$AL$426&gt;=2),AL418,""))</f>
        <v/>
      </c>
      <c r="AM525" s="312" t="str">
        <f>IF(AND('別紙3-1_区分⑤所要額内訳'!$I$4="大規模施設等(定員30人以上)",$AM$426&gt;=5),AM418,IF(AND('別紙3-1_区分⑤所要額内訳'!$I$4="小規模施設等(定員29人以下)",$AM$426&gt;=2),AM418,""))</f>
        <v/>
      </c>
      <c r="AN525" s="312" t="str">
        <f>IF(AND('別紙3-1_区分⑤所要額内訳'!$I$4="大規模施設等(定員30人以上)",$AN$426&gt;=5),AN418,IF(AND('別紙3-1_区分⑤所要額内訳'!$I$4="小規模施設等(定員29人以下)",$AN$426&gt;=2),AN418,""))</f>
        <v/>
      </c>
      <c r="AO525" s="312" t="str">
        <f>IF(AND('別紙3-1_区分⑤所要額内訳'!$I$4="大規模施設等(定員30人以上)",$AO$426&gt;=5),AO418,IF(AND('別紙3-1_区分⑤所要額内訳'!$I$4="小規模施設等(定員29人以下)",$AO$426&gt;=2),AO418,""))</f>
        <v/>
      </c>
      <c r="AP525" s="312" t="str">
        <f>IF(AND('別紙3-1_区分⑤所要額内訳'!$I$4="大規模施設等(定員30人以上)",$AP$426&gt;=5),AP418,IF(AND('別紙3-1_区分⑤所要額内訳'!$I$4="小規模施設等(定員29人以下)",$AP$426&gt;=2),AP418,""))</f>
        <v/>
      </c>
      <c r="AQ525" s="312" t="str">
        <f>IF(AND('別紙3-1_区分⑤所要額内訳'!$I$4="大規模施設等(定員30人以上)",$AQ$426&gt;=5),AQ418,IF(AND('別紙3-1_区分⑤所要額内訳'!$I$4="小規模施設等(定員29人以下)",$AQ$426&gt;=2),AQ418,""))</f>
        <v/>
      </c>
      <c r="AR525" s="312" t="str">
        <f>IF(AND('別紙3-1_区分⑤所要額内訳'!$I$4="大規模施設等(定員30人以上)",$AR$426&gt;=5),AR418,IF(AND('別紙3-1_区分⑤所要額内訳'!$I$4="小規模施設等(定員29人以下)",$AR$426&gt;=2),AR418,""))</f>
        <v/>
      </c>
      <c r="AS525" s="312" t="str">
        <f>IF(AND('別紙3-1_区分⑤所要額内訳'!$I$4="大規模施設等(定員30人以上)",$AS$426&gt;=5),AS418,IF(AND('別紙3-1_区分⑤所要額内訳'!$I$4="小規模施設等(定員29人以下)",$AS$426&gt;=2),AS418,""))</f>
        <v/>
      </c>
      <c r="AT525" s="312" t="str">
        <f>IF(AND('別紙3-1_区分⑤所要額内訳'!$I$4="大規模施設等(定員30人以上)",$AT$426&gt;=5),AT418,IF(AND('別紙3-1_区分⑤所要額内訳'!$I$4="小規模施設等(定員29人以下)",$AT$426&gt;=2),AT418,""))</f>
        <v/>
      </c>
      <c r="AU525" s="312" t="str">
        <f>IF(AND('別紙3-1_区分⑤所要額内訳'!$I$4="大規模施設等(定員30人以上)",$AU$426&gt;=5),AU418,IF(AND('別紙3-1_区分⑤所要額内訳'!$I$4="小規模施設等(定員29人以下)",$AU$426&gt;=2),AU418,""))</f>
        <v/>
      </c>
      <c r="AV525" s="312" t="str">
        <f>IF(AND('別紙3-1_区分⑤所要額内訳'!$I$4="大規模施設等(定員30人以上)",$AV$426&gt;=5),AV418,IF(AND('別紙3-1_区分⑤所要額内訳'!$I$4="小規模施設等(定員29人以下)",$AV$426&gt;=2),AV418,""))</f>
        <v/>
      </c>
      <c r="AW525" s="312" t="str">
        <f>IF(AND('別紙3-1_区分⑤所要額内訳'!$I$4="大規模施設等(定員30人以上)",$AW$426&gt;=5),AW418,IF(AND('別紙3-1_区分⑤所要額内訳'!$I$4="小規模施設等(定員29人以下)",$AW$426&gt;=2),AW418,""))</f>
        <v/>
      </c>
      <c r="AX525" s="312" t="str">
        <f>IF(AND('別紙3-1_区分⑤所要額内訳'!$I$4="大規模施設等(定員30人以上)",$AX$426&gt;=5),AX418,IF(AND('別紙3-1_区分⑤所要額内訳'!$I$4="小規模施設等(定員29人以下)",$AX$426&gt;=2),AX418,""))</f>
        <v/>
      </c>
      <c r="AY525" s="312" t="str">
        <f>IF(AND('別紙3-1_区分⑤所要額内訳'!$I$4="大規模施設等(定員30人以上)",$AY$426&gt;=5),AY418,IF(AND('別紙3-1_区分⑤所要額内訳'!$I$4="小規模施設等(定員29人以下)",$AY$426&gt;=2),AY418,""))</f>
        <v/>
      </c>
      <c r="AZ525" s="312" t="str">
        <f>IF(AND('別紙3-1_区分⑤所要額内訳'!$I$4="大規模施設等(定員30人以上)",$AZ$426&gt;=5),AZ418,IF(AND('別紙3-1_区分⑤所要額内訳'!$I$4="小規模施設等(定員29人以下)",$AZ$426&gt;=2),AZ418,""))</f>
        <v/>
      </c>
      <c r="BA525" s="312" t="str">
        <f>IF(AND('別紙3-1_区分⑤所要額内訳'!$I$4="大規模施設等(定員30人以上)",$BA$426&gt;=5),BA418,IF(AND('別紙3-1_区分⑤所要額内訳'!$I$4="小規模施設等(定員29人以下)",$BA$426&gt;=2),BA418,""))</f>
        <v/>
      </c>
      <c r="BB525" s="311">
        <f t="shared" si="459"/>
        <v>0</v>
      </c>
    </row>
    <row r="526" spans="1:54">
      <c r="A526" s="307" t="str">
        <f t="shared" si="460"/>
        <v/>
      </c>
      <c r="B526" s="313" t="str">
        <f t="shared" si="460"/>
        <v/>
      </c>
      <c r="C526" s="307" t="str">
        <f t="shared" si="460"/>
        <v/>
      </c>
      <c r="D526" s="312" t="str">
        <f>IF(AND('別紙3-1_区分⑤所要額内訳'!$I$4="大規模施設等(定員30人以上)",$D$426&gt;=5),D419,IF(AND('別紙3-1_区分⑤所要額内訳'!$I$4="小規模施設等(定員29人以下)",$D$426&gt;=2),D419,""))</f>
        <v/>
      </c>
      <c r="E526" s="312" t="str">
        <f>IF(AND('別紙3-1_区分⑤所要額内訳'!$I$4="大規模施設等(定員30人以上)",$E$426&gt;=5),E419,IF(AND('別紙3-1_区分⑤所要額内訳'!$I$4="小規模施設等(定員29人以下)",$E$426&gt;=2),E419,""))</f>
        <v/>
      </c>
      <c r="F526" s="312" t="str">
        <f>IF(AND('別紙3-1_区分⑤所要額内訳'!$I$4="大規模施設等(定員30人以上)",$F$426&gt;=5),F419,IF(AND('別紙3-1_区分⑤所要額内訳'!$I$4="小規模施設等(定員29人以下)",$F$426&gt;=2),F419,""))</f>
        <v/>
      </c>
      <c r="G526" s="312" t="str">
        <f>IF(AND('別紙3-1_区分⑤所要額内訳'!$I$4="大規模施設等(定員30人以上)",$G$426&gt;=5),G419,IF(AND('別紙3-1_区分⑤所要額内訳'!$I$4="小規模施設等(定員29人以下)",$G$426&gt;=2),G419,""))</f>
        <v/>
      </c>
      <c r="H526" s="312" t="str">
        <f>IF(AND('別紙3-1_区分⑤所要額内訳'!$I$4="大規模施設等(定員30人以上)",$H$426&gt;=5),H419,IF(AND('別紙3-1_区分⑤所要額内訳'!$I$4="小規模施設等(定員29人以下)",$H$426&gt;=2),H419,""))</f>
        <v/>
      </c>
      <c r="I526" s="312" t="str">
        <f>IF(AND('別紙3-1_区分⑤所要額内訳'!$I$4="大規模施設等(定員30人以上)",$I$426&gt;=5),I419,IF(AND('別紙3-1_区分⑤所要額内訳'!$I$4="小規模施設等(定員29人以下)",$I$426&gt;=2),I419,""))</f>
        <v/>
      </c>
      <c r="J526" s="312" t="str">
        <f>IF(AND('別紙3-1_区分⑤所要額内訳'!$I$4="大規模施設等(定員30人以上)",$J$426&gt;=5),J419,IF(AND('別紙3-1_区分⑤所要額内訳'!$I$4="小規模施設等(定員29人以下)",$J$426&gt;=2),J419,""))</f>
        <v/>
      </c>
      <c r="K526" s="312" t="str">
        <f>IF(AND('別紙3-1_区分⑤所要額内訳'!$I$4="大規模施設等(定員30人以上)",$K$426&gt;=5),K419,IF(AND('別紙3-1_区分⑤所要額内訳'!$I$4="小規模施設等(定員29人以下)",$K$426&gt;=2),K419,""))</f>
        <v/>
      </c>
      <c r="L526" s="312" t="str">
        <f>IF(AND('別紙3-1_区分⑤所要額内訳'!$I$4="大規模施設等(定員30人以上)",$L$426&gt;=5),L419,IF(AND('別紙3-1_区分⑤所要額内訳'!$I$4="小規模施設等(定員29人以下)",$L$426&gt;=2),L419,""))</f>
        <v/>
      </c>
      <c r="M526" s="312" t="str">
        <f>IF(AND('別紙3-1_区分⑤所要額内訳'!$I$4="大規模施設等(定員30人以上)",$M$426&gt;=5),M419,IF(AND('別紙3-1_区分⑤所要額内訳'!$I$4="小規模施設等(定員29人以下)",$M$426&gt;=2),M419,""))</f>
        <v/>
      </c>
      <c r="N526" s="312" t="str">
        <f>IF(AND('別紙3-1_区分⑤所要額内訳'!$I$4="大規模施設等(定員30人以上)",$N$426&gt;=5),N419,IF(AND('別紙3-1_区分⑤所要額内訳'!$I$4="小規模施設等(定員29人以下)",$N$426&gt;=2),N419,""))</f>
        <v/>
      </c>
      <c r="O526" s="312" t="str">
        <f>IF(AND('別紙3-1_区分⑤所要額内訳'!$I$4="大規模施設等(定員30人以上)",$O$426&gt;=5),O419,IF(AND('別紙3-1_区分⑤所要額内訳'!$I$4="小規模施設等(定員29人以下)",$O$426&gt;=2),O419,""))</f>
        <v/>
      </c>
      <c r="P526" s="312" t="str">
        <f>IF(AND('別紙3-1_区分⑤所要額内訳'!$I$4="大規模施設等(定員30人以上)",$P$426&gt;=5),P419,IF(AND('別紙3-1_区分⑤所要額内訳'!$I$4="小規模施設等(定員29人以下)",$P$426&gt;=2),P419,""))</f>
        <v/>
      </c>
      <c r="Q526" s="312" t="str">
        <f>IF(AND('別紙3-1_区分⑤所要額内訳'!$I$4="大規模施設等(定員30人以上)",$Q$426&gt;=5),Q419,IF(AND('別紙3-1_区分⑤所要額内訳'!$I$4="小規模施設等(定員29人以下)",$Q$426&gt;=2),Q419,""))</f>
        <v/>
      </c>
      <c r="R526" s="312" t="str">
        <f>IF(AND('別紙3-1_区分⑤所要額内訳'!$I$4="大規模施設等(定員30人以上)",$R$426&gt;=5),R419,IF(AND('別紙3-1_区分⑤所要額内訳'!$I$4="小規模施設等(定員29人以下)",$R$426&gt;=2),R419,""))</f>
        <v/>
      </c>
      <c r="S526" s="312" t="str">
        <f>IF(AND('別紙3-1_区分⑤所要額内訳'!$I$4="大規模施設等(定員30人以上)",$S$426&gt;=5),S419,IF(AND('別紙3-1_区分⑤所要額内訳'!$I$4="小規模施設等(定員29人以下)",$S$426&gt;=2),S419,""))</f>
        <v/>
      </c>
      <c r="T526" s="312" t="str">
        <f>IF(AND('別紙3-1_区分⑤所要額内訳'!$I$4="大規模施設等(定員30人以上)",$T$426&gt;=5),T419,IF(AND('別紙3-1_区分⑤所要額内訳'!$I$4="小規模施設等(定員29人以下)",$T$426&gt;=2),T419,""))</f>
        <v/>
      </c>
      <c r="U526" s="312" t="str">
        <f>IF(AND('別紙3-1_区分⑤所要額内訳'!$I$4="大規模施設等(定員30人以上)",$U$426&gt;=5),U419,IF(AND('別紙3-1_区分⑤所要額内訳'!$I$4="小規模施設等(定員29人以下)",$U$426&gt;=2),U419,""))</f>
        <v/>
      </c>
      <c r="V526" s="312" t="str">
        <f>IF(AND('別紙3-1_区分⑤所要額内訳'!$I$4="大規模施設等(定員30人以上)",$V$426&gt;=5),V419,IF(AND('別紙3-1_区分⑤所要額内訳'!$I$4="小規模施設等(定員29人以下)",$V$426&gt;=2),V419,""))</f>
        <v/>
      </c>
      <c r="W526" s="312" t="str">
        <f>IF(AND('別紙3-1_区分⑤所要額内訳'!$I$4="大規模施設等(定員30人以上)",$W$426&gt;=5),W419,IF(AND('別紙3-1_区分⑤所要額内訳'!$I$4="小規模施設等(定員29人以下)",$W$426&gt;=2),W419,""))</f>
        <v/>
      </c>
      <c r="X526" s="312" t="str">
        <f>IF(AND('別紙3-1_区分⑤所要額内訳'!$I$4="大規模施設等(定員30人以上)",$X$426&gt;=5),X419,IF(AND('別紙3-1_区分⑤所要額内訳'!$I$4="小規模施設等(定員29人以下)",$X$426&gt;=2),X419,""))</f>
        <v/>
      </c>
      <c r="Y526" s="312" t="str">
        <f>IF(AND('別紙3-1_区分⑤所要額内訳'!$I$4="大規模施設等(定員30人以上)",$Y$426&gt;=5),Y419,IF(AND('別紙3-1_区分⑤所要額内訳'!$I$4="小規模施設等(定員29人以下)",$Y$426&gt;=2),Y419,""))</f>
        <v/>
      </c>
      <c r="Z526" s="312" t="str">
        <f>IF(AND('別紙3-1_区分⑤所要額内訳'!$I$4="大規模施設等(定員30人以上)",$Z$426&gt;=5),Z419,IF(AND('別紙3-1_区分⑤所要額内訳'!$I$4="小規模施設等(定員29人以下)",$Z$426&gt;=2),Z419,""))</f>
        <v/>
      </c>
      <c r="AA526" s="312" t="str">
        <f>IF(AND('別紙3-1_区分⑤所要額内訳'!$I$4="大規模施設等(定員30人以上)",$AA$426&gt;=5),AA419,IF(AND('別紙3-1_区分⑤所要額内訳'!$I$4="小規模施設等(定員29人以下)",$AA$426&gt;=2),AA419,""))</f>
        <v/>
      </c>
      <c r="AB526" s="312" t="str">
        <f>IF(AND('別紙3-1_区分⑤所要額内訳'!$I$4="大規模施設等(定員30人以上)",$AB$426&gt;=5),AB419,IF(AND('別紙3-1_区分⑤所要額内訳'!$I$4="小規模施設等(定員29人以下)",$AB$426&gt;=2),AB419,""))</f>
        <v/>
      </c>
      <c r="AC526" s="312" t="str">
        <f>IF(AND('別紙3-1_区分⑤所要額内訳'!$I$4="大規模施設等(定員30人以上)",$AC$426&gt;=5),AC419,IF(AND('別紙3-1_区分⑤所要額内訳'!$I$4="小規模施設等(定員29人以下)",$AC$426&gt;=2),AC419,""))</f>
        <v/>
      </c>
      <c r="AD526" s="312" t="str">
        <f>IF(AND('別紙3-1_区分⑤所要額内訳'!$I$4="大規模施設等(定員30人以上)",$AD$426&gt;=5),AD419,IF(AND('別紙3-1_区分⑤所要額内訳'!$I$4="小規模施設等(定員29人以下)",$AD$426&gt;=2),AD419,""))</f>
        <v/>
      </c>
      <c r="AE526" s="312" t="str">
        <f>IF(AND('別紙3-1_区分⑤所要額内訳'!$I$4="大規模施設等(定員30人以上)",$AE$426&gt;=5),AE419,IF(AND('別紙3-1_区分⑤所要額内訳'!$I$4="小規模施設等(定員29人以下)",$AE$426&gt;=2),AE419,""))</f>
        <v/>
      </c>
      <c r="AF526" s="312" t="str">
        <f>IF(AND('別紙3-1_区分⑤所要額内訳'!$I$4="大規模施設等(定員30人以上)",$AF$426&gt;=5),AF419,IF(AND('別紙3-1_区分⑤所要額内訳'!$I$4="小規模施設等(定員29人以下)",$AF$426&gt;=2),AF419,""))</f>
        <v/>
      </c>
      <c r="AG526" s="312" t="str">
        <f>IF(AND('別紙3-1_区分⑤所要額内訳'!$I$4="大規模施設等(定員30人以上)",$AG$426&gt;=5),AG419,IF(AND('別紙3-1_区分⑤所要額内訳'!$I$4="小規模施設等(定員29人以下)",$AG$426&gt;=2),AG419,""))</f>
        <v/>
      </c>
      <c r="AH526" s="312" t="str">
        <f>IF(AND('別紙3-1_区分⑤所要額内訳'!$I$4="大規模施設等(定員30人以上)",$AH$426&gt;=5),AH419,IF(AND('別紙3-1_区分⑤所要額内訳'!$I$4="小規模施設等(定員29人以下)",$AH$426&gt;=2),AH419,""))</f>
        <v/>
      </c>
      <c r="AI526" s="312" t="str">
        <f>IF(AND('別紙3-1_区分⑤所要額内訳'!$I$4="大規模施設等(定員30人以上)",$AI$426&gt;=5),AI419,IF(AND('別紙3-1_区分⑤所要額内訳'!$I$4="小規模施設等(定員29人以下)",$AI$426&gt;=2),AI419,""))</f>
        <v/>
      </c>
      <c r="AJ526" s="312" t="str">
        <f>IF(AND('別紙3-1_区分⑤所要額内訳'!$I$4="大規模施設等(定員30人以上)",$AJ$426&gt;=5),AJ419,IF(AND('別紙3-1_区分⑤所要額内訳'!$I$4="小規模施設等(定員29人以下)",$AJ$426&gt;=2),AJ419,""))</f>
        <v/>
      </c>
      <c r="AK526" s="312" t="str">
        <f>IF(AND('別紙3-1_区分⑤所要額内訳'!$I$4="大規模施設等(定員30人以上)",$AK$426&gt;=5),AK419,IF(AND('別紙3-1_区分⑤所要額内訳'!$I$4="小規模施設等(定員29人以下)",$AK$426&gt;=2),AK419,""))</f>
        <v/>
      </c>
      <c r="AL526" s="312" t="str">
        <f>IF(AND('別紙3-1_区分⑤所要額内訳'!$I$4="大規模施設等(定員30人以上)",$AL$426&gt;=5),AL419,IF(AND('別紙3-1_区分⑤所要額内訳'!$I$4="小規模施設等(定員29人以下)",$AL$426&gt;=2),AL419,""))</f>
        <v/>
      </c>
      <c r="AM526" s="312" t="str">
        <f>IF(AND('別紙3-1_区分⑤所要額内訳'!$I$4="大規模施設等(定員30人以上)",$AM$426&gt;=5),AM419,IF(AND('別紙3-1_区分⑤所要額内訳'!$I$4="小規模施設等(定員29人以下)",$AM$426&gt;=2),AM419,""))</f>
        <v/>
      </c>
      <c r="AN526" s="312" t="str">
        <f>IF(AND('別紙3-1_区分⑤所要額内訳'!$I$4="大規模施設等(定員30人以上)",$AN$426&gt;=5),AN419,IF(AND('別紙3-1_区分⑤所要額内訳'!$I$4="小規模施設等(定員29人以下)",$AN$426&gt;=2),AN419,""))</f>
        <v/>
      </c>
      <c r="AO526" s="312" t="str">
        <f>IF(AND('別紙3-1_区分⑤所要額内訳'!$I$4="大規模施設等(定員30人以上)",$AO$426&gt;=5),AO419,IF(AND('別紙3-1_区分⑤所要額内訳'!$I$4="小規模施設等(定員29人以下)",$AO$426&gt;=2),AO419,""))</f>
        <v/>
      </c>
      <c r="AP526" s="312" t="str">
        <f>IF(AND('別紙3-1_区分⑤所要額内訳'!$I$4="大規模施設等(定員30人以上)",$AP$426&gt;=5),AP419,IF(AND('別紙3-1_区分⑤所要額内訳'!$I$4="小規模施設等(定員29人以下)",$AP$426&gt;=2),AP419,""))</f>
        <v/>
      </c>
      <c r="AQ526" s="312" t="str">
        <f>IF(AND('別紙3-1_区分⑤所要額内訳'!$I$4="大規模施設等(定員30人以上)",$AQ$426&gt;=5),AQ419,IF(AND('別紙3-1_区分⑤所要額内訳'!$I$4="小規模施設等(定員29人以下)",$AQ$426&gt;=2),AQ419,""))</f>
        <v/>
      </c>
      <c r="AR526" s="312" t="str">
        <f>IF(AND('別紙3-1_区分⑤所要額内訳'!$I$4="大規模施設等(定員30人以上)",$AR$426&gt;=5),AR419,IF(AND('別紙3-1_区分⑤所要額内訳'!$I$4="小規模施設等(定員29人以下)",$AR$426&gt;=2),AR419,""))</f>
        <v/>
      </c>
      <c r="AS526" s="312" t="str">
        <f>IF(AND('別紙3-1_区分⑤所要額内訳'!$I$4="大規模施設等(定員30人以上)",$AS$426&gt;=5),AS419,IF(AND('別紙3-1_区分⑤所要額内訳'!$I$4="小規模施設等(定員29人以下)",$AS$426&gt;=2),AS419,""))</f>
        <v/>
      </c>
      <c r="AT526" s="312" t="str">
        <f>IF(AND('別紙3-1_区分⑤所要額内訳'!$I$4="大規模施設等(定員30人以上)",$AT$426&gt;=5),AT419,IF(AND('別紙3-1_区分⑤所要額内訳'!$I$4="小規模施設等(定員29人以下)",$AT$426&gt;=2),AT419,""))</f>
        <v/>
      </c>
      <c r="AU526" s="312" t="str">
        <f>IF(AND('別紙3-1_区分⑤所要額内訳'!$I$4="大規模施設等(定員30人以上)",$AU$426&gt;=5),AU419,IF(AND('別紙3-1_区分⑤所要額内訳'!$I$4="小規模施設等(定員29人以下)",$AU$426&gt;=2),AU419,""))</f>
        <v/>
      </c>
      <c r="AV526" s="312" t="str">
        <f>IF(AND('別紙3-1_区分⑤所要額内訳'!$I$4="大規模施設等(定員30人以上)",$AV$426&gt;=5),AV419,IF(AND('別紙3-1_区分⑤所要額内訳'!$I$4="小規模施設等(定員29人以下)",$AV$426&gt;=2),AV419,""))</f>
        <v/>
      </c>
      <c r="AW526" s="312" t="str">
        <f>IF(AND('別紙3-1_区分⑤所要額内訳'!$I$4="大規模施設等(定員30人以上)",$AW$426&gt;=5),AW419,IF(AND('別紙3-1_区分⑤所要額内訳'!$I$4="小規模施設等(定員29人以下)",$AW$426&gt;=2),AW419,""))</f>
        <v/>
      </c>
      <c r="AX526" s="312" t="str">
        <f>IF(AND('別紙3-1_区分⑤所要額内訳'!$I$4="大規模施設等(定員30人以上)",$AX$426&gt;=5),AX419,IF(AND('別紙3-1_区分⑤所要額内訳'!$I$4="小規模施設等(定員29人以下)",$AX$426&gt;=2),AX419,""))</f>
        <v/>
      </c>
      <c r="AY526" s="312" t="str">
        <f>IF(AND('別紙3-1_区分⑤所要額内訳'!$I$4="大規模施設等(定員30人以上)",$AY$426&gt;=5),AY419,IF(AND('別紙3-1_区分⑤所要額内訳'!$I$4="小規模施設等(定員29人以下)",$AY$426&gt;=2),AY419,""))</f>
        <v/>
      </c>
      <c r="AZ526" s="312" t="str">
        <f>IF(AND('別紙3-1_区分⑤所要額内訳'!$I$4="大規模施設等(定員30人以上)",$AZ$426&gt;=5),AZ419,IF(AND('別紙3-1_区分⑤所要額内訳'!$I$4="小規模施設等(定員29人以下)",$AZ$426&gt;=2),AZ419,""))</f>
        <v/>
      </c>
      <c r="BA526" s="312" t="str">
        <f>IF(AND('別紙3-1_区分⑤所要額内訳'!$I$4="大規模施設等(定員30人以上)",$BA$426&gt;=5),BA419,IF(AND('別紙3-1_区分⑤所要額内訳'!$I$4="小規模施設等(定員29人以下)",$BA$426&gt;=2),BA419,""))</f>
        <v/>
      </c>
      <c r="BB526" s="311">
        <f t="shared" si="459"/>
        <v>0</v>
      </c>
    </row>
    <row r="527" spans="1:54">
      <c r="A527" s="307" t="str">
        <f t="shared" si="460"/>
        <v/>
      </c>
      <c r="B527" s="313" t="str">
        <f t="shared" si="460"/>
        <v/>
      </c>
      <c r="C527" s="307" t="str">
        <f t="shared" si="460"/>
        <v/>
      </c>
      <c r="D527" s="312" t="str">
        <f>IF(AND('別紙3-1_区分⑤所要額内訳'!$I$4="大規模施設等(定員30人以上)",$D$426&gt;=5),D420,IF(AND('別紙3-1_区分⑤所要額内訳'!$I$4="小規模施設等(定員29人以下)",$D$426&gt;=2),D420,""))</f>
        <v/>
      </c>
      <c r="E527" s="312" t="str">
        <f>IF(AND('別紙3-1_区分⑤所要額内訳'!$I$4="大規模施設等(定員30人以上)",$E$426&gt;=5),E420,IF(AND('別紙3-1_区分⑤所要額内訳'!$I$4="小規模施設等(定員29人以下)",$E$426&gt;=2),E420,""))</f>
        <v/>
      </c>
      <c r="F527" s="312" t="str">
        <f>IF(AND('別紙3-1_区分⑤所要額内訳'!$I$4="大規模施設等(定員30人以上)",$F$426&gt;=5),F420,IF(AND('別紙3-1_区分⑤所要額内訳'!$I$4="小規模施設等(定員29人以下)",$F$426&gt;=2),F420,""))</f>
        <v/>
      </c>
      <c r="G527" s="312" t="str">
        <f>IF(AND('別紙3-1_区分⑤所要額内訳'!$I$4="大規模施設等(定員30人以上)",$G$426&gt;=5),G420,IF(AND('別紙3-1_区分⑤所要額内訳'!$I$4="小規模施設等(定員29人以下)",$G$426&gt;=2),G420,""))</f>
        <v/>
      </c>
      <c r="H527" s="312" t="str">
        <f>IF(AND('別紙3-1_区分⑤所要額内訳'!$I$4="大規模施設等(定員30人以上)",$H$426&gt;=5),H420,IF(AND('別紙3-1_区分⑤所要額内訳'!$I$4="小規模施設等(定員29人以下)",$H$426&gt;=2),H420,""))</f>
        <v/>
      </c>
      <c r="I527" s="312" t="str">
        <f>IF(AND('別紙3-1_区分⑤所要額内訳'!$I$4="大規模施設等(定員30人以上)",$I$426&gt;=5),I420,IF(AND('別紙3-1_区分⑤所要額内訳'!$I$4="小規模施設等(定員29人以下)",$I$426&gt;=2),I420,""))</f>
        <v/>
      </c>
      <c r="J527" s="312" t="str">
        <f>IF(AND('別紙3-1_区分⑤所要額内訳'!$I$4="大規模施設等(定員30人以上)",$J$426&gt;=5),J420,IF(AND('別紙3-1_区分⑤所要額内訳'!$I$4="小規模施設等(定員29人以下)",$J$426&gt;=2),J420,""))</f>
        <v/>
      </c>
      <c r="K527" s="312" t="str">
        <f>IF(AND('別紙3-1_区分⑤所要額内訳'!$I$4="大規模施設等(定員30人以上)",$K$426&gt;=5),K420,IF(AND('別紙3-1_区分⑤所要額内訳'!$I$4="小規模施設等(定員29人以下)",$K$426&gt;=2),K420,""))</f>
        <v/>
      </c>
      <c r="L527" s="312" t="str">
        <f>IF(AND('別紙3-1_区分⑤所要額内訳'!$I$4="大規模施設等(定員30人以上)",$L$426&gt;=5),L420,IF(AND('別紙3-1_区分⑤所要額内訳'!$I$4="小規模施設等(定員29人以下)",$L$426&gt;=2),L420,""))</f>
        <v/>
      </c>
      <c r="M527" s="312" t="str">
        <f>IF(AND('別紙3-1_区分⑤所要額内訳'!$I$4="大規模施設等(定員30人以上)",$M$426&gt;=5),M420,IF(AND('別紙3-1_区分⑤所要額内訳'!$I$4="小規模施設等(定員29人以下)",$M$426&gt;=2),M420,""))</f>
        <v/>
      </c>
      <c r="N527" s="312" t="str">
        <f>IF(AND('別紙3-1_区分⑤所要額内訳'!$I$4="大規模施設等(定員30人以上)",$N$426&gt;=5),N420,IF(AND('別紙3-1_区分⑤所要額内訳'!$I$4="小規模施設等(定員29人以下)",$N$426&gt;=2),N420,""))</f>
        <v/>
      </c>
      <c r="O527" s="312" t="str">
        <f>IF(AND('別紙3-1_区分⑤所要額内訳'!$I$4="大規模施設等(定員30人以上)",$O$426&gt;=5),O420,IF(AND('別紙3-1_区分⑤所要額内訳'!$I$4="小規模施設等(定員29人以下)",$O$426&gt;=2),O420,""))</f>
        <v/>
      </c>
      <c r="P527" s="312" t="str">
        <f>IF(AND('別紙3-1_区分⑤所要額内訳'!$I$4="大規模施設等(定員30人以上)",$P$426&gt;=5),P420,IF(AND('別紙3-1_区分⑤所要額内訳'!$I$4="小規模施設等(定員29人以下)",$P$426&gt;=2),P420,""))</f>
        <v/>
      </c>
      <c r="Q527" s="312" t="str">
        <f>IF(AND('別紙3-1_区分⑤所要額内訳'!$I$4="大規模施設等(定員30人以上)",$Q$426&gt;=5),Q420,IF(AND('別紙3-1_区分⑤所要額内訳'!$I$4="小規模施設等(定員29人以下)",$Q$426&gt;=2),Q420,""))</f>
        <v/>
      </c>
      <c r="R527" s="312" t="str">
        <f>IF(AND('別紙3-1_区分⑤所要額内訳'!$I$4="大規模施設等(定員30人以上)",$R$426&gt;=5),R420,IF(AND('別紙3-1_区分⑤所要額内訳'!$I$4="小規模施設等(定員29人以下)",$R$426&gt;=2),R420,""))</f>
        <v/>
      </c>
      <c r="S527" s="312" t="str">
        <f>IF(AND('別紙3-1_区分⑤所要額内訳'!$I$4="大規模施設等(定員30人以上)",$S$426&gt;=5),S420,IF(AND('別紙3-1_区分⑤所要額内訳'!$I$4="小規模施設等(定員29人以下)",$S$426&gt;=2),S420,""))</f>
        <v/>
      </c>
      <c r="T527" s="312" t="str">
        <f>IF(AND('別紙3-1_区分⑤所要額内訳'!$I$4="大規模施設等(定員30人以上)",$T$426&gt;=5),T420,IF(AND('別紙3-1_区分⑤所要額内訳'!$I$4="小規模施設等(定員29人以下)",$T$426&gt;=2),T420,""))</f>
        <v/>
      </c>
      <c r="U527" s="312" t="str">
        <f>IF(AND('別紙3-1_区分⑤所要額内訳'!$I$4="大規模施設等(定員30人以上)",$U$426&gt;=5),U420,IF(AND('別紙3-1_区分⑤所要額内訳'!$I$4="小規模施設等(定員29人以下)",$U$426&gt;=2),U420,""))</f>
        <v/>
      </c>
      <c r="V527" s="312" t="str">
        <f>IF(AND('別紙3-1_区分⑤所要額内訳'!$I$4="大規模施設等(定員30人以上)",$V$426&gt;=5),V420,IF(AND('別紙3-1_区分⑤所要額内訳'!$I$4="小規模施設等(定員29人以下)",$V$426&gt;=2),V420,""))</f>
        <v/>
      </c>
      <c r="W527" s="312" t="str">
        <f>IF(AND('別紙3-1_区分⑤所要額内訳'!$I$4="大規模施設等(定員30人以上)",$W$426&gt;=5),W420,IF(AND('別紙3-1_区分⑤所要額内訳'!$I$4="小規模施設等(定員29人以下)",$W$426&gt;=2),W420,""))</f>
        <v/>
      </c>
      <c r="X527" s="312" t="str">
        <f>IF(AND('別紙3-1_区分⑤所要額内訳'!$I$4="大規模施設等(定員30人以上)",$X$426&gt;=5),X420,IF(AND('別紙3-1_区分⑤所要額内訳'!$I$4="小規模施設等(定員29人以下)",$X$426&gt;=2),X420,""))</f>
        <v/>
      </c>
      <c r="Y527" s="312" t="str">
        <f>IF(AND('別紙3-1_区分⑤所要額内訳'!$I$4="大規模施設等(定員30人以上)",$Y$426&gt;=5),Y420,IF(AND('別紙3-1_区分⑤所要額内訳'!$I$4="小規模施設等(定員29人以下)",$Y$426&gt;=2),Y420,""))</f>
        <v/>
      </c>
      <c r="Z527" s="312" t="str">
        <f>IF(AND('別紙3-1_区分⑤所要額内訳'!$I$4="大規模施設等(定員30人以上)",$Z$426&gt;=5),Z420,IF(AND('別紙3-1_区分⑤所要額内訳'!$I$4="小規模施設等(定員29人以下)",$Z$426&gt;=2),Z420,""))</f>
        <v/>
      </c>
      <c r="AA527" s="312" t="str">
        <f>IF(AND('別紙3-1_区分⑤所要額内訳'!$I$4="大規模施設等(定員30人以上)",$AA$426&gt;=5),AA420,IF(AND('別紙3-1_区分⑤所要額内訳'!$I$4="小規模施設等(定員29人以下)",$AA$426&gt;=2),AA420,""))</f>
        <v/>
      </c>
      <c r="AB527" s="312" t="str">
        <f>IF(AND('別紙3-1_区分⑤所要額内訳'!$I$4="大規模施設等(定員30人以上)",$AB$426&gt;=5),AB420,IF(AND('別紙3-1_区分⑤所要額内訳'!$I$4="小規模施設等(定員29人以下)",$AB$426&gt;=2),AB420,""))</f>
        <v/>
      </c>
      <c r="AC527" s="312" t="str">
        <f>IF(AND('別紙3-1_区分⑤所要額内訳'!$I$4="大規模施設等(定員30人以上)",$AC$426&gt;=5),AC420,IF(AND('別紙3-1_区分⑤所要額内訳'!$I$4="小規模施設等(定員29人以下)",$AC$426&gt;=2),AC420,""))</f>
        <v/>
      </c>
      <c r="AD527" s="312" t="str">
        <f>IF(AND('別紙3-1_区分⑤所要額内訳'!$I$4="大規模施設等(定員30人以上)",$AD$426&gt;=5),AD420,IF(AND('別紙3-1_区分⑤所要額内訳'!$I$4="小規模施設等(定員29人以下)",$AD$426&gt;=2),AD420,""))</f>
        <v/>
      </c>
      <c r="AE527" s="312" t="str">
        <f>IF(AND('別紙3-1_区分⑤所要額内訳'!$I$4="大規模施設等(定員30人以上)",$AE$426&gt;=5),AE420,IF(AND('別紙3-1_区分⑤所要額内訳'!$I$4="小規模施設等(定員29人以下)",$AE$426&gt;=2),AE420,""))</f>
        <v/>
      </c>
      <c r="AF527" s="312" t="str">
        <f>IF(AND('別紙3-1_区分⑤所要額内訳'!$I$4="大規模施設等(定員30人以上)",$AF$426&gt;=5),AF420,IF(AND('別紙3-1_区分⑤所要額内訳'!$I$4="小規模施設等(定員29人以下)",$AF$426&gt;=2),AF420,""))</f>
        <v/>
      </c>
      <c r="AG527" s="312" t="str">
        <f>IF(AND('別紙3-1_区分⑤所要額内訳'!$I$4="大規模施設等(定員30人以上)",$AG$426&gt;=5),AG420,IF(AND('別紙3-1_区分⑤所要額内訳'!$I$4="小規模施設等(定員29人以下)",$AG$426&gt;=2),AG420,""))</f>
        <v/>
      </c>
      <c r="AH527" s="312" t="str">
        <f>IF(AND('別紙3-1_区分⑤所要額内訳'!$I$4="大規模施設等(定員30人以上)",$AH$426&gt;=5),AH420,IF(AND('別紙3-1_区分⑤所要額内訳'!$I$4="小規模施設等(定員29人以下)",$AH$426&gt;=2),AH420,""))</f>
        <v/>
      </c>
      <c r="AI527" s="312" t="str">
        <f>IF(AND('別紙3-1_区分⑤所要額内訳'!$I$4="大規模施設等(定員30人以上)",$AI$426&gt;=5),AI420,IF(AND('別紙3-1_区分⑤所要額内訳'!$I$4="小規模施設等(定員29人以下)",$AI$426&gt;=2),AI420,""))</f>
        <v/>
      </c>
      <c r="AJ527" s="312" t="str">
        <f>IF(AND('別紙3-1_区分⑤所要額内訳'!$I$4="大規模施設等(定員30人以上)",$AJ$426&gt;=5),AJ420,IF(AND('別紙3-1_区分⑤所要額内訳'!$I$4="小規模施設等(定員29人以下)",$AJ$426&gt;=2),AJ420,""))</f>
        <v/>
      </c>
      <c r="AK527" s="312" t="str">
        <f>IF(AND('別紙3-1_区分⑤所要額内訳'!$I$4="大規模施設等(定員30人以上)",$AK$426&gt;=5),AK420,IF(AND('別紙3-1_区分⑤所要額内訳'!$I$4="小規模施設等(定員29人以下)",$AK$426&gt;=2),AK420,""))</f>
        <v/>
      </c>
      <c r="AL527" s="312" t="str">
        <f>IF(AND('別紙3-1_区分⑤所要額内訳'!$I$4="大規模施設等(定員30人以上)",$AL$426&gt;=5),AL420,IF(AND('別紙3-1_区分⑤所要額内訳'!$I$4="小規模施設等(定員29人以下)",$AL$426&gt;=2),AL420,""))</f>
        <v/>
      </c>
      <c r="AM527" s="312" t="str">
        <f>IF(AND('別紙3-1_区分⑤所要額内訳'!$I$4="大規模施設等(定員30人以上)",$AM$426&gt;=5),AM420,IF(AND('別紙3-1_区分⑤所要額内訳'!$I$4="小規模施設等(定員29人以下)",$AM$426&gt;=2),AM420,""))</f>
        <v/>
      </c>
      <c r="AN527" s="312" t="str">
        <f>IF(AND('別紙3-1_区分⑤所要額内訳'!$I$4="大規模施設等(定員30人以上)",$AN$426&gt;=5),AN420,IF(AND('別紙3-1_区分⑤所要額内訳'!$I$4="小規模施設等(定員29人以下)",$AN$426&gt;=2),AN420,""))</f>
        <v/>
      </c>
      <c r="AO527" s="312" t="str">
        <f>IF(AND('別紙3-1_区分⑤所要額内訳'!$I$4="大規模施設等(定員30人以上)",$AO$426&gt;=5),AO420,IF(AND('別紙3-1_区分⑤所要額内訳'!$I$4="小規模施設等(定員29人以下)",$AO$426&gt;=2),AO420,""))</f>
        <v/>
      </c>
      <c r="AP527" s="312" t="str">
        <f>IF(AND('別紙3-1_区分⑤所要額内訳'!$I$4="大規模施設等(定員30人以上)",$AP$426&gt;=5),AP420,IF(AND('別紙3-1_区分⑤所要額内訳'!$I$4="小規模施設等(定員29人以下)",$AP$426&gt;=2),AP420,""))</f>
        <v/>
      </c>
      <c r="AQ527" s="312" t="str">
        <f>IF(AND('別紙3-1_区分⑤所要額内訳'!$I$4="大規模施設等(定員30人以上)",$AQ$426&gt;=5),AQ420,IF(AND('別紙3-1_区分⑤所要額内訳'!$I$4="小規模施設等(定員29人以下)",$AQ$426&gt;=2),AQ420,""))</f>
        <v/>
      </c>
      <c r="AR527" s="312" t="str">
        <f>IF(AND('別紙3-1_区分⑤所要額内訳'!$I$4="大規模施設等(定員30人以上)",$AR$426&gt;=5),AR420,IF(AND('別紙3-1_区分⑤所要額内訳'!$I$4="小規模施設等(定員29人以下)",$AR$426&gt;=2),AR420,""))</f>
        <v/>
      </c>
      <c r="AS527" s="312" t="str">
        <f>IF(AND('別紙3-1_区分⑤所要額内訳'!$I$4="大規模施設等(定員30人以上)",$AS$426&gt;=5),AS420,IF(AND('別紙3-1_区分⑤所要額内訳'!$I$4="小規模施設等(定員29人以下)",$AS$426&gt;=2),AS420,""))</f>
        <v/>
      </c>
      <c r="AT527" s="312" t="str">
        <f>IF(AND('別紙3-1_区分⑤所要額内訳'!$I$4="大規模施設等(定員30人以上)",$AT$426&gt;=5),AT420,IF(AND('別紙3-1_区分⑤所要額内訳'!$I$4="小規模施設等(定員29人以下)",$AT$426&gt;=2),AT420,""))</f>
        <v/>
      </c>
      <c r="AU527" s="312" t="str">
        <f>IF(AND('別紙3-1_区分⑤所要額内訳'!$I$4="大規模施設等(定員30人以上)",$AU$426&gt;=5),AU420,IF(AND('別紙3-1_区分⑤所要額内訳'!$I$4="小規模施設等(定員29人以下)",$AU$426&gt;=2),AU420,""))</f>
        <v/>
      </c>
      <c r="AV527" s="312" t="str">
        <f>IF(AND('別紙3-1_区分⑤所要額内訳'!$I$4="大規模施設等(定員30人以上)",$AV$426&gt;=5),AV420,IF(AND('別紙3-1_区分⑤所要額内訳'!$I$4="小規模施設等(定員29人以下)",$AV$426&gt;=2),AV420,""))</f>
        <v/>
      </c>
      <c r="AW527" s="312" t="str">
        <f>IF(AND('別紙3-1_区分⑤所要額内訳'!$I$4="大規模施設等(定員30人以上)",$AW$426&gt;=5),AW420,IF(AND('別紙3-1_区分⑤所要額内訳'!$I$4="小規模施設等(定員29人以下)",$AW$426&gt;=2),AW420,""))</f>
        <v/>
      </c>
      <c r="AX527" s="312" t="str">
        <f>IF(AND('別紙3-1_区分⑤所要額内訳'!$I$4="大規模施設等(定員30人以上)",$AX$426&gt;=5),AX420,IF(AND('別紙3-1_区分⑤所要額内訳'!$I$4="小規模施設等(定員29人以下)",$AX$426&gt;=2),AX420,""))</f>
        <v/>
      </c>
      <c r="AY527" s="312" t="str">
        <f>IF(AND('別紙3-1_区分⑤所要額内訳'!$I$4="大規模施設等(定員30人以上)",$AY$426&gt;=5),AY420,IF(AND('別紙3-1_区分⑤所要額内訳'!$I$4="小規模施設等(定員29人以下)",$AY$426&gt;=2),AY420,""))</f>
        <v/>
      </c>
      <c r="AZ527" s="312" t="str">
        <f>IF(AND('別紙3-1_区分⑤所要額内訳'!$I$4="大規模施設等(定員30人以上)",$AZ$426&gt;=5),AZ420,IF(AND('別紙3-1_区分⑤所要額内訳'!$I$4="小規模施設等(定員29人以下)",$AZ$426&gt;=2),AZ420,""))</f>
        <v/>
      </c>
      <c r="BA527" s="312" t="str">
        <f>IF(AND('別紙3-1_区分⑤所要額内訳'!$I$4="大規模施設等(定員30人以上)",$BA$426&gt;=5),BA420,IF(AND('別紙3-1_区分⑤所要額内訳'!$I$4="小規模施設等(定員29人以下)",$BA$426&gt;=2),BA420,""))</f>
        <v/>
      </c>
      <c r="BB527" s="311">
        <f t="shared" si="459"/>
        <v>0</v>
      </c>
    </row>
    <row r="528" spans="1:54">
      <c r="A528" s="307" t="str">
        <f t="shared" si="460"/>
        <v/>
      </c>
      <c r="B528" s="313" t="str">
        <f t="shared" si="460"/>
        <v/>
      </c>
      <c r="C528" s="307" t="str">
        <f t="shared" si="460"/>
        <v/>
      </c>
      <c r="D528" s="312" t="str">
        <f>IF(AND('別紙3-1_区分⑤所要額内訳'!$I$4="大規模施設等(定員30人以上)",$D$426&gt;=5),D421,IF(AND('別紙3-1_区分⑤所要額内訳'!$I$4="小規模施設等(定員29人以下)",$D$426&gt;=2),D421,""))</f>
        <v/>
      </c>
      <c r="E528" s="312" t="str">
        <f>IF(AND('別紙3-1_区分⑤所要額内訳'!$I$4="大規模施設等(定員30人以上)",$E$426&gt;=5),E421,IF(AND('別紙3-1_区分⑤所要額内訳'!$I$4="小規模施設等(定員29人以下)",$E$426&gt;=2),E421,""))</f>
        <v/>
      </c>
      <c r="F528" s="312" t="str">
        <f>IF(AND('別紙3-1_区分⑤所要額内訳'!$I$4="大規模施設等(定員30人以上)",$F$426&gt;=5),F421,IF(AND('別紙3-1_区分⑤所要額内訳'!$I$4="小規模施設等(定員29人以下)",$F$426&gt;=2),F421,""))</f>
        <v/>
      </c>
      <c r="G528" s="312" t="str">
        <f>IF(AND('別紙3-1_区分⑤所要額内訳'!$I$4="大規模施設等(定員30人以上)",$G$426&gt;=5),G421,IF(AND('別紙3-1_区分⑤所要額内訳'!$I$4="小規模施設等(定員29人以下)",$G$426&gt;=2),G421,""))</f>
        <v/>
      </c>
      <c r="H528" s="312" t="str">
        <f>IF(AND('別紙3-1_区分⑤所要額内訳'!$I$4="大規模施設等(定員30人以上)",$H$426&gt;=5),H421,IF(AND('別紙3-1_区分⑤所要額内訳'!$I$4="小規模施設等(定員29人以下)",$H$426&gt;=2),H421,""))</f>
        <v/>
      </c>
      <c r="I528" s="312" t="str">
        <f>IF(AND('別紙3-1_区分⑤所要額内訳'!$I$4="大規模施設等(定員30人以上)",$I$426&gt;=5),I421,IF(AND('別紙3-1_区分⑤所要額内訳'!$I$4="小規模施設等(定員29人以下)",$I$426&gt;=2),I421,""))</f>
        <v/>
      </c>
      <c r="J528" s="312" t="str">
        <f>IF(AND('別紙3-1_区分⑤所要額内訳'!$I$4="大規模施設等(定員30人以上)",$J$426&gt;=5),J421,IF(AND('別紙3-1_区分⑤所要額内訳'!$I$4="小規模施設等(定員29人以下)",$J$426&gt;=2),J421,""))</f>
        <v/>
      </c>
      <c r="K528" s="312" t="str">
        <f>IF(AND('別紙3-1_区分⑤所要額内訳'!$I$4="大規模施設等(定員30人以上)",$K$426&gt;=5),K421,IF(AND('別紙3-1_区分⑤所要額内訳'!$I$4="小規模施設等(定員29人以下)",$K$426&gt;=2),K421,""))</f>
        <v/>
      </c>
      <c r="L528" s="312" t="str">
        <f>IF(AND('別紙3-1_区分⑤所要額内訳'!$I$4="大規模施設等(定員30人以上)",$L$426&gt;=5),L421,IF(AND('別紙3-1_区分⑤所要額内訳'!$I$4="小規模施設等(定員29人以下)",$L$426&gt;=2),L421,""))</f>
        <v/>
      </c>
      <c r="M528" s="312" t="str">
        <f>IF(AND('別紙3-1_区分⑤所要額内訳'!$I$4="大規模施設等(定員30人以上)",$M$426&gt;=5),M421,IF(AND('別紙3-1_区分⑤所要額内訳'!$I$4="小規模施設等(定員29人以下)",$M$426&gt;=2),M421,""))</f>
        <v/>
      </c>
      <c r="N528" s="312" t="str">
        <f>IF(AND('別紙3-1_区分⑤所要額内訳'!$I$4="大規模施設等(定員30人以上)",$N$426&gt;=5),N421,IF(AND('別紙3-1_区分⑤所要額内訳'!$I$4="小規模施設等(定員29人以下)",$N$426&gt;=2),N421,""))</f>
        <v/>
      </c>
      <c r="O528" s="312" t="str">
        <f>IF(AND('別紙3-1_区分⑤所要額内訳'!$I$4="大規模施設等(定員30人以上)",$O$426&gt;=5),O421,IF(AND('別紙3-1_区分⑤所要額内訳'!$I$4="小規模施設等(定員29人以下)",$O$426&gt;=2),O421,""))</f>
        <v/>
      </c>
      <c r="P528" s="312" t="str">
        <f>IF(AND('別紙3-1_区分⑤所要額内訳'!$I$4="大規模施設等(定員30人以上)",$P$426&gt;=5),P421,IF(AND('別紙3-1_区分⑤所要額内訳'!$I$4="小規模施設等(定員29人以下)",$P$426&gt;=2),P421,""))</f>
        <v/>
      </c>
      <c r="Q528" s="312" t="str">
        <f>IF(AND('別紙3-1_区分⑤所要額内訳'!$I$4="大規模施設等(定員30人以上)",$Q$426&gt;=5),Q421,IF(AND('別紙3-1_区分⑤所要額内訳'!$I$4="小規模施設等(定員29人以下)",$Q$426&gt;=2),Q421,""))</f>
        <v/>
      </c>
      <c r="R528" s="312" t="str">
        <f>IF(AND('別紙3-1_区分⑤所要額内訳'!$I$4="大規模施設等(定員30人以上)",$R$426&gt;=5),R421,IF(AND('別紙3-1_区分⑤所要額内訳'!$I$4="小規模施設等(定員29人以下)",$R$426&gt;=2),R421,""))</f>
        <v/>
      </c>
      <c r="S528" s="312" t="str">
        <f>IF(AND('別紙3-1_区分⑤所要額内訳'!$I$4="大規模施設等(定員30人以上)",$S$426&gt;=5),S421,IF(AND('別紙3-1_区分⑤所要額内訳'!$I$4="小規模施設等(定員29人以下)",$S$426&gt;=2),S421,""))</f>
        <v/>
      </c>
      <c r="T528" s="312" t="str">
        <f>IF(AND('別紙3-1_区分⑤所要額内訳'!$I$4="大規模施設等(定員30人以上)",$T$426&gt;=5),T421,IF(AND('別紙3-1_区分⑤所要額内訳'!$I$4="小規模施設等(定員29人以下)",$T$426&gt;=2),T421,""))</f>
        <v/>
      </c>
      <c r="U528" s="312" t="str">
        <f>IF(AND('別紙3-1_区分⑤所要額内訳'!$I$4="大規模施設等(定員30人以上)",$U$426&gt;=5),U421,IF(AND('別紙3-1_区分⑤所要額内訳'!$I$4="小規模施設等(定員29人以下)",$U$426&gt;=2),U421,""))</f>
        <v/>
      </c>
      <c r="V528" s="312" t="str">
        <f>IF(AND('別紙3-1_区分⑤所要額内訳'!$I$4="大規模施設等(定員30人以上)",$V$426&gt;=5),V421,IF(AND('別紙3-1_区分⑤所要額内訳'!$I$4="小規模施設等(定員29人以下)",$V$426&gt;=2),V421,""))</f>
        <v/>
      </c>
      <c r="W528" s="312" t="str">
        <f>IF(AND('別紙3-1_区分⑤所要額内訳'!$I$4="大規模施設等(定員30人以上)",$W$426&gt;=5),W421,IF(AND('別紙3-1_区分⑤所要額内訳'!$I$4="小規模施設等(定員29人以下)",$W$426&gt;=2),W421,""))</f>
        <v/>
      </c>
      <c r="X528" s="312" t="str">
        <f>IF(AND('別紙3-1_区分⑤所要額内訳'!$I$4="大規模施設等(定員30人以上)",$X$426&gt;=5),X421,IF(AND('別紙3-1_区分⑤所要額内訳'!$I$4="小規模施設等(定員29人以下)",$X$426&gt;=2),X421,""))</f>
        <v/>
      </c>
      <c r="Y528" s="312" t="str">
        <f>IF(AND('別紙3-1_区分⑤所要額内訳'!$I$4="大規模施設等(定員30人以上)",$Y$426&gt;=5),Y421,IF(AND('別紙3-1_区分⑤所要額内訳'!$I$4="小規模施設等(定員29人以下)",$Y$426&gt;=2),Y421,""))</f>
        <v/>
      </c>
      <c r="Z528" s="312" t="str">
        <f>IF(AND('別紙3-1_区分⑤所要額内訳'!$I$4="大規模施設等(定員30人以上)",$Z$426&gt;=5),Z421,IF(AND('別紙3-1_区分⑤所要額内訳'!$I$4="小規模施設等(定員29人以下)",$Z$426&gt;=2),Z421,""))</f>
        <v/>
      </c>
      <c r="AA528" s="312" t="str">
        <f>IF(AND('別紙3-1_区分⑤所要額内訳'!$I$4="大規模施設等(定員30人以上)",$AA$426&gt;=5),AA421,IF(AND('別紙3-1_区分⑤所要額内訳'!$I$4="小規模施設等(定員29人以下)",$AA$426&gt;=2),AA421,""))</f>
        <v/>
      </c>
      <c r="AB528" s="312" t="str">
        <f>IF(AND('別紙3-1_区分⑤所要額内訳'!$I$4="大規模施設等(定員30人以上)",$AB$426&gt;=5),AB421,IF(AND('別紙3-1_区分⑤所要額内訳'!$I$4="小規模施設等(定員29人以下)",$AB$426&gt;=2),AB421,""))</f>
        <v/>
      </c>
      <c r="AC528" s="312" t="str">
        <f>IF(AND('別紙3-1_区分⑤所要額内訳'!$I$4="大規模施設等(定員30人以上)",$AC$426&gt;=5),AC421,IF(AND('別紙3-1_区分⑤所要額内訳'!$I$4="小規模施設等(定員29人以下)",$AC$426&gt;=2),AC421,""))</f>
        <v/>
      </c>
      <c r="AD528" s="312" t="str">
        <f>IF(AND('別紙3-1_区分⑤所要額内訳'!$I$4="大規模施設等(定員30人以上)",$AD$426&gt;=5),AD421,IF(AND('別紙3-1_区分⑤所要額内訳'!$I$4="小規模施設等(定員29人以下)",$AD$426&gt;=2),AD421,""))</f>
        <v/>
      </c>
      <c r="AE528" s="312" t="str">
        <f>IF(AND('別紙3-1_区分⑤所要額内訳'!$I$4="大規模施設等(定員30人以上)",$AE$426&gt;=5),AE421,IF(AND('別紙3-1_区分⑤所要額内訳'!$I$4="小規模施設等(定員29人以下)",$AE$426&gt;=2),AE421,""))</f>
        <v/>
      </c>
      <c r="AF528" s="312" t="str">
        <f>IF(AND('別紙3-1_区分⑤所要額内訳'!$I$4="大規模施設等(定員30人以上)",$AF$426&gt;=5),AF421,IF(AND('別紙3-1_区分⑤所要額内訳'!$I$4="小規模施設等(定員29人以下)",$AF$426&gt;=2),AF421,""))</f>
        <v/>
      </c>
      <c r="AG528" s="312" t="str">
        <f>IF(AND('別紙3-1_区分⑤所要額内訳'!$I$4="大規模施設等(定員30人以上)",$AG$426&gt;=5),AG421,IF(AND('別紙3-1_区分⑤所要額内訳'!$I$4="小規模施設等(定員29人以下)",$AG$426&gt;=2),AG421,""))</f>
        <v/>
      </c>
      <c r="AH528" s="312" t="str">
        <f>IF(AND('別紙3-1_区分⑤所要額内訳'!$I$4="大規模施設等(定員30人以上)",$AH$426&gt;=5),AH421,IF(AND('別紙3-1_区分⑤所要額内訳'!$I$4="小規模施設等(定員29人以下)",$AH$426&gt;=2),AH421,""))</f>
        <v/>
      </c>
      <c r="AI528" s="312" t="str">
        <f>IF(AND('別紙3-1_区分⑤所要額内訳'!$I$4="大規模施設等(定員30人以上)",$AI$426&gt;=5),AI421,IF(AND('別紙3-1_区分⑤所要額内訳'!$I$4="小規模施設等(定員29人以下)",$AI$426&gt;=2),AI421,""))</f>
        <v/>
      </c>
      <c r="AJ528" s="312" t="str">
        <f>IF(AND('別紙3-1_区分⑤所要額内訳'!$I$4="大規模施設等(定員30人以上)",$AJ$426&gt;=5),AJ421,IF(AND('別紙3-1_区分⑤所要額内訳'!$I$4="小規模施設等(定員29人以下)",$AJ$426&gt;=2),AJ421,""))</f>
        <v/>
      </c>
      <c r="AK528" s="312" t="str">
        <f>IF(AND('別紙3-1_区分⑤所要額内訳'!$I$4="大規模施設等(定員30人以上)",$AK$426&gt;=5),AK421,IF(AND('別紙3-1_区分⑤所要額内訳'!$I$4="小規模施設等(定員29人以下)",$AK$426&gt;=2),AK421,""))</f>
        <v/>
      </c>
      <c r="AL528" s="312" t="str">
        <f>IF(AND('別紙3-1_区分⑤所要額内訳'!$I$4="大規模施設等(定員30人以上)",$AL$426&gt;=5),AL421,IF(AND('別紙3-1_区分⑤所要額内訳'!$I$4="小規模施設等(定員29人以下)",$AL$426&gt;=2),AL421,""))</f>
        <v/>
      </c>
      <c r="AM528" s="312" t="str">
        <f>IF(AND('別紙3-1_区分⑤所要額内訳'!$I$4="大規模施設等(定員30人以上)",$AM$426&gt;=5),AM421,IF(AND('別紙3-1_区分⑤所要額内訳'!$I$4="小規模施設等(定員29人以下)",$AM$426&gt;=2),AM421,""))</f>
        <v/>
      </c>
      <c r="AN528" s="312" t="str">
        <f>IF(AND('別紙3-1_区分⑤所要額内訳'!$I$4="大規模施設等(定員30人以上)",$AN$426&gt;=5),AN421,IF(AND('別紙3-1_区分⑤所要額内訳'!$I$4="小規模施設等(定員29人以下)",$AN$426&gt;=2),AN421,""))</f>
        <v/>
      </c>
      <c r="AO528" s="312" t="str">
        <f>IF(AND('別紙3-1_区分⑤所要額内訳'!$I$4="大規模施設等(定員30人以上)",$AO$426&gt;=5),AO421,IF(AND('別紙3-1_区分⑤所要額内訳'!$I$4="小規模施設等(定員29人以下)",$AO$426&gt;=2),AO421,""))</f>
        <v/>
      </c>
      <c r="AP528" s="312" t="str">
        <f>IF(AND('別紙3-1_区分⑤所要額内訳'!$I$4="大規模施設等(定員30人以上)",$AP$426&gt;=5),AP421,IF(AND('別紙3-1_区分⑤所要額内訳'!$I$4="小規模施設等(定員29人以下)",$AP$426&gt;=2),AP421,""))</f>
        <v/>
      </c>
      <c r="AQ528" s="312" t="str">
        <f>IF(AND('別紙3-1_区分⑤所要額内訳'!$I$4="大規模施設等(定員30人以上)",$AQ$426&gt;=5),AQ421,IF(AND('別紙3-1_区分⑤所要額内訳'!$I$4="小規模施設等(定員29人以下)",$AQ$426&gt;=2),AQ421,""))</f>
        <v/>
      </c>
      <c r="AR528" s="312" t="str">
        <f>IF(AND('別紙3-1_区分⑤所要額内訳'!$I$4="大規模施設等(定員30人以上)",$AR$426&gt;=5),AR421,IF(AND('別紙3-1_区分⑤所要額内訳'!$I$4="小規模施設等(定員29人以下)",$AR$426&gt;=2),AR421,""))</f>
        <v/>
      </c>
      <c r="AS528" s="312" t="str">
        <f>IF(AND('別紙3-1_区分⑤所要額内訳'!$I$4="大規模施設等(定員30人以上)",$AS$426&gt;=5),AS421,IF(AND('別紙3-1_区分⑤所要額内訳'!$I$4="小規模施設等(定員29人以下)",$AS$426&gt;=2),AS421,""))</f>
        <v/>
      </c>
      <c r="AT528" s="312" t="str">
        <f>IF(AND('別紙3-1_区分⑤所要額内訳'!$I$4="大規模施設等(定員30人以上)",$AT$426&gt;=5),AT421,IF(AND('別紙3-1_区分⑤所要額内訳'!$I$4="小規模施設等(定員29人以下)",$AT$426&gt;=2),AT421,""))</f>
        <v/>
      </c>
      <c r="AU528" s="312" t="str">
        <f>IF(AND('別紙3-1_区分⑤所要額内訳'!$I$4="大規模施設等(定員30人以上)",$AU$426&gt;=5),AU421,IF(AND('別紙3-1_区分⑤所要額内訳'!$I$4="小規模施設等(定員29人以下)",$AU$426&gt;=2),AU421,""))</f>
        <v/>
      </c>
      <c r="AV528" s="312" t="str">
        <f>IF(AND('別紙3-1_区分⑤所要額内訳'!$I$4="大規模施設等(定員30人以上)",$AV$426&gt;=5),AV421,IF(AND('別紙3-1_区分⑤所要額内訳'!$I$4="小規模施設等(定員29人以下)",$AV$426&gt;=2),AV421,""))</f>
        <v/>
      </c>
      <c r="AW528" s="312" t="str">
        <f>IF(AND('別紙3-1_区分⑤所要額内訳'!$I$4="大規模施設等(定員30人以上)",$AW$426&gt;=5),AW421,IF(AND('別紙3-1_区分⑤所要額内訳'!$I$4="小規模施設等(定員29人以下)",$AW$426&gt;=2),AW421,""))</f>
        <v/>
      </c>
      <c r="AX528" s="312" t="str">
        <f>IF(AND('別紙3-1_区分⑤所要額内訳'!$I$4="大規模施設等(定員30人以上)",$AX$426&gt;=5),AX421,IF(AND('別紙3-1_区分⑤所要額内訳'!$I$4="小規模施設等(定員29人以下)",$AX$426&gt;=2),AX421,""))</f>
        <v/>
      </c>
      <c r="AY528" s="312" t="str">
        <f>IF(AND('別紙3-1_区分⑤所要額内訳'!$I$4="大規模施設等(定員30人以上)",$AY$426&gt;=5),AY421,IF(AND('別紙3-1_区分⑤所要額内訳'!$I$4="小規模施設等(定員29人以下)",$AY$426&gt;=2),AY421,""))</f>
        <v/>
      </c>
      <c r="AZ528" s="312" t="str">
        <f>IF(AND('別紙3-1_区分⑤所要額内訳'!$I$4="大規模施設等(定員30人以上)",$AZ$426&gt;=5),AZ421,IF(AND('別紙3-1_区分⑤所要額内訳'!$I$4="小規模施設等(定員29人以下)",$AZ$426&gt;=2),AZ421,""))</f>
        <v/>
      </c>
      <c r="BA528" s="312" t="str">
        <f>IF(AND('別紙3-1_区分⑤所要額内訳'!$I$4="大規模施設等(定員30人以上)",$BA$426&gt;=5),BA421,IF(AND('別紙3-1_区分⑤所要額内訳'!$I$4="小規模施設等(定員29人以下)",$BA$426&gt;=2),BA421,""))</f>
        <v/>
      </c>
      <c r="BB528" s="311">
        <f t="shared" si="459"/>
        <v>0</v>
      </c>
    </row>
    <row r="529" spans="1:54">
      <c r="A529" s="307" t="str">
        <f t="shared" si="460"/>
        <v/>
      </c>
      <c r="B529" s="313" t="str">
        <f t="shared" si="460"/>
        <v/>
      </c>
      <c r="C529" s="307" t="str">
        <f t="shared" si="460"/>
        <v/>
      </c>
      <c r="D529" s="312" t="str">
        <f>IF(AND('別紙3-1_区分⑤所要額内訳'!$I$4="大規模施設等(定員30人以上)",$D$426&gt;=5),D422,IF(AND('別紙3-1_区分⑤所要額内訳'!$I$4="小規模施設等(定員29人以下)",$D$426&gt;=2),D422,""))</f>
        <v/>
      </c>
      <c r="E529" s="312" t="str">
        <f>IF(AND('別紙3-1_区分⑤所要額内訳'!$I$4="大規模施設等(定員30人以上)",$E$426&gt;=5),E422,IF(AND('別紙3-1_区分⑤所要額内訳'!$I$4="小規模施設等(定員29人以下)",$E$426&gt;=2),E422,""))</f>
        <v/>
      </c>
      <c r="F529" s="312" t="str">
        <f>IF(AND('別紙3-1_区分⑤所要額内訳'!$I$4="大規模施設等(定員30人以上)",$F$426&gt;=5),F422,IF(AND('別紙3-1_区分⑤所要額内訳'!$I$4="小規模施設等(定員29人以下)",$F$426&gt;=2),F422,""))</f>
        <v/>
      </c>
      <c r="G529" s="312" t="str">
        <f>IF(AND('別紙3-1_区分⑤所要額内訳'!$I$4="大規模施設等(定員30人以上)",$G$426&gt;=5),G422,IF(AND('別紙3-1_区分⑤所要額内訳'!$I$4="小規模施設等(定員29人以下)",$G$426&gt;=2),G422,""))</f>
        <v/>
      </c>
      <c r="H529" s="312" t="str">
        <f>IF(AND('別紙3-1_区分⑤所要額内訳'!$I$4="大規模施設等(定員30人以上)",$H$426&gt;=5),H422,IF(AND('別紙3-1_区分⑤所要額内訳'!$I$4="小規模施設等(定員29人以下)",$H$426&gt;=2),H422,""))</f>
        <v/>
      </c>
      <c r="I529" s="312" t="str">
        <f>IF(AND('別紙3-1_区分⑤所要額内訳'!$I$4="大規模施設等(定員30人以上)",$I$426&gt;=5),I422,IF(AND('別紙3-1_区分⑤所要額内訳'!$I$4="小規模施設等(定員29人以下)",$I$426&gt;=2),I422,""))</f>
        <v/>
      </c>
      <c r="J529" s="312" t="str">
        <f>IF(AND('別紙3-1_区分⑤所要額内訳'!$I$4="大規模施設等(定員30人以上)",$J$426&gt;=5),J422,IF(AND('別紙3-1_区分⑤所要額内訳'!$I$4="小規模施設等(定員29人以下)",$J$426&gt;=2),J422,""))</f>
        <v/>
      </c>
      <c r="K529" s="312" t="str">
        <f>IF(AND('別紙3-1_区分⑤所要額内訳'!$I$4="大規模施設等(定員30人以上)",$K$426&gt;=5),K422,IF(AND('別紙3-1_区分⑤所要額内訳'!$I$4="小規模施設等(定員29人以下)",$K$426&gt;=2),K422,""))</f>
        <v/>
      </c>
      <c r="L529" s="312" t="str">
        <f>IF(AND('別紙3-1_区分⑤所要額内訳'!$I$4="大規模施設等(定員30人以上)",$L$426&gt;=5),L422,IF(AND('別紙3-1_区分⑤所要額内訳'!$I$4="小規模施設等(定員29人以下)",$L$426&gt;=2),L422,""))</f>
        <v/>
      </c>
      <c r="M529" s="312" t="str">
        <f>IF(AND('別紙3-1_区分⑤所要額内訳'!$I$4="大規模施設等(定員30人以上)",$M$426&gt;=5),M422,IF(AND('別紙3-1_区分⑤所要額内訳'!$I$4="小規模施設等(定員29人以下)",$M$426&gt;=2),M422,""))</f>
        <v/>
      </c>
      <c r="N529" s="312" t="str">
        <f>IF(AND('別紙3-1_区分⑤所要額内訳'!$I$4="大規模施設等(定員30人以上)",$N$426&gt;=5),N422,IF(AND('別紙3-1_区分⑤所要額内訳'!$I$4="小規模施設等(定員29人以下)",$N$426&gt;=2),N422,""))</f>
        <v/>
      </c>
      <c r="O529" s="312" t="str">
        <f>IF(AND('別紙3-1_区分⑤所要額内訳'!$I$4="大規模施設等(定員30人以上)",$O$426&gt;=5),O422,IF(AND('別紙3-1_区分⑤所要額内訳'!$I$4="小規模施設等(定員29人以下)",$O$426&gt;=2),O422,""))</f>
        <v/>
      </c>
      <c r="P529" s="312" t="str">
        <f>IF(AND('別紙3-1_区分⑤所要額内訳'!$I$4="大規模施設等(定員30人以上)",$P$426&gt;=5),P422,IF(AND('別紙3-1_区分⑤所要額内訳'!$I$4="小規模施設等(定員29人以下)",$P$426&gt;=2),P422,""))</f>
        <v/>
      </c>
      <c r="Q529" s="312" t="str">
        <f>IF(AND('別紙3-1_区分⑤所要額内訳'!$I$4="大規模施設等(定員30人以上)",$Q$426&gt;=5),Q422,IF(AND('別紙3-1_区分⑤所要額内訳'!$I$4="小規模施設等(定員29人以下)",$Q$426&gt;=2),Q422,""))</f>
        <v/>
      </c>
      <c r="R529" s="312" t="str">
        <f>IF(AND('別紙3-1_区分⑤所要額内訳'!$I$4="大規模施設等(定員30人以上)",$R$426&gt;=5),R422,IF(AND('別紙3-1_区分⑤所要額内訳'!$I$4="小規模施設等(定員29人以下)",$R$426&gt;=2),R422,""))</f>
        <v/>
      </c>
      <c r="S529" s="312" t="str">
        <f>IF(AND('別紙3-1_区分⑤所要額内訳'!$I$4="大規模施設等(定員30人以上)",$S$426&gt;=5),S422,IF(AND('別紙3-1_区分⑤所要額内訳'!$I$4="小規模施設等(定員29人以下)",$S$426&gt;=2),S422,""))</f>
        <v/>
      </c>
      <c r="T529" s="312" t="str">
        <f>IF(AND('別紙3-1_区分⑤所要額内訳'!$I$4="大規模施設等(定員30人以上)",$T$426&gt;=5),T422,IF(AND('別紙3-1_区分⑤所要額内訳'!$I$4="小規模施設等(定員29人以下)",$T$426&gt;=2),T422,""))</f>
        <v/>
      </c>
      <c r="U529" s="312" t="str">
        <f>IF(AND('別紙3-1_区分⑤所要額内訳'!$I$4="大規模施設等(定員30人以上)",$U$426&gt;=5),U422,IF(AND('別紙3-1_区分⑤所要額内訳'!$I$4="小規模施設等(定員29人以下)",$U$426&gt;=2),U422,""))</f>
        <v/>
      </c>
      <c r="V529" s="312" t="str">
        <f>IF(AND('別紙3-1_区分⑤所要額内訳'!$I$4="大規模施設等(定員30人以上)",$V$426&gt;=5),V422,IF(AND('別紙3-1_区分⑤所要額内訳'!$I$4="小規模施設等(定員29人以下)",$V$426&gt;=2),V422,""))</f>
        <v/>
      </c>
      <c r="W529" s="312" t="str">
        <f>IF(AND('別紙3-1_区分⑤所要額内訳'!$I$4="大規模施設等(定員30人以上)",$W$426&gt;=5),W422,IF(AND('別紙3-1_区分⑤所要額内訳'!$I$4="小規模施設等(定員29人以下)",$W$426&gt;=2),W422,""))</f>
        <v/>
      </c>
      <c r="X529" s="312" t="str">
        <f>IF(AND('別紙3-1_区分⑤所要額内訳'!$I$4="大規模施設等(定員30人以上)",$X$426&gt;=5),X422,IF(AND('別紙3-1_区分⑤所要額内訳'!$I$4="小規模施設等(定員29人以下)",$X$426&gt;=2),X422,""))</f>
        <v/>
      </c>
      <c r="Y529" s="312" t="str">
        <f>IF(AND('別紙3-1_区分⑤所要額内訳'!$I$4="大規模施設等(定員30人以上)",$Y$426&gt;=5),Y422,IF(AND('別紙3-1_区分⑤所要額内訳'!$I$4="小規模施設等(定員29人以下)",$Y$426&gt;=2),Y422,""))</f>
        <v/>
      </c>
      <c r="Z529" s="312" t="str">
        <f>IF(AND('別紙3-1_区分⑤所要額内訳'!$I$4="大規模施設等(定員30人以上)",$Z$426&gt;=5),Z422,IF(AND('別紙3-1_区分⑤所要額内訳'!$I$4="小規模施設等(定員29人以下)",$Z$426&gt;=2),Z422,""))</f>
        <v/>
      </c>
      <c r="AA529" s="312" t="str">
        <f>IF(AND('別紙3-1_区分⑤所要額内訳'!$I$4="大規模施設等(定員30人以上)",$AA$426&gt;=5),AA422,IF(AND('別紙3-1_区分⑤所要額内訳'!$I$4="小規模施設等(定員29人以下)",$AA$426&gt;=2),AA422,""))</f>
        <v/>
      </c>
      <c r="AB529" s="312" t="str">
        <f>IF(AND('別紙3-1_区分⑤所要額内訳'!$I$4="大規模施設等(定員30人以上)",$AB$426&gt;=5),AB422,IF(AND('別紙3-1_区分⑤所要額内訳'!$I$4="小規模施設等(定員29人以下)",$AB$426&gt;=2),AB422,""))</f>
        <v/>
      </c>
      <c r="AC529" s="312" t="str">
        <f>IF(AND('別紙3-1_区分⑤所要額内訳'!$I$4="大規模施設等(定員30人以上)",$AC$426&gt;=5),AC422,IF(AND('別紙3-1_区分⑤所要額内訳'!$I$4="小規模施設等(定員29人以下)",$AC$426&gt;=2),AC422,""))</f>
        <v/>
      </c>
      <c r="AD529" s="312" t="str">
        <f>IF(AND('別紙3-1_区分⑤所要額内訳'!$I$4="大規模施設等(定員30人以上)",$AD$426&gt;=5),AD422,IF(AND('別紙3-1_区分⑤所要額内訳'!$I$4="小規模施設等(定員29人以下)",$AD$426&gt;=2),AD422,""))</f>
        <v/>
      </c>
      <c r="AE529" s="312" t="str">
        <f>IF(AND('別紙3-1_区分⑤所要額内訳'!$I$4="大規模施設等(定員30人以上)",$AE$426&gt;=5),AE422,IF(AND('別紙3-1_区分⑤所要額内訳'!$I$4="小規模施設等(定員29人以下)",$AE$426&gt;=2),AE422,""))</f>
        <v/>
      </c>
      <c r="AF529" s="312" t="str">
        <f>IF(AND('別紙3-1_区分⑤所要額内訳'!$I$4="大規模施設等(定員30人以上)",$AF$426&gt;=5),AF422,IF(AND('別紙3-1_区分⑤所要額内訳'!$I$4="小規模施設等(定員29人以下)",$AF$426&gt;=2),AF422,""))</f>
        <v/>
      </c>
      <c r="AG529" s="312" t="str">
        <f>IF(AND('別紙3-1_区分⑤所要額内訳'!$I$4="大規模施設等(定員30人以上)",$AG$426&gt;=5),AG422,IF(AND('別紙3-1_区分⑤所要額内訳'!$I$4="小規模施設等(定員29人以下)",$AG$426&gt;=2),AG422,""))</f>
        <v/>
      </c>
      <c r="AH529" s="312" t="str">
        <f>IF(AND('別紙3-1_区分⑤所要額内訳'!$I$4="大規模施設等(定員30人以上)",$AH$426&gt;=5),AH422,IF(AND('別紙3-1_区分⑤所要額内訳'!$I$4="小規模施設等(定員29人以下)",$AH$426&gt;=2),AH422,""))</f>
        <v/>
      </c>
      <c r="AI529" s="312" t="str">
        <f>IF(AND('別紙3-1_区分⑤所要額内訳'!$I$4="大規模施設等(定員30人以上)",$AI$426&gt;=5),AI422,IF(AND('別紙3-1_区分⑤所要額内訳'!$I$4="小規模施設等(定員29人以下)",$AI$426&gt;=2),AI422,""))</f>
        <v/>
      </c>
      <c r="AJ529" s="312" t="str">
        <f>IF(AND('別紙3-1_区分⑤所要額内訳'!$I$4="大規模施設等(定員30人以上)",$AJ$426&gt;=5),AJ422,IF(AND('別紙3-1_区分⑤所要額内訳'!$I$4="小規模施設等(定員29人以下)",$AJ$426&gt;=2),AJ422,""))</f>
        <v/>
      </c>
      <c r="AK529" s="312" t="str">
        <f>IF(AND('別紙3-1_区分⑤所要額内訳'!$I$4="大規模施設等(定員30人以上)",$AK$426&gt;=5),AK422,IF(AND('別紙3-1_区分⑤所要額内訳'!$I$4="小規模施設等(定員29人以下)",$AK$426&gt;=2),AK422,""))</f>
        <v/>
      </c>
      <c r="AL529" s="312" t="str">
        <f>IF(AND('別紙3-1_区分⑤所要額内訳'!$I$4="大規模施設等(定員30人以上)",$AL$426&gt;=5),AL422,IF(AND('別紙3-1_区分⑤所要額内訳'!$I$4="小規模施設等(定員29人以下)",$AL$426&gt;=2),AL422,""))</f>
        <v/>
      </c>
      <c r="AM529" s="312" t="str">
        <f>IF(AND('別紙3-1_区分⑤所要額内訳'!$I$4="大規模施設等(定員30人以上)",$AM$426&gt;=5),AM422,IF(AND('別紙3-1_区分⑤所要額内訳'!$I$4="小規模施設等(定員29人以下)",$AM$426&gt;=2),AM422,""))</f>
        <v/>
      </c>
      <c r="AN529" s="312" t="str">
        <f>IF(AND('別紙3-1_区分⑤所要額内訳'!$I$4="大規模施設等(定員30人以上)",$AN$426&gt;=5),AN422,IF(AND('別紙3-1_区分⑤所要額内訳'!$I$4="小規模施設等(定員29人以下)",$AN$426&gt;=2),AN422,""))</f>
        <v/>
      </c>
      <c r="AO529" s="312" t="str">
        <f>IF(AND('別紙3-1_区分⑤所要額内訳'!$I$4="大規模施設等(定員30人以上)",$AO$426&gt;=5),AO422,IF(AND('別紙3-1_区分⑤所要額内訳'!$I$4="小規模施設等(定員29人以下)",$AO$426&gt;=2),AO422,""))</f>
        <v/>
      </c>
      <c r="AP529" s="312" t="str">
        <f>IF(AND('別紙3-1_区分⑤所要額内訳'!$I$4="大規模施設等(定員30人以上)",$AP$426&gt;=5),AP422,IF(AND('別紙3-1_区分⑤所要額内訳'!$I$4="小規模施設等(定員29人以下)",$AP$426&gt;=2),AP422,""))</f>
        <v/>
      </c>
      <c r="AQ529" s="312" t="str">
        <f>IF(AND('別紙3-1_区分⑤所要額内訳'!$I$4="大規模施設等(定員30人以上)",$AQ$426&gt;=5),AQ422,IF(AND('別紙3-1_区分⑤所要額内訳'!$I$4="小規模施設等(定員29人以下)",$AQ$426&gt;=2),AQ422,""))</f>
        <v/>
      </c>
      <c r="AR529" s="312" t="str">
        <f>IF(AND('別紙3-1_区分⑤所要額内訳'!$I$4="大規模施設等(定員30人以上)",$AR$426&gt;=5),AR422,IF(AND('別紙3-1_区分⑤所要額内訳'!$I$4="小規模施設等(定員29人以下)",$AR$426&gt;=2),AR422,""))</f>
        <v/>
      </c>
      <c r="AS529" s="312" t="str">
        <f>IF(AND('別紙3-1_区分⑤所要額内訳'!$I$4="大規模施設等(定員30人以上)",$AS$426&gt;=5),AS422,IF(AND('別紙3-1_区分⑤所要額内訳'!$I$4="小規模施設等(定員29人以下)",$AS$426&gt;=2),AS422,""))</f>
        <v/>
      </c>
      <c r="AT529" s="312" t="str">
        <f>IF(AND('別紙3-1_区分⑤所要額内訳'!$I$4="大規模施設等(定員30人以上)",$AT$426&gt;=5),AT422,IF(AND('別紙3-1_区分⑤所要額内訳'!$I$4="小規模施設等(定員29人以下)",$AT$426&gt;=2),AT422,""))</f>
        <v/>
      </c>
      <c r="AU529" s="312" t="str">
        <f>IF(AND('別紙3-1_区分⑤所要額内訳'!$I$4="大規模施設等(定員30人以上)",$AU$426&gt;=5),AU422,IF(AND('別紙3-1_区分⑤所要額内訳'!$I$4="小規模施設等(定員29人以下)",$AU$426&gt;=2),AU422,""))</f>
        <v/>
      </c>
      <c r="AV529" s="312" t="str">
        <f>IF(AND('別紙3-1_区分⑤所要額内訳'!$I$4="大規模施設等(定員30人以上)",$AV$426&gt;=5),AV422,IF(AND('別紙3-1_区分⑤所要額内訳'!$I$4="小規模施設等(定員29人以下)",$AV$426&gt;=2),AV422,""))</f>
        <v/>
      </c>
      <c r="AW529" s="312" t="str">
        <f>IF(AND('別紙3-1_区分⑤所要額内訳'!$I$4="大規模施設等(定員30人以上)",$AW$426&gt;=5),AW422,IF(AND('別紙3-1_区分⑤所要額内訳'!$I$4="小規模施設等(定員29人以下)",$AW$426&gt;=2),AW422,""))</f>
        <v/>
      </c>
      <c r="AX529" s="312" t="str">
        <f>IF(AND('別紙3-1_区分⑤所要額内訳'!$I$4="大規模施設等(定員30人以上)",$AX$426&gt;=5),AX422,IF(AND('別紙3-1_区分⑤所要額内訳'!$I$4="小規模施設等(定員29人以下)",$AX$426&gt;=2),AX422,""))</f>
        <v/>
      </c>
      <c r="AY529" s="312" t="str">
        <f>IF(AND('別紙3-1_区分⑤所要額内訳'!$I$4="大規模施設等(定員30人以上)",$AY$426&gt;=5),AY422,IF(AND('別紙3-1_区分⑤所要額内訳'!$I$4="小規模施設等(定員29人以下)",$AY$426&gt;=2),AY422,""))</f>
        <v/>
      </c>
      <c r="AZ529" s="312" t="str">
        <f>IF(AND('別紙3-1_区分⑤所要額内訳'!$I$4="大規模施設等(定員30人以上)",$AZ$426&gt;=5),AZ422,IF(AND('別紙3-1_区分⑤所要額内訳'!$I$4="小規模施設等(定員29人以下)",$AZ$426&gt;=2),AZ422,""))</f>
        <v/>
      </c>
      <c r="BA529" s="312" t="str">
        <f>IF(AND('別紙3-1_区分⑤所要額内訳'!$I$4="大規模施設等(定員30人以上)",$BA$426&gt;=5),BA422,IF(AND('別紙3-1_区分⑤所要額内訳'!$I$4="小規模施設等(定員29人以下)",$BA$426&gt;=2),BA422,""))</f>
        <v/>
      </c>
      <c r="BB529" s="311">
        <f t="shared" ref="BB529:BB532" si="461">COUNTIF(D529:BA529,1)</f>
        <v>0</v>
      </c>
    </row>
    <row r="530" spans="1:54">
      <c r="A530" s="307" t="str">
        <f t="shared" si="460"/>
        <v/>
      </c>
      <c r="B530" s="313" t="str">
        <f t="shared" si="460"/>
        <v/>
      </c>
      <c r="C530" s="307" t="str">
        <f t="shared" si="460"/>
        <v/>
      </c>
      <c r="D530" s="312" t="str">
        <f>IF(AND('別紙3-1_区分⑤所要額内訳'!$I$4="大規模施設等(定員30人以上)",$D$426&gt;=5),D423,IF(AND('別紙3-1_区分⑤所要額内訳'!$I$4="小規模施設等(定員29人以下)",$D$426&gt;=2),D423,""))</f>
        <v/>
      </c>
      <c r="E530" s="312" t="str">
        <f>IF(AND('別紙3-1_区分⑤所要額内訳'!$I$4="大規模施設等(定員30人以上)",$E$426&gt;=5),E423,IF(AND('別紙3-1_区分⑤所要額内訳'!$I$4="小規模施設等(定員29人以下)",$E$426&gt;=2),E423,""))</f>
        <v/>
      </c>
      <c r="F530" s="312" t="str">
        <f>IF(AND('別紙3-1_区分⑤所要額内訳'!$I$4="大規模施設等(定員30人以上)",$F$426&gt;=5),F423,IF(AND('別紙3-1_区分⑤所要額内訳'!$I$4="小規模施設等(定員29人以下)",$F$426&gt;=2),F423,""))</f>
        <v/>
      </c>
      <c r="G530" s="312" t="str">
        <f>IF(AND('別紙3-1_区分⑤所要額内訳'!$I$4="大規模施設等(定員30人以上)",$G$426&gt;=5),G423,IF(AND('別紙3-1_区分⑤所要額内訳'!$I$4="小規模施設等(定員29人以下)",$G$426&gt;=2),G423,""))</f>
        <v/>
      </c>
      <c r="H530" s="312" t="str">
        <f>IF(AND('別紙3-1_区分⑤所要額内訳'!$I$4="大規模施設等(定員30人以上)",$H$426&gt;=5),H423,IF(AND('別紙3-1_区分⑤所要額内訳'!$I$4="小規模施設等(定員29人以下)",$H$426&gt;=2),H423,""))</f>
        <v/>
      </c>
      <c r="I530" s="312" t="str">
        <f>IF(AND('別紙3-1_区分⑤所要額内訳'!$I$4="大規模施設等(定員30人以上)",$I$426&gt;=5),I423,IF(AND('別紙3-1_区分⑤所要額内訳'!$I$4="小規模施設等(定員29人以下)",$I$426&gt;=2),I423,""))</f>
        <v/>
      </c>
      <c r="J530" s="312" t="str">
        <f>IF(AND('別紙3-1_区分⑤所要額内訳'!$I$4="大規模施設等(定員30人以上)",$J$426&gt;=5),J423,IF(AND('別紙3-1_区分⑤所要額内訳'!$I$4="小規模施設等(定員29人以下)",$J$426&gt;=2),J423,""))</f>
        <v/>
      </c>
      <c r="K530" s="312" t="str">
        <f>IF(AND('別紙3-1_区分⑤所要額内訳'!$I$4="大規模施設等(定員30人以上)",$K$426&gt;=5),K423,IF(AND('別紙3-1_区分⑤所要額内訳'!$I$4="小規模施設等(定員29人以下)",$K$426&gt;=2),K423,""))</f>
        <v/>
      </c>
      <c r="L530" s="312" t="str">
        <f>IF(AND('別紙3-1_区分⑤所要額内訳'!$I$4="大規模施設等(定員30人以上)",$L$426&gt;=5),L423,IF(AND('別紙3-1_区分⑤所要額内訳'!$I$4="小規模施設等(定員29人以下)",$L$426&gt;=2),L423,""))</f>
        <v/>
      </c>
      <c r="M530" s="312" t="str">
        <f>IF(AND('別紙3-1_区分⑤所要額内訳'!$I$4="大規模施設等(定員30人以上)",$M$426&gt;=5),M423,IF(AND('別紙3-1_区分⑤所要額内訳'!$I$4="小規模施設等(定員29人以下)",$M$426&gt;=2),M423,""))</f>
        <v/>
      </c>
      <c r="N530" s="312" t="str">
        <f>IF(AND('別紙3-1_区分⑤所要額内訳'!$I$4="大規模施設等(定員30人以上)",$N$426&gt;=5),N423,IF(AND('別紙3-1_区分⑤所要額内訳'!$I$4="小規模施設等(定員29人以下)",$N$426&gt;=2),N423,""))</f>
        <v/>
      </c>
      <c r="O530" s="312" t="str">
        <f>IF(AND('別紙3-1_区分⑤所要額内訳'!$I$4="大規模施設等(定員30人以上)",$O$426&gt;=5),O423,IF(AND('別紙3-1_区分⑤所要額内訳'!$I$4="小規模施設等(定員29人以下)",$O$426&gt;=2),O423,""))</f>
        <v/>
      </c>
      <c r="P530" s="312" t="str">
        <f>IF(AND('別紙3-1_区分⑤所要額内訳'!$I$4="大規模施設等(定員30人以上)",$P$426&gt;=5),P423,IF(AND('別紙3-1_区分⑤所要額内訳'!$I$4="小規模施設等(定員29人以下)",$P$426&gt;=2),P423,""))</f>
        <v/>
      </c>
      <c r="Q530" s="312" t="str">
        <f>IF(AND('別紙3-1_区分⑤所要額内訳'!$I$4="大規模施設等(定員30人以上)",$Q$426&gt;=5),Q423,IF(AND('別紙3-1_区分⑤所要額内訳'!$I$4="小規模施設等(定員29人以下)",$Q$426&gt;=2),Q423,""))</f>
        <v/>
      </c>
      <c r="R530" s="312" t="str">
        <f>IF(AND('別紙3-1_区分⑤所要額内訳'!$I$4="大規模施設等(定員30人以上)",$R$426&gt;=5),R423,IF(AND('別紙3-1_区分⑤所要額内訳'!$I$4="小規模施設等(定員29人以下)",$R$426&gt;=2),R423,""))</f>
        <v/>
      </c>
      <c r="S530" s="312" t="str">
        <f>IF(AND('別紙3-1_区分⑤所要額内訳'!$I$4="大規模施設等(定員30人以上)",$S$426&gt;=5),S423,IF(AND('別紙3-1_区分⑤所要額内訳'!$I$4="小規模施設等(定員29人以下)",$S$426&gt;=2),S423,""))</f>
        <v/>
      </c>
      <c r="T530" s="312" t="str">
        <f>IF(AND('別紙3-1_区分⑤所要額内訳'!$I$4="大規模施設等(定員30人以上)",$T$426&gt;=5),T423,IF(AND('別紙3-1_区分⑤所要額内訳'!$I$4="小規模施設等(定員29人以下)",$T$426&gt;=2),T423,""))</f>
        <v/>
      </c>
      <c r="U530" s="312" t="str">
        <f>IF(AND('別紙3-1_区分⑤所要額内訳'!$I$4="大規模施設等(定員30人以上)",$U$426&gt;=5),U423,IF(AND('別紙3-1_区分⑤所要額内訳'!$I$4="小規模施設等(定員29人以下)",$U$426&gt;=2),U423,""))</f>
        <v/>
      </c>
      <c r="V530" s="312" t="str">
        <f>IF(AND('別紙3-1_区分⑤所要額内訳'!$I$4="大規模施設等(定員30人以上)",$V$426&gt;=5),V423,IF(AND('別紙3-1_区分⑤所要額内訳'!$I$4="小規模施設等(定員29人以下)",$V$426&gt;=2),V423,""))</f>
        <v/>
      </c>
      <c r="W530" s="312" t="str">
        <f>IF(AND('別紙3-1_区分⑤所要額内訳'!$I$4="大規模施設等(定員30人以上)",$W$426&gt;=5),W423,IF(AND('別紙3-1_区分⑤所要額内訳'!$I$4="小規模施設等(定員29人以下)",$W$426&gt;=2),W423,""))</f>
        <v/>
      </c>
      <c r="X530" s="312" t="str">
        <f>IF(AND('別紙3-1_区分⑤所要額内訳'!$I$4="大規模施設等(定員30人以上)",$X$426&gt;=5),X423,IF(AND('別紙3-1_区分⑤所要額内訳'!$I$4="小規模施設等(定員29人以下)",$X$426&gt;=2),X423,""))</f>
        <v/>
      </c>
      <c r="Y530" s="312" t="str">
        <f>IF(AND('別紙3-1_区分⑤所要額内訳'!$I$4="大規模施設等(定員30人以上)",$Y$426&gt;=5),Y423,IF(AND('別紙3-1_区分⑤所要額内訳'!$I$4="小規模施設等(定員29人以下)",$Y$426&gt;=2),Y423,""))</f>
        <v/>
      </c>
      <c r="Z530" s="312" t="str">
        <f>IF(AND('別紙3-1_区分⑤所要額内訳'!$I$4="大規模施設等(定員30人以上)",$Z$426&gt;=5),Z423,IF(AND('別紙3-1_区分⑤所要額内訳'!$I$4="小規模施設等(定員29人以下)",$Z$426&gt;=2),Z423,""))</f>
        <v/>
      </c>
      <c r="AA530" s="312" t="str">
        <f>IF(AND('別紙3-1_区分⑤所要額内訳'!$I$4="大規模施設等(定員30人以上)",$AA$426&gt;=5),AA423,IF(AND('別紙3-1_区分⑤所要額内訳'!$I$4="小規模施設等(定員29人以下)",$AA$426&gt;=2),AA423,""))</f>
        <v/>
      </c>
      <c r="AB530" s="312" t="str">
        <f>IF(AND('別紙3-1_区分⑤所要額内訳'!$I$4="大規模施設等(定員30人以上)",$AB$426&gt;=5),AB423,IF(AND('別紙3-1_区分⑤所要額内訳'!$I$4="小規模施設等(定員29人以下)",$AB$426&gt;=2),AB423,""))</f>
        <v/>
      </c>
      <c r="AC530" s="312" t="str">
        <f>IF(AND('別紙3-1_区分⑤所要額内訳'!$I$4="大規模施設等(定員30人以上)",$AC$426&gt;=5),AC423,IF(AND('別紙3-1_区分⑤所要額内訳'!$I$4="小規模施設等(定員29人以下)",$AC$426&gt;=2),AC423,""))</f>
        <v/>
      </c>
      <c r="AD530" s="312" t="str">
        <f>IF(AND('別紙3-1_区分⑤所要額内訳'!$I$4="大規模施設等(定員30人以上)",$AD$426&gt;=5),AD423,IF(AND('別紙3-1_区分⑤所要額内訳'!$I$4="小規模施設等(定員29人以下)",$AD$426&gt;=2),AD423,""))</f>
        <v/>
      </c>
      <c r="AE530" s="312" t="str">
        <f>IF(AND('別紙3-1_区分⑤所要額内訳'!$I$4="大規模施設等(定員30人以上)",$AE$426&gt;=5),AE423,IF(AND('別紙3-1_区分⑤所要額内訳'!$I$4="小規模施設等(定員29人以下)",$AE$426&gt;=2),AE423,""))</f>
        <v/>
      </c>
      <c r="AF530" s="312" t="str">
        <f>IF(AND('別紙3-1_区分⑤所要額内訳'!$I$4="大規模施設等(定員30人以上)",$AF$426&gt;=5),AF423,IF(AND('別紙3-1_区分⑤所要額内訳'!$I$4="小規模施設等(定員29人以下)",$AF$426&gt;=2),AF423,""))</f>
        <v/>
      </c>
      <c r="AG530" s="312" t="str">
        <f>IF(AND('別紙3-1_区分⑤所要額内訳'!$I$4="大規模施設等(定員30人以上)",$AG$426&gt;=5),AG423,IF(AND('別紙3-1_区分⑤所要額内訳'!$I$4="小規模施設等(定員29人以下)",$AG$426&gt;=2),AG423,""))</f>
        <v/>
      </c>
      <c r="AH530" s="312" t="str">
        <f>IF(AND('別紙3-1_区分⑤所要額内訳'!$I$4="大規模施設等(定員30人以上)",$AH$426&gt;=5),AH423,IF(AND('別紙3-1_区分⑤所要額内訳'!$I$4="小規模施設等(定員29人以下)",$AH$426&gt;=2),AH423,""))</f>
        <v/>
      </c>
      <c r="AI530" s="312" t="str">
        <f>IF(AND('別紙3-1_区分⑤所要額内訳'!$I$4="大規模施設等(定員30人以上)",$AI$426&gt;=5),AI423,IF(AND('別紙3-1_区分⑤所要額内訳'!$I$4="小規模施設等(定員29人以下)",$AI$426&gt;=2),AI423,""))</f>
        <v/>
      </c>
      <c r="AJ530" s="312" t="str">
        <f>IF(AND('別紙3-1_区分⑤所要額内訳'!$I$4="大規模施設等(定員30人以上)",$AJ$426&gt;=5),AJ423,IF(AND('別紙3-1_区分⑤所要額内訳'!$I$4="小規模施設等(定員29人以下)",$AJ$426&gt;=2),AJ423,""))</f>
        <v/>
      </c>
      <c r="AK530" s="312" t="str">
        <f>IF(AND('別紙3-1_区分⑤所要額内訳'!$I$4="大規模施設等(定員30人以上)",$AK$426&gt;=5),AK423,IF(AND('別紙3-1_区分⑤所要額内訳'!$I$4="小規模施設等(定員29人以下)",$AK$426&gt;=2),AK423,""))</f>
        <v/>
      </c>
      <c r="AL530" s="312" t="str">
        <f>IF(AND('別紙3-1_区分⑤所要額内訳'!$I$4="大規模施設等(定員30人以上)",$AL$426&gt;=5),AL423,IF(AND('別紙3-1_区分⑤所要額内訳'!$I$4="小規模施設等(定員29人以下)",$AL$426&gt;=2),AL423,""))</f>
        <v/>
      </c>
      <c r="AM530" s="312" t="str">
        <f>IF(AND('別紙3-1_区分⑤所要額内訳'!$I$4="大規模施設等(定員30人以上)",$AM$426&gt;=5),AM423,IF(AND('別紙3-1_区分⑤所要額内訳'!$I$4="小規模施設等(定員29人以下)",$AM$426&gt;=2),AM423,""))</f>
        <v/>
      </c>
      <c r="AN530" s="312" t="str">
        <f>IF(AND('別紙3-1_区分⑤所要額内訳'!$I$4="大規模施設等(定員30人以上)",$AN$426&gt;=5),AN423,IF(AND('別紙3-1_区分⑤所要額内訳'!$I$4="小規模施設等(定員29人以下)",$AN$426&gt;=2),AN423,""))</f>
        <v/>
      </c>
      <c r="AO530" s="312" t="str">
        <f>IF(AND('別紙3-1_区分⑤所要額内訳'!$I$4="大規模施設等(定員30人以上)",$AO$426&gt;=5),AO423,IF(AND('別紙3-1_区分⑤所要額内訳'!$I$4="小規模施設等(定員29人以下)",$AO$426&gt;=2),AO423,""))</f>
        <v/>
      </c>
      <c r="AP530" s="312" t="str">
        <f>IF(AND('別紙3-1_区分⑤所要額内訳'!$I$4="大規模施設等(定員30人以上)",$AP$426&gt;=5),AP423,IF(AND('別紙3-1_区分⑤所要額内訳'!$I$4="小規模施設等(定員29人以下)",$AP$426&gt;=2),AP423,""))</f>
        <v/>
      </c>
      <c r="AQ530" s="312" t="str">
        <f>IF(AND('別紙3-1_区分⑤所要額内訳'!$I$4="大規模施設等(定員30人以上)",$AQ$426&gt;=5),AQ423,IF(AND('別紙3-1_区分⑤所要額内訳'!$I$4="小規模施設等(定員29人以下)",$AQ$426&gt;=2),AQ423,""))</f>
        <v/>
      </c>
      <c r="AR530" s="312" t="str">
        <f>IF(AND('別紙3-1_区分⑤所要額内訳'!$I$4="大規模施設等(定員30人以上)",$AR$426&gt;=5),AR423,IF(AND('別紙3-1_区分⑤所要額内訳'!$I$4="小規模施設等(定員29人以下)",$AR$426&gt;=2),AR423,""))</f>
        <v/>
      </c>
      <c r="AS530" s="312" t="str">
        <f>IF(AND('別紙3-1_区分⑤所要額内訳'!$I$4="大規模施設等(定員30人以上)",$AS$426&gt;=5),AS423,IF(AND('別紙3-1_区分⑤所要額内訳'!$I$4="小規模施設等(定員29人以下)",$AS$426&gt;=2),AS423,""))</f>
        <v/>
      </c>
      <c r="AT530" s="312" t="str">
        <f>IF(AND('別紙3-1_区分⑤所要額内訳'!$I$4="大規模施設等(定員30人以上)",$AT$426&gt;=5),AT423,IF(AND('別紙3-1_区分⑤所要額内訳'!$I$4="小規模施設等(定員29人以下)",$AT$426&gt;=2),AT423,""))</f>
        <v/>
      </c>
      <c r="AU530" s="312" t="str">
        <f>IF(AND('別紙3-1_区分⑤所要額内訳'!$I$4="大規模施設等(定員30人以上)",$AU$426&gt;=5),AU423,IF(AND('別紙3-1_区分⑤所要額内訳'!$I$4="小規模施設等(定員29人以下)",$AU$426&gt;=2),AU423,""))</f>
        <v/>
      </c>
      <c r="AV530" s="312" t="str">
        <f>IF(AND('別紙3-1_区分⑤所要額内訳'!$I$4="大規模施設等(定員30人以上)",$AV$426&gt;=5),AV423,IF(AND('別紙3-1_区分⑤所要額内訳'!$I$4="小規模施設等(定員29人以下)",$AV$426&gt;=2),AV423,""))</f>
        <v/>
      </c>
      <c r="AW530" s="312" t="str">
        <f>IF(AND('別紙3-1_区分⑤所要額内訳'!$I$4="大規模施設等(定員30人以上)",$AW$426&gt;=5),AW423,IF(AND('別紙3-1_区分⑤所要額内訳'!$I$4="小規模施設等(定員29人以下)",$AW$426&gt;=2),AW423,""))</f>
        <v/>
      </c>
      <c r="AX530" s="312" t="str">
        <f>IF(AND('別紙3-1_区分⑤所要額内訳'!$I$4="大規模施設等(定員30人以上)",$AX$426&gt;=5),AX423,IF(AND('別紙3-1_区分⑤所要額内訳'!$I$4="小規模施設等(定員29人以下)",$AX$426&gt;=2),AX423,""))</f>
        <v/>
      </c>
      <c r="AY530" s="312" t="str">
        <f>IF(AND('別紙3-1_区分⑤所要額内訳'!$I$4="大規模施設等(定員30人以上)",$AY$426&gt;=5),AY423,IF(AND('別紙3-1_区分⑤所要額内訳'!$I$4="小規模施設等(定員29人以下)",$AY$426&gt;=2),AY423,""))</f>
        <v/>
      </c>
      <c r="AZ530" s="312" t="str">
        <f>IF(AND('別紙3-1_区分⑤所要額内訳'!$I$4="大規模施設等(定員30人以上)",$AZ$426&gt;=5),AZ423,IF(AND('別紙3-1_区分⑤所要額内訳'!$I$4="小規模施設等(定員29人以下)",$AZ$426&gt;=2),AZ423,""))</f>
        <v/>
      </c>
      <c r="BA530" s="312" t="str">
        <f>IF(AND('別紙3-1_区分⑤所要額内訳'!$I$4="大規模施設等(定員30人以上)",$BA$426&gt;=5),BA423,IF(AND('別紙3-1_区分⑤所要額内訳'!$I$4="小規模施設等(定員29人以下)",$BA$426&gt;=2),BA423,""))</f>
        <v/>
      </c>
      <c r="BB530" s="311">
        <f t="shared" si="461"/>
        <v>0</v>
      </c>
    </row>
    <row r="531" spans="1:54">
      <c r="A531" s="307" t="str">
        <f t="shared" si="460"/>
        <v/>
      </c>
      <c r="B531" s="313" t="str">
        <f t="shared" si="460"/>
        <v/>
      </c>
      <c r="C531" s="307" t="str">
        <f t="shared" si="460"/>
        <v/>
      </c>
      <c r="D531" s="312" t="str">
        <f>IF(AND('別紙3-1_区分⑤所要額内訳'!$I$4="大規模施設等(定員30人以上)",$D$426&gt;=5),D424,IF(AND('別紙3-1_区分⑤所要額内訳'!$I$4="小規模施設等(定員29人以下)",$D$426&gt;=2),D424,""))</f>
        <v/>
      </c>
      <c r="E531" s="312" t="str">
        <f>IF(AND('別紙3-1_区分⑤所要額内訳'!$I$4="大規模施設等(定員30人以上)",$E$426&gt;=5),E424,IF(AND('別紙3-1_区分⑤所要額内訳'!$I$4="小規模施設等(定員29人以下)",$E$426&gt;=2),E424,""))</f>
        <v/>
      </c>
      <c r="F531" s="312" t="str">
        <f>IF(AND('別紙3-1_区分⑤所要額内訳'!$I$4="大規模施設等(定員30人以上)",$F$426&gt;=5),F424,IF(AND('別紙3-1_区分⑤所要額内訳'!$I$4="小規模施設等(定員29人以下)",$F$426&gt;=2),F424,""))</f>
        <v/>
      </c>
      <c r="G531" s="312" t="str">
        <f>IF(AND('別紙3-1_区分⑤所要額内訳'!$I$4="大規模施設等(定員30人以上)",$G$426&gt;=5),G424,IF(AND('別紙3-1_区分⑤所要額内訳'!$I$4="小規模施設等(定員29人以下)",$G$426&gt;=2),G424,""))</f>
        <v/>
      </c>
      <c r="H531" s="312" t="str">
        <f>IF(AND('別紙3-1_区分⑤所要額内訳'!$I$4="大規模施設等(定員30人以上)",$H$426&gt;=5),H424,IF(AND('別紙3-1_区分⑤所要額内訳'!$I$4="小規模施設等(定員29人以下)",$H$426&gt;=2),H424,""))</f>
        <v/>
      </c>
      <c r="I531" s="312" t="str">
        <f>IF(AND('別紙3-1_区分⑤所要額内訳'!$I$4="大規模施設等(定員30人以上)",$I$426&gt;=5),I424,IF(AND('別紙3-1_区分⑤所要額内訳'!$I$4="小規模施設等(定員29人以下)",$I$426&gt;=2),I424,""))</f>
        <v/>
      </c>
      <c r="J531" s="312" t="str">
        <f>IF(AND('別紙3-1_区分⑤所要額内訳'!$I$4="大規模施設等(定員30人以上)",$J$426&gt;=5),J424,IF(AND('別紙3-1_区分⑤所要額内訳'!$I$4="小規模施設等(定員29人以下)",$J$426&gt;=2),J424,""))</f>
        <v/>
      </c>
      <c r="K531" s="312" t="str">
        <f>IF(AND('別紙3-1_区分⑤所要額内訳'!$I$4="大規模施設等(定員30人以上)",$K$426&gt;=5),K424,IF(AND('別紙3-1_区分⑤所要額内訳'!$I$4="小規模施設等(定員29人以下)",$K$426&gt;=2),K424,""))</f>
        <v/>
      </c>
      <c r="L531" s="312" t="str">
        <f>IF(AND('別紙3-1_区分⑤所要額内訳'!$I$4="大規模施設等(定員30人以上)",$L$426&gt;=5),L424,IF(AND('別紙3-1_区分⑤所要額内訳'!$I$4="小規模施設等(定員29人以下)",$L$426&gt;=2),L424,""))</f>
        <v/>
      </c>
      <c r="M531" s="312" t="str">
        <f>IF(AND('別紙3-1_区分⑤所要額内訳'!$I$4="大規模施設等(定員30人以上)",$M$426&gt;=5),M424,IF(AND('別紙3-1_区分⑤所要額内訳'!$I$4="小規模施設等(定員29人以下)",$M$426&gt;=2),M424,""))</f>
        <v/>
      </c>
      <c r="N531" s="312" t="str">
        <f>IF(AND('別紙3-1_区分⑤所要額内訳'!$I$4="大規模施設等(定員30人以上)",$N$426&gt;=5),N424,IF(AND('別紙3-1_区分⑤所要額内訳'!$I$4="小規模施設等(定員29人以下)",$N$426&gt;=2),N424,""))</f>
        <v/>
      </c>
      <c r="O531" s="312" t="str">
        <f>IF(AND('別紙3-1_区分⑤所要額内訳'!$I$4="大規模施設等(定員30人以上)",$O$426&gt;=5),O424,IF(AND('別紙3-1_区分⑤所要額内訳'!$I$4="小規模施設等(定員29人以下)",$O$426&gt;=2),O424,""))</f>
        <v/>
      </c>
      <c r="P531" s="312" t="str">
        <f>IF(AND('別紙3-1_区分⑤所要額内訳'!$I$4="大規模施設等(定員30人以上)",$P$426&gt;=5),P424,IF(AND('別紙3-1_区分⑤所要額内訳'!$I$4="小規模施設等(定員29人以下)",$P$426&gt;=2),P424,""))</f>
        <v/>
      </c>
      <c r="Q531" s="312" t="str">
        <f>IF(AND('別紙3-1_区分⑤所要額内訳'!$I$4="大規模施設等(定員30人以上)",$Q$426&gt;=5),Q424,IF(AND('別紙3-1_区分⑤所要額内訳'!$I$4="小規模施設等(定員29人以下)",$Q$426&gt;=2),Q424,""))</f>
        <v/>
      </c>
      <c r="R531" s="312" t="str">
        <f>IF(AND('別紙3-1_区分⑤所要額内訳'!$I$4="大規模施設等(定員30人以上)",$R$426&gt;=5),R424,IF(AND('別紙3-1_区分⑤所要額内訳'!$I$4="小規模施設等(定員29人以下)",$R$426&gt;=2),R424,""))</f>
        <v/>
      </c>
      <c r="S531" s="312" t="str">
        <f>IF(AND('別紙3-1_区分⑤所要額内訳'!$I$4="大規模施設等(定員30人以上)",$S$426&gt;=5),S424,IF(AND('別紙3-1_区分⑤所要額内訳'!$I$4="小規模施設等(定員29人以下)",$S$426&gt;=2),S424,""))</f>
        <v/>
      </c>
      <c r="T531" s="312" t="str">
        <f>IF(AND('別紙3-1_区分⑤所要額内訳'!$I$4="大規模施設等(定員30人以上)",$T$426&gt;=5),T424,IF(AND('別紙3-1_区分⑤所要額内訳'!$I$4="小規模施設等(定員29人以下)",$T$426&gt;=2),T424,""))</f>
        <v/>
      </c>
      <c r="U531" s="312" t="str">
        <f>IF(AND('別紙3-1_区分⑤所要額内訳'!$I$4="大規模施設等(定員30人以上)",$U$426&gt;=5),U424,IF(AND('別紙3-1_区分⑤所要額内訳'!$I$4="小規模施設等(定員29人以下)",$U$426&gt;=2),U424,""))</f>
        <v/>
      </c>
      <c r="V531" s="312" t="str">
        <f>IF(AND('別紙3-1_区分⑤所要額内訳'!$I$4="大規模施設等(定員30人以上)",$V$426&gt;=5),V424,IF(AND('別紙3-1_区分⑤所要額内訳'!$I$4="小規模施設等(定員29人以下)",$V$426&gt;=2),V424,""))</f>
        <v/>
      </c>
      <c r="W531" s="312" t="str">
        <f>IF(AND('別紙3-1_区分⑤所要額内訳'!$I$4="大規模施設等(定員30人以上)",$W$426&gt;=5),W424,IF(AND('別紙3-1_区分⑤所要額内訳'!$I$4="小規模施設等(定員29人以下)",$W$426&gt;=2),W424,""))</f>
        <v/>
      </c>
      <c r="X531" s="312" t="str">
        <f>IF(AND('別紙3-1_区分⑤所要額内訳'!$I$4="大規模施設等(定員30人以上)",$X$426&gt;=5),X424,IF(AND('別紙3-1_区分⑤所要額内訳'!$I$4="小規模施設等(定員29人以下)",$X$426&gt;=2),X424,""))</f>
        <v/>
      </c>
      <c r="Y531" s="312" t="str">
        <f>IF(AND('別紙3-1_区分⑤所要額内訳'!$I$4="大規模施設等(定員30人以上)",$Y$426&gt;=5),Y424,IF(AND('別紙3-1_区分⑤所要額内訳'!$I$4="小規模施設等(定員29人以下)",$Y$426&gt;=2),Y424,""))</f>
        <v/>
      </c>
      <c r="Z531" s="312" t="str">
        <f>IF(AND('別紙3-1_区分⑤所要額内訳'!$I$4="大規模施設等(定員30人以上)",$Z$426&gt;=5),Z424,IF(AND('別紙3-1_区分⑤所要額内訳'!$I$4="小規模施設等(定員29人以下)",$Z$426&gt;=2),Z424,""))</f>
        <v/>
      </c>
      <c r="AA531" s="312" t="str">
        <f>IF(AND('別紙3-1_区分⑤所要額内訳'!$I$4="大規模施設等(定員30人以上)",$AA$426&gt;=5),AA424,IF(AND('別紙3-1_区分⑤所要額内訳'!$I$4="小規模施設等(定員29人以下)",$AA$426&gt;=2),AA424,""))</f>
        <v/>
      </c>
      <c r="AB531" s="312" t="str">
        <f>IF(AND('別紙3-1_区分⑤所要額内訳'!$I$4="大規模施設等(定員30人以上)",$AB$426&gt;=5),AB424,IF(AND('別紙3-1_区分⑤所要額内訳'!$I$4="小規模施設等(定員29人以下)",$AB$426&gt;=2),AB424,""))</f>
        <v/>
      </c>
      <c r="AC531" s="312" t="str">
        <f>IF(AND('別紙3-1_区分⑤所要額内訳'!$I$4="大規模施設等(定員30人以上)",$AC$426&gt;=5),AC424,IF(AND('別紙3-1_区分⑤所要額内訳'!$I$4="小規模施設等(定員29人以下)",$AC$426&gt;=2),AC424,""))</f>
        <v/>
      </c>
      <c r="AD531" s="312" t="str">
        <f>IF(AND('別紙3-1_区分⑤所要額内訳'!$I$4="大規模施設等(定員30人以上)",$AD$426&gt;=5),AD424,IF(AND('別紙3-1_区分⑤所要額内訳'!$I$4="小規模施設等(定員29人以下)",$AD$426&gt;=2),AD424,""))</f>
        <v/>
      </c>
      <c r="AE531" s="312" t="str">
        <f>IF(AND('別紙3-1_区分⑤所要額内訳'!$I$4="大規模施設等(定員30人以上)",$AE$426&gt;=5),AE424,IF(AND('別紙3-1_区分⑤所要額内訳'!$I$4="小規模施設等(定員29人以下)",$AE$426&gt;=2),AE424,""))</f>
        <v/>
      </c>
      <c r="AF531" s="312" t="str">
        <f>IF(AND('別紙3-1_区分⑤所要額内訳'!$I$4="大規模施設等(定員30人以上)",$AF$426&gt;=5),AF424,IF(AND('別紙3-1_区分⑤所要額内訳'!$I$4="小規模施設等(定員29人以下)",$AF$426&gt;=2),AF424,""))</f>
        <v/>
      </c>
      <c r="AG531" s="312" t="str">
        <f>IF(AND('別紙3-1_区分⑤所要額内訳'!$I$4="大規模施設等(定員30人以上)",$AG$426&gt;=5),AG424,IF(AND('別紙3-1_区分⑤所要額内訳'!$I$4="小規模施設等(定員29人以下)",$AG$426&gt;=2),AG424,""))</f>
        <v/>
      </c>
      <c r="AH531" s="312" t="str">
        <f>IF(AND('別紙3-1_区分⑤所要額内訳'!$I$4="大規模施設等(定員30人以上)",$AH$426&gt;=5),AH424,IF(AND('別紙3-1_区分⑤所要額内訳'!$I$4="小規模施設等(定員29人以下)",$AH$426&gt;=2),AH424,""))</f>
        <v/>
      </c>
      <c r="AI531" s="312" t="str">
        <f>IF(AND('別紙3-1_区分⑤所要額内訳'!$I$4="大規模施設等(定員30人以上)",$AI$426&gt;=5),AI424,IF(AND('別紙3-1_区分⑤所要額内訳'!$I$4="小規模施設等(定員29人以下)",$AI$426&gt;=2),AI424,""))</f>
        <v/>
      </c>
      <c r="AJ531" s="312" t="str">
        <f>IF(AND('別紙3-1_区分⑤所要額内訳'!$I$4="大規模施設等(定員30人以上)",$AJ$426&gt;=5),AJ424,IF(AND('別紙3-1_区分⑤所要額内訳'!$I$4="小規模施設等(定員29人以下)",$AJ$426&gt;=2),AJ424,""))</f>
        <v/>
      </c>
      <c r="AK531" s="312" t="str">
        <f>IF(AND('別紙3-1_区分⑤所要額内訳'!$I$4="大規模施設等(定員30人以上)",$AK$426&gt;=5),AK424,IF(AND('別紙3-1_区分⑤所要額内訳'!$I$4="小規模施設等(定員29人以下)",$AK$426&gt;=2),AK424,""))</f>
        <v/>
      </c>
      <c r="AL531" s="312" t="str">
        <f>IF(AND('別紙3-1_区分⑤所要額内訳'!$I$4="大規模施設等(定員30人以上)",$AL$426&gt;=5),AL424,IF(AND('別紙3-1_区分⑤所要額内訳'!$I$4="小規模施設等(定員29人以下)",$AL$426&gt;=2),AL424,""))</f>
        <v/>
      </c>
      <c r="AM531" s="312" t="str">
        <f>IF(AND('別紙3-1_区分⑤所要額内訳'!$I$4="大規模施設等(定員30人以上)",$AM$426&gt;=5),AM424,IF(AND('別紙3-1_区分⑤所要額内訳'!$I$4="小規模施設等(定員29人以下)",$AM$426&gt;=2),AM424,""))</f>
        <v/>
      </c>
      <c r="AN531" s="312" t="str">
        <f>IF(AND('別紙3-1_区分⑤所要額内訳'!$I$4="大規模施設等(定員30人以上)",$AN$426&gt;=5),AN424,IF(AND('別紙3-1_区分⑤所要額内訳'!$I$4="小規模施設等(定員29人以下)",$AN$426&gt;=2),AN424,""))</f>
        <v/>
      </c>
      <c r="AO531" s="312" t="str">
        <f>IF(AND('別紙3-1_区分⑤所要額内訳'!$I$4="大規模施設等(定員30人以上)",$AO$426&gt;=5),AO424,IF(AND('別紙3-1_区分⑤所要額内訳'!$I$4="小規模施設等(定員29人以下)",$AO$426&gt;=2),AO424,""))</f>
        <v/>
      </c>
      <c r="AP531" s="312" t="str">
        <f>IF(AND('別紙3-1_区分⑤所要額内訳'!$I$4="大規模施設等(定員30人以上)",$AP$426&gt;=5),AP424,IF(AND('別紙3-1_区分⑤所要額内訳'!$I$4="小規模施設等(定員29人以下)",$AP$426&gt;=2),AP424,""))</f>
        <v/>
      </c>
      <c r="AQ531" s="312" t="str">
        <f>IF(AND('別紙3-1_区分⑤所要額内訳'!$I$4="大規模施設等(定員30人以上)",$AQ$426&gt;=5),AQ424,IF(AND('別紙3-1_区分⑤所要額内訳'!$I$4="小規模施設等(定員29人以下)",$AQ$426&gt;=2),AQ424,""))</f>
        <v/>
      </c>
      <c r="AR531" s="312" t="str">
        <f>IF(AND('別紙3-1_区分⑤所要額内訳'!$I$4="大規模施設等(定員30人以上)",$AR$426&gt;=5),AR424,IF(AND('別紙3-1_区分⑤所要額内訳'!$I$4="小規模施設等(定員29人以下)",$AR$426&gt;=2),AR424,""))</f>
        <v/>
      </c>
      <c r="AS531" s="312" t="str">
        <f>IF(AND('別紙3-1_区分⑤所要額内訳'!$I$4="大規模施設等(定員30人以上)",$AS$426&gt;=5),AS424,IF(AND('別紙3-1_区分⑤所要額内訳'!$I$4="小規模施設等(定員29人以下)",$AS$426&gt;=2),AS424,""))</f>
        <v/>
      </c>
      <c r="AT531" s="312" t="str">
        <f>IF(AND('別紙3-1_区分⑤所要額内訳'!$I$4="大規模施設等(定員30人以上)",$AT$426&gt;=5),AT424,IF(AND('別紙3-1_区分⑤所要額内訳'!$I$4="小規模施設等(定員29人以下)",$AT$426&gt;=2),AT424,""))</f>
        <v/>
      </c>
      <c r="AU531" s="312" t="str">
        <f>IF(AND('別紙3-1_区分⑤所要額内訳'!$I$4="大規模施設等(定員30人以上)",$AU$426&gt;=5),AU424,IF(AND('別紙3-1_区分⑤所要額内訳'!$I$4="小規模施設等(定員29人以下)",$AU$426&gt;=2),AU424,""))</f>
        <v/>
      </c>
      <c r="AV531" s="312" t="str">
        <f>IF(AND('別紙3-1_区分⑤所要額内訳'!$I$4="大規模施設等(定員30人以上)",$AV$426&gt;=5),AV424,IF(AND('別紙3-1_区分⑤所要額内訳'!$I$4="小規模施設等(定員29人以下)",$AV$426&gt;=2),AV424,""))</f>
        <v/>
      </c>
      <c r="AW531" s="312" t="str">
        <f>IF(AND('別紙3-1_区分⑤所要額内訳'!$I$4="大規模施設等(定員30人以上)",$AW$426&gt;=5),AW424,IF(AND('別紙3-1_区分⑤所要額内訳'!$I$4="小規模施設等(定員29人以下)",$AW$426&gt;=2),AW424,""))</f>
        <v/>
      </c>
      <c r="AX531" s="312" t="str">
        <f>IF(AND('別紙3-1_区分⑤所要額内訳'!$I$4="大規模施設等(定員30人以上)",$AX$426&gt;=5),AX424,IF(AND('別紙3-1_区分⑤所要額内訳'!$I$4="小規模施設等(定員29人以下)",$AX$426&gt;=2),AX424,""))</f>
        <v/>
      </c>
      <c r="AY531" s="312" t="str">
        <f>IF(AND('別紙3-1_区分⑤所要額内訳'!$I$4="大規模施設等(定員30人以上)",$AY$426&gt;=5),AY424,IF(AND('別紙3-1_区分⑤所要額内訳'!$I$4="小規模施設等(定員29人以下)",$AY$426&gt;=2),AY424,""))</f>
        <v/>
      </c>
      <c r="AZ531" s="312" t="str">
        <f>IF(AND('別紙3-1_区分⑤所要額内訳'!$I$4="大規模施設等(定員30人以上)",$AZ$426&gt;=5),AZ424,IF(AND('別紙3-1_区分⑤所要額内訳'!$I$4="小規模施設等(定員29人以下)",$AZ$426&gt;=2),AZ424,""))</f>
        <v/>
      </c>
      <c r="BA531" s="312" t="str">
        <f>IF(AND('別紙3-1_区分⑤所要額内訳'!$I$4="大規模施設等(定員30人以上)",$BA$426&gt;=5),BA424,IF(AND('別紙3-1_区分⑤所要額内訳'!$I$4="小規模施設等(定員29人以下)",$BA$426&gt;=2),BA424,""))</f>
        <v/>
      </c>
      <c r="BB531" s="311">
        <f t="shared" si="461"/>
        <v>0</v>
      </c>
    </row>
    <row r="532" spans="1:54">
      <c r="A532" s="307" t="str">
        <f t="shared" si="460"/>
        <v/>
      </c>
      <c r="B532" s="313" t="str">
        <f t="shared" si="460"/>
        <v/>
      </c>
      <c r="C532" s="307" t="str">
        <f t="shared" si="460"/>
        <v/>
      </c>
      <c r="D532" s="312" t="str">
        <f>IF(AND('別紙3-1_区分⑤所要額内訳'!$I$4="大規模施設等(定員30人以上)",$D$426&gt;=5),D425,IF(AND('別紙3-1_区分⑤所要額内訳'!$I$4="小規模施設等(定員29人以下)",$D$426&gt;=2),D425,""))</f>
        <v/>
      </c>
      <c r="E532" s="312" t="str">
        <f>IF(AND('別紙3-1_区分⑤所要額内訳'!$I$4="大規模施設等(定員30人以上)",$E$426&gt;=5),E425,IF(AND('別紙3-1_区分⑤所要額内訳'!$I$4="小規模施設等(定員29人以下)",$E$426&gt;=2),E425,""))</f>
        <v/>
      </c>
      <c r="F532" s="312" t="str">
        <f>IF(AND('別紙3-1_区分⑤所要額内訳'!$I$4="大規模施設等(定員30人以上)",$F$426&gt;=5),F425,IF(AND('別紙3-1_区分⑤所要額内訳'!$I$4="小規模施設等(定員29人以下)",$F$426&gt;=2),F425,""))</f>
        <v/>
      </c>
      <c r="G532" s="312" t="str">
        <f>IF(AND('別紙3-1_区分⑤所要額内訳'!$I$4="大規模施設等(定員30人以上)",$G$426&gt;=5),G425,IF(AND('別紙3-1_区分⑤所要額内訳'!$I$4="小規模施設等(定員29人以下)",$G$426&gt;=2),G425,""))</f>
        <v/>
      </c>
      <c r="H532" s="312" t="str">
        <f>IF(AND('別紙3-1_区分⑤所要額内訳'!$I$4="大規模施設等(定員30人以上)",$H$426&gt;=5),H425,IF(AND('別紙3-1_区分⑤所要額内訳'!$I$4="小規模施設等(定員29人以下)",$H$426&gt;=2),H425,""))</f>
        <v/>
      </c>
      <c r="I532" s="312" t="str">
        <f>IF(AND('別紙3-1_区分⑤所要額内訳'!$I$4="大規模施設等(定員30人以上)",$I$426&gt;=5),I425,IF(AND('別紙3-1_区分⑤所要額内訳'!$I$4="小規模施設等(定員29人以下)",$I$426&gt;=2),I425,""))</f>
        <v/>
      </c>
      <c r="J532" s="312" t="str">
        <f>IF(AND('別紙3-1_区分⑤所要額内訳'!$I$4="大規模施設等(定員30人以上)",$J$426&gt;=5),J425,IF(AND('別紙3-1_区分⑤所要額内訳'!$I$4="小規模施設等(定員29人以下)",$J$426&gt;=2),J425,""))</f>
        <v/>
      </c>
      <c r="K532" s="312" t="str">
        <f>IF(AND('別紙3-1_区分⑤所要額内訳'!$I$4="大規模施設等(定員30人以上)",$K$426&gt;=5),K425,IF(AND('別紙3-1_区分⑤所要額内訳'!$I$4="小規模施設等(定員29人以下)",$K$426&gt;=2),K425,""))</f>
        <v/>
      </c>
      <c r="L532" s="312" t="str">
        <f>IF(AND('別紙3-1_区分⑤所要額内訳'!$I$4="大規模施設等(定員30人以上)",$L$426&gt;=5),L425,IF(AND('別紙3-1_区分⑤所要額内訳'!$I$4="小規模施設等(定員29人以下)",$L$426&gt;=2),L425,""))</f>
        <v/>
      </c>
      <c r="M532" s="312" t="str">
        <f>IF(AND('別紙3-1_区分⑤所要額内訳'!$I$4="大規模施設等(定員30人以上)",$M$426&gt;=5),M425,IF(AND('別紙3-1_区分⑤所要額内訳'!$I$4="小規模施設等(定員29人以下)",$M$426&gt;=2),M425,""))</f>
        <v/>
      </c>
      <c r="N532" s="312" t="str">
        <f>IF(AND('別紙3-1_区分⑤所要額内訳'!$I$4="大規模施設等(定員30人以上)",$N$426&gt;=5),N425,IF(AND('別紙3-1_区分⑤所要額内訳'!$I$4="小規模施設等(定員29人以下)",$N$426&gt;=2),N425,""))</f>
        <v/>
      </c>
      <c r="O532" s="312" t="str">
        <f>IF(AND('別紙3-1_区分⑤所要額内訳'!$I$4="大規模施設等(定員30人以上)",$O$426&gt;=5),O425,IF(AND('別紙3-1_区分⑤所要額内訳'!$I$4="小規模施設等(定員29人以下)",$O$426&gt;=2),O425,""))</f>
        <v/>
      </c>
      <c r="P532" s="312" t="str">
        <f>IF(AND('別紙3-1_区分⑤所要額内訳'!$I$4="大規模施設等(定員30人以上)",$P$426&gt;=5),P425,IF(AND('別紙3-1_区分⑤所要額内訳'!$I$4="小規模施設等(定員29人以下)",$P$426&gt;=2),P425,""))</f>
        <v/>
      </c>
      <c r="Q532" s="312" t="str">
        <f>IF(AND('別紙3-1_区分⑤所要額内訳'!$I$4="大規模施設等(定員30人以上)",$Q$426&gt;=5),Q425,IF(AND('別紙3-1_区分⑤所要額内訳'!$I$4="小規模施設等(定員29人以下)",$Q$426&gt;=2),Q425,""))</f>
        <v/>
      </c>
      <c r="R532" s="312" t="str">
        <f>IF(AND('別紙3-1_区分⑤所要額内訳'!$I$4="大規模施設等(定員30人以上)",$R$426&gt;=5),R425,IF(AND('別紙3-1_区分⑤所要額内訳'!$I$4="小規模施設等(定員29人以下)",$R$426&gt;=2),R425,""))</f>
        <v/>
      </c>
      <c r="S532" s="312" t="str">
        <f>IF(AND('別紙3-1_区分⑤所要額内訳'!$I$4="大規模施設等(定員30人以上)",$S$426&gt;=5),S425,IF(AND('別紙3-1_区分⑤所要額内訳'!$I$4="小規模施設等(定員29人以下)",$S$426&gt;=2),S425,""))</f>
        <v/>
      </c>
      <c r="T532" s="312" t="str">
        <f>IF(AND('別紙3-1_区分⑤所要額内訳'!$I$4="大規模施設等(定員30人以上)",$T$426&gt;=5),T425,IF(AND('別紙3-1_区分⑤所要額内訳'!$I$4="小規模施設等(定員29人以下)",$T$426&gt;=2),T425,""))</f>
        <v/>
      </c>
      <c r="U532" s="312" t="str">
        <f>IF(AND('別紙3-1_区分⑤所要額内訳'!$I$4="大規模施設等(定員30人以上)",$U$426&gt;=5),U425,IF(AND('別紙3-1_区分⑤所要額内訳'!$I$4="小規模施設等(定員29人以下)",$U$426&gt;=2),U425,""))</f>
        <v/>
      </c>
      <c r="V532" s="312" t="str">
        <f>IF(AND('別紙3-1_区分⑤所要額内訳'!$I$4="大規模施設等(定員30人以上)",$V$426&gt;=5),V425,IF(AND('別紙3-1_区分⑤所要額内訳'!$I$4="小規模施設等(定員29人以下)",$V$426&gt;=2),V425,""))</f>
        <v/>
      </c>
      <c r="W532" s="312" t="str">
        <f>IF(AND('別紙3-1_区分⑤所要額内訳'!$I$4="大規模施設等(定員30人以上)",$W$426&gt;=5),W425,IF(AND('別紙3-1_区分⑤所要額内訳'!$I$4="小規模施設等(定員29人以下)",$W$426&gt;=2),W425,""))</f>
        <v/>
      </c>
      <c r="X532" s="312" t="str">
        <f>IF(AND('別紙3-1_区分⑤所要額内訳'!$I$4="大規模施設等(定員30人以上)",$X$426&gt;=5),X425,IF(AND('別紙3-1_区分⑤所要額内訳'!$I$4="小規模施設等(定員29人以下)",$X$426&gt;=2),X425,""))</f>
        <v/>
      </c>
      <c r="Y532" s="312" t="str">
        <f>IF(AND('別紙3-1_区分⑤所要額内訳'!$I$4="大規模施設等(定員30人以上)",$Y$426&gt;=5),Y425,IF(AND('別紙3-1_区分⑤所要額内訳'!$I$4="小規模施設等(定員29人以下)",$Y$426&gt;=2),Y425,""))</f>
        <v/>
      </c>
      <c r="Z532" s="312" t="str">
        <f>IF(AND('別紙3-1_区分⑤所要額内訳'!$I$4="大規模施設等(定員30人以上)",$Z$426&gt;=5),Z425,IF(AND('別紙3-1_区分⑤所要額内訳'!$I$4="小規模施設等(定員29人以下)",$Z$426&gt;=2),Z425,""))</f>
        <v/>
      </c>
      <c r="AA532" s="312" t="str">
        <f>IF(AND('別紙3-1_区分⑤所要額内訳'!$I$4="大規模施設等(定員30人以上)",$AA$426&gt;=5),AA425,IF(AND('別紙3-1_区分⑤所要額内訳'!$I$4="小規模施設等(定員29人以下)",$AA$426&gt;=2),AA425,""))</f>
        <v/>
      </c>
      <c r="AB532" s="312" t="str">
        <f>IF(AND('別紙3-1_区分⑤所要額内訳'!$I$4="大規模施設等(定員30人以上)",$AB$426&gt;=5),AB425,IF(AND('別紙3-1_区分⑤所要額内訳'!$I$4="小規模施設等(定員29人以下)",$AB$426&gt;=2),AB425,""))</f>
        <v/>
      </c>
      <c r="AC532" s="312" t="str">
        <f>IF(AND('別紙3-1_区分⑤所要額内訳'!$I$4="大規模施設等(定員30人以上)",$AC$426&gt;=5),AC425,IF(AND('別紙3-1_区分⑤所要額内訳'!$I$4="小規模施設等(定員29人以下)",$AC$426&gt;=2),AC425,""))</f>
        <v/>
      </c>
      <c r="AD532" s="312" t="str">
        <f>IF(AND('別紙3-1_区分⑤所要額内訳'!$I$4="大規模施設等(定員30人以上)",$AD$426&gt;=5),AD425,IF(AND('別紙3-1_区分⑤所要額内訳'!$I$4="小規模施設等(定員29人以下)",$AD$426&gt;=2),AD425,""))</f>
        <v/>
      </c>
      <c r="AE532" s="312" t="str">
        <f>IF(AND('別紙3-1_区分⑤所要額内訳'!$I$4="大規模施設等(定員30人以上)",$AE$426&gt;=5),AE425,IF(AND('別紙3-1_区分⑤所要額内訳'!$I$4="小規模施設等(定員29人以下)",$AE$426&gt;=2),AE425,""))</f>
        <v/>
      </c>
      <c r="AF532" s="312" t="str">
        <f>IF(AND('別紙3-1_区分⑤所要額内訳'!$I$4="大規模施設等(定員30人以上)",$AF$426&gt;=5),AF425,IF(AND('別紙3-1_区分⑤所要額内訳'!$I$4="小規模施設等(定員29人以下)",$AF$426&gt;=2),AF425,""))</f>
        <v/>
      </c>
      <c r="AG532" s="312" t="str">
        <f>IF(AND('別紙3-1_区分⑤所要額内訳'!$I$4="大規模施設等(定員30人以上)",$AG$426&gt;=5),AG425,IF(AND('別紙3-1_区分⑤所要額内訳'!$I$4="小規模施設等(定員29人以下)",$AG$426&gt;=2),AG425,""))</f>
        <v/>
      </c>
      <c r="AH532" s="312" t="str">
        <f>IF(AND('別紙3-1_区分⑤所要額内訳'!$I$4="大規模施設等(定員30人以上)",$AH$426&gt;=5),AH425,IF(AND('別紙3-1_区分⑤所要額内訳'!$I$4="小規模施設等(定員29人以下)",$AH$426&gt;=2),AH425,""))</f>
        <v/>
      </c>
      <c r="AI532" s="312" t="str">
        <f>IF(AND('別紙3-1_区分⑤所要額内訳'!$I$4="大規模施設等(定員30人以上)",$AI$426&gt;=5),AI425,IF(AND('別紙3-1_区分⑤所要額内訳'!$I$4="小規模施設等(定員29人以下)",$AI$426&gt;=2),AI425,""))</f>
        <v/>
      </c>
      <c r="AJ532" s="312" t="str">
        <f>IF(AND('別紙3-1_区分⑤所要額内訳'!$I$4="大規模施設等(定員30人以上)",$AJ$426&gt;=5),AJ425,IF(AND('別紙3-1_区分⑤所要額内訳'!$I$4="小規模施設等(定員29人以下)",$AJ$426&gt;=2),AJ425,""))</f>
        <v/>
      </c>
      <c r="AK532" s="312" t="str">
        <f>IF(AND('別紙3-1_区分⑤所要額内訳'!$I$4="大規模施設等(定員30人以上)",$AK$426&gt;=5),AK425,IF(AND('別紙3-1_区分⑤所要額内訳'!$I$4="小規模施設等(定員29人以下)",$AK$426&gt;=2),AK425,""))</f>
        <v/>
      </c>
      <c r="AL532" s="312" t="str">
        <f>IF(AND('別紙3-1_区分⑤所要額内訳'!$I$4="大規模施設等(定員30人以上)",$AL$426&gt;=5),AL425,IF(AND('別紙3-1_区分⑤所要額内訳'!$I$4="小規模施設等(定員29人以下)",$AL$426&gt;=2),AL425,""))</f>
        <v/>
      </c>
      <c r="AM532" s="312" t="str">
        <f>IF(AND('別紙3-1_区分⑤所要額内訳'!$I$4="大規模施設等(定員30人以上)",$AM$426&gt;=5),AM425,IF(AND('別紙3-1_区分⑤所要額内訳'!$I$4="小規模施設等(定員29人以下)",$AM$426&gt;=2),AM425,""))</f>
        <v/>
      </c>
      <c r="AN532" s="312" t="str">
        <f>IF(AND('別紙3-1_区分⑤所要額内訳'!$I$4="大規模施設等(定員30人以上)",$AN$426&gt;=5),AN425,IF(AND('別紙3-1_区分⑤所要額内訳'!$I$4="小規模施設等(定員29人以下)",$AN$426&gt;=2),AN425,""))</f>
        <v/>
      </c>
      <c r="AO532" s="312" t="str">
        <f>IF(AND('別紙3-1_区分⑤所要額内訳'!$I$4="大規模施設等(定員30人以上)",$AO$426&gt;=5),AO425,IF(AND('別紙3-1_区分⑤所要額内訳'!$I$4="小規模施設等(定員29人以下)",$AO$426&gt;=2),AO425,""))</f>
        <v/>
      </c>
      <c r="AP532" s="312" t="str">
        <f>IF(AND('別紙3-1_区分⑤所要額内訳'!$I$4="大規模施設等(定員30人以上)",$AP$426&gt;=5),AP425,IF(AND('別紙3-1_区分⑤所要額内訳'!$I$4="小規模施設等(定員29人以下)",$AP$426&gt;=2),AP425,""))</f>
        <v/>
      </c>
      <c r="AQ532" s="312" t="str">
        <f>IF(AND('別紙3-1_区分⑤所要額内訳'!$I$4="大規模施設等(定員30人以上)",$AQ$426&gt;=5),AQ425,IF(AND('別紙3-1_区分⑤所要額内訳'!$I$4="小規模施設等(定員29人以下)",$AQ$426&gt;=2),AQ425,""))</f>
        <v/>
      </c>
      <c r="AR532" s="312" t="str">
        <f>IF(AND('別紙3-1_区分⑤所要額内訳'!$I$4="大規模施設等(定員30人以上)",$AR$426&gt;=5),AR425,IF(AND('別紙3-1_区分⑤所要額内訳'!$I$4="小規模施設等(定員29人以下)",$AR$426&gt;=2),AR425,""))</f>
        <v/>
      </c>
      <c r="AS532" s="312" t="str">
        <f>IF(AND('別紙3-1_区分⑤所要額内訳'!$I$4="大規模施設等(定員30人以上)",$AS$426&gt;=5),AS425,IF(AND('別紙3-1_区分⑤所要額内訳'!$I$4="小規模施設等(定員29人以下)",$AS$426&gt;=2),AS425,""))</f>
        <v/>
      </c>
      <c r="AT532" s="312" t="str">
        <f>IF(AND('別紙3-1_区分⑤所要額内訳'!$I$4="大規模施設等(定員30人以上)",$AT$426&gt;=5),AT425,IF(AND('別紙3-1_区分⑤所要額内訳'!$I$4="小規模施設等(定員29人以下)",$AT$426&gt;=2),AT425,""))</f>
        <v/>
      </c>
      <c r="AU532" s="312" t="str">
        <f>IF(AND('別紙3-1_区分⑤所要額内訳'!$I$4="大規模施設等(定員30人以上)",$AU$426&gt;=5),AU425,IF(AND('別紙3-1_区分⑤所要額内訳'!$I$4="小規模施設等(定員29人以下)",$AU$426&gt;=2),AU425,""))</f>
        <v/>
      </c>
      <c r="AV532" s="312" t="str">
        <f>IF(AND('別紙3-1_区分⑤所要額内訳'!$I$4="大規模施設等(定員30人以上)",$AV$426&gt;=5),AV425,IF(AND('別紙3-1_区分⑤所要額内訳'!$I$4="小規模施設等(定員29人以下)",$AV$426&gt;=2),AV425,""))</f>
        <v/>
      </c>
      <c r="AW532" s="312" t="str">
        <f>IF(AND('別紙3-1_区分⑤所要額内訳'!$I$4="大規模施設等(定員30人以上)",$AW$426&gt;=5),AW425,IF(AND('別紙3-1_区分⑤所要額内訳'!$I$4="小規模施設等(定員29人以下)",$AW$426&gt;=2),AW425,""))</f>
        <v/>
      </c>
      <c r="AX532" s="312" t="str">
        <f>IF(AND('別紙3-1_区分⑤所要額内訳'!$I$4="大規模施設等(定員30人以上)",$AX$426&gt;=5),AX425,IF(AND('別紙3-1_区分⑤所要額内訳'!$I$4="小規模施設等(定員29人以下)",$AX$426&gt;=2),AX425,""))</f>
        <v/>
      </c>
      <c r="AY532" s="312" t="str">
        <f>IF(AND('別紙3-1_区分⑤所要額内訳'!$I$4="大規模施設等(定員30人以上)",$AY$426&gt;=5),AY425,IF(AND('別紙3-1_区分⑤所要額内訳'!$I$4="小規模施設等(定員29人以下)",$AY$426&gt;=2),AY425,""))</f>
        <v/>
      </c>
      <c r="AZ532" s="312" t="str">
        <f>IF(AND('別紙3-1_区分⑤所要額内訳'!$I$4="大規模施設等(定員30人以上)",$AZ$426&gt;=5),AZ425,IF(AND('別紙3-1_区分⑤所要額内訳'!$I$4="小規模施設等(定員29人以下)",$AZ$426&gt;=2),AZ425,""))</f>
        <v/>
      </c>
      <c r="BA532" s="312" t="str">
        <f>IF(AND('別紙3-1_区分⑤所要額内訳'!$I$4="大規模施設等(定員30人以上)",$BA$426&gt;=5),BA425,IF(AND('別紙3-1_区分⑤所要額内訳'!$I$4="小規模施設等(定員29人以下)",$BA$426&gt;=2),BA425,""))</f>
        <v/>
      </c>
      <c r="BB532" s="311">
        <f t="shared" si="461"/>
        <v>0</v>
      </c>
    </row>
  </sheetData>
  <mergeCells count="29">
    <mergeCell ref="D431:BA431"/>
    <mergeCell ref="B217:B218"/>
    <mergeCell ref="C217:C218"/>
    <mergeCell ref="D217:BA217"/>
    <mergeCell ref="BB217:BB218"/>
    <mergeCell ref="A319:C319"/>
    <mergeCell ref="BB431:BB432"/>
    <mergeCell ref="A426:C426"/>
    <mergeCell ref="A431:A432"/>
    <mergeCell ref="B431:B432"/>
    <mergeCell ref="C431:C432"/>
    <mergeCell ref="A212:C212"/>
    <mergeCell ref="A324:A325"/>
    <mergeCell ref="B324:B325"/>
    <mergeCell ref="C324:C325"/>
    <mergeCell ref="BB324:BB325"/>
    <mergeCell ref="D324:BA324"/>
    <mergeCell ref="A217:A218"/>
    <mergeCell ref="B3:B4"/>
    <mergeCell ref="A3:A4"/>
    <mergeCell ref="BB3:BB4"/>
    <mergeCell ref="D3:BA3"/>
    <mergeCell ref="BB110:BB111"/>
    <mergeCell ref="A105:C105"/>
    <mergeCell ref="A110:A111"/>
    <mergeCell ref="B110:B111"/>
    <mergeCell ref="C110:C111"/>
    <mergeCell ref="D110:BA110"/>
    <mergeCell ref="C3:C4"/>
  </mergeCells>
  <phoneticPr fontId="7"/>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A31" zoomScale="140" zoomScaleNormal="140" workbookViewId="0">
      <selection activeCell="B43" sqref="B43"/>
    </sheetView>
  </sheetViews>
  <sheetFormatPr defaultRowHeight="13.5"/>
  <cols>
    <col min="1" max="1" width="49.125" bestFit="1" customWidth="1"/>
    <col min="2" max="2" width="9.125" customWidth="1"/>
  </cols>
  <sheetData>
    <row r="1" spans="1:6">
      <c r="B1" s="24"/>
      <c r="C1" s="24"/>
      <c r="D1" s="24"/>
    </row>
    <row r="2" spans="1:6">
      <c r="A2" t="s">
        <v>23</v>
      </c>
      <c r="B2" s="23">
        <v>537</v>
      </c>
      <c r="C2" s="23">
        <v>537</v>
      </c>
      <c r="D2" s="23">
        <v>268</v>
      </c>
      <c r="E2" t="s">
        <v>29</v>
      </c>
      <c r="F2" s="23"/>
    </row>
    <row r="3" spans="1:6">
      <c r="A3" t="s">
        <v>24</v>
      </c>
      <c r="B3" s="23">
        <v>684</v>
      </c>
      <c r="C3" s="23">
        <v>684</v>
      </c>
      <c r="D3" s="23">
        <v>342</v>
      </c>
      <c r="E3" t="s">
        <v>29</v>
      </c>
      <c r="F3" s="23"/>
    </row>
    <row r="4" spans="1:6">
      <c r="A4" t="s">
        <v>25</v>
      </c>
      <c r="B4" s="23">
        <v>889</v>
      </c>
      <c r="C4" s="23">
        <v>889</v>
      </c>
      <c r="D4" s="23">
        <v>445</v>
      </c>
      <c r="E4" t="s">
        <v>29</v>
      </c>
      <c r="F4" s="23"/>
    </row>
    <row r="5" spans="1:6">
      <c r="A5" s="2" t="s">
        <v>43</v>
      </c>
      <c r="B5" s="23">
        <v>231</v>
      </c>
      <c r="C5" s="23">
        <v>231</v>
      </c>
      <c r="D5" s="23">
        <v>115</v>
      </c>
      <c r="E5" t="s">
        <v>29</v>
      </c>
      <c r="F5" s="23"/>
    </row>
    <row r="6" spans="1:6">
      <c r="A6" t="s">
        <v>3</v>
      </c>
      <c r="B6" s="23">
        <v>226</v>
      </c>
      <c r="C6" s="23">
        <v>226</v>
      </c>
      <c r="D6" s="23">
        <v>113</v>
      </c>
      <c r="E6" t="s">
        <v>29</v>
      </c>
      <c r="F6" s="23"/>
    </row>
    <row r="7" spans="1:6">
      <c r="A7" t="s">
        <v>26</v>
      </c>
      <c r="B7" s="23">
        <v>564</v>
      </c>
      <c r="C7" s="23">
        <v>564</v>
      </c>
      <c r="D7" s="23">
        <v>282</v>
      </c>
      <c r="E7" t="s">
        <v>29</v>
      </c>
      <c r="F7" s="23"/>
    </row>
    <row r="8" spans="1:6">
      <c r="A8" t="s">
        <v>27</v>
      </c>
      <c r="B8" s="23">
        <v>710</v>
      </c>
      <c r="C8" s="23">
        <v>710</v>
      </c>
      <c r="D8" s="23">
        <v>355</v>
      </c>
      <c r="E8" t="s">
        <v>29</v>
      </c>
      <c r="F8" s="23"/>
    </row>
    <row r="9" spans="1:6">
      <c r="A9" t="s">
        <v>28</v>
      </c>
      <c r="B9" s="23">
        <v>1133</v>
      </c>
      <c r="C9" s="23">
        <v>1133</v>
      </c>
      <c r="D9" s="23">
        <v>567</v>
      </c>
      <c r="E9" t="s">
        <v>29</v>
      </c>
      <c r="F9" s="23"/>
    </row>
    <row r="10" spans="1:6">
      <c r="A10" t="s">
        <v>22</v>
      </c>
      <c r="B10" s="23">
        <v>27</v>
      </c>
      <c r="C10" s="169" t="s">
        <v>74</v>
      </c>
      <c r="D10" s="23">
        <v>13</v>
      </c>
      <c r="E10" t="s">
        <v>30</v>
      </c>
      <c r="F10" s="23"/>
    </row>
    <row r="11" spans="1:6">
      <c r="A11" t="s">
        <v>20</v>
      </c>
      <c r="B11" s="23">
        <v>27</v>
      </c>
      <c r="C11" s="169" t="s">
        <v>74</v>
      </c>
      <c r="D11" s="23">
        <v>13</v>
      </c>
      <c r="E11" t="s">
        <v>30</v>
      </c>
      <c r="F11" s="23"/>
    </row>
    <row r="12" spans="1:6">
      <c r="A12" t="s">
        <v>4</v>
      </c>
      <c r="B12" s="23">
        <v>320</v>
      </c>
      <c r="C12" s="169" t="s">
        <v>74</v>
      </c>
      <c r="D12" s="23">
        <v>160</v>
      </c>
      <c r="E12" t="s">
        <v>29</v>
      </c>
      <c r="F12" s="23"/>
    </row>
    <row r="13" spans="1:6">
      <c r="A13" t="s">
        <v>5</v>
      </c>
      <c r="B13" s="23">
        <v>339</v>
      </c>
      <c r="C13" s="169" t="s">
        <v>74</v>
      </c>
      <c r="D13" s="23">
        <v>169</v>
      </c>
      <c r="E13" t="s">
        <v>29</v>
      </c>
      <c r="F13" s="23"/>
    </row>
    <row r="14" spans="1:6">
      <c r="A14" t="s">
        <v>6</v>
      </c>
      <c r="B14" s="23">
        <v>311</v>
      </c>
      <c r="C14" s="169" t="s">
        <v>74</v>
      </c>
      <c r="D14" s="23">
        <v>156</v>
      </c>
      <c r="E14" t="s">
        <v>29</v>
      </c>
      <c r="F14" s="23"/>
    </row>
    <row r="15" spans="1:6">
      <c r="A15" t="s">
        <v>7</v>
      </c>
      <c r="B15" s="23">
        <v>137</v>
      </c>
      <c r="C15" s="169" t="s">
        <v>74</v>
      </c>
      <c r="D15" s="23">
        <v>68</v>
      </c>
      <c r="E15" t="s">
        <v>29</v>
      </c>
      <c r="F15" s="23"/>
    </row>
    <row r="16" spans="1:6">
      <c r="A16" t="s">
        <v>8</v>
      </c>
      <c r="B16" s="23">
        <v>508</v>
      </c>
      <c r="C16" s="169" t="s">
        <v>74</v>
      </c>
      <c r="D16" s="23">
        <v>254</v>
      </c>
      <c r="E16" t="s">
        <v>29</v>
      </c>
      <c r="F16" s="23"/>
    </row>
    <row r="17" spans="1:6">
      <c r="A17" t="s">
        <v>9</v>
      </c>
      <c r="B17" s="23">
        <v>204</v>
      </c>
      <c r="C17" s="169" t="s">
        <v>74</v>
      </c>
      <c r="D17" s="23">
        <v>102</v>
      </c>
      <c r="E17" t="s">
        <v>29</v>
      </c>
      <c r="F17" s="23"/>
    </row>
    <row r="18" spans="1:6">
      <c r="A18" t="s">
        <v>10</v>
      </c>
      <c r="B18" s="23">
        <v>148</v>
      </c>
      <c r="C18" s="169" t="s">
        <v>74</v>
      </c>
      <c r="D18" s="23">
        <v>74</v>
      </c>
      <c r="E18" t="s">
        <v>29</v>
      </c>
      <c r="F18" s="23"/>
    </row>
    <row r="19" spans="1:6">
      <c r="A19" t="s">
        <v>11</v>
      </c>
      <c r="B19" s="169" t="s">
        <v>74</v>
      </c>
      <c r="C19" s="169" t="s">
        <v>74</v>
      </c>
      <c r="D19" s="23">
        <v>282</v>
      </c>
      <c r="E19" t="s">
        <v>29</v>
      </c>
      <c r="F19" s="23"/>
    </row>
    <row r="20" spans="1:6">
      <c r="A20" t="s">
        <v>47</v>
      </c>
      <c r="B20" s="23">
        <v>32.776073750308854</v>
      </c>
      <c r="C20" s="169" t="s">
        <v>74</v>
      </c>
      <c r="D20" s="23">
        <v>16</v>
      </c>
      <c r="E20" t="s">
        <v>29</v>
      </c>
      <c r="F20" s="23"/>
    </row>
    <row r="21" spans="1:6">
      <c r="A21" t="s">
        <v>12</v>
      </c>
      <c r="B21" s="23">
        <v>475</v>
      </c>
      <c r="C21" s="169" t="s">
        <v>74</v>
      </c>
      <c r="D21" s="23">
        <v>237</v>
      </c>
      <c r="E21" t="s">
        <v>29</v>
      </c>
      <c r="F21" s="23"/>
    </row>
    <row r="22" spans="1:6">
      <c r="A22" t="s">
        <v>13</v>
      </c>
      <c r="B22" s="23">
        <v>638</v>
      </c>
      <c r="C22" s="169" t="s">
        <v>74</v>
      </c>
      <c r="D22" s="23">
        <v>319</v>
      </c>
      <c r="E22" t="s">
        <v>29</v>
      </c>
      <c r="F22" s="23"/>
    </row>
    <row r="23" spans="1:6">
      <c r="A23" t="s">
        <v>14</v>
      </c>
      <c r="B23" s="23">
        <v>38</v>
      </c>
      <c r="C23" s="169" t="s">
        <v>74</v>
      </c>
      <c r="D23" s="23">
        <v>19</v>
      </c>
      <c r="E23" t="s">
        <v>30</v>
      </c>
      <c r="F23" s="23"/>
    </row>
    <row r="24" spans="1:6">
      <c r="A24" t="s">
        <v>15</v>
      </c>
      <c r="B24" s="23">
        <v>40</v>
      </c>
      <c r="C24" s="169" t="s">
        <v>74</v>
      </c>
      <c r="D24" s="23">
        <v>20</v>
      </c>
      <c r="E24" t="s">
        <v>30</v>
      </c>
      <c r="F24" s="23"/>
    </row>
    <row r="25" spans="1:6">
      <c r="A25" t="s">
        <v>16</v>
      </c>
      <c r="B25" s="23">
        <v>38</v>
      </c>
      <c r="C25" s="169" t="s">
        <v>74</v>
      </c>
      <c r="D25" s="23">
        <v>19</v>
      </c>
      <c r="E25" t="s">
        <v>30</v>
      </c>
      <c r="F25" s="23"/>
    </row>
    <row r="26" spans="1:6">
      <c r="A26" t="s">
        <v>17</v>
      </c>
      <c r="B26" s="23">
        <v>48</v>
      </c>
      <c r="C26" s="169" t="s">
        <v>74</v>
      </c>
      <c r="D26" s="23">
        <v>24</v>
      </c>
      <c r="E26" t="s">
        <v>30</v>
      </c>
      <c r="F26" s="23"/>
    </row>
    <row r="27" spans="1:6">
      <c r="A27" t="s">
        <v>18</v>
      </c>
      <c r="B27" s="23">
        <v>43</v>
      </c>
      <c r="C27" s="169" t="s">
        <v>74</v>
      </c>
      <c r="D27" s="23">
        <v>21</v>
      </c>
      <c r="E27" t="s">
        <v>30</v>
      </c>
      <c r="F27" s="23"/>
    </row>
    <row r="28" spans="1:6">
      <c r="A28" t="s">
        <v>19</v>
      </c>
      <c r="B28" s="23">
        <v>36</v>
      </c>
      <c r="C28" s="169" t="s">
        <v>74</v>
      </c>
      <c r="D28" s="23">
        <v>18</v>
      </c>
      <c r="E28" t="s">
        <v>30</v>
      </c>
      <c r="F28" s="23"/>
    </row>
    <row r="29" spans="1:6">
      <c r="A29" t="s">
        <v>31</v>
      </c>
      <c r="B29" s="23">
        <v>37</v>
      </c>
      <c r="C29" s="169" t="s">
        <v>74</v>
      </c>
      <c r="D29" s="23">
        <v>19</v>
      </c>
      <c r="E29" t="s">
        <v>30</v>
      </c>
      <c r="F29" s="23"/>
    </row>
    <row r="30" spans="1:6">
      <c r="A30" t="s">
        <v>32</v>
      </c>
      <c r="B30" s="23">
        <v>35</v>
      </c>
      <c r="C30" s="169" t="s">
        <v>74</v>
      </c>
      <c r="D30" s="23">
        <v>18</v>
      </c>
      <c r="E30" t="s">
        <v>30</v>
      </c>
      <c r="F30" s="23"/>
    </row>
    <row r="31" spans="1:6">
      <c r="A31" t="s">
        <v>33</v>
      </c>
      <c r="B31" s="23">
        <v>37</v>
      </c>
      <c r="C31" s="169" t="s">
        <v>74</v>
      </c>
      <c r="D31" s="23">
        <v>19</v>
      </c>
      <c r="E31" t="s">
        <v>30</v>
      </c>
      <c r="F31" s="23"/>
    </row>
    <row r="32" spans="1:6">
      <c r="A32" t="s">
        <v>34</v>
      </c>
      <c r="B32" s="23">
        <v>35</v>
      </c>
      <c r="C32" s="169" t="s">
        <v>74</v>
      </c>
      <c r="D32" s="23">
        <v>18</v>
      </c>
      <c r="E32" t="s">
        <v>30</v>
      </c>
      <c r="F32" s="23"/>
    </row>
    <row r="33" spans="1:10">
      <c r="A33" t="s">
        <v>35</v>
      </c>
      <c r="B33" s="23">
        <v>37</v>
      </c>
      <c r="C33" s="169" t="s">
        <v>74</v>
      </c>
      <c r="D33" s="23">
        <v>19</v>
      </c>
      <c r="E33" t="s">
        <v>30</v>
      </c>
      <c r="F33" s="23"/>
    </row>
    <row r="34" spans="1:10">
      <c r="A34" t="s">
        <v>36</v>
      </c>
      <c r="B34" s="23">
        <v>35</v>
      </c>
      <c r="C34" s="169" t="s">
        <v>74</v>
      </c>
      <c r="D34" s="23">
        <v>18</v>
      </c>
      <c r="E34" t="s">
        <v>30</v>
      </c>
      <c r="F34" s="23"/>
    </row>
    <row r="35" spans="1:10">
      <c r="A35" t="s">
        <v>37</v>
      </c>
      <c r="B35" s="23">
        <v>37</v>
      </c>
      <c r="C35" s="169" t="s">
        <v>74</v>
      </c>
      <c r="D35" s="23">
        <v>19</v>
      </c>
      <c r="E35" t="s">
        <v>30</v>
      </c>
      <c r="F35" s="23"/>
    </row>
    <row r="36" spans="1:10">
      <c r="A36" t="s">
        <v>38</v>
      </c>
      <c r="B36" s="23">
        <v>35</v>
      </c>
      <c r="C36" s="169" t="s">
        <v>74</v>
      </c>
      <c r="D36" s="23">
        <v>18</v>
      </c>
      <c r="E36" t="s">
        <v>30</v>
      </c>
      <c r="F36" s="23"/>
    </row>
    <row r="37" spans="1:10">
      <c r="A37" t="s">
        <v>138</v>
      </c>
      <c r="B37" s="23"/>
      <c r="C37" s="23"/>
      <c r="D37" s="23"/>
      <c r="F37" s="23"/>
    </row>
    <row r="39" spans="1:10">
      <c r="A39" t="s">
        <v>39</v>
      </c>
      <c r="B39" s="26"/>
      <c r="C39" s="26"/>
      <c r="D39" s="26"/>
      <c r="E39" s="21"/>
      <c r="F39" s="27"/>
      <c r="J39" s="4"/>
    </row>
    <row r="40" spans="1:10">
      <c r="A40" t="s">
        <v>40</v>
      </c>
      <c r="B40" s="28"/>
      <c r="C40" s="28"/>
      <c r="D40" s="28"/>
      <c r="E40" s="21"/>
      <c r="F40" s="27"/>
    </row>
    <row r="41" spans="1:10">
      <c r="A41" t="s">
        <v>41</v>
      </c>
    </row>
    <row r="42" spans="1:10">
      <c r="A42" t="s">
        <v>42</v>
      </c>
    </row>
    <row r="43" spans="1:10">
      <c r="A43" t="s">
        <v>137</v>
      </c>
    </row>
    <row r="44" spans="1:10">
      <c r="A44" t="s">
        <v>408</v>
      </c>
    </row>
    <row r="45" spans="1:10">
      <c r="A45" t="s">
        <v>409</v>
      </c>
    </row>
    <row r="46" spans="1:10">
      <c r="A46" t="s">
        <v>410</v>
      </c>
    </row>
    <row r="48" spans="1:10">
      <c r="A48" s="50" t="s">
        <v>48</v>
      </c>
    </row>
  </sheetData>
  <phoneticPr fontId="7"/>
  <pageMargins left="0.70866141732283472" right="0.70866141732283472" top="0.74803149606299213" bottom="0.74803149606299213" header="0.31496062992125984" footer="0.31496062992125984"/>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showZeros="0" view="pageBreakPreview" topLeftCell="A2" zoomScale="120" zoomScaleNormal="120" zoomScaleSheetLayoutView="120" workbookViewId="0">
      <selection activeCell="O6" sqref="O6"/>
    </sheetView>
  </sheetViews>
  <sheetFormatPr defaultColWidth="2.25" defaultRowHeight="12"/>
  <cols>
    <col min="1" max="1" width="2.625" style="1" customWidth="1"/>
    <col min="2" max="4" width="2.5" style="1" bestFit="1" customWidth="1"/>
    <col min="5" max="16" width="2.25" style="1"/>
    <col min="17" max="17" width="2.5" style="1" customWidth="1"/>
    <col min="18" max="19" width="2.25" style="1"/>
    <col min="20" max="20" width="2.5" style="1" bestFit="1" customWidth="1"/>
    <col min="21" max="21" width="2.25" style="1"/>
    <col min="22" max="22" width="2.5" style="1" bestFit="1" customWidth="1"/>
    <col min="23" max="24" width="2.25" style="1"/>
    <col min="25" max="25" width="4.75" style="1" customWidth="1"/>
    <col min="26" max="32" width="1.75" style="1" customWidth="1"/>
    <col min="33" max="74" width="2.25" style="1"/>
    <col min="75" max="75" width="3.5" style="1" customWidth="1"/>
    <col min="76" max="16384" width="2.25" style="1"/>
  </cols>
  <sheetData>
    <row r="1" spans="1:41" ht="15.6" customHeight="1">
      <c r="A1" s="349" t="s">
        <v>184</v>
      </c>
      <c r="B1" s="349"/>
      <c r="C1" s="349"/>
      <c r="D1" s="349"/>
      <c r="E1" s="104"/>
      <c r="F1" s="85"/>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7"/>
    </row>
    <row r="2" spans="1:41" ht="18.95" customHeight="1">
      <c r="A2" s="86"/>
      <c r="B2" s="86"/>
      <c r="C2" s="88"/>
      <c r="D2" s="88"/>
      <c r="E2" s="86"/>
      <c r="F2" s="86"/>
      <c r="G2" s="86"/>
      <c r="H2" s="86"/>
      <c r="I2" s="86"/>
      <c r="J2" s="86"/>
      <c r="K2" s="86"/>
      <c r="L2" s="86"/>
      <c r="M2" s="86"/>
      <c r="N2" s="86"/>
      <c r="O2" s="86"/>
      <c r="P2" s="86"/>
      <c r="Q2" s="86"/>
      <c r="R2" s="86"/>
      <c r="S2" s="86"/>
      <c r="T2" s="86"/>
      <c r="U2" s="86"/>
      <c r="V2" s="86"/>
      <c r="W2" s="86"/>
      <c r="X2" s="86"/>
      <c r="Y2" s="86"/>
      <c r="Z2" s="86"/>
      <c r="AA2" s="350" t="s">
        <v>78</v>
      </c>
      <c r="AB2" s="350"/>
      <c r="AC2" s="351"/>
      <c r="AD2" s="351"/>
      <c r="AE2" s="88" t="s">
        <v>2</v>
      </c>
      <c r="AF2" s="351"/>
      <c r="AG2" s="351"/>
      <c r="AH2" s="88" t="s">
        <v>1</v>
      </c>
      <c r="AI2" s="351"/>
      <c r="AJ2" s="351"/>
      <c r="AK2" s="88" t="s">
        <v>0</v>
      </c>
      <c r="AL2" s="88"/>
    </row>
    <row r="3" spans="1:41" ht="12" customHeight="1">
      <c r="A3" s="86"/>
      <c r="B3" s="86"/>
      <c r="C3" s="88"/>
      <c r="D3" s="88"/>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row>
    <row r="4" spans="1:41" ht="18.95" customHeight="1">
      <c r="A4" s="344" t="s">
        <v>142</v>
      </c>
      <c r="B4" s="344"/>
      <c r="C4" s="344"/>
      <c r="D4" s="344"/>
      <c r="E4" s="344"/>
      <c r="F4" s="344"/>
      <c r="G4" s="48" t="s">
        <v>79</v>
      </c>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row>
    <row r="5" spans="1:41" ht="12.6" customHeight="1">
      <c r="A5" s="87"/>
      <c r="B5" s="87"/>
      <c r="C5" s="87"/>
      <c r="D5" s="87"/>
      <c r="E5" s="87"/>
      <c r="F5" s="87"/>
      <c r="G5" s="87"/>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row>
    <row r="6" spans="1:41" ht="18.95" customHeight="1">
      <c r="A6" s="87"/>
      <c r="B6" s="87"/>
      <c r="C6" s="87"/>
      <c r="D6" s="87"/>
      <c r="E6" s="87"/>
      <c r="F6" s="87"/>
      <c r="G6" s="87"/>
      <c r="H6" s="86"/>
      <c r="I6" s="86"/>
      <c r="J6" s="86"/>
      <c r="K6" s="86"/>
      <c r="L6" s="86"/>
      <c r="M6" s="86"/>
      <c r="N6" s="86"/>
      <c r="O6" s="86"/>
      <c r="P6" s="86"/>
      <c r="Q6" s="104" t="s">
        <v>287</v>
      </c>
      <c r="R6" s="233"/>
      <c r="T6" s="86"/>
      <c r="U6" s="86"/>
      <c r="V6" s="86"/>
      <c r="W6" s="242" t="s">
        <v>288</v>
      </c>
      <c r="X6" s="348"/>
      <c r="Y6" s="348"/>
      <c r="Z6" s="348" t="s">
        <v>289</v>
      </c>
      <c r="AA6" s="348"/>
      <c r="AB6" s="348"/>
      <c r="AC6" s="348"/>
      <c r="AD6" s="348"/>
      <c r="AE6" s="348"/>
      <c r="AF6" s="86"/>
      <c r="AG6" s="86"/>
      <c r="AH6" s="86"/>
      <c r="AI6" s="86"/>
      <c r="AJ6" s="86"/>
      <c r="AK6" s="86"/>
      <c r="AL6" s="86"/>
    </row>
    <row r="7" spans="1:41" ht="18.95" customHeight="1">
      <c r="A7" s="87"/>
      <c r="B7" s="87"/>
      <c r="C7" s="87"/>
      <c r="D7" s="87"/>
      <c r="E7" s="87"/>
      <c r="F7" s="87"/>
      <c r="G7" s="87"/>
      <c r="H7" s="86"/>
      <c r="I7" s="86"/>
      <c r="J7" s="86"/>
      <c r="K7" s="86"/>
      <c r="L7" s="86"/>
      <c r="M7" s="86"/>
      <c r="N7" s="86"/>
      <c r="O7" s="86"/>
      <c r="P7" s="86"/>
      <c r="Q7" s="86"/>
      <c r="R7" s="86"/>
      <c r="S7" s="86"/>
      <c r="T7" s="86"/>
      <c r="U7" s="86"/>
      <c r="V7" s="86"/>
      <c r="W7" s="348"/>
      <c r="X7" s="348"/>
      <c r="Y7" s="348"/>
      <c r="Z7" s="348"/>
      <c r="AA7" s="348"/>
      <c r="AB7" s="348"/>
      <c r="AC7" s="348"/>
      <c r="AD7" s="348"/>
      <c r="AE7" s="348"/>
      <c r="AF7" s="348"/>
      <c r="AG7" s="348"/>
      <c r="AH7" s="348"/>
      <c r="AI7" s="348"/>
      <c r="AJ7" s="348"/>
      <c r="AK7" s="86"/>
      <c r="AL7" s="86"/>
    </row>
    <row r="8" spans="1:41" ht="18.95" customHeight="1">
      <c r="A8" s="87"/>
      <c r="B8" s="87"/>
      <c r="C8" s="87"/>
      <c r="D8" s="87"/>
      <c r="E8" s="87"/>
      <c r="F8" s="87"/>
      <c r="G8" s="87"/>
      <c r="H8" s="86"/>
      <c r="I8" s="86"/>
      <c r="J8" s="86"/>
      <c r="K8" s="86"/>
      <c r="L8" s="86"/>
      <c r="M8" s="86"/>
      <c r="N8" s="86"/>
      <c r="O8" s="86"/>
      <c r="P8" s="86"/>
      <c r="Q8" s="104" t="s">
        <v>80</v>
      </c>
      <c r="R8" s="94"/>
      <c r="S8" s="86"/>
      <c r="T8" s="94"/>
      <c r="U8" s="94"/>
      <c r="V8" s="94"/>
      <c r="W8" s="345"/>
      <c r="X8" s="345"/>
      <c r="Y8" s="345"/>
      <c r="Z8" s="345"/>
      <c r="AA8" s="345"/>
      <c r="AB8" s="345"/>
      <c r="AC8" s="345"/>
      <c r="AD8" s="345"/>
      <c r="AE8" s="345"/>
      <c r="AF8" s="345"/>
      <c r="AG8" s="345"/>
      <c r="AH8" s="345"/>
      <c r="AI8" s="345"/>
      <c r="AJ8" s="345"/>
      <c r="AK8" s="86"/>
      <c r="AL8" s="86"/>
      <c r="AN8" s="89"/>
      <c r="AO8" s="89"/>
    </row>
    <row r="9" spans="1:41" ht="18.95" customHeight="1">
      <c r="A9" s="87"/>
      <c r="B9" s="87"/>
      <c r="C9" s="87"/>
      <c r="D9" s="87"/>
      <c r="E9" s="87"/>
      <c r="F9" s="87"/>
      <c r="G9" s="87"/>
      <c r="H9" s="86"/>
      <c r="I9" s="86"/>
      <c r="J9" s="86"/>
      <c r="K9" s="86"/>
      <c r="L9" s="86"/>
      <c r="M9" s="86"/>
      <c r="N9" s="86"/>
      <c r="O9" s="86"/>
      <c r="P9" s="86"/>
      <c r="Q9" s="105" t="s">
        <v>81</v>
      </c>
      <c r="R9" s="106"/>
      <c r="T9" s="106"/>
      <c r="U9" s="106"/>
      <c r="V9" s="106"/>
      <c r="W9" s="345"/>
      <c r="X9" s="345"/>
      <c r="Y9" s="345"/>
      <c r="Z9" s="345"/>
      <c r="AA9" s="345"/>
      <c r="AB9" s="345"/>
      <c r="AC9" s="345"/>
      <c r="AD9" s="345"/>
      <c r="AE9" s="345"/>
      <c r="AF9" s="345"/>
      <c r="AG9" s="345"/>
      <c r="AH9" s="345"/>
      <c r="AI9" s="345"/>
      <c r="AJ9" s="345"/>
      <c r="AK9" s="86"/>
      <c r="AL9" s="86"/>
    </row>
    <row r="10" spans="1:41" ht="11.45" customHeight="1">
      <c r="A10" s="87"/>
      <c r="B10" s="87"/>
      <c r="C10" s="87"/>
      <c r="D10" s="87"/>
      <c r="E10" s="87"/>
      <c r="F10" s="87"/>
      <c r="G10" s="8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row>
    <row r="11" spans="1:41" ht="18.95" customHeight="1">
      <c r="A11" s="87"/>
      <c r="B11" s="87"/>
      <c r="C11" s="346" t="s">
        <v>268</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86"/>
      <c r="AK11" s="86"/>
      <c r="AL11" s="86"/>
    </row>
    <row r="12" spans="1:41" ht="18.95" customHeight="1">
      <c r="A12" s="86"/>
      <c r="B12" s="90"/>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90"/>
      <c r="AK12" s="90"/>
      <c r="AL12" s="90"/>
    </row>
    <row r="13" spans="1:41" ht="15" customHeight="1">
      <c r="A13" s="91"/>
      <c r="B13" s="9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91"/>
      <c r="AK13" s="91"/>
      <c r="AL13" s="91"/>
    </row>
    <row r="14" spans="1:41" ht="18.95" customHeight="1">
      <c r="A14" s="86"/>
      <c r="B14" s="101" t="s">
        <v>89</v>
      </c>
      <c r="C14" s="101"/>
      <c r="D14" s="102"/>
      <c r="E14" s="101"/>
      <c r="F14" s="102"/>
      <c r="G14" s="102"/>
      <c r="H14" s="101"/>
      <c r="I14" s="102"/>
      <c r="J14" s="102"/>
      <c r="K14" s="101"/>
      <c r="L14" s="101"/>
      <c r="M14" s="101"/>
      <c r="N14" s="101"/>
      <c r="O14" s="101"/>
      <c r="P14" s="101"/>
      <c r="Q14" s="101"/>
      <c r="R14" s="101"/>
      <c r="S14" s="101"/>
      <c r="T14" s="103"/>
      <c r="U14" s="103"/>
      <c r="V14" s="103"/>
      <c r="W14" s="101"/>
      <c r="X14" s="86"/>
      <c r="Z14" s="86"/>
      <c r="AA14" s="86"/>
      <c r="AB14" s="86"/>
      <c r="AC14" s="86"/>
      <c r="AD14" s="86"/>
      <c r="AE14" s="86"/>
      <c r="AF14" s="86"/>
      <c r="AG14" s="86"/>
      <c r="AH14" s="86"/>
      <c r="AI14" s="86"/>
      <c r="AJ14" s="86"/>
      <c r="AK14" s="86"/>
      <c r="AL14" s="86"/>
    </row>
    <row r="15" spans="1:41" ht="1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row>
    <row r="16" spans="1:41" ht="18.95" customHeight="1">
      <c r="A16" s="86"/>
      <c r="B16" s="86"/>
      <c r="C16" s="86"/>
      <c r="D16" s="86"/>
      <c r="E16" s="86"/>
      <c r="F16" s="86"/>
      <c r="G16" s="86"/>
      <c r="H16" s="86"/>
      <c r="I16" s="86"/>
      <c r="J16" s="86"/>
      <c r="K16" s="86"/>
      <c r="L16" s="86"/>
      <c r="M16" s="86"/>
      <c r="N16" s="86"/>
      <c r="O16" s="94"/>
      <c r="P16" s="94"/>
      <c r="Q16" s="94"/>
      <c r="R16" s="347" t="s">
        <v>82</v>
      </c>
      <c r="S16" s="347"/>
      <c r="T16" s="86"/>
      <c r="U16" s="86"/>
      <c r="V16" s="86"/>
      <c r="W16" s="86"/>
      <c r="X16" s="86"/>
      <c r="Y16" s="86"/>
      <c r="Z16" s="86"/>
      <c r="AA16" s="86"/>
      <c r="AB16" s="86"/>
      <c r="AC16" s="86"/>
      <c r="AD16" s="86"/>
      <c r="AE16" s="86"/>
      <c r="AF16" s="86"/>
      <c r="AG16" s="86"/>
      <c r="AH16" s="86"/>
      <c r="AI16" s="86"/>
      <c r="AJ16" s="86"/>
      <c r="AK16" s="86"/>
      <c r="AL16" s="86"/>
      <c r="AO16" s="89"/>
    </row>
    <row r="17" spans="1:38" ht="12" customHeight="1">
      <c r="A17" s="92"/>
      <c r="B17" s="92"/>
      <c r="C17" s="92"/>
      <c r="D17" s="92"/>
      <c r="E17" s="92"/>
      <c r="F17" s="92"/>
      <c r="G17" s="92"/>
      <c r="H17" s="92"/>
      <c r="I17" s="92"/>
      <c r="J17" s="92"/>
      <c r="K17" s="92"/>
      <c r="L17" s="92"/>
      <c r="M17" s="92"/>
      <c r="N17" s="94"/>
      <c r="O17" s="94"/>
      <c r="P17" s="94"/>
      <c r="Q17" s="92"/>
      <c r="R17" s="94"/>
      <c r="S17" s="94"/>
      <c r="T17" s="92"/>
      <c r="U17" s="92"/>
      <c r="V17" s="92"/>
      <c r="W17" s="92"/>
      <c r="X17" s="92"/>
      <c r="Y17" s="92"/>
      <c r="Z17" s="92"/>
      <c r="AA17" s="92"/>
      <c r="AB17" s="92"/>
      <c r="AC17" s="92"/>
      <c r="AD17" s="92"/>
      <c r="AE17" s="92"/>
      <c r="AF17" s="92"/>
      <c r="AG17" s="92"/>
      <c r="AH17" s="92"/>
      <c r="AI17" s="92"/>
      <c r="AJ17" s="92"/>
      <c r="AK17" s="92"/>
      <c r="AL17" s="92"/>
    </row>
    <row r="18" spans="1:38" ht="18.95" customHeight="1">
      <c r="A18" s="86"/>
      <c r="C18" s="86">
        <v>1</v>
      </c>
      <c r="D18" s="86" t="s">
        <v>88</v>
      </c>
      <c r="E18" s="86"/>
      <c r="F18" s="86"/>
      <c r="G18" s="86"/>
      <c r="H18" s="86"/>
      <c r="I18" s="86"/>
      <c r="J18" s="86"/>
      <c r="K18" s="94"/>
      <c r="L18" s="94"/>
      <c r="M18" s="94"/>
      <c r="N18" s="94"/>
      <c r="O18" s="94"/>
      <c r="P18" s="343">
        <f>SUM(Z21:AF23)</f>
        <v>0</v>
      </c>
      <c r="Q18" s="343"/>
      <c r="R18" s="343"/>
      <c r="S18" s="343"/>
      <c r="T18" s="343"/>
      <c r="U18" s="343"/>
      <c r="V18" s="343"/>
      <c r="W18" s="94"/>
      <c r="X18" s="86" t="s">
        <v>83</v>
      </c>
      <c r="Y18" s="86"/>
      <c r="Z18" s="86"/>
      <c r="AA18" s="86"/>
      <c r="AB18" s="86"/>
      <c r="AC18" s="86"/>
      <c r="AD18" s="86"/>
      <c r="AE18" s="86"/>
      <c r="AF18" s="86"/>
      <c r="AG18" s="86"/>
      <c r="AH18" s="86"/>
      <c r="AI18" s="86"/>
      <c r="AJ18" s="86"/>
      <c r="AK18" s="86"/>
      <c r="AL18" s="86"/>
    </row>
    <row r="19" spans="1:38" ht="18.95" customHeight="1">
      <c r="A19" s="86"/>
      <c r="B19" s="87"/>
      <c r="C19" s="87"/>
      <c r="D19" s="87"/>
      <c r="E19" s="233" t="s">
        <v>250</v>
      </c>
      <c r="F19" s="87"/>
      <c r="G19" s="87"/>
      <c r="H19" s="87"/>
      <c r="I19" s="87"/>
      <c r="J19" s="87"/>
      <c r="L19" s="94"/>
      <c r="M19" s="94"/>
      <c r="N19" s="94"/>
      <c r="O19" s="94"/>
      <c r="P19" s="94"/>
      <c r="Q19" s="94"/>
      <c r="R19" s="94"/>
      <c r="S19" s="94"/>
      <c r="V19" s="1">
        <f>別紙１_個表!T3</f>
        <v>0</v>
      </c>
      <c r="W19" s="86" t="s">
        <v>251</v>
      </c>
      <c r="Y19" s="86"/>
      <c r="AA19" s="86"/>
      <c r="AB19" s="86"/>
      <c r="AC19" s="86"/>
      <c r="AD19" s="86"/>
      <c r="AE19" s="86"/>
      <c r="AF19" s="86"/>
      <c r="AG19" s="86"/>
      <c r="AH19" s="86"/>
      <c r="AI19" s="86"/>
      <c r="AJ19" s="86"/>
      <c r="AK19" s="86"/>
      <c r="AL19" s="86"/>
    </row>
    <row r="20" spans="1:38" ht="18.95" customHeight="1">
      <c r="A20" s="86"/>
      <c r="B20" s="87"/>
      <c r="C20" s="87"/>
      <c r="D20" s="87"/>
      <c r="E20" s="93" t="s">
        <v>84</v>
      </c>
      <c r="F20" s="94"/>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row>
    <row r="21" spans="1:38" ht="18.95" customHeight="1">
      <c r="A21" s="86"/>
      <c r="B21" s="87"/>
      <c r="C21" s="87"/>
      <c r="D21" s="87"/>
      <c r="E21" s="94"/>
      <c r="F21" s="94" t="s">
        <v>75</v>
      </c>
      <c r="G21" s="94"/>
      <c r="H21" s="88"/>
      <c r="I21" s="88"/>
      <c r="J21" s="88"/>
      <c r="K21" s="88"/>
      <c r="L21" s="88"/>
      <c r="M21" s="88"/>
      <c r="N21" s="88"/>
      <c r="O21" s="88"/>
      <c r="P21" s="88"/>
      <c r="Q21" s="88"/>
      <c r="R21" s="88"/>
      <c r="S21" s="88"/>
      <c r="T21" s="88"/>
      <c r="U21" s="88"/>
      <c r="V21" s="88"/>
      <c r="W21" s="88"/>
      <c r="X21" s="97"/>
      <c r="Y21" s="94"/>
      <c r="Z21" s="329">
        <f>IF(別紙１_個表!AK15="－",別紙１_個表!AK16,別紙１_個表!AK15)</f>
        <v>0</v>
      </c>
      <c r="AA21" s="329"/>
      <c r="AB21" s="329"/>
      <c r="AC21" s="329"/>
      <c r="AD21" s="329"/>
      <c r="AE21" s="329"/>
      <c r="AF21" s="329"/>
      <c r="AG21" s="94"/>
      <c r="AH21" s="99" t="s">
        <v>83</v>
      </c>
      <c r="AI21" s="94"/>
      <c r="AJ21" s="88"/>
      <c r="AK21" s="88"/>
      <c r="AL21" s="86"/>
    </row>
    <row r="22" spans="1:38" ht="18.95" customHeight="1">
      <c r="A22" s="86"/>
      <c r="B22" s="87"/>
      <c r="C22" s="87"/>
      <c r="D22" s="87"/>
      <c r="E22" s="94"/>
      <c r="F22" s="94" t="s">
        <v>76</v>
      </c>
      <c r="G22" s="94"/>
      <c r="H22" s="86"/>
      <c r="I22" s="86"/>
      <c r="J22" s="86"/>
      <c r="K22" s="86"/>
      <c r="L22" s="86"/>
      <c r="M22" s="86"/>
      <c r="N22" s="86"/>
      <c r="O22" s="86"/>
      <c r="P22" s="86"/>
      <c r="Q22" s="99"/>
      <c r="R22" s="99"/>
      <c r="S22" s="99"/>
      <c r="T22" s="99"/>
      <c r="U22" s="86"/>
      <c r="V22" s="86"/>
      <c r="W22" s="86"/>
      <c r="X22" s="99"/>
      <c r="Y22" s="94"/>
      <c r="Z22" s="329">
        <f>別紙１_個表!AJ77</f>
        <v>0</v>
      </c>
      <c r="AA22" s="329"/>
      <c r="AB22" s="329"/>
      <c r="AC22" s="329"/>
      <c r="AD22" s="329"/>
      <c r="AE22" s="329"/>
      <c r="AF22" s="329"/>
      <c r="AG22" s="94"/>
      <c r="AH22" s="99" t="s">
        <v>83</v>
      </c>
      <c r="AI22" s="94"/>
      <c r="AJ22" s="86"/>
      <c r="AK22" s="86"/>
      <c r="AL22" s="86"/>
    </row>
    <row r="23" spans="1:38" ht="18.95" customHeight="1">
      <c r="A23" s="86"/>
      <c r="B23" s="87"/>
      <c r="C23" s="87"/>
      <c r="D23" s="87"/>
      <c r="E23" s="94"/>
      <c r="F23" s="94" t="s">
        <v>77</v>
      </c>
      <c r="G23" s="94"/>
      <c r="H23" s="86"/>
      <c r="I23" s="86"/>
      <c r="J23" s="86"/>
      <c r="K23" s="86"/>
      <c r="L23" s="86"/>
      <c r="M23" s="86"/>
      <c r="N23" s="86"/>
      <c r="O23" s="86"/>
      <c r="P23" s="86"/>
      <c r="Q23" s="99"/>
      <c r="R23" s="99"/>
      <c r="S23" s="99"/>
      <c r="T23" s="99"/>
      <c r="U23" s="86"/>
      <c r="V23" s="86"/>
      <c r="W23" s="86"/>
      <c r="X23" s="99"/>
      <c r="Y23" s="94"/>
      <c r="Z23" s="329">
        <f>IF(別紙１_個表!AK97="－",別紙１_個表!AK98,別紙１_個表!AK97)</f>
        <v>0</v>
      </c>
      <c r="AA23" s="329"/>
      <c r="AB23" s="329"/>
      <c r="AC23" s="329"/>
      <c r="AD23" s="329"/>
      <c r="AE23" s="329"/>
      <c r="AF23" s="329"/>
      <c r="AG23" s="94"/>
      <c r="AH23" s="99" t="s">
        <v>83</v>
      </c>
      <c r="AI23" s="94"/>
      <c r="AJ23" s="86"/>
      <c r="AK23" s="86"/>
      <c r="AL23" s="86"/>
    </row>
    <row r="24" spans="1:38" ht="12" customHeight="1">
      <c r="A24" s="86"/>
      <c r="B24" s="86"/>
      <c r="C24" s="98"/>
      <c r="D24" s="86"/>
      <c r="E24" s="86"/>
      <c r="F24" s="86"/>
      <c r="G24" s="86"/>
      <c r="H24" s="86"/>
      <c r="I24" s="86"/>
      <c r="J24" s="86"/>
      <c r="K24" s="86"/>
      <c r="L24" s="86"/>
      <c r="M24" s="86"/>
      <c r="N24" s="86"/>
      <c r="O24" s="86"/>
      <c r="P24" s="86"/>
      <c r="Q24" s="99"/>
      <c r="R24" s="99"/>
      <c r="S24" s="99"/>
      <c r="T24" s="99"/>
      <c r="U24" s="86"/>
      <c r="V24" s="86"/>
      <c r="W24" s="86"/>
      <c r="X24" s="99"/>
      <c r="Y24" s="99"/>
      <c r="Z24" s="99"/>
      <c r="AA24" s="99"/>
      <c r="AB24" s="86"/>
      <c r="AC24" s="86"/>
      <c r="AD24" s="86"/>
      <c r="AE24" s="99"/>
      <c r="AF24" s="99"/>
      <c r="AG24" s="99"/>
      <c r="AH24" s="99"/>
      <c r="AI24" s="86"/>
      <c r="AJ24" s="86"/>
      <c r="AK24" s="86"/>
      <c r="AL24" s="86"/>
    </row>
    <row r="25" spans="1:38" ht="18.95" customHeight="1">
      <c r="A25" s="86"/>
      <c r="C25" s="86">
        <v>2</v>
      </c>
      <c r="D25" s="86" t="s">
        <v>276</v>
      </c>
      <c r="E25" s="86"/>
      <c r="F25" s="86"/>
      <c r="G25" s="86"/>
      <c r="H25" s="86"/>
      <c r="I25" s="86"/>
      <c r="J25" s="86"/>
      <c r="K25" s="86"/>
      <c r="L25" s="86"/>
      <c r="M25" s="86"/>
      <c r="N25" s="86"/>
      <c r="O25" s="86"/>
      <c r="P25" s="86"/>
      <c r="Q25" s="99"/>
      <c r="R25" s="99"/>
      <c r="S25" s="99"/>
      <c r="T25" s="99"/>
      <c r="U25" s="86"/>
      <c r="V25" s="86"/>
      <c r="W25" s="86"/>
      <c r="X25" s="86"/>
      <c r="Y25" s="86"/>
      <c r="Z25" s="86"/>
      <c r="AA25" s="86"/>
      <c r="AB25" s="86"/>
      <c r="AC25" s="86"/>
      <c r="AD25" s="86"/>
      <c r="AE25" s="86"/>
      <c r="AF25" s="88"/>
      <c r="AG25" s="88"/>
      <c r="AH25" s="88"/>
      <c r="AI25" s="88"/>
      <c r="AJ25" s="86"/>
      <c r="AK25" s="86"/>
      <c r="AL25" s="86"/>
    </row>
    <row r="26" spans="1:38" ht="18.95" customHeight="1">
      <c r="A26" s="86"/>
      <c r="B26" s="86"/>
      <c r="C26" s="86"/>
      <c r="D26" s="94" t="s">
        <v>252</v>
      </c>
      <c r="E26" s="86"/>
      <c r="F26" s="86"/>
      <c r="G26" s="86"/>
      <c r="H26" s="86"/>
      <c r="I26" s="86"/>
      <c r="J26" s="86"/>
      <c r="K26" s="86"/>
      <c r="L26" s="100"/>
      <c r="M26" s="100"/>
      <c r="N26" s="100"/>
      <c r="O26" s="100"/>
      <c r="P26" s="100"/>
      <c r="Q26" s="99"/>
      <c r="R26" s="99"/>
      <c r="S26" s="99"/>
      <c r="T26" s="99"/>
      <c r="U26" s="86"/>
      <c r="V26" s="86"/>
      <c r="W26" s="86"/>
      <c r="X26" s="86"/>
      <c r="Y26" s="86"/>
      <c r="Z26" s="86"/>
      <c r="AA26" s="86"/>
      <c r="AB26" s="86"/>
      <c r="AC26" s="86"/>
      <c r="AD26" s="86"/>
      <c r="AE26" s="86"/>
      <c r="AF26" s="86"/>
      <c r="AG26" s="86"/>
      <c r="AH26" s="86"/>
      <c r="AI26" s="86"/>
      <c r="AJ26" s="86"/>
      <c r="AK26" s="86"/>
      <c r="AL26" s="86"/>
    </row>
    <row r="27" spans="1:38" ht="18.95" customHeight="1">
      <c r="A27" s="86"/>
      <c r="B27" s="86"/>
      <c r="C27" s="86"/>
      <c r="D27" s="94" t="s">
        <v>254</v>
      </c>
      <c r="E27" s="86"/>
      <c r="F27" s="86"/>
      <c r="G27" s="86"/>
      <c r="H27" s="86"/>
      <c r="I27" s="86"/>
      <c r="J27" s="86"/>
      <c r="K27" s="86"/>
      <c r="L27" s="100"/>
      <c r="M27" s="100"/>
      <c r="N27" s="100"/>
      <c r="O27" s="100"/>
      <c r="P27" s="100"/>
      <c r="Q27" s="99"/>
      <c r="R27" s="99"/>
      <c r="S27" s="99"/>
      <c r="T27" s="99"/>
      <c r="U27" s="86"/>
      <c r="V27" s="86"/>
      <c r="W27" s="86"/>
      <c r="X27" s="86"/>
      <c r="Y27" s="86"/>
      <c r="Z27" s="86"/>
      <c r="AA27" s="86"/>
      <c r="AB27" s="86"/>
      <c r="AC27" s="86"/>
      <c r="AD27" s="86"/>
      <c r="AE27" s="86"/>
      <c r="AF27" s="86"/>
      <c r="AG27" s="86"/>
      <c r="AH27" s="86"/>
      <c r="AI27" s="86"/>
      <c r="AJ27" s="86"/>
      <c r="AK27" s="86"/>
      <c r="AL27" s="86"/>
    </row>
    <row r="28" spans="1:38" ht="18.95" customHeight="1">
      <c r="A28" s="86"/>
      <c r="B28" s="86"/>
      <c r="C28" s="86"/>
      <c r="D28" s="94" t="s">
        <v>295</v>
      </c>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row>
    <row r="29" spans="1:38" ht="18.95" customHeight="1">
      <c r="A29" s="94"/>
      <c r="B29" s="94"/>
      <c r="C29" s="86"/>
      <c r="D29" s="94" t="s">
        <v>253</v>
      </c>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ht="18.75" customHeight="1">
      <c r="A30" s="94"/>
      <c r="B30" s="94"/>
      <c r="C30" s="86"/>
      <c r="D30" s="94" t="s">
        <v>267</v>
      </c>
      <c r="E30" s="94"/>
      <c r="F30" s="94"/>
      <c r="G30" s="94"/>
      <c r="H30" s="94"/>
      <c r="I30" s="94"/>
      <c r="J30" s="94"/>
      <c r="K30" s="94"/>
      <c r="L30" s="94"/>
      <c r="M30" s="94"/>
      <c r="N30" s="94"/>
      <c r="O30" s="94"/>
      <c r="P30" s="94"/>
      <c r="R30" s="94"/>
      <c r="U30" s="94"/>
      <c r="V30" s="94"/>
      <c r="W30" s="94"/>
      <c r="X30" s="94"/>
      <c r="Y30" s="94"/>
      <c r="Z30" s="94"/>
      <c r="AA30" s="94"/>
      <c r="AB30" s="94"/>
      <c r="AC30" s="94"/>
      <c r="AD30" s="94"/>
      <c r="AE30" s="94"/>
      <c r="AF30" s="94"/>
      <c r="AG30" s="94"/>
      <c r="AH30" s="94"/>
      <c r="AI30" s="94"/>
      <c r="AJ30" s="94"/>
      <c r="AK30" s="94"/>
      <c r="AL30" s="94"/>
    </row>
    <row r="31" spans="1:38" ht="19.5" customHeight="1">
      <c r="A31" s="94"/>
      <c r="B31" s="94"/>
      <c r="C31" s="86"/>
      <c r="D31" s="94" t="s">
        <v>265</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38" ht="19.5" customHeight="1">
      <c r="A32" s="94"/>
      <c r="B32" s="94"/>
      <c r="D32" s="94" t="s">
        <v>266</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41" ht="6" customHeight="1">
      <c r="A33" s="94"/>
      <c r="B33" s="94"/>
      <c r="C33" s="86"/>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41" ht="18.95" customHeight="1">
      <c r="A34" s="86"/>
      <c r="B34" s="94"/>
      <c r="C34" s="86">
        <v>3</v>
      </c>
      <c r="D34" s="86" t="s">
        <v>277</v>
      </c>
      <c r="E34" s="86"/>
      <c r="F34" s="86"/>
      <c r="G34" s="86"/>
      <c r="H34" s="86"/>
      <c r="I34" s="86"/>
      <c r="J34" s="86"/>
      <c r="K34" s="86"/>
      <c r="L34" s="86"/>
      <c r="M34" s="86"/>
      <c r="N34" s="86"/>
      <c r="O34" s="86"/>
      <c r="P34" s="86"/>
      <c r="Q34" s="99"/>
      <c r="R34" s="99"/>
      <c r="S34" s="99"/>
      <c r="T34" s="99"/>
      <c r="U34" s="86"/>
      <c r="V34" s="86"/>
      <c r="W34" s="86"/>
      <c r="X34" s="86"/>
      <c r="Y34" s="86"/>
      <c r="Z34" s="86"/>
      <c r="AA34" s="86"/>
      <c r="AB34" s="86"/>
      <c r="AC34" s="86"/>
      <c r="AD34" s="86"/>
      <c r="AE34" s="86"/>
      <c r="AF34" s="88"/>
      <c r="AG34" s="88"/>
      <c r="AH34" s="88"/>
      <c r="AI34" s="88"/>
      <c r="AJ34" s="86"/>
      <c r="AK34" s="86"/>
      <c r="AL34" s="86"/>
    </row>
    <row r="35" spans="1:41" ht="4.5" customHeight="1">
      <c r="A35" s="86"/>
      <c r="B35" s="94"/>
      <c r="C35" s="86"/>
      <c r="D35" s="86"/>
      <c r="E35" s="86"/>
      <c r="F35" s="86"/>
      <c r="G35" s="86"/>
      <c r="H35" s="86"/>
      <c r="I35" s="86"/>
      <c r="J35" s="86"/>
      <c r="K35" s="86"/>
      <c r="L35" s="86"/>
      <c r="M35" s="86"/>
      <c r="N35" s="86"/>
      <c r="O35" s="86"/>
      <c r="P35" s="86"/>
      <c r="Q35" s="99"/>
      <c r="R35" s="99"/>
      <c r="S35" s="99"/>
      <c r="T35" s="99"/>
      <c r="U35" s="86"/>
      <c r="V35" s="86"/>
      <c r="W35" s="86"/>
      <c r="X35" s="86"/>
      <c r="Y35" s="86"/>
      <c r="Z35" s="86"/>
      <c r="AA35" s="86"/>
      <c r="AB35" s="86"/>
      <c r="AC35" s="86"/>
      <c r="AD35" s="86"/>
      <c r="AE35" s="86"/>
      <c r="AF35" s="88"/>
      <c r="AG35" s="88"/>
      <c r="AH35" s="88"/>
      <c r="AI35" s="88"/>
      <c r="AJ35" s="86"/>
      <c r="AK35" s="86"/>
      <c r="AL35" s="86"/>
    </row>
    <row r="36" spans="1:41" ht="25.5" customHeight="1">
      <c r="A36" s="86"/>
      <c r="B36" s="94"/>
      <c r="C36" s="86"/>
      <c r="D36" s="236" t="s">
        <v>278</v>
      </c>
      <c r="E36" s="237"/>
      <c r="F36" s="237"/>
      <c r="G36" s="237"/>
      <c r="H36" s="237"/>
      <c r="I36" s="238"/>
      <c r="J36" s="331"/>
      <c r="K36" s="332"/>
      <c r="L36" s="332"/>
      <c r="M36" s="332"/>
      <c r="N36" s="332"/>
      <c r="O36" s="332"/>
      <c r="P36" s="332"/>
      <c r="Q36" s="332"/>
      <c r="R36" s="333"/>
      <c r="S36" s="334" t="s">
        <v>282</v>
      </c>
      <c r="T36" s="335"/>
      <c r="U36" s="335"/>
      <c r="V36" s="335"/>
      <c r="W36" s="335"/>
      <c r="X36" s="335"/>
      <c r="Y36" s="335"/>
      <c r="Z36" s="335"/>
      <c r="AA36" s="336"/>
      <c r="AB36" s="331"/>
      <c r="AC36" s="332"/>
      <c r="AD36" s="332"/>
      <c r="AE36" s="332"/>
      <c r="AF36" s="332"/>
      <c r="AG36" s="332"/>
      <c r="AH36" s="332"/>
      <c r="AI36" s="332"/>
      <c r="AJ36" s="333"/>
      <c r="AK36" s="88"/>
      <c r="AL36" s="88"/>
      <c r="AM36" s="86"/>
      <c r="AN36" s="86"/>
      <c r="AO36" s="86"/>
    </row>
    <row r="37" spans="1:41" ht="21.75" customHeight="1">
      <c r="A37" s="86"/>
      <c r="B37" s="94"/>
      <c r="C37" s="86"/>
      <c r="D37" s="236" t="s">
        <v>279</v>
      </c>
      <c r="E37" s="237"/>
      <c r="F37" s="237"/>
      <c r="G37" s="237"/>
      <c r="H37" s="237"/>
      <c r="I37" s="238"/>
      <c r="J37" s="236"/>
      <c r="K37" s="237"/>
      <c r="L37" s="237" t="s">
        <v>283</v>
      </c>
      <c r="M37" s="237"/>
      <c r="N37" s="237"/>
      <c r="O37" s="237"/>
      <c r="P37" s="241"/>
      <c r="Q37" s="239"/>
      <c r="R37" s="240"/>
      <c r="S37" s="236"/>
      <c r="T37" s="237" t="s">
        <v>284</v>
      </c>
      <c r="U37" s="237" t="s">
        <v>285</v>
      </c>
      <c r="V37" s="237"/>
      <c r="W37" s="237"/>
      <c r="X37" s="237"/>
      <c r="Y37" s="241"/>
      <c r="Z37" s="239"/>
      <c r="AA37" s="240"/>
      <c r="AB37" s="237"/>
      <c r="AC37" s="237" t="s">
        <v>284</v>
      </c>
      <c r="AD37" s="237" t="s">
        <v>286</v>
      </c>
      <c r="AE37" s="237"/>
      <c r="AF37" s="237"/>
      <c r="AG37" s="237"/>
      <c r="AH37" s="241"/>
      <c r="AI37" s="239"/>
      <c r="AJ37" s="240"/>
      <c r="AK37" s="88"/>
      <c r="AL37" s="88"/>
      <c r="AM37" s="86"/>
      <c r="AN37" s="86"/>
      <c r="AO37" s="86"/>
    </row>
    <row r="38" spans="1:41" ht="25.5" customHeight="1">
      <c r="A38" s="86"/>
      <c r="B38" s="94"/>
      <c r="C38" s="86"/>
      <c r="D38" s="236" t="s">
        <v>280</v>
      </c>
      <c r="E38" s="237"/>
      <c r="F38" s="237"/>
      <c r="G38" s="237"/>
      <c r="H38" s="237"/>
      <c r="I38" s="238"/>
      <c r="J38" s="331"/>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3"/>
      <c r="AK38" s="88"/>
      <c r="AL38" s="88"/>
      <c r="AM38" s="86"/>
      <c r="AN38" s="86"/>
      <c r="AO38" s="86"/>
    </row>
    <row r="39" spans="1:41" ht="25.5" customHeight="1">
      <c r="A39" s="86"/>
      <c r="B39" s="94"/>
      <c r="C39" s="86"/>
      <c r="D39" s="236" t="s">
        <v>281</v>
      </c>
      <c r="E39" s="237"/>
      <c r="F39" s="237"/>
      <c r="G39" s="237"/>
      <c r="H39" s="237"/>
      <c r="I39" s="238"/>
      <c r="J39" s="331"/>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3"/>
      <c r="AK39" s="88"/>
      <c r="AL39" s="88"/>
      <c r="AM39" s="86"/>
      <c r="AN39" s="86"/>
      <c r="AO39" s="86"/>
    </row>
    <row r="40" spans="1:41" ht="9" customHeight="1">
      <c r="A40" s="86"/>
      <c r="B40" s="94"/>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8"/>
      <c r="AL40" s="88"/>
      <c r="AM40" s="86"/>
      <c r="AN40" s="86"/>
      <c r="AO40" s="86"/>
    </row>
    <row r="41" spans="1:41" ht="18.95" customHeight="1">
      <c r="A41" s="86"/>
      <c r="B41" s="94"/>
      <c r="C41" s="86">
        <v>4</v>
      </c>
      <c r="D41" s="86" t="s">
        <v>290</v>
      </c>
      <c r="E41" s="86"/>
      <c r="F41" s="86"/>
      <c r="G41" s="86"/>
      <c r="H41" s="86"/>
      <c r="I41" s="86"/>
      <c r="J41" s="86"/>
      <c r="K41" s="86"/>
      <c r="L41" s="86"/>
      <c r="M41" s="86"/>
      <c r="N41" s="86"/>
      <c r="O41" s="86"/>
      <c r="P41" s="86"/>
      <c r="Q41" s="99"/>
      <c r="R41" s="99"/>
      <c r="S41" s="99"/>
      <c r="T41" s="99"/>
      <c r="U41" s="86"/>
      <c r="V41" s="86"/>
      <c r="W41" s="86"/>
      <c r="X41" s="86"/>
      <c r="Y41" s="86"/>
      <c r="Z41" s="86"/>
      <c r="AA41" s="86"/>
      <c r="AB41" s="86"/>
      <c r="AC41" s="86"/>
      <c r="AD41" s="86"/>
      <c r="AE41" s="86"/>
      <c r="AF41" s="88"/>
      <c r="AG41" s="88"/>
      <c r="AH41" s="88"/>
      <c r="AI41" s="88"/>
      <c r="AJ41" s="86"/>
      <c r="AK41" s="86"/>
      <c r="AL41" s="86"/>
    </row>
    <row r="42" spans="1:41" ht="4.5" customHeight="1">
      <c r="A42" s="86"/>
      <c r="B42" s="94"/>
      <c r="C42" s="86"/>
      <c r="D42" s="86"/>
      <c r="E42" s="86"/>
      <c r="F42" s="86"/>
      <c r="G42" s="86"/>
      <c r="H42" s="86"/>
      <c r="I42" s="86"/>
      <c r="J42" s="86"/>
      <c r="K42" s="86"/>
      <c r="L42" s="86"/>
      <c r="M42" s="86"/>
      <c r="N42" s="86"/>
      <c r="O42" s="86"/>
      <c r="P42" s="86"/>
      <c r="Q42" s="99"/>
      <c r="R42" s="99"/>
      <c r="S42" s="99"/>
      <c r="T42" s="99"/>
      <c r="U42" s="86"/>
      <c r="V42" s="86"/>
      <c r="W42" s="86"/>
      <c r="X42" s="86"/>
      <c r="Y42" s="86"/>
      <c r="Z42" s="86"/>
      <c r="AA42" s="86"/>
      <c r="AB42" s="86"/>
      <c r="AC42" s="86"/>
      <c r="AD42" s="86"/>
      <c r="AE42" s="86"/>
      <c r="AF42" s="88"/>
      <c r="AG42" s="88"/>
      <c r="AH42" s="88"/>
      <c r="AI42" s="88"/>
      <c r="AJ42" s="86"/>
      <c r="AK42" s="86"/>
      <c r="AL42" s="86"/>
    </row>
    <row r="43" spans="1:41" ht="25.5" customHeight="1">
      <c r="A43" s="94"/>
      <c r="B43" s="94"/>
      <c r="C43" s="94"/>
      <c r="D43" s="95" t="s">
        <v>86</v>
      </c>
      <c r="E43" s="96"/>
      <c r="F43" s="96"/>
      <c r="G43" s="96"/>
      <c r="H43" s="96"/>
      <c r="I43" s="330"/>
      <c r="J43" s="330"/>
      <c r="K43" s="330"/>
      <c r="L43" s="330"/>
      <c r="M43" s="330"/>
      <c r="N43" s="330"/>
      <c r="O43" s="330"/>
      <c r="P43" s="330"/>
      <c r="Q43" s="330"/>
      <c r="R43" s="330"/>
      <c r="S43" s="330"/>
      <c r="T43" s="337" t="s">
        <v>291</v>
      </c>
      <c r="U43" s="338"/>
      <c r="V43" s="338"/>
      <c r="W43" s="338"/>
      <c r="X43" s="339"/>
      <c r="Y43" s="340"/>
      <c r="Z43" s="341"/>
      <c r="AA43" s="341"/>
      <c r="AB43" s="341"/>
      <c r="AC43" s="341"/>
      <c r="AD43" s="341"/>
      <c r="AE43" s="341"/>
      <c r="AF43" s="341"/>
      <c r="AG43" s="341"/>
      <c r="AH43" s="341"/>
      <c r="AI43" s="341"/>
      <c r="AJ43" s="342"/>
      <c r="AK43" s="86"/>
      <c r="AL43" s="86"/>
    </row>
    <row r="44" spans="1:41" ht="25.5" customHeight="1">
      <c r="A44" s="94"/>
      <c r="B44" s="94"/>
      <c r="C44" s="94"/>
      <c r="D44" s="95" t="s">
        <v>85</v>
      </c>
      <c r="E44" s="96"/>
      <c r="F44" s="96"/>
      <c r="G44" s="96"/>
      <c r="H44" s="96"/>
      <c r="I44" s="330"/>
      <c r="J44" s="330"/>
      <c r="K44" s="330"/>
      <c r="L44" s="330"/>
      <c r="M44" s="330"/>
      <c r="N44" s="330"/>
      <c r="O44" s="330"/>
      <c r="P44" s="330"/>
      <c r="Q44" s="330"/>
      <c r="R44" s="330"/>
      <c r="S44" s="330"/>
      <c r="T44" s="337" t="s">
        <v>87</v>
      </c>
      <c r="U44" s="338"/>
      <c r="V44" s="338"/>
      <c r="W44" s="338"/>
      <c r="X44" s="339"/>
      <c r="Y44" s="340"/>
      <c r="Z44" s="341"/>
      <c r="AA44" s="341"/>
      <c r="AB44" s="341"/>
      <c r="AC44" s="341"/>
      <c r="AD44" s="341"/>
      <c r="AE44" s="341"/>
      <c r="AF44" s="341"/>
      <c r="AG44" s="341"/>
      <c r="AH44" s="341"/>
      <c r="AI44" s="341"/>
      <c r="AJ44" s="342"/>
      <c r="AK44" s="86"/>
      <c r="AL44" s="86"/>
    </row>
    <row r="45" spans="1:41" ht="15" customHeight="1">
      <c r="A45" s="94"/>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86"/>
    </row>
    <row r="46" spans="1:4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41">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1:41">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row>
  </sheetData>
  <sheetProtection selectLockedCells="1" selectUnlockedCells="1"/>
  <mergeCells count="29">
    <mergeCell ref="A1:D1"/>
    <mergeCell ref="AA2:AB2"/>
    <mergeCell ref="AC2:AD2"/>
    <mergeCell ref="AF2:AG2"/>
    <mergeCell ref="AI2:AJ2"/>
    <mergeCell ref="P18:V18"/>
    <mergeCell ref="A4:F4"/>
    <mergeCell ref="W8:AJ8"/>
    <mergeCell ref="W9:AJ9"/>
    <mergeCell ref="C11:AI13"/>
    <mergeCell ref="R16:S16"/>
    <mergeCell ref="AB6:AE6"/>
    <mergeCell ref="W7:AJ7"/>
    <mergeCell ref="Z6:AA6"/>
    <mergeCell ref="X6:Y6"/>
    <mergeCell ref="Z23:AF23"/>
    <mergeCell ref="Z22:AF22"/>
    <mergeCell ref="Z21:AF21"/>
    <mergeCell ref="I44:S44"/>
    <mergeCell ref="I43:S43"/>
    <mergeCell ref="J36:R36"/>
    <mergeCell ref="AB36:AJ36"/>
    <mergeCell ref="S36:AA36"/>
    <mergeCell ref="J38:AJ38"/>
    <mergeCell ref="J39:AJ39"/>
    <mergeCell ref="T43:X43"/>
    <mergeCell ref="T44:X44"/>
    <mergeCell ref="Y43:AJ43"/>
    <mergeCell ref="Y44:AJ44"/>
  </mergeCells>
  <phoneticPr fontId="7"/>
  <pageMargins left="0.70866141732283472" right="0.39370078740157483" top="0.9448818897637796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9" r:id="rId4" name="Check Box 9">
              <controlPr defaultSize="0" autoFill="0" autoLine="0" autoPict="0">
                <anchor moveWithCells="1">
                  <from>
                    <xdr:col>14</xdr:col>
                    <xdr:colOff>161925</xdr:colOff>
                    <xdr:row>36</xdr:row>
                    <xdr:rowOff>19050</xdr:rowOff>
                  </from>
                  <to>
                    <xdr:col>16</xdr:col>
                    <xdr:colOff>57150</xdr:colOff>
                    <xdr:row>36</xdr:row>
                    <xdr:rowOff>247650</xdr:rowOff>
                  </to>
                </anchor>
              </controlPr>
            </control>
          </mc:Choice>
        </mc:AlternateContent>
        <mc:AlternateContent xmlns:mc="http://schemas.openxmlformats.org/markup-compatibility/2006">
          <mc:Choice Requires="x14">
            <control shapeId="25611" r:id="rId5" name="Check Box 11">
              <controlPr defaultSize="0" autoFill="0" autoLine="0" autoPict="0">
                <anchor moveWithCells="1">
                  <from>
                    <xdr:col>23</xdr:col>
                    <xdr:colOff>161925</xdr:colOff>
                    <xdr:row>36</xdr:row>
                    <xdr:rowOff>19050</xdr:rowOff>
                  </from>
                  <to>
                    <xdr:col>24</xdr:col>
                    <xdr:colOff>209550</xdr:colOff>
                    <xdr:row>36</xdr:row>
                    <xdr:rowOff>247650</xdr:rowOff>
                  </to>
                </anchor>
              </controlPr>
            </control>
          </mc:Choice>
        </mc:AlternateContent>
        <mc:AlternateContent xmlns:mc="http://schemas.openxmlformats.org/markup-compatibility/2006">
          <mc:Choice Requires="x14">
            <control shapeId="25613" r:id="rId6" name="Check Box 13">
              <controlPr defaultSize="0" autoFill="0" autoLine="0" autoPict="0">
                <anchor moveWithCells="1">
                  <from>
                    <xdr:col>32</xdr:col>
                    <xdr:colOff>161925</xdr:colOff>
                    <xdr:row>36</xdr:row>
                    <xdr:rowOff>19050</xdr:rowOff>
                  </from>
                  <to>
                    <xdr:col>34</xdr:col>
                    <xdr:colOff>57150</xdr:colOff>
                    <xdr:row>36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6"/>
  <sheetViews>
    <sheetView tabSelected="1" view="pageBreakPreview" topLeftCell="A25" zoomScale="120" zoomScaleNormal="120" zoomScaleSheetLayoutView="120" workbookViewId="0">
      <selection activeCell="U32" sqref="U32:AM32"/>
    </sheetView>
  </sheetViews>
  <sheetFormatPr defaultColWidth="2.25" defaultRowHeight="13.5"/>
  <cols>
    <col min="1" max="1" width="2.25" style="3" customWidth="1"/>
    <col min="2" max="31" width="2.25" style="3"/>
    <col min="32" max="32" width="2.25" style="3" customWidth="1"/>
    <col min="33" max="38" width="2.25" style="3"/>
    <col min="39" max="39" width="2.625" style="3" customWidth="1"/>
    <col min="40" max="40" width="2.25" style="3"/>
    <col min="41" max="41" width="4.75" style="3" customWidth="1"/>
    <col min="42" max="48" width="2.25" style="3" customWidth="1"/>
    <col min="49" max="49" width="2.25" style="3" hidden="1" customWidth="1"/>
    <col min="50" max="55" width="19.625" style="3" hidden="1" customWidth="1"/>
    <col min="56" max="56" width="2.25" style="3" hidden="1" customWidth="1"/>
    <col min="57" max="57" width="0" style="3" hidden="1" customWidth="1"/>
    <col min="58" max="16384" width="2.25" style="3"/>
  </cols>
  <sheetData>
    <row r="1" spans="1:64">
      <c r="A1" s="12" t="s">
        <v>292</v>
      </c>
    </row>
    <row r="2" spans="1:64" ht="30" customHeight="1">
      <c r="A2" s="12"/>
      <c r="B2" s="413" t="s">
        <v>242</v>
      </c>
      <c r="C2" s="413"/>
      <c r="D2" s="413"/>
      <c r="E2" s="413"/>
      <c r="F2" s="380"/>
      <c r="G2" s="381"/>
      <c r="H2" s="413" t="s">
        <v>257</v>
      </c>
      <c r="I2" s="413"/>
      <c r="J2" s="413"/>
      <c r="K2" s="413"/>
      <c r="L2" s="413"/>
      <c r="M2" s="413"/>
      <c r="N2" s="413"/>
      <c r="O2" s="380"/>
      <c r="P2" s="381"/>
      <c r="Q2" s="425" t="s">
        <v>143</v>
      </c>
      <c r="R2" s="426"/>
      <c r="S2" s="426"/>
      <c r="T2" s="426"/>
      <c r="U2" s="426"/>
      <c r="V2" s="426"/>
      <c r="W2" s="426"/>
      <c r="X2" s="426"/>
      <c r="Y2" s="426"/>
      <c r="Z2" s="426"/>
      <c r="AA2" s="426"/>
      <c r="AB2" s="426"/>
      <c r="AC2" s="426"/>
      <c r="AD2" s="426"/>
      <c r="AE2" s="426"/>
      <c r="AF2" s="426"/>
      <c r="AG2" s="426"/>
      <c r="AH2" s="426"/>
      <c r="AI2" s="426"/>
      <c r="AJ2" s="426"/>
      <c r="AK2" s="426"/>
      <c r="AL2" s="427"/>
    </row>
    <row r="3" spans="1:64" ht="30" customHeight="1">
      <c r="A3" s="12"/>
      <c r="B3" s="414" t="s">
        <v>244</v>
      </c>
      <c r="C3" s="414"/>
      <c r="D3" s="414"/>
      <c r="E3" s="414"/>
      <c r="F3" s="414"/>
      <c r="G3" s="414"/>
      <c r="H3" s="414"/>
      <c r="I3" s="414"/>
      <c r="J3" s="414"/>
      <c r="K3" s="414"/>
      <c r="L3" s="414"/>
      <c r="M3" s="414"/>
      <c r="N3" s="414"/>
      <c r="O3" s="414"/>
      <c r="P3" s="414"/>
      <c r="Q3" s="414"/>
      <c r="R3" s="414"/>
      <c r="S3" s="414"/>
      <c r="T3" s="380"/>
      <c r="U3" s="381"/>
      <c r="V3" s="381"/>
      <c r="W3" s="381"/>
      <c r="X3" s="419" t="s">
        <v>243</v>
      </c>
      <c r="Y3" s="419"/>
      <c r="Z3" s="420"/>
      <c r="AA3" s="438" t="s">
        <v>249</v>
      </c>
      <c r="AB3" s="439"/>
      <c r="AC3" s="439"/>
      <c r="AD3" s="439"/>
      <c r="AE3" s="439"/>
      <c r="AF3" s="439"/>
      <c r="AG3" s="439"/>
      <c r="AH3" s="439"/>
      <c r="AI3" s="439"/>
      <c r="AJ3" s="439"/>
      <c r="AK3" s="439"/>
      <c r="AL3" s="440"/>
    </row>
    <row r="4" spans="1:64" ht="6.95" customHeight="1"/>
    <row r="5" spans="1:64" s="4" customFormat="1" ht="20.100000000000001" customHeight="1">
      <c r="A5" s="352" t="s">
        <v>73</v>
      </c>
      <c r="B5" s="63" t="s">
        <v>44</v>
      </c>
      <c r="C5" s="58"/>
      <c r="D5" s="58"/>
      <c r="E5" s="35"/>
      <c r="F5" s="35"/>
      <c r="G5" s="35"/>
      <c r="H5" s="35"/>
      <c r="I5" s="380"/>
      <c r="J5" s="381"/>
      <c r="K5" s="381"/>
      <c r="L5" s="381"/>
      <c r="M5" s="381"/>
      <c r="N5" s="381"/>
      <c r="O5" s="381"/>
      <c r="P5" s="381"/>
      <c r="Q5" s="382"/>
      <c r="R5" s="63" t="s">
        <v>50</v>
      </c>
      <c r="S5" s="64"/>
      <c r="T5" s="64"/>
      <c r="U5" s="64"/>
      <c r="V5" s="64"/>
      <c r="W5" s="65"/>
      <c r="X5" s="404"/>
      <c r="Y5" s="405"/>
      <c r="Z5" s="405"/>
      <c r="AA5" s="405"/>
      <c r="AB5" s="405"/>
      <c r="AC5" s="405"/>
      <c r="AD5" s="405"/>
      <c r="AE5" s="405"/>
      <c r="AF5" s="405"/>
      <c r="AG5" s="405"/>
      <c r="AH5" s="405"/>
      <c r="AI5" s="405"/>
      <c r="AJ5" s="405"/>
      <c r="AK5" s="405"/>
      <c r="AL5" s="405"/>
      <c r="AM5" s="406"/>
    </row>
    <row r="6" spans="1:64" s="4" customFormat="1" ht="9.9499999999999993" customHeight="1">
      <c r="A6" s="353"/>
      <c r="B6" s="447" t="s">
        <v>52</v>
      </c>
      <c r="C6" s="448"/>
      <c r="D6" s="448"/>
      <c r="E6" s="448"/>
      <c r="F6" s="448"/>
      <c r="G6" s="448"/>
      <c r="H6" s="449"/>
      <c r="I6" s="66" t="s">
        <v>51</v>
      </c>
      <c r="J6" s="67" t="s">
        <v>53</v>
      </c>
      <c r="K6" s="527"/>
      <c r="L6" s="527"/>
      <c r="M6" s="527"/>
      <c r="N6" s="527"/>
      <c r="O6" s="527"/>
      <c r="P6" s="527"/>
      <c r="Q6" s="67" t="s">
        <v>54</v>
      </c>
      <c r="R6" s="67"/>
      <c r="S6" s="67"/>
      <c r="T6" s="67"/>
      <c r="U6" s="67"/>
      <c r="V6" s="67"/>
      <c r="W6" s="67"/>
      <c r="X6" s="67"/>
      <c r="Y6" s="67"/>
      <c r="Z6" s="67"/>
      <c r="AA6" s="67"/>
      <c r="AB6" s="67"/>
      <c r="AC6" s="67"/>
      <c r="AD6" s="67"/>
      <c r="AE6" s="67"/>
      <c r="AF6" s="67"/>
      <c r="AG6" s="68"/>
      <c r="AH6" s="68"/>
      <c r="AI6" s="68"/>
      <c r="AJ6" s="68"/>
      <c r="AK6" s="68"/>
      <c r="AL6" s="68"/>
      <c r="AM6" s="69"/>
      <c r="AP6" s="493"/>
      <c r="AQ6" s="493"/>
      <c r="AR6" s="493"/>
      <c r="AS6" s="493"/>
      <c r="AT6" s="493"/>
      <c r="AU6" s="493"/>
    </row>
    <row r="7" spans="1:64" s="4" customFormat="1" ht="20.100000000000001" customHeight="1">
      <c r="A7" s="353"/>
      <c r="B7" s="450"/>
      <c r="C7" s="451"/>
      <c r="D7" s="451"/>
      <c r="E7" s="451"/>
      <c r="F7" s="451"/>
      <c r="G7" s="451"/>
      <c r="H7" s="452"/>
      <c r="I7" s="524"/>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6"/>
      <c r="AP7" s="59"/>
      <c r="AQ7" s="59"/>
      <c r="AR7" s="59"/>
      <c r="AS7" s="59"/>
      <c r="AT7" s="59"/>
      <c r="AU7" s="59"/>
    </row>
    <row r="8" spans="1:64" s="4" customFormat="1" ht="20.25" customHeight="1">
      <c r="A8" s="354"/>
      <c r="B8" s="72" t="s">
        <v>45</v>
      </c>
      <c r="C8" s="31"/>
      <c r="D8" s="31"/>
      <c r="E8" s="32"/>
      <c r="F8" s="32"/>
      <c r="G8" s="32"/>
      <c r="H8" s="32"/>
      <c r="I8" s="508"/>
      <c r="J8" s="509"/>
      <c r="K8" s="509"/>
      <c r="L8" s="509"/>
      <c r="M8" s="509"/>
      <c r="N8" s="509"/>
      <c r="O8" s="509"/>
      <c r="P8" s="509"/>
      <c r="Q8" s="509"/>
      <c r="R8" s="509"/>
      <c r="S8" s="509"/>
      <c r="T8" s="509"/>
      <c r="U8" s="509"/>
      <c r="V8" s="509"/>
      <c r="W8" s="509"/>
      <c r="X8" s="509"/>
      <c r="Y8" s="509"/>
      <c r="Z8" s="510"/>
      <c r="AA8" s="73" t="s">
        <v>55</v>
      </c>
      <c r="AB8" s="14"/>
      <c r="AC8" s="71"/>
      <c r="AD8" s="71"/>
      <c r="AE8" s="407"/>
      <c r="AF8" s="408"/>
      <c r="AG8" s="408"/>
      <c r="AH8" s="408"/>
      <c r="AI8" s="408"/>
      <c r="AJ8" s="408"/>
      <c r="AK8" s="408"/>
      <c r="AL8" s="408"/>
      <c r="AM8" s="409"/>
      <c r="AP8" s="493"/>
      <c r="AQ8" s="493"/>
      <c r="AR8" s="493"/>
      <c r="AS8" s="493"/>
      <c r="AT8" s="493"/>
      <c r="AU8" s="493"/>
    </row>
    <row r="9" spans="1:64" s="4" customFormat="1" ht="12" customHeight="1">
      <c r="A9" s="74"/>
      <c r="B9" s="75"/>
      <c r="C9" s="58"/>
      <c r="D9" s="58"/>
      <c r="E9" s="35"/>
      <c r="F9" s="35"/>
      <c r="G9" s="35"/>
      <c r="H9" s="35"/>
      <c r="I9" s="221"/>
      <c r="J9" s="222"/>
      <c r="K9" s="222"/>
      <c r="L9" s="222"/>
      <c r="M9" s="222"/>
      <c r="N9" s="222"/>
      <c r="O9" s="222"/>
      <c r="P9" s="222"/>
      <c r="Q9" s="222"/>
      <c r="R9" s="222"/>
      <c r="S9" s="222"/>
      <c r="T9" s="222"/>
      <c r="U9" s="222"/>
      <c r="V9" s="222"/>
      <c r="W9" s="222"/>
      <c r="X9" s="222"/>
      <c r="Y9" s="222"/>
      <c r="Z9" s="222"/>
      <c r="AA9" s="223"/>
      <c r="AB9" s="223"/>
      <c r="AC9" s="224"/>
      <c r="AD9" s="224"/>
      <c r="AE9" s="224"/>
      <c r="AF9" s="224"/>
      <c r="AG9" s="225"/>
      <c r="AH9" s="225"/>
      <c r="AI9" s="225"/>
      <c r="AJ9" s="225"/>
      <c r="AK9" s="225"/>
      <c r="AL9" s="226"/>
      <c r="AM9" s="226"/>
      <c r="AN9" s="227"/>
      <c r="AO9" s="227"/>
      <c r="AP9" s="228"/>
      <c r="AQ9" s="228"/>
      <c r="AR9" s="228"/>
      <c r="AS9" s="228"/>
      <c r="AT9" s="228"/>
      <c r="AU9" s="228"/>
      <c r="AV9" s="227"/>
      <c r="AW9" s="227"/>
      <c r="AX9" s="227"/>
      <c r="AY9" s="227"/>
      <c r="AZ9" s="227"/>
      <c r="BA9" s="227"/>
      <c r="BB9" s="227"/>
      <c r="BC9" s="227"/>
      <c r="BD9" s="227"/>
      <c r="BE9" s="227"/>
      <c r="BF9" s="227"/>
      <c r="BG9" s="227"/>
      <c r="BH9" s="227"/>
      <c r="BI9" s="227"/>
      <c r="BJ9" s="227"/>
      <c r="BK9" s="227"/>
      <c r="BL9" s="220"/>
    </row>
    <row r="10" spans="1:64" s="4" customFormat="1" ht="18" customHeight="1">
      <c r="A10" s="367" t="s">
        <v>49</v>
      </c>
      <c r="B10" s="368"/>
      <c r="C10" s="368"/>
      <c r="D10" s="368"/>
      <c r="E10" s="368"/>
      <c r="F10" s="368"/>
      <c r="G10" s="368"/>
      <c r="H10" s="369"/>
      <c r="I10" s="47" t="s">
        <v>407</v>
      </c>
      <c r="J10" s="15" t="s">
        <v>67</v>
      </c>
      <c r="K10" s="34"/>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7"/>
    </row>
    <row r="11" spans="1:64" s="4" customFormat="1" ht="18" customHeight="1">
      <c r="A11" s="370"/>
      <c r="B11" s="371"/>
      <c r="C11" s="371"/>
      <c r="D11" s="371"/>
      <c r="E11" s="371"/>
      <c r="F11" s="371"/>
      <c r="G11" s="371"/>
      <c r="H11" s="372"/>
      <c r="I11" s="327" t="s">
        <v>407</v>
      </c>
      <c r="J11" s="6" t="s">
        <v>71</v>
      </c>
      <c r="K11" s="1"/>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61"/>
    </row>
    <row r="12" spans="1:64" s="4" customFormat="1" ht="18" customHeight="1">
      <c r="A12" s="373"/>
      <c r="B12" s="374"/>
      <c r="C12" s="374"/>
      <c r="D12" s="374"/>
      <c r="E12" s="374"/>
      <c r="F12" s="374"/>
      <c r="G12" s="374"/>
      <c r="H12" s="375"/>
      <c r="I12" s="326" t="s">
        <v>407</v>
      </c>
      <c r="J12" s="7" t="s">
        <v>68</v>
      </c>
      <c r="K12" s="32"/>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8"/>
    </row>
    <row r="13" spans="1:64" s="4" customFormat="1" ht="12" customHeight="1">
      <c r="A13" s="8"/>
      <c r="B13" s="8"/>
      <c r="C13" s="8"/>
      <c r="D13" s="8"/>
      <c r="E13" s="8"/>
      <c r="F13" s="8"/>
      <c r="G13" s="8"/>
      <c r="H13" s="8"/>
      <c r="I13" s="15"/>
      <c r="J13" s="9"/>
      <c r="K13" s="34"/>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X13" s="4" t="s">
        <v>205</v>
      </c>
    </row>
    <row r="14" spans="1:64" s="4" customFormat="1" ht="20.100000000000001" customHeight="1">
      <c r="A14" s="183" t="s">
        <v>273</v>
      </c>
      <c r="I14" s="60"/>
      <c r="J14" s="6"/>
      <c r="K14" s="1"/>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83" t="s">
        <v>56</v>
      </c>
      <c r="AW14" s="4" t="s">
        <v>205</v>
      </c>
      <c r="AX14" s="170" t="s">
        <v>206</v>
      </c>
      <c r="AY14" s="170" t="s">
        <v>204</v>
      </c>
    </row>
    <row r="15" spans="1:64" s="4" customFormat="1" ht="30" customHeight="1">
      <c r="A15" s="364" t="s">
        <v>232</v>
      </c>
      <c r="B15" s="365"/>
      <c r="C15" s="366"/>
      <c r="D15" s="385" t="str">
        <f>IF(I8="","",VLOOKUP(I8,計算用!$A$2:$D$36,2,))</f>
        <v/>
      </c>
      <c r="E15" s="386"/>
      <c r="F15" s="387"/>
      <c r="G15" s="364" t="s">
        <v>233</v>
      </c>
      <c r="H15" s="365"/>
      <c r="I15" s="366"/>
      <c r="J15" s="421"/>
      <c r="K15" s="422"/>
      <c r="L15" s="423"/>
      <c r="M15" s="364" t="s">
        <v>234</v>
      </c>
      <c r="N15" s="365"/>
      <c r="O15" s="366"/>
      <c r="P15" s="424">
        <f>ROUNDDOWN(H40+H67+H72,-3)/1000</f>
        <v>0</v>
      </c>
      <c r="Q15" s="424"/>
      <c r="R15" s="424"/>
      <c r="S15" s="391" t="s">
        <v>228</v>
      </c>
      <c r="T15" s="391"/>
      <c r="U15" s="391"/>
      <c r="V15" s="391"/>
      <c r="W15" s="399">
        <v>0</v>
      </c>
      <c r="X15" s="399"/>
      <c r="Y15" s="399"/>
      <c r="Z15" s="388" t="s">
        <v>297</v>
      </c>
      <c r="AA15" s="388"/>
      <c r="AB15" s="388"/>
      <c r="AC15" s="388"/>
      <c r="AD15" s="398" t="str">
        <f>IF($I$10="□","",IF(D15&lt;50,D15*J15-W15+H72/1000,D15-W15))</f>
        <v/>
      </c>
      <c r="AE15" s="398"/>
      <c r="AF15" s="398"/>
      <c r="AG15" s="391" t="s">
        <v>225</v>
      </c>
      <c r="AH15" s="391"/>
      <c r="AI15" s="391"/>
      <c r="AJ15" s="391"/>
      <c r="AK15" s="392">
        <f>IF(AD16&gt;0,"－",IF(P15&gt;AD15,AD15,P15))</f>
        <v>0</v>
      </c>
      <c r="AL15" s="392"/>
      <c r="AM15" s="392"/>
      <c r="AO15" s="84">
        <f>MIN(AD15,P15)</f>
        <v>0</v>
      </c>
      <c r="AX15" s="170" t="s">
        <v>207</v>
      </c>
      <c r="AY15" s="170" t="s">
        <v>206</v>
      </c>
    </row>
    <row r="16" spans="1:64" s="4" customFormat="1" ht="30" customHeight="1">
      <c r="U16" s="163"/>
      <c r="Z16" s="389" t="s">
        <v>246</v>
      </c>
      <c r="AA16" s="389"/>
      <c r="AB16" s="389"/>
      <c r="AC16" s="389"/>
      <c r="AD16" s="444">
        <v>0</v>
      </c>
      <c r="AE16" s="445"/>
      <c r="AF16" s="446"/>
      <c r="AG16" s="390" t="s">
        <v>248</v>
      </c>
      <c r="AH16" s="390"/>
      <c r="AI16" s="390"/>
      <c r="AJ16" s="390"/>
      <c r="AK16" s="441">
        <f>IF(AND(AD16&gt;0,OR(AD18="",AD18="無")),IF(P15&gt;AD16,AD16-W15,P15-W15),0)</f>
        <v>0</v>
      </c>
      <c r="AL16" s="442"/>
      <c r="AM16" s="443"/>
      <c r="AO16" s="84"/>
      <c r="AX16" s="170"/>
      <c r="AY16" s="170" t="s">
        <v>204</v>
      </c>
    </row>
    <row r="17" spans="1:55" s="4" customFormat="1" ht="5.0999999999999996" customHeight="1">
      <c r="A17" s="206"/>
      <c r="B17" s="206"/>
      <c r="C17" s="206"/>
      <c r="D17" s="160"/>
      <c r="E17" s="160"/>
      <c r="F17" s="160"/>
      <c r="G17" s="206"/>
      <c r="H17" s="206"/>
      <c r="I17" s="206"/>
      <c r="J17" s="160"/>
      <c r="K17" s="160"/>
      <c r="L17" s="160"/>
      <c r="M17" s="162"/>
      <c r="N17" s="162"/>
      <c r="O17" s="162"/>
      <c r="P17" s="168"/>
      <c r="Q17" s="168"/>
      <c r="S17" s="162"/>
      <c r="T17" s="162"/>
      <c r="U17" s="162"/>
      <c r="V17" s="168"/>
      <c r="W17" s="168"/>
      <c r="X17" s="168"/>
      <c r="Y17" s="168"/>
      <c r="Z17" s="229"/>
      <c r="AA17" s="229"/>
      <c r="AB17" s="229"/>
      <c r="AC17" s="230"/>
      <c r="AD17" s="230"/>
      <c r="AE17" s="230"/>
      <c r="AF17" s="230"/>
      <c r="AG17" s="231"/>
      <c r="AH17" s="229"/>
      <c r="AI17" s="229"/>
      <c r="AJ17" s="230"/>
      <c r="AK17" s="230"/>
      <c r="AL17" s="230"/>
      <c r="AM17" s="232"/>
      <c r="AO17" s="84"/>
    </row>
    <row r="18" spans="1:55" s="4" customFormat="1" ht="30" customHeight="1">
      <c r="A18" s="206"/>
      <c r="Z18" s="389" t="s">
        <v>247</v>
      </c>
      <c r="AA18" s="389"/>
      <c r="AB18" s="389"/>
      <c r="AC18" s="389"/>
      <c r="AD18" s="454"/>
      <c r="AE18" s="454"/>
      <c r="AF18" s="454"/>
      <c r="AG18" s="428" t="s">
        <v>245</v>
      </c>
      <c r="AH18" s="428"/>
      <c r="AI18" s="428"/>
      <c r="AJ18" s="428"/>
      <c r="AK18" s="455">
        <f>IF(AND(AD18="有",SUM(P15,W15)&gt;SUM(AD15,AD16)),(P15+W15)-(AD15+AD16),0)</f>
        <v>0</v>
      </c>
      <c r="AL18" s="456"/>
      <c r="AM18" s="456"/>
      <c r="AO18" s="84"/>
    </row>
    <row r="19" spans="1:55" s="4" customFormat="1" ht="5.0999999999999996" customHeight="1">
      <c r="A19" s="206"/>
      <c r="B19" s="206"/>
      <c r="C19" s="206"/>
      <c r="D19" s="160"/>
      <c r="E19" s="160"/>
      <c r="F19" s="160"/>
      <c r="G19" s="206"/>
      <c r="H19" s="206"/>
      <c r="I19" s="206"/>
      <c r="J19" s="160"/>
      <c r="K19" s="160"/>
      <c r="L19" s="160"/>
      <c r="M19" s="162"/>
      <c r="N19" s="162"/>
      <c r="O19" s="162"/>
      <c r="P19" s="168"/>
      <c r="Q19" s="168"/>
      <c r="S19" s="162"/>
      <c r="T19" s="162"/>
      <c r="U19" s="162"/>
      <c r="V19" s="168"/>
      <c r="W19" s="168"/>
      <c r="X19" s="168"/>
      <c r="Y19" s="168"/>
      <c r="Z19" s="164"/>
      <c r="AA19" s="164"/>
      <c r="AB19" s="164"/>
      <c r="AC19" s="185"/>
      <c r="AD19" s="185"/>
      <c r="AE19" s="185"/>
      <c r="AF19" s="185"/>
      <c r="AG19" s="184"/>
      <c r="AH19" s="164"/>
      <c r="AI19" s="164"/>
      <c r="AJ19" s="185"/>
      <c r="AK19" s="185"/>
      <c r="AL19" s="185"/>
      <c r="AM19" s="165"/>
      <c r="AO19" s="84"/>
    </row>
    <row r="20" spans="1:55" s="4" customFormat="1" ht="26.1" customHeight="1">
      <c r="A20" s="211" t="s">
        <v>21</v>
      </c>
      <c r="B20" s="212"/>
      <c r="C20" s="14"/>
      <c r="D20" s="14"/>
      <c r="E20" s="14"/>
      <c r="F20" s="14"/>
      <c r="G20" s="14"/>
      <c r="H20" s="376"/>
      <c r="I20" s="377"/>
      <c r="J20" s="378"/>
      <c r="K20" s="383"/>
      <c r="L20" s="384"/>
      <c r="M20" s="384"/>
      <c r="N20" s="384"/>
      <c r="O20" s="384"/>
      <c r="P20" s="384"/>
      <c r="Q20" s="384"/>
      <c r="R20" s="384"/>
      <c r="S20" s="384"/>
      <c r="T20" s="384"/>
      <c r="U20" s="384"/>
      <c r="V20" s="384"/>
      <c r="W20" s="384"/>
      <c r="X20" s="213"/>
      <c r="Y20" s="213"/>
      <c r="Z20" s="213"/>
      <c r="AA20" s="213"/>
      <c r="AB20" s="213"/>
      <c r="AC20" s="213"/>
      <c r="AD20" s="213"/>
      <c r="AE20" s="213"/>
      <c r="AF20" s="214"/>
      <c r="AG20" s="215"/>
      <c r="AH20" s="215"/>
      <c r="AI20" s="14"/>
      <c r="AJ20" s="14"/>
      <c r="AK20" s="58"/>
      <c r="AL20" s="14"/>
      <c r="AM20" s="216"/>
    </row>
    <row r="21" spans="1:55" s="4" customFormat="1" ht="16.5" customHeight="1">
      <c r="A21" s="39"/>
      <c r="C21" s="12" t="s">
        <v>260</v>
      </c>
      <c r="AM21" s="79"/>
      <c r="AT21" s="5"/>
    </row>
    <row r="22" spans="1:55" s="4" customFormat="1" ht="16.5" customHeight="1">
      <c r="A22" s="40"/>
      <c r="B22" s="30"/>
      <c r="C22" s="402" t="s">
        <v>269</v>
      </c>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3"/>
      <c r="AT22" s="5"/>
    </row>
    <row r="23" spans="1:55" s="4" customFormat="1" ht="16.5" customHeight="1">
      <c r="A23" s="40"/>
      <c r="B23" s="30"/>
      <c r="C23" s="402" t="s">
        <v>195</v>
      </c>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3"/>
      <c r="AT23" s="5"/>
    </row>
    <row r="24" spans="1:55" s="4" customFormat="1" ht="16.5" customHeight="1">
      <c r="A24" s="40"/>
      <c r="B24" s="30"/>
      <c r="C24" s="12"/>
      <c r="D24" s="12" t="s">
        <v>274</v>
      </c>
      <c r="AM24" s="79"/>
    </row>
    <row r="25" spans="1:55" s="4" customFormat="1" ht="16.5" customHeight="1">
      <c r="A25" s="40"/>
      <c r="B25" s="30"/>
      <c r="C25" s="12" t="s">
        <v>57</v>
      </c>
      <c r="AM25" s="79"/>
      <c r="AT25" s="5"/>
    </row>
    <row r="26" spans="1:55" s="4" customFormat="1" ht="16.5" customHeight="1">
      <c r="A26" s="40"/>
      <c r="B26" s="30"/>
      <c r="C26" s="12" t="s">
        <v>258</v>
      </c>
      <c r="AH26" s="60"/>
      <c r="AM26" s="79"/>
      <c r="AT26" s="5"/>
    </row>
    <row r="27" spans="1:55" s="4" customFormat="1" ht="16.5" customHeight="1">
      <c r="A27" s="41"/>
      <c r="B27" s="18"/>
      <c r="C27" s="235" t="s">
        <v>259</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20"/>
    </row>
    <row r="28" spans="1:55" s="4" customFormat="1" ht="18" customHeight="1">
      <c r="A28" s="210" t="s">
        <v>58</v>
      </c>
      <c r="B28" s="16"/>
      <c r="C28" s="16"/>
      <c r="D28" s="16"/>
      <c r="E28" s="16"/>
      <c r="F28" s="16"/>
      <c r="G28" s="16"/>
      <c r="H28" s="16"/>
      <c r="I28" s="16"/>
      <c r="J28" s="80" t="s">
        <v>59</v>
      </c>
      <c r="K28" s="81"/>
      <c r="L28" s="81"/>
      <c r="M28" s="81"/>
      <c r="N28" s="81"/>
      <c r="O28" s="81"/>
      <c r="P28" s="81"/>
      <c r="Q28" s="81"/>
      <c r="R28" s="81"/>
      <c r="S28" s="81"/>
      <c r="T28" s="82" t="s">
        <v>60</v>
      </c>
      <c r="U28" s="81"/>
      <c r="V28" s="81"/>
      <c r="W28" s="81"/>
      <c r="X28" s="81"/>
      <c r="Y28" s="81"/>
      <c r="Z28" s="81"/>
      <c r="AA28" s="81"/>
      <c r="AB28" s="81"/>
      <c r="AC28" s="81"/>
      <c r="AD28" s="81"/>
      <c r="AE28" s="81"/>
      <c r="AF28" s="16"/>
      <c r="AG28" s="16"/>
      <c r="AH28" s="16"/>
      <c r="AI28" s="16"/>
      <c r="AJ28" s="16"/>
      <c r="AK28" s="16"/>
      <c r="AL28" s="16"/>
      <c r="AM28" s="17"/>
      <c r="AT28" s="5"/>
      <c r="AX28" s="4" t="s">
        <v>182</v>
      </c>
    </row>
    <row r="29" spans="1:55" s="4" customFormat="1" ht="15" customHeight="1">
      <c r="A29" s="171" t="s">
        <v>209</v>
      </c>
      <c r="B29" s="172"/>
      <c r="C29" s="172"/>
      <c r="D29" s="172"/>
      <c r="E29" s="172"/>
      <c r="F29" s="172"/>
      <c r="G29" s="173"/>
      <c r="H29" s="77" t="s">
        <v>61</v>
      </c>
      <c r="I29" s="77"/>
      <c r="J29" s="77"/>
      <c r="K29" s="77"/>
      <c r="L29" s="77"/>
      <c r="M29" s="174" t="s">
        <v>210</v>
      </c>
      <c r="N29" s="175"/>
      <c r="O29" s="175"/>
      <c r="P29" s="175"/>
      <c r="Q29" s="175"/>
      <c r="R29" s="175"/>
      <c r="S29" s="175"/>
      <c r="T29" s="175"/>
      <c r="U29" s="76" t="s">
        <v>140</v>
      </c>
      <c r="V29" s="77"/>
      <c r="W29" s="77"/>
      <c r="X29" s="77"/>
      <c r="Y29" s="77"/>
      <c r="Z29" s="77"/>
      <c r="AA29" s="77"/>
      <c r="AB29" s="77"/>
      <c r="AC29" s="77"/>
      <c r="AD29" s="77"/>
      <c r="AE29" s="77"/>
      <c r="AF29" s="77"/>
      <c r="AG29" s="77"/>
      <c r="AH29" s="77"/>
      <c r="AI29" s="77"/>
      <c r="AJ29" s="77"/>
      <c r="AK29" s="77"/>
      <c r="AL29" s="77"/>
      <c r="AM29" s="78"/>
      <c r="AT29" s="5"/>
      <c r="AW29" s="176" t="s">
        <v>183</v>
      </c>
      <c r="AX29" s="170" t="s">
        <v>164</v>
      </c>
      <c r="AY29" s="170" t="s">
        <v>165</v>
      </c>
      <c r="AZ29" s="170" t="s">
        <v>185</v>
      </c>
      <c r="BA29" s="170" t="s">
        <v>166</v>
      </c>
      <c r="BB29" s="170" t="s">
        <v>296</v>
      </c>
      <c r="BC29" s="170" t="s">
        <v>176</v>
      </c>
    </row>
    <row r="30" spans="1:55" s="4" customFormat="1" ht="30" customHeight="1">
      <c r="A30" s="457"/>
      <c r="B30" s="458"/>
      <c r="C30" s="458"/>
      <c r="D30" s="458"/>
      <c r="E30" s="458"/>
      <c r="F30" s="458"/>
      <c r="G30" s="459"/>
      <c r="H30" s="453"/>
      <c r="I30" s="453"/>
      <c r="J30" s="453"/>
      <c r="K30" s="453"/>
      <c r="L30" s="453"/>
      <c r="M30" s="358"/>
      <c r="N30" s="359"/>
      <c r="O30" s="359"/>
      <c r="P30" s="359"/>
      <c r="Q30" s="359"/>
      <c r="R30" s="359"/>
      <c r="S30" s="359"/>
      <c r="T30" s="360"/>
      <c r="U30" s="511"/>
      <c r="V30" s="511"/>
      <c r="W30" s="511"/>
      <c r="X30" s="511"/>
      <c r="Y30" s="511"/>
      <c r="Z30" s="511"/>
      <c r="AA30" s="511"/>
      <c r="AB30" s="511"/>
      <c r="AC30" s="511"/>
      <c r="AD30" s="511"/>
      <c r="AE30" s="511"/>
      <c r="AF30" s="511"/>
      <c r="AG30" s="511"/>
      <c r="AH30" s="511"/>
      <c r="AI30" s="511"/>
      <c r="AJ30" s="511"/>
      <c r="AK30" s="511"/>
      <c r="AL30" s="511"/>
      <c r="AM30" s="512"/>
      <c r="AT30" s="5"/>
      <c r="AX30" s="170" t="s">
        <v>167</v>
      </c>
      <c r="AY30" s="170" t="s">
        <v>173</v>
      </c>
      <c r="AZ30" s="170" t="s">
        <v>411</v>
      </c>
      <c r="BA30" s="170" t="s">
        <v>174</v>
      </c>
      <c r="BB30" s="170" t="s">
        <v>175</v>
      </c>
      <c r="BC30" s="170" t="s">
        <v>177</v>
      </c>
    </row>
    <row r="31" spans="1:55" s="4" customFormat="1" ht="30" customHeight="1">
      <c r="A31" s="355"/>
      <c r="B31" s="356"/>
      <c r="C31" s="356"/>
      <c r="D31" s="356"/>
      <c r="E31" s="356"/>
      <c r="F31" s="356"/>
      <c r="G31" s="357"/>
      <c r="H31" s="379"/>
      <c r="I31" s="379"/>
      <c r="J31" s="379"/>
      <c r="K31" s="379"/>
      <c r="L31" s="379"/>
      <c r="M31" s="361"/>
      <c r="N31" s="362"/>
      <c r="O31" s="362"/>
      <c r="P31" s="362"/>
      <c r="Q31" s="362"/>
      <c r="R31" s="362"/>
      <c r="S31" s="362"/>
      <c r="T31" s="363"/>
      <c r="U31" s="400"/>
      <c r="V31" s="400"/>
      <c r="W31" s="400"/>
      <c r="X31" s="400"/>
      <c r="Y31" s="400"/>
      <c r="Z31" s="400"/>
      <c r="AA31" s="400"/>
      <c r="AB31" s="400"/>
      <c r="AC31" s="400"/>
      <c r="AD31" s="400"/>
      <c r="AE31" s="400"/>
      <c r="AF31" s="400"/>
      <c r="AG31" s="400"/>
      <c r="AH31" s="400"/>
      <c r="AI31" s="400"/>
      <c r="AJ31" s="400"/>
      <c r="AK31" s="400"/>
      <c r="AL31" s="400"/>
      <c r="AM31" s="401"/>
      <c r="AT31" s="5"/>
      <c r="AX31" s="170" t="s">
        <v>168</v>
      </c>
      <c r="AY31" s="170" t="s">
        <v>168</v>
      </c>
      <c r="AZ31" s="170"/>
      <c r="BA31" s="170"/>
      <c r="BB31" s="170"/>
      <c r="BC31" s="170" t="s">
        <v>178</v>
      </c>
    </row>
    <row r="32" spans="1:55" s="4" customFormat="1" ht="30" customHeight="1">
      <c r="A32" s="355"/>
      <c r="B32" s="356"/>
      <c r="C32" s="356"/>
      <c r="D32" s="356"/>
      <c r="E32" s="356"/>
      <c r="F32" s="356"/>
      <c r="G32" s="357"/>
      <c r="H32" s="379"/>
      <c r="I32" s="379"/>
      <c r="J32" s="379"/>
      <c r="K32" s="379"/>
      <c r="L32" s="379"/>
      <c r="M32" s="361"/>
      <c r="N32" s="362"/>
      <c r="O32" s="362"/>
      <c r="P32" s="362"/>
      <c r="Q32" s="362"/>
      <c r="R32" s="362"/>
      <c r="S32" s="362"/>
      <c r="T32" s="363"/>
      <c r="U32" s="400"/>
      <c r="V32" s="400"/>
      <c r="W32" s="400"/>
      <c r="X32" s="400"/>
      <c r="Y32" s="400"/>
      <c r="Z32" s="400"/>
      <c r="AA32" s="400"/>
      <c r="AB32" s="400"/>
      <c r="AC32" s="400"/>
      <c r="AD32" s="400"/>
      <c r="AE32" s="400"/>
      <c r="AF32" s="400"/>
      <c r="AG32" s="400"/>
      <c r="AH32" s="400"/>
      <c r="AI32" s="400"/>
      <c r="AJ32" s="400"/>
      <c r="AK32" s="400"/>
      <c r="AL32" s="400"/>
      <c r="AM32" s="401"/>
      <c r="AT32" s="5"/>
      <c r="AX32" s="170" t="s">
        <v>169</v>
      </c>
      <c r="AY32" s="170" t="s">
        <v>169</v>
      </c>
      <c r="AZ32" s="170"/>
      <c r="BA32" s="170"/>
      <c r="BB32" s="170"/>
      <c r="BC32" s="170" t="s">
        <v>179</v>
      </c>
    </row>
    <row r="33" spans="1:55" s="4" customFormat="1" ht="30" customHeight="1">
      <c r="A33" s="355"/>
      <c r="B33" s="356"/>
      <c r="C33" s="356"/>
      <c r="D33" s="356"/>
      <c r="E33" s="356"/>
      <c r="F33" s="356"/>
      <c r="G33" s="357"/>
      <c r="H33" s="379"/>
      <c r="I33" s="379"/>
      <c r="J33" s="379"/>
      <c r="K33" s="379"/>
      <c r="L33" s="379"/>
      <c r="M33" s="361"/>
      <c r="N33" s="362"/>
      <c r="O33" s="362"/>
      <c r="P33" s="362"/>
      <c r="Q33" s="362"/>
      <c r="R33" s="362"/>
      <c r="S33" s="362"/>
      <c r="T33" s="363"/>
      <c r="U33" s="400"/>
      <c r="V33" s="400"/>
      <c r="W33" s="400"/>
      <c r="X33" s="400"/>
      <c r="Y33" s="400"/>
      <c r="Z33" s="400"/>
      <c r="AA33" s="400"/>
      <c r="AB33" s="400"/>
      <c r="AC33" s="400"/>
      <c r="AD33" s="400"/>
      <c r="AE33" s="400"/>
      <c r="AF33" s="400"/>
      <c r="AG33" s="400"/>
      <c r="AH33" s="400"/>
      <c r="AI33" s="400"/>
      <c r="AJ33" s="400"/>
      <c r="AK33" s="400"/>
      <c r="AL33" s="400"/>
      <c r="AM33" s="401"/>
      <c r="AT33" s="5"/>
      <c r="AX33" s="170" t="s">
        <v>170</v>
      </c>
      <c r="AY33" s="170" t="s">
        <v>170</v>
      </c>
      <c r="AZ33" s="170"/>
      <c r="BA33" s="170"/>
      <c r="BB33" s="170"/>
      <c r="BC33" s="170" t="s">
        <v>180</v>
      </c>
    </row>
    <row r="34" spans="1:55" s="4" customFormat="1" ht="30" customHeight="1">
      <c r="A34" s="355"/>
      <c r="B34" s="356"/>
      <c r="C34" s="356"/>
      <c r="D34" s="356"/>
      <c r="E34" s="356"/>
      <c r="F34" s="356"/>
      <c r="G34" s="357"/>
      <c r="H34" s="379"/>
      <c r="I34" s="379"/>
      <c r="J34" s="379"/>
      <c r="K34" s="379"/>
      <c r="L34" s="379"/>
      <c r="M34" s="361"/>
      <c r="N34" s="362"/>
      <c r="O34" s="362"/>
      <c r="P34" s="362"/>
      <c r="Q34" s="362"/>
      <c r="R34" s="362"/>
      <c r="S34" s="362"/>
      <c r="T34" s="363"/>
      <c r="U34" s="400"/>
      <c r="V34" s="400"/>
      <c r="W34" s="400"/>
      <c r="X34" s="400"/>
      <c r="Y34" s="400"/>
      <c r="Z34" s="400"/>
      <c r="AA34" s="400"/>
      <c r="AB34" s="400"/>
      <c r="AC34" s="400"/>
      <c r="AD34" s="400"/>
      <c r="AE34" s="400"/>
      <c r="AF34" s="400"/>
      <c r="AG34" s="400"/>
      <c r="AH34" s="400"/>
      <c r="AI34" s="400"/>
      <c r="AJ34" s="400"/>
      <c r="AK34" s="400"/>
      <c r="AL34" s="400"/>
      <c r="AM34" s="401"/>
      <c r="AT34" s="5"/>
      <c r="AX34" s="170" t="s">
        <v>171</v>
      </c>
      <c r="AY34" s="170"/>
      <c r="AZ34" s="170"/>
      <c r="BA34" s="170"/>
      <c r="BB34" s="170"/>
      <c r="BC34" s="170" t="s">
        <v>181</v>
      </c>
    </row>
    <row r="35" spans="1:55" s="4" customFormat="1" ht="30" customHeight="1">
      <c r="A35" s="355"/>
      <c r="B35" s="356"/>
      <c r="C35" s="356"/>
      <c r="D35" s="356"/>
      <c r="E35" s="356"/>
      <c r="F35" s="356"/>
      <c r="G35" s="357"/>
      <c r="H35" s="379"/>
      <c r="I35" s="379"/>
      <c r="J35" s="379"/>
      <c r="K35" s="379"/>
      <c r="L35" s="379"/>
      <c r="M35" s="361"/>
      <c r="N35" s="362"/>
      <c r="O35" s="362"/>
      <c r="P35" s="362"/>
      <c r="Q35" s="362"/>
      <c r="R35" s="362"/>
      <c r="S35" s="362"/>
      <c r="T35" s="363"/>
      <c r="U35" s="400"/>
      <c r="V35" s="400"/>
      <c r="W35" s="400"/>
      <c r="X35" s="400"/>
      <c r="Y35" s="400"/>
      <c r="Z35" s="400"/>
      <c r="AA35" s="400"/>
      <c r="AB35" s="400"/>
      <c r="AC35" s="400"/>
      <c r="AD35" s="400"/>
      <c r="AE35" s="400"/>
      <c r="AF35" s="400"/>
      <c r="AG35" s="400"/>
      <c r="AH35" s="400"/>
      <c r="AI35" s="400"/>
      <c r="AJ35" s="400"/>
      <c r="AK35" s="400"/>
      <c r="AL35" s="400"/>
      <c r="AM35" s="401"/>
      <c r="AT35" s="5"/>
      <c r="AX35" s="170" t="s">
        <v>172</v>
      </c>
      <c r="AY35" s="170"/>
      <c r="AZ35" s="170"/>
      <c r="BA35" s="170"/>
      <c r="BB35" s="170"/>
      <c r="BC35" s="170"/>
    </row>
    <row r="36" spans="1:55" s="4" customFormat="1" ht="30" customHeight="1">
      <c r="A36" s="355"/>
      <c r="B36" s="356"/>
      <c r="C36" s="356"/>
      <c r="D36" s="356"/>
      <c r="E36" s="356"/>
      <c r="F36" s="356"/>
      <c r="G36" s="357"/>
      <c r="H36" s="379"/>
      <c r="I36" s="379"/>
      <c r="J36" s="379"/>
      <c r="K36" s="379"/>
      <c r="L36" s="379"/>
      <c r="M36" s="361"/>
      <c r="N36" s="362"/>
      <c r="O36" s="362"/>
      <c r="P36" s="362"/>
      <c r="Q36" s="362"/>
      <c r="R36" s="362"/>
      <c r="S36" s="362"/>
      <c r="T36" s="363"/>
      <c r="U36" s="400"/>
      <c r="V36" s="400"/>
      <c r="W36" s="400"/>
      <c r="X36" s="400"/>
      <c r="Y36" s="400"/>
      <c r="Z36" s="400"/>
      <c r="AA36" s="400"/>
      <c r="AB36" s="400"/>
      <c r="AC36" s="400"/>
      <c r="AD36" s="400"/>
      <c r="AE36" s="400"/>
      <c r="AF36" s="400"/>
      <c r="AG36" s="400"/>
      <c r="AH36" s="400"/>
      <c r="AI36" s="400"/>
      <c r="AJ36" s="400"/>
      <c r="AK36" s="400"/>
      <c r="AL36" s="400"/>
      <c r="AM36" s="401"/>
      <c r="AT36" s="5"/>
    </row>
    <row r="37" spans="1:55" s="4" customFormat="1" ht="30" customHeight="1">
      <c r="A37" s="355"/>
      <c r="B37" s="356"/>
      <c r="C37" s="356"/>
      <c r="D37" s="356"/>
      <c r="E37" s="356"/>
      <c r="F37" s="356"/>
      <c r="G37" s="357"/>
      <c r="H37" s="379"/>
      <c r="I37" s="379"/>
      <c r="J37" s="379"/>
      <c r="K37" s="379"/>
      <c r="L37" s="379"/>
      <c r="M37" s="361"/>
      <c r="N37" s="362"/>
      <c r="O37" s="362"/>
      <c r="P37" s="362"/>
      <c r="Q37" s="362"/>
      <c r="R37" s="362"/>
      <c r="S37" s="362"/>
      <c r="T37" s="363"/>
      <c r="U37" s="400"/>
      <c r="V37" s="400"/>
      <c r="W37" s="400"/>
      <c r="X37" s="400"/>
      <c r="Y37" s="400"/>
      <c r="Z37" s="400"/>
      <c r="AA37" s="400"/>
      <c r="AB37" s="400"/>
      <c r="AC37" s="400"/>
      <c r="AD37" s="400"/>
      <c r="AE37" s="400"/>
      <c r="AF37" s="400"/>
      <c r="AG37" s="400"/>
      <c r="AH37" s="400"/>
      <c r="AI37" s="400"/>
      <c r="AJ37" s="400"/>
      <c r="AK37" s="400"/>
      <c r="AL37" s="400"/>
      <c r="AM37" s="401"/>
      <c r="AT37" s="5"/>
    </row>
    <row r="38" spans="1:55" s="4" customFormat="1" ht="30" customHeight="1">
      <c r="A38" s="395"/>
      <c r="B38" s="396"/>
      <c r="C38" s="396"/>
      <c r="D38" s="396"/>
      <c r="E38" s="396"/>
      <c r="F38" s="396"/>
      <c r="G38" s="397"/>
      <c r="H38" s="393"/>
      <c r="I38" s="379"/>
      <c r="J38" s="379"/>
      <c r="K38" s="379"/>
      <c r="L38" s="394"/>
      <c r="M38" s="575"/>
      <c r="N38" s="576"/>
      <c r="O38" s="576"/>
      <c r="P38" s="576"/>
      <c r="Q38" s="576"/>
      <c r="R38" s="576"/>
      <c r="S38" s="576"/>
      <c r="T38" s="577"/>
      <c r="U38" s="400"/>
      <c r="V38" s="400"/>
      <c r="W38" s="400"/>
      <c r="X38" s="400"/>
      <c r="Y38" s="400"/>
      <c r="Z38" s="400"/>
      <c r="AA38" s="400"/>
      <c r="AB38" s="400"/>
      <c r="AC38" s="400"/>
      <c r="AD38" s="400"/>
      <c r="AE38" s="400"/>
      <c r="AF38" s="400"/>
      <c r="AG38" s="400"/>
      <c r="AH38" s="400"/>
      <c r="AI38" s="400"/>
      <c r="AJ38" s="400"/>
      <c r="AK38" s="400"/>
      <c r="AL38" s="400"/>
      <c r="AM38" s="401"/>
      <c r="AT38" s="5"/>
    </row>
    <row r="39" spans="1:55" s="4" customFormat="1" ht="30" customHeight="1">
      <c r="A39" s="416"/>
      <c r="B39" s="417"/>
      <c r="C39" s="417"/>
      <c r="D39" s="417"/>
      <c r="E39" s="417"/>
      <c r="F39" s="417"/>
      <c r="G39" s="418"/>
      <c r="H39" s="436"/>
      <c r="I39" s="436"/>
      <c r="J39" s="436"/>
      <c r="K39" s="436"/>
      <c r="L39" s="436"/>
      <c r="M39" s="578"/>
      <c r="N39" s="579"/>
      <c r="O39" s="579"/>
      <c r="P39" s="579"/>
      <c r="Q39" s="579"/>
      <c r="R39" s="579"/>
      <c r="S39" s="579"/>
      <c r="T39" s="580"/>
      <c r="U39" s="573"/>
      <c r="V39" s="573"/>
      <c r="W39" s="573"/>
      <c r="X39" s="573"/>
      <c r="Y39" s="573"/>
      <c r="Z39" s="573"/>
      <c r="AA39" s="573"/>
      <c r="AB39" s="573"/>
      <c r="AC39" s="573"/>
      <c r="AD39" s="573"/>
      <c r="AE39" s="573"/>
      <c r="AF39" s="573"/>
      <c r="AG39" s="573"/>
      <c r="AH39" s="573"/>
      <c r="AI39" s="573"/>
      <c r="AJ39" s="573"/>
      <c r="AK39" s="573"/>
      <c r="AL39" s="573"/>
      <c r="AM39" s="574"/>
      <c r="AT39" s="5"/>
    </row>
    <row r="40" spans="1:55" s="4" customFormat="1" ht="26.25" customHeight="1">
      <c r="A40" s="44"/>
      <c r="B40" s="13"/>
      <c r="C40" s="18"/>
      <c r="D40" s="18" t="s">
        <v>62</v>
      </c>
      <c r="E40" s="18"/>
      <c r="F40" s="18"/>
      <c r="G40" s="19"/>
      <c r="H40" s="521">
        <f>SUM(H30:L39)</f>
        <v>0</v>
      </c>
      <c r="I40" s="522"/>
      <c r="J40" s="522"/>
      <c r="K40" s="522"/>
      <c r="L40" s="523"/>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16"/>
      <c r="AT40" s="5"/>
    </row>
    <row r="41" spans="1:55" s="4" customFormat="1" ht="12.75" customHeight="1">
      <c r="C41" s="30"/>
      <c r="D41" s="30"/>
      <c r="E41" s="30"/>
      <c r="F41" s="30"/>
      <c r="G41" s="30"/>
      <c r="H41" s="177"/>
      <c r="I41" s="177"/>
      <c r="J41" s="177"/>
      <c r="K41" s="177"/>
      <c r="L41" s="177"/>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T41" s="5"/>
    </row>
    <row r="42" spans="1:55" s="4" customFormat="1" ht="12.75" customHeight="1">
      <c r="C42" s="30"/>
      <c r="D42" s="30"/>
      <c r="E42" s="30"/>
      <c r="F42" s="30"/>
      <c r="G42" s="30"/>
      <c r="H42" s="177"/>
      <c r="I42" s="177"/>
      <c r="J42" s="177"/>
      <c r="K42" s="177"/>
      <c r="L42" s="177"/>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T42" s="5"/>
    </row>
    <row r="43" spans="1:55" s="4" customFormat="1" ht="18" customHeight="1">
      <c r="A43" s="4" t="s">
        <v>186</v>
      </c>
      <c r="C43" s="30"/>
      <c r="D43" s="30"/>
      <c r="E43" s="30"/>
      <c r="F43" s="30"/>
      <c r="G43" s="30"/>
      <c r="H43" s="177"/>
      <c r="I43" s="177"/>
      <c r="J43" s="177"/>
      <c r="K43" s="177"/>
      <c r="L43" s="177"/>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T43" s="5"/>
    </row>
    <row r="44" spans="1:55" s="4" customFormat="1" ht="15" customHeight="1">
      <c r="B44" s="178" t="s">
        <v>187</v>
      </c>
      <c r="C44" s="584" t="s">
        <v>261</v>
      </c>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30"/>
      <c r="AT44" s="5"/>
    </row>
    <row r="45" spans="1:55" s="4" customFormat="1" ht="15" customHeight="1">
      <c r="B45" s="178"/>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30"/>
      <c r="AT45" s="5"/>
    </row>
    <row r="46" spans="1:55" s="4" customFormat="1" ht="4.5" customHeight="1">
      <c r="C46" s="30"/>
      <c r="D46" s="30"/>
      <c r="E46" s="30"/>
      <c r="F46" s="30"/>
      <c r="G46" s="30"/>
      <c r="H46" s="177"/>
      <c r="I46" s="177"/>
      <c r="J46" s="177"/>
      <c r="K46" s="177"/>
      <c r="L46" s="177"/>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T46" s="5"/>
    </row>
    <row r="47" spans="1:55" s="4" customFormat="1" ht="20.25" customHeight="1">
      <c r="C47" s="415" t="s">
        <v>188</v>
      </c>
      <c r="D47" s="415"/>
      <c r="E47" s="415"/>
      <c r="F47" s="415"/>
      <c r="G47" s="415"/>
      <c r="H47" s="415"/>
      <c r="I47" s="415"/>
      <c r="J47" s="415"/>
      <c r="K47" s="415"/>
      <c r="L47" s="415"/>
      <c r="M47" s="415"/>
      <c r="N47" s="464"/>
      <c r="O47" s="465"/>
      <c r="P47" s="465"/>
      <c r="Q47" s="465"/>
      <c r="R47" s="465"/>
      <c r="S47" s="465"/>
      <c r="T47" s="466"/>
      <c r="U47" s="463" t="s">
        <v>262</v>
      </c>
      <c r="V47" s="463"/>
      <c r="W47" s="463"/>
      <c r="X47" s="463"/>
      <c r="Y47" s="463"/>
      <c r="Z47" s="463"/>
      <c r="AA47" s="463"/>
      <c r="AB47" s="463"/>
      <c r="AC47" s="463"/>
      <c r="AD47" s="463"/>
      <c r="AE47" s="463"/>
      <c r="AF47" s="464"/>
      <c r="AG47" s="465"/>
      <c r="AH47" s="465"/>
      <c r="AI47" s="465"/>
      <c r="AJ47" s="465"/>
      <c r="AK47" s="465"/>
      <c r="AL47" s="466"/>
      <c r="AM47" s="30"/>
      <c r="AT47" s="5"/>
    </row>
    <row r="48" spans="1:55" s="4" customFormat="1" ht="20.25" customHeight="1">
      <c r="C48" s="494" t="s">
        <v>189</v>
      </c>
      <c r="D48" s="494"/>
      <c r="E48" s="494"/>
      <c r="F48" s="494"/>
      <c r="G48" s="494"/>
      <c r="H48" s="494"/>
      <c r="I48" s="494"/>
      <c r="J48" s="494"/>
      <c r="K48" s="494"/>
      <c r="L48" s="494"/>
      <c r="M48" s="494"/>
      <c r="N48" s="502" t="s">
        <v>190</v>
      </c>
      <c r="O48" s="503"/>
      <c r="P48" s="503"/>
      <c r="Q48" s="503"/>
      <c r="R48" s="504"/>
      <c r="S48" s="519"/>
      <c r="T48" s="520"/>
      <c r="U48" s="520"/>
      <c r="V48" s="520"/>
      <c r="W48" s="520"/>
      <c r="X48" s="515" t="s">
        <v>192</v>
      </c>
      <c r="Y48" s="516"/>
      <c r="Z48" s="502" t="s">
        <v>191</v>
      </c>
      <c r="AA48" s="503"/>
      <c r="AB48" s="503"/>
      <c r="AC48" s="503"/>
      <c r="AD48" s="504"/>
      <c r="AE48" s="513"/>
      <c r="AF48" s="514"/>
      <c r="AG48" s="514"/>
      <c r="AH48" s="514"/>
      <c r="AI48" s="514"/>
      <c r="AJ48" s="514"/>
      <c r="AK48" s="517" t="s">
        <v>192</v>
      </c>
      <c r="AL48" s="518"/>
      <c r="AM48" s="30"/>
      <c r="AT48" s="5"/>
    </row>
    <row r="49" spans="1:46" s="4" customFormat="1" ht="20.25" customHeight="1">
      <c r="C49" s="494" t="s">
        <v>271</v>
      </c>
      <c r="D49" s="494"/>
      <c r="E49" s="494"/>
      <c r="F49" s="494"/>
      <c r="G49" s="494"/>
      <c r="H49" s="494"/>
      <c r="I49" s="494"/>
      <c r="J49" s="494"/>
      <c r="K49" s="494"/>
      <c r="L49" s="494"/>
      <c r="M49" s="494"/>
      <c r="N49" s="502" t="s">
        <v>191</v>
      </c>
      <c r="O49" s="503"/>
      <c r="P49" s="503"/>
      <c r="Q49" s="503"/>
      <c r="R49" s="504"/>
      <c r="S49" s="513"/>
      <c r="T49" s="514"/>
      <c r="U49" s="514"/>
      <c r="V49" s="514"/>
      <c r="W49" s="514"/>
      <c r="X49" s="517" t="s">
        <v>192</v>
      </c>
      <c r="Y49" s="518"/>
      <c r="Z49" s="467"/>
      <c r="AA49" s="468"/>
      <c r="AB49" s="468"/>
      <c r="AC49" s="468"/>
      <c r="AD49" s="468"/>
      <c r="AE49" s="468"/>
      <c r="AF49" s="468"/>
      <c r="AG49" s="468"/>
      <c r="AH49" s="468"/>
      <c r="AI49" s="468"/>
      <c r="AJ49" s="468"/>
      <c r="AK49" s="468"/>
      <c r="AL49" s="469"/>
      <c r="AM49" s="30"/>
      <c r="AT49" s="5"/>
    </row>
    <row r="50" spans="1:46" s="4" customFormat="1" ht="15" customHeight="1">
      <c r="C50" s="30"/>
      <c r="D50" s="30"/>
      <c r="E50" s="30"/>
      <c r="F50" s="30"/>
      <c r="G50" s="30"/>
      <c r="H50" s="177"/>
      <c r="I50" s="177"/>
      <c r="J50" s="177"/>
      <c r="K50" s="177"/>
      <c r="L50" s="177"/>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T50" s="5"/>
    </row>
    <row r="51" spans="1:46" s="4" customFormat="1" ht="15" customHeight="1">
      <c r="B51" s="4" t="s">
        <v>193</v>
      </c>
      <c r="C51" s="470" t="s">
        <v>270</v>
      </c>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30"/>
    </row>
    <row r="52" spans="1:46" s="4" customFormat="1" ht="4.5" customHeight="1">
      <c r="C52" s="30"/>
      <c r="D52" s="30"/>
      <c r="E52" s="30"/>
      <c r="F52" s="30"/>
      <c r="G52" s="30"/>
      <c r="H52" s="177"/>
      <c r="I52" s="177"/>
      <c r="J52" s="177"/>
      <c r="K52" s="177"/>
      <c r="L52" s="177"/>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T52" s="5"/>
    </row>
    <row r="53" spans="1:46" s="4" customFormat="1" ht="20.25" customHeight="1">
      <c r="C53" s="415" t="s">
        <v>293</v>
      </c>
      <c r="D53" s="415"/>
      <c r="E53" s="415"/>
      <c r="F53" s="415"/>
      <c r="G53" s="415"/>
      <c r="H53" s="415"/>
      <c r="I53" s="415"/>
      <c r="J53" s="415"/>
      <c r="K53" s="415"/>
      <c r="L53" s="415"/>
      <c r="M53" s="415"/>
      <c r="N53" s="464"/>
      <c r="O53" s="465"/>
      <c r="P53" s="465"/>
      <c r="Q53" s="465"/>
      <c r="R53" s="465"/>
      <c r="S53" s="465"/>
      <c r="T53" s="466"/>
      <c r="U53" s="463" t="s">
        <v>272</v>
      </c>
      <c r="V53" s="463"/>
      <c r="W53" s="463"/>
      <c r="X53" s="463"/>
      <c r="Y53" s="463"/>
      <c r="Z53" s="463"/>
      <c r="AA53" s="463"/>
      <c r="AB53" s="463"/>
      <c r="AC53" s="463"/>
      <c r="AD53" s="463"/>
      <c r="AE53" s="463"/>
      <c r="AF53" s="464"/>
      <c r="AG53" s="465"/>
      <c r="AH53" s="465"/>
      <c r="AI53" s="465"/>
      <c r="AJ53" s="465"/>
      <c r="AK53" s="465"/>
      <c r="AL53" s="466"/>
      <c r="AM53" s="30"/>
      <c r="AT53" s="5"/>
    </row>
    <row r="54" spans="1:46" s="4" customFormat="1" ht="20.25" customHeight="1">
      <c r="C54" s="494" t="s">
        <v>199</v>
      </c>
      <c r="D54" s="494"/>
      <c r="E54" s="494"/>
      <c r="F54" s="494"/>
      <c r="G54" s="494"/>
      <c r="H54" s="494"/>
      <c r="I54" s="494"/>
      <c r="J54" s="494"/>
      <c r="K54" s="494"/>
      <c r="L54" s="494"/>
      <c r="M54" s="494"/>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30"/>
      <c r="AT54" s="5"/>
    </row>
    <row r="55" spans="1:46" s="4" customFormat="1" ht="20.25" customHeight="1">
      <c r="C55" s="494" t="s">
        <v>271</v>
      </c>
      <c r="D55" s="494"/>
      <c r="E55" s="494"/>
      <c r="F55" s="494"/>
      <c r="G55" s="494"/>
      <c r="H55" s="494"/>
      <c r="I55" s="494"/>
      <c r="J55" s="494"/>
      <c r="K55" s="494"/>
      <c r="L55" s="494"/>
      <c r="M55" s="494"/>
      <c r="N55" s="502" t="s">
        <v>190</v>
      </c>
      <c r="O55" s="503"/>
      <c r="P55" s="503"/>
      <c r="Q55" s="503"/>
      <c r="R55" s="504"/>
      <c r="S55" s="513"/>
      <c r="T55" s="514"/>
      <c r="U55" s="514"/>
      <c r="V55" s="514"/>
      <c r="W55" s="514"/>
      <c r="X55" s="517" t="s">
        <v>192</v>
      </c>
      <c r="Y55" s="518"/>
      <c r="Z55" s="467"/>
      <c r="AA55" s="468"/>
      <c r="AB55" s="468"/>
      <c r="AC55" s="468"/>
      <c r="AD55" s="468"/>
      <c r="AE55" s="468"/>
      <c r="AF55" s="468"/>
      <c r="AG55" s="468"/>
      <c r="AH55" s="468"/>
      <c r="AI55" s="468"/>
      <c r="AJ55" s="468"/>
      <c r="AK55" s="468"/>
      <c r="AL55" s="469"/>
      <c r="AM55" s="30"/>
      <c r="AT55" s="5"/>
    </row>
    <row r="56" spans="1:46" s="4" customFormat="1" ht="15" customHeight="1">
      <c r="C56" s="30"/>
      <c r="D56" s="30"/>
      <c r="E56" s="30"/>
      <c r="F56" s="30"/>
      <c r="G56" s="30"/>
      <c r="H56" s="177"/>
      <c r="I56" s="177"/>
      <c r="J56" s="177"/>
      <c r="K56" s="177"/>
      <c r="L56" s="177"/>
      <c r="M56" s="30"/>
      <c r="N56" s="30"/>
      <c r="O56" s="30"/>
      <c r="P56" s="30"/>
      <c r="Q56" s="30"/>
      <c r="R56" s="30"/>
      <c r="S56" s="30"/>
      <c r="T56" s="30"/>
      <c r="U56" s="30"/>
      <c r="V56" s="30"/>
      <c r="W56" s="30"/>
      <c r="AL56" s="30"/>
      <c r="AM56" s="30"/>
      <c r="AT56" s="5"/>
    </row>
    <row r="57" spans="1:46" s="4" customFormat="1" ht="15" customHeight="1">
      <c r="B57" s="178" t="s">
        <v>194</v>
      </c>
      <c r="C57" s="584" t="s">
        <v>275</v>
      </c>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30"/>
      <c r="AT57" s="5"/>
    </row>
    <row r="58" spans="1:46" s="4" customFormat="1" ht="15" customHeight="1">
      <c r="B58" s="178"/>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30"/>
      <c r="AT58" s="5"/>
    </row>
    <row r="59" spans="1:46" s="4" customFormat="1" ht="4.5" customHeight="1">
      <c r="C59" s="30"/>
      <c r="D59" s="30"/>
      <c r="E59" s="30"/>
      <c r="F59" s="30"/>
      <c r="G59" s="30"/>
      <c r="H59" s="177"/>
      <c r="I59" s="177"/>
      <c r="J59" s="177"/>
      <c r="K59" s="177"/>
      <c r="L59" s="177"/>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T59" s="5"/>
    </row>
    <row r="60" spans="1:46" s="4" customFormat="1" ht="20.25" customHeight="1">
      <c r="C60" s="415" t="s">
        <v>196</v>
      </c>
      <c r="D60" s="415"/>
      <c r="E60" s="415"/>
      <c r="F60" s="415"/>
      <c r="G60" s="415"/>
      <c r="H60" s="415"/>
      <c r="I60" s="415"/>
      <c r="J60" s="415"/>
      <c r="K60" s="415"/>
      <c r="L60" s="415"/>
      <c r="M60" s="415"/>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30"/>
      <c r="AT60" s="5"/>
    </row>
    <row r="61" spans="1:46" s="4" customFormat="1" ht="20.25" customHeight="1">
      <c r="C61" s="415" t="s">
        <v>197</v>
      </c>
      <c r="D61" s="415"/>
      <c r="E61" s="415"/>
      <c r="F61" s="415"/>
      <c r="G61" s="415"/>
      <c r="H61" s="415"/>
      <c r="I61" s="415"/>
      <c r="J61" s="415"/>
      <c r="K61" s="415"/>
      <c r="L61" s="415"/>
      <c r="M61" s="415"/>
      <c r="N61" s="464"/>
      <c r="O61" s="465"/>
      <c r="P61" s="465"/>
      <c r="Q61" s="465"/>
      <c r="R61" s="465"/>
      <c r="S61" s="465"/>
      <c r="T61" s="465"/>
      <c r="U61" s="465"/>
      <c r="V61" s="465"/>
      <c r="W61" s="465"/>
      <c r="X61" s="465"/>
      <c r="Y61" s="569" t="s">
        <v>198</v>
      </c>
      <c r="Z61" s="569"/>
      <c r="AA61" s="465"/>
      <c r="AB61" s="465"/>
      <c r="AC61" s="465"/>
      <c r="AD61" s="465"/>
      <c r="AE61" s="465"/>
      <c r="AF61" s="465"/>
      <c r="AG61" s="465"/>
      <c r="AH61" s="465"/>
      <c r="AI61" s="465"/>
      <c r="AJ61" s="465"/>
      <c r="AK61" s="465"/>
      <c r="AL61" s="466"/>
      <c r="AM61" s="30"/>
      <c r="AT61" s="5"/>
    </row>
    <row r="62" spans="1:46" s="4" customFormat="1" ht="15" customHeight="1">
      <c r="C62" s="30"/>
      <c r="D62" s="30"/>
      <c r="E62" s="30"/>
      <c r="F62" s="30"/>
      <c r="G62" s="30"/>
      <c r="H62" s="177"/>
      <c r="I62" s="177"/>
      <c r="J62" s="177"/>
      <c r="K62" s="177"/>
      <c r="L62" s="177"/>
      <c r="M62" s="30"/>
      <c r="N62" s="30"/>
      <c r="O62" s="30"/>
      <c r="P62" s="30"/>
      <c r="Q62" s="30"/>
      <c r="R62" s="30"/>
      <c r="S62" s="30"/>
      <c r="T62" s="30"/>
      <c r="U62" s="30"/>
      <c r="V62" s="30"/>
      <c r="W62" s="30"/>
      <c r="AL62" s="30"/>
      <c r="AM62" s="30"/>
      <c r="AT62" s="5"/>
    </row>
    <row r="63" spans="1:46" s="4" customFormat="1" ht="35.25" customHeight="1">
      <c r="C63" s="30"/>
      <c r="D63" s="30"/>
      <c r="E63" s="30"/>
      <c r="F63" s="30"/>
      <c r="G63" s="30"/>
      <c r="H63" s="177"/>
      <c r="I63" s="177"/>
      <c r="J63" s="177"/>
      <c r="K63" s="177"/>
      <c r="L63" s="177"/>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T63" s="5"/>
    </row>
    <row r="64" spans="1:46" s="4" customFormat="1" ht="18" customHeight="1">
      <c r="A64" s="13" t="s">
        <v>65</v>
      </c>
      <c r="C64" s="30"/>
      <c r="D64" s="30"/>
      <c r="E64" s="30"/>
      <c r="F64" s="30"/>
      <c r="G64" s="30"/>
      <c r="H64" s="30"/>
      <c r="I64" s="18"/>
      <c r="J64" s="82" t="s">
        <v>229</v>
      </c>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18"/>
      <c r="AT64" s="5"/>
    </row>
    <row r="65" spans="1:65" s="4" customFormat="1" ht="20.25" customHeight="1">
      <c r="A65" s="76" t="s">
        <v>63</v>
      </c>
      <c r="B65" s="77"/>
      <c r="C65" s="77"/>
      <c r="D65" s="77"/>
      <c r="E65" s="77"/>
      <c r="F65" s="77"/>
      <c r="G65" s="78"/>
      <c r="H65" s="77" t="s">
        <v>61</v>
      </c>
      <c r="I65" s="77"/>
      <c r="J65" s="77"/>
      <c r="K65" s="77"/>
      <c r="L65" s="77"/>
      <c r="M65" s="587" t="s">
        <v>256</v>
      </c>
      <c r="N65" s="587"/>
      <c r="O65" s="587"/>
      <c r="P65" s="587"/>
      <c r="Q65" s="587"/>
      <c r="R65" s="587"/>
      <c r="S65" s="587"/>
      <c r="T65" s="587"/>
      <c r="U65" s="587"/>
      <c r="V65" s="505" t="s">
        <v>241</v>
      </c>
      <c r="W65" s="506"/>
      <c r="X65" s="506"/>
      <c r="Y65" s="506"/>
      <c r="Z65" s="506"/>
      <c r="AA65" s="506"/>
      <c r="AB65" s="506"/>
      <c r="AC65" s="506"/>
      <c r="AD65" s="507"/>
      <c r="AE65" s="76" t="s">
        <v>64</v>
      </c>
      <c r="AF65" s="77"/>
      <c r="AG65" s="77"/>
      <c r="AH65" s="77"/>
      <c r="AI65" s="77"/>
      <c r="AJ65" s="77"/>
      <c r="AK65" s="77"/>
      <c r="AL65" s="77"/>
      <c r="AM65" s="78"/>
      <c r="AT65" s="5"/>
    </row>
    <row r="66" spans="1:65" s="4" customFormat="1" ht="20.25" customHeight="1">
      <c r="A66" s="499" t="s">
        <v>156</v>
      </c>
      <c r="B66" s="500"/>
      <c r="C66" s="500"/>
      <c r="D66" s="500"/>
      <c r="E66" s="500"/>
      <c r="F66" s="500"/>
      <c r="G66" s="501"/>
      <c r="H66" s="498">
        <f>M66*V66</f>
        <v>0</v>
      </c>
      <c r="I66" s="498"/>
      <c r="J66" s="498"/>
      <c r="K66" s="498"/>
      <c r="L66" s="498"/>
      <c r="M66" s="588"/>
      <c r="N66" s="588"/>
      <c r="O66" s="588"/>
      <c r="P66" s="588"/>
      <c r="Q66" s="588"/>
      <c r="R66" s="588"/>
      <c r="S66" s="588"/>
      <c r="T66" s="588"/>
      <c r="U66" s="588"/>
      <c r="V66" s="407"/>
      <c r="W66" s="408"/>
      <c r="X66" s="408"/>
      <c r="Y66" s="408"/>
      <c r="Z66" s="408"/>
      <c r="AA66" s="408"/>
      <c r="AB66" s="408"/>
      <c r="AC66" s="408"/>
      <c r="AD66" s="409"/>
      <c r="AE66" s="581"/>
      <c r="AF66" s="582"/>
      <c r="AG66" s="582"/>
      <c r="AH66" s="582"/>
      <c r="AI66" s="582"/>
      <c r="AJ66" s="582"/>
      <c r="AK66" s="582"/>
      <c r="AL66" s="582"/>
      <c r="AM66" s="583"/>
      <c r="AT66" s="5"/>
    </row>
    <row r="67" spans="1:65" s="4" customFormat="1" ht="20.25" customHeight="1">
      <c r="A67" s="70"/>
      <c r="B67" s="14"/>
      <c r="C67" s="42"/>
      <c r="D67" s="42" t="s">
        <v>62</v>
      </c>
      <c r="E67" s="42"/>
      <c r="F67" s="42"/>
      <c r="G67" s="43"/>
      <c r="H67" s="483">
        <f>SUM(H66:L66)</f>
        <v>0</v>
      </c>
      <c r="I67" s="484"/>
      <c r="J67" s="484"/>
      <c r="K67" s="484"/>
      <c r="L67" s="485"/>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T67" s="5"/>
      <c r="BF67" s="209"/>
      <c r="BG67" s="209"/>
      <c r="BH67" s="209"/>
      <c r="BI67" s="209"/>
      <c r="BJ67" s="209"/>
      <c r="BK67" s="209"/>
      <c r="BL67" s="209"/>
      <c r="BM67" s="209"/>
    </row>
    <row r="68" spans="1:65" s="4" customFormat="1" ht="35.25" customHeight="1">
      <c r="A68" s="8"/>
      <c r="B68" s="8"/>
      <c r="C68" s="16"/>
      <c r="D68" s="16"/>
      <c r="E68" s="16"/>
      <c r="F68" s="16"/>
      <c r="G68" s="16"/>
      <c r="H68" s="179"/>
      <c r="I68" s="179"/>
      <c r="J68" s="179"/>
      <c r="K68" s="177"/>
      <c r="L68" s="177"/>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T68" s="5"/>
      <c r="BF68" s="489"/>
      <c r="BG68" s="489"/>
      <c r="BH68" s="489"/>
      <c r="BI68" s="489"/>
      <c r="BJ68" s="489"/>
      <c r="BK68" s="489"/>
      <c r="BL68" s="489"/>
      <c r="BM68" s="489"/>
    </row>
    <row r="69" spans="1:65" s="4" customFormat="1" ht="18" customHeight="1">
      <c r="A69" s="4" t="s">
        <v>139</v>
      </c>
      <c r="C69" s="30"/>
      <c r="D69" s="30"/>
      <c r="E69" s="30"/>
      <c r="F69" s="30"/>
      <c r="G69" s="30"/>
      <c r="H69" s="30"/>
      <c r="I69" s="18"/>
      <c r="J69" s="82" t="s">
        <v>230</v>
      </c>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18"/>
      <c r="AT69" s="5"/>
    </row>
    <row r="70" spans="1:65" s="4" customFormat="1" ht="20.25" customHeight="1">
      <c r="A70" s="76" t="s">
        <v>63</v>
      </c>
      <c r="B70" s="77"/>
      <c r="C70" s="77"/>
      <c r="D70" s="77"/>
      <c r="E70" s="77"/>
      <c r="F70" s="77"/>
      <c r="G70" s="78"/>
      <c r="H70" s="77" t="s">
        <v>61</v>
      </c>
      <c r="I70" s="77"/>
      <c r="J70" s="77"/>
      <c r="K70" s="77"/>
      <c r="L70" s="77"/>
      <c r="M70" s="76"/>
      <c r="N70" s="77"/>
      <c r="O70" s="77"/>
      <c r="P70" s="77"/>
      <c r="Q70" s="77"/>
      <c r="R70" s="77"/>
      <c r="S70" s="77"/>
      <c r="T70" s="78"/>
      <c r="U70" s="77" t="s">
        <v>66</v>
      </c>
      <c r="V70" s="77"/>
      <c r="W70" s="77"/>
      <c r="X70" s="77"/>
      <c r="Y70" s="77"/>
      <c r="Z70" s="77"/>
      <c r="AA70" s="77"/>
      <c r="AB70" s="77"/>
      <c r="AC70" s="77"/>
      <c r="AD70" s="77"/>
      <c r="AE70" s="76" t="s">
        <v>46</v>
      </c>
      <c r="AF70" s="77"/>
      <c r="AG70" s="77"/>
      <c r="AH70" s="77"/>
      <c r="AI70" s="77"/>
      <c r="AJ70" s="77"/>
      <c r="AK70" s="77"/>
      <c r="AL70" s="77"/>
      <c r="AM70" s="78"/>
      <c r="AT70" s="5"/>
    </row>
    <row r="71" spans="1:65" s="4" customFormat="1" ht="20.25" customHeight="1">
      <c r="A71" s="499" t="s">
        <v>153</v>
      </c>
      <c r="B71" s="500"/>
      <c r="C71" s="500"/>
      <c r="D71" s="500"/>
      <c r="E71" s="500"/>
      <c r="F71" s="500"/>
      <c r="G71" s="501"/>
      <c r="H71" s="488">
        <f>'別紙3-1_区分⑤所要額内訳'!C5</f>
        <v>0</v>
      </c>
      <c r="I71" s="488"/>
      <c r="J71" s="488"/>
      <c r="K71" s="488"/>
      <c r="L71" s="488"/>
      <c r="M71" s="488"/>
      <c r="N71" s="488"/>
      <c r="O71" s="488"/>
      <c r="P71" s="488"/>
      <c r="Q71" s="488"/>
      <c r="R71" s="488"/>
      <c r="S71" s="488"/>
      <c r="T71" s="488"/>
      <c r="U71" s="592">
        <f>'別紙3-1_区分⑤所要額内訳'!C6</f>
        <v>0</v>
      </c>
      <c r="V71" s="592"/>
      <c r="W71" s="592"/>
      <c r="X71" s="592"/>
      <c r="Y71" s="592"/>
      <c r="Z71" s="592"/>
      <c r="AA71" s="592"/>
      <c r="AB71" s="592"/>
      <c r="AC71" s="592"/>
      <c r="AD71" s="593"/>
      <c r="AE71" s="407"/>
      <c r="AF71" s="408"/>
      <c r="AG71" s="408"/>
      <c r="AH71" s="408"/>
      <c r="AI71" s="408"/>
      <c r="AJ71" s="408"/>
      <c r="AK71" s="408"/>
      <c r="AL71" s="408"/>
      <c r="AM71" s="409"/>
      <c r="AT71" s="5"/>
    </row>
    <row r="72" spans="1:65" s="4" customFormat="1" ht="20.25" customHeight="1">
      <c r="A72" s="70"/>
      <c r="B72" s="14"/>
      <c r="C72" s="42"/>
      <c r="D72" s="42" t="s">
        <v>62</v>
      </c>
      <c r="E72" s="42"/>
      <c r="F72" s="42"/>
      <c r="G72" s="43"/>
      <c r="H72" s="488">
        <f>SUM(H71)</f>
        <v>0</v>
      </c>
      <c r="I72" s="488"/>
      <c r="J72" s="488"/>
      <c r="K72" s="488"/>
      <c r="L72" s="488"/>
      <c r="M72" s="488"/>
      <c r="N72" s="488"/>
      <c r="O72" s="488"/>
      <c r="P72" s="488"/>
      <c r="Q72" s="488"/>
      <c r="R72" s="488"/>
      <c r="S72" s="488"/>
      <c r="T72" s="488"/>
      <c r="U72" s="589"/>
      <c r="V72" s="590"/>
      <c r="W72" s="590"/>
      <c r="X72" s="590"/>
      <c r="Y72" s="590"/>
      <c r="Z72" s="590"/>
      <c r="AA72" s="590"/>
      <c r="AB72" s="590"/>
      <c r="AC72" s="590"/>
      <c r="AD72" s="590"/>
      <c r="AE72" s="590"/>
      <c r="AF72" s="590"/>
      <c r="AG72" s="590"/>
      <c r="AH72" s="590"/>
      <c r="AI72" s="590"/>
      <c r="AJ72" s="590"/>
      <c r="AK72" s="590"/>
      <c r="AL72" s="590"/>
      <c r="AM72" s="590"/>
      <c r="AT72" s="5"/>
    </row>
    <row r="73" spans="1:65" s="4" customFormat="1" ht="9.9499999999999993" customHeight="1">
      <c r="A73" s="8"/>
      <c r="B73" s="8"/>
      <c r="C73" s="16"/>
      <c r="D73" s="16"/>
      <c r="E73" s="16"/>
      <c r="F73" s="16"/>
      <c r="G73" s="16"/>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T73" s="5"/>
    </row>
    <row r="74" spans="1:65" s="4" customFormat="1" ht="9.9499999999999993" customHeight="1">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T74" s="5"/>
    </row>
    <row r="75" spans="1:65" s="4" customFormat="1" ht="20.25" customHeight="1">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T75" s="5"/>
    </row>
    <row r="76" spans="1:65" s="4" customFormat="1" ht="20.100000000000001" customHeight="1">
      <c r="A76" s="183" t="s">
        <v>69</v>
      </c>
      <c r="I76" s="60"/>
      <c r="J76" s="6"/>
      <c r="K76" s="1"/>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83" t="s">
        <v>56</v>
      </c>
      <c r="AT76" s="5"/>
    </row>
    <row r="77" spans="1:65" s="4" customFormat="1" ht="26.1" customHeight="1">
      <c r="A77" s="490" t="s">
        <v>227</v>
      </c>
      <c r="B77" s="491"/>
      <c r="C77" s="491"/>
      <c r="D77" s="492"/>
      <c r="E77" s="496" t="str">
        <f>IF($I$11="□","",VLOOKUP($I$8,計算用!$A$2:$D$36,3,))</f>
        <v/>
      </c>
      <c r="F77" s="497"/>
      <c r="G77" s="497"/>
      <c r="H77" s="391" t="s">
        <v>231</v>
      </c>
      <c r="I77" s="391"/>
      <c r="J77" s="391"/>
      <c r="K77" s="391"/>
      <c r="L77" s="487">
        <f>ROUNDDOWN(H91,-3)/1000</f>
        <v>0</v>
      </c>
      <c r="M77" s="487"/>
      <c r="N77" s="487"/>
      <c r="O77" s="487"/>
      <c r="P77" s="391" t="s">
        <v>228</v>
      </c>
      <c r="Q77" s="391"/>
      <c r="R77" s="391"/>
      <c r="S77" s="391"/>
      <c r="T77" s="399">
        <v>0</v>
      </c>
      <c r="U77" s="399"/>
      <c r="V77" s="399"/>
      <c r="W77" s="399"/>
      <c r="X77" s="495" t="s">
        <v>226</v>
      </c>
      <c r="Y77" s="495"/>
      <c r="Z77" s="495"/>
      <c r="AA77" s="495"/>
      <c r="AB77" s="486" t="str">
        <f>IF($I$11="□","",IF(E77&lt;200,"－",E77-T77))</f>
        <v/>
      </c>
      <c r="AC77" s="486"/>
      <c r="AD77" s="486"/>
      <c r="AE77" s="486"/>
      <c r="AF77" s="391" t="s">
        <v>225</v>
      </c>
      <c r="AG77" s="391"/>
      <c r="AH77" s="391"/>
      <c r="AI77" s="391"/>
      <c r="AJ77" s="487">
        <f>IF(L77&gt;AB77,AB77,L77)</f>
        <v>0</v>
      </c>
      <c r="AK77" s="487"/>
      <c r="AL77" s="487"/>
      <c r="AM77" s="487"/>
      <c r="AO77" s="84">
        <f>MIN(AB77,L77)</f>
        <v>0</v>
      </c>
      <c r="AT77" s="5"/>
    </row>
    <row r="78" spans="1:65" s="4" customFormat="1" ht="5.0999999999999996" customHeight="1">
      <c r="A78" s="164"/>
      <c r="B78" s="164"/>
      <c r="C78" s="164"/>
      <c r="D78" s="219"/>
      <c r="E78" s="161"/>
      <c r="F78" s="161"/>
      <c r="G78" s="164"/>
      <c r="H78" s="164"/>
      <c r="I78" s="164"/>
      <c r="J78" s="33"/>
      <c r="K78" s="33"/>
      <c r="L78" s="33"/>
      <c r="M78" s="162"/>
      <c r="N78" s="162"/>
      <c r="O78" s="162"/>
      <c r="P78" s="163"/>
      <c r="AL78" s="160"/>
      <c r="AO78" s="84"/>
      <c r="AT78" s="5"/>
    </row>
    <row r="79" spans="1:65" s="4" customFormat="1" ht="18" customHeight="1">
      <c r="A79" s="13" t="s">
        <v>70</v>
      </c>
      <c r="B79" s="166"/>
      <c r="I79" s="60"/>
      <c r="J79" s="26" t="s">
        <v>151</v>
      </c>
      <c r="K79" s="158"/>
      <c r="L79" s="158"/>
      <c r="M79" s="158"/>
      <c r="N79" s="158"/>
      <c r="O79" s="158"/>
      <c r="P79" s="158"/>
      <c r="Q79" s="158"/>
      <c r="R79" s="158"/>
      <c r="S79" s="158"/>
      <c r="T79" s="26" t="s">
        <v>60</v>
      </c>
      <c r="U79" s="158"/>
      <c r="V79" s="158"/>
      <c r="W79" s="158"/>
      <c r="X79" s="158"/>
      <c r="Y79" s="158"/>
      <c r="Z79" s="158"/>
      <c r="AA79" s="158"/>
      <c r="AB79" s="158"/>
      <c r="AC79" s="158"/>
      <c r="AD79" s="158"/>
      <c r="AE79" s="158"/>
      <c r="AF79" s="30"/>
      <c r="AG79" s="30"/>
      <c r="AH79" s="30"/>
      <c r="AI79" s="157"/>
      <c r="AJ79" s="159"/>
      <c r="AK79" s="218"/>
      <c r="AL79" s="159"/>
      <c r="AM79" s="218"/>
      <c r="AT79" s="5"/>
    </row>
    <row r="80" spans="1:65" s="4" customFormat="1" ht="15" customHeight="1">
      <c r="A80" s="76" t="s">
        <v>63</v>
      </c>
      <c r="B80" s="77"/>
      <c r="C80" s="77"/>
      <c r="D80" s="77"/>
      <c r="E80" s="77"/>
      <c r="F80" s="77"/>
      <c r="G80" s="78"/>
      <c r="H80" s="77" t="s">
        <v>61</v>
      </c>
      <c r="I80" s="77"/>
      <c r="J80" s="77"/>
      <c r="K80" s="77"/>
      <c r="L80" s="77"/>
      <c r="M80" s="76" t="s">
        <v>141</v>
      </c>
      <c r="N80" s="77"/>
      <c r="O80" s="77"/>
      <c r="P80" s="77"/>
      <c r="Q80" s="77"/>
      <c r="R80" s="77"/>
      <c r="S80" s="77"/>
      <c r="T80" s="77"/>
      <c r="U80" s="76" t="s">
        <v>140</v>
      </c>
      <c r="V80" s="77"/>
      <c r="W80" s="77"/>
      <c r="X80" s="77"/>
      <c r="Y80" s="77"/>
      <c r="Z80" s="77"/>
      <c r="AA80" s="77"/>
      <c r="AB80" s="77"/>
      <c r="AC80" s="77"/>
      <c r="AD80" s="77"/>
      <c r="AE80" s="77"/>
      <c r="AF80" s="77"/>
      <c r="AG80" s="77"/>
      <c r="AH80" s="77"/>
      <c r="AI80" s="77"/>
      <c r="AJ80" s="77"/>
      <c r="AK80" s="77"/>
      <c r="AL80" s="77"/>
      <c r="AM80" s="78"/>
      <c r="AT80" s="5"/>
    </row>
    <row r="81" spans="1:51" s="4" customFormat="1" ht="46.5" customHeight="1">
      <c r="A81" s="471"/>
      <c r="B81" s="472"/>
      <c r="C81" s="472"/>
      <c r="D81" s="472"/>
      <c r="E81" s="472"/>
      <c r="F81" s="472"/>
      <c r="G81" s="473"/>
      <c r="H81" s="453"/>
      <c r="I81" s="453"/>
      <c r="J81" s="453"/>
      <c r="K81" s="453"/>
      <c r="L81" s="453"/>
      <c r="M81" s="477"/>
      <c r="N81" s="478"/>
      <c r="O81" s="478"/>
      <c r="P81" s="478"/>
      <c r="Q81" s="478"/>
      <c r="R81" s="478"/>
      <c r="S81" s="478"/>
      <c r="T81" s="479"/>
      <c r="U81" s="480"/>
      <c r="V81" s="481"/>
      <c r="W81" s="481"/>
      <c r="X81" s="481"/>
      <c r="Y81" s="481"/>
      <c r="Z81" s="481"/>
      <c r="AA81" s="481"/>
      <c r="AB81" s="481"/>
      <c r="AC81" s="481"/>
      <c r="AD81" s="481"/>
      <c r="AE81" s="481"/>
      <c r="AF81" s="481"/>
      <c r="AG81" s="481"/>
      <c r="AH81" s="481"/>
      <c r="AI81" s="481"/>
      <c r="AJ81" s="481"/>
      <c r="AK81" s="481"/>
      <c r="AL81" s="481"/>
      <c r="AM81" s="482"/>
      <c r="AT81" s="5"/>
      <c r="AW81" s="4" t="s">
        <v>240</v>
      </c>
      <c r="AX81" s="170" t="s">
        <v>238</v>
      </c>
      <c r="AY81" s="170" t="s">
        <v>239</v>
      </c>
    </row>
    <row r="82" spans="1:51" s="4" customFormat="1" ht="46.5" customHeight="1">
      <c r="A82" s="460"/>
      <c r="B82" s="461"/>
      <c r="C82" s="461"/>
      <c r="D82" s="461"/>
      <c r="E82" s="461"/>
      <c r="F82" s="461"/>
      <c r="G82" s="462"/>
      <c r="H82" s="379"/>
      <c r="I82" s="379"/>
      <c r="J82" s="379"/>
      <c r="K82" s="379"/>
      <c r="L82" s="379"/>
      <c r="M82" s="432"/>
      <c r="N82" s="433"/>
      <c r="O82" s="433"/>
      <c r="P82" s="433"/>
      <c r="Q82" s="433"/>
      <c r="R82" s="433"/>
      <c r="S82" s="433"/>
      <c r="T82" s="434"/>
      <c r="U82" s="410"/>
      <c r="V82" s="411"/>
      <c r="W82" s="411"/>
      <c r="X82" s="411"/>
      <c r="Y82" s="411"/>
      <c r="Z82" s="411"/>
      <c r="AA82" s="411"/>
      <c r="AB82" s="411"/>
      <c r="AC82" s="411"/>
      <c r="AD82" s="411"/>
      <c r="AE82" s="411"/>
      <c r="AF82" s="411"/>
      <c r="AG82" s="411"/>
      <c r="AH82" s="411"/>
      <c r="AI82" s="411"/>
      <c r="AJ82" s="411"/>
      <c r="AK82" s="411"/>
      <c r="AL82" s="411"/>
      <c r="AM82" s="412"/>
      <c r="AT82" s="5"/>
      <c r="AX82" s="170" t="s">
        <v>144</v>
      </c>
      <c r="AY82" s="170" t="s">
        <v>177</v>
      </c>
    </row>
    <row r="83" spans="1:51" s="4" customFormat="1" ht="46.5" customHeight="1">
      <c r="A83" s="474"/>
      <c r="B83" s="475"/>
      <c r="C83" s="475"/>
      <c r="D83" s="475"/>
      <c r="E83" s="475"/>
      <c r="F83" s="475"/>
      <c r="G83" s="476"/>
      <c r="H83" s="379"/>
      <c r="I83" s="379"/>
      <c r="J83" s="379"/>
      <c r="K83" s="379"/>
      <c r="L83" s="379"/>
      <c r="M83" s="432"/>
      <c r="N83" s="433"/>
      <c r="O83" s="433"/>
      <c r="P83" s="433"/>
      <c r="Q83" s="433"/>
      <c r="R83" s="433"/>
      <c r="S83" s="433"/>
      <c r="T83" s="434"/>
      <c r="U83" s="410"/>
      <c r="V83" s="411"/>
      <c r="W83" s="411"/>
      <c r="X83" s="411"/>
      <c r="Y83" s="411"/>
      <c r="Z83" s="411"/>
      <c r="AA83" s="411"/>
      <c r="AB83" s="411"/>
      <c r="AC83" s="411"/>
      <c r="AD83" s="411"/>
      <c r="AE83" s="411"/>
      <c r="AF83" s="411"/>
      <c r="AG83" s="411"/>
      <c r="AH83" s="411"/>
      <c r="AI83" s="411"/>
      <c r="AJ83" s="411"/>
      <c r="AK83" s="411"/>
      <c r="AL83" s="411"/>
      <c r="AM83" s="412"/>
      <c r="AT83" s="5"/>
      <c r="AX83" s="170" t="s">
        <v>168</v>
      </c>
      <c r="AY83" s="170" t="s">
        <v>237</v>
      </c>
    </row>
    <row r="84" spans="1:51" s="4" customFormat="1" ht="46.5" customHeight="1">
      <c r="A84" s="460"/>
      <c r="B84" s="461"/>
      <c r="C84" s="461"/>
      <c r="D84" s="461"/>
      <c r="E84" s="461"/>
      <c r="F84" s="461"/>
      <c r="G84" s="462"/>
      <c r="H84" s="379"/>
      <c r="I84" s="379"/>
      <c r="J84" s="379"/>
      <c r="K84" s="379"/>
      <c r="L84" s="379"/>
      <c r="M84" s="432"/>
      <c r="N84" s="433"/>
      <c r="O84" s="433"/>
      <c r="P84" s="433"/>
      <c r="Q84" s="433"/>
      <c r="R84" s="433"/>
      <c r="S84" s="433"/>
      <c r="T84" s="434"/>
      <c r="U84" s="410"/>
      <c r="V84" s="411"/>
      <c r="W84" s="411"/>
      <c r="X84" s="411"/>
      <c r="Y84" s="411"/>
      <c r="Z84" s="411"/>
      <c r="AA84" s="411"/>
      <c r="AB84" s="411"/>
      <c r="AC84" s="411"/>
      <c r="AD84" s="411"/>
      <c r="AE84" s="411"/>
      <c r="AF84" s="411"/>
      <c r="AG84" s="411"/>
      <c r="AH84" s="411"/>
      <c r="AI84" s="411"/>
      <c r="AJ84" s="411"/>
      <c r="AK84" s="411"/>
      <c r="AL84" s="411"/>
      <c r="AM84" s="412"/>
      <c r="AT84" s="5"/>
      <c r="AX84" s="170" t="s">
        <v>146</v>
      </c>
      <c r="AY84" s="170" t="s">
        <v>148</v>
      </c>
    </row>
    <row r="85" spans="1:51" s="4" customFormat="1" ht="46.5" customHeight="1">
      <c r="A85" s="460"/>
      <c r="B85" s="461"/>
      <c r="C85" s="461"/>
      <c r="D85" s="461"/>
      <c r="E85" s="461"/>
      <c r="F85" s="461"/>
      <c r="G85" s="462"/>
      <c r="H85" s="393"/>
      <c r="I85" s="379"/>
      <c r="J85" s="379"/>
      <c r="K85" s="379"/>
      <c r="L85" s="394"/>
      <c r="M85" s="538"/>
      <c r="N85" s="539"/>
      <c r="O85" s="539"/>
      <c r="P85" s="539"/>
      <c r="Q85" s="539"/>
      <c r="R85" s="539"/>
      <c r="S85" s="539"/>
      <c r="T85" s="540"/>
      <c r="U85" s="410"/>
      <c r="V85" s="411"/>
      <c r="W85" s="411"/>
      <c r="X85" s="411"/>
      <c r="Y85" s="411"/>
      <c r="Z85" s="411"/>
      <c r="AA85" s="411"/>
      <c r="AB85" s="411"/>
      <c r="AC85" s="411"/>
      <c r="AD85" s="411"/>
      <c r="AE85" s="411"/>
      <c r="AF85" s="411"/>
      <c r="AG85" s="411"/>
      <c r="AH85" s="411"/>
      <c r="AI85" s="411"/>
      <c r="AJ85" s="411"/>
      <c r="AK85" s="411"/>
      <c r="AL85" s="411"/>
      <c r="AM85" s="412"/>
      <c r="AT85" s="5"/>
      <c r="AX85" s="170" t="s">
        <v>147</v>
      </c>
      <c r="AY85" s="170" t="s">
        <v>149</v>
      </c>
    </row>
    <row r="86" spans="1:51" s="4" customFormat="1" ht="46.5" customHeight="1">
      <c r="A86" s="460"/>
      <c r="B86" s="461"/>
      <c r="C86" s="461"/>
      <c r="D86" s="461"/>
      <c r="E86" s="461"/>
      <c r="F86" s="461"/>
      <c r="G86" s="462"/>
      <c r="H86" s="393"/>
      <c r="I86" s="379"/>
      <c r="J86" s="379"/>
      <c r="K86" s="379"/>
      <c r="L86" s="394"/>
      <c r="M86" s="432"/>
      <c r="N86" s="433"/>
      <c r="O86" s="433"/>
      <c r="P86" s="433"/>
      <c r="Q86" s="433"/>
      <c r="R86" s="433"/>
      <c r="S86" s="433"/>
      <c r="T86" s="434"/>
      <c r="U86" s="410"/>
      <c r="V86" s="411"/>
      <c r="W86" s="411"/>
      <c r="X86" s="411"/>
      <c r="Y86" s="411"/>
      <c r="Z86" s="411"/>
      <c r="AA86" s="411"/>
      <c r="AB86" s="411"/>
      <c r="AC86" s="411"/>
      <c r="AD86" s="411"/>
      <c r="AE86" s="411"/>
      <c r="AF86" s="411"/>
      <c r="AG86" s="411"/>
      <c r="AH86" s="411"/>
      <c r="AI86" s="411"/>
      <c r="AJ86" s="411"/>
      <c r="AK86" s="411"/>
      <c r="AL86" s="411"/>
      <c r="AM86" s="412"/>
      <c r="AT86" s="5"/>
      <c r="AX86" s="170"/>
      <c r="AY86" s="170" t="s">
        <v>150</v>
      </c>
    </row>
    <row r="87" spans="1:51" s="4" customFormat="1" ht="46.5" customHeight="1">
      <c r="A87" s="535"/>
      <c r="B87" s="536"/>
      <c r="C87" s="536"/>
      <c r="D87" s="536"/>
      <c r="E87" s="536"/>
      <c r="F87" s="536"/>
      <c r="G87" s="537"/>
      <c r="H87" s="393"/>
      <c r="I87" s="379"/>
      <c r="J87" s="379"/>
      <c r="K87" s="379"/>
      <c r="L87" s="394"/>
      <c r="M87" s="432"/>
      <c r="N87" s="433"/>
      <c r="O87" s="433"/>
      <c r="P87" s="433"/>
      <c r="Q87" s="433"/>
      <c r="R87" s="433"/>
      <c r="S87" s="433"/>
      <c r="T87" s="434"/>
      <c r="U87" s="410"/>
      <c r="V87" s="411"/>
      <c r="W87" s="411"/>
      <c r="X87" s="411"/>
      <c r="Y87" s="411"/>
      <c r="Z87" s="411"/>
      <c r="AA87" s="411"/>
      <c r="AB87" s="411"/>
      <c r="AC87" s="411"/>
      <c r="AD87" s="411"/>
      <c r="AE87" s="411"/>
      <c r="AF87" s="411"/>
      <c r="AG87" s="411"/>
      <c r="AH87" s="411"/>
      <c r="AI87" s="411"/>
      <c r="AJ87" s="411"/>
      <c r="AK87" s="411"/>
      <c r="AL87" s="411"/>
      <c r="AM87" s="412"/>
      <c r="AT87" s="5"/>
    </row>
    <row r="88" spans="1:51" s="4" customFormat="1" ht="46.5" customHeight="1">
      <c r="A88" s="535"/>
      <c r="B88" s="536"/>
      <c r="C88" s="536"/>
      <c r="D88" s="536"/>
      <c r="E88" s="536"/>
      <c r="F88" s="536"/>
      <c r="G88" s="537"/>
      <c r="H88" s="393"/>
      <c r="I88" s="379"/>
      <c r="J88" s="379"/>
      <c r="K88" s="379"/>
      <c r="L88" s="394"/>
      <c r="M88" s="432"/>
      <c r="N88" s="433"/>
      <c r="O88" s="433"/>
      <c r="P88" s="433"/>
      <c r="Q88" s="433"/>
      <c r="R88" s="433"/>
      <c r="S88" s="433"/>
      <c r="T88" s="434"/>
      <c r="U88" s="410"/>
      <c r="V88" s="411"/>
      <c r="W88" s="411"/>
      <c r="X88" s="411"/>
      <c r="Y88" s="411"/>
      <c r="Z88" s="411"/>
      <c r="AA88" s="411"/>
      <c r="AB88" s="411"/>
      <c r="AC88" s="411"/>
      <c r="AD88" s="411"/>
      <c r="AE88" s="411"/>
      <c r="AF88" s="411"/>
      <c r="AG88" s="411"/>
      <c r="AH88" s="411"/>
      <c r="AI88" s="411"/>
      <c r="AJ88" s="411"/>
      <c r="AK88" s="411"/>
      <c r="AL88" s="411"/>
      <c r="AM88" s="412"/>
      <c r="AT88" s="5"/>
    </row>
    <row r="89" spans="1:51" s="4" customFormat="1" ht="46.5" customHeight="1">
      <c r="A89" s="535"/>
      <c r="B89" s="536"/>
      <c r="C89" s="536"/>
      <c r="D89" s="536"/>
      <c r="E89" s="536"/>
      <c r="F89" s="536"/>
      <c r="G89" s="537"/>
      <c r="H89" s="393"/>
      <c r="I89" s="379"/>
      <c r="J89" s="379"/>
      <c r="K89" s="379"/>
      <c r="L89" s="394"/>
      <c r="M89" s="432"/>
      <c r="N89" s="433"/>
      <c r="O89" s="433"/>
      <c r="P89" s="433"/>
      <c r="Q89" s="433"/>
      <c r="R89" s="433"/>
      <c r="S89" s="433"/>
      <c r="T89" s="434"/>
      <c r="U89" s="410"/>
      <c r="V89" s="411"/>
      <c r="W89" s="411"/>
      <c r="X89" s="411"/>
      <c r="Y89" s="411"/>
      <c r="Z89" s="411"/>
      <c r="AA89" s="411"/>
      <c r="AB89" s="411"/>
      <c r="AC89" s="411"/>
      <c r="AD89" s="411"/>
      <c r="AE89" s="411"/>
      <c r="AF89" s="411"/>
      <c r="AG89" s="411"/>
      <c r="AH89" s="411"/>
      <c r="AI89" s="411"/>
      <c r="AJ89" s="411"/>
      <c r="AK89" s="411"/>
      <c r="AL89" s="411"/>
      <c r="AM89" s="412"/>
      <c r="AT89" s="5"/>
    </row>
    <row r="90" spans="1:51" s="4" customFormat="1" ht="46.5" customHeight="1">
      <c r="A90" s="532"/>
      <c r="B90" s="533"/>
      <c r="C90" s="533"/>
      <c r="D90" s="533"/>
      <c r="E90" s="533"/>
      <c r="F90" s="533"/>
      <c r="G90" s="534"/>
      <c r="H90" s="435"/>
      <c r="I90" s="436"/>
      <c r="J90" s="436"/>
      <c r="K90" s="436"/>
      <c r="L90" s="437"/>
      <c r="M90" s="429"/>
      <c r="N90" s="430"/>
      <c r="O90" s="430"/>
      <c r="P90" s="430"/>
      <c r="Q90" s="430"/>
      <c r="R90" s="430"/>
      <c r="S90" s="430"/>
      <c r="T90" s="431"/>
      <c r="U90" s="559"/>
      <c r="V90" s="546"/>
      <c r="W90" s="546"/>
      <c r="X90" s="546"/>
      <c r="Y90" s="546"/>
      <c r="Z90" s="546"/>
      <c r="AA90" s="546"/>
      <c r="AB90" s="546"/>
      <c r="AC90" s="546"/>
      <c r="AD90" s="546"/>
      <c r="AE90" s="546"/>
      <c r="AF90" s="546"/>
      <c r="AG90" s="546"/>
      <c r="AH90" s="546"/>
      <c r="AI90" s="546"/>
      <c r="AJ90" s="546"/>
      <c r="AK90" s="546"/>
      <c r="AL90" s="546"/>
      <c r="AM90" s="547"/>
      <c r="AT90" s="5"/>
    </row>
    <row r="91" spans="1:51" s="4" customFormat="1" ht="26.25" customHeight="1">
      <c r="A91" s="44"/>
      <c r="B91" s="13"/>
      <c r="C91" s="18"/>
      <c r="D91" s="18" t="s">
        <v>62</v>
      </c>
      <c r="E91" s="18"/>
      <c r="F91" s="18"/>
      <c r="G91" s="19"/>
      <c r="H91" s="521">
        <f>SUM(H81:L90)</f>
        <v>0</v>
      </c>
      <c r="I91" s="522"/>
      <c r="J91" s="522"/>
      <c r="K91" s="522"/>
      <c r="L91" s="523"/>
      <c r="M91" s="570" t="s">
        <v>152</v>
      </c>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571"/>
      <c r="AT91" s="5"/>
    </row>
    <row r="92" spans="1:51" s="4" customFormat="1" ht="9.9499999999999993" customHeight="1">
      <c r="A92" s="8"/>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T92" s="5"/>
    </row>
    <row r="93" spans="1:51" s="4" customFormat="1" ht="26.25" customHeight="1">
      <c r="A93" s="543" t="s">
        <v>197</v>
      </c>
      <c r="B93" s="544"/>
      <c r="C93" s="544"/>
      <c r="D93" s="544"/>
      <c r="E93" s="544"/>
      <c r="F93" s="544"/>
      <c r="G93" s="544"/>
      <c r="H93" s="544"/>
      <c r="I93" s="544"/>
      <c r="J93" s="544"/>
      <c r="K93" s="544"/>
      <c r="L93" s="545"/>
      <c r="M93" s="464"/>
      <c r="N93" s="465"/>
      <c r="O93" s="465"/>
      <c r="P93" s="465"/>
      <c r="Q93" s="465"/>
      <c r="R93" s="465"/>
      <c r="S93" s="465"/>
      <c r="T93" s="465"/>
      <c r="U93" s="465"/>
      <c r="V93" s="465"/>
      <c r="W93" s="465"/>
      <c r="X93" s="465"/>
      <c r="Y93" s="569" t="s">
        <v>198</v>
      </c>
      <c r="Z93" s="569"/>
      <c r="AA93" s="465"/>
      <c r="AB93" s="465"/>
      <c r="AC93" s="465"/>
      <c r="AD93" s="465"/>
      <c r="AE93" s="465"/>
      <c r="AF93" s="465"/>
      <c r="AG93" s="465"/>
      <c r="AH93" s="465"/>
      <c r="AI93" s="465"/>
      <c r="AJ93" s="465"/>
      <c r="AK93" s="465"/>
      <c r="AL93" s="465"/>
      <c r="AM93" s="466"/>
      <c r="AT93" s="5"/>
    </row>
    <row r="94" spans="1:51" s="4" customFormat="1" ht="20.25" customHeight="1">
      <c r="C94" s="25"/>
      <c r="D94" s="25"/>
      <c r="E94" s="25"/>
      <c r="F94" s="25"/>
      <c r="G94" s="25"/>
      <c r="H94" s="25"/>
      <c r="I94" s="25"/>
      <c r="J94" s="25"/>
      <c r="K94" s="25"/>
      <c r="L94" s="25"/>
      <c r="M94" s="25"/>
      <c r="N94" s="181"/>
      <c r="O94" s="181"/>
      <c r="P94" s="181"/>
      <c r="Q94" s="181"/>
      <c r="R94" s="181"/>
      <c r="S94" s="181"/>
      <c r="T94" s="181"/>
      <c r="U94" s="181"/>
      <c r="V94" s="181"/>
      <c r="W94" s="181"/>
      <c r="X94" s="181"/>
      <c r="Y94" s="180"/>
      <c r="Z94" s="180"/>
      <c r="AA94" s="182"/>
      <c r="AB94" s="182"/>
      <c r="AC94" s="182"/>
      <c r="AD94" s="182"/>
      <c r="AE94" s="182"/>
      <c r="AF94" s="182"/>
      <c r="AG94" s="182"/>
      <c r="AH94" s="182"/>
      <c r="AI94" s="182"/>
      <c r="AJ94" s="182"/>
      <c r="AK94" s="182"/>
      <c r="AL94" s="182"/>
      <c r="AM94" s="30"/>
      <c r="AT94" s="5"/>
    </row>
    <row r="95" spans="1:51" s="4" customFormat="1" ht="20.100000000000001" customHeight="1">
      <c r="A95" s="183" t="s">
        <v>72</v>
      </c>
      <c r="I95" s="60"/>
      <c r="J95" s="6"/>
      <c r="K95" s="1"/>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83" t="s">
        <v>56</v>
      </c>
      <c r="AT95" s="5"/>
    </row>
    <row r="96" spans="1:51" s="4" customFormat="1" ht="20.100000000000001" customHeight="1">
      <c r="A96" s="62"/>
      <c r="B96" s="207" t="s">
        <v>90</v>
      </c>
      <c r="I96" s="60"/>
      <c r="J96" s="6"/>
      <c r="K96" s="1"/>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83"/>
      <c r="AT96" s="5"/>
    </row>
    <row r="97" spans="1:51" s="4" customFormat="1" ht="30" customHeight="1">
      <c r="A97" s="595" t="s">
        <v>235</v>
      </c>
      <c r="B97" s="595"/>
      <c r="C97" s="595"/>
      <c r="D97" s="551" t="str">
        <f>IF($I$12="□","",VLOOKUP($I$8,計算用!$A$2:$D$36,4,))</f>
        <v/>
      </c>
      <c r="E97" s="551"/>
      <c r="F97" s="551"/>
      <c r="G97" s="391" t="s">
        <v>236</v>
      </c>
      <c r="H97" s="391"/>
      <c r="I97" s="391"/>
      <c r="J97" s="572">
        <f>$J$15</f>
        <v>0</v>
      </c>
      <c r="K97" s="572"/>
      <c r="L97" s="572"/>
      <c r="M97" s="391" t="s">
        <v>211</v>
      </c>
      <c r="N97" s="391"/>
      <c r="O97" s="391"/>
      <c r="P97" s="424">
        <f>ROUNDDOWN(H109,-3)/1000</f>
        <v>0</v>
      </c>
      <c r="Q97" s="424"/>
      <c r="R97" s="424"/>
      <c r="S97" s="391" t="s">
        <v>228</v>
      </c>
      <c r="T97" s="391"/>
      <c r="U97" s="391"/>
      <c r="V97" s="391"/>
      <c r="W97" s="399">
        <v>0</v>
      </c>
      <c r="X97" s="399"/>
      <c r="Y97" s="399"/>
      <c r="Z97" s="594" t="s">
        <v>226</v>
      </c>
      <c r="AA97" s="594"/>
      <c r="AB97" s="594"/>
      <c r="AC97" s="594"/>
      <c r="AD97" s="486" t="str">
        <f>IF($I$12="□","",IF(D97&lt;50,D97*J97-W97,D97-W97))</f>
        <v/>
      </c>
      <c r="AE97" s="486"/>
      <c r="AF97" s="486"/>
      <c r="AG97" s="391" t="s">
        <v>225</v>
      </c>
      <c r="AH97" s="391"/>
      <c r="AI97" s="391"/>
      <c r="AJ97" s="391"/>
      <c r="AK97" s="424">
        <f>IF(AD98&gt;0,"－",IF(P97&gt;AD97,AD97,P97))</f>
        <v>0</v>
      </c>
      <c r="AL97" s="424"/>
      <c r="AM97" s="424"/>
      <c r="AO97" s="84">
        <f>MIN(P97,AD97)</f>
        <v>0</v>
      </c>
      <c r="AT97" s="5"/>
    </row>
    <row r="98" spans="1:51" s="4" customFormat="1" ht="30" customHeight="1">
      <c r="A98" s="8"/>
      <c r="B98" s="8"/>
      <c r="C98" s="8"/>
      <c r="D98" s="8"/>
      <c r="E98" s="8"/>
      <c r="F98" s="8"/>
      <c r="G98" s="8"/>
      <c r="H98" s="8"/>
      <c r="I98" s="8"/>
      <c r="J98" s="8"/>
      <c r="K98" s="8"/>
      <c r="L98" s="8"/>
      <c r="M98" s="8"/>
      <c r="N98" s="8"/>
      <c r="R98" s="163"/>
      <c r="X98" s="8"/>
      <c r="Y98" s="208"/>
      <c r="Z98" s="389" t="s">
        <v>246</v>
      </c>
      <c r="AA98" s="389"/>
      <c r="AB98" s="389"/>
      <c r="AC98" s="389"/>
      <c r="AD98" s="444">
        <v>0</v>
      </c>
      <c r="AE98" s="445"/>
      <c r="AF98" s="446"/>
      <c r="AG98" s="390" t="s">
        <v>248</v>
      </c>
      <c r="AH98" s="390"/>
      <c r="AI98" s="390"/>
      <c r="AJ98" s="390"/>
      <c r="AK98" s="441">
        <f>IF(AND(AD98&gt;0,OR(AD100="",AD100="無")),IF(P97&gt;AD98,AD98-W97,P97-W97),0)</f>
        <v>0</v>
      </c>
      <c r="AL98" s="442"/>
      <c r="AM98" s="443"/>
      <c r="AO98" s="84"/>
      <c r="AT98" s="5"/>
    </row>
    <row r="99" spans="1:51" s="4" customFormat="1" ht="5.0999999999999996" customHeight="1">
      <c r="A99" s="206"/>
      <c r="B99" s="206"/>
      <c r="C99" s="206"/>
      <c r="D99" s="160"/>
      <c r="E99" s="160"/>
      <c r="F99" s="160"/>
      <c r="G99" s="206"/>
      <c r="H99" s="206"/>
      <c r="I99" s="206"/>
      <c r="J99" s="160"/>
      <c r="K99" s="160"/>
      <c r="L99" s="160"/>
      <c r="M99" s="162"/>
      <c r="N99" s="162"/>
      <c r="O99" s="162"/>
      <c r="P99" s="163"/>
      <c r="Q99" s="163"/>
      <c r="R99" s="163"/>
      <c r="S99" s="162"/>
      <c r="T99" s="162"/>
      <c r="U99" s="162"/>
      <c r="V99" s="168"/>
      <c r="W99" s="168"/>
      <c r="X99" s="168"/>
      <c r="Y99" s="168"/>
      <c r="Z99" s="164"/>
      <c r="AA99" s="164"/>
      <c r="AB99" s="164"/>
      <c r="AC99" s="185"/>
      <c r="AD99" s="185"/>
      <c r="AE99" s="185"/>
      <c r="AF99" s="185"/>
      <c r="AG99" s="184"/>
      <c r="AH99" s="164"/>
      <c r="AI99" s="164"/>
      <c r="AJ99" s="185"/>
      <c r="AK99" s="185"/>
      <c r="AL99" s="185"/>
      <c r="AM99" s="217"/>
      <c r="AO99" s="84"/>
      <c r="AT99" s="5"/>
    </row>
    <row r="100" spans="1:51" s="4" customFormat="1" ht="30" customHeight="1">
      <c r="A100" s="206"/>
      <c r="B100" s="206"/>
      <c r="C100" s="206"/>
      <c r="D100" s="160"/>
      <c r="E100" s="160"/>
      <c r="F100" s="160"/>
      <c r="G100" s="206"/>
      <c r="H100" s="206"/>
      <c r="I100" s="206"/>
      <c r="J100" s="160"/>
      <c r="K100" s="160"/>
      <c r="L100" s="160"/>
      <c r="M100" s="162"/>
      <c r="N100" s="162"/>
      <c r="O100" s="162"/>
      <c r="P100" s="163"/>
      <c r="Q100" s="163"/>
      <c r="R100" s="163"/>
      <c r="S100" s="162"/>
      <c r="T100" s="162"/>
      <c r="U100" s="162"/>
      <c r="V100" s="168"/>
      <c r="W100" s="168"/>
      <c r="X100" s="168"/>
      <c r="Y100" s="168"/>
      <c r="Z100" s="591" t="s">
        <v>208</v>
      </c>
      <c r="AA100" s="591"/>
      <c r="AB100" s="591"/>
      <c r="AC100" s="591"/>
      <c r="AD100" s="531"/>
      <c r="AE100" s="531"/>
      <c r="AF100" s="531"/>
      <c r="AG100" s="428" t="s">
        <v>245</v>
      </c>
      <c r="AH100" s="428"/>
      <c r="AI100" s="428"/>
      <c r="AJ100" s="428"/>
      <c r="AK100" s="455">
        <f>IF(AND(AD100="有",SUM(P97,W97)&gt;SUM(AD97,AD98)),(P97+W97)-(AD97+AD98),0)</f>
        <v>0</v>
      </c>
      <c r="AL100" s="456"/>
      <c r="AM100" s="456"/>
      <c r="AO100" s="84"/>
      <c r="AT100" s="5"/>
    </row>
    <row r="101" spans="1:51" s="4" customFormat="1" ht="5.0999999999999996" customHeight="1">
      <c r="A101" s="206"/>
      <c r="B101" s="206"/>
      <c r="C101" s="206"/>
      <c r="D101" s="160"/>
      <c r="E101" s="160"/>
      <c r="F101" s="160"/>
      <c r="G101" s="206"/>
      <c r="H101" s="206"/>
      <c r="I101" s="206"/>
      <c r="J101" s="160"/>
      <c r="K101" s="160"/>
      <c r="L101" s="160"/>
      <c r="M101" s="162"/>
      <c r="N101" s="162"/>
      <c r="O101" s="162"/>
      <c r="P101" s="163"/>
      <c r="Q101" s="163"/>
      <c r="R101" s="163"/>
      <c r="S101" s="162"/>
      <c r="T101" s="162"/>
      <c r="U101" s="162"/>
      <c r="V101" s="168"/>
      <c r="W101" s="168"/>
      <c r="X101" s="168"/>
      <c r="Y101" s="168"/>
      <c r="Z101" s="164"/>
      <c r="AA101" s="164"/>
      <c r="AB101" s="164"/>
      <c r="AC101" s="185"/>
      <c r="AD101" s="185"/>
      <c r="AE101" s="185"/>
      <c r="AF101" s="185"/>
      <c r="AG101" s="184"/>
      <c r="AH101" s="164"/>
      <c r="AI101" s="164"/>
      <c r="AJ101" s="185"/>
      <c r="AK101" s="185"/>
      <c r="AL101" s="185"/>
      <c r="AM101" s="165"/>
      <c r="AO101" s="84"/>
      <c r="AT101" s="5"/>
    </row>
    <row r="102" spans="1:51" s="4" customFormat="1" ht="18" customHeight="1">
      <c r="A102" s="13" t="s">
        <v>70</v>
      </c>
      <c r="B102" s="166"/>
      <c r="I102" s="60"/>
      <c r="J102" s="82" t="s">
        <v>96</v>
      </c>
      <c r="K102" s="1"/>
      <c r="L102" s="33"/>
      <c r="M102" s="33"/>
      <c r="N102" s="164"/>
      <c r="O102" s="164"/>
      <c r="P102" s="164"/>
      <c r="Q102" s="167"/>
      <c r="R102" s="167"/>
      <c r="S102" s="167"/>
      <c r="T102" s="164"/>
      <c r="U102" s="164"/>
      <c r="V102" s="164"/>
      <c r="W102" s="157"/>
      <c r="X102" s="157"/>
      <c r="Y102" s="157"/>
      <c r="Z102" s="162"/>
      <c r="AA102" s="162"/>
      <c r="AB102" s="162"/>
      <c r="AC102" s="160"/>
      <c r="AD102" s="160"/>
      <c r="AE102" s="160"/>
      <c r="AF102" s="160"/>
      <c r="AG102" s="164"/>
      <c r="AH102" s="157"/>
      <c r="AI102" s="157"/>
      <c r="AJ102" s="159"/>
      <c r="AK102" s="159"/>
      <c r="AL102" s="159"/>
      <c r="AM102" s="218"/>
      <c r="AT102" s="5"/>
    </row>
    <row r="103" spans="1:51" s="4" customFormat="1" ht="15" customHeight="1">
      <c r="A103" s="76" t="s">
        <v>63</v>
      </c>
      <c r="B103" s="77"/>
      <c r="C103" s="77"/>
      <c r="D103" s="77"/>
      <c r="E103" s="77"/>
      <c r="F103" s="77"/>
      <c r="G103" s="78"/>
      <c r="H103" s="77" t="s">
        <v>61</v>
      </c>
      <c r="I103" s="77"/>
      <c r="J103" s="77"/>
      <c r="K103" s="77"/>
      <c r="L103" s="77"/>
      <c r="M103" s="76" t="s">
        <v>141</v>
      </c>
      <c r="N103" s="77"/>
      <c r="O103" s="77"/>
      <c r="P103" s="77"/>
      <c r="Q103" s="77"/>
      <c r="R103" s="77"/>
      <c r="S103" s="77"/>
      <c r="T103" s="78"/>
      <c r="U103" s="77" t="s">
        <v>140</v>
      </c>
      <c r="V103" s="77"/>
      <c r="W103" s="77"/>
      <c r="X103" s="77"/>
      <c r="Y103" s="77"/>
      <c r="Z103" s="77"/>
      <c r="AA103" s="77"/>
      <c r="AB103" s="77"/>
      <c r="AC103" s="77"/>
      <c r="AD103" s="77"/>
      <c r="AE103" s="77"/>
      <c r="AF103" s="77"/>
      <c r="AG103" s="77"/>
      <c r="AH103" s="77"/>
      <c r="AI103" s="77"/>
      <c r="AJ103" s="77"/>
      <c r="AK103" s="77"/>
      <c r="AL103" s="77"/>
      <c r="AM103" s="78"/>
      <c r="AT103" s="5"/>
    </row>
    <row r="104" spans="1:51" s="4" customFormat="1" ht="20.25" customHeight="1">
      <c r="A104" s="560" t="s">
        <v>154</v>
      </c>
      <c r="B104" s="561"/>
      <c r="C104" s="561"/>
      <c r="D104" s="561"/>
      <c r="E104" s="561"/>
      <c r="F104" s="561"/>
      <c r="G104" s="562"/>
      <c r="H104" s="555"/>
      <c r="I104" s="555"/>
      <c r="J104" s="555"/>
      <c r="K104" s="555"/>
      <c r="L104" s="555"/>
      <c r="M104" s="556"/>
      <c r="N104" s="557"/>
      <c r="O104" s="557"/>
      <c r="P104" s="557"/>
      <c r="Q104" s="557"/>
      <c r="R104" s="557"/>
      <c r="S104" s="557"/>
      <c r="T104" s="558"/>
      <c r="U104" s="541"/>
      <c r="V104" s="541"/>
      <c r="W104" s="541"/>
      <c r="X104" s="541"/>
      <c r="Y104" s="541"/>
      <c r="Z104" s="541"/>
      <c r="AA104" s="541"/>
      <c r="AB104" s="541"/>
      <c r="AC104" s="541"/>
      <c r="AD104" s="541"/>
      <c r="AE104" s="541"/>
      <c r="AF104" s="541"/>
      <c r="AG104" s="541"/>
      <c r="AH104" s="541"/>
      <c r="AI104" s="541"/>
      <c r="AJ104" s="541"/>
      <c r="AK104" s="541"/>
      <c r="AL104" s="541"/>
      <c r="AM104" s="542"/>
      <c r="AT104" s="5"/>
      <c r="AX104" s="170"/>
      <c r="AY104" s="170"/>
    </row>
    <row r="105" spans="1:51" s="4" customFormat="1" ht="20.25" customHeight="1">
      <c r="A105" s="560"/>
      <c r="B105" s="561"/>
      <c r="C105" s="561"/>
      <c r="D105" s="561"/>
      <c r="E105" s="561"/>
      <c r="F105" s="561"/>
      <c r="G105" s="562"/>
      <c r="H105" s="379"/>
      <c r="I105" s="379"/>
      <c r="J105" s="379"/>
      <c r="K105" s="379"/>
      <c r="L105" s="379"/>
      <c r="M105" s="552"/>
      <c r="N105" s="553"/>
      <c r="O105" s="553"/>
      <c r="P105" s="553"/>
      <c r="Q105" s="553"/>
      <c r="R105" s="553"/>
      <c r="S105" s="553"/>
      <c r="T105" s="554"/>
      <c r="U105" s="411"/>
      <c r="V105" s="411"/>
      <c r="W105" s="411"/>
      <c r="X105" s="411"/>
      <c r="Y105" s="411"/>
      <c r="Z105" s="411"/>
      <c r="AA105" s="411"/>
      <c r="AB105" s="411"/>
      <c r="AC105" s="411"/>
      <c r="AD105" s="411"/>
      <c r="AE105" s="411"/>
      <c r="AF105" s="411"/>
      <c r="AG105" s="411"/>
      <c r="AH105" s="411"/>
      <c r="AI105" s="411"/>
      <c r="AJ105" s="411"/>
      <c r="AK105" s="411"/>
      <c r="AL105" s="411"/>
      <c r="AM105" s="412"/>
      <c r="AT105" s="5"/>
      <c r="AX105" s="170" t="s">
        <v>144</v>
      </c>
      <c r="AY105" s="170"/>
    </row>
    <row r="106" spans="1:51" s="4" customFormat="1" ht="20.25" customHeight="1">
      <c r="A106" s="560"/>
      <c r="B106" s="561"/>
      <c r="C106" s="561"/>
      <c r="D106" s="561"/>
      <c r="E106" s="561"/>
      <c r="F106" s="561"/>
      <c r="G106" s="562"/>
      <c r="H106" s="379"/>
      <c r="I106" s="379"/>
      <c r="J106" s="379"/>
      <c r="K106" s="379"/>
      <c r="L106" s="379"/>
      <c r="M106" s="552"/>
      <c r="N106" s="553"/>
      <c r="O106" s="553"/>
      <c r="P106" s="553"/>
      <c r="Q106" s="553"/>
      <c r="R106" s="553"/>
      <c r="S106" s="553"/>
      <c r="T106" s="554"/>
      <c r="U106" s="411"/>
      <c r="V106" s="411"/>
      <c r="W106" s="411"/>
      <c r="X106" s="411"/>
      <c r="Y106" s="411"/>
      <c r="Z106" s="411"/>
      <c r="AA106" s="411"/>
      <c r="AB106" s="411"/>
      <c r="AC106" s="411"/>
      <c r="AD106" s="411"/>
      <c r="AE106" s="411"/>
      <c r="AF106" s="411"/>
      <c r="AG106" s="411"/>
      <c r="AH106" s="411"/>
      <c r="AI106" s="411"/>
      <c r="AJ106" s="411"/>
      <c r="AK106" s="411"/>
      <c r="AL106" s="411"/>
      <c r="AM106" s="412"/>
      <c r="AX106" s="170" t="s">
        <v>145</v>
      </c>
      <c r="AY106" s="170"/>
    </row>
    <row r="107" spans="1:51" s="4" customFormat="1" ht="20.25" customHeight="1">
      <c r="A107" s="560"/>
      <c r="B107" s="561"/>
      <c r="C107" s="561"/>
      <c r="D107" s="561"/>
      <c r="E107" s="561"/>
      <c r="F107" s="561"/>
      <c r="G107" s="562"/>
      <c r="H107" s="379"/>
      <c r="I107" s="379"/>
      <c r="J107" s="379"/>
      <c r="K107" s="379"/>
      <c r="L107" s="379"/>
      <c r="M107" s="552"/>
      <c r="N107" s="553"/>
      <c r="O107" s="553"/>
      <c r="P107" s="553"/>
      <c r="Q107" s="553"/>
      <c r="R107" s="553"/>
      <c r="S107" s="553"/>
      <c r="T107" s="554"/>
      <c r="U107" s="411"/>
      <c r="V107" s="411"/>
      <c r="W107" s="411"/>
      <c r="X107" s="411"/>
      <c r="Y107" s="411"/>
      <c r="Z107" s="411"/>
      <c r="AA107" s="411"/>
      <c r="AB107" s="411"/>
      <c r="AC107" s="411"/>
      <c r="AD107" s="411"/>
      <c r="AE107" s="411"/>
      <c r="AF107" s="411"/>
      <c r="AG107" s="411"/>
      <c r="AH107" s="411"/>
      <c r="AI107" s="411"/>
      <c r="AJ107" s="411"/>
      <c r="AK107" s="411"/>
      <c r="AL107" s="411"/>
      <c r="AM107" s="412"/>
      <c r="AR107" s="25"/>
      <c r="AS107" s="25"/>
      <c r="AT107" s="25"/>
      <c r="AU107" s="25"/>
      <c r="AX107" s="170" t="s">
        <v>146</v>
      </c>
      <c r="AY107" s="170"/>
    </row>
    <row r="108" spans="1:51" s="4" customFormat="1" ht="20.25" customHeight="1">
      <c r="A108" s="563"/>
      <c r="B108" s="564"/>
      <c r="C108" s="564"/>
      <c r="D108" s="564"/>
      <c r="E108" s="564"/>
      <c r="F108" s="564"/>
      <c r="G108" s="565"/>
      <c r="H108" s="435"/>
      <c r="I108" s="436"/>
      <c r="J108" s="436"/>
      <c r="K108" s="436"/>
      <c r="L108" s="436"/>
      <c r="M108" s="566"/>
      <c r="N108" s="567"/>
      <c r="O108" s="567"/>
      <c r="P108" s="567"/>
      <c r="Q108" s="567"/>
      <c r="R108" s="567"/>
      <c r="S108" s="567"/>
      <c r="T108" s="568"/>
      <c r="U108" s="546"/>
      <c r="V108" s="546"/>
      <c r="W108" s="546"/>
      <c r="X108" s="546"/>
      <c r="Y108" s="546"/>
      <c r="Z108" s="546"/>
      <c r="AA108" s="546"/>
      <c r="AB108" s="546"/>
      <c r="AC108" s="546"/>
      <c r="AD108" s="546"/>
      <c r="AE108" s="546"/>
      <c r="AF108" s="546"/>
      <c r="AG108" s="546"/>
      <c r="AH108" s="546"/>
      <c r="AI108" s="546"/>
      <c r="AJ108" s="546"/>
      <c r="AK108" s="546"/>
      <c r="AL108" s="546"/>
      <c r="AM108" s="547"/>
      <c r="AU108" s="25"/>
      <c r="AX108" s="170" t="s">
        <v>147</v>
      </c>
      <c r="AY108" s="170"/>
    </row>
    <row r="109" spans="1:51" s="4" customFormat="1" ht="20.25" customHeight="1">
      <c r="A109" s="44"/>
      <c r="B109" s="13"/>
      <c r="C109" s="18"/>
      <c r="D109" s="18" t="s">
        <v>62</v>
      </c>
      <c r="E109" s="18"/>
      <c r="F109" s="18"/>
      <c r="G109" s="19"/>
      <c r="H109" s="521">
        <f>SUM(H104:L108)</f>
        <v>0</v>
      </c>
      <c r="I109" s="522"/>
      <c r="J109" s="522"/>
      <c r="K109" s="522"/>
      <c r="L109" s="523"/>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T109" s="5"/>
      <c r="AX109" s="170" t="s">
        <v>155</v>
      </c>
      <c r="AY109" s="170"/>
    </row>
    <row r="110" spans="1:51" s="4" customFormat="1" ht="9.9499999999999993" customHeight="1">
      <c r="A110" s="8"/>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T110" s="5"/>
    </row>
    <row r="111" spans="1:51" s="4" customFormat="1" ht="20.25" customHeight="1">
      <c r="A111" s="543" t="s">
        <v>200</v>
      </c>
      <c r="B111" s="544"/>
      <c r="C111" s="544"/>
      <c r="D111" s="544"/>
      <c r="E111" s="544"/>
      <c r="F111" s="544"/>
      <c r="G111" s="544"/>
      <c r="H111" s="544"/>
      <c r="I111" s="544"/>
      <c r="J111" s="544"/>
      <c r="K111" s="544"/>
      <c r="L111" s="545"/>
      <c r="M111" s="548"/>
      <c r="N111" s="549"/>
      <c r="O111" s="549"/>
      <c r="P111" s="549"/>
      <c r="Q111" s="549"/>
      <c r="R111" s="549"/>
      <c r="S111" s="549"/>
      <c r="T111" s="549"/>
      <c r="U111" s="549"/>
      <c r="V111" s="549"/>
      <c r="W111" s="549"/>
      <c r="X111" s="549"/>
      <c r="Y111" s="549"/>
      <c r="Z111" s="549"/>
      <c r="AA111" s="549"/>
      <c r="AB111" s="549"/>
      <c r="AC111" s="549"/>
      <c r="AD111" s="549"/>
      <c r="AE111" s="549"/>
      <c r="AF111" s="549"/>
      <c r="AG111" s="549"/>
      <c r="AH111" s="549"/>
      <c r="AI111" s="549"/>
      <c r="AJ111" s="549"/>
      <c r="AK111" s="549"/>
      <c r="AL111" s="549"/>
      <c r="AM111" s="550"/>
      <c r="AT111" s="5"/>
    </row>
    <row r="112" spans="1:51" s="4" customFormat="1" ht="20.25" customHeight="1">
      <c r="A112" s="543" t="s">
        <v>201</v>
      </c>
      <c r="B112" s="544"/>
      <c r="C112" s="544"/>
      <c r="D112" s="544"/>
      <c r="E112" s="544"/>
      <c r="F112" s="544"/>
      <c r="G112" s="544"/>
      <c r="H112" s="544"/>
      <c r="I112" s="544"/>
      <c r="J112" s="544"/>
      <c r="K112" s="544"/>
      <c r="L112" s="545"/>
      <c r="M112" s="548"/>
      <c r="N112" s="549"/>
      <c r="O112" s="549"/>
      <c r="P112" s="549"/>
      <c r="Q112" s="549"/>
      <c r="R112" s="549"/>
      <c r="S112" s="549"/>
      <c r="T112" s="549"/>
      <c r="U112" s="549"/>
      <c r="V112" s="549"/>
      <c r="W112" s="549"/>
      <c r="X112" s="549"/>
      <c r="Y112" s="549"/>
      <c r="Z112" s="549"/>
      <c r="AA112" s="549"/>
      <c r="AB112" s="549"/>
      <c r="AC112" s="549"/>
      <c r="AD112" s="549"/>
      <c r="AE112" s="549"/>
      <c r="AF112" s="549"/>
      <c r="AG112" s="549"/>
      <c r="AH112" s="549"/>
      <c r="AI112" s="549"/>
      <c r="AJ112" s="549"/>
      <c r="AK112" s="549"/>
      <c r="AL112" s="549"/>
      <c r="AM112" s="550"/>
      <c r="AT112" s="5"/>
    </row>
    <row r="113" spans="1:46" s="4" customFormat="1" ht="20.25" customHeight="1">
      <c r="A113" s="543" t="s">
        <v>202</v>
      </c>
      <c r="B113" s="544"/>
      <c r="C113" s="544"/>
      <c r="D113" s="544"/>
      <c r="E113" s="544"/>
      <c r="F113" s="544"/>
      <c r="G113" s="544"/>
      <c r="H113" s="544"/>
      <c r="I113" s="544"/>
      <c r="J113" s="544"/>
      <c r="K113" s="544"/>
      <c r="L113" s="545"/>
      <c r="M113" s="548"/>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c r="AK113" s="549"/>
      <c r="AL113" s="549"/>
      <c r="AM113" s="550"/>
      <c r="AT113" s="5"/>
    </row>
    <row r="114" spans="1:46" s="4" customFormat="1" ht="20.25" customHeight="1">
      <c r="A114" s="543" t="s">
        <v>203</v>
      </c>
      <c r="B114" s="544"/>
      <c r="C114" s="544"/>
      <c r="D114" s="544"/>
      <c r="E114" s="544"/>
      <c r="F114" s="544"/>
      <c r="G114" s="544"/>
      <c r="H114" s="544"/>
      <c r="I114" s="544"/>
      <c r="J114" s="544"/>
      <c r="K114" s="544"/>
      <c r="L114" s="545"/>
      <c r="M114" s="464"/>
      <c r="N114" s="465"/>
      <c r="O114" s="465"/>
      <c r="P114" s="465"/>
      <c r="Q114" s="465"/>
      <c r="R114" s="465"/>
      <c r="S114" s="465"/>
      <c r="T114" s="465"/>
      <c r="U114" s="465"/>
      <c r="V114" s="465"/>
      <c r="W114" s="465"/>
      <c r="X114" s="465"/>
      <c r="Y114" s="569" t="s">
        <v>198</v>
      </c>
      <c r="Z114" s="569"/>
      <c r="AA114" s="465"/>
      <c r="AB114" s="465"/>
      <c r="AC114" s="465"/>
      <c r="AD114" s="465"/>
      <c r="AE114" s="465"/>
      <c r="AF114" s="465"/>
      <c r="AG114" s="465"/>
      <c r="AH114" s="465"/>
      <c r="AI114" s="465"/>
      <c r="AJ114" s="465"/>
      <c r="AK114" s="465"/>
      <c r="AL114" s="465"/>
      <c r="AM114" s="466"/>
      <c r="AT114" s="5"/>
    </row>
    <row r="115" spans="1:46" s="4" customFormat="1" ht="6" customHeight="1">
      <c r="A115" s="8"/>
      <c r="B115" s="8"/>
      <c r="C115" s="16"/>
      <c r="D115" s="16"/>
      <c r="E115" s="16"/>
      <c r="F115" s="16"/>
      <c r="G115" s="16"/>
      <c r="H115" s="16"/>
      <c r="I115" s="16"/>
      <c r="J115" s="16"/>
      <c r="K115" s="16"/>
      <c r="L115" s="16"/>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T115" s="5"/>
    </row>
    <row r="116" spans="1:46" s="21" customFormat="1" ht="5.25" customHeight="1">
      <c r="A116" s="22"/>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46" ht="12" customHeight="1">
      <c r="A117" s="29"/>
      <c r="B117" s="29"/>
      <c r="C117" s="45"/>
      <c r="D117" s="45"/>
      <c r="E117" s="45"/>
      <c r="F117" s="45"/>
      <c r="G117" s="45"/>
      <c r="H117" s="45"/>
      <c r="I117" s="45"/>
      <c r="J117" s="45"/>
      <c r="K117" s="45"/>
      <c r="L117" s="45"/>
      <c r="M117" s="45"/>
      <c r="N117" s="45"/>
      <c r="O117" s="45"/>
      <c r="P117" s="45"/>
      <c r="Q117" s="45"/>
      <c r="R117" s="45"/>
      <c r="S117" s="45"/>
      <c r="T117" s="528"/>
      <c r="U117" s="528"/>
      <c r="V117" s="528"/>
      <c r="W117" s="528"/>
      <c r="X117" s="528"/>
      <c r="Y117" s="528"/>
      <c r="Z117" s="528"/>
      <c r="AA117" s="528"/>
      <c r="AB117" s="528"/>
      <c r="AC117" s="528"/>
      <c r="AD117" s="528"/>
      <c r="AE117" s="528"/>
      <c r="AF117" s="528"/>
      <c r="AG117" s="528"/>
      <c r="AH117" s="528"/>
      <c r="AI117" s="528"/>
      <c r="AJ117" s="528"/>
      <c r="AK117" s="528"/>
      <c r="AL117" s="528"/>
      <c r="AM117" s="528"/>
    </row>
    <row r="118" spans="1:46" ht="12" customHeight="1">
      <c r="A118" s="29"/>
      <c r="B118" s="29"/>
      <c r="C118" s="45"/>
      <c r="D118" s="45"/>
      <c r="E118" s="45"/>
      <c r="F118" s="45"/>
      <c r="G118" s="45"/>
      <c r="H118" s="45"/>
      <c r="I118" s="45"/>
      <c r="J118" s="45"/>
      <c r="K118" s="45"/>
      <c r="L118" s="45"/>
      <c r="M118" s="45"/>
      <c r="N118" s="45"/>
      <c r="O118" s="45"/>
      <c r="P118" s="45"/>
      <c r="Q118" s="45"/>
      <c r="R118" s="45"/>
      <c r="S118" s="45"/>
      <c r="T118" s="528"/>
      <c r="U118" s="528"/>
      <c r="V118" s="528"/>
      <c r="W118" s="528"/>
      <c r="X118" s="528"/>
      <c r="Y118" s="528"/>
      <c r="Z118" s="528"/>
      <c r="AA118" s="528"/>
      <c r="AB118" s="528"/>
      <c r="AC118" s="528"/>
      <c r="AD118" s="528"/>
      <c r="AE118" s="528"/>
      <c r="AF118" s="528"/>
      <c r="AG118" s="528"/>
      <c r="AH118" s="528"/>
      <c r="AI118" s="528"/>
      <c r="AJ118" s="528"/>
      <c r="AK118" s="528"/>
      <c r="AL118" s="528"/>
      <c r="AM118" s="528"/>
    </row>
    <row r="119" spans="1:46" ht="12" customHeight="1">
      <c r="A119" s="29"/>
      <c r="B119" s="45"/>
      <c r="C119" s="45"/>
      <c r="D119" s="45"/>
      <c r="E119" s="45"/>
      <c r="F119" s="45"/>
      <c r="G119" s="45"/>
      <c r="H119" s="45"/>
      <c r="I119" s="45"/>
      <c r="J119" s="45"/>
      <c r="K119" s="45"/>
      <c r="L119" s="45"/>
      <c r="M119" s="45"/>
      <c r="N119" s="45"/>
      <c r="O119" s="45"/>
      <c r="P119" s="45"/>
      <c r="Q119" s="45"/>
      <c r="R119" s="45"/>
      <c r="S119" s="45"/>
      <c r="T119" s="107"/>
      <c r="U119" s="107"/>
      <c r="V119" s="107"/>
      <c r="W119" s="107"/>
      <c r="X119" s="107"/>
      <c r="Y119" s="107"/>
      <c r="Z119" s="107"/>
      <c r="AA119" s="107"/>
      <c r="AB119" s="107"/>
      <c r="AC119" s="107"/>
      <c r="AD119" s="107"/>
      <c r="AE119" s="107"/>
      <c r="AF119" s="107"/>
      <c r="AG119" s="107"/>
      <c r="AH119" s="107"/>
      <c r="AI119" s="107"/>
      <c r="AJ119" s="107"/>
      <c r="AK119" s="46"/>
      <c r="AL119" s="46"/>
      <c r="AM119" s="46"/>
    </row>
    <row r="120" spans="1:46" ht="12" customHeight="1">
      <c r="A120" s="29"/>
      <c r="B120" s="29"/>
      <c r="C120" s="45"/>
      <c r="D120" s="45"/>
      <c r="E120" s="45"/>
      <c r="F120" s="45"/>
      <c r="G120" s="45"/>
      <c r="H120" s="45"/>
      <c r="I120" s="45"/>
      <c r="J120" s="45"/>
      <c r="K120" s="45"/>
      <c r="L120" s="45"/>
      <c r="M120" s="45"/>
      <c r="N120" s="45"/>
      <c r="O120" s="45"/>
      <c r="P120" s="45"/>
      <c r="Q120" s="45"/>
      <c r="R120" s="45"/>
      <c r="S120" s="45"/>
      <c r="T120" s="528"/>
      <c r="U120" s="528"/>
      <c r="V120" s="528"/>
      <c r="W120" s="528"/>
      <c r="X120" s="528"/>
      <c r="Y120" s="528"/>
      <c r="Z120" s="528"/>
      <c r="AA120" s="528"/>
      <c r="AB120" s="528"/>
      <c r="AC120" s="528"/>
      <c r="AD120" s="528"/>
      <c r="AE120" s="528"/>
      <c r="AF120" s="528"/>
      <c r="AG120" s="528"/>
      <c r="AH120" s="528"/>
      <c r="AI120" s="528"/>
      <c r="AJ120" s="528"/>
      <c r="AK120" s="528"/>
      <c r="AL120" s="528"/>
      <c r="AM120" s="528"/>
    </row>
    <row r="121" spans="1:46" ht="12" customHeight="1">
      <c r="A121" s="29"/>
      <c r="B121" s="29"/>
      <c r="C121" s="45"/>
      <c r="D121" s="45"/>
      <c r="E121" s="45"/>
      <c r="F121" s="45"/>
      <c r="G121" s="45"/>
      <c r="H121" s="45"/>
      <c r="I121" s="45"/>
      <c r="J121" s="45"/>
      <c r="K121" s="45"/>
      <c r="L121" s="45"/>
      <c r="M121" s="45"/>
      <c r="N121" s="45"/>
      <c r="O121" s="45"/>
      <c r="P121" s="45"/>
      <c r="Q121" s="45"/>
      <c r="R121" s="45"/>
      <c r="S121" s="45"/>
      <c r="T121" s="528"/>
      <c r="U121" s="528"/>
      <c r="V121" s="528"/>
      <c r="W121" s="528"/>
      <c r="X121" s="528"/>
      <c r="Y121" s="528"/>
      <c r="Z121" s="528"/>
      <c r="AA121" s="528"/>
      <c r="AB121" s="528"/>
      <c r="AC121" s="528"/>
      <c r="AD121" s="528"/>
      <c r="AE121" s="528"/>
      <c r="AF121" s="528"/>
      <c r="AG121" s="528"/>
      <c r="AH121" s="528"/>
      <c r="AI121" s="528"/>
      <c r="AJ121" s="528"/>
      <c r="AK121" s="528"/>
      <c r="AL121" s="528"/>
      <c r="AM121" s="528"/>
    </row>
    <row r="122" spans="1:46" ht="6" customHeight="1">
      <c r="A122" s="29"/>
      <c r="B122" s="29"/>
      <c r="C122" s="45"/>
      <c r="D122" s="45"/>
      <c r="E122" s="45"/>
      <c r="F122" s="45"/>
      <c r="G122" s="45"/>
      <c r="H122" s="45"/>
      <c r="I122" s="45"/>
      <c r="J122" s="45"/>
      <c r="K122" s="45"/>
      <c r="L122" s="45"/>
      <c r="M122" s="45"/>
      <c r="N122" s="45"/>
      <c r="O122" s="45"/>
      <c r="P122" s="45"/>
      <c r="Q122" s="45"/>
      <c r="R122" s="45"/>
      <c r="S122" s="45"/>
      <c r="T122" s="46"/>
      <c r="U122" s="46"/>
      <c r="V122" s="46"/>
      <c r="W122" s="46"/>
      <c r="X122" s="46"/>
      <c r="Y122" s="46"/>
      <c r="Z122" s="46"/>
      <c r="AA122" s="46"/>
      <c r="AB122" s="46"/>
      <c r="AC122" s="46"/>
      <c r="AD122" s="46"/>
      <c r="AE122" s="46"/>
      <c r="AF122" s="46"/>
      <c r="AG122" s="46"/>
      <c r="AH122" s="46"/>
      <c r="AI122" s="46"/>
      <c r="AJ122" s="46"/>
      <c r="AK122" s="46"/>
      <c r="AL122" s="46"/>
      <c r="AM122" s="46"/>
    </row>
    <row r="123" spans="1:46" ht="12" customHeight="1">
      <c r="A123" s="29"/>
      <c r="B123" s="29"/>
      <c r="C123" s="45"/>
      <c r="D123" s="45"/>
      <c r="E123" s="45"/>
      <c r="F123" s="45"/>
      <c r="G123" s="45"/>
      <c r="H123" s="45"/>
      <c r="I123" s="45"/>
      <c r="J123" s="45"/>
      <c r="K123" s="45"/>
      <c r="L123" s="45"/>
      <c r="M123" s="45"/>
      <c r="N123" s="45"/>
      <c r="O123" s="45"/>
      <c r="P123" s="45"/>
      <c r="Q123" s="45"/>
      <c r="R123" s="45"/>
      <c r="S123" s="45"/>
      <c r="T123" s="46"/>
      <c r="U123" s="46"/>
      <c r="V123" s="46"/>
      <c r="W123" s="46"/>
      <c r="X123" s="46"/>
      <c r="Y123" s="46"/>
      <c r="Z123" s="46"/>
      <c r="AA123" s="46"/>
      <c r="AB123" s="46"/>
      <c r="AC123" s="46"/>
      <c r="AD123" s="46"/>
      <c r="AE123" s="46"/>
      <c r="AF123" s="46"/>
      <c r="AG123" s="46"/>
      <c r="AH123" s="46"/>
      <c r="AI123" s="46"/>
      <c r="AJ123" s="46"/>
      <c r="AK123" s="46"/>
      <c r="AL123" s="46"/>
      <c r="AM123" s="46"/>
    </row>
    <row r="124" spans="1:46" ht="12" customHeight="1">
      <c r="A124" s="29"/>
      <c r="B124" s="45"/>
      <c r="C124" s="45"/>
      <c r="D124" s="45"/>
      <c r="E124" s="45"/>
      <c r="F124" s="45"/>
      <c r="G124" s="45"/>
      <c r="H124" s="45"/>
      <c r="I124" s="45"/>
      <c r="J124" s="45"/>
      <c r="K124" s="45"/>
      <c r="L124" s="45"/>
      <c r="M124" s="45"/>
      <c r="N124" s="45"/>
      <c r="O124" s="45"/>
      <c r="P124" s="45"/>
      <c r="Q124" s="45"/>
      <c r="R124" s="45"/>
      <c r="S124" s="45"/>
      <c r="T124" s="107"/>
      <c r="U124" s="107"/>
      <c r="V124" s="107"/>
      <c r="W124" s="107"/>
      <c r="X124" s="107"/>
      <c r="Y124" s="107"/>
      <c r="Z124" s="107"/>
      <c r="AA124" s="107"/>
      <c r="AB124" s="107"/>
      <c r="AC124" s="107"/>
      <c r="AD124" s="107"/>
      <c r="AE124" s="107"/>
      <c r="AF124" s="107"/>
      <c r="AG124" s="107"/>
      <c r="AH124" s="107"/>
      <c r="AI124" s="107"/>
      <c r="AJ124" s="107"/>
      <c r="AK124" s="46"/>
      <c r="AL124" s="46"/>
      <c r="AM124" s="46"/>
    </row>
    <row r="125" spans="1:46" ht="12" customHeight="1">
      <c r="A125" s="29"/>
      <c r="B125" s="29"/>
      <c r="C125" s="45"/>
      <c r="D125" s="45"/>
      <c r="E125" s="45"/>
      <c r="F125" s="45"/>
      <c r="G125" s="45"/>
      <c r="H125" s="45"/>
      <c r="I125" s="45"/>
      <c r="J125" s="45"/>
      <c r="K125" s="45"/>
      <c r="L125" s="45"/>
      <c r="M125" s="45"/>
      <c r="N125" s="45"/>
      <c r="O125" s="45"/>
      <c r="P125" s="45"/>
      <c r="Q125" s="45"/>
      <c r="R125" s="45"/>
      <c r="S125" s="45"/>
      <c r="T125" s="528"/>
      <c r="U125" s="528"/>
      <c r="V125" s="528"/>
      <c r="W125" s="528"/>
      <c r="X125" s="528"/>
      <c r="Y125" s="528"/>
      <c r="Z125" s="528"/>
      <c r="AA125" s="528"/>
      <c r="AB125" s="528"/>
      <c r="AC125" s="528"/>
      <c r="AD125" s="528"/>
      <c r="AE125" s="528"/>
      <c r="AF125" s="528"/>
      <c r="AG125" s="528"/>
      <c r="AH125" s="528"/>
      <c r="AI125" s="528"/>
      <c r="AJ125" s="528"/>
      <c r="AK125" s="528"/>
      <c r="AL125" s="528"/>
      <c r="AM125" s="528"/>
    </row>
    <row r="126" spans="1:46" ht="12" customHeight="1">
      <c r="A126" s="29"/>
      <c r="B126" s="29"/>
      <c r="C126" s="45"/>
      <c r="D126" s="45"/>
      <c r="E126" s="45"/>
      <c r="F126" s="45"/>
      <c r="G126" s="45"/>
      <c r="H126" s="45"/>
      <c r="I126" s="45"/>
      <c r="J126" s="45"/>
      <c r="K126" s="45"/>
      <c r="L126" s="45"/>
      <c r="M126" s="45"/>
      <c r="N126" s="45"/>
      <c r="O126" s="45"/>
      <c r="P126" s="45"/>
      <c r="Q126" s="45"/>
      <c r="R126" s="45"/>
      <c r="S126" s="45"/>
      <c r="T126" s="528"/>
      <c r="U126" s="528"/>
      <c r="V126" s="528"/>
      <c r="W126" s="528"/>
      <c r="X126" s="528"/>
      <c r="Y126" s="528"/>
      <c r="Z126" s="528"/>
      <c r="AA126" s="528"/>
      <c r="AB126" s="528"/>
      <c r="AC126" s="528"/>
      <c r="AD126" s="528"/>
      <c r="AE126" s="528"/>
      <c r="AF126" s="528"/>
      <c r="AG126" s="528"/>
      <c r="AH126" s="528"/>
      <c r="AI126" s="528"/>
      <c r="AJ126" s="528"/>
      <c r="AK126" s="528"/>
      <c r="AL126" s="528"/>
      <c r="AM126" s="528"/>
    </row>
    <row r="127" spans="1:46" ht="12" customHeight="1">
      <c r="A127" s="29"/>
      <c r="B127" s="29"/>
      <c r="C127" s="45"/>
      <c r="D127" s="45"/>
      <c r="E127" s="45"/>
      <c r="F127" s="45"/>
      <c r="G127" s="45"/>
      <c r="H127" s="45"/>
      <c r="I127" s="45"/>
      <c r="J127" s="45"/>
      <c r="K127" s="45"/>
      <c r="L127" s="45"/>
      <c r="M127" s="45"/>
      <c r="N127" s="45"/>
      <c r="O127" s="45"/>
      <c r="P127" s="45"/>
      <c r="Q127" s="45"/>
      <c r="R127" s="45"/>
      <c r="S127" s="45"/>
      <c r="T127" s="530"/>
      <c r="U127" s="530"/>
      <c r="V127" s="530"/>
      <c r="W127" s="530"/>
      <c r="X127" s="530"/>
      <c r="Y127" s="530"/>
      <c r="Z127" s="530"/>
      <c r="AA127" s="530"/>
      <c r="AB127" s="530"/>
      <c r="AC127" s="530"/>
      <c r="AD127" s="530"/>
      <c r="AE127" s="530"/>
      <c r="AF127" s="530"/>
      <c r="AG127" s="530"/>
      <c r="AH127" s="530"/>
      <c r="AI127" s="530"/>
      <c r="AJ127" s="530"/>
      <c r="AK127" s="530"/>
      <c r="AL127" s="530"/>
      <c r="AM127" s="530"/>
    </row>
    <row r="128" spans="1:46" ht="12" customHeight="1">
      <c r="A128" s="29"/>
      <c r="B128" s="29"/>
      <c r="C128" s="45"/>
      <c r="D128" s="45"/>
      <c r="E128" s="45"/>
      <c r="F128" s="45"/>
      <c r="G128" s="45"/>
      <c r="H128" s="45"/>
      <c r="I128" s="45"/>
      <c r="J128" s="45"/>
      <c r="K128" s="45"/>
      <c r="L128" s="45"/>
      <c r="M128" s="45"/>
      <c r="N128" s="45"/>
      <c r="O128" s="45"/>
      <c r="P128" s="45"/>
      <c r="Q128" s="45"/>
      <c r="R128" s="45"/>
      <c r="S128" s="45"/>
      <c r="T128" s="528"/>
      <c r="U128" s="528"/>
      <c r="V128" s="528"/>
      <c r="W128" s="528"/>
      <c r="X128" s="528"/>
      <c r="Y128" s="528"/>
      <c r="Z128" s="528"/>
      <c r="AA128" s="528"/>
      <c r="AB128" s="528"/>
      <c r="AC128" s="528"/>
      <c r="AD128" s="528"/>
      <c r="AE128" s="528"/>
      <c r="AF128" s="528"/>
      <c r="AG128" s="528"/>
      <c r="AH128" s="528"/>
      <c r="AI128" s="528"/>
      <c r="AJ128" s="528"/>
      <c r="AK128" s="528"/>
      <c r="AL128" s="528"/>
      <c r="AM128" s="528"/>
    </row>
    <row r="129" spans="1:39" ht="12" customHeight="1">
      <c r="A129" s="29"/>
      <c r="B129" s="29"/>
      <c r="C129" s="45"/>
      <c r="D129" s="45"/>
      <c r="E129" s="45"/>
      <c r="F129" s="45"/>
      <c r="G129" s="45"/>
      <c r="H129" s="45"/>
      <c r="I129" s="45"/>
      <c r="J129" s="45"/>
      <c r="K129" s="45"/>
      <c r="L129" s="45"/>
      <c r="M129" s="45"/>
      <c r="N129" s="45"/>
      <c r="O129" s="45"/>
      <c r="P129" s="45"/>
      <c r="Q129" s="45"/>
      <c r="R129" s="45"/>
      <c r="S129" s="45"/>
      <c r="T129" s="528"/>
      <c r="U129" s="528"/>
      <c r="V129" s="528"/>
      <c r="W129" s="528"/>
      <c r="X129" s="528"/>
      <c r="Y129" s="528"/>
      <c r="Z129" s="528"/>
      <c r="AA129" s="528"/>
      <c r="AB129" s="528"/>
      <c r="AC129" s="528"/>
      <c r="AD129" s="528"/>
      <c r="AE129" s="528"/>
      <c r="AF129" s="528"/>
      <c r="AG129" s="528"/>
      <c r="AH129" s="528"/>
      <c r="AI129" s="528"/>
      <c r="AJ129" s="528"/>
      <c r="AK129" s="528"/>
      <c r="AL129" s="528"/>
      <c r="AM129" s="528"/>
    </row>
    <row r="130" spans="1:39" ht="6" customHeight="1">
      <c r="A130" s="29"/>
      <c r="B130" s="29"/>
      <c r="C130" s="45"/>
      <c r="D130" s="45"/>
      <c r="E130" s="45"/>
      <c r="F130" s="45"/>
      <c r="G130" s="45"/>
      <c r="H130" s="45"/>
      <c r="I130" s="45"/>
      <c r="J130" s="45"/>
      <c r="K130" s="45"/>
      <c r="L130" s="45"/>
      <c r="M130" s="45"/>
      <c r="N130" s="45"/>
      <c r="O130" s="45"/>
      <c r="P130" s="45"/>
      <c r="Q130" s="45"/>
      <c r="R130" s="45"/>
      <c r="S130" s="45"/>
      <c r="T130" s="46"/>
      <c r="U130" s="46"/>
      <c r="V130" s="46"/>
      <c r="W130" s="46"/>
      <c r="X130" s="46"/>
      <c r="Y130" s="46"/>
      <c r="Z130" s="46"/>
      <c r="AA130" s="46"/>
      <c r="AB130" s="46"/>
      <c r="AC130" s="46"/>
      <c r="AD130" s="46"/>
      <c r="AE130" s="46"/>
      <c r="AF130" s="46"/>
      <c r="AG130" s="46"/>
      <c r="AH130" s="46"/>
      <c r="AI130" s="46"/>
      <c r="AJ130" s="46"/>
      <c r="AK130" s="46"/>
      <c r="AL130" s="46"/>
      <c r="AM130" s="46"/>
    </row>
    <row r="131" spans="1:39" ht="12" customHeight="1">
      <c r="A131" s="29"/>
      <c r="B131" s="45"/>
      <c r="C131" s="45"/>
      <c r="D131" s="45"/>
      <c r="E131" s="45"/>
      <c r="F131" s="45"/>
      <c r="G131" s="45"/>
      <c r="H131" s="45"/>
      <c r="I131" s="45"/>
      <c r="J131" s="45"/>
      <c r="K131" s="45"/>
      <c r="L131" s="45"/>
      <c r="M131" s="45"/>
      <c r="N131" s="45"/>
      <c r="O131" s="45"/>
      <c r="P131" s="45"/>
      <c r="Q131" s="45"/>
      <c r="R131" s="45"/>
      <c r="S131" s="45"/>
      <c r="T131" s="46"/>
      <c r="U131" s="46"/>
      <c r="V131" s="46"/>
      <c r="W131" s="46"/>
      <c r="X131" s="46"/>
      <c r="Y131" s="46"/>
      <c r="Z131" s="46"/>
      <c r="AA131" s="46"/>
      <c r="AB131" s="46"/>
      <c r="AC131" s="46"/>
      <c r="AD131" s="46"/>
      <c r="AE131" s="46"/>
      <c r="AF131" s="46"/>
      <c r="AG131" s="46"/>
      <c r="AH131" s="46"/>
      <c r="AI131" s="46"/>
      <c r="AJ131" s="46"/>
      <c r="AK131" s="46"/>
      <c r="AL131" s="46"/>
      <c r="AM131" s="46"/>
    </row>
    <row r="132" spans="1:39" ht="12" customHeight="1">
      <c r="A132" s="29"/>
      <c r="B132" s="29"/>
      <c r="C132" s="45"/>
      <c r="D132" s="45"/>
      <c r="E132" s="45"/>
      <c r="F132" s="45"/>
      <c r="G132" s="45"/>
      <c r="H132" s="45"/>
      <c r="I132" s="45"/>
      <c r="J132" s="45"/>
      <c r="K132" s="45"/>
      <c r="L132" s="45"/>
      <c r="M132" s="45"/>
      <c r="N132" s="45"/>
      <c r="O132" s="45"/>
      <c r="P132" s="45"/>
      <c r="Q132" s="45"/>
      <c r="R132" s="45"/>
      <c r="S132" s="45"/>
      <c r="T132" s="529"/>
      <c r="U132" s="529"/>
      <c r="V132" s="529"/>
      <c r="W132" s="529"/>
      <c r="X132" s="529"/>
      <c r="Y132" s="529"/>
      <c r="Z132" s="529"/>
      <c r="AA132" s="529"/>
      <c r="AB132" s="529"/>
      <c r="AC132" s="529"/>
      <c r="AD132" s="529"/>
      <c r="AE132" s="529"/>
      <c r="AF132" s="529"/>
      <c r="AG132" s="529"/>
      <c r="AH132" s="529"/>
      <c r="AI132" s="529"/>
      <c r="AJ132" s="529"/>
      <c r="AK132" s="529"/>
      <c r="AL132" s="529"/>
      <c r="AM132" s="529"/>
    </row>
    <row r="133" spans="1:39" ht="12" customHeight="1">
      <c r="A133" s="29"/>
      <c r="B133" s="29"/>
      <c r="C133" s="45"/>
      <c r="D133" s="45"/>
      <c r="E133" s="45"/>
      <c r="F133" s="45"/>
      <c r="G133" s="45"/>
      <c r="H133" s="45"/>
      <c r="I133" s="45"/>
      <c r="J133" s="45"/>
      <c r="K133" s="45"/>
      <c r="L133" s="45"/>
      <c r="M133" s="45"/>
      <c r="N133" s="45"/>
      <c r="O133" s="45"/>
      <c r="P133" s="45"/>
      <c r="Q133" s="45"/>
      <c r="R133" s="45"/>
      <c r="S133" s="45"/>
      <c r="T133" s="528"/>
      <c r="U133" s="528"/>
      <c r="V133" s="528"/>
      <c r="W133" s="528"/>
      <c r="X133" s="528"/>
      <c r="Y133" s="528"/>
      <c r="Z133" s="528"/>
      <c r="AA133" s="528"/>
      <c r="AB133" s="528"/>
      <c r="AC133" s="528"/>
      <c r="AD133" s="528"/>
      <c r="AE133" s="528"/>
      <c r="AF133" s="528"/>
      <c r="AG133" s="528"/>
      <c r="AH133" s="528"/>
      <c r="AI133" s="528"/>
      <c r="AJ133" s="528"/>
      <c r="AK133" s="528"/>
      <c r="AL133" s="528"/>
      <c r="AM133" s="528"/>
    </row>
    <row r="134" spans="1:39" ht="12" customHeight="1">
      <c r="A134" s="29"/>
      <c r="B134" s="29"/>
      <c r="C134" s="45"/>
      <c r="D134" s="45"/>
      <c r="E134" s="45"/>
      <c r="F134" s="45"/>
      <c r="G134" s="45"/>
      <c r="H134" s="45"/>
      <c r="I134" s="45"/>
      <c r="J134" s="45"/>
      <c r="K134" s="45"/>
      <c r="L134" s="45"/>
      <c r="M134" s="45"/>
      <c r="N134" s="45"/>
      <c r="O134" s="45"/>
      <c r="P134" s="45"/>
      <c r="Q134" s="45"/>
      <c r="R134" s="45"/>
      <c r="S134" s="45"/>
      <c r="T134" s="528"/>
      <c r="U134" s="528"/>
      <c r="V134" s="528"/>
      <c r="W134" s="528"/>
      <c r="X134" s="528"/>
      <c r="Y134" s="528"/>
      <c r="Z134" s="528"/>
      <c r="AA134" s="528"/>
      <c r="AB134" s="528"/>
      <c r="AC134" s="528"/>
      <c r="AD134" s="528"/>
      <c r="AE134" s="528"/>
      <c r="AF134" s="528"/>
      <c r="AG134" s="528"/>
      <c r="AH134" s="528"/>
      <c r="AI134" s="528"/>
      <c r="AJ134" s="528"/>
      <c r="AK134" s="528"/>
      <c r="AL134" s="528"/>
      <c r="AM134" s="528"/>
    </row>
    <row r="135" spans="1:39" ht="12" customHeight="1">
      <c r="A135" s="29"/>
      <c r="B135" s="29"/>
      <c r="C135" s="45"/>
      <c r="D135" s="45"/>
      <c r="E135" s="45"/>
      <c r="F135" s="45"/>
      <c r="G135" s="45"/>
      <c r="H135" s="45"/>
      <c r="I135" s="45"/>
      <c r="J135" s="45"/>
      <c r="K135" s="45"/>
      <c r="L135" s="45"/>
      <c r="M135" s="45"/>
      <c r="N135" s="45"/>
      <c r="O135" s="45"/>
      <c r="P135" s="45"/>
      <c r="Q135" s="45"/>
      <c r="R135" s="45"/>
      <c r="S135" s="45"/>
      <c r="T135" s="46"/>
      <c r="U135" s="46"/>
      <c r="V135" s="46"/>
      <c r="W135" s="46"/>
      <c r="X135" s="46"/>
      <c r="Y135" s="46"/>
      <c r="Z135" s="46"/>
      <c r="AA135" s="46"/>
      <c r="AB135" s="46"/>
      <c r="AC135" s="46"/>
      <c r="AD135" s="46"/>
      <c r="AE135" s="46"/>
      <c r="AF135" s="46"/>
      <c r="AG135" s="46"/>
      <c r="AH135" s="46"/>
      <c r="AI135" s="46"/>
      <c r="AJ135" s="46"/>
      <c r="AK135" s="46"/>
      <c r="AL135" s="46"/>
      <c r="AM135" s="46"/>
    </row>
    <row r="136" spans="1:39" ht="12" customHeight="1">
      <c r="A136" s="45"/>
      <c r="B136" s="29"/>
      <c r="C136" s="45"/>
      <c r="D136" s="45"/>
      <c r="E136" s="45"/>
      <c r="F136" s="45"/>
      <c r="G136" s="45"/>
      <c r="H136" s="45"/>
      <c r="I136" s="45"/>
      <c r="J136" s="45"/>
      <c r="K136" s="45"/>
      <c r="L136" s="45"/>
      <c r="M136" s="45"/>
      <c r="N136" s="45"/>
      <c r="O136" s="45"/>
      <c r="P136" s="45"/>
      <c r="Q136" s="45"/>
      <c r="R136" s="45"/>
      <c r="S136" s="45"/>
      <c r="T136" s="528"/>
      <c r="U136" s="528"/>
      <c r="V136" s="528"/>
      <c r="W136" s="528"/>
      <c r="X136" s="528"/>
      <c r="Y136" s="528"/>
      <c r="Z136" s="528"/>
      <c r="AA136" s="528"/>
      <c r="AB136" s="528"/>
      <c r="AC136" s="528"/>
      <c r="AD136" s="528"/>
      <c r="AE136" s="528"/>
      <c r="AF136" s="528"/>
      <c r="AG136" s="528"/>
      <c r="AH136" s="528"/>
      <c r="AI136" s="528"/>
      <c r="AJ136" s="528"/>
      <c r="AK136" s="528"/>
      <c r="AL136" s="528"/>
      <c r="AM136" s="528"/>
    </row>
    <row r="137" spans="1:39">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spans="1:39">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row>
    <row r="139" spans="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row>
    <row r="140" spans="1:39">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row>
    <row r="141" spans="1:3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row>
    <row r="142" spans="1:39">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row>
    <row r="143" spans="1:39">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row>
    <row r="144" spans="1:39">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row>
    <row r="145" spans="1:36">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row>
    <row r="146" spans="1:3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row>
    <row r="147" spans="1:36">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row>
    <row r="148" spans="1:36">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row>
    <row r="149" spans="1:36">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row>
    <row r="150" spans="1:36">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row>
    <row r="151" spans="1:36">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row>
    <row r="152" spans="1:36">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row>
    <row r="153" spans="1:36">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row>
    <row r="154" spans="1:36">
      <c r="A154" s="11"/>
      <c r="B154" s="10"/>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1:36">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1:36">
      <c r="B156" s="11"/>
    </row>
  </sheetData>
  <sheetProtection formatCells="0" formatColumns="0" formatRows="0" insertColumns="0" insertRows="0" autoFilter="0"/>
  <mergeCells count="252">
    <mergeCell ref="AK100:AM100"/>
    <mergeCell ref="Z100:AC100"/>
    <mergeCell ref="AG100:AJ100"/>
    <mergeCell ref="U71:AD71"/>
    <mergeCell ref="AE71:AM71"/>
    <mergeCell ref="Y93:Z93"/>
    <mergeCell ref="A93:L93"/>
    <mergeCell ref="M93:X93"/>
    <mergeCell ref="AA93:AM93"/>
    <mergeCell ref="H83:L83"/>
    <mergeCell ref="H84:L84"/>
    <mergeCell ref="AD97:AF97"/>
    <mergeCell ref="Z97:AC97"/>
    <mergeCell ref="A87:G87"/>
    <mergeCell ref="H87:L87"/>
    <mergeCell ref="M87:T87"/>
    <mergeCell ref="U87:AM87"/>
    <mergeCell ref="A86:G86"/>
    <mergeCell ref="A85:G85"/>
    <mergeCell ref="A88:G88"/>
    <mergeCell ref="A97:C97"/>
    <mergeCell ref="G97:I97"/>
    <mergeCell ref="W97:Y97"/>
    <mergeCell ref="AK97:AM97"/>
    <mergeCell ref="U39:AM39"/>
    <mergeCell ref="M84:T84"/>
    <mergeCell ref="M38:T38"/>
    <mergeCell ref="M39:T39"/>
    <mergeCell ref="AE66:AM66"/>
    <mergeCell ref="C44:AL45"/>
    <mergeCell ref="C57:AL58"/>
    <mergeCell ref="N55:R55"/>
    <mergeCell ref="C54:M54"/>
    <mergeCell ref="C55:M55"/>
    <mergeCell ref="N61:X61"/>
    <mergeCell ref="AA61:AL61"/>
    <mergeCell ref="N54:AL54"/>
    <mergeCell ref="C60:M60"/>
    <mergeCell ref="N60:AL60"/>
    <mergeCell ref="S55:W55"/>
    <mergeCell ref="X55:Y55"/>
    <mergeCell ref="Z55:AL55"/>
    <mergeCell ref="Z48:AD48"/>
    <mergeCell ref="Y61:Z61"/>
    <mergeCell ref="U82:AM82"/>
    <mergeCell ref="M65:U65"/>
    <mergeCell ref="M66:U66"/>
    <mergeCell ref="U72:AM72"/>
    <mergeCell ref="AG97:AJ97"/>
    <mergeCell ref="M97:O97"/>
    <mergeCell ref="M91:AM91"/>
    <mergeCell ref="J97:L97"/>
    <mergeCell ref="AK98:AM98"/>
    <mergeCell ref="AG98:AJ98"/>
    <mergeCell ref="AD98:AF98"/>
    <mergeCell ref="Z98:AC98"/>
    <mergeCell ref="P97:R97"/>
    <mergeCell ref="H91:L91"/>
    <mergeCell ref="A114:L114"/>
    <mergeCell ref="M114:X114"/>
    <mergeCell ref="M106:T106"/>
    <mergeCell ref="M107:T107"/>
    <mergeCell ref="A104:G108"/>
    <mergeCell ref="M108:T108"/>
    <mergeCell ref="U105:AM105"/>
    <mergeCell ref="Y114:Z114"/>
    <mergeCell ref="AA114:AM114"/>
    <mergeCell ref="M113:AM113"/>
    <mergeCell ref="A113:L113"/>
    <mergeCell ref="AD100:AF100"/>
    <mergeCell ref="A90:G90"/>
    <mergeCell ref="A89:G89"/>
    <mergeCell ref="M85:T85"/>
    <mergeCell ref="U104:AM104"/>
    <mergeCell ref="A112:L112"/>
    <mergeCell ref="A111:L111"/>
    <mergeCell ref="U106:AM106"/>
    <mergeCell ref="U107:AM107"/>
    <mergeCell ref="U108:AM108"/>
    <mergeCell ref="M111:AM111"/>
    <mergeCell ref="M112:AM112"/>
    <mergeCell ref="D97:F97"/>
    <mergeCell ref="M105:T105"/>
    <mergeCell ref="H104:L104"/>
    <mergeCell ref="H105:L105"/>
    <mergeCell ref="H106:L106"/>
    <mergeCell ref="H109:L109"/>
    <mergeCell ref="H107:L107"/>
    <mergeCell ref="H108:L108"/>
    <mergeCell ref="M104:T104"/>
    <mergeCell ref="S97:V97"/>
    <mergeCell ref="U90:AM90"/>
    <mergeCell ref="U88:AM88"/>
    <mergeCell ref="T136:AM136"/>
    <mergeCell ref="T117:AM117"/>
    <mergeCell ref="T118:AM118"/>
    <mergeCell ref="T120:AM120"/>
    <mergeCell ref="T125:AM125"/>
    <mergeCell ref="T126:AM126"/>
    <mergeCell ref="T121:AM121"/>
    <mergeCell ref="T129:AM129"/>
    <mergeCell ref="T132:AM132"/>
    <mergeCell ref="T128:AM128"/>
    <mergeCell ref="T133:AM133"/>
    <mergeCell ref="T127:AM127"/>
    <mergeCell ref="T134:AM134"/>
    <mergeCell ref="AP6:AU6"/>
    <mergeCell ref="H33:L33"/>
    <mergeCell ref="H37:L37"/>
    <mergeCell ref="I8:Z8"/>
    <mergeCell ref="U30:AM30"/>
    <mergeCell ref="U31:AM31"/>
    <mergeCell ref="N49:R49"/>
    <mergeCell ref="AE48:AJ48"/>
    <mergeCell ref="X48:Y48"/>
    <mergeCell ref="AK48:AL48"/>
    <mergeCell ref="X49:Y49"/>
    <mergeCell ref="S48:W48"/>
    <mergeCell ref="S49:W49"/>
    <mergeCell ref="U47:AE47"/>
    <mergeCell ref="N47:T47"/>
    <mergeCell ref="AF47:AL47"/>
    <mergeCell ref="H34:L34"/>
    <mergeCell ref="U36:AM36"/>
    <mergeCell ref="U37:AM37"/>
    <mergeCell ref="M37:T37"/>
    <mergeCell ref="H40:L40"/>
    <mergeCell ref="H39:L39"/>
    <mergeCell ref="I7:AM7"/>
    <mergeCell ref="K6:P6"/>
    <mergeCell ref="BF68:BM68"/>
    <mergeCell ref="H81:L81"/>
    <mergeCell ref="H82:L82"/>
    <mergeCell ref="H35:L35"/>
    <mergeCell ref="H36:L36"/>
    <mergeCell ref="A77:D77"/>
    <mergeCell ref="C47:M47"/>
    <mergeCell ref="AP8:AU8"/>
    <mergeCell ref="C49:M49"/>
    <mergeCell ref="X77:AA77"/>
    <mergeCell ref="H77:K77"/>
    <mergeCell ref="E77:G77"/>
    <mergeCell ref="H66:L66"/>
    <mergeCell ref="A71:G71"/>
    <mergeCell ref="L77:O77"/>
    <mergeCell ref="C48:M48"/>
    <mergeCell ref="N48:R48"/>
    <mergeCell ref="U32:AM32"/>
    <mergeCell ref="U33:AM33"/>
    <mergeCell ref="U34:AM34"/>
    <mergeCell ref="U35:AM35"/>
    <mergeCell ref="A66:G66"/>
    <mergeCell ref="V65:AD65"/>
    <mergeCell ref="V66:AD66"/>
    <mergeCell ref="H89:L89"/>
    <mergeCell ref="M89:T89"/>
    <mergeCell ref="U89:AM89"/>
    <mergeCell ref="P77:S77"/>
    <mergeCell ref="T77:W77"/>
    <mergeCell ref="M81:T81"/>
    <mergeCell ref="U81:AM81"/>
    <mergeCell ref="H67:L67"/>
    <mergeCell ref="M82:T82"/>
    <mergeCell ref="M83:T83"/>
    <mergeCell ref="AB77:AE77"/>
    <mergeCell ref="AJ77:AM77"/>
    <mergeCell ref="M86:T86"/>
    <mergeCell ref="H72:T72"/>
    <mergeCell ref="H71:T71"/>
    <mergeCell ref="M90:T90"/>
    <mergeCell ref="M88:T88"/>
    <mergeCell ref="U83:AM83"/>
    <mergeCell ref="H90:L90"/>
    <mergeCell ref="H88:L88"/>
    <mergeCell ref="AA3:AL3"/>
    <mergeCell ref="AK16:AM16"/>
    <mergeCell ref="AD16:AF16"/>
    <mergeCell ref="B6:H7"/>
    <mergeCell ref="H30:L30"/>
    <mergeCell ref="AD18:AF18"/>
    <mergeCell ref="AK18:AM18"/>
    <mergeCell ref="A30:G30"/>
    <mergeCell ref="H85:L85"/>
    <mergeCell ref="A84:G84"/>
    <mergeCell ref="U53:AE53"/>
    <mergeCell ref="N53:T53"/>
    <mergeCell ref="AF53:AL53"/>
    <mergeCell ref="C53:M53"/>
    <mergeCell ref="Z49:AL49"/>
    <mergeCell ref="C51:AL51"/>
    <mergeCell ref="A81:G81"/>
    <mergeCell ref="A82:G82"/>
    <mergeCell ref="A83:G83"/>
    <mergeCell ref="X5:AM5"/>
    <mergeCell ref="AE8:AM8"/>
    <mergeCell ref="U86:AM86"/>
    <mergeCell ref="B2:E2"/>
    <mergeCell ref="M32:T32"/>
    <mergeCell ref="M33:T33"/>
    <mergeCell ref="M34:T34"/>
    <mergeCell ref="F2:G2"/>
    <mergeCell ref="H2:N2"/>
    <mergeCell ref="B3:S3"/>
    <mergeCell ref="T3:W3"/>
    <mergeCell ref="H86:L86"/>
    <mergeCell ref="C61:M61"/>
    <mergeCell ref="U85:AM85"/>
    <mergeCell ref="AF77:AI77"/>
    <mergeCell ref="U84:AM84"/>
    <mergeCell ref="A39:G39"/>
    <mergeCell ref="X3:Z3"/>
    <mergeCell ref="J15:L15"/>
    <mergeCell ref="Z18:AC18"/>
    <mergeCell ref="P15:R15"/>
    <mergeCell ref="O2:P2"/>
    <mergeCell ref="Q2:AL2"/>
    <mergeCell ref="AG18:AJ18"/>
    <mergeCell ref="Z15:AC15"/>
    <mergeCell ref="Z16:AC16"/>
    <mergeCell ref="AG16:AJ16"/>
    <mergeCell ref="S15:V15"/>
    <mergeCell ref="AK15:AM15"/>
    <mergeCell ref="AG15:AJ15"/>
    <mergeCell ref="H38:L38"/>
    <mergeCell ref="A38:G38"/>
    <mergeCell ref="M35:T35"/>
    <mergeCell ref="M36:T36"/>
    <mergeCell ref="AD15:AF15"/>
    <mergeCell ref="W15:Y15"/>
    <mergeCell ref="U38:AM38"/>
    <mergeCell ref="C22:AM22"/>
    <mergeCell ref="C23:AM23"/>
    <mergeCell ref="A5:A8"/>
    <mergeCell ref="A37:G37"/>
    <mergeCell ref="M30:T30"/>
    <mergeCell ref="M31:T31"/>
    <mergeCell ref="A15:C15"/>
    <mergeCell ref="G15:I15"/>
    <mergeCell ref="M15:O15"/>
    <mergeCell ref="A10:H12"/>
    <mergeCell ref="H20:J20"/>
    <mergeCell ref="H31:L31"/>
    <mergeCell ref="H32:L32"/>
    <mergeCell ref="A31:G31"/>
    <mergeCell ref="A32:G32"/>
    <mergeCell ref="A33:G33"/>
    <mergeCell ref="A34:G34"/>
    <mergeCell ref="A35:G35"/>
    <mergeCell ref="A36:G36"/>
    <mergeCell ref="I5:Q5"/>
    <mergeCell ref="K20:W20"/>
    <mergeCell ref="D15:F15"/>
  </mergeCells>
  <phoneticPr fontId="7"/>
  <dataValidations count="17">
    <dataValidation type="whole" allowBlank="1" showInputMessage="1" showErrorMessage="1" sqref="BF68:BM68 M66">
      <formula1>0</formula1>
      <formula2>20000</formula2>
    </dataValidation>
    <dataValidation type="list" allowBlank="1" showInputMessage="1" showErrorMessage="1" sqref="M30:T30">
      <formula1>INDIRECT($A$30)</formula1>
    </dataValidation>
    <dataValidation type="list" allowBlank="1" showInputMessage="1" showErrorMessage="1" sqref="M31:T31">
      <formula1>INDIRECT($A$31)</formula1>
    </dataValidation>
    <dataValidation type="list" allowBlank="1" showInputMessage="1" showErrorMessage="1" sqref="M32:T32">
      <formula1>INDIRECT($A$32)</formula1>
    </dataValidation>
    <dataValidation type="list" allowBlank="1" showInputMessage="1" showErrorMessage="1" sqref="M33:T33">
      <formula1>INDIRECT($A$33)</formula1>
    </dataValidation>
    <dataValidation type="list" allowBlank="1" showInputMessage="1" showErrorMessage="1" sqref="M34:T34">
      <formula1>INDIRECT($A$34)</formula1>
    </dataValidation>
    <dataValidation type="list" allowBlank="1" showInputMessage="1" showErrorMessage="1" sqref="M35:T35">
      <formula1>INDIRECT($A$35)</formula1>
    </dataValidation>
    <dataValidation type="list" allowBlank="1" showInputMessage="1" showErrorMessage="1" sqref="M36:T36">
      <formula1>INDIRECT($A$36)</formula1>
    </dataValidation>
    <dataValidation type="list" allowBlank="1" showInputMessage="1" showErrorMessage="1" sqref="M37:T37">
      <formula1>INDIRECT($A$37)</formula1>
    </dataValidation>
    <dataValidation type="list" allowBlank="1" showInputMessage="1" showErrorMessage="1" sqref="M38:T38">
      <formula1>INDIRECT($A$38)</formula1>
    </dataValidation>
    <dataValidation type="list" allowBlank="1" showInputMessage="1" showErrorMessage="1" sqref="M39:T39">
      <formula1>INDIRECT($A$39)</formula1>
    </dataValidation>
    <dataValidation type="list" allowBlank="1" showInputMessage="1" showErrorMessage="1" sqref="AD18:AF18 AD100:AF100">
      <formula1>個別協議</formula1>
    </dataValidation>
    <dataValidation type="list" allowBlank="1" showInputMessage="1" showErrorMessage="1" sqref="A30:G39">
      <formula1>内訳</formula1>
    </dataValidation>
    <dataValidation type="list" allowBlank="1" showInputMessage="1" showErrorMessage="1" sqref="M104:T108">
      <formula1>$AX$105:$AX$109</formula1>
    </dataValidation>
    <dataValidation type="list" allowBlank="1" showInputMessage="1" showErrorMessage="1" sqref="A81:G90">
      <formula1>内訳②</formula1>
    </dataValidation>
    <dataValidation type="list" allowBlank="1" showInputMessage="1" showErrorMessage="1" sqref="M81:T90">
      <formula1>INDIRECT(A81)</formula1>
    </dataValidation>
    <dataValidation type="list" allowBlank="1" showInputMessage="1" showErrorMessage="1" sqref="I10:I12">
      <formula1>"□,☑"</formula1>
    </dataValidation>
  </dataValidations>
  <printOptions horizontalCentered="1"/>
  <pageMargins left="0.55118110236220474" right="0.55118110236220474" top="0.82677165354330717" bottom="0.43307086614173229" header="0.51181102362204722" footer="0.35433070866141736"/>
  <pageSetup paperSize="9" scale="97" orientation="portrait" r:id="rId1"/>
  <headerFooter alignWithMargins="0"/>
  <rowBreaks count="3" manualBreakCount="3">
    <brk id="40" max="38" man="1"/>
    <brk id="73" max="38" man="1"/>
    <brk id="94"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703" r:id="rId4" name="Check Box 127">
              <controlPr defaultSize="0" autoFill="0" autoLine="0" autoPict="0">
                <anchor moveWithCells="1">
                  <from>
                    <xdr:col>5</xdr:col>
                    <xdr:colOff>47625</xdr:colOff>
                    <xdr:row>1</xdr:row>
                    <xdr:rowOff>76200</xdr:rowOff>
                  </from>
                  <to>
                    <xdr:col>6</xdr:col>
                    <xdr:colOff>114300</xdr:colOff>
                    <xdr:row>1</xdr:row>
                    <xdr:rowOff>333375</xdr:rowOff>
                  </to>
                </anchor>
              </controlPr>
            </control>
          </mc:Choice>
        </mc:AlternateContent>
        <mc:AlternateContent xmlns:mc="http://schemas.openxmlformats.org/markup-compatibility/2006">
          <mc:Choice Requires="x14">
            <control shapeId="24705" r:id="rId5" name="Check Box 129">
              <controlPr defaultSize="0" autoFill="0" autoLine="0" autoPict="0">
                <anchor moveWithCells="1">
                  <from>
                    <xdr:col>14</xdr:col>
                    <xdr:colOff>57150</xdr:colOff>
                    <xdr:row>1</xdr:row>
                    <xdr:rowOff>57150</xdr:rowOff>
                  </from>
                  <to>
                    <xdr:col>15</xdr:col>
                    <xdr:colOff>133350</xdr:colOff>
                    <xdr:row>1</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計算用!$A$39:$A$46</xm:f>
          </x14:formula1>
          <xm:sqref>H20:J20</xm:sqref>
        </x14:dataValidation>
        <x14:dataValidation type="list" allowBlank="1" showInputMessage="1" showErrorMessage="1">
          <x14:formula1>
            <xm:f>計算用!$A$2:$A$36</xm:f>
          </x14:formula1>
          <xm:sqref>J9 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39"/>
  <sheetViews>
    <sheetView view="pageBreakPreview" zoomScaleNormal="100" zoomScaleSheetLayoutView="100" workbookViewId="0">
      <selection activeCell="A33" sqref="A33:AI34"/>
    </sheetView>
  </sheetViews>
  <sheetFormatPr defaultColWidth="9" defaultRowHeight="13.5"/>
  <cols>
    <col min="1" max="14" width="2.5" style="243" customWidth="1"/>
    <col min="15" max="15" width="4.375" style="243" customWidth="1"/>
    <col min="16" max="36" width="2.5" style="243" customWidth="1"/>
    <col min="37" max="16384" width="9" style="243"/>
  </cols>
  <sheetData>
    <row r="1" spans="1:36">
      <c r="A1" s="599" t="s">
        <v>320</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row>
    <row r="2" spans="1:36">
      <c r="A2" s="601" t="s">
        <v>319</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row>
    <row r="3" spans="1:36">
      <c r="A3" s="602"/>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row>
    <row r="4" spans="1:36">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row>
    <row r="5" spans="1:36" ht="15" thickBot="1">
      <c r="A5" s="267" t="s">
        <v>318</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row>
    <row r="6" spans="1:36">
      <c r="A6" s="265"/>
      <c r="B6" s="603" t="s">
        <v>317</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5"/>
      <c r="AJ6" s="265"/>
    </row>
    <row r="7" spans="1:36">
      <c r="A7" s="265"/>
      <c r="B7" s="606"/>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8"/>
      <c r="AJ7" s="265"/>
    </row>
    <row r="8" spans="1:36">
      <c r="A8" s="265"/>
      <c r="B8" s="606"/>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8"/>
      <c r="AJ8" s="265"/>
    </row>
    <row r="9" spans="1:36">
      <c r="A9" s="265"/>
      <c r="B9" s="606"/>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8"/>
      <c r="AJ9" s="265"/>
    </row>
    <row r="10" spans="1:36">
      <c r="A10" s="265"/>
      <c r="B10" s="606"/>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8"/>
      <c r="AJ10" s="265"/>
    </row>
    <row r="11" spans="1:36">
      <c r="A11" s="265"/>
      <c r="B11" s="606"/>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8"/>
      <c r="AJ11" s="265"/>
    </row>
    <row r="12" spans="1:36" ht="14.25" thickBot="1">
      <c r="A12" s="265"/>
      <c r="B12" s="609"/>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1"/>
      <c r="AJ12" s="265"/>
    </row>
    <row r="14" spans="1:36" ht="14.25" thickBot="1">
      <c r="A14" s="260" t="s">
        <v>316</v>
      </c>
    </row>
    <row r="15" spans="1:36" ht="19.5" customHeight="1" thickBot="1">
      <c r="C15" s="612" t="s">
        <v>315</v>
      </c>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4"/>
    </row>
    <row r="16" spans="1:36" ht="14.25">
      <c r="C16" s="264"/>
      <c r="D16" s="615" t="s">
        <v>314</v>
      </c>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6"/>
    </row>
    <row r="17" spans="1:37" ht="14.25">
      <c r="C17" s="263"/>
      <c r="D17" s="596" t="s">
        <v>313</v>
      </c>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8"/>
    </row>
    <row r="18" spans="1:37" ht="14.25">
      <c r="C18" s="263"/>
      <c r="D18" s="629" t="s">
        <v>312</v>
      </c>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1"/>
    </row>
    <row r="19" spans="1:37" ht="14.25">
      <c r="C19" s="263"/>
      <c r="D19" s="596" t="s">
        <v>311</v>
      </c>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8"/>
    </row>
    <row r="20" spans="1:37" ht="18.75" customHeight="1">
      <c r="C20" s="263"/>
      <c r="D20" s="632" t="s">
        <v>310</v>
      </c>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4"/>
    </row>
    <row r="21" spans="1:37" ht="62.25" customHeight="1" thickBot="1">
      <c r="C21" s="262"/>
      <c r="D21" s="635" t="s">
        <v>309</v>
      </c>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7"/>
    </row>
    <row r="22" spans="1:37" ht="18.75" customHeight="1">
      <c r="C22" s="261"/>
      <c r="D22" s="638" t="s">
        <v>308</v>
      </c>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row>
    <row r="23" spans="1:37" ht="18.75" customHeight="1">
      <c r="C23" s="261"/>
      <c r="D23" s="639" t="s">
        <v>307</v>
      </c>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row>
    <row r="24" spans="1:37" ht="6.75" customHeight="1">
      <c r="C24" s="25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row>
    <row r="25" spans="1:37" ht="18.75" customHeight="1" thickBot="1">
      <c r="A25" s="260" t="s">
        <v>306</v>
      </c>
      <c r="C25" s="259"/>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row>
    <row r="26" spans="1:37" ht="18.75" customHeight="1">
      <c r="B26" s="617" t="s">
        <v>305</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9"/>
    </row>
    <row r="27" spans="1:37" ht="18.75" customHeight="1">
      <c r="B27" s="620"/>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2"/>
    </row>
    <row r="28" spans="1:37" ht="18.75" customHeight="1">
      <c r="B28" s="620"/>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2"/>
    </row>
    <row r="29" spans="1:37" ht="18.75" customHeight="1" thickBot="1">
      <c r="B29" s="623"/>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5"/>
    </row>
    <row r="30" spans="1:37" ht="18.75" customHeight="1">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row>
    <row r="31" spans="1:37" ht="18.75" customHeight="1">
      <c r="A31" s="256"/>
      <c r="B31" s="256"/>
      <c r="C31" s="257" t="s">
        <v>304</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row>
    <row r="32" spans="1:37" ht="18.75" customHeight="1"/>
    <row r="33" spans="1:36" ht="31.5" customHeight="1">
      <c r="A33" s="626" t="s">
        <v>303</v>
      </c>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row>
    <row r="34" spans="1:36" ht="18.75" hidden="1" customHeight="1">
      <c r="A34" s="626"/>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row>
    <row r="35" spans="1:36" ht="18.75" customHeight="1">
      <c r="A35" s="641" t="s">
        <v>302</v>
      </c>
      <c r="B35" s="641"/>
      <c r="C35" s="641"/>
      <c r="D35" s="641"/>
      <c r="E35" s="642"/>
      <c r="F35" s="642"/>
      <c r="G35" s="642"/>
      <c r="H35" s="642"/>
      <c r="I35" s="642"/>
      <c r="J35" s="642"/>
      <c r="K35" s="642"/>
      <c r="L35" s="642"/>
      <c r="M35" s="627" t="s">
        <v>301</v>
      </c>
      <c r="N35" s="627"/>
      <c r="O35" s="627"/>
      <c r="P35" s="628"/>
      <c r="Q35" s="628"/>
      <c r="R35" s="628"/>
      <c r="S35" s="628"/>
      <c r="T35" s="628"/>
      <c r="U35" s="628"/>
      <c r="V35" s="628"/>
      <c r="W35" s="628"/>
      <c r="X35" s="628"/>
      <c r="Y35" s="628"/>
      <c r="Z35" s="628"/>
      <c r="AA35" s="628"/>
      <c r="AB35" s="628"/>
      <c r="AC35" s="628"/>
      <c r="AD35" s="628"/>
      <c r="AE35" s="628"/>
      <c r="AF35" s="628"/>
      <c r="AG35" s="628"/>
      <c r="AH35" s="628"/>
      <c r="AI35" s="628"/>
    </row>
    <row r="36" spans="1:36" ht="18.75" customHeight="1">
      <c r="A36" s="255"/>
      <c r="B36" s="254"/>
      <c r="C36" s="254"/>
      <c r="D36" s="254"/>
      <c r="E36" s="254"/>
      <c r="F36" s="254"/>
      <c r="G36" s="254"/>
      <c r="H36" s="254"/>
      <c r="I36" s="254"/>
      <c r="J36" s="254"/>
      <c r="K36" s="254"/>
      <c r="L36" s="254"/>
      <c r="M36" s="643" t="s">
        <v>300</v>
      </c>
      <c r="N36" s="643"/>
      <c r="O36" s="643"/>
      <c r="P36" s="627" t="s">
        <v>299</v>
      </c>
      <c r="Q36" s="627"/>
      <c r="R36" s="628"/>
      <c r="S36" s="628"/>
      <c r="T36" s="628"/>
      <c r="U36" s="628"/>
      <c r="V36" s="628"/>
      <c r="W36" s="644" t="s">
        <v>298</v>
      </c>
      <c r="X36" s="644"/>
      <c r="Y36" s="628"/>
      <c r="Z36" s="628"/>
      <c r="AA36" s="628"/>
      <c r="AB36" s="628"/>
      <c r="AC36" s="628"/>
      <c r="AD36" s="628"/>
      <c r="AE36" s="628"/>
      <c r="AF36" s="628"/>
      <c r="AG36" s="628"/>
      <c r="AH36" s="602"/>
      <c r="AI36" s="602"/>
    </row>
    <row r="37" spans="1:36">
      <c r="A37" s="249"/>
      <c r="B37" s="253"/>
      <c r="C37" s="253"/>
      <c r="D37" s="253"/>
      <c r="E37" s="253"/>
      <c r="F37" s="253"/>
      <c r="G37" s="253"/>
      <c r="H37" s="253"/>
      <c r="I37" s="253"/>
      <c r="J37" s="253"/>
      <c r="K37" s="253"/>
      <c r="L37" s="253"/>
      <c r="M37" s="253"/>
      <c r="N37" s="253"/>
      <c r="O37" s="249"/>
      <c r="P37" s="253"/>
      <c r="Q37" s="252"/>
      <c r="R37" s="252"/>
      <c r="S37" s="252"/>
      <c r="T37" s="252"/>
      <c r="U37" s="252"/>
      <c r="V37" s="251"/>
      <c r="W37" s="251"/>
      <c r="X37" s="251"/>
      <c r="Y37" s="251"/>
      <c r="Z37" s="251"/>
      <c r="AA37" s="251"/>
      <c r="AB37" s="251"/>
      <c r="AC37" s="251"/>
      <c r="AD37" s="251"/>
      <c r="AE37" s="251"/>
      <c r="AF37" s="251"/>
      <c r="AG37" s="251"/>
      <c r="AH37" s="250"/>
      <c r="AI37" s="249"/>
    </row>
    <row r="38" spans="1:36">
      <c r="B38" s="248"/>
      <c r="C38" s="247"/>
      <c r="D38" s="245"/>
      <c r="E38" s="245"/>
      <c r="F38" s="245"/>
      <c r="G38" s="245"/>
      <c r="H38" s="245"/>
      <c r="I38" s="245"/>
      <c r="J38" s="245"/>
      <c r="K38" s="245"/>
      <c r="L38" s="245"/>
      <c r="M38" s="245"/>
      <c r="N38" s="245"/>
      <c r="O38" s="245"/>
      <c r="P38" s="245"/>
      <c r="Q38" s="245"/>
      <c r="R38" s="245"/>
      <c r="S38" s="245"/>
      <c r="T38" s="245"/>
      <c r="U38" s="245"/>
      <c r="V38" s="245"/>
      <c r="W38" s="245"/>
      <c r="X38" s="245"/>
      <c r="Y38" s="245"/>
      <c r="Z38" s="246"/>
      <c r="AA38" s="246"/>
      <c r="AB38" s="246"/>
      <c r="AC38" s="246"/>
      <c r="AD38" s="246"/>
      <c r="AE38" s="246"/>
      <c r="AF38" s="246"/>
      <c r="AG38" s="246"/>
      <c r="AH38" s="246"/>
      <c r="AI38" s="245"/>
      <c r="AJ38" s="245"/>
    </row>
    <row r="39" spans="1:36">
      <c r="B39" s="244"/>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row>
  </sheetData>
  <sheetProtection password="EB51" sheet="1" objects="1" scenarios="1"/>
  <mergeCells count="25">
    <mergeCell ref="C39:AJ39"/>
    <mergeCell ref="A35:D35"/>
    <mergeCell ref="E35:L35"/>
    <mergeCell ref="M36:O36"/>
    <mergeCell ref="P36:Q36"/>
    <mergeCell ref="R36:V36"/>
    <mergeCell ref="W36:X36"/>
    <mergeCell ref="Y36:AG36"/>
    <mergeCell ref="AH36:AI36"/>
    <mergeCell ref="B26:AI29"/>
    <mergeCell ref="A33:AI34"/>
    <mergeCell ref="M35:O35"/>
    <mergeCell ref="P35:AI35"/>
    <mergeCell ref="D18:AI18"/>
    <mergeCell ref="D19:AI19"/>
    <mergeCell ref="D20:AI20"/>
    <mergeCell ref="D21:AI21"/>
    <mergeCell ref="D22:AI22"/>
    <mergeCell ref="D23:AI24"/>
    <mergeCell ref="D17:AI17"/>
    <mergeCell ref="A1:AJ1"/>
    <mergeCell ref="A2:AJ3"/>
    <mergeCell ref="B6:AI12"/>
    <mergeCell ref="C15:AI15"/>
    <mergeCell ref="D16:AI16"/>
  </mergeCells>
  <phoneticPr fontId="7"/>
  <dataValidations count="2">
    <dataValidation type="list" allowBlank="1" showInputMessage="1" showErrorMessage="1" sqref="C16:C21">
      <formula1>"　,☑"</formula1>
    </dataValidation>
    <dataValidation imeMode="hiragana" allowBlank="1" showInputMessage="1" showErrorMessage="1" sqref="V37 R36"/>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31"/>
  <sheetViews>
    <sheetView view="pageBreakPreview" zoomScaleNormal="100" zoomScaleSheetLayoutView="100" workbookViewId="0">
      <selection activeCell="A33" sqref="A33:AI34"/>
    </sheetView>
  </sheetViews>
  <sheetFormatPr defaultColWidth="9" defaultRowHeight="13.5"/>
  <cols>
    <col min="1" max="14" width="2.5" style="243" customWidth="1"/>
    <col min="15" max="15" width="4.375" style="243" customWidth="1"/>
    <col min="16" max="36" width="2.5" style="243" customWidth="1"/>
    <col min="37" max="16384" width="9" style="243"/>
  </cols>
  <sheetData>
    <row r="1" spans="1:36" ht="18.75" customHeight="1">
      <c r="A1" s="645" t="s">
        <v>324</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row>
    <row r="2" spans="1:36">
      <c r="A2" s="601" t="s">
        <v>319</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row>
    <row r="3" spans="1:36">
      <c r="A3" s="602"/>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row>
    <row r="5" spans="1:36" ht="14.25" thickBot="1">
      <c r="A5" s="260" t="s">
        <v>323</v>
      </c>
    </row>
    <row r="6" spans="1:36" ht="19.5" customHeight="1" thickBot="1">
      <c r="C6" s="612" t="s">
        <v>315</v>
      </c>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4"/>
    </row>
    <row r="7" spans="1:36" ht="14.25">
      <c r="C7" s="271"/>
      <c r="D7" s="615" t="s">
        <v>314</v>
      </c>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6"/>
    </row>
    <row r="8" spans="1:36" ht="14.25">
      <c r="C8" s="270"/>
      <c r="D8" s="596" t="s">
        <v>313</v>
      </c>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8"/>
    </row>
    <row r="9" spans="1:36" ht="14.25">
      <c r="C9" s="270"/>
      <c r="D9" s="629" t="s">
        <v>322</v>
      </c>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1"/>
    </row>
    <row r="10" spans="1:36" ht="14.25">
      <c r="C10" s="270"/>
      <c r="D10" s="629" t="s">
        <v>321</v>
      </c>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1"/>
    </row>
    <row r="11" spans="1:36" ht="14.25">
      <c r="C11" s="270"/>
      <c r="D11" s="596" t="s">
        <v>311</v>
      </c>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8"/>
    </row>
    <row r="12" spans="1:36" ht="18.75" customHeight="1">
      <c r="C12" s="269"/>
      <c r="D12" s="632" t="s">
        <v>310</v>
      </c>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4"/>
    </row>
    <row r="13" spans="1:36" ht="62.25" customHeight="1" thickBot="1">
      <c r="C13" s="268"/>
      <c r="D13" s="635" t="s">
        <v>309</v>
      </c>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7"/>
    </row>
    <row r="14" spans="1:36" ht="18.75" customHeight="1">
      <c r="C14" s="261"/>
      <c r="D14" s="638" t="s">
        <v>308</v>
      </c>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row>
    <row r="15" spans="1:36" ht="18.75" customHeight="1">
      <c r="C15" s="261"/>
      <c r="D15" s="639" t="s">
        <v>307</v>
      </c>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row>
    <row r="16" spans="1:36" ht="6.75" customHeight="1">
      <c r="C16" s="25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row>
    <row r="17" spans="1:37" ht="18.75" customHeight="1" thickBot="1">
      <c r="A17" s="260" t="s">
        <v>306</v>
      </c>
      <c r="C17" s="259"/>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row>
    <row r="18" spans="1:37" ht="18.75" customHeight="1">
      <c r="B18" s="617" t="s">
        <v>305</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9"/>
    </row>
    <row r="19" spans="1:37" ht="18.75" customHeight="1">
      <c r="B19" s="620"/>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2"/>
    </row>
    <row r="20" spans="1:37" ht="18.75" customHeight="1">
      <c r="B20" s="620"/>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2"/>
    </row>
    <row r="21" spans="1:37" ht="18.75" customHeight="1" thickBot="1">
      <c r="B21" s="623"/>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5"/>
    </row>
    <row r="22" spans="1:37" ht="18.75" customHeight="1">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row>
    <row r="23" spans="1:37" ht="18.75" customHeight="1">
      <c r="A23" s="256"/>
      <c r="B23" s="256"/>
      <c r="C23" s="257" t="s">
        <v>304</v>
      </c>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row>
    <row r="24" spans="1:37" ht="18.75" customHeight="1"/>
    <row r="25" spans="1:37" ht="31.5" customHeight="1">
      <c r="A25" s="626" t="s">
        <v>303</v>
      </c>
      <c r="B25" s="626"/>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row>
    <row r="26" spans="1:37" ht="18.75" hidden="1" customHeight="1">
      <c r="A26" s="626"/>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row>
    <row r="27" spans="1:37" ht="18.75" customHeight="1">
      <c r="A27" s="641" t="s">
        <v>302</v>
      </c>
      <c r="B27" s="641"/>
      <c r="C27" s="641"/>
      <c r="D27" s="641"/>
      <c r="E27" s="642"/>
      <c r="F27" s="642"/>
      <c r="G27" s="642"/>
      <c r="H27" s="642"/>
      <c r="I27" s="642"/>
      <c r="J27" s="642"/>
      <c r="K27" s="642"/>
      <c r="L27" s="642"/>
      <c r="M27" s="627" t="s">
        <v>301</v>
      </c>
      <c r="N27" s="627"/>
      <c r="O27" s="627"/>
      <c r="P27" s="628"/>
      <c r="Q27" s="628"/>
      <c r="R27" s="628"/>
      <c r="S27" s="628"/>
      <c r="T27" s="628"/>
      <c r="U27" s="628"/>
      <c r="V27" s="628"/>
      <c r="W27" s="628"/>
      <c r="X27" s="628"/>
      <c r="Y27" s="628"/>
      <c r="Z27" s="628"/>
      <c r="AA27" s="628"/>
      <c r="AB27" s="628"/>
      <c r="AC27" s="628"/>
      <c r="AD27" s="628"/>
      <c r="AE27" s="628"/>
      <c r="AF27" s="628"/>
      <c r="AG27" s="628"/>
      <c r="AH27" s="628"/>
      <c r="AI27" s="628"/>
    </row>
    <row r="28" spans="1:37" ht="18.75" customHeight="1">
      <c r="A28" s="255"/>
      <c r="B28" s="254"/>
      <c r="C28" s="254"/>
      <c r="D28" s="254"/>
      <c r="E28" s="254"/>
      <c r="F28" s="254"/>
      <c r="G28" s="254"/>
      <c r="H28" s="254"/>
      <c r="I28" s="254"/>
      <c r="J28" s="254"/>
      <c r="K28" s="254"/>
      <c r="L28" s="254"/>
      <c r="M28" s="643" t="s">
        <v>300</v>
      </c>
      <c r="N28" s="643"/>
      <c r="O28" s="643"/>
      <c r="P28" s="627" t="s">
        <v>299</v>
      </c>
      <c r="Q28" s="627"/>
      <c r="R28" s="628"/>
      <c r="S28" s="628"/>
      <c r="T28" s="628"/>
      <c r="U28" s="628"/>
      <c r="V28" s="628"/>
      <c r="W28" s="644" t="s">
        <v>298</v>
      </c>
      <c r="X28" s="644"/>
      <c r="Y28" s="628"/>
      <c r="Z28" s="628"/>
      <c r="AA28" s="628"/>
      <c r="AB28" s="628"/>
      <c r="AC28" s="628"/>
      <c r="AD28" s="628"/>
      <c r="AE28" s="628"/>
      <c r="AF28" s="628"/>
      <c r="AG28" s="628"/>
      <c r="AH28" s="602"/>
      <c r="AI28" s="602"/>
    </row>
    <row r="29" spans="1:37">
      <c r="A29" s="249"/>
      <c r="B29" s="253"/>
      <c r="C29" s="253"/>
      <c r="D29" s="253"/>
      <c r="E29" s="253"/>
      <c r="F29" s="253"/>
      <c r="G29" s="253"/>
      <c r="H29" s="253"/>
      <c r="I29" s="253"/>
      <c r="J29" s="253"/>
      <c r="K29" s="253"/>
      <c r="L29" s="253"/>
      <c r="M29" s="253"/>
      <c r="N29" s="253"/>
      <c r="O29" s="249"/>
      <c r="P29" s="253"/>
      <c r="Q29" s="252"/>
      <c r="R29" s="252"/>
      <c r="S29" s="252"/>
      <c r="T29" s="252"/>
      <c r="U29" s="252"/>
      <c r="V29" s="251"/>
      <c r="W29" s="251"/>
      <c r="X29" s="251"/>
      <c r="Y29" s="251"/>
      <c r="Z29" s="251"/>
      <c r="AA29" s="251"/>
      <c r="AB29" s="251"/>
      <c r="AC29" s="251"/>
      <c r="AD29" s="251"/>
      <c r="AE29" s="251"/>
      <c r="AF29" s="251"/>
      <c r="AG29" s="251"/>
      <c r="AH29" s="250"/>
      <c r="AI29" s="249"/>
    </row>
    <row r="30" spans="1:37">
      <c r="B30" s="248"/>
      <c r="C30" s="247"/>
      <c r="D30" s="245"/>
      <c r="E30" s="245"/>
      <c r="F30" s="245"/>
      <c r="G30" s="245"/>
      <c r="H30" s="245"/>
      <c r="I30" s="245"/>
      <c r="J30" s="245"/>
      <c r="K30" s="245"/>
      <c r="L30" s="245"/>
      <c r="M30" s="245"/>
      <c r="N30" s="245"/>
      <c r="O30" s="245"/>
      <c r="P30" s="245"/>
      <c r="Q30" s="245"/>
      <c r="R30" s="245"/>
      <c r="S30" s="245"/>
      <c r="T30" s="245"/>
      <c r="U30" s="245"/>
      <c r="V30" s="245"/>
      <c r="W30" s="245"/>
      <c r="X30" s="245"/>
      <c r="Y30" s="245"/>
      <c r="Z30" s="246"/>
      <c r="AA30" s="246"/>
      <c r="AB30" s="246"/>
      <c r="AC30" s="246"/>
      <c r="AD30" s="246"/>
      <c r="AE30" s="246"/>
      <c r="AF30" s="246"/>
      <c r="AG30" s="246"/>
      <c r="AH30" s="246"/>
      <c r="AI30" s="245"/>
      <c r="AJ30" s="245"/>
    </row>
    <row r="31" spans="1:37">
      <c r="B31" s="244"/>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row>
  </sheetData>
  <sheetProtection password="EB51" sheet="1" objects="1" scenarios="1"/>
  <mergeCells count="25">
    <mergeCell ref="C31:AJ31"/>
    <mergeCell ref="A27:D27"/>
    <mergeCell ref="E27:L27"/>
    <mergeCell ref="M28:O28"/>
    <mergeCell ref="P28:Q28"/>
    <mergeCell ref="R28:V28"/>
    <mergeCell ref="W28:X28"/>
    <mergeCell ref="Y28:AG28"/>
    <mergeCell ref="AH28:AI28"/>
    <mergeCell ref="B18:AI21"/>
    <mergeCell ref="A25:AI26"/>
    <mergeCell ref="M27:O27"/>
    <mergeCell ref="P27:AI27"/>
    <mergeCell ref="D10:AI10"/>
    <mergeCell ref="D11:AI11"/>
    <mergeCell ref="D12:AI12"/>
    <mergeCell ref="D13:AI13"/>
    <mergeCell ref="D14:AI14"/>
    <mergeCell ref="D15:AI16"/>
    <mergeCell ref="D9:AI9"/>
    <mergeCell ref="A1:AJ1"/>
    <mergeCell ref="A2:AJ3"/>
    <mergeCell ref="C6:AI6"/>
    <mergeCell ref="D7:AI7"/>
    <mergeCell ref="D8:AI8"/>
  </mergeCells>
  <phoneticPr fontId="7"/>
  <dataValidations count="2">
    <dataValidation type="list" allowBlank="1" showInputMessage="1" showErrorMessage="1" sqref="C7:C13">
      <formula1>"　,☑"</formula1>
    </dataValidation>
    <dataValidation imeMode="hiragana" allowBlank="1" showInputMessage="1" showErrorMessage="1" sqref="V29 R28"/>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2"/>
  <sheetViews>
    <sheetView showGridLines="0" view="pageBreakPreview" zoomScale="85" zoomScaleNormal="85" zoomScaleSheetLayoutView="85" zoomScalePageLayoutView="85" workbookViewId="0">
      <selection activeCell="B9" sqref="B9"/>
    </sheetView>
  </sheetViews>
  <sheetFormatPr defaultColWidth="9" defaultRowHeight="13.5"/>
  <cols>
    <col min="1" max="1" width="13.625" style="272" customWidth="1"/>
    <col min="2" max="2" width="100.375" style="272" customWidth="1"/>
    <col min="3" max="3" width="27.75" style="273" customWidth="1"/>
    <col min="4" max="16384" width="9" style="272"/>
  </cols>
  <sheetData>
    <row r="1" spans="1:4" ht="26.25" customHeight="1">
      <c r="A1" s="648" t="s">
        <v>368</v>
      </c>
      <c r="B1" s="648"/>
      <c r="C1" s="648"/>
    </row>
    <row r="2" spans="1:4" ht="34.5" customHeight="1">
      <c r="A2" s="656" t="s">
        <v>367</v>
      </c>
      <c r="B2" s="656"/>
      <c r="C2" s="656"/>
    </row>
    <row r="3" spans="1:4" ht="16.5" customHeight="1">
      <c r="A3" s="653"/>
      <c r="B3" s="653"/>
      <c r="D3" s="294"/>
    </row>
    <row r="4" spans="1:4" ht="16.5" customHeight="1" thickBot="1">
      <c r="A4" s="296"/>
      <c r="B4" s="296"/>
      <c r="C4" s="295" t="s">
        <v>366</v>
      </c>
      <c r="D4" s="294"/>
    </row>
    <row r="5" spans="1:4" ht="38.25" customHeight="1" thickBot="1">
      <c r="A5" s="654" t="s">
        <v>365</v>
      </c>
      <c r="B5" s="655"/>
      <c r="C5" s="293"/>
      <c r="D5" s="292" t="str">
        <f>IF(C5="×","１つでも「×」がある場合、5/8以降の内療養は対象外になります。","")</f>
        <v/>
      </c>
    </row>
    <row r="6" spans="1:4" ht="38.25" customHeight="1" thickBot="1">
      <c r="A6" s="649" t="s">
        <v>364</v>
      </c>
      <c r="B6" s="650"/>
      <c r="C6" s="291"/>
    </row>
    <row r="7" spans="1:4" ht="311.25" customHeight="1" thickBot="1">
      <c r="A7" s="279" t="s">
        <v>363</v>
      </c>
      <c r="B7" s="290" t="s">
        <v>362</v>
      </c>
      <c r="C7" s="286"/>
      <c r="D7" s="285" t="str">
        <f>IF(C7="×","１つでも「×」がある場合、5/8以降の内療養は対象外になります。","")</f>
        <v/>
      </c>
    </row>
    <row r="8" spans="1:4" ht="112.5" customHeight="1" thickBot="1">
      <c r="A8" s="279" t="s">
        <v>361</v>
      </c>
      <c r="B8" s="290" t="s">
        <v>360</v>
      </c>
      <c r="C8" s="289"/>
    </row>
    <row r="9" spans="1:4" ht="167.25" customHeight="1" thickBot="1">
      <c r="A9" s="277" t="s">
        <v>359</v>
      </c>
      <c r="B9" s="283" t="s">
        <v>358</v>
      </c>
      <c r="C9" s="282"/>
    </row>
    <row r="10" spans="1:4" ht="84.75" customHeight="1" thickBot="1">
      <c r="A10" s="277" t="s">
        <v>357</v>
      </c>
      <c r="B10" s="283" t="s">
        <v>356</v>
      </c>
      <c r="C10" s="286"/>
      <c r="D10" s="285" t="str">
        <f>IF(C10="×","１つでも「×」がある場合、5/8以降の内療養は対象外になります。","")</f>
        <v/>
      </c>
    </row>
    <row r="11" spans="1:4" ht="29.25" thickBot="1">
      <c r="A11" s="277" t="s">
        <v>355</v>
      </c>
      <c r="B11" s="283" t="s">
        <v>354</v>
      </c>
      <c r="C11" s="282"/>
    </row>
    <row r="12" spans="1:4" ht="92.25" customHeight="1" thickBot="1">
      <c r="A12" s="277" t="s">
        <v>353</v>
      </c>
      <c r="B12" s="283" t="s">
        <v>352</v>
      </c>
      <c r="C12" s="286"/>
      <c r="D12" s="285" t="str">
        <f>IF(C12="×","１つでも「×」がある場合、5/8以降の内療養は対象外になります。","")</f>
        <v/>
      </c>
    </row>
    <row r="13" spans="1:4" ht="29.25" thickBot="1">
      <c r="A13" s="277" t="s">
        <v>351</v>
      </c>
      <c r="B13" s="283" t="s">
        <v>350</v>
      </c>
      <c r="C13" s="282"/>
    </row>
    <row r="14" spans="1:4" ht="43.5" thickBot="1">
      <c r="A14" s="277" t="s">
        <v>349</v>
      </c>
      <c r="B14" s="288" t="s">
        <v>348</v>
      </c>
      <c r="C14" s="286"/>
      <c r="D14" s="285" t="str">
        <f>IF(C14="×","１つでも「×」がある場合、5/8以降の内療養は対象外になります。","")</f>
        <v/>
      </c>
    </row>
    <row r="15" spans="1:4" ht="45" customHeight="1" thickBot="1">
      <c r="A15" s="277" t="s">
        <v>347</v>
      </c>
      <c r="B15" s="283" t="s">
        <v>346</v>
      </c>
      <c r="C15" s="282"/>
    </row>
    <row r="16" spans="1:4" ht="93.75" customHeight="1" thickBot="1">
      <c r="A16" s="284" t="s">
        <v>345</v>
      </c>
      <c r="B16" s="287" t="s">
        <v>344</v>
      </c>
      <c r="C16" s="286"/>
      <c r="D16" s="285" t="str">
        <f>IF(C16="×","１つでも「×」がある場合、5/8以降の内療養は対象外になります。","")</f>
        <v/>
      </c>
    </row>
    <row r="17" spans="1:5" ht="58.5" customHeight="1" thickBot="1">
      <c r="A17" s="284" t="s">
        <v>343</v>
      </c>
      <c r="B17" s="283" t="s">
        <v>342</v>
      </c>
      <c r="C17" s="282"/>
      <c r="D17" s="280"/>
    </row>
    <row r="18" spans="1:5" ht="20.25" customHeight="1">
      <c r="A18" s="652"/>
      <c r="B18" s="652"/>
      <c r="C18" s="281"/>
      <c r="D18" s="280"/>
    </row>
    <row r="19" spans="1:5" ht="44.25" customHeight="1">
      <c r="A19" s="651" t="s">
        <v>341</v>
      </c>
      <c r="B19" s="651"/>
      <c r="C19" s="651"/>
    </row>
    <row r="20" spans="1:5" ht="44.25" customHeight="1">
      <c r="A20" s="279" t="s">
        <v>340</v>
      </c>
      <c r="B20" s="277">
        <f>IF('別紙4-1_体制ﾁｪｯｸﾘｽﾄ(0507まで)'!P35&lt;&gt;"",'別紙4-1_体制ﾁｪｯｸﾘｽﾄ(0507まで)'!P35,'別紙4-2_体制ﾁｪｯｸﾘｽﾄ(0508以降)'!P27)</f>
        <v>0</v>
      </c>
      <c r="C20" s="275"/>
    </row>
    <row r="21" spans="1:5" ht="44.25" customHeight="1">
      <c r="A21" s="277" t="s">
        <v>339</v>
      </c>
      <c r="B21" s="277" t="str">
        <f>IF('別紙4-1_体制ﾁｪｯｸﾘｽﾄ(0507まで)'!Y36&lt;&gt;"",'別紙4-1_体制ﾁｪｯｸﾘｽﾄ(0507まで)'!R36&amp;"    "&amp;'別紙4-1_体制ﾁｪｯｸﾘｽﾄ(0507まで)'!Y36,'別紙4-2_体制ﾁｪｯｸﾘｽﾄ(0508以降)'!R28&amp;"    "&amp;'別紙4-2_体制ﾁｪｯｸﾘｽﾄ(0508以降)'!Y28)</f>
        <v xml:space="preserve">    </v>
      </c>
      <c r="C21" s="278"/>
    </row>
    <row r="22" spans="1:5" ht="44.25" customHeight="1">
      <c r="A22" s="277" t="s">
        <v>338</v>
      </c>
      <c r="B22" s="276">
        <f>IF('別紙4-1_体制ﾁｪｯｸﾘｽﾄ(0507まで)'!E35&lt;&gt;"",'別紙4-1_体制ﾁｪｯｸﾘｽﾄ(0507まで)'!E35,'別紙4-2_体制ﾁｪｯｸﾘｽﾄ(0508以降)'!E27)</f>
        <v>0</v>
      </c>
      <c r="C22" s="275"/>
    </row>
    <row r="23" spans="1:5" ht="33.75" customHeight="1">
      <c r="A23" s="647" t="str">
        <f>IF(OR(C5="×",C10="×",C7="×",C12="×",C14="×",C16="×"),"１つでも「×」がある場合、5/8以降の施設内療養は対象外になります。","")</f>
        <v/>
      </c>
      <c r="B23" s="647"/>
    </row>
    <row r="25" spans="1:5" hidden="1"/>
    <row r="26" spans="1:5" hidden="1">
      <c r="D26" s="272" t="s">
        <v>337</v>
      </c>
      <c r="E26" s="272" t="s">
        <v>14</v>
      </c>
    </row>
    <row r="27" spans="1:5" hidden="1">
      <c r="C27" s="274" t="s">
        <v>336</v>
      </c>
      <c r="D27" s="272" t="s">
        <v>335</v>
      </c>
      <c r="E27" s="272" t="s">
        <v>15</v>
      </c>
    </row>
    <row r="28" spans="1:5" hidden="1">
      <c r="C28" s="274" t="str">
        <f>IF(AND(C5="○",C10="○",C7="○",C12="○",OR(C14="○",C14="△"),OR(C16="○",C16="△")),"","×")</f>
        <v>×</v>
      </c>
      <c r="D28" s="272" t="s">
        <v>334</v>
      </c>
      <c r="E28" s="272" t="s">
        <v>22</v>
      </c>
    </row>
    <row r="29" spans="1:5" hidden="1">
      <c r="E29" s="272" t="s">
        <v>16</v>
      </c>
    </row>
    <row r="30" spans="1:5" hidden="1">
      <c r="E30" s="272" t="s">
        <v>17</v>
      </c>
    </row>
    <row r="31" spans="1:5" hidden="1">
      <c r="E31" s="272" t="s">
        <v>18</v>
      </c>
    </row>
    <row r="32" spans="1:5" hidden="1">
      <c r="E32" s="272" t="s">
        <v>333</v>
      </c>
    </row>
    <row r="33" spans="5:5" hidden="1">
      <c r="E33" s="272" t="s">
        <v>19</v>
      </c>
    </row>
    <row r="34" spans="5:5" hidden="1">
      <c r="E34" s="272" t="s">
        <v>332</v>
      </c>
    </row>
    <row r="35" spans="5:5" hidden="1">
      <c r="E35" s="272" t="s">
        <v>331</v>
      </c>
    </row>
    <row r="36" spans="5:5" hidden="1">
      <c r="E36" s="272" t="s">
        <v>330</v>
      </c>
    </row>
    <row r="37" spans="5:5" hidden="1">
      <c r="E37" s="272" t="s">
        <v>329</v>
      </c>
    </row>
    <row r="38" spans="5:5" hidden="1">
      <c r="E38" s="272" t="s">
        <v>328</v>
      </c>
    </row>
    <row r="39" spans="5:5" hidden="1">
      <c r="E39" s="272" t="s">
        <v>327</v>
      </c>
    </row>
    <row r="40" spans="5:5" hidden="1">
      <c r="E40" s="272" t="s">
        <v>326</v>
      </c>
    </row>
    <row r="41" spans="5:5" hidden="1">
      <c r="E41" s="272" t="s">
        <v>325</v>
      </c>
    </row>
    <row r="42" spans="5:5" hidden="1"/>
  </sheetData>
  <sheetProtection algorithmName="SHA-512" hashValue="Vpg42RArsUNKRomk94KWokprfer40RGDosoEh9AMmc1wmv5w5MWqJse/9imuSP1+nsUXYT6wAyQZqLUvdnBVoQ==" saltValue="R1dp+yMXfBy1dAU57Sw5UQ==" spinCount="100000" sheet="1" objects="1" scenarios="1"/>
  <mergeCells count="8">
    <mergeCell ref="A23:B23"/>
    <mergeCell ref="A1:C1"/>
    <mergeCell ref="A6:B6"/>
    <mergeCell ref="A19:C19"/>
    <mergeCell ref="A18:B18"/>
    <mergeCell ref="A3:B3"/>
    <mergeCell ref="A5:B5"/>
    <mergeCell ref="A2:C2"/>
  </mergeCells>
  <phoneticPr fontId="7"/>
  <conditionalFormatting sqref="C8">
    <cfRule type="expression" dxfId="29" priority="10">
      <formula>$C$5="×"</formula>
    </cfRule>
    <cfRule type="expression" dxfId="28" priority="16">
      <formula>$C$7="○"</formula>
    </cfRule>
    <cfRule type="expression" dxfId="27" priority="26">
      <formula>$C7="×"</formula>
    </cfRule>
  </conditionalFormatting>
  <conditionalFormatting sqref="C9">
    <cfRule type="expression" dxfId="26" priority="9">
      <formula>$C$5="×"</formula>
    </cfRule>
    <cfRule type="expression" dxfId="25" priority="23">
      <formula>$C7="○"</formula>
    </cfRule>
    <cfRule type="expression" dxfId="24" priority="25">
      <formula>$C7="×"</formula>
    </cfRule>
  </conditionalFormatting>
  <conditionalFormatting sqref="C11">
    <cfRule type="expression" dxfId="23" priority="7">
      <formula>$C$5="×"</formula>
    </cfRule>
    <cfRule type="expression" dxfId="22" priority="22">
      <formula>$C10="○"</formula>
    </cfRule>
    <cfRule type="expression" dxfId="21" priority="24">
      <formula>$C10="×"</formula>
    </cfRule>
  </conditionalFormatting>
  <conditionalFormatting sqref="C13">
    <cfRule type="expression" dxfId="20" priority="5">
      <formula>$C$5="×"</formula>
    </cfRule>
    <cfRule type="expression" dxfId="19" priority="20">
      <formula>$C12="×"</formula>
    </cfRule>
    <cfRule type="expression" dxfId="18" priority="21">
      <formula>$C12="○"</formula>
    </cfRule>
  </conditionalFormatting>
  <conditionalFormatting sqref="C15">
    <cfRule type="expression" dxfId="17" priority="3">
      <formula>$C$5="×"</formula>
    </cfRule>
    <cfRule type="expression" dxfId="16" priority="17">
      <formula>$C14="△"</formula>
    </cfRule>
    <cfRule type="expression" dxfId="15" priority="18">
      <formula>$C14="×"</formula>
    </cfRule>
    <cfRule type="expression" dxfId="14" priority="19">
      <formula>$C14="○"</formula>
    </cfRule>
  </conditionalFormatting>
  <conditionalFormatting sqref="C17">
    <cfRule type="expression" dxfId="13" priority="1">
      <formula>$C$5="×"</formula>
    </cfRule>
    <cfRule type="expression" dxfId="12" priority="13">
      <formula>$C$16="×"</formula>
    </cfRule>
    <cfRule type="expression" dxfId="11" priority="14">
      <formula>$C$16="△"</formula>
    </cfRule>
    <cfRule type="expression" dxfId="10" priority="15">
      <formula>$C$16="○"</formula>
    </cfRule>
  </conditionalFormatting>
  <conditionalFormatting sqref="C6">
    <cfRule type="expression" dxfId="9" priority="12">
      <formula>$C$5="×"</formula>
    </cfRule>
  </conditionalFormatting>
  <conditionalFormatting sqref="C7">
    <cfRule type="expression" dxfId="8" priority="11">
      <formula>$C$5="×"</formula>
    </cfRule>
  </conditionalFormatting>
  <conditionalFormatting sqref="C10">
    <cfRule type="expression" dxfId="7" priority="8">
      <formula>$C$5="×"</formula>
    </cfRule>
  </conditionalFormatting>
  <conditionalFormatting sqref="C12">
    <cfRule type="expression" dxfId="6" priority="6">
      <formula>$C$5="×"</formula>
    </cfRule>
  </conditionalFormatting>
  <conditionalFormatting sqref="C14">
    <cfRule type="expression" dxfId="5" priority="4">
      <formula>$C$5="×"</formula>
    </cfRule>
  </conditionalFormatting>
  <conditionalFormatting sqref="C16">
    <cfRule type="expression" dxfId="4" priority="2">
      <formula>$C$5="×"</formula>
    </cfRule>
  </conditionalFormatting>
  <dataValidations count="3">
    <dataValidation type="list" allowBlank="1" showInputMessage="1" showErrorMessage="1" sqref="C6">
      <formula1>$E$26:$E$41</formula1>
    </dataValidation>
    <dataValidation type="list" allowBlank="1" showInputMessage="1" showErrorMessage="1" sqref="C7 C10 C12 C5">
      <formula1>"○,×"</formula1>
    </dataValidation>
    <dataValidation type="list" allowBlank="1" showInputMessage="1" showErrorMessage="1" sqref="C16 C14">
      <formula1>"○,×,△"</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outlinePr summaryBelow="0"/>
  </sheetPr>
  <dimension ref="A1:M118"/>
  <sheetViews>
    <sheetView view="pageBreakPreview" topLeftCell="A4" zoomScaleNormal="100" zoomScaleSheetLayoutView="100" workbookViewId="0">
      <selection activeCell="H14" sqref="H14"/>
    </sheetView>
  </sheetViews>
  <sheetFormatPr defaultColWidth="9" defaultRowHeight="13.5"/>
  <cols>
    <col min="1" max="1" width="4.125" style="24" bestFit="1" customWidth="1"/>
    <col min="2" max="2" width="17.625" style="24" bestFit="1" customWidth="1"/>
    <col min="3" max="4" width="5.25" style="24" bestFit="1" customWidth="1"/>
    <col min="5" max="5" width="9.625" customWidth="1"/>
    <col min="6" max="6" width="3.375" bestFit="1" customWidth="1"/>
    <col min="7" max="7" width="9.625" customWidth="1"/>
    <col min="8" max="8" width="7.875" customWidth="1"/>
    <col min="9" max="9" width="11.25" customWidth="1"/>
    <col min="10" max="10" width="12.125" bestFit="1" customWidth="1"/>
    <col min="11" max="11" width="6.5" bestFit="1" customWidth="1"/>
    <col min="12" max="12" width="1.625" customWidth="1"/>
  </cols>
  <sheetData>
    <row r="1" spans="1:13">
      <c r="A1" s="657" t="s">
        <v>385</v>
      </c>
      <c r="B1" s="657"/>
      <c r="C1" s="657"/>
      <c r="D1" s="657"/>
      <c r="E1" s="657"/>
      <c r="F1" s="657"/>
      <c r="G1" s="657"/>
      <c r="H1" s="657"/>
      <c r="I1" s="657"/>
      <c r="J1" s="657"/>
      <c r="K1" s="657"/>
      <c r="L1" s="657"/>
    </row>
    <row r="2" spans="1:13" ht="3" customHeight="1"/>
    <row r="3" spans="1:13" ht="18" customHeight="1">
      <c r="A3" s="658" t="s">
        <v>215</v>
      </c>
      <c r="B3" s="658"/>
      <c r="C3" s="659"/>
      <c r="D3" s="660"/>
      <c r="E3" s="660"/>
      <c r="F3" s="661"/>
      <c r="G3" s="662" t="s">
        <v>384</v>
      </c>
      <c r="H3" s="663"/>
      <c r="I3" s="664"/>
      <c r="J3" s="664"/>
      <c r="K3" s="664"/>
    </row>
    <row r="4" spans="1:13" ht="18" customHeight="1">
      <c r="A4" s="658" t="s">
        <v>301</v>
      </c>
      <c r="B4" s="658"/>
      <c r="C4" s="675">
        <f>'別紙3-3_要件ﾁｪｯｸﾘｽﾄ(0508以降)'!B20</f>
        <v>0</v>
      </c>
      <c r="D4" s="676"/>
      <c r="E4" s="676"/>
      <c r="F4" s="677"/>
      <c r="G4" s="658" t="s">
        <v>383</v>
      </c>
      <c r="H4" s="658"/>
      <c r="I4" s="673"/>
      <c r="J4" s="673"/>
      <c r="K4" s="673"/>
    </row>
    <row r="5" spans="1:13" ht="18" customHeight="1">
      <c r="A5" s="658" t="s">
        <v>382</v>
      </c>
      <c r="B5" s="658"/>
      <c r="C5" s="665">
        <f>'別紙3-2_区分⑤所要額内訳計算表'!C5</f>
        <v>0</v>
      </c>
      <c r="D5" s="666"/>
      <c r="E5" s="666"/>
      <c r="F5" s="667"/>
      <c r="G5" s="658" t="s">
        <v>381</v>
      </c>
      <c r="H5" s="658"/>
      <c r="I5" s="674">
        <f>'別紙3-2_区分⑤所要額内訳計算表'!M5</f>
        <v>0</v>
      </c>
      <c r="J5" s="674"/>
      <c r="K5" s="674"/>
    </row>
    <row r="6" spans="1:13" ht="18" customHeight="1">
      <c r="A6" s="680" t="s">
        <v>380</v>
      </c>
      <c r="B6" s="680"/>
      <c r="C6" s="681">
        <f>COUNTA(B11:B70)</f>
        <v>0</v>
      </c>
      <c r="D6" s="682"/>
      <c r="E6" s="682"/>
      <c r="F6" s="683"/>
      <c r="G6" s="671"/>
      <c r="H6" s="671"/>
      <c r="I6" s="672"/>
      <c r="J6" s="672"/>
    </row>
    <row r="7" spans="1:13" ht="3.75" customHeight="1">
      <c r="G7" s="672"/>
      <c r="H7" s="672"/>
      <c r="I7" s="672"/>
      <c r="J7" s="672"/>
    </row>
    <row r="8" spans="1:13" ht="3.75" customHeight="1"/>
    <row r="9" spans="1:13" ht="17.25" customHeight="1">
      <c r="A9" s="670" t="s">
        <v>379</v>
      </c>
      <c r="B9" s="668" t="s">
        <v>378</v>
      </c>
      <c r="C9" s="668" t="s">
        <v>377</v>
      </c>
      <c r="D9" s="684" t="s">
        <v>376</v>
      </c>
      <c r="E9" s="670" t="s">
        <v>375</v>
      </c>
      <c r="F9" s="670"/>
      <c r="G9" s="670"/>
      <c r="H9" s="685" t="s">
        <v>374</v>
      </c>
      <c r="I9" s="670" t="s">
        <v>373</v>
      </c>
      <c r="J9" s="670" t="s">
        <v>46</v>
      </c>
      <c r="K9" s="670"/>
    </row>
    <row r="10" spans="1:13" ht="17.25" customHeight="1">
      <c r="A10" s="670"/>
      <c r="B10" s="669"/>
      <c r="C10" s="669"/>
      <c r="D10" s="669"/>
      <c r="E10" s="309" t="s">
        <v>372</v>
      </c>
      <c r="F10" s="303" t="s">
        <v>198</v>
      </c>
      <c r="G10" s="308" t="s">
        <v>371</v>
      </c>
      <c r="H10" s="670"/>
      <c r="I10" s="670"/>
      <c r="J10" s="670"/>
      <c r="K10" s="670"/>
    </row>
    <row r="11" spans="1:13" ht="18.75" customHeight="1">
      <c r="A11" s="307">
        <v>1</v>
      </c>
      <c r="B11" s="306"/>
      <c r="C11" s="305"/>
      <c r="D11" s="305"/>
      <c r="E11" s="304"/>
      <c r="F11" s="303" t="s">
        <v>198</v>
      </c>
      <c r="G11" s="302"/>
      <c r="H11" s="301" t="str">
        <f>IF(B11="","",'別紙3-2_区分⑤所要額内訳計算表'!BB9)</f>
        <v/>
      </c>
      <c r="I11" s="300" t="str">
        <f>IF(B11="","",'別紙3-2_区分⑤所要額内訳計算表'!BC9)</f>
        <v/>
      </c>
      <c r="J11" s="299" t="str">
        <f t="shared" ref="J11:J42" si="0">IF(AND(D11="有",H11&gt;=11),"症状軽快日：","")</f>
        <v/>
      </c>
      <c r="K11" s="298"/>
      <c r="M11" s="297" t="str">
        <f t="shared" ref="M11:M42" si="1">IF(AND(J11&lt;&gt;"",K11&lt;&gt;"",G11-2&gt;K11),"×←施設内療養は症状軽快日を含め3日が上限になります",IF(AND(J11&lt;&gt;"",K11=""),"←症状軽快日を入力してください",""))</f>
        <v/>
      </c>
    </row>
    <row r="12" spans="1:13" ht="18.75" customHeight="1">
      <c r="A12" s="307">
        <v>2</v>
      </c>
      <c r="B12" s="306"/>
      <c r="C12" s="305"/>
      <c r="D12" s="305"/>
      <c r="E12" s="304"/>
      <c r="F12" s="303" t="s">
        <v>198</v>
      </c>
      <c r="G12" s="302"/>
      <c r="H12" s="301" t="str">
        <f>IF(B12="","",'別紙3-2_区分⑤所要額内訳計算表'!BB10)</f>
        <v/>
      </c>
      <c r="I12" s="300" t="str">
        <f>IF(B12="","",'別紙3-2_区分⑤所要額内訳計算表'!BC10)</f>
        <v/>
      </c>
      <c r="J12" s="299" t="str">
        <f t="shared" si="0"/>
        <v/>
      </c>
      <c r="K12" s="298"/>
      <c r="M12" s="297" t="str">
        <f t="shared" si="1"/>
        <v/>
      </c>
    </row>
    <row r="13" spans="1:13" ht="18.75" customHeight="1">
      <c r="A13" s="307">
        <v>3</v>
      </c>
      <c r="B13" s="306"/>
      <c r="C13" s="305"/>
      <c r="D13" s="305"/>
      <c r="E13" s="304"/>
      <c r="F13" s="303" t="s">
        <v>198</v>
      </c>
      <c r="G13" s="302"/>
      <c r="H13" s="301" t="str">
        <f>IF(B13="","",'別紙3-2_区分⑤所要額内訳計算表'!BB11)</f>
        <v/>
      </c>
      <c r="I13" s="300" t="str">
        <f>IF(B13="","",'別紙3-2_区分⑤所要額内訳計算表'!BC11)</f>
        <v/>
      </c>
      <c r="J13" s="299" t="str">
        <f t="shared" si="0"/>
        <v/>
      </c>
      <c r="K13" s="298"/>
      <c r="M13" s="297" t="str">
        <f t="shared" si="1"/>
        <v/>
      </c>
    </row>
    <row r="14" spans="1:13" ht="18.75" customHeight="1">
      <c r="A14" s="307">
        <v>4</v>
      </c>
      <c r="B14" s="306"/>
      <c r="C14" s="305"/>
      <c r="D14" s="305"/>
      <c r="E14" s="304"/>
      <c r="F14" s="303" t="s">
        <v>198</v>
      </c>
      <c r="G14" s="302"/>
      <c r="H14" s="301" t="str">
        <f>IF(B14="","",'別紙3-2_区分⑤所要額内訳計算表'!BB12)</f>
        <v/>
      </c>
      <c r="I14" s="300" t="str">
        <f>IF(B14="","",'別紙3-2_区分⑤所要額内訳計算表'!BC12)</f>
        <v/>
      </c>
      <c r="J14" s="299" t="str">
        <f t="shared" si="0"/>
        <v/>
      </c>
      <c r="K14" s="298"/>
      <c r="M14" s="297" t="str">
        <f t="shared" si="1"/>
        <v/>
      </c>
    </row>
    <row r="15" spans="1:13" ht="18.75" customHeight="1">
      <c r="A15" s="307">
        <v>5</v>
      </c>
      <c r="B15" s="306"/>
      <c r="C15" s="305"/>
      <c r="D15" s="305"/>
      <c r="E15" s="304"/>
      <c r="F15" s="303" t="s">
        <v>198</v>
      </c>
      <c r="G15" s="302"/>
      <c r="H15" s="301" t="str">
        <f>IF(B15="","",'別紙3-2_区分⑤所要額内訳計算表'!BB13)</f>
        <v/>
      </c>
      <c r="I15" s="300" t="str">
        <f>IF(B15="","",'別紙3-2_区分⑤所要額内訳計算表'!BC13)</f>
        <v/>
      </c>
      <c r="J15" s="299" t="str">
        <f t="shared" si="0"/>
        <v/>
      </c>
      <c r="K15" s="298"/>
      <c r="M15" s="297" t="str">
        <f t="shared" si="1"/>
        <v/>
      </c>
    </row>
    <row r="16" spans="1:13" ht="18.75" customHeight="1">
      <c r="A16" s="307">
        <v>6</v>
      </c>
      <c r="B16" s="306"/>
      <c r="C16" s="305"/>
      <c r="D16" s="305"/>
      <c r="E16" s="304"/>
      <c r="F16" s="303" t="s">
        <v>198</v>
      </c>
      <c r="G16" s="302"/>
      <c r="H16" s="301" t="str">
        <f>IF(B16="","",'別紙3-2_区分⑤所要額内訳計算表'!BB14)</f>
        <v/>
      </c>
      <c r="I16" s="300" t="str">
        <f>IF(B16="","",'別紙3-2_区分⑤所要額内訳計算表'!BC14)</f>
        <v/>
      </c>
      <c r="J16" s="299" t="str">
        <f t="shared" si="0"/>
        <v/>
      </c>
      <c r="K16" s="298"/>
      <c r="M16" s="297" t="str">
        <f t="shared" si="1"/>
        <v/>
      </c>
    </row>
    <row r="17" spans="1:13" ht="18.75" customHeight="1">
      <c r="A17" s="307">
        <v>7</v>
      </c>
      <c r="B17" s="306"/>
      <c r="C17" s="305"/>
      <c r="D17" s="305"/>
      <c r="E17" s="304"/>
      <c r="F17" s="303" t="s">
        <v>198</v>
      </c>
      <c r="G17" s="302"/>
      <c r="H17" s="301" t="str">
        <f>IF(B17="","",'別紙3-2_区分⑤所要額内訳計算表'!BB15)</f>
        <v/>
      </c>
      <c r="I17" s="300" t="str">
        <f>IF(B17="","",'別紙3-2_区分⑤所要額内訳計算表'!BC15)</f>
        <v/>
      </c>
      <c r="J17" s="299" t="str">
        <f t="shared" si="0"/>
        <v/>
      </c>
      <c r="K17" s="298"/>
      <c r="M17" s="297" t="str">
        <f t="shared" si="1"/>
        <v/>
      </c>
    </row>
    <row r="18" spans="1:13" ht="18.75" customHeight="1">
      <c r="A18" s="307">
        <v>8</v>
      </c>
      <c r="B18" s="306"/>
      <c r="C18" s="305"/>
      <c r="D18" s="305"/>
      <c r="E18" s="304"/>
      <c r="F18" s="303" t="s">
        <v>198</v>
      </c>
      <c r="G18" s="302"/>
      <c r="H18" s="301" t="str">
        <f>IF(B18="","",'別紙3-2_区分⑤所要額内訳計算表'!BB16)</f>
        <v/>
      </c>
      <c r="I18" s="300" t="str">
        <f>IF(B18="","",'別紙3-2_区分⑤所要額内訳計算表'!BC16)</f>
        <v/>
      </c>
      <c r="J18" s="299" t="str">
        <f t="shared" si="0"/>
        <v/>
      </c>
      <c r="K18" s="298"/>
      <c r="M18" s="297" t="str">
        <f t="shared" si="1"/>
        <v/>
      </c>
    </row>
    <row r="19" spans="1:13" ht="18.75" customHeight="1">
      <c r="A19" s="307">
        <v>9</v>
      </c>
      <c r="B19" s="306"/>
      <c r="C19" s="305"/>
      <c r="D19" s="305"/>
      <c r="E19" s="304"/>
      <c r="F19" s="303" t="s">
        <v>198</v>
      </c>
      <c r="G19" s="302"/>
      <c r="H19" s="301" t="str">
        <f>IF(B19="","",'別紙3-2_区分⑤所要額内訳計算表'!BB17)</f>
        <v/>
      </c>
      <c r="I19" s="300" t="str">
        <f>IF(B19="","",'別紙3-2_区分⑤所要額内訳計算表'!BC17)</f>
        <v/>
      </c>
      <c r="J19" s="299" t="str">
        <f t="shared" si="0"/>
        <v/>
      </c>
      <c r="K19" s="298"/>
      <c r="M19" s="297" t="str">
        <f t="shared" si="1"/>
        <v/>
      </c>
    </row>
    <row r="20" spans="1:13" ht="18.75" customHeight="1">
      <c r="A20" s="307">
        <v>10</v>
      </c>
      <c r="B20" s="306"/>
      <c r="C20" s="305"/>
      <c r="D20" s="305"/>
      <c r="E20" s="304"/>
      <c r="F20" s="303" t="s">
        <v>198</v>
      </c>
      <c r="G20" s="302"/>
      <c r="H20" s="301" t="str">
        <f>IF(B20="","",'別紙3-2_区分⑤所要額内訳計算表'!BB18)</f>
        <v/>
      </c>
      <c r="I20" s="300" t="str">
        <f>IF(B20="","",'別紙3-2_区分⑤所要額内訳計算表'!BC18)</f>
        <v/>
      </c>
      <c r="J20" s="299" t="str">
        <f t="shared" si="0"/>
        <v/>
      </c>
      <c r="K20" s="298"/>
      <c r="M20" s="297" t="str">
        <f t="shared" si="1"/>
        <v/>
      </c>
    </row>
    <row r="21" spans="1:13" ht="18.75" customHeight="1">
      <c r="A21" s="307">
        <v>11</v>
      </c>
      <c r="B21" s="306"/>
      <c r="C21" s="305"/>
      <c r="D21" s="305"/>
      <c r="E21" s="304"/>
      <c r="F21" s="303" t="s">
        <v>198</v>
      </c>
      <c r="G21" s="302"/>
      <c r="H21" s="301" t="str">
        <f>IF(B21="","",'別紙3-2_区分⑤所要額内訳計算表'!BB19)</f>
        <v/>
      </c>
      <c r="I21" s="300" t="str">
        <f>IF(B21="","",'別紙3-2_区分⑤所要額内訳計算表'!BC19)</f>
        <v/>
      </c>
      <c r="J21" s="299" t="str">
        <f t="shared" si="0"/>
        <v/>
      </c>
      <c r="K21" s="298"/>
      <c r="M21" s="297" t="str">
        <f t="shared" si="1"/>
        <v/>
      </c>
    </row>
    <row r="22" spans="1:13" ht="18.75" customHeight="1">
      <c r="A22" s="307">
        <v>12</v>
      </c>
      <c r="B22" s="306"/>
      <c r="C22" s="305"/>
      <c r="D22" s="305"/>
      <c r="E22" s="304"/>
      <c r="F22" s="303" t="s">
        <v>198</v>
      </c>
      <c r="G22" s="302"/>
      <c r="H22" s="301" t="str">
        <f>IF(B22="","",'別紙3-2_区分⑤所要額内訳計算表'!BB20)</f>
        <v/>
      </c>
      <c r="I22" s="300" t="str">
        <f>IF(B22="","",'別紙3-2_区分⑤所要額内訳計算表'!BC20)</f>
        <v/>
      </c>
      <c r="J22" s="299" t="str">
        <f t="shared" si="0"/>
        <v/>
      </c>
      <c r="K22" s="298"/>
      <c r="M22" s="297" t="str">
        <f t="shared" si="1"/>
        <v/>
      </c>
    </row>
    <row r="23" spans="1:13" ht="18.75" customHeight="1">
      <c r="A23" s="307">
        <v>13</v>
      </c>
      <c r="B23" s="306"/>
      <c r="C23" s="305"/>
      <c r="D23" s="305"/>
      <c r="E23" s="304"/>
      <c r="F23" s="303" t="s">
        <v>198</v>
      </c>
      <c r="G23" s="302"/>
      <c r="H23" s="301" t="str">
        <f>IF(B23="","",'別紙3-2_区分⑤所要額内訳計算表'!BB21)</f>
        <v/>
      </c>
      <c r="I23" s="300" t="str">
        <f>IF(B23="","",'別紙3-2_区分⑤所要額内訳計算表'!BC21)</f>
        <v/>
      </c>
      <c r="J23" s="299" t="str">
        <f t="shared" si="0"/>
        <v/>
      </c>
      <c r="K23" s="298"/>
      <c r="M23" s="297" t="str">
        <f t="shared" si="1"/>
        <v/>
      </c>
    </row>
    <row r="24" spans="1:13" ht="18.75" customHeight="1">
      <c r="A24" s="307">
        <v>14</v>
      </c>
      <c r="B24" s="306"/>
      <c r="C24" s="305"/>
      <c r="D24" s="305"/>
      <c r="E24" s="304"/>
      <c r="F24" s="303" t="s">
        <v>198</v>
      </c>
      <c r="G24" s="302"/>
      <c r="H24" s="301" t="str">
        <f>IF(B24="","",'別紙3-2_区分⑤所要額内訳計算表'!BB22)</f>
        <v/>
      </c>
      <c r="I24" s="300" t="str">
        <f>IF(B24="","",'別紙3-2_区分⑤所要額内訳計算表'!BC22)</f>
        <v/>
      </c>
      <c r="J24" s="299" t="str">
        <f t="shared" si="0"/>
        <v/>
      </c>
      <c r="K24" s="298"/>
      <c r="M24" s="297" t="str">
        <f t="shared" si="1"/>
        <v/>
      </c>
    </row>
    <row r="25" spans="1:13" ht="18.75" customHeight="1">
      <c r="A25" s="307">
        <v>15</v>
      </c>
      <c r="B25" s="306"/>
      <c r="C25" s="305"/>
      <c r="D25" s="305"/>
      <c r="E25" s="304"/>
      <c r="F25" s="303" t="s">
        <v>198</v>
      </c>
      <c r="G25" s="302"/>
      <c r="H25" s="301" t="str">
        <f>IF(B25="","",'別紙3-2_区分⑤所要額内訳計算表'!BB23)</f>
        <v/>
      </c>
      <c r="I25" s="300" t="str">
        <f>IF(B25="","",'別紙3-2_区分⑤所要額内訳計算表'!BC23)</f>
        <v/>
      </c>
      <c r="J25" s="299" t="str">
        <f t="shared" si="0"/>
        <v/>
      </c>
      <c r="K25" s="298"/>
      <c r="M25" s="297" t="str">
        <f t="shared" si="1"/>
        <v/>
      </c>
    </row>
    <row r="26" spans="1:13" ht="18.75" customHeight="1">
      <c r="A26" s="307">
        <v>16</v>
      </c>
      <c r="B26" s="306"/>
      <c r="C26" s="305"/>
      <c r="D26" s="305"/>
      <c r="E26" s="304"/>
      <c r="F26" s="303" t="s">
        <v>198</v>
      </c>
      <c r="G26" s="302"/>
      <c r="H26" s="301" t="str">
        <f>IF(B26="","",'別紙3-2_区分⑤所要額内訳計算表'!BB24)</f>
        <v/>
      </c>
      <c r="I26" s="300" t="str">
        <f>IF(B26="","",'別紙3-2_区分⑤所要額内訳計算表'!BC24)</f>
        <v/>
      </c>
      <c r="J26" s="299" t="str">
        <f t="shared" si="0"/>
        <v/>
      </c>
      <c r="K26" s="298"/>
      <c r="M26" s="297" t="str">
        <f t="shared" si="1"/>
        <v/>
      </c>
    </row>
    <row r="27" spans="1:13" ht="18.75" customHeight="1">
      <c r="A27" s="307">
        <v>17</v>
      </c>
      <c r="B27" s="306"/>
      <c r="C27" s="305"/>
      <c r="D27" s="305"/>
      <c r="E27" s="304"/>
      <c r="F27" s="303" t="s">
        <v>198</v>
      </c>
      <c r="G27" s="302"/>
      <c r="H27" s="301" t="str">
        <f>IF(B27="","",'別紙3-2_区分⑤所要額内訳計算表'!BB25)</f>
        <v/>
      </c>
      <c r="I27" s="300" t="str">
        <f>IF(B27="","",'別紙3-2_区分⑤所要額内訳計算表'!BC25)</f>
        <v/>
      </c>
      <c r="J27" s="299" t="str">
        <f t="shared" si="0"/>
        <v/>
      </c>
      <c r="K27" s="298"/>
      <c r="M27" s="297" t="str">
        <f t="shared" si="1"/>
        <v/>
      </c>
    </row>
    <row r="28" spans="1:13" ht="18.75" customHeight="1">
      <c r="A28" s="307">
        <v>18</v>
      </c>
      <c r="B28" s="306"/>
      <c r="C28" s="305"/>
      <c r="D28" s="305"/>
      <c r="E28" s="304"/>
      <c r="F28" s="303" t="s">
        <v>198</v>
      </c>
      <c r="G28" s="302"/>
      <c r="H28" s="301" t="str">
        <f>IF(B28="","",'別紙3-2_区分⑤所要額内訳計算表'!BB26)</f>
        <v/>
      </c>
      <c r="I28" s="300" t="str">
        <f>IF(B28="","",'別紙3-2_区分⑤所要額内訳計算表'!BC26)</f>
        <v/>
      </c>
      <c r="J28" s="299" t="str">
        <f t="shared" si="0"/>
        <v/>
      </c>
      <c r="K28" s="298"/>
      <c r="M28" s="297" t="str">
        <f t="shared" si="1"/>
        <v/>
      </c>
    </row>
    <row r="29" spans="1:13" ht="18.75" customHeight="1">
      <c r="A29" s="307">
        <v>19</v>
      </c>
      <c r="B29" s="306"/>
      <c r="C29" s="305"/>
      <c r="D29" s="305"/>
      <c r="E29" s="304"/>
      <c r="F29" s="303" t="s">
        <v>198</v>
      </c>
      <c r="G29" s="302"/>
      <c r="H29" s="301" t="str">
        <f>IF(B29="","",'別紙3-2_区分⑤所要額内訳計算表'!BB27)</f>
        <v/>
      </c>
      <c r="I29" s="300" t="str">
        <f>IF(B29="","",'別紙3-2_区分⑤所要額内訳計算表'!BC27)</f>
        <v/>
      </c>
      <c r="J29" s="299" t="str">
        <f t="shared" si="0"/>
        <v/>
      </c>
      <c r="K29" s="298"/>
      <c r="M29" s="297" t="str">
        <f t="shared" si="1"/>
        <v/>
      </c>
    </row>
    <row r="30" spans="1:13" ht="18.75" customHeight="1">
      <c r="A30" s="307">
        <v>20</v>
      </c>
      <c r="B30" s="306"/>
      <c r="C30" s="305"/>
      <c r="D30" s="305"/>
      <c r="E30" s="304"/>
      <c r="F30" s="303" t="s">
        <v>198</v>
      </c>
      <c r="G30" s="302"/>
      <c r="H30" s="301" t="str">
        <f>IF(B30="","",'別紙3-2_区分⑤所要額内訳計算表'!BB28)</f>
        <v/>
      </c>
      <c r="I30" s="300" t="str">
        <f>IF(B30="","",'別紙3-2_区分⑤所要額内訳計算表'!BC28)</f>
        <v/>
      </c>
      <c r="J30" s="299" t="str">
        <f t="shared" si="0"/>
        <v/>
      </c>
      <c r="K30" s="298"/>
      <c r="M30" s="297" t="str">
        <f t="shared" si="1"/>
        <v/>
      </c>
    </row>
    <row r="31" spans="1:13" ht="18.75" customHeight="1">
      <c r="A31" s="307">
        <v>21</v>
      </c>
      <c r="B31" s="306"/>
      <c r="C31" s="305"/>
      <c r="D31" s="305"/>
      <c r="E31" s="304"/>
      <c r="F31" s="303" t="s">
        <v>198</v>
      </c>
      <c r="G31" s="302"/>
      <c r="H31" s="301" t="str">
        <f>IF(B31="","",'別紙3-2_区分⑤所要額内訳計算表'!BB29)</f>
        <v/>
      </c>
      <c r="I31" s="300" t="str">
        <f>IF(B31="","",'別紙3-2_区分⑤所要額内訳計算表'!BC29)</f>
        <v/>
      </c>
      <c r="J31" s="299" t="str">
        <f t="shared" si="0"/>
        <v/>
      </c>
      <c r="K31" s="298"/>
      <c r="M31" s="297" t="str">
        <f t="shared" si="1"/>
        <v/>
      </c>
    </row>
    <row r="32" spans="1:13" ht="18.75" customHeight="1">
      <c r="A32" s="307">
        <v>22</v>
      </c>
      <c r="B32" s="306"/>
      <c r="C32" s="305"/>
      <c r="D32" s="305"/>
      <c r="E32" s="304"/>
      <c r="F32" s="303" t="s">
        <v>198</v>
      </c>
      <c r="G32" s="302"/>
      <c r="H32" s="301" t="str">
        <f>IF(B32="","",'別紙3-2_区分⑤所要額内訳計算表'!BB30)</f>
        <v/>
      </c>
      <c r="I32" s="300" t="str">
        <f>IF(B32="","",'別紙3-2_区分⑤所要額内訳計算表'!BC30)</f>
        <v/>
      </c>
      <c r="J32" s="299" t="str">
        <f t="shared" si="0"/>
        <v/>
      </c>
      <c r="K32" s="298"/>
      <c r="M32" s="297" t="str">
        <f t="shared" si="1"/>
        <v/>
      </c>
    </row>
    <row r="33" spans="1:13" ht="18.75" customHeight="1">
      <c r="A33" s="307">
        <v>23</v>
      </c>
      <c r="B33" s="306"/>
      <c r="C33" s="305"/>
      <c r="D33" s="305"/>
      <c r="E33" s="304"/>
      <c r="F33" s="303" t="s">
        <v>198</v>
      </c>
      <c r="G33" s="302"/>
      <c r="H33" s="301" t="str">
        <f>IF(B33="","",'別紙3-2_区分⑤所要額内訳計算表'!BB31)</f>
        <v/>
      </c>
      <c r="I33" s="300" t="str">
        <f>IF(B33="","",'別紙3-2_区分⑤所要額内訳計算表'!BC31)</f>
        <v/>
      </c>
      <c r="J33" s="299" t="str">
        <f t="shared" si="0"/>
        <v/>
      </c>
      <c r="K33" s="298"/>
      <c r="M33" s="297" t="str">
        <f t="shared" si="1"/>
        <v/>
      </c>
    </row>
    <row r="34" spans="1:13" ht="18.75" customHeight="1">
      <c r="A34" s="307">
        <v>24</v>
      </c>
      <c r="B34" s="306"/>
      <c r="C34" s="305"/>
      <c r="D34" s="305"/>
      <c r="E34" s="304"/>
      <c r="F34" s="303" t="s">
        <v>198</v>
      </c>
      <c r="G34" s="302"/>
      <c r="H34" s="301" t="str">
        <f>IF(B34="","",'別紙3-2_区分⑤所要額内訳計算表'!BB32)</f>
        <v/>
      </c>
      <c r="I34" s="300" t="str">
        <f>IF(B34="","",'別紙3-2_区分⑤所要額内訳計算表'!BC32)</f>
        <v/>
      </c>
      <c r="J34" s="299" t="str">
        <f t="shared" si="0"/>
        <v/>
      </c>
      <c r="K34" s="298"/>
      <c r="M34" s="297" t="str">
        <f t="shared" si="1"/>
        <v/>
      </c>
    </row>
    <row r="35" spans="1:13" ht="18.75" customHeight="1">
      <c r="A35" s="307">
        <v>25</v>
      </c>
      <c r="B35" s="306"/>
      <c r="C35" s="305"/>
      <c r="D35" s="305"/>
      <c r="E35" s="304"/>
      <c r="F35" s="303" t="s">
        <v>198</v>
      </c>
      <c r="G35" s="302"/>
      <c r="H35" s="301" t="str">
        <f>IF(B35="","",'別紙3-2_区分⑤所要額内訳計算表'!BB33)</f>
        <v/>
      </c>
      <c r="I35" s="300" t="str">
        <f>IF(B35="","",'別紙3-2_区分⑤所要額内訳計算表'!BC33)</f>
        <v/>
      </c>
      <c r="J35" s="299" t="str">
        <f t="shared" si="0"/>
        <v/>
      </c>
      <c r="K35" s="298"/>
      <c r="M35" s="297" t="str">
        <f t="shared" si="1"/>
        <v/>
      </c>
    </row>
    <row r="36" spans="1:13" ht="18.75" customHeight="1">
      <c r="A36" s="307">
        <v>26</v>
      </c>
      <c r="B36" s="306"/>
      <c r="C36" s="305"/>
      <c r="D36" s="305"/>
      <c r="E36" s="304"/>
      <c r="F36" s="303" t="s">
        <v>198</v>
      </c>
      <c r="G36" s="302"/>
      <c r="H36" s="301" t="str">
        <f>IF(B36="","",'別紙3-2_区分⑤所要額内訳計算表'!BB34)</f>
        <v/>
      </c>
      <c r="I36" s="300" t="str">
        <f>IF(B36="","",'別紙3-2_区分⑤所要額内訳計算表'!BC34)</f>
        <v/>
      </c>
      <c r="J36" s="299" t="str">
        <f t="shared" si="0"/>
        <v/>
      </c>
      <c r="K36" s="298"/>
      <c r="M36" s="297" t="str">
        <f t="shared" si="1"/>
        <v/>
      </c>
    </row>
    <row r="37" spans="1:13" ht="18.75" customHeight="1">
      <c r="A37" s="307">
        <v>27</v>
      </c>
      <c r="B37" s="306"/>
      <c r="C37" s="305"/>
      <c r="D37" s="305"/>
      <c r="E37" s="304"/>
      <c r="F37" s="303" t="s">
        <v>198</v>
      </c>
      <c r="G37" s="302"/>
      <c r="H37" s="301" t="str">
        <f>IF(B37="","",'別紙3-2_区分⑤所要額内訳計算表'!BB35)</f>
        <v/>
      </c>
      <c r="I37" s="300" t="str">
        <f>IF(B37="","",'別紙3-2_区分⑤所要額内訳計算表'!BC35)</f>
        <v/>
      </c>
      <c r="J37" s="299" t="str">
        <f t="shared" si="0"/>
        <v/>
      </c>
      <c r="K37" s="298"/>
      <c r="M37" s="297" t="str">
        <f t="shared" si="1"/>
        <v/>
      </c>
    </row>
    <row r="38" spans="1:13" ht="18.75" customHeight="1">
      <c r="A38" s="307">
        <v>28</v>
      </c>
      <c r="B38" s="306"/>
      <c r="C38" s="305"/>
      <c r="D38" s="305"/>
      <c r="E38" s="304"/>
      <c r="F38" s="303" t="s">
        <v>198</v>
      </c>
      <c r="G38" s="302"/>
      <c r="H38" s="301" t="str">
        <f>IF(B38="","",'別紙3-2_区分⑤所要額内訳計算表'!BB36)</f>
        <v/>
      </c>
      <c r="I38" s="300" t="str">
        <f>IF(B38="","",'別紙3-2_区分⑤所要額内訳計算表'!BC36)</f>
        <v/>
      </c>
      <c r="J38" s="299" t="str">
        <f t="shared" si="0"/>
        <v/>
      </c>
      <c r="K38" s="298"/>
      <c r="M38" s="297" t="str">
        <f t="shared" si="1"/>
        <v/>
      </c>
    </row>
    <row r="39" spans="1:13" ht="18.75" customHeight="1">
      <c r="A39" s="307">
        <v>29</v>
      </c>
      <c r="B39" s="306"/>
      <c r="C39" s="305"/>
      <c r="D39" s="305"/>
      <c r="E39" s="304"/>
      <c r="F39" s="303" t="s">
        <v>198</v>
      </c>
      <c r="G39" s="302"/>
      <c r="H39" s="301" t="str">
        <f>IF(B39="","",'別紙3-2_区分⑤所要額内訳計算表'!BB37)</f>
        <v/>
      </c>
      <c r="I39" s="300" t="str">
        <f>IF(B39="","",'別紙3-2_区分⑤所要額内訳計算表'!BC37)</f>
        <v/>
      </c>
      <c r="J39" s="299" t="str">
        <f t="shared" si="0"/>
        <v/>
      </c>
      <c r="K39" s="298"/>
      <c r="M39" s="297" t="str">
        <f t="shared" si="1"/>
        <v/>
      </c>
    </row>
    <row r="40" spans="1:13" ht="18.75" customHeight="1">
      <c r="A40" s="307">
        <v>30</v>
      </c>
      <c r="B40" s="306"/>
      <c r="C40" s="305"/>
      <c r="D40" s="305"/>
      <c r="E40" s="304"/>
      <c r="F40" s="303" t="s">
        <v>198</v>
      </c>
      <c r="G40" s="302"/>
      <c r="H40" s="301" t="str">
        <f>IF(B40="","",'別紙3-2_区分⑤所要額内訳計算表'!BB38)</f>
        <v/>
      </c>
      <c r="I40" s="300" t="str">
        <f>IF(B40="","",'別紙3-2_区分⑤所要額内訳計算表'!BC38)</f>
        <v/>
      </c>
      <c r="J40" s="299" t="str">
        <f t="shared" si="0"/>
        <v/>
      </c>
      <c r="K40" s="298"/>
      <c r="M40" s="297" t="str">
        <f t="shared" si="1"/>
        <v/>
      </c>
    </row>
    <row r="41" spans="1:13" ht="18.75" hidden="1" customHeight="1">
      <c r="A41" s="307">
        <v>31</v>
      </c>
      <c r="B41" s="306"/>
      <c r="C41" s="305"/>
      <c r="D41" s="305"/>
      <c r="E41" s="304"/>
      <c r="F41" s="303" t="s">
        <v>198</v>
      </c>
      <c r="G41" s="302"/>
      <c r="H41" s="301" t="str">
        <f>IF(B41="","",'別紙3-2_区分⑤所要額内訳計算表'!BB39)</f>
        <v/>
      </c>
      <c r="I41" s="300" t="str">
        <f>IF(B41="","",'別紙3-2_区分⑤所要額内訳計算表'!BC39)</f>
        <v/>
      </c>
      <c r="J41" s="299" t="str">
        <f t="shared" si="0"/>
        <v/>
      </c>
      <c r="K41" s="298"/>
      <c r="M41" s="297" t="str">
        <f t="shared" si="1"/>
        <v/>
      </c>
    </row>
    <row r="42" spans="1:13" ht="18.75" hidden="1" customHeight="1">
      <c r="A42" s="307">
        <v>32</v>
      </c>
      <c r="B42" s="306"/>
      <c r="C42" s="305"/>
      <c r="D42" s="305"/>
      <c r="E42" s="304"/>
      <c r="F42" s="303" t="s">
        <v>198</v>
      </c>
      <c r="G42" s="302"/>
      <c r="H42" s="301" t="str">
        <f>IF(B42="","",'別紙3-2_区分⑤所要額内訳計算表'!BB40)</f>
        <v/>
      </c>
      <c r="I42" s="300" t="str">
        <f>IF(B42="","",'別紙3-2_区分⑤所要額内訳計算表'!BC40)</f>
        <v/>
      </c>
      <c r="J42" s="299" t="str">
        <f t="shared" si="0"/>
        <v/>
      </c>
      <c r="K42" s="298"/>
      <c r="M42" s="297" t="str">
        <f t="shared" si="1"/>
        <v/>
      </c>
    </row>
    <row r="43" spans="1:13" ht="18.75" hidden="1" customHeight="1">
      <c r="A43" s="307">
        <v>33</v>
      </c>
      <c r="B43" s="306"/>
      <c r="C43" s="305"/>
      <c r="D43" s="305"/>
      <c r="E43" s="304"/>
      <c r="F43" s="303" t="s">
        <v>198</v>
      </c>
      <c r="G43" s="302"/>
      <c r="H43" s="301" t="str">
        <f>IF(B43="","",'別紙3-2_区分⑤所要額内訳計算表'!BB41)</f>
        <v/>
      </c>
      <c r="I43" s="300" t="str">
        <f>IF(B43="","",'別紙3-2_区分⑤所要額内訳計算表'!BC41)</f>
        <v/>
      </c>
      <c r="J43" s="299" t="str">
        <f t="shared" ref="J43:J74" si="2">IF(AND(D43="有",H43&gt;=11),"症状軽快日：","")</f>
        <v/>
      </c>
      <c r="K43" s="298"/>
      <c r="M43" s="297" t="str">
        <f t="shared" ref="M43:M74" si="3">IF(AND(J43&lt;&gt;"",K43&lt;&gt;"",G43-2&gt;K43),"×←施設内療養は症状軽快日を含め3日が上限になります",IF(AND(J43&lt;&gt;"",K43=""),"←症状軽快日を入力してください",""))</f>
        <v/>
      </c>
    </row>
    <row r="44" spans="1:13" ht="18.75" hidden="1" customHeight="1">
      <c r="A44" s="307">
        <v>34</v>
      </c>
      <c r="B44" s="306"/>
      <c r="C44" s="305"/>
      <c r="D44" s="305"/>
      <c r="E44" s="304"/>
      <c r="F44" s="303" t="s">
        <v>198</v>
      </c>
      <c r="G44" s="302"/>
      <c r="H44" s="301" t="str">
        <f>IF(B44="","",'別紙3-2_区分⑤所要額内訳計算表'!BB42)</f>
        <v/>
      </c>
      <c r="I44" s="300" t="str">
        <f>IF(B44="","",'別紙3-2_区分⑤所要額内訳計算表'!BC42)</f>
        <v/>
      </c>
      <c r="J44" s="299" t="str">
        <f t="shared" si="2"/>
        <v/>
      </c>
      <c r="K44" s="298"/>
      <c r="M44" s="297" t="str">
        <f t="shared" si="3"/>
        <v/>
      </c>
    </row>
    <row r="45" spans="1:13" ht="18.75" hidden="1" customHeight="1">
      <c r="A45" s="307">
        <v>35</v>
      </c>
      <c r="B45" s="306"/>
      <c r="C45" s="305"/>
      <c r="D45" s="305"/>
      <c r="E45" s="304"/>
      <c r="F45" s="303" t="s">
        <v>198</v>
      </c>
      <c r="G45" s="302"/>
      <c r="H45" s="301" t="str">
        <f>IF(B45="","",'別紙3-2_区分⑤所要額内訳計算表'!BB43)</f>
        <v/>
      </c>
      <c r="I45" s="300" t="str">
        <f>IF(B45="","",'別紙3-2_区分⑤所要額内訳計算表'!BC43)</f>
        <v/>
      </c>
      <c r="J45" s="299" t="str">
        <f t="shared" si="2"/>
        <v/>
      </c>
      <c r="K45" s="298"/>
      <c r="M45" s="297" t="str">
        <f t="shared" si="3"/>
        <v/>
      </c>
    </row>
    <row r="46" spans="1:13" ht="18.75" hidden="1" customHeight="1">
      <c r="A46" s="307">
        <v>36</v>
      </c>
      <c r="B46" s="306"/>
      <c r="C46" s="305"/>
      <c r="D46" s="305"/>
      <c r="E46" s="304"/>
      <c r="F46" s="303" t="s">
        <v>198</v>
      </c>
      <c r="G46" s="302"/>
      <c r="H46" s="301" t="str">
        <f>IF(B46="","",'別紙3-2_区分⑤所要額内訳計算表'!BB44)</f>
        <v/>
      </c>
      <c r="I46" s="300" t="str">
        <f>IF(B46="","",'別紙3-2_区分⑤所要額内訳計算表'!BC44)</f>
        <v/>
      </c>
      <c r="J46" s="299" t="str">
        <f t="shared" si="2"/>
        <v/>
      </c>
      <c r="K46" s="298"/>
      <c r="M46" s="297" t="str">
        <f t="shared" si="3"/>
        <v/>
      </c>
    </row>
    <row r="47" spans="1:13" ht="18.75" hidden="1" customHeight="1">
      <c r="A47" s="307">
        <v>37</v>
      </c>
      <c r="B47" s="306"/>
      <c r="C47" s="305"/>
      <c r="D47" s="305"/>
      <c r="E47" s="304"/>
      <c r="F47" s="303" t="s">
        <v>198</v>
      </c>
      <c r="G47" s="302"/>
      <c r="H47" s="301" t="str">
        <f>IF(B47="","",'別紙3-2_区分⑤所要額内訳計算表'!BB45)</f>
        <v/>
      </c>
      <c r="I47" s="300" t="str">
        <f>IF(B47="","",'別紙3-2_区分⑤所要額内訳計算表'!BC45)</f>
        <v/>
      </c>
      <c r="J47" s="299" t="str">
        <f t="shared" si="2"/>
        <v/>
      </c>
      <c r="K47" s="298"/>
      <c r="M47" s="297" t="str">
        <f t="shared" si="3"/>
        <v/>
      </c>
    </row>
    <row r="48" spans="1:13" ht="18.75" hidden="1" customHeight="1">
      <c r="A48" s="307">
        <v>38</v>
      </c>
      <c r="B48" s="306"/>
      <c r="C48" s="305"/>
      <c r="D48" s="305"/>
      <c r="E48" s="304"/>
      <c r="F48" s="303" t="s">
        <v>198</v>
      </c>
      <c r="G48" s="302"/>
      <c r="H48" s="301" t="str">
        <f>IF(B48="","",'別紙3-2_区分⑤所要額内訳計算表'!BB46)</f>
        <v/>
      </c>
      <c r="I48" s="300" t="str">
        <f>IF(B48="","",'別紙3-2_区分⑤所要額内訳計算表'!BC46)</f>
        <v/>
      </c>
      <c r="J48" s="299" t="str">
        <f t="shared" si="2"/>
        <v/>
      </c>
      <c r="K48" s="298"/>
      <c r="M48" s="297" t="str">
        <f t="shared" si="3"/>
        <v/>
      </c>
    </row>
    <row r="49" spans="1:13" ht="18.75" hidden="1" customHeight="1">
      <c r="A49" s="307">
        <v>39</v>
      </c>
      <c r="B49" s="306"/>
      <c r="C49" s="305"/>
      <c r="D49" s="305"/>
      <c r="E49" s="304"/>
      <c r="F49" s="303" t="s">
        <v>198</v>
      </c>
      <c r="G49" s="302"/>
      <c r="H49" s="301" t="str">
        <f>IF(B49="","",'別紙3-2_区分⑤所要額内訳計算表'!BB47)</f>
        <v/>
      </c>
      <c r="I49" s="300" t="str">
        <f>IF(B49="","",'別紙3-2_区分⑤所要額内訳計算表'!BC47)</f>
        <v/>
      </c>
      <c r="J49" s="299" t="str">
        <f t="shared" si="2"/>
        <v/>
      </c>
      <c r="K49" s="298"/>
      <c r="M49" s="297" t="str">
        <f t="shared" si="3"/>
        <v/>
      </c>
    </row>
    <row r="50" spans="1:13" ht="18.75" hidden="1" customHeight="1">
      <c r="A50" s="307">
        <v>40</v>
      </c>
      <c r="B50" s="306"/>
      <c r="C50" s="305"/>
      <c r="D50" s="305"/>
      <c r="E50" s="304"/>
      <c r="F50" s="303" t="s">
        <v>198</v>
      </c>
      <c r="G50" s="302"/>
      <c r="H50" s="301" t="str">
        <f>IF(B50="","",'別紙3-2_区分⑤所要額内訳計算表'!BB48)</f>
        <v/>
      </c>
      <c r="I50" s="300" t="str">
        <f>IF(B50="","",'別紙3-2_区分⑤所要額内訳計算表'!BC48)</f>
        <v/>
      </c>
      <c r="J50" s="299" t="str">
        <f t="shared" si="2"/>
        <v/>
      </c>
      <c r="K50" s="298"/>
      <c r="M50" s="297" t="str">
        <f t="shared" si="3"/>
        <v/>
      </c>
    </row>
    <row r="51" spans="1:13" ht="18.75" hidden="1" customHeight="1">
      <c r="A51" s="307">
        <v>41</v>
      </c>
      <c r="B51" s="306"/>
      <c r="C51" s="305"/>
      <c r="D51" s="305"/>
      <c r="E51" s="304"/>
      <c r="F51" s="303" t="s">
        <v>198</v>
      </c>
      <c r="G51" s="302"/>
      <c r="H51" s="301" t="str">
        <f>IF(B51="","",'別紙3-2_区分⑤所要額内訳計算表'!BB49)</f>
        <v/>
      </c>
      <c r="I51" s="300" t="str">
        <f>IF(B51="","",'別紙3-2_区分⑤所要額内訳計算表'!BC49)</f>
        <v/>
      </c>
      <c r="J51" s="299" t="str">
        <f t="shared" si="2"/>
        <v/>
      </c>
      <c r="K51" s="298"/>
      <c r="M51" s="297" t="str">
        <f t="shared" si="3"/>
        <v/>
      </c>
    </row>
    <row r="52" spans="1:13" ht="18.75" hidden="1" customHeight="1">
      <c r="A52" s="307">
        <v>42</v>
      </c>
      <c r="B52" s="306"/>
      <c r="C52" s="305"/>
      <c r="D52" s="305"/>
      <c r="E52" s="304"/>
      <c r="F52" s="303" t="s">
        <v>198</v>
      </c>
      <c r="G52" s="302"/>
      <c r="H52" s="301" t="str">
        <f>IF(B52="","",'別紙3-2_区分⑤所要額内訳計算表'!BB50)</f>
        <v/>
      </c>
      <c r="I52" s="300" t="str">
        <f>IF(B52="","",'別紙3-2_区分⑤所要額内訳計算表'!BC50)</f>
        <v/>
      </c>
      <c r="J52" s="299" t="str">
        <f t="shared" si="2"/>
        <v/>
      </c>
      <c r="K52" s="298"/>
      <c r="M52" s="297" t="str">
        <f t="shared" si="3"/>
        <v/>
      </c>
    </row>
    <row r="53" spans="1:13" ht="18.75" hidden="1" customHeight="1">
      <c r="A53" s="307">
        <v>43</v>
      </c>
      <c r="B53" s="306"/>
      <c r="C53" s="305"/>
      <c r="D53" s="305"/>
      <c r="E53" s="304"/>
      <c r="F53" s="303" t="s">
        <v>198</v>
      </c>
      <c r="G53" s="302"/>
      <c r="H53" s="301" t="str">
        <f>IF(B53="","",'別紙3-2_区分⑤所要額内訳計算表'!BB51)</f>
        <v/>
      </c>
      <c r="I53" s="300" t="str">
        <f>IF(B53="","",'別紙3-2_区分⑤所要額内訳計算表'!BC51)</f>
        <v/>
      </c>
      <c r="J53" s="299" t="str">
        <f t="shared" si="2"/>
        <v/>
      </c>
      <c r="K53" s="298"/>
      <c r="M53" s="297" t="str">
        <f t="shared" si="3"/>
        <v/>
      </c>
    </row>
    <row r="54" spans="1:13" ht="18.75" hidden="1" customHeight="1">
      <c r="A54" s="307">
        <v>44</v>
      </c>
      <c r="B54" s="306"/>
      <c r="C54" s="305"/>
      <c r="D54" s="305"/>
      <c r="E54" s="304"/>
      <c r="F54" s="303" t="s">
        <v>198</v>
      </c>
      <c r="G54" s="302"/>
      <c r="H54" s="301" t="str">
        <f>IF(B54="","",'別紙3-2_区分⑤所要額内訳計算表'!BB52)</f>
        <v/>
      </c>
      <c r="I54" s="300" t="str">
        <f>IF(B54="","",'別紙3-2_区分⑤所要額内訳計算表'!BC52)</f>
        <v/>
      </c>
      <c r="J54" s="299" t="str">
        <f t="shared" si="2"/>
        <v/>
      </c>
      <c r="K54" s="298"/>
      <c r="M54" s="297" t="str">
        <f t="shared" si="3"/>
        <v/>
      </c>
    </row>
    <row r="55" spans="1:13" ht="18.75" hidden="1" customHeight="1">
      <c r="A55" s="307">
        <v>45</v>
      </c>
      <c r="B55" s="306"/>
      <c r="C55" s="305"/>
      <c r="D55" s="305"/>
      <c r="E55" s="304"/>
      <c r="F55" s="303" t="s">
        <v>198</v>
      </c>
      <c r="G55" s="302"/>
      <c r="H55" s="301" t="str">
        <f>IF(B55="","",'別紙3-2_区分⑤所要額内訳計算表'!BB53)</f>
        <v/>
      </c>
      <c r="I55" s="300" t="str">
        <f>IF(B55="","",'別紙3-2_区分⑤所要額内訳計算表'!BC53)</f>
        <v/>
      </c>
      <c r="J55" s="299" t="str">
        <f t="shared" si="2"/>
        <v/>
      </c>
      <c r="K55" s="298"/>
      <c r="M55" s="297" t="str">
        <f t="shared" si="3"/>
        <v/>
      </c>
    </row>
    <row r="56" spans="1:13" ht="18.75" hidden="1" customHeight="1">
      <c r="A56" s="307">
        <v>46</v>
      </c>
      <c r="B56" s="306"/>
      <c r="C56" s="305"/>
      <c r="D56" s="305"/>
      <c r="E56" s="304"/>
      <c r="F56" s="303" t="s">
        <v>198</v>
      </c>
      <c r="G56" s="302"/>
      <c r="H56" s="301" t="str">
        <f>IF(B56="","",'別紙3-2_区分⑤所要額内訳計算表'!BB54)</f>
        <v/>
      </c>
      <c r="I56" s="300" t="str">
        <f>IF(B56="","",'別紙3-2_区分⑤所要額内訳計算表'!BC54)</f>
        <v/>
      </c>
      <c r="J56" s="299" t="str">
        <f t="shared" si="2"/>
        <v/>
      </c>
      <c r="K56" s="298"/>
      <c r="M56" s="297" t="str">
        <f t="shared" si="3"/>
        <v/>
      </c>
    </row>
    <row r="57" spans="1:13" ht="18.75" hidden="1" customHeight="1">
      <c r="A57" s="307">
        <v>47</v>
      </c>
      <c r="B57" s="306"/>
      <c r="C57" s="305"/>
      <c r="D57" s="305"/>
      <c r="E57" s="304"/>
      <c r="F57" s="303" t="s">
        <v>198</v>
      </c>
      <c r="G57" s="302"/>
      <c r="H57" s="301" t="str">
        <f>IF(B57="","",'別紙3-2_区分⑤所要額内訳計算表'!BB55)</f>
        <v/>
      </c>
      <c r="I57" s="300" t="str">
        <f>IF(B57="","",'別紙3-2_区分⑤所要額内訳計算表'!BC55)</f>
        <v/>
      </c>
      <c r="J57" s="299" t="str">
        <f t="shared" si="2"/>
        <v/>
      </c>
      <c r="K57" s="298"/>
      <c r="M57" s="297" t="str">
        <f t="shared" si="3"/>
        <v/>
      </c>
    </row>
    <row r="58" spans="1:13" ht="18.75" hidden="1" customHeight="1">
      <c r="A58" s="307">
        <v>48</v>
      </c>
      <c r="B58" s="306"/>
      <c r="C58" s="305"/>
      <c r="D58" s="305"/>
      <c r="E58" s="304"/>
      <c r="F58" s="303" t="s">
        <v>198</v>
      </c>
      <c r="G58" s="302"/>
      <c r="H58" s="301" t="str">
        <f>IF(B58="","",'別紙3-2_区分⑤所要額内訳計算表'!BB56)</f>
        <v/>
      </c>
      <c r="I58" s="300" t="str">
        <f>IF(B58="","",'別紙3-2_区分⑤所要額内訳計算表'!BC56)</f>
        <v/>
      </c>
      <c r="J58" s="299" t="str">
        <f t="shared" si="2"/>
        <v/>
      </c>
      <c r="K58" s="298"/>
      <c r="M58" s="297" t="str">
        <f t="shared" si="3"/>
        <v/>
      </c>
    </row>
    <row r="59" spans="1:13" ht="18.75" hidden="1" customHeight="1">
      <c r="A59" s="307">
        <v>49</v>
      </c>
      <c r="B59" s="306"/>
      <c r="C59" s="305"/>
      <c r="D59" s="305"/>
      <c r="E59" s="304"/>
      <c r="F59" s="303" t="s">
        <v>198</v>
      </c>
      <c r="G59" s="302"/>
      <c r="H59" s="301" t="str">
        <f>IF(B59="","",'別紙3-2_区分⑤所要額内訳計算表'!BB57)</f>
        <v/>
      </c>
      <c r="I59" s="300" t="str">
        <f>IF(B59="","",'別紙3-2_区分⑤所要額内訳計算表'!BC57)</f>
        <v/>
      </c>
      <c r="J59" s="299" t="str">
        <f t="shared" si="2"/>
        <v/>
      </c>
      <c r="K59" s="298"/>
      <c r="M59" s="297" t="str">
        <f t="shared" si="3"/>
        <v/>
      </c>
    </row>
    <row r="60" spans="1:13" ht="18.75" hidden="1" customHeight="1">
      <c r="A60" s="307">
        <v>50</v>
      </c>
      <c r="B60" s="306"/>
      <c r="C60" s="305"/>
      <c r="D60" s="305"/>
      <c r="E60" s="304"/>
      <c r="F60" s="303" t="s">
        <v>198</v>
      </c>
      <c r="G60" s="302"/>
      <c r="H60" s="301" t="str">
        <f>IF(B60="","",'別紙3-2_区分⑤所要額内訳計算表'!BB58)</f>
        <v/>
      </c>
      <c r="I60" s="300" t="str">
        <f>IF(B60="","",'別紙3-2_区分⑤所要額内訳計算表'!BC58)</f>
        <v/>
      </c>
      <c r="J60" s="299" t="str">
        <f t="shared" si="2"/>
        <v/>
      </c>
      <c r="K60" s="298"/>
      <c r="M60" s="297" t="str">
        <f t="shared" si="3"/>
        <v/>
      </c>
    </row>
    <row r="61" spans="1:13" ht="18.75" hidden="1" customHeight="1">
      <c r="A61" s="307">
        <v>51</v>
      </c>
      <c r="B61" s="306"/>
      <c r="C61" s="305"/>
      <c r="D61" s="305"/>
      <c r="E61" s="304"/>
      <c r="F61" s="303" t="s">
        <v>198</v>
      </c>
      <c r="G61" s="302"/>
      <c r="H61" s="301" t="str">
        <f>IF(B61="","",'別紙3-2_区分⑤所要額内訳計算表'!BB59)</f>
        <v/>
      </c>
      <c r="I61" s="300" t="str">
        <f>IF(B61="","",'別紙3-2_区分⑤所要額内訳計算表'!BC59)</f>
        <v/>
      </c>
      <c r="J61" s="299" t="str">
        <f t="shared" si="2"/>
        <v/>
      </c>
      <c r="K61" s="298"/>
      <c r="M61" s="297" t="str">
        <f t="shared" si="3"/>
        <v/>
      </c>
    </row>
    <row r="62" spans="1:13" ht="18.75" hidden="1" customHeight="1">
      <c r="A62" s="307">
        <v>52</v>
      </c>
      <c r="B62" s="306"/>
      <c r="C62" s="305"/>
      <c r="D62" s="305"/>
      <c r="E62" s="304"/>
      <c r="F62" s="303" t="s">
        <v>198</v>
      </c>
      <c r="G62" s="302"/>
      <c r="H62" s="301" t="str">
        <f>IF(B62="","",'別紙3-2_区分⑤所要額内訳計算表'!BB60)</f>
        <v/>
      </c>
      <c r="I62" s="300" t="str">
        <f>IF(B62="","",'別紙3-2_区分⑤所要額内訳計算表'!BC60)</f>
        <v/>
      </c>
      <c r="J62" s="299" t="str">
        <f t="shared" si="2"/>
        <v/>
      </c>
      <c r="K62" s="298"/>
      <c r="M62" s="297" t="str">
        <f t="shared" si="3"/>
        <v/>
      </c>
    </row>
    <row r="63" spans="1:13" ht="18.75" hidden="1" customHeight="1">
      <c r="A63" s="307">
        <v>53</v>
      </c>
      <c r="B63" s="306"/>
      <c r="C63" s="305"/>
      <c r="D63" s="305"/>
      <c r="E63" s="304"/>
      <c r="F63" s="303" t="s">
        <v>198</v>
      </c>
      <c r="G63" s="302"/>
      <c r="H63" s="301" t="str">
        <f>IF(B63="","",'別紙3-2_区分⑤所要額内訳計算表'!BB61)</f>
        <v/>
      </c>
      <c r="I63" s="300" t="str">
        <f>IF(B63="","",'別紙3-2_区分⑤所要額内訳計算表'!BC61)</f>
        <v/>
      </c>
      <c r="J63" s="299" t="str">
        <f t="shared" si="2"/>
        <v/>
      </c>
      <c r="K63" s="298"/>
      <c r="M63" s="297" t="str">
        <f t="shared" si="3"/>
        <v/>
      </c>
    </row>
    <row r="64" spans="1:13" ht="18.75" hidden="1" customHeight="1">
      <c r="A64" s="307">
        <v>54</v>
      </c>
      <c r="B64" s="306"/>
      <c r="C64" s="305"/>
      <c r="D64" s="305"/>
      <c r="E64" s="304"/>
      <c r="F64" s="303" t="s">
        <v>198</v>
      </c>
      <c r="G64" s="302"/>
      <c r="H64" s="301" t="str">
        <f>IF(B64="","",'別紙3-2_区分⑤所要額内訳計算表'!BB62)</f>
        <v/>
      </c>
      <c r="I64" s="300" t="str">
        <f>IF(B64="","",'別紙3-2_区分⑤所要額内訳計算表'!BC62)</f>
        <v/>
      </c>
      <c r="J64" s="299" t="str">
        <f t="shared" si="2"/>
        <v/>
      </c>
      <c r="K64" s="298"/>
      <c r="M64" s="297" t="str">
        <f t="shared" si="3"/>
        <v/>
      </c>
    </row>
    <row r="65" spans="1:13" ht="18.75" hidden="1" customHeight="1">
      <c r="A65" s="307">
        <v>55</v>
      </c>
      <c r="B65" s="306"/>
      <c r="C65" s="305"/>
      <c r="D65" s="305"/>
      <c r="E65" s="304"/>
      <c r="F65" s="303" t="s">
        <v>198</v>
      </c>
      <c r="G65" s="302"/>
      <c r="H65" s="301" t="str">
        <f>IF(B65="","",'別紙3-2_区分⑤所要額内訳計算表'!BB63)</f>
        <v/>
      </c>
      <c r="I65" s="300" t="str">
        <f>IF(B65="","",'別紙3-2_区分⑤所要額内訳計算表'!BC63)</f>
        <v/>
      </c>
      <c r="J65" s="299" t="str">
        <f t="shared" si="2"/>
        <v/>
      </c>
      <c r="K65" s="298"/>
      <c r="M65" s="297" t="str">
        <f t="shared" si="3"/>
        <v/>
      </c>
    </row>
    <row r="66" spans="1:13" ht="18.75" hidden="1" customHeight="1">
      <c r="A66" s="307">
        <v>56</v>
      </c>
      <c r="B66" s="306"/>
      <c r="C66" s="305"/>
      <c r="D66" s="305"/>
      <c r="E66" s="304"/>
      <c r="F66" s="303" t="s">
        <v>198</v>
      </c>
      <c r="G66" s="302"/>
      <c r="H66" s="301" t="str">
        <f>IF(B66="","",'別紙3-2_区分⑤所要額内訳計算表'!BB64)</f>
        <v/>
      </c>
      <c r="I66" s="300" t="str">
        <f>IF(B66="","",'別紙3-2_区分⑤所要額内訳計算表'!BC64)</f>
        <v/>
      </c>
      <c r="J66" s="299" t="str">
        <f t="shared" si="2"/>
        <v/>
      </c>
      <c r="K66" s="298"/>
      <c r="M66" s="297" t="str">
        <f t="shared" si="3"/>
        <v/>
      </c>
    </row>
    <row r="67" spans="1:13" ht="18.75" hidden="1" customHeight="1">
      <c r="A67" s="307">
        <v>57</v>
      </c>
      <c r="B67" s="306"/>
      <c r="C67" s="305"/>
      <c r="D67" s="305"/>
      <c r="E67" s="304"/>
      <c r="F67" s="303" t="s">
        <v>198</v>
      </c>
      <c r="G67" s="302"/>
      <c r="H67" s="301" t="str">
        <f>IF(B67="","",'別紙3-2_区分⑤所要額内訳計算表'!BB65)</f>
        <v/>
      </c>
      <c r="I67" s="300" t="str">
        <f>IF(B67="","",'別紙3-2_区分⑤所要額内訳計算表'!BC65)</f>
        <v/>
      </c>
      <c r="J67" s="299" t="str">
        <f t="shared" si="2"/>
        <v/>
      </c>
      <c r="K67" s="298"/>
      <c r="M67" s="297" t="str">
        <f t="shared" si="3"/>
        <v/>
      </c>
    </row>
    <row r="68" spans="1:13" ht="18.75" hidden="1" customHeight="1">
      <c r="A68" s="307">
        <v>58</v>
      </c>
      <c r="B68" s="306"/>
      <c r="C68" s="305"/>
      <c r="D68" s="305"/>
      <c r="E68" s="304"/>
      <c r="F68" s="303" t="s">
        <v>198</v>
      </c>
      <c r="G68" s="302"/>
      <c r="H68" s="301" t="str">
        <f>IF(B68="","",'別紙3-2_区分⑤所要額内訳計算表'!BB66)</f>
        <v/>
      </c>
      <c r="I68" s="300" t="str">
        <f>IF(B68="","",'別紙3-2_区分⑤所要額内訳計算表'!BC66)</f>
        <v/>
      </c>
      <c r="J68" s="299" t="str">
        <f t="shared" si="2"/>
        <v/>
      </c>
      <c r="K68" s="298"/>
      <c r="M68" s="297" t="str">
        <f t="shared" si="3"/>
        <v/>
      </c>
    </row>
    <row r="69" spans="1:13" ht="18.75" hidden="1" customHeight="1">
      <c r="A69" s="307">
        <v>59</v>
      </c>
      <c r="B69" s="306"/>
      <c r="C69" s="305"/>
      <c r="D69" s="305"/>
      <c r="E69" s="304"/>
      <c r="F69" s="303" t="s">
        <v>198</v>
      </c>
      <c r="G69" s="302"/>
      <c r="H69" s="301" t="str">
        <f>IF(B69="","",'別紙3-2_区分⑤所要額内訳計算表'!BB67)</f>
        <v/>
      </c>
      <c r="I69" s="300" t="str">
        <f>IF(B69="","",'別紙3-2_区分⑤所要額内訳計算表'!BC67)</f>
        <v/>
      </c>
      <c r="J69" s="299" t="str">
        <f t="shared" si="2"/>
        <v/>
      </c>
      <c r="K69" s="298"/>
      <c r="M69" s="297" t="str">
        <f t="shared" si="3"/>
        <v/>
      </c>
    </row>
    <row r="70" spans="1:13" ht="18.75" hidden="1" customHeight="1">
      <c r="A70" s="307">
        <v>60</v>
      </c>
      <c r="B70" s="306"/>
      <c r="C70" s="305"/>
      <c r="D70" s="305"/>
      <c r="E70" s="304"/>
      <c r="F70" s="303" t="s">
        <v>198</v>
      </c>
      <c r="G70" s="302"/>
      <c r="H70" s="301" t="str">
        <f>IF(B70="","",'別紙3-2_区分⑤所要額内訳計算表'!BB68)</f>
        <v/>
      </c>
      <c r="I70" s="300" t="str">
        <f>IF(B70="","",'別紙3-2_区分⑤所要額内訳計算表'!BC68)</f>
        <v/>
      </c>
      <c r="J70" s="299" t="str">
        <f t="shared" si="2"/>
        <v/>
      </c>
      <c r="K70" s="298"/>
      <c r="M70" s="297" t="str">
        <f t="shared" si="3"/>
        <v/>
      </c>
    </row>
    <row r="71" spans="1:13" ht="18.75" hidden="1" customHeight="1">
      <c r="A71" s="307">
        <v>61</v>
      </c>
      <c r="B71" s="306"/>
      <c r="C71" s="305"/>
      <c r="D71" s="305"/>
      <c r="E71" s="304"/>
      <c r="F71" s="303" t="s">
        <v>198</v>
      </c>
      <c r="G71" s="302"/>
      <c r="H71" s="301" t="str">
        <f>IF(B71="","",'別紙3-2_区分⑤所要額内訳計算表'!BB69)</f>
        <v/>
      </c>
      <c r="I71" s="300" t="str">
        <f>IF(B71="","",'別紙3-2_区分⑤所要額内訳計算表'!BC69)</f>
        <v/>
      </c>
      <c r="J71" s="299" t="str">
        <f t="shared" si="2"/>
        <v/>
      </c>
      <c r="K71" s="298"/>
      <c r="M71" s="297" t="str">
        <f t="shared" si="3"/>
        <v/>
      </c>
    </row>
    <row r="72" spans="1:13" ht="18.75" hidden="1" customHeight="1">
      <c r="A72" s="307">
        <v>62</v>
      </c>
      <c r="B72" s="306"/>
      <c r="C72" s="305"/>
      <c r="D72" s="305"/>
      <c r="E72" s="304"/>
      <c r="F72" s="303" t="s">
        <v>198</v>
      </c>
      <c r="G72" s="302"/>
      <c r="H72" s="301" t="str">
        <f>IF(B72="","",'別紙3-2_区分⑤所要額内訳計算表'!BB70)</f>
        <v/>
      </c>
      <c r="I72" s="300" t="str">
        <f>IF(B72="","",'別紙3-2_区分⑤所要額内訳計算表'!BC70)</f>
        <v/>
      </c>
      <c r="J72" s="299" t="str">
        <f t="shared" si="2"/>
        <v/>
      </c>
      <c r="K72" s="298"/>
      <c r="M72" s="297" t="str">
        <f t="shared" si="3"/>
        <v/>
      </c>
    </row>
    <row r="73" spans="1:13" ht="18.75" hidden="1" customHeight="1">
      <c r="A73" s="307">
        <v>63</v>
      </c>
      <c r="B73" s="306"/>
      <c r="C73" s="305"/>
      <c r="D73" s="305"/>
      <c r="E73" s="304"/>
      <c r="F73" s="303" t="s">
        <v>198</v>
      </c>
      <c r="G73" s="302"/>
      <c r="H73" s="301" t="str">
        <f>IF(B73="","",'別紙3-2_区分⑤所要額内訳計算表'!BB71)</f>
        <v/>
      </c>
      <c r="I73" s="300" t="str">
        <f>IF(B73="","",'別紙3-2_区分⑤所要額内訳計算表'!BC71)</f>
        <v/>
      </c>
      <c r="J73" s="299" t="str">
        <f t="shared" si="2"/>
        <v/>
      </c>
      <c r="K73" s="298"/>
      <c r="M73" s="297" t="str">
        <f t="shared" si="3"/>
        <v/>
      </c>
    </row>
    <row r="74" spans="1:13" ht="18.75" hidden="1" customHeight="1">
      <c r="A74" s="307">
        <v>64</v>
      </c>
      <c r="B74" s="306"/>
      <c r="C74" s="305"/>
      <c r="D74" s="305"/>
      <c r="E74" s="304"/>
      <c r="F74" s="303" t="s">
        <v>198</v>
      </c>
      <c r="G74" s="302"/>
      <c r="H74" s="301" t="str">
        <f>IF(B74="","",'別紙3-2_区分⑤所要額内訳計算表'!BB72)</f>
        <v/>
      </c>
      <c r="I74" s="300" t="str">
        <f>IF(B74="","",'別紙3-2_区分⑤所要額内訳計算表'!BC72)</f>
        <v/>
      </c>
      <c r="J74" s="299" t="str">
        <f t="shared" si="2"/>
        <v/>
      </c>
      <c r="K74" s="298"/>
      <c r="M74" s="297" t="str">
        <f t="shared" si="3"/>
        <v/>
      </c>
    </row>
    <row r="75" spans="1:13" ht="18.75" hidden="1" customHeight="1">
      <c r="A75" s="307">
        <v>65</v>
      </c>
      <c r="B75" s="306"/>
      <c r="C75" s="305"/>
      <c r="D75" s="305"/>
      <c r="E75" s="304"/>
      <c r="F75" s="303" t="s">
        <v>198</v>
      </c>
      <c r="G75" s="302"/>
      <c r="H75" s="301" t="str">
        <f>IF(B75="","",'別紙3-2_区分⑤所要額内訳計算表'!BB73)</f>
        <v/>
      </c>
      <c r="I75" s="300" t="str">
        <f>IF(B75="","",'別紙3-2_区分⑤所要額内訳計算表'!BC73)</f>
        <v/>
      </c>
      <c r="J75" s="299" t="str">
        <f t="shared" ref="J75:J110" si="4">IF(AND(D75="有",H75&gt;=11),"症状軽快日：","")</f>
        <v/>
      </c>
      <c r="K75" s="298"/>
      <c r="M75" s="297" t="str">
        <f t="shared" ref="M75:M110" si="5">IF(AND(J75&lt;&gt;"",K75&lt;&gt;"",G75-2&gt;K75),"×←施設内療養は症状軽快日を含め3日が上限になります",IF(AND(J75&lt;&gt;"",K75=""),"←症状軽快日を入力してください",""))</f>
        <v/>
      </c>
    </row>
    <row r="76" spans="1:13" ht="18.75" hidden="1" customHeight="1">
      <c r="A76" s="307">
        <v>66</v>
      </c>
      <c r="B76" s="306"/>
      <c r="C76" s="305"/>
      <c r="D76" s="305"/>
      <c r="E76" s="304"/>
      <c r="F76" s="303" t="s">
        <v>198</v>
      </c>
      <c r="G76" s="302"/>
      <c r="H76" s="301" t="str">
        <f>IF(B76="","",'別紙3-2_区分⑤所要額内訳計算表'!BB74)</f>
        <v/>
      </c>
      <c r="I76" s="300" t="str">
        <f>IF(B76="","",'別紙3-2_区分⑤所要額内訳計算表'!BC74)</f>
        <v/>
      </c>
      <c r="J76" s="299" t="str">
        <f t="shared" si="4"/>
        <v/>
      </c>
      <c r="K76" s="298"/>
      <c r="M76" s="297" t="str">
        <f t="shared" si="5"/>
        <v/>
      </c>
    </row>
    <row r="77" spans="1:13" ht="18.75" hidden="1" customHeight="1">
      <c r="A77" s="307">
        <v>67</v>
      </c>
      <c r="B77" s="306"/>
      <c r="C77" s="305"/>
      <c r="D77" s="305"/>
      <c r="E77" s="304"/>
      <c r="F77" s="303" t="s">
        <v>198</v>
      </c>
      <c r="G77" s="302"/>
      <c r="H77" s="301" t="str">
        <f>IF(B77="","",'別紙3-2_区分⑤所要額内訳計算表'!BB75)</f>
        <v/>
      </c>
      <c r="I77" s="300" t="str">
        <f>IF(B77="","",'別紙3-2_区分⑤所要額内訳計算表'!BC75)</f>
        <v/>
      </c>
      <c r="J77" s="299" t="str">
        <f t="shared" si="4"/>
        <v/>
      </c>
      <c r="K77" s="298"/>
      <c r="M77" s="297" t="str">
        <f t="shared" si="5"/>
        <v/>
      </c>
    </row>
    <row r="78" spans="1:13" ht="18.75" hidden="1" customHeight="1">
      <c r="A78" s="307">
        <v>68</v>
      </c>
      <c r="B78" s="306"/>
      <c r="C78" s="305"/>
      <c r="D78" s="305"/>
      <c r="E78" s="304"/>
      <c r="F78" s="303" t="s">
        <v>198</v>
      </c>
      <c r="G78" s="302"/>
      <c r="H78" s="301" t="str">
        <f>IF(B78="","",'別紙3-2_区分⑤所要額内訳計算表'!BB76)</f>
        <v/>
      </c>
      <c r="I78" s="300" t="str">
        <f>IF(B78="","",'別紙3-2_区分⑤所要額内訳計算表'!BC76)</f>
        <v/>
      </c>
      <c r="J78" s="299" t="str">
        <f t="shared" si="4"/>
        <v/>
      </c>
      <c r="K78" s="298"/>
      <c r="M78" s="297" t="str">
        <f t="shared" si="5"/>
        <v/>
      </c>
    </row>
    <row r="79" spans="1:13" ht="18.75" hidden="1" customHeight="1">
      <c r="A79" s="307">
        <v>69</v>
      </c>
      <c r="B79" s="306"/>
      <c r="C79" s="305"/>
      <c r="D79" s="305"/>
      <c r="E79" s="304"/>
      <c r="F79" s="303" t="s">
        <v>198</v>
      </c>
      <c r="G79" s="302"/>
      <c r="H79" s="301" t="str">
        <f>IF(B79="","",'別紙3-2_区分⑤所要額内訳計算表'!BB77)</f>
        <v/>
      </c>
      <c r="I79" s="300" t="str">
        <f>IF(B79="","",'別紙3-2_区分⑤所要額内訳計算表'!BC77)</f>
        <v/>
      </c>
      <c r="J79" s="299" t="str">
        <f t="shared" si="4"/>
        <v/>
      </c>
      <c r="K79" s="298"/>
      <c r="M79" s="297" t="str">
        <f t="shared" si="5"/>
        <v/>
      </c>
    </row>
    <row r="80" spans="1:13" ht="18.75" hidden="1" customHeight="1">
      <c r="A80" s="307">
        <v>70</v>
      </c>
      <c r="B80" s="306"/>
      <c r="C80" s="305"/>
      <c r="D80" s="305"/>
      <c r="E80" s="304"/>
      <c r="F80" s="303" t="s">
        <v>198</v>
      </c>
      <c r="G80" s="302"/>
      <c r="H80" s="301" t="str">
        <f>IF(B80="","",'別紙3-2_区分⑤所要額内訳計算表'!BB78)</f>
        <v/>
      </c>
      <c r="I80" s="300" t="str">
        <f>IF(B80="","",'別紙3-2_区分⑤所要額内訳計算表'!BC78)</f>
        <v/>
      </c>
      <c r="J80" s="299" t="str">
        <f t="shared" si="4"/>
        <v/>
      </c>
      <c r="K80" s="298"/>
      <c r="M80" s="297" t="str">
        <f t="shared" si="5"/>
        <v/>
      </c>
    </row>
    <row r="81" spans="1:13" ht="18.75" hidden="1" customHeight="1">
      <c r="A81" s="307">
        <v>71</v>
      </c>
      <c r="B81" s="306"/>
      <c r="C81" s="305"/>
      <c r="D81" s="305"/>
      <c r="E81" s="304"/>
      <c r="F81" s="303" t="s">
        <v>198</v>
      </c>
      <c r="G81" s="302"/>
      <c r="H81" s="301" t="str">
        <f>IF(B81="","",'別紙3-2_区分⑤所要額内訳計算表'!BB79)</f>
        <v/>
      </c>
      <c r="I81" s="300" t="str">
        <f>IF(B81="","",'別紙3-2_区分⑤所要額内訳計算表'!BC79)</f>
        <v/>
      </c>
      <c r="J81" s="299" t="str">
        <f t="shared" si="4"/>
        <v/>
      </c>
      <c r="K81" s="298"/>
      <c r="M81" s="297" t="str">
        <f t="shared" si="5"/>
        <v/>
      </c>
    </row>
    <row r="82" spans="1:13" ht="18.75" hidden="1" customHeight="1">
      <c r="A82" s="307">
        <v>72</v>
      </c>
      <c r="B82" s="306"/>
      <c r="C82" s="305"/>
      <c r="D82" s="305"/>
      <c r="E82" s="304"/>
      <c r="F82" s="303" t="s">
        <v>198</v>
      </c>
      <c r="G82" s="302"/>
      <c r="H82" s="301" t="str">
        <f>IF(B82="","",'別紙3-2_区分⑤所要額内訳計算表'!BB80)</f>
        <v/>
      </c>
      <c r="I82" s="300" t="str">
        <f>IF(B82="","",'別紙3-2_区分⑤所要額内訳計算表'!BC80)</f>
        <v/>
      </c>
      <c r="J82" s="299" t="str">
        <f t="shared" si="4"/>
        <v/>
      </c>
      <c r="K82" s="298"/>
      <c r="M82" s="297" t="str">
        <f t="shared" si="5"/>
        <v/>
      </c>
    </row>
    <row r="83" spans="1:13" ht="18.75" hidden="1" customHeight="1">
      <c r="A83" s="307">
        <v>73</v>
      </c>
      <c r="B83" s="306"/>
      <c r="C83" s="305"/>
      <c r="D83" s="305"/>
      <c r="E83" s="304"/>
      <c r="F83" s="303" t="s">
        <v>198</v>
      </c>
      <c r="G83" s="302"/>
      <c r="H83" s="301" t="str">
        <f>IF(B83="","",'別紙3-2_区分⑤所要額内訳計算表'!BB81)</f>
        <v/>
      </c>
      <c r="I83" s="300" t="str">
        <f>IF(B83="","",'別紙3-2_区分⑤所要額内訳計算表'!BC81)</f>
        <v/>
      </c>
      <c r="J83" s="299" t="str">
        <f t="shared" si="4"/>
        <v/>
      </c>
      <c r="K83" s="298"/>
      <c r="M83" s="297" t="str">
        <f t="shared" si="5"/>
        <v/>
      </c>
    </row>
    <row r="84" spans="1:13" ht="18.75" hidden="1" customHeight="1">
      <c r="A84" s="307">
        <v>74</v>
      </c>
      <c r="B84" s="306"/>
      <c r="C84" s="305"/>
      <c r="D84" s="305"/>
      <c r="E84" s="304"/>
      <c r="F84" s="303" t="s">
        <v>198</v>
      </c>
      <c r="G84" s="302"/>
      <c r="H84" s="301" t="str">
        <f>IF(B84="","",'別紙3-2_区分⑤所要額内訳計算表'!BB82)</f>
        <v/>
      </c>
      <c r="I84" s="300" t="str">
        <f>IF(B84="","",'別紙3-2_区分⑤所要額内訳計算表'!BC82)</f>
        <v/>
      </c>
      <c r="J84" s="299" t="str">
        <f t="shared" si="4"/>
        <v/>
      </c>
      <c r="K84" s="298"/>
      <c r="M84" s="297" t="str">
        <f t="shared" si="5"/>
        <v/>
      </c>
    </row>
    <row r="85" spans="1:13" ht="18.75" hidden="1" customHeight="1">
      <c r="A85" s="307">
        <v>75</v>
      </c>
      <c r="B85" s="306"/>
      <c r="C85" s="305"/>
      <c r="D85" s="305"/>
      <c r="E85" s="304"/>
      <c r="F85" s="303" t="s">
        <v>198</v>
      </c>
      <c r="G85" s="302"/>
      <c r="H85" s="301" t="str">
        <f>IF(B85="","",'別紙3-2_区分⑤所要額内訳計算表'!BB83)</f>
        <v/>
      </c>
      <c r="I85" s="300" t="str">
        <f>IF(B85="","",'別紙3-2_区分⑤所要額内訳計算表'!BC83)</f>
        <v/>
      </c>
      <c r="J85" s="299" t="str">
        <f t="shared" si="4"/>
        <v/>
      </c>
      <c r="K85" s="298"/>
      <c r="M85" s="297" t="str">
        <f t="shared" si="5"/>
        <v/>
      </c>
    </row>
    <row r="86" spans="1:13" ht="18.75" hidden="1" customHeight="1">
      <c r="A86" s="307">
        <v>76</v>
      </c>
      <c r="B86" s="306"/>
      <c r="C86" s="305"/>
      <c r="D86" s="305"/>
      <c r="E86" s="304"/>
      <c r="F86" s="303" t="s">
        <v>198</v>
      </c>
      <c r="G86" s="302"/>
      <c r="H86" s="301" t="str">
        <f>IF(B86="","",'別紙3-2_区分⑤所要額内訳計算表'!BB84)</f>
        <v/>
      </c>
      <c r="I86" s="300" t="str">
        <f>IF(B86="","",'別紙3-2_区分⑤所要額内訳計算表'!BC84)</f>
        <v/>
      </c>
      <c r="J86" s="299" t="str">
        <f t="shared" si="4"/>
        <v/>
      </c>
      <c r="K86" s="298"/>
      <c r="M86" s="297" t="str">
        <f t="shared" si="5"/>
        <v/>
      </c>
    </row>
    <row r="87" spans="1:13" ht="18.75" hidden="1" customHeight="1">
      <c r="A87" s="307">
        <v>77</v>
      </c>
      <c r="B87" s="306"/>
      <c r="C87" s="305"/>
      <c r="D87" s="305"/>
      <c r="E87" s="304"/>
      <c r="F87" s="303" t="s">
        <v>198</v>
      </c>
      <c r="G87" s="302"/>
      <c r="H87" s="301" t="str">
        <f>IF(B87="","",'別紙3-2_区分⑤所要額内訳計算表'!BB85)</f>
        <v/>
      </c>
      <c r="I87" s="300" t="str">
        <f>IF(B87="","",'別紙3-2_区分⑤所要額内訳計算表'!BC85)</f>
        <v/>
      </c>
      <c r="J87" s="299" t="str">
        <f t="shared" si="4"/>
        <v/>
      </c>
      <c r="K87" s="298"/>
      <c r="M87" s="297" t="str">
        <f t="shared" si="5"/>
        <v/>
      </c>
    </row>
    <row r="88" spans="1:13" ht="18.75" hidden="1" customHeight="1">
      <c r="A88" s="307">
        <v>78</v>
      </c>
      <c r="B88" s="306"/>
      <c r="C88" s="305"/>
      <c r="D88" s="305"/>
      <c r="E88" s="304"/>
      <c r="F88" s="303" t="s">
        <v>198</v>
      </c>
      <c r="G88" s="302"/>
      <c r="H88" s="301" t="str">
        <f>IF(B88="","",'別紙3-2_区分⑤所要額内訳計算表'!BB86)</f>
        <v/>
      </c>
      <c r="I88" s="300" t="str">
        <f>IF(B88="","",'別紙3-2_区分⑤所要額内訳計算表'!BC86)</f>
        <v/>
      </c>
      <c r="J88" s="299" t="str">
        <f t="shared" si="4"/>
        <v/>
      </c>
      <c r="K88" s="298"/>
      <c r="M88" s="297" t="str">
        <f t="shared" si="5"/>
        <v/>
      </c>
    </row>
    <row r="89" spans="1:13" ht="18.75" hidden="1" customHeight="1">
      <c r="A89" s="307">
        <v>79</v>
      </c>
      <c r="B89" s="306"/>
      <c r="C89" s="305"/>
      <c r="D89" s="305"/>
      <c r="E89" s="304"/>
      <c r="F89" s="303" t="s">
        <v>198</v>
      </c>
      <c r="G89" s="302"/>
      <c r="H89" s="301" t="str">
        <f>IF(B89="","",'別紙3-2_区分⑤所要額内訳計算表'!BB87)</f>
        <v/>
      </c>
      <c r="I89" s="300" t="str">
        <f>IF(B89="","",'別紙3-2_区分⑤所要額内訳計算表'!BC87)</f>
        <v/>
      </c>
      <c r="J89" s="299" t="str">
        <f t="shared" si="4"/>
        <v/>
      </c>
      <c r="K89" s="298"/>
      <c r="M89" s="297" t="str">
        <f t="shared" si="5"/>
        <v/>
      </c>
    </row>
    <row r="90" spans="1:13" ht="18.75" hidden="1" customHeight="1">
      <c r="A90" s="307">
        <v>80</v>
      </c>
      <c r="B90" s="306"/>
      <c r="C90" s="305"/>
      <c r="D90" s="305"/>
      <c r="E90" s="304"/>
      <c r="F90" s="303" t="s">
        <v>198</v>
      </c>
      <c r="G90" s="302"/>
      <c r="H90" s="301" t="str">
        <f>IF(B90="","",'別紙3-2_区分⑤所要額内訳計算表'!BB88)</f>
        <v/>
      </c>
      <c r="I90" s="300" t="str">
        <f>IF(B90="","",'別紙3-2_区分⑤所要額内訳計算表'!BC88)</f>
        <v/>
      </c>
      <c r="J90" s="299" t="str">
        <f t="shared" si="4"/>
        <v/>
      </c>
      <c r="K90" s="298"/>
      <c r="M90" s="297" t="str">
        <f t="shared" si="5"/>
        <v/>
      </c>
    </row>
    <row r="91" spans="1:13" ht="18.75" hidden="1" customHeight="1">
      <c r="A91" s="307">
        <v>81</v>
      </c>
      <c r="B91" s="306"/>
      <c r="C91" s="305"/>
      <c r="D91" s="305"/>
      <c r="E91" s="304"/>
      <c r="F91" s="303" t="s">
        <v>198</v>
      </c>
      <c r="G91" s="302"/>
      <c r="H91" s="301" t="str">
        <f>IF(B91="","",'別紙3-2_区分⑤所要額内訳計算表'!BB89)</f>
        <v/>
      </c>
      <c r="I91" s="300" t="str">
        <f>IF(B91="","",'別紙3-2_区分⑤所要額内訳計算表'!BC89)</f>
        <v/>
      </c>
      <c r="J91" s="299" t="str">
        <f t="shared" si="4"/>
        <v/>
      </c>
      <c r="K91" s="298"/>
      <c r="M91" s="297" t="str">
        <f t="shared" si="5"/>
        <v/>
      </c>
    </row>
    <row r="92" spans="1:13" ht="18.75" hidden="1" customHeight="1">
      <c r="A92" s="307">
        <v>82</v>
      </c>
      <c r="B92" s="306"/>
      <c r="C92" s="305"/>
      <c r="D92" s="305"/>
      <c r="E92" s="304"/>
      <c r="F92" s="303" t="s">
        <v>198</v>
      </c>
      <c r="G92" s="302"/>
      <c r="H92" s="301" t="str">
        <f>IF(B92="","",'別紙3-2_区分⑤所要額内訳計算表'!BB90)</f>
        <v/>
      </c>
      <c r="I92" s="300" t="str">
        <f>IF(B92="","",'別紙3-2_区分⑤所要額内訳計算表'!BC90)</f>
        <v/>
      </c>
      <c r="J92" s="299" t="str">
        <f t="shared" si="4"/>
        <v/>
      </c>
      <c r="K92" s="298"/>
      <c r="M92" s="297" t="str">
        <f t="shared" si="5"/>
        <v/>
      </c>
    </row>
    <row r="93" spans="1:13" ht="18.75" hidden="1" customHeight="1">
      <c r="A93" s="307">
        <v>83</v>
      </c>
      <c r="B93" s="306"/>
      <c r="C93" s="305"/>
      <c r="D93" s="305"/>
      <c r="E93" s="304"/>
      <c r="F93" s="303" t="s">
        <v>198</v>
      </c>
      <c r="G93" s="302"/>
      <c r="H93" s="301" t="str">
        <f>IF(B93="","",'別紙3-2_区分⑤所要額内訳計算表'!BB91)</f>
        <v/>
      </c>
      <c r="I93" s="300" t="str">
        <f>IF(B93="","",'別紙3-2_区分⑤所要額内訳計算表'!BC91)</f>
        <v/>
      </c>
      <c r="J93" s="299" t="str">
        <f t="shared" si="4"/>
        <v/>
      </c>
      <c r="K93" s="298"/>
      <c r="M93" s="297" t="str">
        <f t="shared" si="5"/>
        <v/>
      </c>
    </row>
    <row r="94" spans="1:13" ht="18.75" hidden="1" customHeight="1">
      <c r="A94" s="307">
        <v>84</v>
      </c>
      <c r="B94" s="306"/>
      <c r="C94" s="305"/>
      <c r="D94" s="305"/>
      <c r="E94" s="304"/>
      <c r="F94" s="303" t="s">
        <v>198</v>
      </c>
      <c r="G94" s="302"/>
      <c r="H94" s="301" t="str">
        <f>IF(B94="","",'別紙3-2_区分⑤所要額内訳計算表'!BB92)</f>
        <v/>
      </c>
      <c r="I94" s="300" t="str">
        <f>IF(B94="","",'別紙3-2_区分⑤所要額内訳計算表'!BC92)</f>
        <v/>
      </c>
      <c r="J94" s="299" t="str">
        <f t="shared" si="4"/>
        <v/>
      </c>
      <c r="K94" s="298"/>
      <c r="M94" s="297" t="str">
        <f t="shared" si="5"/>
        <v/>
      </c>
    </row>
    <row r="95" spans="1:13" ht="18.75" hidden="1" customHeight="1">
      <c r="A95" s="307">
        <v>85</v>
      </c>
      <c r="B95" s="306"/>
      <c r="C95" s="305"/>
      <c r="D95" s="305"/>
      <c r="E95" s="304"/>
      <c r="F95" s="303" t="s">
        <v>198</v>
      </c>
      <c r="G95" s="302"/>
      <c r="H95" s="301" t="str">
        <f>IF(B95="","",'別紙3-2_区分⑤所要額内訳計算表'!BB93)</f>
        <v/>
      </c>
      <c r="I95" s="300" t="str">
        <f>IF(B95="","",'別紙3-2_区分⑤所要額内訳計算表'!BC93)</f>
        <v/>
      </c>
      <c r="J95" s="299" t="str">
        <f t="shared" si="4"/>
        <v/>
      </c>
      <c r="K95" s="298"/>
      <c r="M95" s="297" t="str">
        <f t="shared" si="5"/>
        <v/>
      </c>
    </row>
    <row r="96" spans="1:13" ht="18.75" hidden="1" customHeight="1">
      <c r="A96" s="307">
        <v>86</v>
      </c>
      <c r="B96" s="306"/>
      <c r="C96" s="305"/>
      <c r="D96" s="305"/>
      <c r="E96" s="304"/>
      <c r="F96" s="303" t="s">
        <v>198</v>
      </c>
      <c r="G96" s="302"/>
      <c r="H96" s="301" t="str">
        <f>IF(B96="","",'別紙3-2_区分⑤所要額内訳計算表'!BB94)</f>
        <v/>
      </c>
      <c r="I96" s="300" t="str">
        <f>IF(B96="","",'別紙3-2_区分⑤所要額内訳計算表'!BC94)</f>
        <v/>
      </c>
      <c r="J96" s="299" t="str">
        <f t="shared" si="4"/>
        <v/>
      </c>
      <c r="K96" s="298"/>
      <c r="M96" s="297" t="str">
        <f t="shared" si="5"/>
        <v/>
      </c>
    </row>
    <row r="97" spans="1:13" ht="18.75" hidden="1" customHeight="1">
      <c r="A97" s="307">
        <v>87</v>
      </c>
      <c r="B97" s="306"/>
      <c r="C97" s="305"/>
      <c r="D97" s="305"/>
      <c r="E97" s="304"/>
      <c r="F97" s="303" t="s">
        <v>198</v>
      </c>
      <c r="G97" s="302"/>
      <c r="H97" s="301" t="str">
        <f>IF(B97="","",'別紙3-2_区分⑤所要額内訳計算表'!BB95)</f>
        <v/>
      </c>
      <c r="I97" s="300" t="str">
        <f>IF(B97="","",'別紙3-2_区分⑤所要額内訳計算表'!BC95)</f>
        <v/>
      </c>
      <c r="J97" s="299" t="str">
        <f t="shared" si="4"/>
        <v/>
      </c>
      <c r="K97" s="298"/>
      <c r="M97" s="297" t="str">
        <f t="shared" si="5"/>
        <v/>
      </c>
    </row>
    <row r="98" spans="1:13" ht="18.75" hidden="1" customHeight="1">
      <c r="A98" s="307">
        <v>88</v>
      </c>
      <c r="B98" s="306"/>
      <c r="C98" s="305"/>
      <c r="D98" s="305"/>
      <c r="E98" s="304"/>
      <c r="F98" s="303" t="s">
        <v>198</v>
      </c>
      <c r="G98" s="302"/>
      <c r="H98" s="301" t="str">
        <f>IF(B98="","",'別紙3-2_区分⑤所要額内訳計算表'!BB96)</f>
        <v/>
      </c>
      <c r="I98" s="300" t="str">
        <f>IF(B98="","",'別紙3-2_区分⑤所要額内訳計算表'!BC96)</f>
        <v/>
      </c>
      <c r="J98" s="299" t="str">
        <f t="shared" si="4"/>
        <v/>
      </c>
      <c r="K98" s="298"/>
      <c r="M98" s="297" t="str">
        <f t="shared" si="5"/>
        <v/>
      </c>
    </row>
    <row r="99" spans="1:13" ht="18.75" hidden="1" customHeight="1">
      <c r="A99" s="307">
        <v>89</v>
      </c>
      <c r="B99" s="306"/>
      <c r="C99" s="305"/>
      <c r="D99" s="305"/>
      <c r="E99" s="304"/>
      <c r="F99" s="303" t="s">
        <v>198</v>
      </c>
      <c r="G99" s="302"/>
      <c r="H99" s="301" t="str">
        <f>IF(B99="","",'別紙3-2_区分⑤所要額内訳計算表'!BB97)</f>
        <v/>
      </c>
      <c r="I99" s="300" t="str">
        <f>IF(B99="","",'別紙3-2_区分⑤所要額内訳計算表'!BC97)</f>
        <v/>
      </c>
      <c r="J99" s="299" t="str">
        <f t="shared" si="4"/>
        <v/>
      </c>
      <c r="K99" s="298"/>
      <c r="M99" s="297" t="str">
        <f t="shared" si="5"/>
        <v/>
      </c>
    </row>
    <row r="100" spans="1:13" ht="18.75" hidden="1" customHeight="1">
      <c r="A100" s="307">
        <v>90</v>
      </c>
      <c r="B100" s="306"/>
      <c r="C100" s="305"/>
      <c r="D100" s="305"/>
      <c r="E100" s="304"/>
      <c r="F100" s="303" t="s">
        <v>198</v>
      </c>
      <c r="G100" s="302"/>
      <c r="H100" s="301" t="str">
        <f>IF(B100="","",'別紙3-2_区分⑤所要額内訳計算表'!BB98)</f>
        <v/>
      </c>
      <c r="I100" s="300" t="str">
        <f>IF(B100="","",'別紙3-2_区分⑤所要額内訳計算表'!BC98)</f>
        <v/>
      </c>
      <c r="J100" s="299" t="str">
        <f t="shared" si="4"/>
        <v/>
      </c>
      <c r="K100" s="298"/>
      <c r="M100" s="297" t="str">
        <f t="shared" si="5"/>
        <v/>
      </c>
    </row>
    <row r="101" spans="1:13" ht="18.75" hidden="1" customHeight="1">
      <c r="A101" s="307">
        <v>91</v>
      </c>
      <c r="B101" s="306"/>
      <c r="C101" s="305"/>
      <c r="D101" s="305"/>
      <c r="E101" s="304"/>
      <c r="F101" s="303" t="s">
        <v>198</v>
      </c>
      <c r="G101" s="302"/>
      <c r="H101" s="301" t="str">
        <f>IF(B101="","",'別紙3-2_区分⑤所要額内訳計算表'!BB99)</f>
        <v/>
      </c>
      <c r="I101" s="300" t="str">
        <f>IF(B101="","",'別紙3-2_区分⑤所要額内訳計算表'!BC99)</f>
        <v/>
      </c>
      <c r="J101" s="299" t="str">
        <f t="shared" si="4"/>
        <v/>
      </c>
      <c r="K101" s="298"/>
      <c r="M101" s="297" t="str">
        <f t="shared" si="5"/>
        <v/>
      </c>
    </row>
    <row r="102" spans="1:13" ht="18.75" hidden="1" customHeight="1">
      <c r="A102" s="307">
        <v>92</v>
      </c>
      <c r="B102" s="306"/>
      <c r="C102" s="305"/>
      <c r="D102" s="305"/>
      <c r="E102" s="304"/>
      <c r="F102" s="303" t="s">
        <v>198</v>
      </c>
      <c r="G102" s="302"/>
      <c r="H102" s="301" t="str">
        <f>IF(B102="","",'別紙3-2_区分⑤所要額内訳計算表'!BB100)</f>
        <v/>
      </c>
      <c r="I102" s="300" t="str">
        <f>IF(B102="","",'別紙3-2_区分⑤所要額内訳計算表'!BC100)</f>
        <v/>
      </c>
      <c r="J102" s="299" t="str">
        <f t="shared" si="4"/>
        <v/>
      </c>
      <c r="K102" s="298"/>
      <c r="M102" s="297" t="str">
        <f t="shared" si="5"/>
        <v/>
      </c>
    </row>
    <row r="103" spans="1:13" ht="18.75" hidden="1" customHeight="1">
      <c r="A103" s="307">
        <v>93</v>
      </c>
      <c r="B103" s="306"/>
      <c r="C103" s="305"/>
      <c r="D103" s="305"/>
      <c r="E103" s="304"/>
      <c r="F103" s="303" t="s">
        <v>198</v>
      </c>
      <c r="G103" s="302"/>
      <c r="H103" s="301" t="str">
        <f>IF(B103="","",'別紙3-2_区分⑤所要額内訳計算表'!BB101)</f>
        <v/>
      </c>
      <c r="I103" s="300" t="str">
        <f>IF(B103="","",'別紙3-2_区分⑤所要額内訳計算表'!BC101)</f>
        <v/>
      </c>
      <c r="J103" s="299" t="str">
        <f t="shared" si="4"/>
        <v/>
      </c>
      <c r="K103" s="298"/>
      <c r="M103" s="297" t="str">
        <f t="shared" si="5"/>
        <v/>
      </c>
    </row>
    <row r="104" spans="1:13" ht="18.75" hidden="1" customHeight="1">
      <c r="A104" s="307">
        <v>94</v>
      </c>
      <c r="B104" s="306"/>
      <c r="C104" s="305"/>
      <c r="D104" s="305"/>
      <c r="E104" s="304"/>
      <c r="F104" s="303" t="s">
        <v>198</v>
      </c>
      <c r="G104" s="302"/>
      <c r="H104" s="301" t="str">
        <f>IF(B104="","",'別紙3-2_区分⑤所要額内訳計算表'!BB102)</f>
        <v/>
      </c>
      <c r="I104" s="300" t="str">
        <f>IF(B104="","",'別紙3-2_区分⑤所要額内訳計算表'!BC102)</f>
        <v/>
      </c>
      <c r="J104" s="299" t="str">
        <f t="shared" si="4"/>
        <v/>
      </c>
      <c r="K104" s="298"/>
      <c r="M104" s="297" t="str">
        <f t="shared" si="5"/>
        <v/>
      </c>
    </row>
    <row r="105" spans="1:13" ht="18.75" hidden="1" customHeight="1">
      <c r="A105" s="307">
        <v>95</v>
      </c>
      <c r="B105" s="306"/>
      <c r="C105" s="305"/>
      <c r="D105" s="305"/>
      <c r="E105" s="304"/>
      <c r="F105" s="303" t="s">
        <v>198</v>
      </c>
      <c r="G105" s="302"/>
      <c r="H105" s="301" t="str">
        <f>IF(B105="","",'別紙3-2_区分⑤所要額内訳計算表'!BB103)</f>
        <v/>
      </c>
      <c r="I105" s="300" t="str">
        <f>IF(B105="","",'別紙3-2_区分⑤所要額内訳計算表'!BC103)</f>
        <v/>
      </c>
      <c r="J105" s="299" t="str">
        <f t="shared" si="4"/>
        <v/>
      </c>
      <c r="K105" s="298"/>
      <c r="M105" s="297" t="str">
        <f t="shared" si="5"/>
        <v/>
      </c>
    </row>
    <row r="106" spans="1:13" ht="18.75" hidden="1" customHeight="1">
      <c r="A106" s="307">
        <v>96</v>
      </c>
      <c r="B106" s="306"/>
      <c r="C106" s="305"/>
      <c r="D106" s="305"/>
      <c r="E106" s="304"/>
      <c r="F106" s="303" t="s">
        <v>198</v>
      </c>
      <c r="G106" s="302"/>
      <c r="H106" s="301" t="str">
        <f>IF(B106="","",'別紙3-2_区分⑤所要額内訳計算表'!BB104)</f>
        <v/>
      </c>
      <c r="I106" s="300" t="str">
        <f>IF(B106="","",'別紙3-2_区分⑤所要額内訳計算表'!BC104)</f>
        <v/>
      </c>
      <c r="J106" s="299" t="str">
        <f t="shared" si="4"/>
        <v/>
      </c>
      <c r="K106" s="298"/>
      <c r="M106" s="297" t="str">
        <f t="shared" si="5"/>
        <v/>
      </c>
    </row>
    <row r="107" spans="1:13" ht="18.75" hidden="1" customHeight="1">
      <c r="A107" s="307">
        <v>97</v>
      </c>
      <c r="B107" s="306"/>
      <c r="C107" s="305"/>
      <c r="D107" s="305"/>
      <c r="E107" s="304"/>
      <c r="F107" s="303" t="s">
        <v>198</v>
      </c>
      <c r="G107" s="302"/>
      <c r="H107" s="301" t="str">
        <f>IF(B107="","",'別紙3-2_区分⑤所要額内訳計算表'!BB105)</f>
        <v/>
      </c>
      <c r="I107" s="300" t="str">
        <f>IF(B107="","",'別紙3-2_区分⑤所要額内訳計算表'!BC105)</f>
        <v/>
      </c>
      <c r="J107" s="299" t="str">
        <f t="shared" si="4"/>
        <v/>
      </c>
      <c r="K107" s="298"/>
      <c r="M107" s="297" t="str">
        <f t="shared" si="5"/>
        <v/>
      </c>
    </row>
    <row r="108" spans="1:13" ht="18.75" hidden="1" customHeight="1">
      <c r="A108" s="307">
        <v>98</v>
      </c>
      <c r="B108" s="306"/>
      <c r="C108" s="305"/>
      <c r="D108" s="305"/>
      <c r="E108" s="304"/>
      <c r="F108" s="303" t="s">
        <v>198</v>
      </c>
      <c r="G108" s="302"/>
      <c r="H108" s="301" t="str">
        <f>IF(B108="","",'別紙3-2_区分⑤所要額内訳計算表'!BB106)</f>
        <v/>
      </c>
      <c r="I108" s="300" t="str">
        <f>IF(B108="","",'別紙3-2_区分⑤所要額内訳計算表'!BC106)</f>
        <v/>
      </c>
      <c r="J108" s="299" t="str">
        <f t="shared" si="4"/>
        <v/>
      </c>
      <c r="K108" s="298"/>
      <c r="M108" s="297" t="str">
        <f t="shared" si="5"/>
        <v/>
      </c>
    </row>
    <row r="109" spans="1:13" ht="18.75" hidden="1" customHeight="1">
      <c r="A109" s="307">
        <v>99</v>
      </c>
      <c r="B109" s="306"/>
      <c r="C109" s="305"/>
      <c r="D109" s="305"/>
      <c r="E109" s="304"/>
      <c r="F109" s="303" t="s">
        <v>198</v>
      </c>
      <c r="G109" s="302"/>
      <c r="H109" s="301" t="str">
        <f>IF(B109="","",'別紙3-2_区分⑤所要額内訳計算表'!BB107)</f>
        <v/>
      </c>
      <c r="I109" s="300" t="str">
        <f>IF(B109="","",'別紙3-2_区分⑤所要額内訳計算表'!BC107)</f>
        <v/>
      </c>
      <c r="J109" s="299" t="str">
        <f t="shared" si="4"/>
        <v/>
      </c>
      <c r="K109" s="298"/>
      <c r="M109" s="297" t="str">
        <f t="shared" si="5"/>
        <v/>
      </c>
    </row>
    <row r="110" spans="1:13" ht="18.75" hidden="1" customHeight="1">
      <c r="A110" s="307">
        <v>100</v>
      </c>
      <c r="B110" s="306"/>
      <c r="C110" s="305"/>
      <c r="D110" s="305"/>
      <c r="E110" s="304"/>
      <c r="F110" s="303" t="s">
        <v>198</v>
      </c>
      <c r="G110" s="302"/>
      <c r="H110" s="301" t="str">
        <f>IF(B110="","",'別紙3-2_区分⑤所要額内訳計算表'!BB108)</f>
        <v/>
      </c>
      <c r="I110" s="300" t="str">
        <f>IF(B110="","",'別紙3-2_区分⑤所要額内訳計算表'!BC108)</f>
        <v/>
      </c>
      <c r="J110" s="299" t="str">
        <f t="shared" si="4"/>
        <v/>
      </c>
      <c r="K110" s="298"/>
      <c r="M110" s="297" t="str">
        <f t="shared" si="5"/>
        <v/>
      </c>
    </row>
    <row r="111" spans="1:13" ht="5.25" customHeight="1"/>
    <row r="112" spans="1:13" ht="13.5" customHeight="1">
      <c r="A112" s="678" t="s">
        <v>370</v>
      </c>
      <c r="B112" s="678"/>
      <c r="C112" s="678"/>
      <c r="D112" s="678"/>
      <c r="E112" s="678"/>
      <c r="F112" s="678"/>
      <c r="G112" s="678" t="s">
        <v>369</v>
      </c>
      <c r="H112" s="679"/>
      <c r="I112" s="679"/>
      <c r="J112" s="679"/>
    </row>
    <row r="113" spans="1:10">
      <c r="A113" s="678"/>
      <c r="B113" s="678"/>
      <c r="C113" s="678"/>
      <c r="D113" s="678"/>
      <c r="E113" s="678"/>
      <c r="F113" s="678"/>
      <c r="G113" s="679"/>
      <c r="H113" s="679"/>
      <c r="I113" s="679"/>
      <c r="J113" s="679"/>
    </row>
    <row r="114" spans="1:10">
      <c r="A114" s="678"/>
      <c r="B114" s="678"/>
      <c r="C114" s="678"/>
      <c r="D114" s="678"/>
      <c r="E114" s="678"/>
      <c r="F114" s="678"/>
      <c r="G114" s="679"/>
      <c r="H114" s="679"/>
      <c r="I114" s="679"/>
      <c r="J114" s="679"/>
    </row>
    <row r="115" spans="1:10">
      <c r="A115" s="678"/>
      <c r="B115" s="678"/>
      <c r="C115" s="678"/>
      <c r="D115" s="678"/>
      <c r="E115" s="678"/>
      <c r="F115" s="678"/>
      <c r="G115" s="679"/>
      <c r="H115" s="679"/>
      <c r="I115" s="679"/>
      <c r="J115" s="679"/>
    </row>
    <row r="116" spans="1:10" ht="14.25" customHeight="1">
      <c r="A116" s="678"/>
      <c r="B116" s="678"/>
      <c r="C116" s="678"/>
      <c r="D116" s="678"/>
      <c r="E116" s="678"/>
      <c r="F116" s="678"/>
      <c r="G116" s="679"/>
      <c r="H116" s="679"/>
      <c r="I116" s="679"/>
      <c r="J116" s="679"/>
    </row>
    <row r="117" spans="1:10" ht="45.75" customHeight="1">
      <c r="A117" s="678"/>
      <c r="B117" s="678"/>
      <c r="C117" s="678"/>
      <c r="D117" s="678"/>
      <c r="E117" s="678"/>
      <c r="F117" s="678"/>
      <c r="G117" s="679"/>
      <c r="H117" s="679"/>
      <c r="I117" s="679"/>
      <c r="J117" s="679"/>
    </row>
    <row r="118" spans="1:10" ht="12.75" customHeight="1">
      <c r="A118" s="678"/>
      <c r="B118" s="678"/>
      <c r="C118" s="678"/>
      <c r="D118" s="678"/>
      <c r="E118" s="678"/>
      <c r="F118" s="678"/>
      <c r="G118" s="679"/>
      <c r="H118" s="679"/>
      <c r="I118" s="679"/>
      <c r="J118" s="679"/>
    </row>
  </sheetData>
  <sheetProtection password="EB51" sheet="1" formatRows="0" autoFilter="0"/>
  <mergeCells count="26">
    <mergeCell ref="A112:F118"/>
    <mergeCell ref="G112:J118"/>
    <mergeCell ref="A6:B6"/>
    <mergeCell ref="C6:F6"/>
    <mergeCell ref="A9:A10"/>
    <mergeCell ref="D9:D10"/>
    <mergeCell ref="J9:K10"/>
    <mergeCell ref="H9:H10"/>
    <mergeCell ref="I9:I10"/>
    <mergeCell ref="C5:F5"/>
    <mergeCell ref="G4:H4"/>
    <mergeCell ref="G5:H5"/>
    <mergeCell ref="B9:B10"/>
    <mergeCell ref="C9:C10"/>
    <mergeCell ref="E9:G9"/>
    <mergeCell ref="G6:J7"/>
    <mergeCell ref="I4:K4"/>
    <mergeCell ref="I5:K5"/>
    <mergeCell ref="A4:B4"/>
    <mergeCell ref="C4:F4"/>
    <mergeCell ref="A5:B5"/>
    <mergeCell ref="A1:L1"/>
    <mergeCell ref="A3:B3"/>
    <mergeCell ref="C3:F3"/>
    <mergeCell ref="G3:H3"/>
    <mergeCell ref="I3:K3"/>
  </mergeCells>
  <phoneticPr fontId="7"/>
  <conditionalFormatting sqref="K11:K110">
    <cfRule type="expression" priority="3">
      <formula>J11=""</formula>
    </cfRule>
    <cfRule type="expression" dxfId="3" priority="4">
      <formula>AND(J11="症状軽快日：",K11="")</formula>
    </cfRule>
    <cfRule type="expression" dxfId="2" priority="5">
      <formula>AND(J11&lt;&gt;"",K11&lt;G11-2)</formula>
    </cfRule>
    <cfRule type="expression" priority="6">
      <formula>AND(J11&lt;&gt;"",K11&gt;G11-2)</formula>
    </cfRule>
  </conditionalFormatting>
  <conditionalFormatting sqref="M11:M110">
    <cfRule type="expression" dxfId="1" priority="2">
      <formula>AND(J11&lt;&gt;"",K11&lt;&gt;"",G11-2&gt;K11)</formula>
    </cfRule>
  </conditionalFormatting>
  <conditionalFormatting sqref="M11:M110">
    <cfRule type="expression" dxfId="0" priority="1">
      <formula>AND(J11&lt;&gt;"",K11="")</formula>
    </cfRule>
  </conditionalFormatting>
  <dataValidations count="3">
    <dataValidation type="list" allowBlank="1" showInputMessage="1" showErrorMessage="1" sqref="D11:D110">
      <formula1>"有,無"</formula1>
    </dataValidation>
    <dataValidation type="list" allowBlank="1" showInputMessage="1" showErrorMessage="1" sqref="I4">
      <formula1>"大規模施設等(定員30人以上),小規模施設等(定員29人以下)"</formula1>
    </dataValidation>
    <dataValidation type="list" allowBlank="1" showInputMessage="1" showErrorMessage="1" sqref="C11:C110">
      <formula1>"男,女"</formula1>
    </dataValidation>
  </dataValidations>
  <pageMargins left="0.51181102362204722" right="0.51181102362204722" top="0.55118110236220474" bottom="0.15748031496062992" header="0.31496062992125984" footer="0.31496062992125984"/>
  <pageSetup paperSize="9" scale="98"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F109"/>
  <sheetViews>
    <sheetView view="pageBreakPreview" zoomScale="70" zoomScaleNormal="100" zoomScaleSheetLayoutView="70" workbookViewId="0">
      <selection activeCell="A33" sqref="A33:AI34"/>
    </sheetView>
  </sheetViews>
  <sheetFormatPr defaultRowHeight="13.5"/>
  <cols>
    <col min="1" max="1" width="3.75" bestFit="1" customWidth="1"/>
    <col min="2" max="2" width="17.625" style="310" bestFit="1" customWidth="1"/>
    <col min="3" max="3" width="5.25" style="24" bestFit="1" customWidth="1"/>
    <col min="4" max="33" width="5.625" customWidth="1"/>
    <col min="34" max="53" width="5.625" hidden="1" customWidth="1"/>
    <col min="54" max="54" width="7.25" bestFit="1" customWidth="1"/>
    <col min="55" max="55" width="8.25" customWidth="1"/>
    <col min="56" max="56" width="8.625" customWidth="1"/>
    <col min="57" max="57" width="9.375" bestFit="1" customWidth="1"/>
    <col min="58" max="58" width="9.25" hidden="1" customWidth="1"/>
  </cols>
  <sheetData>
    <row r="1" spans="1:58" ht="30" customHeight="1">
      <c r="A1" s="686" t="s">
        <v>406</v>
      </c>
      <c r="B1" s="686"/>
      <c r="C1" s="686"/>
      <c r="D1" s="686"/>
      <c r="E1" s="686"/>
      <c r="F1" s="686"/>
      <c r="G1" s="686"/>
      <c r="H1" s="686"/>
      <c r="I1" s="686"/>
      <c r="J1" s="686"/>
      <c r="K1" s="686"/>
    </row>
    <row r="3" spans="1:58" ht="20.25" customHeight="1">
      <c r="A3" s="687" t="s">
        <v>215</v>
      </c>
      <c r="B3" s="688"/>
      <c r="C3" s="677">
        <f>'別紙3-1_区分⑤所要額内訳'!C3</f>
        <v>0</v>
      </c>
      <c r="D3" s="690"/>
      <c r="E3" s="690"/>
      <c r="F3" s="690"/>
      <c r="G3" s="690"/>
      <c r="H3" s="670" t="s">
        <v>384</v>
      </c>
      <c r="I3" s="670"/>
      <c r="J3" s="670"/>
      <c r="K3" s="670"/>
      <c r="L3" s="691"/>
      <c r="M3" s="677">
        <f>'別紙3-1_区分⑤所要額内訳'!I3</f>
        <v>0</v>
      </c>
      <c r="N3" s="690"/>
      <c r="O3" s="690"/>
      <c r="P3" s="690"/>
      <c r="Q3" s="690"/>
    </row>
    <row r="4" spans="1:58" ht="20.25" customHeight="1">
      <c r="A4" s="687" t="s">
        <v>405</v>
      </c>
      <c r="B4" s="689"/>
      <c r="C4" s="695">
        <f>'別紙3-3_要件ﾁｪｯｸﾘｽﾄ(0508以降)'!B20</f>
        <v>0</v>
      </c>
      <c r="D4" s="690"/>
      <c r="E4" s="690"/>
      <c r="F4" s="690"/>
      <c r="G4" s="690"/>
      <c r="H4" s="670" t="s">
        <v>404</v>
      </c>
      <c r="I4" s="670"/>
      <c r="J4" s="670"/>
      <c r="K4" s="670"/>
      <c r="L4" s="691"/>
      <c r="M4" s="677">
        <f>'別紙3-1_区分⑤所要額内訳'!I4</f>
        <v>0</v>
      </c>
      <c r="N4" s="690"/>
      <c r="O4" s="690"/>
      <c r="P4" s="690"/>
      <c r="Q4" s="690"/>
    </row>
    <row r="5" spans="1:58" ht="20.25" customHeight="1">
      <c r="A5" s="687" t="s">
        <v>382</v>
      </c>
      <c r="B5" s="689"/>
      <c r="C5" s="696">
        <f>SUM(BC9:BC108)-BF7+M5</f>
        <v>0</v>
      </c>
      <c r="D5" s="697"/>
      <c r="E5" s="697"/>
      <c r="F5" s="697"/>
      <c r="G5" s="697"/>
      <c r="H5" s="670" t="s">
        <v>403</v>
      </c>
      <c r="I5" s="670"/>
      <c r="J5" s="670"/>
      <c r="K5" s="670"/>
      <c r="L5" s="691"/>
      <c r="M5" s="698">
        <f>IF(M4="大規模施設等(定員30人以上)",IF(BF7&lt;=5000000,BF7,5000000),IF(BF7&lt;=2000000,BF7,2000000))</f>
        <v>0</v>
      </c>
      <c r="N5" s="697"/>
      <c r="O5" s="697"/>
      <c r="P5" s="697"/>
      <c r="Q5" s="697"/>
      <c r="R5" t="s">
        <v>402</v>
      </c>
    </row>
    <row r="6" spans="1:58">
      <c r="A6" s="3"/>
      <c r="B6" s="3"/>
      <c r="C6" s="323"/>
      <c r="D6" s="323"/>
      <c r="E6" s="323"/>
      <c r="F6" s="323"/>
      <c r="G6" s="323"/>
      <c r="H6" s="3"/>
      <c r="I6" s="3"/>
      <c r="J6" s="3"/>
      <c r="K6" s="3"/>
      <c r="L6" s="3"/>
      <c r="M6" s="323"/>
      <c r="N6" s="323"/>
      <c r="O6" s="323"/>
      <c r="P6" s="323"/>
      <c r="Q6" s="323"/>
    </row>
    <row r="7" spans="1:58" s="24" customFormat="1" ht="20.25" customHeight="1">
      <c r="A7" s="670" t="s">
        <v>389</v>
      </c>
      <c r="B7" s="692" t="s">
        <v>388</v>
      </c>
      <c r="C7" s="670" t="s">
        <v>377</v>
      </c>
      <c r="D7" s="681" t="s">
        <v>401</v>
      </c>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3"/>
      <c r="BB7" s="699" t="s">
        <v>400</v>
      </c>
      <c r="BC7" s="685" t="s">
        <v>399</v>
      </c>
      <c r="BD7" s="693" t="s">
        <v>398</v>
      </c>
      <c r="BF7" s="325">
        <f>SUM(BD9:BD108)</f>
        <v>0</v>
      </c>
    </row>
    <row r="8" spans="1:58" s="314" customFormat="1" ht="20.25" customHeight="1">
      <c r="A8" s="670"/>
      <c r="B8" s="692"/>
      <c r="C8" s="670"/>
      <c r="D8" s="317">
        <f>MIN('別紙3-1_区分⑤所要額内訳'!E11:E60)</f>
        <v>0</v>
      </c>
      <c r="E8" s="317">
        <f t="shared" ref="E8:AJ8" si="0">D8+1</f>
        <v>1</v>
      </c>
      <c r="F8" s="317">
        <f t="shared" si="0"/>
        <v>2</v>
      </c>
      <c r="G8" s="317">
        <f t="shared" si="0"/>
        <v>3</v>
      </c>
      <c r="H8" s="317">
        <f t="shared" si="0"/>
        <v>4</v>
      </c>
      <c r="I8" s="317">
        <f t="shared" si="0"/>
        <v>5</v>
      </c>
      <c r="J8" s="317">
        <f t="shared" si="0"/>
        <v>6</v>
      </c>
      <c r="K8" s="317">
        <f t="shared" si="0"/>
        <v>7</v>
      </c>
      <c r="L8" s="317">
        <f t="shared" si="0"/>
        <v>8</v>
      </c>
      <c r="M8" s="317">
        <f t="shared" si="0"/>
        <v>9</v>
      </c>
      <c r="N8" s="317">
        <f t="shared" si="0"/>
        <v>10</v>
      </c>
      <c r="O8" s="317">
        <f t="shared" si="0"/>
        <v>11</v>
      </c>
      <c r="P8" s="317">
        <f t="shared" si="0"/>
        <v>12</v>
      </c>
      <c r="Q8" s="317">
        <f t="shared" si="0"/>
        <v>13</v>
      </c>
      <c r="R8" s="317">
        <f t="shared" si="0"/>
        <v>14</v>
      </c>
      <c r="S8" s="317">
        <f t="shared" si="0"/>
        <v>15</v>
      </c>
      <c r="T8" s="317">
        <f t="shared" si="0"/>
        <v>16</v>
      </c>
      <c r="U8" s="317">
        <f t="shared" si="0"/>
        <v>17</v>
      </c>
      <c r="V8" s="317">
        <f t="shared" si="0"/>
        <v>18</v>
      </c>
      <c r="W8" s="317">
        <f t="shared" si="0"/>
        <v>19</v>
      </c>
      <c r="X8" s="317">
        <f t="shared" si="0"/>
        <v>20</v>
      </c>
      <c r="Y8" s="317">
        <f t="shared" si="0"/>
        <v>21</v>
      </c>
      <c r="Z8" s="317">
        <f t="shared" si="0"/>
        <v>22</v>
      </c>
      <c r="AA8" s="317">
        <f t="shared" si="0"/>
        <v>23</v>
      </c>
      <c r="AB8" s="317">
        <f t="shared" si="0"/>
        <v>24</v>
      </c>
      <c r="AC8" s="317">
        <f t="shared" si="0"/>
        <v>25</v>
      </c>
      <c r="AD8" s="317">
        <f t="shared" si="0"/>
        <v>26</v>
      </c>
      <c r="AE8" s="317">
        <f t="shared" si="0"/>
        <v>27</v>
      </c>
      <c r="AF8" s="317">
        <f t="shared" si="0"/>
        <v>28</v>
      </c>
      <c r="AG8" s="317">
        <f t="shared" si="0"/>
        <v>29</v>
      </c>
      <c r="AH8" s="317">
        <f t="shared" si="0"/>
        <v>30</v>
      </c>
      <c r="AI8" s="317">
        <f t="shared" si="0"/>
        <v>31</v>
      </c>
      <c r="AJ8" s="317">
        <f t="shared" si="0"/>
        <v>32</v>
      </c>
      <c r="AK8" s="317">
        <f t="shared" ref="AK8:BA8" si="1">AJ8+1</f>
        <v>33</v>
      </c>
      <c r="AL8" s="317">
        <f t="shared" si="1"/>
        <v>34</v>
      </c>
      <c r="AM8" s="317">
        <f t="shared" si="1"/>
        <v>35</v>
      </c>
      <c r="AN8" s="317">
        <f t="shared" si="1"/>
        <v>36</v>
      </c>
      <c r="AO8" s="317">
        <f t="shared" si="1"/>
        <v>37</v>
      </c>
      <c r="AP8" s="317">
        <f t="shared" si="1"/>
        <v>38</v>
      </c>
      <c r="AQ8" s="317">
        <f t="shared" si="1"/>
        <v>39</v>
      </c>
      <c r="AR8" s="317">
        <f t="shared" si="1"/>
        <v>40</v>
      </c>
      <c r="AS8" s="317">
        <f t="shared" si="1"/>
        <v>41</v>
      </c>
      <c r="AT8" s="317">
        <f t="shared" si="1"/>
        <v>42</v>
      </c>
      <c r="AU8" s="317">
        <f t="shared" si="1"/>
        <v>43</v>
      </c>
      <c r="AV8" s="317">
        <f t="shared" si="1"/>
        <v>44</v>
      </c>
      <c r="AW8" s="317">
        <f t="shared" si="1"/>
        <v>45</v>
      </c>
      <c r="AX8" s="317">
        <f t="shared" si="1"/>
        <v>46</v>
      </c>
      <c r="AY8" s="317">
        <f t="shared" si="1"/>
        <v>47</v>
      </c>
      <c r="AZ8" s="317">
        <f t="shared" si="1"/>
        <v>48</v>
      </c>
      <c r="BA8" s="317">
        <f t="shared" si="1"/>
        <v>49</v>
      </c>
      <c r="BB8" s="681"/>
      <c r="BC8" s="670"/>
      <c r="BD8" s="694"/>
      <c r="BE8" s="315"/>
    </row>
    <row r="9" spans="1:58" ht="24" customHeight="1">
      <c r="A9" s="307" t="str">
        <f>IF(B9="","",1)</f>
        <v/>
      </c>
      <c r="B9" s="313" t="str">
        <f>IF('別紙3-1_区分⑤所要額内訳'!B11="","",'別紙3-1_区分⑤所要額内訳'!B11)</f>
        <v/>
      </c>
      <c r="C9" s="307" t="str">
        <f>IF('別紙3-1_区分⑤所要額内訳'!C11="","",'別紙3-1_区分⑤所要額内訳'!C11)</f>
        <v/>
      </c>
      <c r="D9" s="307">
        <f>IF($D$8&gt;=DATE(2023,5,8),IF('別紙3-3_要件ﾁｪｯｸﾘｽﾄ(0508以降)'!$C$28="×","",IF(AND(踏み台シート!D219=1,踏み台シート!D433=1),2,IF(踏み台シート!D219=1,1,""))),IF(AND(踏み台シート!D219=1,踏み台シート!D433=1),2,IF(踏み台シート!D219=1,1,"")))</f>
        <v>1</v>
      </c>
      <c r="E9" s="307" t="str">
        <f>IF($E$8&gt;=DATE(2023,5,8),IF('別紙3-3_要件ﾁｪｯｸﾘｽﾄ(0508以降)'!$C$28="×","",IF(AND(踏み台シート!E219=1,踏み台シート!E433=1),2,IF(踏み台シート!E219=1,1,""))),IF(AND(踏み台シート!E219=1,踏み台シート!E433=1),2,IF(踏み台シート!E219=1,1,"")))</f>
        <v/>
      </c>
      <c r="F9" s="307" t="str">
        <f>IF($F$8&gt;=DATE(2023,5,8),IF('別紙3-3_要件ﾁｪｯｸﾘｽﾄ(0508以降)'!$C$28="×","",IF(AND(踏み台シート!F219=1,踏み台シート!F433=1),2,IF(踏み台シート!F219=1,1,""))),IF(AND(踏み台シート!F219=1,踏み台シート!F433=1),2,IF(踏み台シート!F219=1,1,"")))</f>
        <v/>
      </c>
      <c r="G9" s="307" t="str">
        <f>IF($G$8&gt;=DATE(2023,5,8),IF('別紙3-3_要件ﾁｪｯｸﾘｽﾄ(0508以降)'!$C$28="×","",IF(AND(踏み台シート!G219=1,踏み台シート!G433=1),2,IF(踏み台シート!G219=1,1,""))),IF(AND(踏み台シート!G219=1,踏み台シート!G433=1),2,IF(踏み台シート!G219=1,1,"")))</f>
        <v/>
      </c>
      <c r="H9" s="307" t="str">
        <f>IF($H$8&gt;=DATE(2023,5,8),IF('別紙3-3_要件ﾁｪｯｸﾘｽﾄ(0508以降)'!$C$28="×","",IF(AND(踏み台シート!H219=1,踏み台シート!H433=1),2,IF(踏み台シート!H219=1,1,""))),IF(AND(踏み台シート!H219=1,踏み台シート!H433=1),2,IF(踏み台シート!H219=1,1,"")))</f>
        <v/>
      </c>
      <c r="I9" s="307" t="str">
        <f>IF($I$8&gt;=DATE(2023,5,8),IF('別紙3-3_要件ﾁｪｯｸﾘｽﾄ(0508以降)'!$C$28="×","",IF(AND(踏み台シート!I219=1,踏み台シート!I433=1),2,IF(踏み台シート!I219=1,1,""))),IF(AND(踏み台シート!I219=1,踏み台シート!I433=1),2,IF(踏み台シート!I219=1,1,"")))</f>
        <v/>
      </c>
      <c r="J9" s="307" t="str">
        <f>IF($J$8&gt;=DATE(2023,5,8),IF('別紙3-3_要件ﾁｪｯｸﾘｽﾄ(0508以降)'!$C$28="×","",IF(AND(踏み台シート!J219=1,踏み台シート!J433=1),2,IF(踏み台シート!J219=1,1,""))),IF(AND(踏み台シート!J219=1,踏み台シート!J433=1),2,IF(踏み台シート!J219=1,1,"")))</f>
        <v/>
      </c>
      <c r="K9" s="307" t="str">
        <f>IF($K$8&gt;=DATE(2023,5,8),IF('別紙3-3_要件ﾁｪｯｸﾘｽﾄ(0508以降)'!$C$28="×","",IF(AND(踏み台シート!K219=1,踏み台シート!K433=1),2,IF(踏み台シート!K219=1,1,""))),IF(AND(踏み台シート!K219=1,踏み台シート!K433=1),2,IF(踏み台シート!K219=1,1,"")))</f>
        <v/>
      </c>
      <c r="L9" s="307" t="str">
        <f>IF($L$8&gt;=DATE(2023,5,8),IF('別紙3-3_要件ﾁｪｯｸﾘｽﾄ(0508以降)'!$C$28="×","",IF(AND(踏み台シート!L219=1,踏み台シート!L433=1),2,IF(踏み台シート!L219=1,1,""))),IF(AND(踏み台シート!L219=1,踏み台シート!L433=1),2,IF(踏み台シート!L219=1,1,"")))</f>
        <v/>
      </c>
      <c r="M9" s="307" t="str">
        <f>IF($M$8&gt;=DATE(2023,5,8),IF('別紙3-3_要件ﾁｪｯｸﾘｽﾄ(0508以降)'!$C$28="×","",IF(AND(踏み台シート!M219=1,踏み台シート!M433=1),2,IF(踏み台シート!M219=1,1,""))),IF(AND(踏み台シート!M219=1,踏み台シート!M433=1),2,IF(踏み台シート!M219=1,1,"")))</f>
        <v/>
      </c>
      <c r="N9" s="307" t="str">
        <f>IF($N$8&gt;=DATE(2023,5,8),IF('別紙3-3_要件ﾁｪｯｸﾘｽﾄ(0508以降)'!$C$28="×","",IF(AND(踏み台シート!N219=1,踏み台シート!N433=1),2,IF(踏み台シート!N219=1,1,""))),IF(AND(踏み台シート!N219=1,踏み台シート!N433=1),2,IF(踏み台シート!N219=1,1,"")))</f>
        <v/>
      </c>
      <c r="O9" s="307" t="str">
        <f>IF($O$8&gt;=DATE(2023,5,8),IF('別紙3-3_要件ﾁｪｯｸﾘｽﾄ(0508以降)'!$C$28="×","",IF(AND(踏み台シート!O219=1,踏み台シート!O433=1),2,IF(踏み台シート!O219=1,1,""))),IF(AND(踏み台シート!O219=1,踏み台シート!O433=1),2,IF(踏み台シート!O219=1,1,"")))</f>
        <v/>
      </c>
      <c r="P9" s="307" t="str">
        <f>IF($P$8&gt;=DATE(2023,5,8),IF('別紙3-3_要件ﾁｪｯｸﾘｽﾄ(0508以降)'!$C$28="×","",IF(AND(踏み台シート!P219=1,踏み台シート!P433=1),2,IF(踏み台シート!P219=1,1,""))),IF(AND(踏み台シート!P219=1,踏み台シート!P433=1),2,IF(踏み台シート!P219=1,1,"")))</f>
        <v/>
      </c>
      <c r="Q9" s="307" t="str">
        <f>IF($Q$8&gt;=DATE(2023,5,8),IF('別紙3-3_要件ﾁｪｯｸﾘｽﾄ(0508以降)'!$C$28="×","",IF(AND(踏み台シート!Q219=1,踏み台シート!Q433=1),2,IF(踏み台シート!Q219=1,1,""))),IF(AND(踏み台シート!Q219=1,踏み台シート!Q433=1),2,IF(踏み台シート!Q219=1,1,"")))</f>
        <v/>
      </c>
      <c r="R9" s="307" t="str">
        <f>IF($R$8&gt;=DATE(2023,5,8),IF('別紙3-3_要件ﾁｪｯｸﾘｽﾄ(0508以降)'!$C$28="×","",IF(AND(踏み台シート!R219=1,踏み台シート!R433=1),2,IF(踏み台シート!R219=1,1,""))),IF(AND(踏み台シート!R219=1,踏み台シート!R433=1),2,IF(踏み台シート!R219=1,1,"")))</f>
        <v/>
      </c>
      <c r="S9" s="307" t="str">
        <f>IF($S$8&gt;=DATE(2023,5,8),IF('別紙3-3_要件ﾁｪｯｸﾘｽﾄ(0508以降)'!$C$28="×","",IF(AND(踏み台シート!S219=1,踏み台シート!S433=1),2,IF(踏み台シート!S219=1,1,""))),IF(AND(踏み台シート!S219=1,踏み台シート!S433=1),2,IF(踏み台シート!S219=1,1,"")))</f>
        <v/>
      </c>
      <c r="T9" s="307" t="str">
        <f>IF($T$8&gt;=DATE(2023,5,8),IF('別紙3-3_要件ﾁｪｯｸﾘｽﾄ(0508以降)'!$C$28="×","",IF(AND(踏み台シート!T219=1,踏み台シート!T433=1),2,IF(踏み台シート!T219=1,1,""))),IF(AND(踏み台シート!T219=1,踏み台シート!T433=1),2,IF(踏み台シート!T219=1,1,"")))</f>
        <v/>
      </c>
      <c r="U9" s="307" t="str">
        <f>IF($U$8&gt;=DATE(2023,5,8),IF('別紙3-3_要件ﾁｪｯｸﾘｽﾄ(0508以降)'!$C$28="×","",IF(AND(踏み台シート!U219=1,踏み台シート!U433=1),2,IF(踏み台シート!U219=1,1,""))),IF(AND(踏み台シート!U219=1,踏み台シート!U433=1),2,IF(踏み台シート!U219=1,1,"")))</f>
        <v/>
      </c>
      <c r="V9" s="307" t="str">
        <f>IF($V$8&gt;=DATE(2023,5,8),IF('別紙3-3_要件ﾁｪｯｸﾘｽﾄ(0508以降)'!$C$28="×","",IF(AND(踏み台シート!V219=1,踏み台シート!V433=1),2,IF(踏み台シート!V219=1,1,""))),IF(AND(踏み台シート!V219=1,踏み台シート!V433=1),2,IF(踏み台シート!V219=1,1,"")))</f>
        <v/>
      </c>
      <c r="W9" s="307" t="str">
        <f>IF($W$8&gt;=DATE(2023,5,8),IF('別紙3-3_要件ﾁｪｯｸﾘｽﾄ(0508以降)'!$C$28="×","",IF(AND(踏み台シート!W219=1,踏み台シート!W433=1),2,IF(踏み台シート!W219=1,1,""))),IF(AND(踏み台シート!W219=1,踏み台シート!W433=1),2,IF(踏み台シート!W219=1,1,"")))</f>
        <v/>
      </c>
      <c r="X9" s="307" t="str">
        <f>IF($X$8&gt;=DATE(2023,5,8),IF('別紙3-3_要件ﾁｪｯｸﾘｽﾄ(0508以降)'!$C$28="×","",IF(AND(踏み台シート!X219=1,踏み台シート!X433=1),2,IF(踏み台シート!X219=1,1,""))),IF(AND(踏み台シート!X219=1,踏み台シート!X433=1),2,IF(踏み台シート!X219=1,1,"")))</f>
        <v/>
      </c>
      <c r="Y9" s="307" t="str">
        <f>IF($Y$8&gt;=DATE(2023,5,8),IF('別紙3-3_要件ﾁｪｯｸﾘｽﾄ(0508以降)'!$C$28="×","",IF(AND(踏み台シート!Y219=1,踏み台シート!Y433=1),2,IF(踏み台シート!Y219=1,1,""))),IF(AND(踏み台シート!Y219=1,踏み台シート!Y433=1),2,IF(踏み台シート!Y219=1,1,"")))</f>
        <v/>
      </c>
      <c r="Z9" s="307" t="str">
        <f>IF($Z$8&gt;=DATE(2023,5,8),IF('別紙3-3_要件ﾁｪｯｸﾘｽﾄ(0508以降)'!$C$28="×","",IF(AND(踏み台シート!Z219=1,踏み台シート!Z433=1),2,IF(踏み台シート!Z219=1,1,""))),IF(AND(踏み台シート!Z219=1,踏み台シート!Z433=1),2,IF(踏み台シート!Z219=1,1,"")))</f>
        <v/>
      </c>
      <c r="AA9" s="307" t="str">
        <f>IF($AA$8&gt;=DATE(2023,5,8),IF('別紙3-3_要件ﾁｪｯｸﾘｽﾄ(0508以降)'!$C$28="×","",IF(AND(踏み台シート!AA219=1,踏み台シート!AA433=1),2,IF(踏み台シート!AA219=1,1,""))),IF(AND(踏み台シート!AA219=1,踏み台シート!AA433=1),2,IF(踏み台シート!AA219=1,1,"")))</f>
        <v/>
      </c>
      <c r="AB9" s="307" t="str">
        <f>IF($AB$8&gt;=DATE(2023,5,8),IF('別紙3-3_要件ﾁｪｯｸﾘｽﾄ(0508以降)'!$C$28="×","",IF(AND(踏み台シート!AB219=1,踏み台シート!AB433=1),2,IF(踏み台シート!AB219=1,1,""))),IF(AND(踏み台シート!AB219=1,踏み台シート!AB433=1),2,IF(踏み台シート!AB219=1,1,"")))</f>
        <v/>
      </c>
      <c r="AC9" s="307" t="str">
        <f>IF($AC$8&gt;=DATE(2023,5,8),IF('別紙3-3_要件ﾁｪｯｸﾘｽﾄ(0508以降)'!$C$28="×","",IF(AND(踏み台シート!AC219=1,踏み台シート!AC433=1),2,IF(踏み台シート!AC219=1,1,""))),IF(AND(踏み台シート!AC219=1,踏み台シート!AC433=1),2,IF(踏み台シート!AC219=1,1,"")))</f>
        <v/>
      </c>
      <c r="AD9" s="307" t="str">
        <f>IF($AD$8&gt;=DATE(2023,5,8),IF('別紙3-3_要件ﾁｪｯｸﾘｽﾄ(0508以降)'!$C$28="×","",IF(AND(踏み台シート!AD219=1,踏み台シート!AD433=1),2,IF(踏み台シート!AD219=1,1,""))),IF(AND(踏み台シート!AD219=1,踏み台シート!AD433=1),2,IF(踏み台シート!AD219=1,1,"")))</f>
        <v/>
      </c>
      <c r="AE9" s="307" t="str">
        <f>IF($AE$8&gt;=DATE(2023,5,8),IF('別紙3-3_要件ﾁｪｯｸﾘｽﾄ(0508以降)'!$C$28="×","",IF(AND(踏み台シート!AE219=1,踏み台シート!AE433=1),2,IF(踏み台シート!AE219=1,1,""))),IF(AND(踏み台シート!AE219=1,踏み台シート!AE433=1),2,IF(踏み台シート!AE219=1,1,"")))</f>
        <v/>
      </c>
      <c r="AF9" s="307" t="str">
        <f>IF($AF$8&gt;=DATE(2023,5,8),IF('別紙3-3_要件ﾁｪｯｸﾘｽﾄ(0508以降)'!$C$28="×","",IF(AND(踏み台シート!AF219=1,踏み台シート!AF433=1),2,IF(踏み台シート!AF219=1,1,""))),IF(AND(踏み台シート!AF219=1,踏み台シート!AF433=1),2,IF(踏み台シート!AF219=1,1,"")))</f>
        <v/>
      </c>
      <c r="AG9" s="307" t="str">
        <f>IF($AG$8&gt;=DATE(2023,5,8),IF('別紙3-3_要件ﾁｪｯｸﾘｽﾄ(0508以降)'!$C$28="×","",IF(AND(踏み台シート!AG219=1,踏み台シート!AG433=1),2,IF(踏み台シート!AG219=1,1,""))),IF(AND(踏み台シート!AG219=1,踏み台シート!AG433=1),2,IF(踏み台シート!AG219=1,1,"")))</f>
        <v/>
      </c>
      <c r="AH9" s="307" t="str">
        <f>IF($AH$8&gt;=DATE(2023,5,8),IF('別紙3-3_要件ﾁｪｯｸﾘｽﾄ(0508以降)'!$C$28="×","",IF(AND(踏み台シート!AH219=1,踏み台シート!AH433=1),2,IF(踏み台シート!AH219=1,1,""))),IF(AND(踏み台シート!AH219=1,踏み台シート!AH433=1),2,IF(踏み台シート!AH219=1,1,"")))</f>
        <v/>
      </c>
      <c r="AI9" s="307" t="str">
        <f>IF($AI$8&gt;=DATE(2023,5,8),IF('別紙3-3_要件ﾁｪｯｸﾘｽﾄ(0508以降)'!$C$28="×","",IF(AND(踏み台シート!AI219=1,踏み台シート!AI433=1),2,IF(踏み台シート!AI219=1,1,""))),IF(AND(踏み台シート!AI219=1,踏み台シート!AI433=1),2,IF(踏み台シート!AI219=1,1,"")))</f>
        <v/>
      </c>
      <c r="AJ9" s="307" t="str">
        <f>IF($AJ$8&gt;=DATE(2023,5,8),IF('別紙3-3_要件ﾁｪｯｸﾘｽﾄ(0508以降)'!$C$28="×","",IF(AND(踏み台シート!AJ219=1,踏み台シート!AJ433=1),2,IF(踏み台シート!AJ219=1,1,""))),IF(AND(踏み台シート!AJ219=1,踏み台シート!AJ433=1),2,IF(踏み台シート!AJ219=1,1,"")))</f>
        <v/>
      </c>
      <c r="AK9" s="307" t="str">
        <f>IF($AK$8&gt;=DATE(2023,5,8),IF('別紙3-3_要件ﾁｪｯｸﾘｽﾄ(0508以降)'!$C$28="×","",IF(AND(踏み台シート!AK219=1,踏み台シート!AK433=1),2,IF(踏み台シート!AK219=1,1,""))),IF(AND(踏み台シート!AK219=1,踏み台シート!AK433=1),2,IF(踏み台シート!AK219=1,1,"")))</f>
        <v/>
      </c>
      <c r="AL9" s="307" t="str">
        <f>IF($AL$8&gt;=DATE(2023,5,8),IF('別紙3-3_要件ﾁｪｯｸﾘｽﾄ(0508以降)'!$C$28="×","",IF(AND(踏み台シート!AL219=1,踏み台シート!AL433=1),2,IF(踏み台シート!AL219=1,1,""))),IF(AND(踏み台シート!AL219=1,踏み台シート!AL433=1),2,IF(踏み台シート!AL219=1,1,"")))</f>
        <v/>
      </c>
      <c r="AM9" s="307" t="str">
        <f>IF($AM$8&gt;=DATE(2023,5,8),IF('別紙3-3_要件ﾁｪｯｸﾘｽﾄ(0508以降)'!$C$28="×","",IF(AND(踏み台シート!AM219=1,踏み台シート!AM433=1),2,IF(踏み台シート!AM219=1,1,""))),IF(AND(踏み台シート!AM219=1,踏み台シート!AM433=1),2,IF(踏み台シート!AM219=1,1,"")))</f>
        <v/>
      </c>
      <c r="AN9" s="307" t="str">
        <f>IF($AN$8&gt;=DATE(2023,5,8),IF('別紙3-3_要件ﾁｪｯｸﾘｽﾄ(0508以降)'!$C$28="×","",IF(AND(踏み台シート!AN219=1,踏み台シート!AN433=1),2,IF(踏み台シート!AN219=1,1,""))),IF(AND(踏み台シート!AN219=1,踏み台シート!AN433=1),2,IF(踏み台シート!AN219=1,1,"")))</f>
        <v/>
      </c>
      <c r="AO9" s="307" t="str">
        <f>IF($AO$8&gt;=DATE(2023,5,8),IF('別紙3-3_要件ﾁｪｯｸﾘｽﾄ(0508以降)'!$C$28="×","",IF(AND(踏み台シート!AO219=1,踏み台シート!AO433=1),2,IF(踏み台シート!AO219=1,1,""))),IF(AND(踏み台シート!AO219=1,踏み台シート!AO433=1),2,IF(踏み台シート!AO219=1,1,"")))</f>
        <v/>
      </c>
      <c r="AP9" s="307" t="str">
        <f>IF($AP$8&gt;=DATE(2023,5,8),IF('別紙3-3_要件ﾁｪｯｸﾘｽﾄ(0508以降)'!$C$28="×","",IF(AND(踏み台シート!AP219=1,踏み台シート!AP433=1),2,IF(踏み台シート!AP219=1,1,""))),IF(AND(踏み台シート!AP219=1,踏み台シート!AP433=1),2,IF(踏み台シート!AP219=1,1,"")))</f>
        <v/>
      </c>
      <c r="AQ9" s="307" t="str">
        <f>IF($AQ$8&gt;=DATE(2023,5,8),IF('別紙3-3_要件ﾁｪｯｸﾘｽﾄ(0508以降)'!$C$28="×","",IF(AND(踏み台シート!AQ219=1,踏み台シート!AQ433=1),2,IF(踏み台シート!AQ219=1,1,""))),IF(AND(踏み台シート!AQ219=1,踏み台シート!AQ433=1),2,IF(踏み台シート!AQ219=1,1,"")))</f>
        <v/>
      </c>
      <c r="AR9" s="307" t="str">
        <f>IF($AR$8&gt;=DATE(2023,5,8),IF('別紙3-3_要件ﾁｪｯｸﾘｽﾄ(0508以降)'!$C$28="×","",IF(AND(踏み台シート!AR219=1,踏み台シート!AR433=1),2,IF(踏み台シート!AR219=1,1,""))),IF(AND(踏み台シート!AR219=1,踏み台シート!AR433=1),2,IF(踏み台シート!AR219=1,1,"")))</f>
        <v/>
      </c>
      <c r="AS9" s="307" t="str">
        <f>IF($AS$8&gt;=DATE(2023,5,8),IF('別紙3-3_要件ﾁｪｯｸﾘｽﾄ(0508以降)'!$C$28="×","",IF(AND(踏み台シート!AS219=1,踏み台シート!AS433=1),2,IF(踏み台シート!AS219=1,1,""))),IF(AND(踏み台シート!AS219=1,踏み台シート!AS433=1),2,IF(踏み台シート!AS219=1,1,"")))</f>
        <v/>
      </c>
      <c r="AT9" s="307" t="str">
        <f>IF($AT$8&gt;=DATE(2023,5,8),IF('別紙3-3_要件ﾁｪｯｸﾘｽﾄ(0508以降)'!$C$28="×","",IF(AND(踏み台シート!AT219=1,踏み台シート!AT433=1),2,IF(踏み台シート!AT219=1,1,""))),IF(AND(踏み台シート!AT219=1,踏み台シート!AT433=1),2,IF(踏み台シート!AT219=1,1,"")))</f>
        <v/>
      </c>
      <c r="AU9" s="307" t="str">
        <f>IF($AU$8&gt;=DATE(2023,5,8),IF('別紙3-3_要件ﾁｪｯｸﾘｽﾄ(0508以降)'!$C$28="×","",IF(AND(踏み台シート!AU219=1,踏み台シート!AU433=1),2,IF(踏み台シート!AU219=1,1,""))),IF(AND(踏み台シート!AU219=1,踏み台シート!AU433=1),2,IF(踏み台シート!AU219=1,1,"")))</f>
        <v/>
      </c>
      <c r="AV9" s="307" t="str">
        <f>IF($AV$8&gt;=DATE(2023,5,8),IF('別紙3-3_要件ﾁｪｯｸﾘｽﾄ(0508以降)'!$C$28="×","",IF(AND(踏み台シート!AV219=1,踏み台シート!AV433=1),2,IF(踏み台シート!AV219=1,1,""))),IF(AND(踏み台シート!AV219=1,踏み台シート!AV433=1),2,IF(踏み台シート!AV219=1,1,"")))</f>
        <v/>
      </c>
      <c r="AW9" s="307" t="str">
        <f>IF($AW$8&gt;=DATE(2023,5,8),IF('別紙3-3_要件ﾁｪｯｸﾘｽﾄ(0508以降)'!$C$28="×","",IF(AND(踏み台シート!AW219=1,踏み台シート!AW433=1),2,IF(踏み台シート!AW219=1,1,""))),IF(AND(踏み台シート!AW219=1,踏み台シート!AW433=1),2,IF(踏み台シート!AW219=1,1,"")))</f>
        <v/>
      </c>
      <c r="AX9" s="307" t="str">
        <f>IF($AX$8&gt;=DATE(2023,5,8),IF('別紙3-3_要件ﾁｪｯｸﾘｽﾄ(0508以降)'!$C$28="×","",IF(AND(踏み台シート!AX219=1,踏み台シート!AX433=1),2,IF(踏み台シート!AX219=1,1,""))),IF(AND(踏み台シート!AX219=1,踏み台シート!AX433=1),2,IF(踏み台シート!AX219=1,1,"")))</f>
        <v/>
      </c>
      <c r="AY9" s="307" t="str">
        <f>IF($AY$8&gt;=DATE(2023,5,8),IF('別紙3-3_要件ﾁｪｯｸﾘｽﾄ(0508以降)'!$C$28="×","",IF(AND(踏み台シート!AY219=1,踏み台シート!AY433=1),2,IF(踏み台シート!AY219=1,1,""))),IF(AND(踏み台シート!AY219=1,踏み台シート!AY433=1),2,IF(踏み台シート!AY219=1,1,"")))</f>
        <v/>
      </c>
      <c r="AZ9" s="307" t="str">
        <f>IF($AZ$8&gt;=DATE(2023,5,8),IF('別紙3-3_要件ﾁｪｯｸﾘｽﾄ(0508以降)'!$C$28="×","",IF(AND(踏み台シート!AZ219=1,踏み台シート!AZ433=1),2,IF(踏み台シート!AZ219=1,1,""))),IF(AND(踏み台シート!AZ219=1,踏み台シート!AZ433=1),2,IF(踏み台シート!AZ219=1,1,"")))</f>
        <v/>
      </c>
      <c r="BA9" s="307" t="str">
        <f>IF($BA$8&gt;=DATE(2023,5,8),IF('別紙3-3_要件ﾁｪｯｸﾘｽﾄ(0508以降)'!$C$28="×","",IF(AND(踏み台シート!BA219=1,踏み台シート!BA433=1),2,IF(踏み台シート!BA219=1,1,""))),IF(AND(踏み台シート!BA219=1,踏み台シート!BA433=1),2,IF(踏み台シート!BA219=1,1,"")))</f>
        <v/>
      </c>
      <c r="BB9" s="311" t="str">
        <f t="shared" ref="BB9:BB40" si="2">IF(B9="","",COUNTIF(D9:BA9,1)+COUNTIF(D9:BA9,2))</f>
        <v/>
      </c>
      <c r="BC9" s="300" t="str">
        <f t="shared" ref="BC9:BC40" si="3">IF(B9="","",SUM(D9:BA9)*10000)</f>
        <v/>
      </c>
      <c r="BD9" s="300" t="str">
        <f t="shared" ref="BD9:BD40" si="4">IF(B9="","",COUNTIF(D9:BA9,2)*10000)</f>
        <v/>
      </c>
    </row>
    <row r="10" spans="1:58" ht="24" customHeight="1">
      <c r="A10" s="307" t="str">
        <f t="shared" ref="A10:A41" si="5">IF(B10="","",A9+1)</f>
        <v/>
      </c>
      <c r="B10" s="313" t="str">
        <f>IF('別紙3-1_区分⑤所要額内訳'!B12="","",'別紙3-1_区分⑤所要額内訳'!B12)</f>
        <v/>
      </c>
      <c r="C10" s="307" t="str">
        <f>IF('別紙3-1_区分⑤所要額内訳'!C12="","",'別紙3-1_区分⑤所要額内訳'!C12)</f>
        <v/>
      </c>
      <c r="D10" s="307">
        <f>IF($D$8&gt;=DATE(2023,5,8),IF('別紙3-3_要件ﾁｪｯｸﾘｽﾄ(0508以降)'!$C$28="×","",IF(AND(踏み台シート!D220=1,踏み台シート!D434=1),2,IF(踏み台シート!D220=1,1,""))),IF(AND(踏み台シート!D220=1,踏み台シート!D434=1),2,IF(踏み台シート!D220=1,1,"")))</f>
        <v>1</v>
      </c>
      <c r="E10" s="307" t="str">
        <f>IF($E$8&gt;=DATE(2023,5,8),IF('別紙3-3_要件ﾁｪｯｸﾘｽﾄ(0508以降)'!$C$28="×","",IF(AND(踏み台シート!E220=1,踏み台シート!E434=1),2,IF(踏み台シート!E220=1,1,""))),IF(AND(踏み台シート!E220=1,踏み台シート!E434=1),2,IF(踏み台シート!E220=1,1,"")))</f>
        <v/>
      </c>
      <c r="F10" s="307" t="str">
        <f>IF($F$8&gt;=DATE(2023,5,8),IF('別紙3-3_要件ﾁｪｯｸﾘｽﾄ(0508以降)'!$C$28="×","",IF(AND(踏み台シート!F220=1,踏み台シート!F434=1),2,IF(踏み台シート!F220=1,1,""))),IF(AND(踏み台シート!F220=1,踏み台シート!F434=1),2,IF(踏み台シート!F220=1,1,"")))</f>
        <v/>
      </c>
      <c r="G10" s="307" t="str">
        <f>IF($G$8&gt;=DATE(2023,5,8),IF('別紙3-3_要件ﾁｪｯｸﾘｽﾄ(0508以降)'!$C$28="×","",IF(AND(踏み台シート!G220=1,踏み台シート!G434=1),2,IF(踏み台シート!G220=1,1,""))),IF(AND(踏み台シート!G220=1,踏み台シート!G434=1),2,IF(踏み台シート!G220=1,1,"")))</f>
        <v/>
      </c>
      <c r="H10" s="307" t="str">
        <f>IF($H$8&gt;=DATE(2023,5,8),IF('別紙3-3_要件ﾁｪｯｸﾘｽﾄ(0508以降)'!$C$28="×","",IF(AND(踏み台シート!H220=1,踏み台シート!H434=1),2,IF(踏み台シート!H220=1,1,""))),IF(AND(踏み台シート!H220=1,踏み台シート!H434=1),2,IF(踏み台シート!H220=1,1,"")))</f>
        <v/>
      </c>
      <c r="I10" s="307" t="str">
        <f>IF($I$8&gt;=DATE(2023,5,8),IF('別紙3-3_要件ﾁｪｯｸﾘｽﾄ(0508以降)'!$C$28="×","",IF(AND(踏み台シート!I220=1,踏み台シート!I434=1),2,IF(踏み台シート!I220=1,1,""))),IF(AND(踏み台シート!I220=1,踏み台シート!I434=1),2,IF(踏み台シート!I220=1,1,"")))</f>
        <v/>
      </c>
      <c r="J10" s="307" t="str">
        <f>IF($J$8&gt;=DATE(2023,5,8),IF('別紙3-3_要件ﾁｪｯｸﾘｽﾄ(0508以降)'!$C$28="×","",IF(AND(踏み台シート!J220=1,踏み台シート!J434=1),2,IF(踏み台シート!J220=1,1,""))),IF(AND(踏み台シート!J220=1,踏み台シート!J434=1),2,IF(踏み台シート!J220=1,1,"")))</f>
        <v/>
      </c>
      <c r="K10" s="307" t="str">
        <f>IF($K$8&gt;=DATE(2023,5,8),IF('別紙3-3_要件ﾁｪｯｸﾘｽﾄ(0508以降)'!$C$28="×","",IF(AND(踏み台シート!K220=1,踏み台シート!K434=1),2,IF(踏み台シート!K220=1,1,""))),IF(AND(踏み台シート!K220=1,踏み台シート!K434=1),2,IF(踏み台シート!K220=1,1,"")))</f>
        <v/>
      </c>
      <c r="L10" s="307" t="str">
        <f>IF($L$8&gt;=DATE(2023,5,8),IF('別紙3-3_要件ﾁｪｯｸﾘｽﾄ(0508以降)'!$C$28="×","",IF(AND(踏み台シート!L220=1,踏み台シート!L434=1),2,IF(踏み台シート!L220=1,1,""))),IF(AND(踏み台シート!L220=1,踏み台シート!L434=1),2,IF(踏み台シート!L220=1,1,"")))</f>
        <v/>
      </c>
      <c r="M10" s="307" t="str">
        <f>IF($M$8&gt;=DATE(2023,5,8),IF('別紙3-3_要件ﾁｪｯｸﾘｽﾄ(0508以降)'!$C$28="×","",IF(AND(踏み台シート!M220=1,踏み台シート!M434=1),2,IF(踏み台シート!M220=1,1,""))),IF(AND(踏み台シート!M220=1,踏み台シート!M434=1),2,IF(踏み台シート!M220=1,1,"")))</f>
        <v/>
      </c>
      <c r="N10" s="307" t="str">
        <f>IF($N$8&gt;=DATE(2023,5,8),IF('別紙3-3_要件ﾁｪｯｸﾘｽﾄ(0508以降)'!$C$28="×","",IF(AND(踏み台シート!N220=1,踏み台シート!N434=1),2,IF(踏み台シート!N220=1,1,""))),IF(AND(踏み台シート!N220=1,踏み台シート!N434=1),2,IF(踏み台シート!N220=1,1,"")))</f>
        <v/>
      </c>
      <c r="O10" s="307" t="str">
        <f>IF($O$8&gt;=DATE(2023,5,8),IF('別紙3-3_要件ﾁｪｯｸﾘｽﾄ(0508以降)'!$C$28="×","",IF(AND(踏み台シート!O220=1,踏み台シート!O434=1),2,IF(踏み台シート!O220=1,1,""))),IF(AND(踏み台シート!O220=1,踏み台シート!O434=1),2,IF(踏み台シート!O220=1,1,"")))</f>
        <v/>
      </c>
      <c r="P10" s="307" t="str">
        <f>IF($P$8&gt;=DATE(2023,5,8),IF('別紙3-3_要件ﾁｪｯｸﾘｽﾄ(0508以降)'!$C$28="×","",IF(AND(踏み台シート!P220=1,踏み台シート!P434=1),2,IF(踏み台シート!P220=1,1,""))),IF(AND(踏み台シート!P220=1,踏み台シート!P434=1),2,IF(踏み台シート!P220=1,1,"")))</f>
        <v/>
      </c>
      <c r="Q10" s="307" t="str">
        <f>IF($Q$8&gt;=DATE(2023,5,8),IF('別紙3-3_要件ﾁｪｯｸﾘｽﾄ(0508以降)'!$C$28="×","",IF(AND(踏み台シート!Q220=1,踏み台シート!Q434=1),2,IF(踏み台シート!Q220=1,1,""))),IF(AND(踏み台シート!Q220=1,踏み台シート!Q434=1),2,IF(踏み台シート!Q220=1,1,"")))</f>
        <v/>
      </c>
      <c r="R10" s="307" t="str">
        <f>IF($R$8&gt;=DATE(2023,5,8),IF('別紙3-3_要件ﾁｪｯｸﾘｽﾄ(0508以降)'!$C$28="×","",IF(AND(踏み台シート!R220=1,踏み台シート!R434=1),2,IF(踏み台シート!R220=1,1,""))),IF(AND(踏み台シート!R220=1,踏み台シート!R434=1),2,IF(踏み台シート!R220=1,1,"")))</f>
        <v/>
      </c>
      <c r="S10" s="307" t="str">
        <f>IF($S$8&gt;=DATE(2023,5,8),IF('別紙3-3_要件ﾁｪｯｸﾘｽﾄ(0508以降)'!$C$28="×","",IF(AND(踏み台シート!S220=1,踏み台シート!S434=1),2,IF(踏み台シート!S220=1,1,""))),IF(AND(踏み台シート!S220=1,踏み台シート!S434=1),2,IF(踏み台シート!S220=1,1,"")))</f>
        <v/>
      </c>
      <c r="T10" s="307" t="str">
        <f>IF($T$8&gt;=DATE(2023,5,8),IF('別紙3-3_要件ﾁｪｯｸﾘｽﾄ(0508以降)'!$C$28="×","",IF(AND(踏み台シート!T220=1,踏み台シート!T434=1),2,IF(踏み台シート!T220=1,1,""))),IF(AND(踏み台シート!T220=1,踏み台シート!T434=1),2,IF(踏み台シート!T220=1,1,"")))</f>
        <v/>
      </c>
      <c r="U10" s="307" t="str">
        <f>IF($U$8&gt;=DATE(2023,5,8),IF('別紙3-3_要件ﾁｪｯｸﾘｽﾄ(0508以降)'!$C$28="×","",IF(AND(踏み台シート!U220=1,踏み台シート!U434=1),2,IF(踏み台シート!U220=1,1,""))),IF(AND(踏み台シート!U220=1,踏み台シート!U434=1),2,IF(踏み台シート!U220=1,1,"")))</f>
        <v/>
      </c>
      <c r="V10" s="307" t="str">
        <f>IF($V$8&gt;=DATE(2023,5,8),IF('別紙3-3_要件ﾁｪｯｸﾘｽﾄ(0508以降)'!$C$28="×","",IF(AND(踏み台シート!V220=1,踏み台シート!V434=1),2,IF(踏み台シート!V220=1,1,""))),IF(AND(踏み台シート!V220=1,踏み台シート!V434=1),2,IF(踏み台シート!V220=1,1,"")))</f>
        <v/>
      </c>
      <c r="W10" s="307" t="str">
        <f>IF($W$8&gt;=DATE(2023,5,8),IF('別紙3-3_要件ﾁｪｯｸﾘｽﾄ(0508以降)'!$C$28="×","",IF(AND(踏み台シート!W220=1,踏み台シート!W434=1),2,IF(踏み台シート!W220=1,1,""))),IF(AND(踏み台シート!W220=1,踏み台シート!W434=1),2,IF(踏み台シート!W220=1,1,"")))</f>
        <v/>
      </c>
      <c r="X10" s="307" t="str">
        <f>IF($X$8&gt;=DATE(2023,5,8),IF('別紙3-3_要件ﾁｪｯｸﾘｽﾄ(0508以降)'!$C$28="×","",IF(AND(踏み台シート!X220=1,踏み台シート!X434=1),2,IF(踏み台シート!X220=1,1,""))),IF(AND(踏み台シート!X220=1,踏み台シート!X434=1),2,IF(踏み台シート!X220=1,1,"")))</f>
        <v/>
      </c>
      <c r="Y10" s="307" t="str">
        <f>IF($Y$8&gt;=DATE(2023,5,8),IF('別紙3-3_要件ﾁｪｯｸﾘｽﾄ(0508以降)'!$C$28="×","",IF(AND(踏み台シート!Y220=1,踏み台シート!Y434=1),2,IF(踏み台シート!Y220=1,1,""))),IF(AND(踏み台シート!Y220=1,踏み台シート!Y434=1),2,IF(踏み台シート!Y220=1,1,"")))</f>
        <v/>
      </c>
      <c r="Z10" s="307" t="str">
        <f>IF($Z$8&gt;=DATE(2023,5,8),IF('別紙3-3_要件ﾁｪｯｸﾘｽﾄ(0508以降)'!$C$28="×","",IF(AND(踏み台シート!Z220=1,踏み台シート!Z434=1),2,IF(踏み台シート!Z220=1,1,""))),IF(AND(踏み台シート!Z220=1,踏み台シート!Z434=1),2,IF(踏み台シート!Z220=1,1,"")))</f>
        <v/>
      </c>
      <c r="AA10" s="307" t="str">
        <f>IF($AA$8&gt;=DATE(2023,5,8),IF('別紙3-3_要件ﾁｪｯｸﾘｽﾄ(0508以降)'!$C$28="×","",IF(AND(踏み台シート!AA220=1,踏み台シート!AA434=1),2,IF(踏み台シート!AA220=1,1,""))),IF(AND(踏み台シート!AA220=1,踏み台シート!AA434=1),2,IF(踏み台シート!AA220=1,1,"")))</f>
        <v/>
      </c>
      <c r="AB10" s="307" t="str">
        <f>IF($AB$8&gt;=DATE(2023,5,8),IF('別紙3-3_要件ﾁｪｯｸﾘｽﾄ(0508以降)'!$C$28="×","",IF(AND(踏み台シート!AB220=1,踏み台シート!AB434=1),2,IF(踏み台シート!AB220=1,1,""))),IF(AND(踏み台シート!AB220=1,踏み台シート!AB434=1),2,IF(踏み台シート!AB220=1,1,"")))</f>
        <v/>
      </c>
      <c r="AC10" s="307" t="str">
        <f>IF($AC$8&gt;=DATE(2023,5,8),IF('別紙3-3_要件ﾁｪｯｸﾘｽﾄ(0508以降)'!$C$28="×","",IF(AND(踏み台シート!AC220=1,踏み台シート!AC434=1),2,IF(踏み台シート!AC220=1,1,""))),IF(AND(踏み台シート!AC220=1,踏み台シート!AC434=1),2,IF(踏み台シート!AC220=1,1,"")))</f>
        <v/>
      </c>
      <c r="AD10" s="307" t="str">
        <f>IF($AD$8&gt;=DATE(2023,5,8),IF('別紙3-3_要件ﾁｪｯｸﾘｽﾄ(0508以降)'!$C$28="×","",IF(AND(踏み台シート!AD220=1,踏み台シート!AD434=1),2,IF(踏み台シート!AD220=1,1,""))),IF(AND(踏み台シート!AD220=1,踏み台シート!AD434=1),2,IF(踏み台シート!AD220=1,1,"")))</f>
        <v/>
      </c>
      <c r="AE10" s="307" t="str">
        <f>IF($AE$8&gt;=DATE(2023,5,8),IF('別紙3-3_要件ﾁｪｯｸﾘｽﾄ(0508以降)'!$C$28="×","",IF(AND(踏み台シート!AE220=1,踏み台シート!AE434=1),2,IF(踏み台シート!AE220=1,1,""))),IF(AND(踏み台シート!AE220=1,踏み台シート!AE434=1),2,IF(踏み台シート!AE220=1,1,"")))</f>
        <v/>
      </c>
      <c r="AF10" s="307" t="str">
        <f>IF($AF$8&gt;=DATE(2023,5,8),IF('別紙3-3_要件ﾁｪｯｸﾘｽﾄ(0508以降)'!$C$28="×","",IF(AND(踏み台シート!AF220=1,踏み台シート!AF434=1),2,IF(踏み台シート!AF220=1,1,""))),IF(AND(踏み台シート!AF220=1,踏み台シート!AF434=1),2,IF(踏み台シート!AF220=1,1,"")))</f>
        <v/>
      </c>
      <c r="AG10" s="307" t="str">
        <f>IF($AG$8&gt;=DATE(2023,5,8),IF('別紙3-3_要件ﾁｪｯｸﾘｽﾄ(0508以降)'!$C$28="×","",IF(AND(踏み台シート!AG220=1,踏み台シート!AG434=1),2,IF(踏み台シート!AG220=1,1,""))),IF(AND(踏み台シート!AG220=1,踏み台シート!AG434=1),2,IF(踏み台シート!AG220=1,1,"")))</f>
        <v/>
      </c>
      <c r="AH10" s="307" t="str">
        <f>IF($AH$8&gt;=DATE(2023,5,8),IF('別紙3-3_要件ﾁｪｯｸﾘｽﾄ(0508以降)'!$C$28="×","",IF(AND(踏み台シート!AH220=1,踏み台シート!AH434=1),2,IF(踏み台シート!AH220=1,1,""))),IF(AND(踏み台シート!AH220=1,踏み台シート!AH434=1),2,IF(踏み台シート!AH220=1,1,"")))</f>
        <v/>
      </c>
      <c r="AI10" s="307" t="str">
        <f>IF($AI$8&gt;=DATE(2023,5,8),IF('別紙3-3_要件ﾁｪｯｸﾘｽﾄ(0508以降)'!$C$28="×","",IF(AND(踏み台シート!AI220=1,踏み台シート!AI434=1),2,IF(踏み台シート!AI220=1,1,""))),IF(AND(踏み台シート!AI220=1,踏み台シート!AI434=1),2,IF(踏み台シート!AI220=1,1,"")))</f>
        <v/>
      </c>
      <c r="AJ10" s="307" t="str">
        <f>IF($AJ$8&gt;=DATE(2023,5,8),IF('別紙3-3_要件ﾁｪｯｸﾘｽﾄ(0508以降)'!$C$28="×","",IF(AND(踏み台シート!AJ220=1,踏み台シート!AJ434=1),2,IF(踏み台シート!AJ220=1,1,""))),IF(AND(踏み台シート!AJ220=1,踏み台シート!AJ434=1),2,IF(踏み台シート!AJ220=1,1,"")))</f>
        <v/>
      </c>
      <c r="AK10" s="307" t="str">
        <f>IF($AK$8&gt;=DATE(2023,5,8),IF('別紙3-3_要件ﾁｪｯｸﾘｽﾄ(0508以降)'!$C$28="×","",IF(AND(踏み台シート!AK220=1,踏み台シート!AK434=1),2,IF(踏み台シート!AK220=1,1,""))),IF(AND(踏み台シート!AK220=1,踏み台シート!AK434=1),2,IF(踏み台シート!AK220=1,1,"")))</f>
        <v/>
      </c>
      <c r="AL10" s="307" t="str">
        <f>IF($AL$8&gt;=DATE(2023,5,8),IF('別紙3-3_要件ﾁｪｯｸﾘｽﾄ(0508以降)'!$C$28="×","",IF(AND(踏み台シート!AL220=1,踏み台シート!AL434=1),2,IF(踏み台シート!AL220=1,1,""))),IF(AND(踏み台シート!AL220=1,踏み台シート!AL434=1),2,IF(踏み台シート!AL220=1,1,"")))</f>
        <v/>
      </c>
      <c r="AM10" s="307" t="str">
        <f>IF($AM$8&gt;=DATE(2023,5,8),IF('別紙3-3_要件ﾁｪｯｸﾘｽﾄ(0508以降)'!$C$28="×","",IF(AND(踏み台シート!AM220=1,踏み台シート!AM434=1),2,IF(踏み台シート!AM220=1,1,""))),IF(AND(踏み台シート!AM220=1,踏み台シート!AM434=1),2,IF(踏み台シート!AM220=1,1,"")))</f>
        <v/>
      </c>
      <c r="AN10" s="307" t="str">
        <f>IF($AN$8&gt;=DATE(2023,5,8),IF('別紙3-3_要件ﾁｪｯｸﾘｽﾄ(0508以降)'!$C$28="×","",IF(AND(踏み台シート!AN220=1,踏み台シート!AN434=1),2,IF(踏み台シート!AN220=1,1,""))),IF(AND(踏み台シート!AN220=1,踏み台シート!AN434=1),2,IF(踏み台シート!AN220=1,1,"")))</f>
        <v/>
      </c>
      <c r="AO10" s="307" t="str">
        <f>IF($AO$8&gt;=DATE(2023,5,8),IF('別紙3-3_要件ﾁｪｯｸﾘｽﾄ(0508以降)'!$C$28="×","",IF(AND(踏み台シート!AO220=1,踏み台シート!AO434=1),2,IF(踏み台シート!AO220=1,1,""))),IF(AND(踏み台シート!AO220=1,踏み台シート!AO434=1),2,IF(踏み台シート!AO220=1,1,"")))</f>
        <v/>
      </c>
      <c r="AP10" s="307" t="str">
        <f>IF($AP$8&gt;=DATE(2023,5,8),IF('別紙3-3_要件ﾁｪｯｸﾘｽﾄ(0508以降)'!$C$28="×","",IF(AND(踏み台シート!AP220=1,踏み台シート!AP434=1),2,IF(踏み台シート!AP220=1,1,""))),IF(AND(踏み台シート!AP220=1,踏み台シート!AP434=1),2,IF(踏み台シート!AP220=1,1,"")))</f>
        <v/>
      </c>
      <c r="AQ10" s="307" t="str">
        <f>IF($AQ$8&gt;=DATE(2023,5,8),IF('別紙3-3_要件ﾁｪｯｸﾘｽﾄ(0508以降)'!$C$28="×","",IF(AND(踏み台シート!AQ220=1,踏み台シート!AQ434=1),2,IF(踏み台シート!AQ220=1,1,""))),IF(AND(踏み台シート!AQ220=1,踏み台シート!AQ434=1),2,IF(踏み台シート!AQ220=1,1,"")))</f>
        <v/>
      </c>
      <c r="AR10" s="307" t="str">
        <f>IF($AR$8&gt;=DATE(2023,5,8),IF('別紙3-3_要件ﾁｪｯｸﾘｽﾄ(0508以降)'!$C$28="×","",IF(AND(踏み台シート!AR220=1,踏み台シート!AR434=1),2,IF(踏み台シート!AR220=1,1,""))),IF(AND(踏み台シート!AR220=1,踏み台シート!AR434=1),2,IF(踏み台シート!AR220=1,1,"")))</f>
        <v/>
      </c>
      <c r="AS10" s="307" t="str">
        <f>IF($AS$8&gt;=DATE(2023,5,8),IF('別紙3-3_要件ﾁｪｯｸﾘｽﾄ(0508以降)'!$C$28="×","",IF(AND(踏み台シート!AS220=1,踏み台シート!AS434=1),2,IF(踏み台シート!AS220=1,1,""))),IF(AND(踏み台シート!AS220=1,踏み台シート!AS434=1),2,IF(踏み台シート!AS220=1,1,"")))</f>
        <v/>
      </c>
      <c r="AT10" s="307" t="str">
        <f>IF($AT$8&gt;=DATE(2023,5,8),IF('別紙3-3_要件ﾁｪｯｸﾘｽﾄ(0508以降)'!$C$28="×","",IF(AND(踏み台シート!AT220=1,踏み台シート!AT434=1),2,IF(踏み台シート!AT220=1,1,""))),IF(AND(踏み台シート!AT220=1,踏み台シート!AT434=1),2,IF(踏み台シート!AT220=1,1,"")))</f>
        <v/>
      </c>
      <c r="AU10" s="307" t="str">
        <f>IF($AU$8&gt;=DATE(2023,5,8),IF('別紙3-3_要件ﾁｪｯｸﾘｽﾄ(0508以降)'!$C$28="×","",IF(AND(踏み台シート!AU220=1,踏み台シート!AU434=1),2,IF(踏み台シート!AU220=1,1,""))),IF(AND(踏み台シート!AU220=1,踏み台シート!AU434=1),2,IF(踏み台シート!AU220=1,1,"")))</f>
        <v/>
      </c>
      <c r="AV10" s="307" t="str">
        <f>IF($AV$8&gt;=DATE(2023,5,8),IF('別紙3-3_要件ﾁｪｯｸﾘｽﾄ(0508以降)'!$C$28="×","",IF(AND(踏み台シート!AV220=1,踏み台シート!AV434=1),2,IF(踏み台シート!AV220=1,1,""))),IF(AND(踏み台シート!AV220=1,踏み台シート!AV434=1),2,IF(踏み台シート!AV220=1,1,"")))</f>
        <v/>
      </c>
      <c r="AW10" s="307" t="str">
        <f>IF($AW$8&gt;=DATE(2023,5,8),IF('別紙3-3_要件ﾁｪｯｸﾘｽﾄ(0508以降)'!$C$28="×","",IF(AND(踏み台シート!AW220=1,踏み台シート!AW434=1),2,IF(踏み台シート!AW220=1,1,""))),IF(AND(踏み台シート!AW220=1,踏み台シート!AW434=1),2,IF(踏み台シート!AW220=1,1,"")))</f>
        <v/>
      </c>
      <c r="AX10" s="307" t="str">
        <f>IF($AX$8&gt;=DATE(2023,5,8),IF('別紙3-3_要件ﾁｪｯｸﾘｽﾄ(0508以降)'!$C$28="×","",IF(AND(踏み台シート!AX220=1,踏み台シート!AX434=1),2,IF(踏み台シート!AX220=1,1,""))),IF(AND(踏み台シート!AX220=1,踏み台シート!AX434=1),2,IF(踏み台シート!AX220=1,1,"")))</f>
        <v/>
      </c>
      <c r="AY10" s="307" t="str">
        <f>IF($AY$8&gt;=DATE(2023,5,8),IF('別紙3-3_要件ﾁｪｯｸﾘｽﾄ(0508以降)'!$C$28="×","",IF(AND(踏み台シート!AY220=1,踏み台シート!AY434=1),2,IF(踏み台シート!AY220=1,1,""))),IF(AND(踏み台シート!AY220=1,踏み台シート!AY434=1),2,IF(踏み台シート!AY220=1,1,"")))</f>
        <v/>
      </c>
      <c r="AZ10" s="307" t="str">
        <f>IF($AZ$8&gt;=DATE(2023,5,8),IF('別紙3-3_要件ﾁｪｯｸﾘｽﾄ(0508以降)'!$C$28="×","",IF(AND(踏み台シート!AZ220=1,踏み台シート!AZ434=1),2,IF(踏み台シート!AZ220=1,1,""))),IF(AND(踏み台シート!AZ220=1,踏み台シート!AZ434=1),2,IF(踏み台シート!AZ220=1,1,"")))</f>
        <v/>
      </c>
      <c r="BA10" s="307" t="str">
        <f>IF($BA$8&gt;=DATE(2023,5,8),IF('別紙3-3_要件ﾁｪｯｸﾘｽﾄ(0508以降)'!$C$28="×","",IF(AND(踏み台シート!BA220=1,踏み台シート!BA434=1),2,IF(踏み台シート!BA220=1,1,""))),IF(AND(踏み台シート!BA220=1,踏み台シート!BA434=1),2,IF(踏み台シート!BA220=1,1,"")))</f>
        <v/>
      </c>
      <c r="BB10" s="311" t="str">
        <f t="shared" si="2"/>
        <v/>
      </c>
      <c r="BC10" s="300" t="str">
        <f t="shared" si="3"/>
        <v/>
      </c>
      <c r="BD10" s="300" t="str">
        <f t="shared" si="4"/>
        <v/>
      </c>
    </row>
    <row r="11" spans="1:58" ht="24" customHeight="1">
      <c r="A11" s="307" t="str">
        <f t="shared" si="5"/>
        <v/>
      </c>
      <c r="B11" s="313" t="str">
        <f>IF('別紙3-1_区分⑤所要額内訳'!B13="","",'別紙3-1_区分⑤所要額内訳'!B13)</f>
        <v/>
      </c>
      <c r="C11" s="307" t="str">
        <f>IF('別紙3-1_区分⑤所要額内訳'!C13="","",'別紙3-1_区分⑤所要額内訳'!C13)</f>
        <v/>
      </c>
      <c r="D11" s="307">
        <f>IF($D$8&gt;=DATE(2023,5,8),IF('別紙3-3_要件ﾁｪｯｸﾘｽﾄ(0508以降)'!$C$28="×","",IF(AND(踏み台シート!D221=1,踏み台シート!D435=1),2,IF(踏み台シート!D221=1,1,""))),IF(AND(踏み台シート!D221=1,踏み台シート!D435=1),2,IF(踏み台シート!D221=1,1,"")))</f>
        <v>1</v>
      </c>
      <c r="E11" s="307" t="str">
        <f>IF($E$8&gt;=DATE(2023,5,8),IF('別紙3-3_要件ﾁｪｯｸﾘｽﾄ(0508以降)'!$C$28="×","",IF(AND(踏み台シート!E221=1,踏み台シート!E435=1),2,IF(踏み台シート!E221=1,1,""))),IF(AND(踏み台シート!E221=1,踏み台シート!E435=1),2,IF(踏み台シート!E221=1,1,"")))</f>
        <v/>
      </c>
      <c r="F11" s="307" t="str">
        <f>IF($F$8&gt;=DATE(2023,5,8),IF('別紙3-3_要件ﾁｪｯｸﾘｽﾄ(0508以降)'!$C$28="×","",IF(AND(踏み台シート!F221=1,踏み台シート!F435=1),2,IF(踏み台シート!F221=1,1,""))),IF(AND(踏み台シート!F221=1,踏み台シート!F435=1),2,IF(踏み台シート!F221=1,1,"")))</f>
        <v/>
      </c>
      <c r="G11" s="307" t="str">
        <f>IF($G$8&gt;=DATE(2023,5,8),IF('別紙3-3_要件ﾁｪｯｸﾘｽﾄ(0508以降)'!$C$28="×","",IF(AND(踏み台シート!G221=1,踏み台シート!G435=1),2,IF(踏み台シート!G221=1,1,""))),IF(AND(踏み台シート!G221=1,踏み台シート!G435=1),2,IF(踏み台シート!G221=1,1,"")))</f>
        <v/>
      </c>
      <c r="H11" s="307" t="str">
        <f>IF($H$8&gt;=DATE(2023,5,8),IF('別紙3-3_要件ﾁｪｯｸﾘｽﾄ(0508以降)'!$C$28="×","",IF(AND(踏み台シート!H221=1,踏み台シート!H435=1),2,IF(踏み台シート!H221=1,1,""))),IF(AND(踏み台シート!H221=1,踏み台シート!H435=1),2,IF(踏み台シート!H221=1,1,"")))</f>
        <v/>
      </c>
      <c r="I11" s="307" t="str">
        <f>IF($I$8&gt;=DATE(2023,5,8),IF('別紙3-3_要件ﾁｪｯｸﾘｽﾄ(0508以降)'!$C$28="×","",IF(AND(踏み台シート!I221=1,踏み台シート!I435=1),2,IF(踏み台シート!I221=1,1,""))),IF(AND(踏み台シート!I221=1,踏み台シート!I435=1),2,IF(踏み台シート!I221=1,1,"")))</f>
        <v/>
      </c>
      <c r="J11" s="307" t="str">
        <f>IF($J$8&gt;=DATE(2023,5,8),IF('別紙3-3_要件ﾁｪｯｸﾘｽﾄ(0508以降)'!$C$28="×","",IF(AND(踏み台シート!J221=1,踏み台シート!J435=1),2,IF(踏み台シート!J221=1,1,""))),IF(AND(踏み台シート!J221=1,踏み台シート!J435=1),2,IF(踏み台シート!J221=1,1,"")))</f>
        <v/>
      </c>
      <c r="K11" s="307" t="str">
        <f>IF($K$8&gt;=DATE(2023,5,8),IF('別紙3-3_要件ﾁｪｯｸﾘｽﾄ(0508以降)'!$C$28="×","",IF(AND(踏み台シート!K221=1,踏み台シート!K435=1),2,IF(踏み台シート!K221=1,1,""))),IF(AND(踏み台シート!K221=1,踏み台シート!K435=1),2,IF(踏み台シート!K221=1,1,"")))</f>
        <v/>
      </c>
      <c r="L11" s="307" t="str">
        <f>IF($L$8&gt;=DATE(2023,5,8),IF('別紙3-3_要件ﾁｪｯｸﾘｽﾄ(0508以降)'!$C$28="×","",IF(AND(踏み台シート!L221=1,踏み台シート!L435=1),2,IF(踏み台シート!L221=1,1,""))),IF(AND(踏み台シート!L221=1,踏み台シート!L435=1),2,IF(踏み台シート!L221=1,1,"")))</f>
        <v/>
      </c>
      <c r="M11" s="307" t="str">
        <f>IF($M$8&gt;=DATE(2023,5,8),IF('別紙3-3_要件ﾁｪｯｸﾘｽﾄ(0508以降)'!$C$28="×","",IF(AND(踏み台シート!M221=1,踏み台シート!M435=1),2,IF(踏み台シート!M221=1,1,""))),IF(AND(踏み台シート!M221=1,踏み台シート!M435=1),2,IF(踏み台シート!M221=1,1,"")))</f>
        <v/>
      </c>
      <c r="N11" s="307" t="str">
        <f>IF($N$8&gt;=DATE(2023,5,8),IF('別紙3-3_要件ﾁｪｯｸﾘｽﾄ(0508以降)'!$C$28="×","",IF(AND(踏み台シート!N221=1,踏み台シート!N435=1),2,IF(踏み台シート!N221=1,1,""))),IF(AND(踏み台シート!N221=1,踏み台シート!N435=1),2,IF(踏み台シート!N221=1,1,"")))</f>
        <v/>
      </c>
      <c r="O11" s="307" t="str">
        <f>IF($O$8&gt;=DATE(2023,5,8),IF('別紙3-3_要件ﾁｪｯｸﾘｽﾄ(0508以降)'!$C$28="×","",IF(AND(踏み台シート!O221=1,踏み台シート!O435=1),2,IF(踏み台シート!O221=1,1,""))),IF(AND(踏み台シート!O221=1,踏み台シート!O435=1),2,IF(踏み台シート!O221=1,1,"")))</f>
        <v/>
      </c>
      <c r="P11" s="307" t="str">
        <f>IF($P$8&gt;=DATE(2023,5,8),IF('別紙3-3_要件ﾁｪｯｸﾘｽﾄ(0508以降)'!$C$28="×","",IF(AND(踏み台シート!P221=1,踏み台シート!P435=1),2,IF(踏み台シート!P221=1,1,""))),IF(AND(踏み台シート!P221=1,踏み台シート!P435=1),2,IF(踏み台シート!P221=1,1,"")))</f>
        <v/>
      </c>
      <c r="Q11" s="307" t="str">
        <f>IF($Q$8&gt;=DATE(2023,5,8),IF('別紙3-3_要件ﾁｪｯｸﾘｽﾄ(0508以降)'!$C$28="×","",IF(AND(踏み台シート!Q221=1,踏み台シート!Q435=1),2,IF(踏み台シート!Q221=1,1,""))),IF(AND(踏み台シート!Q221=1,踏み台シート!Q435=1),2,IF(踏み台シート!Q221=1,1,"")))</f>
        <v/>
      </c>
      <c r="R11" s="307" t="str">
        <f>IF($R$8&gt;=DATE(2023,5,8),IF('別紙3-3_要件ﾁｪｯｸﾘｽﾄ(0508以降)'!$C$28="×","",IF(AND(踏み台シート!R221=1,踏み台シート!R435=1),2,IF(踏み台シート!R221=1,1,""))),IF(AND(踏み台シート!R221=1,踏み台シート!R435=1),2,IF(踏み台シート!R221=1,1,"")))</f>
        <v/>
      </c>
      <c r="S11" s="307" t="str">
        <f>IF($S$8&gt;=DATE(2023,5,8),IF('別紙3-3_要件ﾁｪｯｸﾘｽﾄ(0508以降)'!$C$28="×","",IF(AND(踏み台シート!S221=1,踏み台シート!S435=1),2,IF(踏み台シート!S221=1,1,""))),IF(AND(踏み台シート!S221=1,踏み台シート!S435=1),2,IF(踏み台シート!S221=1,1,"")))</f>
        <v/>
      </c>
      <c r="T11" s="307" t="str">
        <f>IF($T$8&gt;=DATE(2023,5,8),IF('別紙3-3_要件ﾁｪｯｸﾘｽﾄ(0508以降)'!$C$28="×","",IF(AND(踏み台シート!T221=1,踏み台シート!T435=1),2,IF(踏み台シート!T221=1,1,""))),IF(AND(踏み台シート!T221=1,踏み台シート!T435=1),2,IF(踏み台シート!T221=1,1,"")))</f>
        <v/>
      </c>
      <c r="U11" s="307" t="str">
        <f>IF($U$8&gt;=DATE(2023,5,8),IF('別紙3-3_要件ﾁｪｯｸﾘｽﾄ(0508以降)'!$C$28="×","",IF(AND(踏み台シート!U221=1,踏み台シート!U435=1),2,IF(踏み台シート!U221=1,1,""))),IF(AND(踏み台シート!U221=1,踏み台シート!U435=1),2,IF(踏み台シート!U221=1,1,"")))</f>
        <v/>
      </c>
      <c r="V11" s="307" t="str">
        <f>IF($V$8&gt;=DATE(2023,5,8),IF('別紙3-3_要件ﾁｪｯｸﾘｽﾄ(0508以降)'!$C$28="×","",IF(AND(踏み台シート!V221=1,踏み台シート!V435=1),2,IF(踏み台シート!V221=1,1,""))),IF(AND(踏み台シート!V221=1,踏み台シート!V435=1),2,IF(踏み台シート!V221=1,1,"")))</f>
        <v/>
      </c>
      <c r="W11" s="307" t="str">
        <f>IF($W$8&gt;=DATE(2023,5,8),IF('別紙3-3_要件ﾁｪｯｸﾘｽﾄ(0508以降)'!$C$28="×","",IF(AND(踏み台シート!W221=1,踏み台シート!W435=1),2,IF(踏み台シート!W221=1,1,""))),IF(AND(踏み台シート!W221=1,踏み台シート!W435=1),2,IF(踏み台シート!W221=1,1,"")))</f>
        <v/>
      </c>
      <c r="X11" s="307" t="str">
        <f>IF($X$8&gt;=DATE(2023,5,8),IF('別紙3-3_要件ﾁｪｯｸﾘｽﾄ(0508以降)'!$C$28="×","",IF(AND(踏み台シート!X221=1,踏み台シート!X435=1),2,IF(踏み台シート!X221=1,1,""))),IF(AND(踏み台シート!X221=1,踏み台シート!X435=1),2,IF(踏み台シート!X221=1,1,"")))</f>
        <v/>
      </c>
      <c r="Y11" s="307" t="str">
        <f>IF($Y$8&gt;=DATE(2023,5,8),IF('別紙3-3_要件ﾁｪｯｸﾘｽﾄ(0508以降)'!$C$28="×","",IF(AND(踏み台シート!Y221=1,踏み台シート!Y435=1),2,IF(踏み台シート!Y221=1,1,""))),IF(AND(踏み台シート!Y221=1,踏み台シート!Y435=1),2,IF(踏み台シート!Y221=1,1,"")))</f>
        <v/>
      </c>
      <c r="Z11" s="307" t="str">
        <f>IF($Z$8&gt;=DATE(2023,5,8),IF('別紙3-3_要件ﾁｪｯｸﾘｽﾄ(0508以降)'!$C$28="×","",IF(AND(踏み台シート!Z221=1,踏み台シート!Z435=1),2,IF(踏み台シート!Z221=1,1,""))),IF(AND(踏み台シート!Z221=1,踏み台シート!Z435=1),2,IF(踏み台シート!Z221=1,1,"")))</f>
        <v/>
      </c>
      <c r="AA11" s="307" t="str">
        <f>IF($AA$8&gt;=DATE(2023,5,8),IF('別紙3-3_要件ﾁｪｯｸﾘｽﾄ(0508以降)'!$C$28="×","",IF(AND(踏み台シート!AA221=1,踏み台シート!AA435=1),2,IF(踏み台シート!AA221=1,1,""))),IF(AND(踏み台シート!AA221=1,踏み台シート!AA435=1),2,IF(踏み台シート!AA221=1,1,"")))</f>
        <v/>
      </c>
      <c r="AB11" s="307" t="str">
        <f>IF($AB$8&gt;=DATE(2023,5,8),IF('別紙3-3_要件ﾁｪｯｸﾘｽﾄ(0508以降)'!$C$28="×","",IF(AND(踏み台シート!AB221=1,踏み台シート!AB435=1),2,IF(踏み台シート!AB221=1,1,""))),IF(AND(踏み台シート!AB221=1,踏み台シート!AB435=1),2,IF(踏み台シート!AB221=1,1,"")))</f>
        <v/>
      </c>
      <c r="AC11" s="307" t="str">
        <f>IF($AC$8&gt;=DATE(2023,5,8),IF('別紙3-3_要件ﾁｪｯｸﾘｽﾄ(0508以降)'!$C$28="×","",IF(AND(踏み台シート!AC221=1,踏み台シート!AC435=1),2,IF(踏み台シート!AC221=1,1,""))),IF(AND(踏み台シート!AC221=1,踏み台シート!AC435=1),2,IF(踏み台シート!AC221=1,1,"")))</f>
        <v/>
      </c>
      <c r="AD11" s="307" t="str">
        <f>IF($AD$8&gt;=DATE(2023,5,8),IF('別紙3-3_要件ﾁｪｯｸﾘｽﾄ(0508以降)'!$C$28="×","",IF(AND(踏み台シート!AD221=1,踏み台シート!AD435=1),2,IF(踏み台シート!AD221=1,1,""))),IF(AND(踏み台シート!AD221=1,踏み台シート!AD435=1),2,IF(踏み台シート!AD221=1,1,"")))</f>
        <v/>
      </c>
      <c r="AE11" s="307" t="str">
        <f>IF($AE$8&gt;=DATE(2023,5,8),IF('別紙3-3_要件ﾁｪｯｸﾘｽﾄ(0508以降)'!$C$28="×","",IF(AND(踏み台シート!AE221=1,踏み台シート!AE435=1),2,IF(踏み台シート!AE221=1,1,""))),IF(AND(踏み台シート!AE221=1,踏み台シート!AE435=1),2,IF(踏み台シート!AE221=1,1,"")))</f>
        <v/>
      </c>
      <c r="AF11" s="307" t="str">
        <f>IF($AF$8&gt;=DATE(2023,5,8),IF('別紙3-3_要件ﾁｪｯｸﾘｽﾄ(0508以降)'!$C$28="×","",IF(AND(踏み台シート!AF221=1,踏み台シート!AF435=1),2,IF(踏み台シート!AF221=1,1,""))),IF(AND(踏み台シート!AF221=1,踏み台シート!AF435=1),2,IF(踏み台シート!AF221=1,1,"")))</f>
        <v/>
      </c>
      <c r="AG11" s="307" t="str">
        <f>IF($AG$8&gt;=DATE(2023,5,8),IF('別紙3-3_要件ﾁｪｯｸﾘｽﾄ(0508以降)'!$C$28="×","",IF(AND(踏み台シート!AG221=1,踏み台シート!AG435=1),2,IF(踏み台シート!AG221=1,1,""))),IF(AND(踏み台シート!AG221=1,踏み台シート!AG435=1),2,IF(踏み台シート!AG221=1,1,"")))</f>
        <v/>
      </c>
      <c r="AH11" s="307" t="str">
        <f>IF($AH$8&gt;=DATE(2023,5,8),IF('別紙3-3_要件ﾁｪｯｸﾘｽﾄ(0508以降)'!$C$28="×","",IF(AND(踏み台シート!AH221=1,踏み台シート!AH435=1),2,IF(踏み台シート!AH221=1,1,""))),IF(AND(踏み台シート!AH221=1,踏み台シート!AH435=1),2,IF(踏み台シート!AH221=1,1,"")))</f>
        <v/>
      </c>
      <c r="AI11" s="307" t="str">
        <f>IF($AI$8&gt;=DATE(2023,5,8),IF('別紙3-3_要件ﾁｪｯｸﾘｽﾄ(0508以降)'!$C$28="×","",IF(AND(踏み台シート!AI221=1,踏み台シート!AI435=1),2,IF(踏み台シート!AI221=1,1,""))),IF(AND(踏み台シート!AI221=1,踏み台シート!AI435=1),2,IF(踏み台シート!AI221=1,1,"")))</f>
        <v/>
      </c>
      <c r="AJ11" s="307" t="str">
        <f>IF($AJ$8&gt;=DATE(2023,5,8),IF('別紙3-3_要件ﾁｪｯｸﾘｽﾄ(0508以降)'!$C$28="×","",IF(AND(踏み台シート!AJ221=1,踏み台シート!AJ435=1),2,IF(踏み台シート!AJ221=1,1,""))),IF(AND(踏み台シート!AJ221=1,踏み台シート!AJ435=1),2,IF(踏み台シート!AJ221=1,1,"")))</f>
        <v/>
      </c>
      <c r="AK11" s="307" t="str">
        <f>IF($AK$8&gt;=DATE(2023,5,8),IF('別紙3-3_要件ﾁｪｯｸﾘｽﾄ(0508以降)'!$C$28="×","",IF(AND(踏み台シート!AK221=1,踏み台シート!AK435=1),2,IF(踏み台シート!AK221=1,1,""))),IF(AND(踏み台シート!AK221=1,踏み台シート!AK435=1),2,IF(踏み台シート!AK221=1,1,"")))</f>
        <v/>
      </c>
      <c r="AL11" s="307" t="str">
        <f>IF($AL$8&gt;=DATE(2023,5,8),IF('別紙3-3_要件ﾁｪｯｸﾘｽﾄ(0508以降)'!$C$28="×","",IF(AND(踏み台シート!AL221=1,踏み台シート!AL435=1),2,IF(踏み台シート!AL221=1,1,""))),IF(AND(踏み台シート!AL221=1,踏み台シート!AL435=1),2,IF(踏み台シート!AL221=1,1,"")))</f>
        <v/>
      </c>
      <c r="AM11" s="307" t="str">
        <f>IF($AM$8&gt;=DATE(2023,5,8),IF('別紙3-3_要件ﾁｪｯｸﾘｽﾄ(0508以降)'!$C$28="×","",IF(AND(踏み台シート!AM221=1,踏み台シート!AM435=1),2,IF(踏み台シート!AM221=1,1,""))),IF(AND(踏み台シート!AM221=1,踏み台シート!AM435=1),2,IF(踏み台シート!AM221=1,1,"")))</f>
        <v/>
      </c>
      <c r="AN11" s="307" t="str">
        <f>IF($AN$8&gt;=DATE(2023,5,8),IF('別紙3-3_要件ﾁｪｯｸﾘｽﾄ(0508以降)'!$C$28="×","",IF(AND(踏み台シート!AN221=1,踏み台シート!AN435=1),2,IF(踏み台シート!AN221=1,1,""))),IF(AND(踏み台シート!AN221=1,踏み台シート!AN435=1),2,IF(踏み台シート!AN221=1,1,"")))</f>
        <v/>
      </c>
      <c r="AO11" s="307" t="str">
        <f>IF($AO$8&gt;=DATE(2023,5,8),IF('別紙3-3_要件ﾁｪｯｸﾘｽﾄ(0508以降)'!$C$28="×","",IF(AND(踏み台シート!AO221=1,踏み台シート!AO435=1),2,IF(踏み台シート!AO221=1,1,""))),IF(AND(踏み台シート!AO221=1,踏み台シート!AO435=1),2,IF(踏み台シート!AO221=1,1,"")))</f>
        <v/>
      </c>
      <c r="AP11" s="307" t="str">
        <f>IF($AP$8&gt;=DATE(2023,5,8),IF('別紙3-3_要件ﾁｪｯｸﾘｽﾄ(0508以降)'!$C$28="×","",IF(AND(踏み台シート!AP221=1,踏み台シート!AP435=1),2,IF(踏み台シート!AP221=1,1,""))),IF(AND(踏み台シート!AP221=1,踏み台シート!AP435=1),2,IF(踏み台シート!AP221=1,1,"")))</f>
        <v/>
      </c>
      <c r="AQ11" s="307" t="str">
        <f>IF($AQ$8&gt;=DATE(2023,5,8),IF('別紙3-3_要件ﾁｪｯｸﾘｽﾄ(0508以降)'!$C$28="×","",IF(AND(踏み台シート!AQ221=1,踏み台シート!AQ435=1),2,IF(踏み台シート!AQ221=1,1,""))),IF(AND(踏み台シート!AQ221=1,踏み台シート!AQ435=1),2,IF(踏み台シート!AQ221=1,1,"")))</f>
        <v/>
      </c>
      <c r="AR11" s="307" t="str">
        <f>IF($AR$8&gt;=DATE(2023,5,8),IF('別紙3-3_要件ﾁｪｯｸﾘｽﾄ(0508以降)'!$C$28="×","",IF(AND(踏み台シート!AR221=1,踏み台シート!AR435=1),2,IF(踏み台シート!AR221=1,1,""))),IF(AND(踏み台シート!AR221=1,踏み台シート!AR435=1),2,IF(踏み台シート!AR221=1,1,"")))</f>
        <v/>
      </c>
      <c r="AS11" s="307" t="str">
        <f>IF($AS$8&gt;=DATE(2023,5,8),IF('別紙3-3_要件ﾁｪｯｸﾘｽﾄ(0508以降)'!$C$28="×","",IF(AND(踏み台シート!AS221=1,踏み台シート!AS435=1),2,IF(踏み台シート!AS221=1,1,""))),IF(AND(踏み台シート!AS221=1,踏み台シート!AS435=1),2,IF(踏み台シート!AS221=1,1,"")))</f>
        <v/>
      </c>
      <c r="AT11" s="307" t="str">
        <f>IF($AT$8&gt;=DATE(2023,5,8),IF('別紙3-3_要件ﾁｪｯｸﾘｽﾄ(0508以降)'!$C$28="×","",IF(AND(踏み台シート!AT221=1,踏み台シート!AT435=1),2,IF(踏み台シート!AT221=1,1,""))),IF(AND(踏み台シート!AT221=1,踏み台シート!AT435=1),2,IF(踏み台シート!AT221=1,1,"")))</f>
        <v/>
      </c>
      <c r="AU11" s="307" t="str">
        <f>IF($AU$8&gt;=DATE(2023,5,8),IF('別紙3-3_要件ﾁｪｯｸﾘｽﾄ(0508以降)'!$C$28="×","",IF(AND(踏み台シート!AU221=1,踏み台シート!AU435=1),2,IF(踏み台シート!AU221=1,1,""))),IF(AND(踏み台シート!AU221=1,踏み台シート!AU435=1),2,IF(踏み台シート!AU221=1,1,"")))</f>
        <v/>
      </c>
      <c r="AV11" s="307" t="str">
        <f>IF($AV$8&gt;=DATE(2023,5,8),IF('別紙3-3_要件ﾁｪｯｸﾘｽﾄ(0508以降)'!$C$28="×","",IF(AND(踏み台シート!AV221=1,踏み台シート!AV435=1),2,IF(踏み台シート!AV221=1,1,""))),IF(AND(踏み台シート!AV221=1,踏み台シート!AV435=1),2,IF(踏み台シート!AV221=1,1,"")))</f>
        <v/>
      </c>
      <c r="AW11" s="307" t="str">
        <f>IF($AW$8&gt;=DATE(2023,5,8),IF('別紙3-3_要件ﾁｪｯｸﾘｽﾄ(0508以降)'!$C$28="×","",IF(AND(踏み台シート!AW221=1,踏み台シート!AW435=1),2,IF(踏み台シート!AW221=1,1,""))),IF(AND(踏み台シート!AW221=1,踏み台シート!AW435=1),2,IF(踏み台シート!AW221=1,1,"")))</f>
        <v/>
      </c>
      <c r="AX11" s="307" t="str">
        <f>IF($AX$8&gt;=DATE(2023,5,8),IF('別紙3-3_要件ﾁｪｯｸﾘｽﾄ(0508以降)'!$C$28="×","",IF(AND(踏み台シート!AX221=1,踏み台シート!AX435=1),2,IF(踏み台シート!AX221=1,1,""))),IF(AND(踏み台シート!AX221=1,踏み台シート!AX435=1),2,IF(踏み台シート!AX221=1,1,"")))</f>
        <v/>
      </c>
      <c r="AY11" s="307" t="str">
        <f>IF($AY$8&gt;=DATE(2023,5,8),IF('別紙3-3_要件ﾁｪｯｸﾘｽﾄ(0508以降)'!$C$28="×","",IF(AND(踏み台シート!AY221=1,踏み台シート!AY435=1),2,IF(踏み台シート!AY221=1,1,""))),IF(AND(踏み台シート!AY221=1,踏み台シート!AY435=1),2,IF(踏み台シート!AY221=1,1,"")))</f>
        <v/>
      </c>
      <c r="AZ11" s="307" t="str">
        <f>IF($AZ$8&gt;=DATE(2023,5,8),IF('別紙3-3_要件ﾁｪｯｸﾘｽﾄ(0508以降)'!$C$28="×","",IF(AND(踏み台シート!AZ221=1,踏み台シート!AZ435=1),2,IF(踏み台シート!AZ221=1,1,""))),IF(AND(踏み台シート!AZ221=1,踏み台シート!AZ435=1),2,IF(踏み台シート!AZ221=1,1,"")))</f>
        <v/>
      </c>
      <c r="BA11" s="307" t="str">
        <f>IF($BA$8&gt;=DATE(2023,5,8),IF('別紙3-3_要件ﾁｪｯｸﾘｽﾄ(0508以降)'!$C$28="×","",IF(AND(踏み台シート!BA221=1,踏み台シート!BA435=1),2,IF(踏み台シート!BA221=1,1,""))),IF(AND(踏み台シート!BA221=1,踏み台シート!BA435=1),2,IF(踏み台シート!BA221=1,1,"")))</f>
        <v/>
      </c>
      <c r="BB11" s="311" t="str">
        <f t="shared" si="2"/>
        <v/>
      </c>
      <c r="BC11" s="300" t="str">
        <f t="shared" si="3"/>
        <v/>
      </c>
      <c r="BD11" s="300" t="str">
        <f t="shared" si="4"/>
        <v/>
      </c>
    </row>
    <row r="12" spans="1:58" ht="24" customHeight="1">
      <c r="A12" s="307" t="str">
        <f t="shared" si="5"/>
        <v/>
      </c>
      <c r="B12" s="313" t="str">
        <f>IF('別紙3-1_区分⑤所要額内訳'!B14="","",'別紙3-1_区分⑤所要額内訳'!B14)</f>
        <v/>
      </c>
      <c r="C12" s="307" t="str">
        <f>IF('別紙3-1_区分⑤所要額内訳'!C14="","",'別紙3-1_区分⑤所要額内訳'!C14)</f>
        <v/>
      </c>
      <c r="D12" s="307">
        <f>IF($D$8&gt;=DATE(2023,5,8),IF('別紙3-3_要件ﾁｪｯｸﾘｽﾄ(0508以降)'!$C$28="×","",IF(AND(踏み台シート!D222=1,踏み台シート!D436=1),2,IF(踏み台シート!D222=1,1,""))),IF(AND(踏み台シート!D222=1,踏み台シート!D436=1),2,IF(踏み台シート!D222=1,1,"")))</f>
        <v>1</v>
      </c>
      <c r="E12" s="307" t="str">
        <f>IF($E$8&gt;=DATE(2023,5,8),IF('別紙3-3_要件ﾁｪｯｸﾘｽﾄ(0508以降)'!$C$28="×","",IF(AND(踏み台シート!E222=1,踏み台シート!E436=1),2,IF(踏み台シート!E222=1,1,""))),IF(AND(踏み台シート!E222=1,踏み台シート!E436=1),2,IF(踏み台シート!E222=1,1,"")))</f>
        <v/>
      </c>
      <c r="F12" s="307" t="str">
        <f>IF($F$8&gt;=DATE(2023,5,8),IF('別紙3-3_要件ﾁｪｯｸﾘｽﾄ(0508以降)'!$C$28="×","",IF(AND(踏み台シート!F222=1,踏み台シート!F436=1),2,IF(踏み台シート!F222=1,1,""))),IF(AND(踏み台シート!F222=1,踏み台シート!F436=1),2,IF(踏み台シート!F222=1,1,"")))</f>
        <v/>
      </c>
      <c r="G12" s="307" t="str">
        <f>IF($G$8&gt;=DATE(2023,5,8),IF('別紙3-3_要件ﾁｪｯｸﾘｽﾄ(0508以降)'!$C$28="×","",IF(AND(踏み台シート!G222=1,踏み台シート!G436=1),2,IF(踏み台シート!G222=1,1,""))),IF(AND(踏み台シート!G222=1,踏み台シート!G436=1),2,IF(踏み台シート!G222=1,1,"")))</f>
        <v/>
      </c>
      <c r="H12" s="307" t="str">
        <f>IF($H$8&gt;=DATE(2023,5,8),IF('別紙3-3_要件ﾁｪｯｸﾘｽﾄ(0508以降)'!$C$28="×","",IF(AND(踏み台シート!H222=1,踏み台シート!H436=1),2,IF(踏み台シート!H222=1,1,""))),IF(AND(踏み台シート!H222=1,踏み台シート!H436=1),2,IF(踏み台シート!H222=1,1,"")))</f>
        <v/>
      </c>
      <c r="I12" s="307" t="str">
        <f>IF($I$8&gt;=DATE(2023,5,8),IF('別紙3-3_要件ﾁｪｯｸﾘｽﾄ(0508以降)'!$C$28="×","",IF(AND(踏み台シート!I222=1,踏み台シート!I436=1),2,IF(踏み台シート!I222=1,1,""))),IF(AND(踏み台シート!I222=1,踏み台シート!I436=1),2,IF(踏み台シート!I222=1,1,"")))</f>
        <v/>
      </c>
      <c r="J12" s="307" t="str">
        <f>IF($J$8&gt;=DATE(2023,5,8),IF('別紙3-3_要件ﾁｪｯｸﾘｽﾄ(0508以降)'!$C$28="×","",IF(AND(踏み台シート!J222=1,踏み台シート!J436=1),2,IF(踏み台シート!J222=1,1,""))),IF(AND(踏み台シート!J222=1,踏み台シート!J436=1),2,IF(踏み台シート!J222=1,1,"")))</f>
        <v/>
      </c>
      <c r="K12" s="307" t="str">
        <f>IF($K$8&gt;=DATE(2023,5,8),IF('別紙3-3_要件ﾁｪｯｸﾘｽﾄ(0508以降)'!$C$28="×","",IF(AND(踏み台シート!K222=1,踏み台シート!K436=1),2,IF(踏み台シート!K222=1,1,""))),IF(AND(踏み台シート!K222=1,踏み台シート!K436=1),2,IF(踏み台シート!K222=1,1,"")))</f>
        <v/>
      </c>
      <c r="L12" s="307" t="str">
        <f>IF($L$8&gt;=DATE(2023,5,8),IF('別紙3-3_要件ﾁｪｯｸﾘｽﾄ(0508以降)'!$C$28="×","",IF(AND(踏み台シート!L222=1,踏み台シート!L436=1),2,IF(踏み台シート!L222=1,1,""))),IF(AND(踏み台シート!L222=1,踏み台シート!L436=1),2,IF(踏み台シート!L222=1,1,"")))</f>
        <v/>
      </c>
      <c r="M12" s="307" t="str">
        <f>IF($M$8&gt;=DATE(2023,5,8),IF('別紙3-3_要件ﾁｪｯｸﾘｽﾄ(0508以降)'!$C$28="×","",IF(AND(踏み台シート!M222=1,踏み台シート!M436=1),2,IF(踏み台シート!M222=1,1,""))),IF(AND(踏み台シート!M222=1,踏み台シート!M436=1),2,IF(踏み台シート!M222=1,1,"")))</f>
        <v/>
      </c>
      <c r="N12" s="307" t="str">
        <f>IF($N$8&gt;=DATE(2023,5,8),IF('別紙3-3_要件ﾁｪｯｸﾘｽﾄ(0508以降)'!$C$28="×","",IF(AND(踏み台シート!N222=1,踏み台シート!N436=1),2,IF(踏み台シート!N222=1,1,""))),IF(AND(踏み台シート!N222=1,踏み台シート!N436=1),2,IF(踏み台シート!N222=1,1,"")))</f>
        <v/>
      </c>
      <c r="O12" s="307" t="str">
        <f>IF($O$8&gt;=DATE(2023,5,8),IF('別紙3-3_要件ﾁｪｯｸﾘｽﾄ(0508以降)'!$C$28="×","",IF(AND(踏み台シート!O222=1,踏み台シート!O436=1),2,IF(踏み台シート!O222=1,1,""))),IF(AND(踏み台シート!O222=1,踏み台シート!O436=1),2,IF(踏み台シート!O222=1,1,"")))</f>
        <v/>
      </c>
      <c r="P12" s="307" t="str">
        <f>IF($P$8&gt;=DATE(2023,5,8),IF('別紙3-3_要件ﾁｪｯｸﾘｽﾄ(0508以降)'!$C$28="×","",IF(AND(踏み台シート!P222=1,踏み台シート!P436=1),2,IF(踏み台シート!P222=1,1,""))),IF(AND(踏み台シート!P222=1,踏み台シート!P436=1),2,IF(踏み台シート!P222=1,1,"")))</f>
        <v/>
      </c>
      <c r="Q12" s="307" t="str">
        <f>IF($Q$8&gt;=DATE(2023,5,8),IF('別紙3-3_要件ﾁｪｯｸﾘｽﾄ(0508以降)'!$C$28="×","",IF(AND(踏み台シート!Q222=1,踏み台シート!Q436=1),2,IF(踏み台シート!Q222=1,1,""))),IF(AND(踏み台シート!Q222=1,踏み台シート!Q436=1),2,IF(踏み台シート!Q222=1,1,"")))</f>
        <v/>
      </c>
      <c r="R12" s="307" t="str">
        <f>IF($R$8&gt;=DATE(2023,5,8),IF('別紙3-3_要件ﾁｪｯｸﾘｽﾄ(0508以降)'!$C$28="×","",IF(AND(踏み台シート!R222=1,踏み台シート!R436=1),2,IF(踏み台シート!R222=1,1,""))),IF(AND(踏み台シート!R222=1,踏み台シート!R436=1),2,IF(踏み台シート!R222=1,1,"")))</f>
        <v/>
      </c>
      <c r="S12" s="307" t="str">
        <f>IF($S$8&gt;=DATE(2023,5,8),IF('別紙3-3_要件ﾁｪｯｸﾘｽﾄ(0508以降)'!$C$28="×","",IF(AND(踏み台シート!S222=1,踏み台シート!S436=1),2,IF(踏み台シート!S222=1,1,""))),IF(AND(踏み台シート!S222=1,踏み台シート!S436=1),2,IF(踏み台シート!S222=1,1,"")))</f>
        <v/>
      </c>
      <c r="T12" s="307" t="str">
        <f>IF($T$8&gt;=DATE(2023,5,8),IF('別紙3-3_要件ﾁｪｯｸﾘｽﾄ(0508以降)'!$C$28="×","",IF(AND(踏み台シート!T222=1,踏み台シート!T436=1),2,IF(踏み台シート!T222=1,1,""))),IF(AND(踏み台シート!T222=1,踏み台シート!T436=1),2,IF(踏み台シート!T222=1,1,"")))</f>
        <v/>
      </c>
      <c r="U12" s="307" t="str">
        <f>IF($U$8&gt;=DATE(2023,5,8),IF('別紙3-3_要件ﾁｪｯｸﾘｽﾄ(0508以降)'!$C$28="×","",IF(AND(踏み台シート!U222=1,踏み台シート!U436=1),2,IF(踏み台シート!U222=1,1,""))),IF(AND(踏み台シート!U222=1,踏み台シート!U436=1),2,IF(踏み台シート!U222=1,1,"")))</f>
        <v/>
      </c>
      <c r="V12" s="307" t="str">
        <f>IF($V$8&gt;=DATE(2023,5,8),IF('別紙3-3_要件ﾁｪｯｸﾘｽﾄ(0508以降)'!$C$28="×","",IF(AND(踏み台シート!V222=1,踏み台シート!V436=1),2,IF(踏み台シート!V222=1,1,""))),IF(AND(踏み台シート!V222=1,踏み台シート!V436=1),2,IF(踏み台シート!V222=1,1,"")))</f>
        <v/>
      </c>
      <c r="W12" s="307" t="str">
        <f>IF($W$8&gt;=DATE(2023,5,8),IF('別紙3-3_要件ﾁｪｯｸﾘｽﾄ(0508以降)'!$C$28="×","",IF(AND(踏み台シート!W222=1,踏み台シート!W436=1),2,IF(踏み台シート!W222=1,1,""))),IF(AND(踏み台シート!W222=1,踏み台シート!W436=1),2,IF(踏み台シート!W222=1,1,"")))</f>
        <v/>
      </c>
      <c r="X12" s="307" t="str">
        <f>IF($X$8&gt;=DATE(2023,5,8),IF('別紙3-3_要件ﾁｪｯｸﾘｽﾄ(0508以降)'!$C$28="×","",IF(AND(踏み台シート!X222=1,踏み台シート!X436=1),2,IF(踏み台シート!X222=1,1,""))),IF(AND(踏み台シート!X222=1,踏み台シート!X436=1),2,IF(踏み台シート!X222=1,1,"")))</f>
        <v/>
      </c>
      <c r="Y12" s="307" t="str">
        <f>IF($Y$8&gt;=DATE(2023,5,8),IF('別紙3-3_要件ﾁｪｯｸﾘｽﾄ(0508以降)'!$C$28="×","",IF(AND(踏み台シート!Y222=1,踏み台シート!Y436=1),2,IF(踏み台シート!Y222=1,1,""))),IF(AND(踏み台シート!Y222=1,踏み台シート!Y436=1),2,IF(踏み台シート!Y222=1,1,"")))</f>
        <v/>
      </c>
      <c r="Z12" s="307" t="str">
        <f>IF($Z$8&gt;=DATE(2023,5,8),IF('別紙3-3_要件ﾁｪｯｸﾘｽﾄ(0508以降)'!$C$28="×","",IF(AND(踏み台シート!Z222=1,踏み台シート!Z436=1),2,IF(踏み台シート!Z222=1,1,""))),IF(AND(踏み台シート!Z222=1,踏み台シート!Z436=1),2,IF(踏み台シート!Z222=1,1,"")))</f>
        <v/>
      </c>
      <c r="AA12" s="307" t="str">
        <f>IF($AA$8&gt;=DATE(2023,5,8),IF('別紙3-3_要件ﾁｪｯｸﾘｽﾄ(0508以降)'!$C$28="×","",IF(AND(踏み台シート!AA222=1,踏み台シート!AA436=1),2,IF(踏み台シート!AA222=1,1,""))),IF(AND(踏み台シート!AA222=1,踏み台シート!AA436=1),2,IF(踏み台シート!AA222=1,1,"")))</f>
        <v/>
      </c>
      <c r="AB12" s="307" t="str">
        <f>IF($AB$8&gt;=DATE(2023,5,8),IF('別紙3-3_要件ﾁｪｯｸﾘｽﾄ(0508以降)'!$C$28="×","",IF(AND(踏み台シート!AB222=1,踏み台シート!AB436=1),2,IF(踏み台シート!AB222=1,1,""))),IF(AND(踏み台シート!AB222=1,踏み台シート!AB436=1),2,IF(踏み台シート!AB222=1,1,"")))</f>
        <v/>
      </c>
      <c r="AC12" s="307" t="str">
        <f>IF($AC$8&gt;=DATE(2023,5,8),IF('別紙3-3_要件ﾁｪｯｸﾘｽﾄ(0508以降)'!$C$28="×","",IF(AND(踏み台シート!AC222=1,踏み台シート!AC436=1),2,IF(踏み台シート!AC222=1,1,""))),IF(AND(踏み台シート!AC222=1,踏み台シート!AC436=1),2,IF(踏み台シート!AC222=1,1,"")))</f>
        <v/>
      </c>
      <c r="AD12" s="307" t="str">
        <f>IF($AD$8&gt;=DATE(2023,5,8),IF('別紙3-3_要件ﾁｪｯｸﾘｽﾄ(0508以降)'!$C$28="×","",IF(AND(踏み台シート!AD222=1,踏み台シート!AD436=1),2,IF(踏み台シート!AD222=1,1,""))),IF(AND(踏み台シート!AD222=1,踏み台シート!AD436=1),2,IF(踏み台シート!AD222=1,1,"")))</f>
        <v/>
      </c>
      <c r="AE12" s="307" t="str">
        <f>IF($AE$8&gt;=DATE(2023,5,8),IF('別紙3-3_要件ﾁｪｯｸﾘｽﾄ(0508以降)'!$C$28="×","",IF(AND(踏み台シート!AE222=1,踏み台シート!AE436=1),2,IF(踏み台シート!AE222=1,1,""))),IF(AND(踏み台シート!AE222=1,踏み台シート!AE436=1),2,IF(踏み台シート!AE222=1,1,"")))</f>
        <v/>
      </c>
      <c r="AF12" s="307" t="str">
        <f>IF($AF$8&gt;=DATE(2023,5,8),IF('別紙3-3_要件ﾁｪｯｸﾘｽﾄ(0508以降)'!$C$28="×","",IF(AND(踏み台シート!AF222=1,踏み台シート!AF436=1),2,IF(踏み台シート!AF222=1,1,""))),IF(AND(踏み台シート!AF222=1,踏み台シート!AF436=1),2,IF(踏み台シート!AF222=1,1,"")))</f>
        <v/>
      </c>
      <c r="AG12" s="307" t="str">
        <f>IF($AG$8&gt;=DATE(2023,5,8),IF('別紙3-3_要件ﾁｪｯｸﾘｽﾄ(0508以降)'!$C$28="×","",IF(AND(踏み台シート!AG222=1,踏み台シート!AG436=1),2,IF(踏み台シート!AG222=1,1,""))),IF(AND(踏み台シート!AG222=1,踏み台シート!AG436=1),2,IF(踏み台シート!AG222=1,1,"")))</f>
        <v/>
      </c>
      <c r="AH12" s="307" t="str">
        <f>IF($AH$8&gt;=DATE(2023,5,8),IF('別紙3-3_要件ﾁｪｯｸﾘｽﾄ(0508以降)'!$C$28="×","",IF(AND(踏み台シート!AH222=1,踏み台シート!AH436=1),2,IF(踏み台シート!AH222=1,1,""))),IF(AND(踏み台シート!AH222=1,踏み台シート!AH436=1),2,IF(踏み台シート!AH222=1,1,"")))</f>
        <v/>
      </c>
      <c r="AI12" s="307" t="str">
        <f>IF($AI$8&gt;=DATE(2023,5,8),IF('別紙3-3_要件ﾁｪｯｸﾘｽﾄ(0508以降)'!$C$28="×","",IF(AND(踏み台シート!AI222=1,踏み台シート!AI436=1),2,IF(踏み台シート!AI222=1,1,""))),IF(AND(踏み台シート!AI222=1,踏み台シート!AI436=1),2,IF(踏み台シート!AI222=1,1,"")))</f>
        <v/>
      </c>
      <c r="AJ12" s="307" t="str">
        <f>IF($AJ$8&gt;=DATE(2023,5,8),IF('別紙3-3_要件ﾁｪｯｸﾘｽﾄ(0508以降)'!$C$28="×","",IF(AND(踏み台シート!AJ222=1,踏み台シート!AJ436=1),2,IF(踏み台シート!AJ222=1,1,""))),IF(AND(踏み台シート!AJ222=1,踏み台シート!AJ436=1),2,IF(踏み台シート!AJ222=1,1,"")))</f>
        <v/>
      </c>
      <c r="AK12" s="307" t="str">
        <f>IF($AK$8&gt;=DATE(2023,5,8),IF('別紙3-3_要件ﾁｪｯｸﾘｽﾄ(0508以降)'!$C$28="×","",IF(AND(踏み台シート!AK222=1,踏み台シート!AK436=1),2,IF(踏み台シート!AK222=1,1,""))),IF(AND(踏み台シート!AK222=1,踏み台シート!AK436=1),2,IF(踏み台シート!AK222=1,1,"")))</f>
        <v/>
      </c>
      <c r="AL12" s="307" t="str">
        <f>IF($AL$8&gt;=DATE(2023,5,8),IF('別紙3-3_要件ﾁｪｯｸﾘｽﾄ(0508以降)'!$C$28="×","",IF(AND(踏み台シート!AL222=1,踏み台シート!AL436=1),2,IF(踏み台シート!AL222=1,1,""))),IF(AND(踏み台シート!AL222=1,踏み台シート!AL436=1),2,IF(踏み台シート!AL222=1,1,"")))</f>
        <v/>
      </c>
      <c r="AM12" s="307" t="str">
        <f>IF($AM$8&gt;=DATE(2023,5,8),IF('別紙3-3_要件ﾁｪｯｸﾘｽﾄ(0508以降)'!$C$28="×","",IF(AND(踏み台シート!AM222=1,踏み台シート!AM436=1),2,IF(踏み台シート!AM222=1,1,""))),IF(AND(踏み台シート!AM222=1,踏み台シート!AM436=1),2,IF(踏み台シート!AM222=1,1,"")))</f>
        <v/>
      </c>
      <c r="AN12" s="307" t="str">
        <f>IF($AN$8&gt;=DATE(2023,5,8),IF('別紙3-3_要件ﾁｪｯｸﾘｽﾄ(0508以降)'!$C$28="×","",IF(AND(踏み台シート!AN222=1,踏み台シート!AN436=1),2,IF(踏み台シート!AN222=1,1,""))),IF(AND(踏み台シート!AN222=1,踏み台シート!AN436=1),2,IF(踏み台シート!AN222=1,1,"")))</f>
        <v/>
      </c>
      <c r="AO12" s="307" t="str">
        <f>IF($AO$8&gt;=DATE(2023,5,8),IF('別紙3-3_要件ﾁｪｯｸﾘｽﾄ(0508以降)'!$C$28="×","",IF(AND(踏み台シート!AO222=1,踏み台シート!AO436=1),2,IF(踏み台シート!AO222=1,1,""))),IF(AND(踏み台シート!AO222=1,踏み台シート!AO436=1),2,IF(踏み台シート!AO222=1,1,"")))</f>
        <v/>
      </c>
      <c r="AP12" s="307" t="str">
        <f>IF($AP$8&gt;=DATE(2023,5,8),IF('別紙3-3_要件ﾁｪｯｸﾘｽﾄ(0508以降)'!$C$28="×","",IF(AND(踏み台シート!AP222=1,踏み台シート!AP436=1),2,IF(踏み台シート!AP222=1,1,""))),IF(AND(踏み台シート!AP222=1,踏み台シート!AP436=1),2,IF(踏み台シート!AP222=1,1,"")))</f>
        <v/>
      </c>
      <c r="AQ12" s="307" t="str">
        <f>IF($AQ$8&gt;=DATE(2023,5,8),IF('別紙3-3_要件ﾁｪｯｸﾘｽﾄ(0508以降)'!$C$28="×","",IF(AND(踏み台シート!AQ222=1,踏み台シート!AQ436=1),2,IF(踏み台シート!AQ222=1,1,""))),IF(AND(踏み台シート!AQ222=1,踏み台シート!AQ436=1),2,IF(踏み台シート!AQ222=1,1,"")))</f>
        <v/>
      </c>
      <c r="AR12" s="307" t="str">
        <f>IF($AR$8&gt;=DATE(2023,5,8),IF('別紙3-3_要件ﾁｪｯｸﾘｽﾄ(0508以降)'!$C$28="×","",IF(AND(踏み台シート!AR222=1,踏み台シート!AR436=1),2,IF(踏み台シート!AR222=1,1,""))),IF(AND(踏み台シート!AR222=1,踏み台シート!AR436=1),2,IF(踏み台シート!AR222=1,1,"")))</f>
        <v/>
      </c>
      <c r="AS12" s="307" t="str">
        <f>IF($AS$8&gt;=DATE(2023,5,8),IF('別紙3-3_要件ﾁｪｯｸﾘｽﾄ(0508以降)'!$C$28="×","",IF(AND(踏み台シート!AS222=1,踏み台シート!AS436=1),2,IF(踏み台シート!AS222=1,1,""))),IF(AND(踏み台シート!AS222=1,踏み台シート!AS436=1),2,IF(踏み台シート!AS222=1,1,"")))</f>
        <v/>
      </c>
      <c r="AT12" s="307" t="str">
        <f>IF($AT$8&gt;=DATE(2023,5,8),IF('別紙3-3_要件ﾁｪｯｸﾘｽﾄ(0508以降)'!$C$28="×","",IF(AND(踏み台シート!AT222=1,踏み台シート!AT436=1),2,IF(踏み台シート!AT222=1,1,""))),IF(AND(踏み台シート!AT222=1,踏み台シート!AT436=1),2,IF(踏み台シート!AT222=1,1,"")))</f>
        <v/>
      </c>
      <c r="AU12" s="307" t="str">
        <f>IF($AU$8&gt;=DATE(2023,5,8),IF('別紙3-3_要件ﾁｪｯｸﾘｽﾄ(0508以降)'!$C$28="×","",IF(AND(踏み台シート!AU222=1,踏み台シート!AU436=1),2,IF(踏み台シート!AU222=1,1,""))),IF(AND(踏み台シート!AU222=1,踏み台シート!AU436=1),2,IF(踏み台シート!AU222=1,1,"")))</f>
        <v/>
      </c>
      <c r="AV12" s="307" t="str">
        <f>IF($AV$8&gt;=DATE(2023,5,8),IF('別紙3-3_要件ﾁｪｯｸﾘｽﾄ(0508以降)'!$C$28="×","",IF(AND(踏み台シート!AV222=1,踏み台シート!AV436=1),2,IF(踏み台シート!AV222=1,1,""))),IF(AND(踏み台シート!AV222=1,踏み台シート!AV436=1),2,IF(踏み台シート!AV222=1,1,"")))</f>
        <v/>
      </c>
      <c r="AW12" s="307" t="str">
        <f>IF($AW$8&gt;=DATE(2023,5,8),IF('別紙3-3_要件ﾁｪｯｸﾘｽﾄ(0508以降)'!$C$28="×","",IF(AND(踏み台シート!AW222=1,踏み台シート!AW436=1),2,IF(踏み台シート!AW222=1,1,""))),IF(AND(踏み台シート!AW222=1,踏み台シート!AW436=1),2,IF(踏み台シート!AW222=1,1,"")))</f>
        <v/>
      </c>
      <c r="AX12" s="307" t="str">
        <f>IF($AX$8&gt;=DATE(2023,5,8),IF('別紙3-3_要件ﾁｪｯｸﾘｽﾄ(0508以降)'!$C$28="×","",IF(AND(踏み台シート!AX222=1,踏み台シート!AX436=1),2,IF(踏み台シート!AX222=1,1,""))),IF(AND(踏み台シート!AX222=1,踏み台シート!AX436=1),2,IF(踏み台シート!AX222=1,1,"")))</f>
        <v/>
      </c>
      <c r="AY12" s="307" t="str">
        <f>IF($AY$8&gt;=DATE(2023,5,8),IF('別紙3-3_要件ﾁｪｯｸﾘｽﾄ(0508以降)'!$C$28="×","",IF(AND(踏み台シート!AY222=1,踏み台シート!AY436=1),2,IF(踏み台シート!AY222=1,1,""))),IF(AND(踏み台シート!AY222=1,踏み台シート!AY436=1),2,IF(踏み台シート!AY222=1,1,"")))</f>
        <v/>
      </c>
      <c r="AZ12" s="307" t="str">
        <f>IF($AZ$8&gt;=DATE(2023,5,8),IF('別紙3-3_要件ﾁｪｯｸﾘｽﾄ(0508以降)'!$C$28="×","",IF(AND(踏み台シート!AZ222=1,踏み台シート!AZ436=1),2,IF(踏み台シート!AZ222=1,1,""))),IF(AND(踏み台シート!AZ222=1,踏み台シート!AZ436=1),2,IF(踏み台シート!AZ222=1,1,"")))</f>
        <v/>
      </c>
      <c r="BA12" s="307" t="str">
        <f>IF($BA$8&gt;=DATE(2023,5,8),IF('別紙3-3_要件ﾁｪｯｸﾘｽﾄ(0508以降)'!$C$28="×","",IF(AND(踏み台シート!BA222=1,踏み台シート!BA436=1),2,IF(踏み台シート!BA222=1,1,""))),IF(AND(踏み台シート!BA222=1,踏み台シート!BA436=1),2,IF(踏み台シート!BA222=1,1,"")))</f>
        <v/>
      </c>
      <c r="BB12" s="311" t="str">
        <f t="shared" si="2"/>
        <v/>
      </c>
      <c r="BC12" s="300" t="str">
        <f t="shared" si="3"/>
        <v/>
      </c>
      <c r="BD12" s="300" t="str">
        <f t="shared" si="4"/>
        <v/>
      </c>
    </row>
    <row r="13" spans="1:58" ht="24" customHeight="1">
      <c r="A13" s="307" t="str">
        <f t="shared" si="5"/>
        <v/>
      </c>
      <c r="B13" s="313" t="str">
        <f>IF('別紙3-1_区分⑤所要額内訳'!B15="","",'別紙3-1_区分⑤所要額内訳'!B15)</f>
        <v/>
      </c>
      <c r="C13" s="307" t="str">
        <f>IF('別紙3-1_区分⑤所要額内訳'!C15="","",'別紙3-1_区分⑤所要額内訳'!C15)</f>
        <v/>
      </c>
      <c r="D13" s="307">
        <f>IF($D$8&gt;=DATE(2023,5,8),IF('別紙3-3_要件ﾁｪｯｸﾘｽﾄ(0508以降)'!$C$28="×","",IF(AND(踏み台シート!D223=1,踏み台シート!D437=1),2,IF(踏み台シート!D223=1,1,""))),IF(AND(踏み台シート!D223=1,踏み台シート!D437=1),2,IF(踏み台シート!D223=1,1,"")))</f>
        <v>1</v>
      </c>
      <c r="E13" s="307" t="str">
        <f>IF($E$8&gt;=DATE(2023,5,8),IF('別紙3-3_要件ﾁｪｯｸﾘｽﾄ(0508以降)'!$C$28="×","",IF(AND(踏み台シート!E223=1,踏み台シート!E437=1),2,IF(踏み台シート!E223=1,1,""))),IF(AND(踏み台シート!E223=1,踏み台シート!E437=1),2,IF(踏み台シート!E223=1,1,"")))</f>
        <v/>
      </c>
      <c r="F13" s="307" t="str">
        <f>IF($F$8&gt;=DATE(2023,5,8),IF('別紙3-3_要件ﾁｪｯｸﾘｽﾄ(0508以降)'!$C$28="×","",IF(AND(踏み台シート!F223=1,踏み台シート!F437=1),2,IF(踏み台シート!F223=1,1,""))),IF(AND(踏み台シート!F223=1,踏み台シート!F437=1),2,IF(踏み台シート!F223=1,1,"")))</f>
        <v/>
      </c>
      <c r="G13" s="307" t="str">
        <f>IF($G$8&gt;=DATE(2023,5,8),IF('別紙3-3_要件ﾁｪｯｸﾘｽﾄ(0508以降)'!$C$28="×","",IF(AND(踏み台シート!G223=1,踏み台シート!G437=1),2,IF(踏み台シート!G223=1,1,""))),IF(AND(踏み台シート!G223=1,踏み台シート!G437=1),2,IF(踏み台シート!G223=1,1,"")))</f>
        <v/>
      </c>
      <c r="H13" s="307" t="str">
        <f>IF($H$8&gt;=DATE(2023,5,8),IF('別紙3-3_要件ﾁｪｯｸﾘｽﾄ(0508以降)'!$C$28="×","",IF(AND(踏み台シート!H223=1,踏み台シート!H437=1),2,IF(踏み台シート!H223=1,1,""))),IF(AND(踏み台シート!H223=1,踏み台シート!H437=1),2,IF(踏み台シート!H223=1,1,"")))</f>
        <v/>
      </c>
      <c r="I13" s="307" t="str">
        <f>IF($I$8&gt;=DATE(2023,5,8),IF('別紙3-3_要件ﾁｪｯｸﾘｽﾄ(0508以降)'!$C$28="×","",IF(AND(踏み台シート!I223=1,踏み台シート!I437=1),2,IF(踏み台シート!I223=1,1,""))),IF(AND(踏み台シート!I223=1,踏み台シート!I437=1),2,IF(踏み台シート!I223=1,1,"")))</f>
        <v/>
      </c>
      <c r="J13" s="307" t="str">
        <f>IF($J$8&gt;=DATE(2023,5,8),IF('別紙3-3_要件ﾁｪｯｸﾘｽﾄ(0508以降)'!$C$28="×","",IF(AND(踏み台シート!J223=1,踏み台シート!J437=1),2,IF(踏み台シート!J223=1,1,""))),IF(AND(踏み台シート!J223=1,踏み台シート!J437=1),2,IF(踏み台シート!J223=1,1,"")))</f>
        <v/>
      </c>
      <c r="K13" s="307" t="str">
        <f>IF($K$8&gt;=DATE(2023,5,8),IF('別紙3-3_要件ﾁｪｯｸﾘｽﾄ(0508以降)'!$C$28="×","",IF(AND(踏み台シート!K223=1,踏み台シート!K437=1),2,IF(踏み台シート!K223=1,1,""))),IF(AND(踏み台シート!K223=1,踏み台シート!K437=1),2,IF(踏み台シート!K223=1,1,"")))</f>
        <v/>
      </c>
      <c r="L13" s="307" t="str">
        <f>IF($L$8&gt;=DATE(2023,5,8),IF('別紙3-3_要件ﾁｪｯｸﾘｽﾄ(0508以降)'!$C$28="×","",IF(AND(踏み台シート!L223=1,踏み台シート!L437=1),2,IF(踏み台シート!L223=1,1,""))),IF(AND(踏み台シート!L223=1,踏み台シート!L437=1),2,IF(踏み台シート!L223=1,1,"")))</f>
        <v/>
      </c>
      <c r="M13" s="307" t="str">
        <f>IF($M$8&gt;=DATE(2023,5,8),IF('別紙3-3_要件ﾁｪｯｸﾘｽﾄ(0508以降)'!$C$28="×","",IF(AND(踏み台シート!M223=1,踏み台シート!M437=1),2,IF(踏み台シート!M223=1,1,""))),IF(AND(踏み台シート!M223=1,踏み台シート!M437=1),2,IF(踏み台シート!M223=1,1,"")))</f>
        <v/>
      </c>
      <c r="N13" s="307" t="str">
        <f>IF($N$8&gt;=DATE(2023,5,8),IF('別紙3-3_要件ﾁｪｯｸﾘｽﾄ(0508以降)'!$C$28="×","",IF(AND(踏み台シート!N223=1,踏み台シート!N437=1),2,IF(踏み台シート!N223=1,1,""))),IF(AND(踏み台シート!N223=1,踏み台シート!N437=1),2,IF(踏み台シート!N223=1,1,"")))</f>
        <v/>
      </c>
      <c r="O13" s="307" t="str">
        <f>IF($O$8&gt;=DATE(2023,5,8),IF('別紙3-3_要件ﾁｪｯｸﾘｽﾄ(0508以降)'!$C$28="×","",IF(AND(踏み台シート!O223=1,踏み台シート!O437=1),2,IF(踏み台シート!O223=1,1,""))),IF(AND(踏み台シート!O223=1,踏み台シート!O437=1),2,IF(踏み台シート!O223=1,1,"")))</f>
        <v/>
      </c>
      <c r="P13" s="307" t="str">
        <f>IF($P$8&gt;=DATE(2023,5,8),IF('別紙3-3_要件ﾁｪｯｸﾘｽﾄ(0508以降)'!$C$28="×","",IF(AND(踏み台シート!P223=1,踏み台シート!P437=1),2,IF(踏み台シート!P223=1,1,""))),IF(AND(踏み台シート!P223=1,踏み台シート!P437=1),2,IF(踏み台シート!P223=1,1,"")))</f>
        <v/>
      </c>
      <c r="Q13" s="307" t="str">
        <f>IF($Q$8&gt;=DATE(2023,5,8),IF('別紙3-3_要件ﾁｪｯｸﾘｽﾄ(0508以降)'!$C$28="×","",IF(AND(踏み台シート!Q223=1,踏み台シート!Q437=1),2,IF(踏み台シート!Q223=1,1,""))),IF(AND(踏み台シート!Q223=1,踏み台シート!Q437=1),2,IF(踏み台シート!Q223=1,1,"")))</f>
        <v/>
      </c>
      <c r="R13" s="307" t="str">
        <f>IF($R$8&gt;=DATE(2023,5,8),IF('別紙3-3_要件ﾁｪｯｸﾘｽﾄ(0508以降)'!$C$28="×","",IF(AND(踏み台シート!R223=1,踏み台シート!R437=1),2,IF(踏み台シート!R223=1,1,""))),IF(AND(踏み台シート!R223=1,踏み台シート!R437=1),2,IF(踏み台シート!R223=1,1,"")))</f>
        <v/>
      </c>
      <c r="S13" s="307" t="str">
        <f>IF($S$8&gt;=DATE(2023,5,8),IF('別紙3-3_要件ﾁｪｯｸﾘｽﾄ(0508以降)'!$C$28="×","",IF(AND(踏み台シート!S223=1,踏み台シート!S437=1),2,IF(踏み台シート!S223=1,1,""))),IF(AND(踏み台シート!S223=1,踏み台シート!S437=1),2,IF(踏み台シート!S223=1,1,"")))</f>
        <v/>
      </c>
      <c r="T13" s="307" t="str">
        <f>IF($T$8&gt;=DATE(2023,5,8),IF('別紙3-3_要件ﾁｪｯｸﾘｽﾄ(0508以降)'!$C$28="×","",IF(AND(踏み台シート!T223=1,踏み台シート!T437=1),2,IF(踏み台シート!T223=1,1,""))),IF(AND(踏み台シート!T223=1,踏み台シート!T437=1),2,IF(踏み台シート!T223=1,1,"")))</f>
        <v/>
      </c>
      <c r="U13" s="307" t="str">
        <f>IF($U$8&gt;=DATE(2023,5,8),IF('別紙3-3_要件ﾁｪｯｸﾘｽﾄ(0508以降)'!$C$28="×","",IF(AND(踏み台シート!U223=1,踏み台シート!U437=1),2,IF(踏み台シート!U223=1,1,""))),IF(AND(踏み台シート!U223=1,踏み台シート!U437=1),2,IF(踏み台シート!U223=1,1,"")))</f>
        <v/>
      </c>
      <c r="V13" s="307" t="str">
        <f>IF($V$8&gt;=DATE(2023,5,8),IF('別紙3-3_要件ﾁｪｯｸﾘｽﾄ(0508以降)'!$C$28="×","",IF(AND(踏み台シート!V223=1,踏み台シート!V437=1),2,IF(踏み台シート!V223=1,1,""))),IF(AND(踏み台シート!V223=1,踏み台シート!V437=1),2,IF(踏み台シート!V223=1,1,"")))</f>
        <v/>
      </c>
      <c r="W13" s="307" t="str">
        <f>IF($W$8&gt;=DATE(2023,5,8),IF('別紙3-3_要件ﾁｪｯｸﾘｽﾄ(0508以降)'!$C$28="×","",IF(AND(踏み台シート!W223=1,踏み台シート!W437=1),2,IF(踏み台シート!W223=1,1,""))),IF(AND(踏み台シート!W223=1,踏み台シート!W437=1),2,IF(踏み台シート!W223=1,1,"")))</f>
        <v/>
      </c>
      <c r="X13" s="307" t="str">
        <f>IF($X$8&gt;=DATE(2023,5,8),IF('別紙3-3_要件ﾁｪｯｸﾘｽﾄ(0508以降)'!$C$28="×","",IF(AND(踏み台シート!X223=1,踏み台シート!X437=1),2,IF(踏み台シート!X223=1,1,""))),IF(AND(踏み台シート!X223=1,踏み台シート!X437=1),2,IF(踏み台シート!X223=1,1,"")))</f>
        <v/>
      </c>
      <c r="Y13" s="307" t="str">
        <f>IF($Y$8&gt;=DATE(2023,5,8),IF('別紙3-3_要件ﾁｪｯｸﾘｽﾄ(0508以降)'!$C$28="×","",IF(AND(踏み台シート!Y223=1,踏み台シート!Y437=1),2,IF(踏み台シート!Y223=1,1,""))),IF(AND(踏み台シート!Y223=1,踏み台シート!Y437=1),2,IF(踏み台シート!Y223=1,1,"")))</f>
        <v/>
      </c>
      <c r="Z13" s="307" t="str">
        <f>IF($Z$8&gt;=DATE(2023,5,8),IF('別紙3-3_要件ﾁｪｯｸﾘｽﾄ(0508以降)'!$C$28="×","",IF(AND(踏み台シート!Z223=1,踏み台シート!Z437=1),2,IF(踏み台シート!Z223=1,1,""))),IF(AND(踏み台シート!Z223=1,踏み台シート!Z437=1),2,IF(踏み台シート!Z223=1,1,"")))</f>
        <v/>
      </c>
      <c r="AA13" s="307" t="str">
        <f>IF($AA$8&gt;=DATE(2023,5,8),IF('別紙3-3_要件ﾁｪｯｸﾘｽﾄ(0508以降)'!$C$28="×","",IF(AND(踏み台シート!AA223=1,踏み台シート!AA437=1),2,IF(踏み台シート!AA223=1,1,""))),IF(AND(踏み台シート!AA223=1,踏み台シート!AA437=1),2,IF(踏み台シート!AA223=1,1,"")))</f>
        <v/>
      </c>
      <c r="AB13" s="307" t="str">
        <f>IF($AB$8&gt;=DATE(2023,5,8),IF('別紙3-3_要件ﾁｪｯｸﾘｽﾄ(0508以降)'!$C$28="×","",IF(AND(踏み台シート!AB223=1,踏み台シート!AB437=1),2,IF(踏み台シート!AB223=1,1,""))),IF(AND(踏み台シート!AB223=1,踏み台シート!AB437=1),2,IF(踏み台シート!AB223=1,1,"")))</f>
        <v/>
      </c>
      <c r="AC13" s="307" t="str">
        <f>IF($AC$8&gt;=DATE(2023,5,8),IF('別紙3-3_要件ﾁｪｯｸﾘｽﾄ(0508以降)'!$C$28="×","",IF(AND(踏み台シート!AC223=1,踏み台シート!AC437=1),2,IF(踏み台シート!AC223=1,1,""))),IF(AND(踏み台シート!AC223=1,踏み台シート!AC437=1),2,IF(踏み台シート!AC223=1,1,"")))</f>
        <v/>
      </c>
      <c r="AD13" s="307" t="str">
        <f>IF($AD$8&gt;=DATE(2023,5,8),IF('別紙3-3_要件ﾁｪｯｸﾘｽﾄ(0508以降)'!$C$28="×","",IF(AND(踏み台シート!AD223=1,踏み台シート!AD437=1),2,IF(踏み台シート!AD223=1,1,""))),IF(AND(踏み台シート!AD223=1,踏み台シート!AD437=1),2,IF(踏み台シート!AD223=1,1,"")))</f>
        <v/>
      </c>
      <c r="AE13" s="307" t="str">
        <f>IF($AE$8&gt;=DATE(2023,5,8),IF('別紙3-3_要件ﾁｪｯｸﾘｽﾄ(0508以降)'!$C$28="×","",IF(AND(踏み台シート!AE223=1,踏み台シート!AE437=1),2,IF(踏み台シート!AE223=1,1,""))),IF(AND(踏み台シート!AE223=1,踏み台シート!AE437=1),2,IF(踏み台シート!AE223=1,1,"")))</f>
        <v/>
      </c>
      <c r="AF13" s="307" t="str">
        <f>IF($AF$8&gt;=DATE(2023,5,8),IF('別紙3-3_要件ﾁｪｯｸﾘｽﾄ(0508以降)'!$C$28="×","",IF(AND(踏み台シート!AF223=1,踏み台シート!AF437=1),2,IF(踏み台シート!AF223=1,1,""))),IF(AND(踏み台シート!AF223=1,踏み台シート!AF437=1),2,IF(踏み台シート!AF223=1,1,"")))</f>
        <v/>
      </c>
      <c r="AG13" s="307" t="str">
        <f>IF($AG$8&gt;=DATE(2023,5,8),IF('別紙3-3_要件ﾁｪｯｸﾘｽﾄ(0508以降)'!$C$28="×","",IF(AND(踏み台シート!AG223=1,踏み台シート!AG437=1),2,IF(踏み台シート!AG223=1,1,""))),IF(AND(踏み台シート!AG223=1,踏み台シート!AG437=1),2,IF(踏み台シート!AG223=1,1,"")))</f>
        <v/>
      </c>
      <c r="AH13" s="307" t="str">
        <f>IF($AH$8&gt;=DATE(2023,5,8),IF('別紙3-3_要件ﾁｪｯｸﾘｽﾄ(0508以降)'!$C$28="×","",IF(AND(踏み台シート!AH223=1,踏み台シート!AH437=1),2,IF(踏み台シート!AH223=1,1,""))),IF(AND(踏み台シート!AH223=1,踏み台シート!AH437=1),2,IF(踏み台シート!AH223=1,1,"")))</f>
        <v/>
      </c>
      <c r="AI13" s="307" t="str">
        <f>IF($AI$8&gt;=DATE(2023,5,8),IF('別紙3-3_要件ﾁｪｯｸﾘｽﾄ(0508以降)'!$C$28="×","",IF(AND(踏み台シート!AI223=1,踏み台シート!AI437=1),2,IF(踏み台シート!AI223=1,1,""))),IF(AND(踏み台シート!AI223=1,踏み台シート!AI437=1),2,IF(踏み台シート!AI223=1,1,"")))</f>
        <v/>
      </c>
      <c r="AJ13" s="307" t="str">
        <f>IF($AJ$8&gt;=DATE(2023,5,8),IF('別紙3-3_要件ﾁｪｯｸﾘｽﾄ(0508以降)'!$C$28="×","",IF(AND(踏み台シート!AJ223=1,踏み台シート!AJ437=1),2,IF(踏み台シート!AJ223=1,1,""))),IF(AND(踏み台シート!AJ223=1,踏み台シート!AJ437=1),2,IF(踏み台シート!AJ223=1,1,"")))</f>
        <v/>
      </c>
      <c r="AK13" s="307" t="str">
        <f>IF($AK$8&gt;=DATE(2023,5,8),IF('別紙3-3_要件ﾁｪｯｸﾘｽﾄ(0508以降)'!$C$28="×","",IF(AND(踏み台シート!AK223=1,踏み台シート!AK437=1),2,IF(踏み台シート!AK223=1,1,""))),IF(AND(踏み台シート!AK223=1,踏み台シート!AK437=1),2,IF(踏み台シート!AK223=1,1,"")))</f>
        <v/>
      </c>
      <c r="AL13" s="307" t="str">
        <f>IF($AL$8&gt;=DATE(2023,5,8),IF('別紙3-3_要件ﾁｪｯｸﾘｽﾄ(0508以降)'!$C$28="×","",IF(AND(踏み台シート!AL223=1,踏み台シート!AL437=1),2,IF(踏み台シート!AL223=1,1,""))),IF(AND(踏み台シート!AL223=1,踏み台シート!AL437=1),2,IF(踏み台シート!AL223=1,1,"")))</f>
        <v/>
      </c>
      <c r="AM13" s="307" t="str">
        <f>IF($AM$8&gt;=DATE(2023,5,8),IF('別紙3-3_要件ﾁｪｯｸﾘｽﾄ(0508以降)'!$C$28="×","",IF(AND(踏み台シート!AM223=1,踏み台シート!AM437=1),2,IF(踏み台シート!AM223=1,1,""))),IF(AND(踏み台シート!AM223=1,踏み台シート!AM437=1),2,IF(踏み台シート!AM223=1,1,"")))</f>
        <v/>
      </c>
      <c r="AN13" s="307" t="str">
        <f>IF($AN$8&gt;=DATE(2023,5,8),IF('別紙3-3_要件ﾁｪｯｸﾘｽﾄ(0508以降)'!$C$28="×","",IF(AND(踏み台シート!AN223=1,踏み台シート!AN437=1),2,IF(踏み台シート!AN223=1,1,""))),IF(AND(踏み台シート!AN223=1,踏み台シート!AN437=1),2,IF(踏み台シート!AN223=1,1,"")))</f>
        <v/>
      </c>
      <c r="AO13" s="307" t="str">
        <f>IF($AO$8&gt;=DATE(2023,5,8),IF('別紙3-3_要件ﾁｪｯｸﾘｽﾄ(0508以降)'!$C$28="×","",IF(AND(踏み台シート!AO223=1,踏み台シート!AO437=1),2,IF(踏み台シート!AO223=1,1,""))),IF(AND(踏み台シート!AO223=1,踏み台シート!AO437=1),2,IF(踏み台シート!AO223=1,1,"")))</f>
        <v/>
      </c>
      <c r="AP13" s="307" t="str">
        <f>IF($AP$8&gt;=DATE(2023,5,8),IF('別紙3-3_要件ﾁｪｯｸﾘｽﾄ(0508以降)'!$C$28="×","",IF(AND(踏み台シート!AP223=1,踏み台シート!AP437=1),2,IF(踏み台シート!AP223=1,1,""))),IF(AND(踏み台シート!AP223=1,踏み台シート!AP437=1),2,IF(踏み台シート!AP223=1,1,"")))</f>
        <v/>
      </c>
      <c r="AQ13" s="307" t="str">
        <f>IF($AQ$8&gt;=DATE(2023,5,8),IF('別紙3-3_要件ﾁｪｯｸﾘｽﾄ(0508以降)'!$C$28="×","",IF(AND(踏み台シート!AQ223=1,踏み台シート!AQ437=1),2,IF(踏み台シート!AQ223=1,1,""))),IF(AND(踏み台シート!AQ223=1,踏み台シート!AQ437=1),2,IF(踏み台シート!AQ223=1,1,"")))</f>
        <v/>
      </c>
      <c r="AR13" s="307" t="str">
        <f>IF($AR$8&gt;=DATE(2023,5,8),IF('別紙3-3_要件ﾁｪｯｸﾘｽﾄ(0508以降)'!$C$28="×","",IF(AND(踏み台シート!AR223=1,踏み台シート!AR437=1),2,IF(踏み台シート!AR223=1,1,""))),IF(AND(踏み台シート!AR223=1,踏み台シート!AR437=1),2,IF(踏み台シート!AR223=1,1,"")))</f>
        <v/>
      </c>
      <c r="AS13" s="307" t="str">
        <f>IF($AS$8&gt;=DATE(2023,5,8),IF('別紙3-3_要件ﾁｪｯｸﾘｽﾄ(0508以降)'!$C$28="×","",IF(AND(踏み台シート!AS223=1,踏み台シート!AS437=1),2,IF(踏み台シート!AS223=1,1,""))),IF(AND(踏み台シート!AS223=1,踏み台シート!AS437=1),2,IF(踏み台シート!AS223=1,1,"")))</f>
        <v/>
      </c>
      <c r="AT13" s="307" t="str">
        <f>IF($AT$8&gt;=DATE(2023,5,8),IF('別紙3-3_要件ﾁｪｯｸﾘｽﾄ(0508以降)'!$C$28="×","",IF(AND(踏み台シート!AT223=1,踏み台シート!AT437=1),2,IF(踏み台シート!AT223=1,1,""))),IF(AND(踏み台シート!AT223=1,踏み台シート!AT437=1),2,IF(踏み台シート!AT223=1,1,"")))</f>
        <v/>
      </c>
      <c r="AU13" s="307" t="str">
        <f>IF($AU$8&gt;=DATE(2023,5,8),IF('別紙3-3_要件ﾁｪｯｸﾘｽﾄ(0508以降)'!$C$28="×","",IF(AND(踏み台シート!AU223=1,踏み台シート!AU437=1),2,IF(踏み台シート!AU223=1,1,""))),IF(AND(踏み台シート!AU223=1,踏み台シート!AU437=1),2,IF(踏み台シート!AU223=1,1,"")))</f>
        <v/>
      </c>
      <c r="AV13" s="307" t="str">
        <f>IF($AV$8&gt;=DATE(2023,5,8),IF('別紙3-3_要件ﾁｪｯｸﾘｽﾄ(0508以降)'!$C$28="×","",IF(AND(踏み台シート!AV223=1,踏み台シート!AV437=1),2,IF(踏み台シート!AV223=1,1,""))),IF(AND(踏み台シート!AV223=1,踏み台シート!AV437=1),2,IF(踏み台シート!AV223=1,1,"")))</f>
        <v/>
      </c>
      <c r="AW13" s="307" t="str">
        <f>IF($AW$8&gt;=DATE(2023,5,8),IF('別紙3-3_要件ﾁｪｯｸﾘｽﾄ(0508以降)'!$C$28="×","",IF(AND(踏み台シート!AW223=1,踏み台シート!AW437=1),2,IF(踏み台シート!AW223=1,1,""))),IF(AND(踏み台シート!AW223=1,踏み台シート!AW437=1),2,IF(踏み台シート!AW223=1,1,"")))</f>
        <v/>
      </c>
      <c r="AX13" s="307" t="str">
        <f>IF($AX$8&gt;=DATE(2023,5,8),IF('別紙3-3_要件ﾁｪｯｸﾘｽﾄ(0508以降)'!$C$28="×","",IF(AND(踏み台シート!AX223=1,踏み台シート!AX437=1),2,IF(踏み台シート!AX223=1,1,""))),IF(AND(踏み台シート!AX223=1,踏み台シート!AX437=1),2,IF(踏み台シート!AX223=1,1,"")))</f>
        <v/>
      </c>
      <c r="AY13" s="307" t="str">
        <f>IF($AY$8&gt;=DATE(2023,5,8),IF('別紙3-3_要件ﾁｪｯｸﾘｽﾄ(0508以降)'!$C$28="×","",IF(AND(踏み台シート!AY223=1,踏み台シート!AY437=1),2,IF(踏み台シート!AY223=1,1,""))),IF(AND(踏み台シート!AY223=1,踏み台シート!AY437=1),2,IF(踏み台シート!AY223=1,1,"")))</f>
        <v/>
      </c>
      <c r="AZ13" s="307" t="str">
        <f>IF($AZ$8&gt;=DATE(2023,5,8),IF('別紙3-3_要件ﾁｪｯｸﾘｽﾄ(0508以降)'!$C$28="×","",IF(AND(踏み台シート!AZ223=1,踏み台シート!AZ437=1),2,IF(踏み台シート!AZ223=1,1,""))),IF(AND(踏み台シート!AZ223=1,踏み台シート!AZ437=1),2,IF(踏み台シート!AZ223=1,1,"")))</f>
        <v/>
      </c>
      <c r="BA13" s="307" t="str">
        <f>IF($BA$8&gt;=DATE(2023,5,8),IF('別紙3-3_要件ﾁｪｯｸﾘｽﾄ(0508以降)'!$C$28="×","",IF(AND(踏み台シート!BA223=1,踏み台シート!BA437=1),2,IF(踏み台シート!BA223=1,1,""))),IF(AND(踏み台シート!BA223=1,踏み台シート!BA437=1),2,IF(踏み台シート!BA223=1,1,"")))</f>
        <v/>
      </c>
      <c r="BB13" s="311" t="str">
        <f t="shared" si="2"/>
        <v/>
      </c>
      <c r="BC13" s="300" t="str">
        <f t="shared" si="3"/>
        <v/>
      </c>
      <c r="BD13" s="300" t="str">
        <f t="shared" si="4"/>
        <v/>
      </c>
    </row>
    <row r="14" spans="1:58" ht="24" customHeight="1">
      <c r="A14" s="307" t="str">
        <f t="shared" si="5"/>
        <v/>
      </c>
      <c r="B14" s="313" t="str">
        <f>IF('別紙3-1_区分⑤所要額内訳'!B16="","",'別紙3-1_区分⑤所要額内訳'!B16)</f>
        <v/>
      </c>
      <c r="C14" s="307" t="str">
        <f>IF('別紙3-1_区分⑤所要額内訳'!C16="","",'別紙3-1_区分⑤所要額内訳'!C16)</f>
        <v/>
      </c>
      <c r="D14" s="307">
        <f>IF($D$8&gt;=DATE(2023,5,8),IF('別紙3-3_要件ﾁｪｯｸﾘｽﾄ(0508以降)'!$C$28="×","",IF(AND(踏み台シート!D224=1,踏み台シート!D438=1),2,IF(踏み台シート!D224=1,1,""))),IF(AND(踏み台シート!D224=1,踏み台シート!D438=1),2,IF(踏み台シート!D224=1,1,"")))</f>
        <v>1</v>
      </c>
      <c r="E14" s="307" t="str">
        <f>IF($E$8&gt;=DATE(2023,5,8),IF('別紙3-3_要件ﾁｪｯｸﾘｽﾄ(0508以降)'!$C$28="×","",IF(AND(踏み台シート!E224=1,踏み台シート!E438=1),2,IF(踏み台シート!E224=1,1,""))),IF(AND(踏み台シート!E224=1,踏み台シート!E438=1),2,IF(踏み台シート!E224=1,1,"")))</f>
        <v/>
      </c>
      <c r="F14" s="307" t="str">
        <f>IF($F$8&gt;=DATE(2023,5,8),IF('別紙3-3_要件ﾁｪｯｸﾘｽﾄ(0508以降)'!$C$28="×","",IF(AND(踏み台シート!F224=1,踏み台シート!F438=1),2,IF(踏み台シート!F224=1,1,""))),IF(AND(踏み台シート!F224=1,踏み台シート!F438=1),2,IF(踏み台シート!F224=1,1,"")))</f>
        <v/>
      </c>
      <c r="G14" s="307" t="str">
        <f>IF($G$8&gt;=DATE(2023,5,8),IF('別紙3-3_要件ﾁｪｯｸﾘｽﾄ(0508以降)'!$C$28="×","",IF(AND(踏み台シート!G224=1,踏み台シート!G438=1),2,IF(踏み台シート!G224=1,1,""))),IF(AND(踏み台シート!G224=1,踏み台シート!G438=1),2,IF(踏み台シート!G224=1,1,"")))</f>
        <v/>
      </c>
      <c r="H14" s="307" t="str">
        <f>IF($H$8&gt;=DATE(2023,5,8),IF('別紙3-3_要件ﾁｪｯｸﾘｽﾄ(0508以降)'!$C$28="×","",IF(AND(踏み台シート!H224=1,踏み台シート!H438=1),2,IF(踏み台シート!H224=1,1,""))),IF(AND(踏み台シート!H224=1,踏み台シート!H438=1),2,IF(踏み台シート!H224=1,1,"")))</f>
        <v/>
      </c>
      <c r="I14" s="307" t="str">
        <f>IF($I$8&gt;=DATE(2023,5,8),IF('別紙3-3_要件ﾁｪｯｸﾘｽﾄ(0508以降)'!$C$28="×","",IF(AND(踏み台シート!I224=1,踏み台シート!I438=1),2,IF(踏み台シート!I224=1,1,""))),IF(AND(踏み台シート!I224=1,踏み台シート!I438=1),2,IF(踏み台シート!I224=1,1,"")))</f>
        <v/>
      </c>
      <c r="J14" s="307" t="str">
        <f>IF($J$8&gt;=DATE(2023,5,8),IF('別紙3-3_要件ﾁｪｯｸﾘｽﾄ(0508以降)'!$C$28="×","",IF(AND(踏み台シート!J224=1,踏み台シート!J438=1),2,IF(踏み台シート!J224=1,1,""))),IF(AND(踏み台シート!J224=1,踏み台シート!J438=1),2,IF(踏み台シート!J224=1,1,"")))</f>
        <v/>
      </c>
      <c r="K14" s="307" t="str">
        <f>IF($K$8&gt;=DATE(2023,5,8),IF('別紙3-3_要件ﾁｪｯｸﾘｽﾄ(0508以降)'!$C$28="×","",IF(AND(踏み台シート!K224=1,踏み台シート!K438=1),2,IF(踏み台シート!K224=1,1,""))),IF(AND(踏み台シート!K224=1,踏み台シート!K438=1),2,IF(踏み台シート!K224=1,1,"")))</f>
        <v/>
      </c>
      <c r="L14" s="307" t="str">
        <f>IF($L$8&gt;=DATE(2023,5,8),IF('別紙3-3_要件ﾁｪｯｸﾘｽﾄ(0508以降)'!$C$28="×","",IF(AND(踏み台シート!L224=1,踏み台シート!L438=1),2,IF(踏み台シート!L224=1,1,""))),IF(AND(踏み台シート!L224=1,踏み台シート!L438=1),2,IF(踏み台シート!L224=1,1,"")))</f>
        <v/>
      </c>
      <c r="M14" s="307" t="str">
        <f>IF($M$8&gt;=DATE(2023,5,8),IF('別紙3-3_要件ﾁｪｯｸﾘｽﾄ(0508以降)'!$C$28="×","",IF(AND(踏み台シート!M224=1,踏み台シート!M438=1),2,IF(踏み台シート!M224=1,1,""))),IF(AND(踏み台シート!M224=1,踏み台シート!M438=1),2,IF(踏み台シート!M224=1,1,"")))</f>
        <v/>
      </c>
      <c r="N14" s="307" t="str">
        <f>IF($N$8&gt;=DATE(2023,5,8),IF('別紙3-3_要件ﾁｪｯｸﾘｽﾄ(0508以降)'!$C$28="×","",IF(AND(踏み台シート!N224=1,踏み台シート!N438=1),2,IF(踏み台シート!N224=1,1,""))),IF(AND(踏み台シート!N224=1,踏み台シート!N438=1),2,IF(踏み台シート!N224=1,1,"")))</f>
        <v/>
      </c>
      <c r="O14" s="307" t="str">
        <f>IF($O$8&gt;=DATE(2023,5,8),IF('別紙3-3_要件ﾁｪｯｸﾘｽﾄ(0508以降)'!$C$28="×","",IF(AND(踏み台シート!O224=1,踏み台シート!O438=1),2,IF(踏み台シート!O224=1,1,""))),IF(AND(踏み台シート!O224=1,踏み台シート!O438=1),2,IF(踏み台シート!O224=1,1,"")))</f>
        <v/>
      </c>
      <c r="P14" s="307" t="str">
        <f>IF($P$8&gt;=DATE(2023,5,8),IF('別紙3-3_要件ﾁｪｯｸﾘｽﾄ(0508以降)'!$C$28="×","",IF(AND(踏み台シート!P224=1,踏み台シート!P438=1),2,IF(踏み台シート!P224=1,1,""))),IF(AND(踏み台シート!P224=1,踏み台シート!P438=1),2,IF(踏み台シート!P224=1,1,"")))</f>
        <v/>
      </c>
      <c r="Q14" s="307" t="str">
        <f>IF($Q$8&gt;=DATE(2023,5,8),IF('別紙3-3_要件ﾁｪｯｸﾘｽﾄ(0508以降)'!$C$28="×","",IF(AND(踏み台シート!Q224=1,踏み台シート!Q438=1),2,IF(踏み台シート!Q224=1,1,""))),IF(AND(踏み台シート!Q224=1,踏み台シート!Q438=1),2,IF(踏み台シート!Q224=1,1,"")))</f>
        <v/>
      </c>
      <c r="R14" s="307" t="str">
        <f>IF($R$8&gt;=DATE(2023,5,8),IF('別紙3-3_要件ﾁｪｯｸﾘｽﾄ(0508以降)'!$C$28="×","",IF(AND(踏み台シート!R224=1,踏み台シート!R438=1),2,IF(踏み台シート!R224=1,1,""))),IF(AND(踏み台シート!R224=1,踏み台シート!R438=1),2,IF(踏み台シート!R224=1,1,"")))</f>
        <v/>
      </c>
      <c r="S14" s="307" t="str">
        <f>IF($S$8&gt;=DATE(2023,5,8),IF('別紙3-3_要件ﾁｪｯｸﾘｽﾄ(0508以降)'!$C$28="×","",IF(AND(踏み台シート!S224=1,踏み台シート!S438=1),2,IF(踏み台シート!S224=1,1,""))),IF(AND(踏み台シート!S224=1,踏み台シート!S438=1),2,IF(踏み台シート!S224=1,1,"")))</f>
        <v/>
      </c>
      <c r="T14" s="307" t="str">
        <f>IF($T$8&gt;=DATE(2023,5,8),IF('別紙3-3_要件ﾁｪｯｸﾘｽﾄ(0508以降)'!$C$28="×","",IF(AND(踏み台シート!T224=1,踏み台シート!T438=1),2,IF(踏み台シート!T224=1,1,""))),IF(AND(踏み台シート!T224=1,踏み台シート!T438=1),2,IF(踏み台シート!T224=1,1,"")))</f>
        <v/>
      </c>
      <c r="U14" s="307" t="str">
        <f>IF($U$8&gt;=DATE(2023,5,8),IF('別紙3-3_要件ﾁｪｯｸﾘｽﾄ(0508以降)'!$C$28="×","",IF(AND(踏み台シート!U224=1,踏み台シート!U438=1),2,IF(踏み台シート!U224=1,1,""))),IF(AND(踏み台シート!U224=1,踏み台シート!U438=1),2,IF(踏み台シート!U224=1,1,"")))</f>
        <v/>
      </c>
      <c r="V14" s="307" t="str">
        <f>IF($V$8&gt;=DATE(2023,5,8),IF('別紙3-3_要件ﾁｪｯｸﾘｽﾄ(0508以降)'!$C$28="×","",IF(AND(踏み台シート!V224=1,踏み台シート!V438=1),2,IF(踏み台シート!V224=1,1,""))),IF(AND(踏み台シート!V224=1,踏み台シート!V438=1),2,IF(踏み台シート!V224=1,1,"")))</f>
        <v/>
      </c>
      <c r="W14" s="307" t="str">
        <f>IF($W$8&gt;=DATE(2023,5,8),IF('別紙3-3_要件ﾁｪｯｸﾘｽﾄ(0508以降)'!$C$28="×","",IF(AND(踏み台シート!W224=1,踏み台シート!W438=1),2,IF(踏み台シート!W224=1,1,""))),IF(AND(踏み台シート!W224=1,踏み台シート!W438=1),2,IF(踏み台シート!W224=1,1,"")))</f>
        <v/>
      </c>
      <c r="X14" s="307" t="str">
        <f>IF($X$8&gt;=DATE(2023,5,8),IF('別紙3-3_要件ﾁｪｯｸﾘｽﾄ(0508以降)'!$C$28="×","",IF(AND(踏み台シート!X224=1,踏み台シート!X438=1),2,IF(踏み台シート!X224=1,1,""))),IF(AND(踏み台シート!X224=1,踏み台シート!X438=1),2,IF(踏み台シート!X224=1,1,"")))</f>
        <v/>
      </c>
      <c r="Y14" s="307" t="str">
        <f>IF($Y$8&gt;=DATE(2023,5,8),IF('別紙3-3_要件ﾁｪｯｸﾘｽﾄ(0508以降)'!$C$28="×","",IF(AND(踏み台シート!Y224=1,踏み台シート!Y438=1),2,IF(踏み台シート!Y224=1,1,""))),IF(AND(踏み台シート!Y224=1,踏み台シート!Y438=1),2,IF(踏み台シート!Y224=1,1,"")))</f>
        <v/>
      </c>
      <c r="Z14" s="307" t="str">
        <f>IF($Z$8&gt;=DATE(2023,5,8),IF('別紙3-3_要件ﾁｪｯｸﾘｽﾄ(0508以降)'!$C$28="×","",IF(AND(踏み台シート!Z224=1,踏み台シート!Z438=1),2,IF(踏み台シート!Z224=1,1,""))),IF(AND(踏み台シート!Z224=1,踏み台シート!Z438=1),2,IF(踏み台シート!Z224=1,1,"")))</f>
        <v/>
      </c>
      <c r="AA14" s="307" t="str">
        <f>IF($AA$8&gt;=DATE(2023,5,8),IF('別紙3-3_要件ﾁｪｯｸﾘｽﾄ(0508以降)'!$C$28="×","",IF(AND(踏み台シート!AA224=1,踏み台シート!AA438=1),2,IF(踏み台シート!AA224=1,1,""))),IF(AND(踏み台シート!AA224=1,踏み台シート!AA438=1),2,IF(踏み台シート!AA224=1,1,"")))</f>
        <v/>
      </c>
      <c r="AB14" s="307" t="str">
        <f>IF($AB$8&gt;=DATE(2023,5,8),IF('別紙3-3_要件ﾁｪｯｸﾘｽﾄ(0508以降)'!$C$28="×","",IF(AND(踏み台シート!AB224=1,踏み台シート!AB438=1),2,IF(踏み台シート!AB224=1,1,""))),IF(AND(踏み台シート!AB224=1,踏み台シート!AB438=1),2,IF(踏み台シート!AB224=1,1,"")))</f>
        <v/>
      </c>
      <c r="AC14" s="307" t="str">
        <f>IF($AC$8&gt;=DATE(2023,5,8),IF('別紙3-3_要件ﾁｪｯｸﾘｽﾄ(0508以降)'!$C$28="×","",IF(AND(踏み台シート!AC224=1,踏み台シート!AC438=1),2,IF(踏み台シート!AC224=1,1,""))),IF(AND(踏み台シート!AC224=1,踏み台シート!AC438=1),2,IF(踏み台シート!AC224=1,1,"")))</f>
        <v/>
      </c>
      <c r="AD14" s="307" t="str">
        <f>IF($AD$8&gt;=DATE(2023,5,8),IF('別紙3-3_要件ﾁｪｯｸﾘｽﾄ(0508以降)'!$C$28="×","",IF(AND(踏み台シート!AD224=1,踏み台シート!AD438=1),2,IF(踏み台シート!AD224=1,1,""))),IF(AND(踏み台シート!AD224=1,踏み台シート!AD438=1),2,IF(踏み台シート!AD224=1,1,"")))</f>
        <v/>
      </c>
      <c r="AE14" s="307" t="str">
        <f>IF($AE$8&gt;=DATE(2023,5,8),IF('別紙3-3_要件ﾁｪｯｸﾘｽﾄ(0508以降)'!$C$28="×","",IF(AND(踏み台シート!AE224=1,踏み台シート!AE438=1),2,IF(踏み台シート!AE224=1,1,""))),IF(AND(踏み台シート!AE224=1,踏み台シート!AE438=1),2,IF(踏み台シート!AE224=1,1,"")))</f>
        <v/>
      </c>
      <c r="AF14" s="307" t="str">
        <f>IF($AF$8&gt;=DATE(2023,5,8),IF('別紙3-3_要件ﾁｪｯｸﾘｽﾄ(0508以降)'!$C$28="×","",IF(AND(踏み台シート!AF224=1,踏み台シート!AF438=1),2,IF(踏み台シート!AF224=1,1,""))),IF(AND(踏み台シート!AF224=1,踏み台シート!AF438=1),2,IF(踏み台シート!AF224=1,1,"")))</f>
        <v/>
      </c>
      <c r="AG14" s="307" t="str">
        <f>IF($AG$8&gt;=DATE(2023,5,8),IF('別紙3-3_要件ﾁｪｯｸﾘｽﾄ(0508以降)'!$C$28="×","",IF(AND(踏み台シート!AG224=1,踏み台シート!AG438=1),2,IF(踏み台シート!AG224=1,1,""))),IF(AND(踏み台シート!AG224=1,踏み台シート!AG438=1),2,IF(踏み台シート!AG224=1,1,"")))</f>
        <v/>
      </c>
      <c r="AH14" s="307" t="str">
        <f>IF($AH$8&gt;=DATE(2023,5,8),IF('別紙3-3_要件ﾁｪｯｸﾘｽﾄ(0508以降)'!$C$28="×","",IF(AND(踏み台シート!AH224=1,踏み台シート!AH438=1),2,IF(踏み台シート!AH224=1,1,""))),IF(AND(踏み台シート!AH224=1,踏み台シート!AH438=1),2,IF(踏み台シート!AH224=1,1,"")))</f>
        <v/>
      </c>
      <c r="AI14" s="307" t="str">
        <f>IF($AI$8&gt;=DATE(2023,5,8),IF('別紙3-3_要件ﾁｪｯｸﾘｽﾄ(0508以降)'!$C$28="×","",IF(AND(踏み台シート!AI224=1,踏み台シート!AI438=1),2,IF(踏み台シート!AI224=1,1,""))),IF(AND(踏み台シート!AI224=1,踏み台シート!AI438=1),2,IF(踏み台シート!AI224=1,1,"")))</f>
        <v/>
      </c>
      <c r="AJ14" s="307" t="str">
        <f>IF($AJ$8&gt;=DATE(2023,5,8),IF('別紙3-3_要件ﾁｪｯｸﾘｽﾄ(0508以降)'!$C$28="×","",IF(AND(踏み台シート!AJ224=1,踏み台シート!AJ438=1),2,IF(踏み台シート!AJ224=1,1,""))),IF(AND(踏み台シート!AJ224=1,踏み台シート!AJ438=1),2,IF(踏み台シート!AJ224=1,1,"")))</f>
        <v/>
      </c>
      <c r="AK14" s="307" t="str">
        <f>IF($AK$8&gt;=DATE(2023,5,8),IF('別紙3-3_要件ﾁｪｯｸﾘｽﾄ(0508以降)'!$C$28="×","",IF(AND(踏み台シート!AK224=1,踏み台シート!AK438=1),2,IF(踏み台シート!AK224=1,1,""))),IF(AND(踏み台シート!AK224=1,踏み台シート!AK438=1),2,IF(踏み台シート!AK224=1,1,"")))</f>
        <v/>
      </c>
      <c r="AL14" s="307" t="str">
        <f>IF($AL$8&gt;=DATE(2023,5,8),IF('別紙3-3_要件ﾁｪｯｸﾘｽﾄ(0508以降)'!$C$28="×","",IF(AND(踏み台シート!AL224=1,踏み台シート!AL438=1),2,IF(踏み台シート!AL224=1,1,""))),IF(AND(踏み台シート!AL224=1,踏み台シート!AL438=1),2,IF(踏み台シート!AL224=1,1,"")))</f>
        <v/>
      </c>
      <c r="AM14" s="307" t="str">
        <f>IF($AM$8&gt;=DATE(2023,5,8),IF('別紙3-3_要件ﾁｪｯｸﾘｽﾄ(0508以降)'!$C$28="×","",IF(AND(踏み台シート!AM224=1,踏み台シート!AM438=1),2,IF(踏み台シート!AM224=1,1,""))),IF(AND(踏み台シート!AM224=1,踏み台シート!AM438=1),2,IF(踏み台シート!AM224=1,1,"")))</f>
        <v/>
      </c>
      <c r="AN14" s="307" t="str">
        <f>IF($AN$8&gt;=DATE(2023,5,8),IF('別紙3-3_要件ﾁｪｯｸﾘｽﾄ(0508以降)'!$C$28="×","",IF(AND(踏み台シート!AN224=1,踏み台シート!AN438=1),2,IF(踏み台シート!AN224=1,1,""))),IF(AND(踏み台シート!AN224=1,踏み台シート!AN438=1),2,IF(踏み台シート!AN224=1,1,"")))</f>
        <v/>
      </c>
      <c r="AO14" s="307" t="str">
        <f>IF($AO$8&gt;=DATE(2023,5,8),IF('別紙3-3_要件ﾁｪｯｸﾘｽﾄ(0508以降)'!$C$28="×","",IF(AND(踏み台シート!AO224=1,踏み台シート!AO438=1),2,IF(踏み台シート!AO224=1,1,""))),IF(AND(踏み台シート!AO224=1,踏み台シート!AO438=1),2,IF(踏み台シート!AO224=1,1,"")))</f>
        <v/>
      </c>
      <c r="AP14" s="307" t="str">
        <f>IF($AP$8&gt;=DATE(2023,5,8),IF('別紙3-3_要件ﾁｪｯｸﾘｽﾄ(0508以降)'!$C$28="×","",IF(AND(踏み台シート!AP224=1,踏み台シート!AP438=1),2,IF(踏み台シート!AP224=1,1,""))),IF(AND(踏み台シート!AP224=1,踏み台シート!AP438=1),2,IF(踏み台シート!AP224=1,1,"")))</f>
        <v/>
      </c>
      <c r="AQ14" s="307" t="str">
        <f>IF($AQ$8&gt;=DATE(2023,5,8),IF('別紙3-3_要件ﾁｪｯｸﾘｽﾄ(0508以降)'!$C$28="×","",IF(AND(踏み台シート!AQ224=1,踏み台シート!AQ438=1),2,IF(踏み台シート!AQ224=1,1,""))),IF(AND(踏み台シート!AQ224=1,踏み台シート!AQ438=1),2,IF(踏み台シート!AQ224=1,1,"")))</f>
        <v/>
      </c>
      <c r="AR14" s="307" t="str">
        <f>IF($AR$8&gt;=DATE(2023,5,8),IF('別紙3-3_要件ﾁｪｯｸﾘｽﾄ(0508以降)'!$C$28="×","",IF(AND(踏み台シート!AR224=1,踏み台シート!AR438=1),2,IF(踏み台シート!AR224=1,1,""))),IF(AND(踏み台シート!AR224=1,踏み台シート!AR438=1),2,IF(踏み台シート!AR224=1,1,"")))</f>
        <v/>
      </c>
      <c r="AS14" s="307" t="str">
        <f>IF($AS$8&gt;=DATE(2023,5,8),IF('別紙3-3_要件ﾁｪｯｸﾘｽﾄ(0508以降)'!$C$28="×","",IF(AND(踏み台シート!AS224=1,踏み台シート!AS438=1),2,IF(踏み台シート!AS224=1,1,""))),IF(AND(踏み台シート!AS224=1,踏み台シート!AS438=1),2,IF(踏み台シート!AS224=1,1,"")))</f>
        <v/>
      </c>
      <c r="AT14" s="307" t="str">
        <f>IF($AT$8&gt;=DATE(2023,5,8),IF('別紙3-3_要件ﾁｪｯｸﾘｽﾄ(0508以降)'!$C$28="×","",IF(AND(踏み台シート!AT224=1,踏み台シート!AT438=1),2,IF(踏み台シート!AT224=1,1,""))),IF(AND(踏み台シート!AT224=1,踏み台シート!AT438=1),2,IF(踏み台シート!AT224=1,1,"")))</f>
        <v/>
      </c>
      <c r="AU14" s="307" t="str">
        <f>IF($AU$8&gt;=DATE(2023,5,8),IF('別紙3-3_要件ﾁｪｯｸﾘｽﾄ(0508以降)'!$C$28="×","",IF(AND(踏み台シート!AU224=1,踏み台シート!AU438=1),2,IF(踏み台シート!AU224=1,1,""))),IF(AND(踏み台シート!AU224=1,踏み台シート!AU438=1),2,IF(踏み台シート!AU224=1,1,"")))</f>
        <v/>
      </c>
      <c r="AV14" s="307" t="str">
        <f>IF($AV$8&gt;=DATE(2023,5,8),IF('別紙3-3_要件ﾁｪｯｸﾘｽﾄ(0508以降)'!$C$28="×","",IF(AND(踏み台シート!AV224=1,踏み台シート!AV438=1),2,IF(踏み台シート!AV224=1,1,""))),IF(AND(踏み台シート!AV224=1,踏み台シート!AV438=1),2,IF(踏み台シート!AV224=1,1,"")))</f>
        <v/>
      </c>
      <c r="AW14" s="307" t="str">
        <f>IF($AW$8&gt;=DATE(2023,5,8),IF('別紙3-3_要件ﾁｪｯｸﾘｽﾄ(0508以降)'!$C$28="×","",IF(AND(踏み台シート!AW224=1,踏み台シート!AW438=1),2,IF(踏み台シート!AW224=1,1,""))),IF(AND(踏み台シート!AW224=1,踏み台シート!AW438=1),2,IF(踏み台シート!AW224=1,1,"")))</f>
        <v/>
      </c>
      <c r="AX14" s="307" t="str">
        <f>IF($AX$8&gt;=DATE(2023,5,8),IF('別紙3-3_要件ﾁｪｯｸﾘｽﾄ(0508以降)'!$C$28="×","",IF(AND(踏み台シート!AX224=1,踏み台シート!AX438=1),2,IF(踏み台シート!AX224=1,1,""))),IF(AND(踏み台シート!AX224=1,踏み台シート!AX438=1),2,IF(踏み台シート!AX224=1,1,"")))</f>
        <v/>
      </c>
      <c r="AY14" s="307" t="str">
        <f>IF($AY$8&gt;=DATE(2023,5,8),IF('別紙3-3_要件ﾁｪｯｸﾘｽﾄ(0508以降)'!$C$28="×","",IF(AND(踏み台シート!AY224=1,踏み台シート!AY438=1),2,IF(踏み台シート!AY224=1,1,""))),IF(AND(踏み台シート!AY224=1,踏み台シート!AY438=1),2,IF(踏み台シート!AY224=1,1,"")))</f>
        <v/>
      </c>
      <c r="AZ14" s="307" t="str">
        <f>IF($AZ$8&gt;=DATE(2023,5,8),IF('別紙3-3_要件ﾁｪｯｸﾘｽﾄ(0508以降)'!$C$28="×","",IF(AND(踏み台シート!AZ224=1,踏み台シート!AZ438=1),2,IF(踏み台シート!AZ224=1,1,""))),IF(AND(踏み台シート!AZ224=1,踏み台シート!AZ438=1),2,IF(踏み台シート!AZ224=1,1,"")))</f>
        <v/>
      </c>
      <c r="BA14" s="307" t="str">
        <f>IF($BA$8&gt;=DATE(2023,5,8),IF('別紙3-3_要件ﾁｪｯｸﾘｽﾄ(0508以降)'!$C$28="×","",IF(AND(踏み台シート!BA224=1,踏み台シート!BA438=1),2,IF(踏み台シート!BA224=1,1,""))),IF(AND(踏み台シート!BA224=1,踏み台シート!BA438=1),2,IF(踏み台シート!BA224=1,1,"")))</f>
        <v/>
      </c>
      <c r="BB14" s="311" t="str">
        <f t="shared" si="2"/>
        <v/>
      </c>
      <c r="BC14" s="300" t="str">
        <f t="shared" si="3"/>
        <v/>
      </c>
      <c r="BD14" s="300" t="str">
        <f t="shared" si="4"/>
        <v/>
      </c>
    </row>
    <row r="15" spans="1:58" ht="24" customHeight="1">
      <c r="A15" s="307" t="str">
        <f t="shared" si="5"/>
        <v/>
      </c>
      <c r="B15" s="313" t="str">
        <f>IF('別紙3-1_区分⑤所要額内訳'!B17="","",'別紙3-1_区分⑤所要額内訳'!B17)</f>
        <v/>
      </c>
      <c r="C15" s="307" t="str">
        <f>IF('別紙3-1_区分⑤所要額内訳'!C17="","",'別紙3-1_区分⑤所要額内訳'!C17)</f>
        <v/>
      </c>
      <c r="D15" s="307">
        <f>IF($D$8&gt;=DATE(2023,5,8),IF('別紙3-3_要件ﾁｪｯｸﾘｽﾄ(0508以降)'!$C$28="×","",IF(AND(踏み台シート!D225=1,踏み台シート!D439=1),2,IF(踏み台シート!D225=1,1,""))),IF(AND(踏み台シート!D225=1,踏み台シート!D439=1),2,IF(踏み台シート!D225=1,1,"")))</f>
        <v>1</v>
      </c>
      <c r="E15" s="307" t="str">
        <f>IF($E$8&gt;=DATE(2023,5,8),IF('別紙3-3_要件ﾁｪｯｸﾘｽﾄ(0508以降)'!$C$28="×","",IF(AND(踏み台シート!E225=1,踏み台シート!E439=1),2,IF(踏み台シート!E225=1,1,""))),IF(AND(踏み台シート!E225=1,踏み台シート!E439=1),2,IF(踏み台シート!E225=1,1,"")))</f>
        <v/>
      </c>
      <c r="F15" s="307" t="str">
        <f>IF($F$8&gt;=DATE(2023,5,8),IF('別紙3-3_要件ﾁｪｯｸﾘｽﾄ(0508以降)'!$C$28="×","",IF(AND(踏み台シート!F225=1,踏み台シート!F439=1),2,IF(踏み台シート!F225=1,1,""))),IF(AND(踏み台シート!F225=1,踏み台シート!F439=1),2,IF(踏み台シート!F225=1,1,"")))</f>
        <v/>
      </c>
      <c r="G15" s="307" t="str">
        <f>IF($G$8&gt;=DATE(2023,5,8),IF('別紙3-3_要件ﾁｪｯｸﾘｽﾄ(0508以降)'!$C$28="×","",IF(AND(踏み台シート!G225=1,踏み台シート!G439=1),2,IF(踏み台シート!G225=1,1,""))),IF(AND(踏み台シート!G225=1,踏み台シート!G439=1),2,IF(踏み台シート!G225=1,1,"")))</f>
        <v/>
      </c>
      <c r="H15" s="307" t="str">
        <f>IF($H$8&gt;=DATE(2023,5,8),IF('別紙3-3_要件ﾁｪｯｸﾘｽﾄ(0508以降)'!$C$28="×","",IF(AND(踏み台シート!H225=1,踏み台シート!H439=1),2,IF(踏み台シート!H225=1,1,""))),IF(AND(踏み台シート!H225=1,踏み台シート!H439=1),2,IF(踏み台シート!H225=1,1,"")))</f>
        <v/>
      </c>
      <c r="I15" s="307" t="str">
        <f>IF($I$8&gt;=DATE(2023,5,8),IF('別紙3-3_要件ﾁｪｯｸﾘｽﾄ(0508以降)'!$C$28="×","",IF(AND(踏み台シート!I225=1,踏み台シート!I439=1),2,IF(踏み台シート!I225=1,1,""))),IF(AND(踏み台シート!I225=1,踏み台シート!I439=1),2,IF(踏み台シート!I225=1,1,"")))</f>
        <v/>
      </c>
      <c r="J15" s="307" t="str">
        <f>IF($J$8&gt;=DATE(2023,5,8),IF('別紙3-3_要件ﾁｪｯｸﾘｽﾄ(0508以降)'!$C$28="×","",IF(AND(踏み台シート!J225=1,踏み台シート!J439=1),2,IF(踏み台シート!J225=1,1,""))),IF(AND(踏み台シート!J225=1,踏み台シート!J439=1),2,IF(踏み台シート!J225=1,1,"")))</f>
        <v/>
      </c>
      <c r="K15" s="307" t="str">
        <f>IF($K$8&gt;=DATE(2023,5,8),IF('別紙3-3_要件ﾁｪｯｸﾘｽﾄ(0508以降)'!$C$28="×","",IF(AND(踏み台シート!K225=1,踏み台シート!K439=1),2,IF(踏み台シート!K225=1,1,""))),IF(AND(踏み台シート!K225=1,踏み台シート!K439=1),2,IF(踏み台シート!K225=1,1,"")))</f>
        <v/>
      </c>
      <c r="L15" s="307" t="str">
        <f>IF($L$8&gt;=DATE(2023,5,8),IF('別紙3-3_要件ﾁｪｯｸﾘｽﾄ(0508以降)'!$C$28="×","",IF(AND(踏み台シート!L225=1,踏み台シート!L439=1),2,IF(踏み台シート!L225=1,1,""))),IF(AND(踏み台シート!L225=1,踏み台シート!L439=1),2,IF(踏み台シート!L225=1,1,"")))</f>
        <v/>
      </c>
      <c r="M15" s="307" t="str">
        <f>IF($M$8&gt;=DATE(2023,5,8),IF('別紙3-3_要件ﾁｪｯｸﾘｽﾄ(0508以降)'!$C$28="×","",IF(AND(踏み台シート!M225=1,踏み台シート!M439=1),2,IF(踏み台シート!M225=1,1,""))),IF(AND(踏み台シート!M225=1,踏み台シート!M439=1),2,IF(踏み台シート!M225=1,1,"")))</f>
        <v/>
      </c>
      <c r="N15" s="307" t="str">
        <f>IF($N$8&gt;=DATE(2023,5,8),IF('別紙3-3_要件ﾁｪｯｸﾘｽﾄ(0508以降)'!$C$28="×","",IF(AND(踏み台シート!N225=1,踏み台シート!N439=1),2,IF(踏み台シート!N225=1,1,""))),IF(AND(踏み台シート!N225=1,踏み台シート!N439=1),2,IF(踏み台シート!N225=1,1,"")))</f>
        <v/>
      </c>
      <c r="O15" s="307" t="str">
        <f>IF($O$8&gt;=DATE(2023,5,8),IF('別紙3-3_要件ﾁｪｯｸﾘｽﾄ(0508以降)'!$C$28="×","",IF(AND(踏み台シート!O225=1,踏み台シート!O439=1),2,IF(踏み台シート!O225=1,1,""))),IF(AND(踏み台シート!O225=1,踏み台シート!O439=1),2,IF(踏み台シート!O225=1,1,"")))</f>
        <v/>
      </c>
      <c r="P15" s="307" t="str">
        <f>IF($P$8&gt;=DATE(2023,5,8),IF('別紙3-3_要件ﾁｪｯｸﾘｽﾄ(0508以降)'!$C$28="×","",IF(AND(踏み台シート!P225=1,踏み台シート!P439=1),2,IF(踏み台シート!P225=1,1,""))),IF(AND(踏み台シート!P225=1,踏み台シート!P439=1),2,IF(踏み台シート!P225=1,1,"")))</f>
        <v/>
      </c>
      <c r="Q15" s="307" t="str">
        <f>IF($Q$8&gt;=DATE(2023,5,8),IF('別紙3-3_要件ﾁｪｯｸﾘｽﾄ(0508以降)'!$C$28="×","",IF(AND(踏み台シート!Q225=1,踏み台シート!Q439=1),2,IF(踏み台シート!Q225=1,1,""))),IF(AND(踏み台シート!Q225=1,踏み台シート!Q439=1),2,IF(踏み台シート!Q225=1,1,"")))</f>
        <v/>
      </c>
      <c r="R15" s="307" t="str">
        <f>IF($R$8&gt;=DATE(2023,5,8),IF('別紙3-3_要件ﾁｪｯｸﾘｽﾄ(0508以降)'!$C$28="×","",IF(AND(踏み台シート!R225=1,踏み台シート!R439=1),2,IF(踏み台シート!R225=1,1,""))),IF(AND(踏み台シート!R225=1,踏み台シート!R439=1),2,IF(踏み台シート!R225=1,1,"")))</f>
        <v/>
      </c>
      <c r="S15" s="307" t="str">
        <f>IF($S$8&gt;=DATE(2023,5,8),IF('別紙3-3_要件ﾁｪｯｸﾘｽﾄ(0508以降)'!$C$28="×","",IF(AND(踏み台シート!S225=1,踏み台シート!S439=1),2,IF(踏み台シート!S225=1,1,""))),IF(AND(踏み台シート!S225=1,踏み台シート!S439=1),2,IF(踏み台シート!S225=1,1,"")))</f>
        <v/>
      </c>
      <c r="T15" s="307" t="str">
        <f>IF($T$8&gt;=DATE(2023,5,8),IF('別紙3-3_要件ﾁｪｯｸﾘｽﾄ(0508以降)'!$C$28="×","",IF(AND(踏み台シート!T225=1,踏み台シート!T439=1),2,IF(踏み台シート!T225=1,1,""))),IF(AND(踏み台シート!T225=1,踏み台シート!T439=1),2,IF(踏み台シート!T225=1,1,"")))</f>
        <v/>
      </c>
      <c r="U15" s="307" t="str">
        <f>IF($U$8&gt;=DATE(2023,5,8),IF('別紙3-3_要件ﾁｪｯｸﾘｽﾄ(0508以降)'!$C$28="×","",IF(AND(踏み台シート!U225=1,踏み台シート!U439=1),2,IF(踏み台シート!U225=1,1,""))),IF(AND(踏み台シート!U225=1,踏み台シート!U439=1),2,IF(踏み台シート!U225=1,1,"")))</f>
        <v/>
      </c>
      <c r="V15" s="307" t="str">
        <f>IF($V$8&gt;=DATE(2023,5,8),IF('別紙3-3_要件ﾁｪｯｸﾘｽﾄ(0508以降)'!$C$28="×","",IF(AND(踏み台シート!V225=1,踏み台シート!V439=1),2,IF(踏み台シート!V225=1,1,""))),IF(AND(踏み台シート!V225=1,踏み台シート!V439=1),2,IF(踏み台シート!V225=1,1,"")))</f>
        <v/>
      </c>
      <c r="W15" s="307" t="str">
        <f>IF($W$8&gt;=DATE(2023,5,8),IF('別紙3-3_要件ﾁｪｯｸﾘｽﾄ(0508以降)'!$C$28="×","",IF(AND(踏み台シート!W225=1,踏み台シート!W439=1),2,IF(踏み台シート!W225=1,1,""))),IF(AND(踏み台シート!W225=1,踏み台シート!W439=1),2,IF(踏み台シート!W225=1,1,"")))</f>
        <v/>
      </c>
      <c r="X15" s="307" t="str">
        <f>IF($X$8&gt;=DATE(2023,5,8),IF('別紙3-3_要件ﾁｪｯｸﾘｽﾄ(0508以降)'!$C$28="×","",IF(AND(踏み台シート!X225=1,踏み台シート!X439=1),2,IF(踏み台シート!X225=1,1,""))),IF(AND(踏み台シート!X225=1,踏み台シート!X439=1),2,IF(踏み台シート!X225=1,1,"")))</f>
        <v/>
      </c>
      <c r="Y15" s="307" t="str">
        <f>IF($Y$8&gt;=DATE(2023,5,8),IF('別紙3-3_要件ﾁｪｯｸﾘｽﾄ(0508以降)'!$C$28="×","",IF(AND(踏み台シート!Y225=1,踏み台シート!Y439=1),2,IF(踏み台シート!Y225=1,1,""))),IF(AND(踏み台シート!Y225=1,踏み台シート!Y439=1),2,IF(踏み台シート!Y225=1,1,"")))</f>
        <v/>
      </c>
      <c r="Z15" s="307" t="str">
        <f>IF($Z$8&gt;=DATE(2023,5,8),IF('別紙3-3_要件ﾁｪｯｸﾘｽﾄ(0508以降)'!$C$28="×","",IF(AND(踏み台シート!Z225=1,踏み台シート!Z439=1),2,IF(踏み台シート!Z225=1,1,""))),IF(AND(踏み台シート!Z225=1,踏み台シート!Z439=1),2,IF(踏み台シート!Z225=1,1,"")))</f>
        <v/>
      </c>
      <c r="AA15" s="307" t="str">
        <f>IF($AA$8&gt;=DATE(2023,5,8),IF('別紙3-3_要件ﾁｪｯｸﾘｽﾄ(0508以降)'!$C$28="×","",IF(AND(踏み台シート!AA225=1,踏み台シート!AA439=1),2,IF(踏み台シート!AA225=1,1,""))),IF(AND(踏み台シート!AA225=1,踏み台シート!AA439=1),2,IF(踏み台シート!AA225=1,1,"")))</f>
        <v/>
      </c>
      <c r="AB15" s="307" t="str">
        <f>IF($AB$8&gt;=DATE(2023,5,8),IF('別紙3-3_要件ﾁｪｯｸﾘｽﾄ(0508以降)'!$C$28="×","",IF(AND(踏み台シート!AB225=1,踏み台シート!AB439=1),2,IF(踏み台シート!AB225=1,1,""))),IF(AND(踏み台シート!AB225=1,踏み台シート!AB439=1),2,IF(踏み台シート!AB225=1,1,"")))</f>
        <v/>
      </c>
      <c r="AC15" s="307" t="str">
        <f>IF($AC$8&gt;=DATE(2023,5,8),IF('別紙3-3_要件ﾁｪｯｸﾘｽﾄ(0508以降)'!$C$28="×","",IF(AND(踏み台シート!AC225=1,踏み台シート!AC439=1),2,IF(踏み台シート!AC225=1,1,""))),IF(AND(踏み台シート!AC225=1,踏み台シート!AC439=1),2,IF(踏み台シート!AC225=1,1,"")))</f>
        <v/>
      </c>
      <c r="AD15" s="307" t="str">
        <f>IF($AD$8&gt;=DATE(2023,5,8),IF('別紙3-3_要件ﾁｪｯｸﾘｽﾄ(0508以降)'!$C$28="×","",IF(AND(踏み台シート!AD225=1,踏み台シート!AD439=1),2,IF(踏み台シート!AD225=1,1,""))),IF(AND(踏み台シート!AD225=1,踏み台シート!AD439=1),2,IF(踏み台シート!AD225=1,1,"")))</f>
        <v/>
      </c>
      <c r="AE15" s="307" t="str">
        <f>IF($AE$8&gt;=DATE(2023,5,8),IF('別紙3-3_要件ﾁｪｯｸﾘｽﾄ(0508以降)'!$C$28="×","",IF(AND(踏み台シート!AE225=1,踏み台シート!AE439=1),2,IF(踏み台シート!AE225=1,1,""))),IF(AND(踏み台シート!AE225=1,踏み台シート!AE439=1),2,IF(踏み台シート!AE225=1,1,"")))</f>
        <v/>
      </c>
      <c r="AF15" s="307" t="str">
        <f>IF($AF$8&gt;=DATE(2023,5,8),IF('別紙3-3_要件ﾁｪｯｸﾘｽﾄ(0508以降)'!$C$28="×","",IF(AND(踏み台シート!AF225=1,踏み台シート!AF439=1),2,IF(踏み台シート!AF225=1,1,""))),IF(AND(踏み台シート!AF225=1,踏み台シート!AF439=1),2,IF(踏み台シート!AF225=1,1,"")))</f>
        <v/>
      </c>
      <c r="AG15" s="307" t="str">
        <f>IF($AG$8&gt;=DATE(2023,5,8),IF('別紙3-3_要件ﾁｪｯｸﾘｽﾄ(0508以降)'!$C$28="×","",IF(AND(踏み台シート!AG225=1,踏み台シート!AG439=1),2,IF(踏み台シート!AG225=1,1,""))),IF(AND(踏み台シート!AG225=1,踏み台シート!AG439=1),2,IF(踏み台シート!AG225=1,1,"")))</f>
        <v/>
      </c>
      <c r="AH15" s="307" t="str">
        <f>IF($AH$8&gt;=DATE(2023,5,8),IF('別紙3-3_要件ﾁｪｯｸﾘｽﾄ(0508以降)'!$C$28="×","",IF(AND(踏み台シート!AH225=1,踏み台シート!AH439=1),2,IF(踏み台シート!AH225=1,1,""))),IF(AND(踏み台シート!AH225=1,踏み台シート!AH439=1),2,IF(踏み台シート!AH225=1,1,"")))</f>
        <v/>
      </c>
      <c r="AI15" s="307" t="str">
        <f>IF($AI$8&gt;=DATE(2023,5,8),IF('別紙3-3_要件ﾁｪｯｸﾘｽﾄ(0508以降)'!$C$28="×","",IF(AND(踏み台シート!AI225=1,踏み台シート!AI439=1),2,IF(踏み台シート!AI225=1,1,""))),IF(AND(踏み台シート!AI225=1,踏み台シート!AI439=1),2,IF(踏み台シート!AI225=1,1,"")))</f>
        <v/>
      </c>
      <c r="AJ15" s="307" t="str">
        <f>IF($AJ$8&gt;=DATE(2023,5,8),IF('別紙3-3_要件ﾁｪｯｸﾘｽﾄ(0508以降)'!$C$28="×","",IF(AND(踏み台シート!AJ225=1,踏み台シート!AJ439=1),2,IF(踏み台シート!AJ225=1,1,""))),IF(AND(踏み台シート!AJ225=1,踏み台シート!AJ439=1),2,IF(踏み台シート!AJ225=1,1,"")))</f>
        <v/>
      </c>
      <c r="AK15" s="307" t="str">
        <f>IF($AK$8&gt;=DATE(2023,5,8),IF('別紙3-3_要件ﾁｪｯｸﾘｽﾄ(0508以降)'!$C$28="×","",IF(AND(踏み台シート!AK225=1,踏み台シート!AK439=1),2,IF(踏み台シート!AK225=1,1,""))),IF(AND(踏み台シート!AK225=1,踏み台シート!AK439=1),2,IF(踏み台シート!AK225=1,1,"")))</f>
        <v/>
      </c>
      <c r="AL15" s="307" t="str">
        <f>IF($AL$8&gt;=DATE(2023,5,8),IF('別紙3-3_要件ﾁｪｯｸﾘｽﾄ(0508以降)'!$C$28="×","",IF(AND(踏み台シート!AL225=1,踏み台シート!AL439=1),2,IF(踏み台シート!AL225=1,1,""))),IF(AND(踏み台シート!AL225=1,踏み台シート!AL439=1),2,IF(踏み台シート!AL225=1,1,"")))</f>
        <v/>
      </c>
      <c r="AM15" s="307" t="str">
        <f>IF($AM$8&gt;=DATE(2023,5,8),IF('別紙3-3_要件ﾁｪｯｸﾘｽﾄ(0508以降)'!$C$28="×","",IF(AND(踏み台シート!AM225=1,踏み台シート!AM439=1),2,IF(踏み台シート!AM225=1,1,""))),IF(AND(踏み台シート!AM225=1,踏み台シート!AM439=1),2,IF(踏み台シート!AM225=1,1,"")))</f>
        <v/>
      </c>
      <c r="AN15" s="307" t="str">
        <f>IF($AN$8&gt;=DATE(2023,5,8),IF('別紙3-3_要件ﾁｪｯｸﾘｽﾄ(0508以降)'!$C$28="×","",IF(AND(踏み台シート!AN225=1,踏み台シート!AN439=1),2,IF(踏み台シート!AN225=1,1,""))),IF(AND(踏み台シート!AN225=1,踏み台シート!AN439=1),2,IF(踏み台シート!AN225=1,1,"")))</f>
        <v/>
      </c>
      <c r="AO15" s="307" t="str">
        <f>IF($AO$8&gt;=DATE(2023,5,8),IF('別紙3-3_要件ﾁｪｯｸﾘｽﾄ(0508以降)'!$C$28="×","",IF(AND(踏み台シート!AO225=1,踏み台シート!AO439=1),2,IF(踏み台シート!AO225=1,1,""))),IF(AND(踏み台シート!AO225=1,踏み台シート!AO439=1),2,IF(踏み台シート!AO225=1,1,"")))</f>
        <v/>
      </c>
      <c r="AP15" s="307" t="str">
        <f>IF($AP$8&gt;=DATE(2023,5,8),IF('別紙3-3_要件ﾁｪｯｸﾘｽﾄ(0508以降)'!$C$28="×","",IF(AND(踏み台シート!AP225=1,踏み台シート!AP439=1),2,IF(踏み台シート!AP225=1,1,""))),IF(AND(踏み台シート!AP225=1,踏み台シート!AP439=1),2,IF(踏み台シート!AP225=1,1,"")))</f>
        <v/>
      </c>
      <c r="AQ15" s="307" t="str">
        <f>IF($AQ$8&gt;=DATE(2023,5,8),IF('別紙3-3_要件ﾁｪｯｸﾘｽﾄ(0508以降)'!$C$28="×","",IF(AND(踏み台シート!AQ225=1,踏み台シート!AQ439=1),2,IF(踏み台シート!AQ225=1,1,""))),IF(AND(踏み台シート!AQ225=1,踏み台シート!AQ439=1),2,IF(踏み台シート!AQ225=1,1,"")))</f>
        <v/>
      </c>
      <c r="AR15" s="307" t="str">
        <f>IF($AR$8&gt;=DATE(2023,5,8),IF('別紙3-3_要件ﾁｪｯｸﾘｽﾄ(0508以降)'!$C$28="×","",IF(AND(踏み台シート!AR225=1,踏み台シート!AR439=1),2,IF(踏み台シート!AR225=1,1,""))),IF(AND(踏み台シート!AR225=1,踏み台シート!AR439=1),2,IF(踏み台シート!AR225=1,1,"")))</f>
        <v/>
      </c>
      <c r="AS15" s="307" t="str">
        <f>IF($AS$8&gt;=DATE(2023,5,8),IF('別紙3-3_要件ﾁｪｯｸﾘｽﾄ(0508以降)'!$C$28="×","",IF(AND(踏み台シート!AS225=1,踏み台シート!AS439=1),2,IF(踏み台シート!AS225=1,1,""))),IF(AND(踏み台シート!AS225=1,踏み台シート!AS439=1),2,IF(踏み台シート!AS225=1,1,"")))</f>
        <v/>
      </c>
      <c r="AT15" s="307" t="str">
        <f>IF($AT$8&gt;=DATE(2023,5,8),IF('別紙3-3_要件ﾁｪｯｸﾘｽﾄ(0508以降)'!$C$28="×","",IF(AND(踏み台シート!AT225=1,踏み台シート!AT439=1),2,IF(踏み台シート!AT225=1,1,""))),IF(AND(踏み台シート!AT225=1,踏み台シート!AT439=1),2,IF(踏み台シート!AT225=1,1,"")))</f>
        <v/>
      </c>
      <c r="AU15" s="307" t="str">
        <f>IF($AU$8&gt;=DATE(2023,5,8),IF('別紙3-3_要件ﾁｪｯｸﾘｽﾄ(0508以降)'!$C$28="×","",IF(AND(踏み台シート!AU225=1,踏み台シート!AU439=1),2,IF(踏み台シート!AU225=1,1,""))),IF(AND(踏み台シート!AU225=1,踏み台シート!AU439=1),2,IF(踏み台シート!AU225=1,1,"")))</f>
        <v/>
      </c>
      <c r="AV15" s="307" t="str">
        <f>IF($AV$8&gt;=DATE(2023,5,8),IF('別紙3-3_要件ﾁｪｯｸﾘｽﾄ(0508以降)'!$C$28="×","",IF(AND(踏み台シート!AV225=1,踏み台シート!AV439=1),2,IF(踏み台シート!AV225=1,1,""))),IF(AND(踏み台シート!AV225=1,踏み台シート!AV439=1),2,IF(踏み台シート!AV225=1,1,"")))</f>
        <v/>
      </c>
      <c r="AW15" s="307" t="str">
        <f>IF($AW$8&gt;=DATE(2023,5,8),IF('別紙3-3_要件ﾁｪｯｸﾘｽﾄ(0508以降)'!$C$28="×","",IF(AND(踏み台シート!AW225=1,踏み台シート!AW439=1),2,IF(踏み台シート!AW225=1,1,""))),IF(AND(踏み台シート!AW225=1,踏み台シート!AW439=1),2,IF(踏み台シート!AW225=1,1,"")))</f>
        <v/>
      </c>
      <c r="AX15" s="307" t="str">
        <f>IF($AX$8&gt;=DATE(2023,5,8),IF('別紙3-3_要件ﾁｪｯｸﾘｽﾄ(0508以降)'!$C$28="×","",IF(AND(踏み台シート!AX225=1,踏み台シート!AX439=1),2,IF(踏み台シート!AX225=1,1,""))),IF(AND(踏み台シート!AX225=1,踏み台シート!AX439=1),2,IF(踏み台シート!AX225=1,1,"")))</f>
        <v/>
      </c>
      <c r="AY15" s="307" t="str">
        <f>IF($AY$8&gt;=DATE(2023,5,8),IF('別紙3-3_要件ﾁｪｯｸﾘｽﾄ(0508以降)'!$C$28="×","",IF(AND(踏み台シート!AY225=1,踏み台シート!AY439=1),2,IF(踏み台シート!AY225=1,1,""))),IF(AND(踏み台シート!AY225=1,踏み台シート!AY439=1),2,IF(踏み台シート!AY225=1,1,"")))</f>
        <v/>
      </c>
      <c r="AZ15" s="307" t="str">
        <f>IF($AZ$8&gt;=DATE(2023,5,8),IF('別紙3-3_要件ﾁｪｯｸﾘｽﾄ(0508以降)'!$C$28="×","",IF(AND(踏み台シート!AZ225=1,踏み台シート!AZ439=1),2,IF(踏み台シート!AZ225=1,1,""))),IF(AND(踏み台シート!AZ225=1,踏み台シート!AZ439=1),2,IF(踏み台シート!AZ225=1,1,"")))</f>
        <v/>
      </c>
      <c r="BA15" s="307" t="str">
        <f>IF($BA$8&gt;=DATE(2023,5,8),IF('別紙3-3_要件ﾁｪｯｸﾘｽﾄ(0508以降)'!$C$28="×","",IF(AND(踏み台シート!BA225=1,踏み台シート!BA439=1),2,IF(踏み台シート!BA225=1,1,""))),IF(AND(踏み台シート!BA225=1,踏み台シート!BA439=1),2,IF(踏み台シート!BA225=1,1,"")))</f>
        <v/>
      </c>
      <c r="BB15" s="311" t="str">
        <f t="shared" si="2"/>
        <v/>
      </c>
      <c r="BC15" s="300" t="str">
        <f t="shared" si="3"/>
        <v/>
      </c>
      <c r="BD15" s="300" t="str">
        <f t="shared" si="4"/>
        <v/>
      </c>
    </row>
    <row r="16" spans="1:58" ht="24" customHeight="1">
      <c r="A16" s="307" t="str">
        <f t="shared" si="5"/>
        <v/>
      </c>
      <c r="B16" s="313" t="str">
        <f>IF('別紙3-1_区分⑤所要額内訳'!B18="","",'別紙3-1_区分⑤所要額内訳'!B18)</f>
        <v/>
      </c>
      <c r="C16" s="307" t="str">
        <f>IF('別紙3-1_区分⑤所要額内訳'!C18="","",'別紙3-1_区分⑤所要額内訳'!C18)</f>
        <v/>
      </c>
      <c r="D16" s="307">
        <f>IF($D$8&gt;=DATE(2023,5,8),IF('別紙3-3_要件ﾁｪｯｸﾘｽﾄ(0508以降)'!$C$28="×","",IF(AND(踏み台シート!D226=1,踏み台シート!D440=1),2,IF(踏み台シート!D226=1,1,""))),IF(AND(踏み台シート!D226=1,踏み台シート!D440=1),2,IF(踏み台シート!D226=1,1,"")))</f>
        <v>1</v>
      </c>
      <c r="E16" s="307" t="str">
        <f>IF($E$8&gt;=DATE(2023,5,8),IF('別紙3-3_要件ﾁｪｯｸﾘｽﾄ(0508以降)'!$C$28="×","",IF(AND(踏み台シート!E226=1,踏み台シート!E440=1),2,IF(踏み台シート!E226=1,1,""))),IF(AND(踏み台シート!E226=1,踏み台シート!E440=1),2,IF(踏み台シート!E226=1,1,"")))</f>
        <v/>
      </c>
      <c r="F16" s="307" t="str">
        <f>IF($F$8&gt;=DATE(2023,5,8),IF('別紙3-3_要件ﾁｪｯｸﾘｽﾄ(0508以降)'!$C$28="×","",IF(AND(踏み台シート!F226=1,踏み台シート!F440=1),2,IF(踏み台シート!F226=1,1,""))),IF(AND(踏み台シート!F226=1,踏み台シート!F440=1),2,IF(踏み台シート!F226=1,1,"")))</f>
        <v/>
      </c>
      <c r="G16" s="307" t="str">
        <f>IF($G$8&gt;=DATE(2023,5,8),IF('別紙3-3_要件ﾁｪｯｸﾘｽﾄ(0508以降)'!$C$28="×","",IF(AND(踏み台シート!G226=1,踏み台シート!G440=1),2,IF(踏み台シート!G226=1,1,""))),IF(AND(踏み台シート!G226=1,踏み台シート!G440=1),2,IF(踏み台シート!G226=1,1,"")))</f>
        <v/>
      </c>
      <c r="H16" s="307" t="str">
        <f>IF($H$8&gt;=DATE(2023,5,8),IF('別紙3-3_要件ﾁｪｯｸﾘｽﾄ(0508以降)'!$C$28="×","",IF(AND(踏み台シート!H226=1,踏み台シート!H440=1),2,IF(踏み台シート!H226=1,1,""))),IF(AND(踏み台シート!H226=1,踏み台シート!H440=1),2,IF(踏み台シート!H226=1,1,"")))</f>
        <v/>
      </c>
      <c r="I16" s="307" t="str">
        <f>IF($I$8&gt;=DATE(2023,5,8),IF('別紙3-3_要件ﾁｪｯｸﾘｽﾄ(0508以降)'!$C$28="×","",IF(AND(踏み台シート!I226=1,踏み台シート!I440=1),2,IF(踏み台シート!I226=1,1,""))),IF(AND(踏み台シート!I226=1,踏み台シート!I440=1),2,IF(踏み台シート!I226=1,1,"")))</f>
        <v/>
      </c>
      <c r="J16" s="307" t="str">
        <f>IF($J$8&gt;=DATE(2023,5,8),IF('別紙3-3_要件ﾁｪｯｸﾘｽﾄ(0508以降)'!$C$28="×","",IF(AND(踏み台シート!J226=1,踏み台シート!J440=1),2,IF(踏み台シート!J226=1,1,""))),IF(AND(踏み台シート!J226=1,踏み台シート!J440=1),2,IF(踏み台シート!J226=1,1,"")))</f>
        <v/>
      </c>
      <c r="K16" s="307" t="str">
        <f>IF($K$8&gt;=DATE(2023,5,8),IF('別紙3-3_要件ﾁｪｯｸﾘｽﾄ(0508以降)'!$C$28="×","",IF(AND(踏み台シート!K226=1,踏み台シート!K440=1),2,IF(踏み台シート!K226=1,1,""))),IF(AND(踏み台シート!K226=1,踏み台シート!K440=1),2,IF(踏み台シート!K226=1,1,"")))</f>
        <v/>
      </c>
      <c r="L16" s="307" t="str">
        <f>IF($L$8&gt;=DATE(2023,5,8),IF('別紙3-3_要件ﾁｪｯｸﾘｽﾄ(0508以降)'!$C$28="×","",IF(AND(踏み台シート!L226=1,踏み台シート!L440=1),2,IF(踏み台シート!L226=1,1,""))),IF(AND(踏み台シート!L226=1,踏み台シート!L440=1),2,IF(踏み台シート!L226=1,1,"")))</f>
        <v/>
      </c>
      <c r="M16" s="307" t="str">
        <f>IF($M$8&gt;=DATE(2023,5,8),IF('別紙3-3_要件ﾁｪｯｸﾘｽﾄ(0508以降)'!$C$28="×","",IF(AND(踏み台シート!M226=1,踏み台シート!M440=1),2,IF(踏み台シート!M226=1,1,""))),IF(AND(踏み台シート!M226=1,踏み台シート!M440=1),2,IF(踏み台シート!M226=1,1,"")))</f>
        <v/>
      </c>
      <c r="N16" s="307" t="str">
        <f>IF($N$8&gt;=DATE(2023,5,8),IF('別紙3-3_要件ﾁｪｯｸﾘｽﾄ(0508以降)'!$C$28="×","",IF(AND(踏み台シート!N226=1,踏み台シート!N440=1),2,IF(踏み台シート!N226=1,1,""))),IF(AND(踏み台シート!N226=1,踏み台シート!N440=1),2,IF(踏み台シート!N226=1,1,"")))</f>
        <v/>
      </c>
      <c r="O16" s="307" t="str">
        <f>IF($O$8&gt;=DATE(2023,5,8),IF('別紙3-3_要件ﾁｪｯｸﾘｽﾄ(0508以降)'!$C$28="×","",IF(AND(踏み台シート!O226=1,踏み台シート!O440=1),2,IF(踏み台シート!O226=1,1,""))),IF(AND(踏み台シート!O226=1,踏み台シート!O440=1),2,IF(踏み台シート!O226=1,1,"")))</f>
        <v/>
      </c>
      <c r="P16" s="307" t="str">
        <f>IF($P$8&gt;=DATE(2023,5,8),IF('別紙3-3_要件ﾁｪｯｸﾘｽﾄ(0508以降)'!$C$28="×","",IF(AND(踏み台シート!P226=1,踏み台シート!P440=1),2,IF(踏み台シート!P226=1,1,""))),IF(AND(踏み台シート!P226=1,踏み台シート!P440=1),2,IF(踏み台シート!P226=1,1,"")))</f>
        <v/>
      </c>
      <c r="Q16" s="307" t="str">
        <f>IF($Q$8&gt;=DATE(2023,5,8),IF('別紙3-3_要件ﾁｪｯｸﾘｽﾄ(0508以降)'!$C$28="×","",IF(AND(踏み台シート!Q226=1,踏み台シート!Q440=1),2,IF(踏み台シート!Q226=1,1,""))),IF(AND(踏み台シート!Q226=1,踏み台シート!Q440=1),2,IF(踏み台シート!Q226=1,1,"")))</f>
        <v/>
      </c>
      <c r="R16" s="307" t="str">
        <f>IF($R$8&gt;=DATE(2023,5,8),IF('別紙3-3_要件ﾁｪｯｸﾘｽﾄ(0508以降)'!$C$28="×","",IF(AND(踏み台シート!R226=1,踏み台シート!R440=1),2,IF(踏み台シート!R226=1,1,""))),IF(AND(踏み台シート!R226=1,踏み台シート!R440=1),2,IF(踏み台シート!R226=1,1,"")))</f>
        <v/>
      </c>
      <c r="S16" s="307" t="str">
        <f>IF($S$8&gt;=DATE(2023,5,8),IF('別紙3-3_要件ﾁｪｯｸﾘｽﾄ(0508以降)'!$C$28="×","",IF(AND(踏み台シート!S226=1,踏み台シート!S440=1),2,IF(踏み台シート!S226=1,1,""))),IF(AND(踏み台シート!S226=1,踏み台シート!S440=1),2,IF(踏み台シート!S226=1,1,"")))</f>
        <v/>
      </c>
      <c r="T16" s="307" t="str">
        <f>IF($T$8&gt;=DATE(2023,5,8),IF('別紙3-3_要件ﾁｪｯｸﾘｽﾄ(0508以降)'!$C$28="×","",IF(AND(踏み台シート!T226=1,踏み台シート!T440=1),2,IF(踏み台シート!T226=1,1,""))),IF(AND(踏み台シート!T226=1,踏み台シート!T440=1),2,IF(踏み台シート!T226=1,1,"")))</f>
        <v/>
      </c>
      <c r="U16" s="307" t="str">
        <f>IF($U$8&gt;=DATE(2023,5,8),IF('別紙3-3_要件ﾁｪｯｸﾘｽﾄ(0508以降)'!$C$28="×","",IF(AND(踏み台シート!U226=1,踏み台シート!U440=1),2,IF(踏み台シート!U226=1,1,""))),IF(AND(踏み台シート!U226=1,踏み台シート!U440=1),2,IF(踏み台シート!U226=1,1,"")))</f>
        <v/>
      </c>
      <c r="V16" s="307" t="str">
        <f>IF($V$8&gt;=DATE(2023,5,8),IF('別紙3-3_要件ﾁｪｯｸﾘｽﾄ(0508以降)'!$C$28="×","",IF(AND(踏み台シート!V226=1,踏み台シート!V440=1),2,IF(踏み台シート!V226=1,1,""))),IF(AND(踏み台シート!V226=1,踏み台シート!V440=1),2,IF(踏み台シート!V226=1,1,"")))</f>
        <v/>
      </c>
      <c r="W16" s="307" t="str">
        <f>IF($W$8&gt;=DATE(2023,5,8),IF('別紙3-3_要件ﾁｪｯｸﾘｽﾄ(0508以降)'!$C$28="×","",IF(AND(踏み台シート!W226=1,踏み台シート!W440=1),2,IF(踏み台シート!W226=1,1,""))),IF(AND(踏み台シート!W226=1,踏み台シート!W440=1),2,IF(踏み台シート!W226=1,1,"")))</f>
        <v/>
      </c>
      <c r="X16" s="307" t="str">
        <f>IF($X$8&gt;=DATE(2023,5,8),IF('別紙3-3_要件ﾁｪｯｸﾘｽﾄ(0508以降)'!$C$28="×","",IF(AND(踏み台シート!X226=1,踏み台シート!X440=1),2,IF(踏み台シート!X226=1,1,""))),IF(AND(踏み台シート!X226=1,踏み台シート!X440=1),2,IF(踏み台シート!X226=1,1,"")))</f>
        <v/>
      </c>
      <c r="Y16" s="307" t="str">
        <f>IF($Y$8&gt;=DATE(2023,5,8),IF('別紙3-3_要件ﾁｪｯｸﾘｽﾄ(0508以降)'!$C$28="×","",IF(AND(踏み台シート!Y226=1,踏み台シート!Y440=1),2,IF(踏み台シート!Y226=1,1,""))),IF(AND(踏み台シート!Y226=1,踏み台シート!Y440=1),2,IF(踏み台シート!Y226=1,1,"")))</f>
        <v/>
      </c>
      <c r="Z16" s="307" t="str">
        <f>IF($Z$8&gt;=DATE(2023,5,8),IF('別紙3-3_要件ﾁｪｯｸﾘｽﾄ(0508以降)'!$C$28="×","",IF(AND(踏み台シート!Z226=1,踏み台シート!Z440=1),2,IF(踏み台シート!Z226=1,1,""))),IF(AND(踏み台シート!Z226=1,踏み台シート!Z440=1),2,IF(踏み台シート!Z226=1,1,"")))</f>
        <v/>
      </c>
      <c r="AA16" s="307" t="str">
        <f>IF($AA$8&gt;=DATE(2023,5,8),IF('別紙3-3_要件ﾁｪｯｸﾘｽﾄ(0508以降)'!$C$28="×","",IF(AND(踏み台シート!AA226=1,踏み台シート!AA440=1),2,IF(踏み台シート!AA226=1,1,""))),IF(AND(踏み台シート!AA226=1,踏み台シート!AA440=1),2,IF(踏み台シート!AA226=1,1,"")))</f>
        <v/>
      </c>
      <c r="AB16" s="307" t="str">
        <f>IF($AB$8&gt;=DATE(2023,5,8),IF('別紙3-3_要件ﾁｪｯｸﾘｽﾄ(0508以降)'!$C$28="×","",IF(AND(踏み台シート!AB226=1,踏み台シート!AB440=1),2,IF(踏み台シート!AB226=1,1,""))),IF(AND(踏み台シート!AB226=1,踏み台シート!AB440=1),2,IF(踏み台シート!AB226=1,1,"")))</f>
        <v/>
      </c>
      <c r="AC16" s="307" t="str">
        <f>IF($AC$8&gt;=DATE(2023,5,8),IF('別紙3-3_要件ﾁｪｯｸﾘｽﾄ(0508以降)'!$C$28="×","",IF(AND(踏み台シート!AC226=1,踏み台シート!AC440=1),2,IF(踏み台シート!AC226=1,1,""))),IF(AND(踏み台シート!AC226=1,踏み台シート!AC440=1),2,IF(踏み台シート!AC226=1,1,"")))</f>
        <v/>
      </c>
      <c r="AD16" s="307" t="str">
        <f>IF($AD$8&gt;=DATE(2023,5,8),IF('別紙3-3_要件ﾁｪｯｸﾘｽﾄ(0508以降)'!$C$28="×","",IF(AND(踏み台シート!AD226=1,踏み台シート!AD440=1),2,IF(踏み台シート!AD226=1,1,""))),IF(AND(踏み台シート!AD226=1,踏み台シート!AD440=1),2,IF(踏み台シート!AD226=1,1,"")))</f>
        <v/>
      </c>
      <c r="AE16" s="307" t="str">
        <f>IF($AE$8&gt;=DATE(2023,5,8),IF('別紙3-3_要件ﾁｪｯｸﾘｽﾄ(0508以降)'!$C$28="×","",IF(AND(踏み台シート!AE226=1,踏み台シート!AE440=1),2,IF(踏み台シート!AE226=1,1,""))),IF(AND(踏み台シート!AE226=1,踏み台シート!AE440=1),2,IF(踏み台シート!AE226=1,1,"")))</f>
        <v/>
      </c>
      <c r="AF16" s="307" t="str">
        <f>IF($AF$8&gt;=DATE(2023,5,8),IF('別紙3-3_要件ﾁｪｯｸﾘｽﾄ(0508以降)'!$C$28="×","",IF(AND(踏み台シート!AF226=1,踏み台シート!AF440=1),2,IF(踏み台シート!AF226=1,1,""))),IF(AND(踏み台シート!AF226=1,踏み台シート!AF440=1),2,IF(踏み台シート!AF226=1,1,"")))</f>
        <v/>
      </c>
      <c r="AG16" s="307" t="str">
        <f>IF($AG$8&gt;=DATE(2023,5,8),IF('別紙3-3_要件ﾁｪｯｸﾘｽﾄ(0508以降)'!$C$28="×","",IF(AND(踏み台シート!AG226=1,踏み台シート!AG440=1),2,IF(踏み台シート!AG226=1,1,""))),IF(AND(踏み台シート!AG226=1,踏み台シート!AG440=1),2,IF(踏み台シート!AG226=1,1,"")))</f>
        <v/>
      </c>
      <c r="AH16" s="307" t="str">
        <f>IF($AH$8&gt;=DATE(2023,5,8),IF('別紙3-3_要件ﾁｪｯｸﾘｽﾄ(0508以降)'!$C$28="×","",IF(AND(踏み台シート!AH226=1,踏み台シート!AH440=1),2,IF(踏み台シート!AH226=1,1,""))),IF(AND(踏み台シート!AH226=1,踏み台シート!AH440=1),2,IF(踏み台シート!AH226=1,1,"")))</f>
        <v/>
      </c>
      <c r="AI16" s="307" t="str">
        <f>IF($AI$8&gt;=DATE(2023,5,8),IF('別紙3-3_要件ﾁｪｯｸﾘｽﾄ(0508以降)'!$C$28="×","",IF(AND(踏み台シート!AI226=1,踏み台シート!AI440=1),2,IF(踏み台シート!AI226=1,1,""))),IF(AND(踏み台シート!AI226=1,踏み台シート!AI440=1),2,IF(踏み台シート!AI226=1,1,"")))</f>
        <v/>
      </c>
      <c r="AJ16" s="307" t="str">
        <f>IF($AJ$8&gt;=DATE(2023,5,8),IF('別紙3-3_要件ﾁｪｯｸﾘｽﾄ(0508以降)'!$C$28="×","",IF(AND(踏み台シート!AJ226=1,踏み台シート!AJ440=1),2,IF(踏み台シート!AJ226=1,1,""))),IF(AND(踏み台シート!AJ226=1,踏み台シート!AJ440=1),2,IF(踏み台シート!AJ226=1,1,"")))</f>
        <v/>
      </c>
      <c r="AK16" s="307" t="str">
        <f>IF($AK$8&gt;=DATE(2023,5,8),IF('別紙3-3_要件ﾁｪｯｸﾘｽﾄ(0508以降)'!$C$28="×","",IF(AND(踏み台シート!AK226=1,踏み台シート!AK440=1),2,IF(踏み台シート!AK226=1,1,""))),IF(AND(踏み台シート!AK226=1,踏み台シート!AK440=1),2,IF(踏み台シート!AK226=1,1,"")))</f>
        <v/>
      </c>
      <c r="AL16" s="307" t="str">
        <f>IF($AL$8&gt;=DATE(2023,5,8),IF('別紙3-3_要件ﾁｪｯｸﾘｽﾄ(0508以降)'!$C$28="×","",IF(AND(踏み台シート!AL226=1,踏み台シート!AL440=1),2,IF(踏み台シート!AL226=1,1,""))),IF(AND(踏み台シート!AL226=1,踏み台シート!AL440=1),2,IF(踏み台シート!AL226=1,1,"")))</f>
        <v/>
      </c>
      <c r="AM16" s="307" t="str">
        <f>IF($AM$8&gt;=DATE(2023,5,8),IF('別紙3-3_要件ﾁｪｯｸﾘｽﾄ(0508以降)'!$C$28="×","",IF(AND(踏み台シート!AM226=1,踏み台シート!AM440=1),2,IF(踏み台シート!AM226=1,1,""))),IF(AND(踏み台シート!AM226=1,踏み台シート!AM440=1),2,IF(踏み台シート!AM226=1,1,"")))</f>
        <v/>
      </c>
      <c r="AN16" s="307" t="str">
        <f>IF($AN$8&gt;=DATE(2023,5,8),IF('別紙3-3_要件ﾁｪｯｸﾘｽﾄ(0508以降)'!$C$28="×","",IF(AND(踏み台シート!AN226=1,踏み台シート!AN440=1),2,IF(踏み台シート!AN226=1,1,""))),IF(AND(踏み台シート!AN226=1,踏み台シート!AN440=1),2,IF(踏み台シート!AN226=1,1,"")))</f>
        <v/>
      </c>
      <c r="AO16" s="307" t="str">
        <f>IF($AO$8&gt;=DATE(2023,5,8),IF('別紙3-3_要件ﾁｪｯｸﾘｽﾄ(0508以降)'!$C$28="×","",IF(AND(踏み台シート!AO226=1,踏み台シート!AO440=1),2,IF(踏み台シート!AO226=1,1,""))),IF(AND(踏み台シート!AO226=1,踏み台シート!AO440=1),2,IF(踏み台シート!AO226=1,1,"")))</f>
        <v/>
      </c>
      <c r="AP16" s="307" t="str">
        <f>IF($AP$8&gt;=DATE(2023,5,8),IF('別紙3-3_要件ﾁｪｯｸﾘｽﾄ(0508以降)'!$C$28="×","",IF(AND(踏み台シート!AP226=1,踏み台シート!AP440=1),2,IF(踏み台シート!AP226=1,1,""))),IF(AND(踏み台シート!AP226=1,踏み台シート!AP440=1),2,IF(踏み台シート!AP226=1,1,"")))</f>
        <v/>
      </c>
      <c r="AQ16" s="307" t="str">
        <f>IF($AQ$8&gt;=DATE(2023,5,8),IF('別紙3-3_要件ﾁｪｯｸﾘｽﾄ(0508以降)'!$C$28="×","",IF(AND(踏み台シート!AQ226=1,踏み台シート!AQ440=1),2,IF(踏み台シート!AQ226=1,1,""))),IF(AND(踏み台シート!AQ226=1,踏み台シート!AQ440=1),2,IF(踏み台シート!AQ226=1,1,"")))</f>
        <v/>
      </c>
      <c r="AR16" s="307" t="str">
        <f>IF($AR$8&gt;=DATE(2023,5,8),IF('別紙3-3_要件ﾁｪｯｸﾘｽﾄ(0508以降)'!$C$28="×","",IF(AND(踏み台シート!AR226=1,踏み台シート!AR440=1),2,IF(踏み台シート!AR226=1,1,""))),IF(AND(踏み台シート!AR226=1,踏み台シート!AR440=1),2,IF(踏み台シート!AR226=1,1,"")))</f>
        <v/>
      </c>
      <c r="AS16" s="307" t="str">
        <f>IF($AS$8&gt;=DATE(2023,5,8),IF('別紙3-3_要件ﾁｪｯｸﾘｽﾄ(0508以降)'!$C$28="×","",IF(AND(踏み台シート!AS226=1,踏み台シート!AS440=1),2,IF(踏み台シート!AS226=1,1,""))),IF(AND(踏み台シート!AS226=1,踏み台シート!AS440=1),2,IF(踏み台シート!AS226=1,1,"")))</f>
        <v/>
      </c>
      <c r="AT16" s="307" t="str">
        <f>IF($AT$8&gt;=DATE(2023,5,8),IF('別紙3-3_要件ﾁｪｯｸﾘｽﾄ(0508以降)'!$C$28="×","",IF(AND(踏み台シート!AT226=1,踏み台シート!AT440=1),2,IF(踏み台シート!AT226=1,1,""))),IF(AND(踏み台シート!AT226=1,踏み台シート!AT440=1),2,IF(踏み台シート!AT226=1,1,"")))</f>
        <v/>
      </c>
      <c r="AU16" s="307" t="str">
        <f>IF($AU$8&gt;=DATE(2023,5,8),IF('別紙3-3_要件ﾁｪｯｸﾘｽﾄ(0508以降)'!$C$28="×","",IF(AND(踏み台シート!AU226=1,踏み台シート!AU440=1),2,IF(踏み台シート!AU226=1,1,""))),IF(AND(踏み台シート!AU226=1,踏み台シート!AU440=1),2,IF(踏み台シート!AU226=1,1,"")))</f>
        <v/>
      </c>
      <c r="AV16" s="307" t="str">
        <f>IF($AV$8&gt;=DATE(2023,5,8),IF('別紙3-3_要件ﾁｪｯｸﾘｽﾄ(0508以降)'!$C$28="×","",IF(AND(踏み台シート!AV226=1,踏み台シート!AV440=1),2,IF(踏み台シート!AV226=1,1,""))),IF(AND(踏み台シート!AV226=1,踏み台シート!AV440=1),2,IF(踏み台シート!AV226=1,1,"")))</f>
        <v/>
      </c>
      <c r="AW16" s="307" t="str">
        <f>IF($AW$8&gt;=DATE(2023,5,8),IF('別紙3-3_要件ﾁｪｯｸﾘｽﾄ(0508以降)'!$C$28="×","",IF(AND(踏み台シート!AW226=1,踏み台シート!AW440=1),2,IF(踏み台シート!AW226=1,1,""))),IF(AND(踏み台シート!AW226=1,踏み台シート!AW440=1),2,IF(踏み台シート!AW226=1,1,"")))</f>
        <v/>
      </c>
      <c r="AX16" s="307" t="str">
        <f>IF($AX$8&gt;=DATE(2023,5,8),IF('別紙3-3_要件ﾁｪｯｸﾘｽﾄ(0508以降)'!$C$28="×","",IF(AND(踏み台シート!AX226=1,踏み台シート!AX440=1),2,IF(踏み台シート!AX226=1,1,""))),IF(AND(踏み台シート!AX226=1,踏み台シート!AX440=1),2,IF(踏み台シート!AX226=1,1,"")))</f>
        <v/>
      </c>
      <c r="AY16" s="307" t="str">
        <f>IF($AY$8&gt;=DATE(2023,5,8),IF('別紙3-3_要件ﾁｪｯｸﾘｽﾄ(0508以降)'!$C$28="×","",IF(AND(踏み台シート!AY226=1,踏み台シート!AY440=1),2,IF(踏み台シート!AY226=1,1,""))),IF(AND(踏み台シート!AY226=1,踏み台シート!AY440=1),2,IF(踏み台シート!AY226=1,1,"")))</f>
        <v/>
      </c>
      <c r="AZ16" s="307" t="str">
        <f>IF($AZ$8&gt;=DATE(2023,5,8),IF('別紙3-3_要件ﾁｪｯｸﾘｽﾄ(0508以降)'!$C$28="×","",IF(AND(踏み台シート!AZ226=1,踏み台シート!AZ440=1),2,IF(踏み台シート!AZ226=1,1,""))),IF(AND(踏み台シート!AZ226=1,踏み台シート!AZ440=1),2,IF(踏み台シート!AZ226=1,1,"")))</f>
        <v/>
      </c>
      <c r="BA16" s="307" t="str">
        <f>IF($BA$8&gt;=DATE(2023,5,8),IF('別紙3-3_要件ﾁｪｯｸﾘｽﾄ(0508以降)'!$C$28="×","",IF(AND(踏み台シート!BA226=1,踏み台シート!BA440=1),2,IF(踏み台シート!BA226=1,1,""))),IF(AND(踏み台シート!BA226=1,踏み台シート!BA440=1),2,IF(踏み台シート!BA226=1,1,"")))</f>
        <v/>
      </c>
      <c r="BB16" s="311" t="str">
        <f t="shared" si="2"/>
        <v/>
      </c>
      <c r="BC16" s="300" t="str">
        <f t="shared" si="3"/>
        <v/>
      </c>
      <c r="BD16" s="300" t="str">
        <f t="shared" si="4"/>
        <v/>
      </c>
    </row>
    <row r="17" spans="1:56" ht="24" customHeight="1">
      <c r="A17" s="307" t="str">
        <f t="shared" si="5"/>
        <v/>
      </c>
      <c r="B17" s="313" t="str">
        <f>IF('別紙3-1_区分⑤所要額内訳'!B19="","",'別紙3-1_区分⑤所要額内訳'!B19)</f>
        <v/>
      </c>
      <c r="C17" s="307" t="str">
        <f>IF('別紙3-1_区分⑤所要額内訳'!C19="","",'別紙3-1_区分⑤所要額内訳'!C19)</f>
        <v/>
      </c>
      <c r="D17" s="307">
        <f>IF($D$8&gt;=DATE(2023,5,8),IF('別紙3-3_要件ﾁｪｯｸﾘｽﾄ(0508以降)'!$C$28="×","",IF(AND(踏み台シート!D227=1,踏み台シート!D441=1),2,IF(踏み台シート!D227=1,1,""))),IF(AND(踏み台シート!D227=1,踏み台シート!D441=1),2,IF(踏み台シート!D227=1,1,"")))</f>
        <v>1</v>
      </c>
      <c r="E17" s="307" t="str">
        <f>IF($E$8&gt;=DATE(2023,5,8),IF('別紙3-3_要件ﾁｪｯｸﾘｽﾄ(0508以降)'!$C$28="×","",IF(AND(踏み台シート!E227=1,踏み台シート!E441=1),2,IF(踏み台シート!E227=1,1,""))),IF(AND(踏み台シート!E227=1,踏み台シート!E441=1),2,IF(踏み台シート!E227=1,1,"")))</f>
        <v/>
      </c>
      <c r="F17" s="307" t="str">
        <f>IF($F$8&gt;=DATE(2023,5,8),IF('別紙3-3_要件ﾁｪｯｸﾘｽﾄ(0508以降)'!$C$28="×","",IF(AND(踏み台シート!F227=1,踏み台シート!F441=1),2,IF(踏み台シート!F227=1,1,""))),IF(AND(踏み台シート!F227=1,踏み台シート!F441=1),2,IF(踏み台シート!F227=1,1,"")))</f>
        <v/>
      </c>
      <c r="G17" s="307" t="str">
        <f>IF($G$8&gt;=DATE(2023,5,8),IF('別紙3-3_要件ﾁｪｯｸﾘｽﾄ(0508以降)'!$C$28="×","",IF(AND(踏み台シート!G227=1,踏み台シート!G441=1),2,IF(踏み台シート!G227=1,1,""))),IF(AND(踏み台シート!G227=1,踏み台シート!G441=1),2,IF(踏み台シート!G227=1,1,"")))</f>
        <v/>
      </c>
      <c r="H17" s="307" t="str">
        <f>IF($H$8&gt;=DATE(2023,5,8),IF('別紙3-3_要件ﾁｪｯｸﾘｽﾄ(0508以降)'!$C$28="×","",IF(AND(踏み台シート!H227=1,踏み台シート!H441=1),2,IF(踏み台シート!H227=1,1,""))),IF(AND(踏み台シート!H227=1,踏み台シート!H441=1),2,IF(踏み台シート!H227=1,1,"")))</f>
        <v/>
      </c>
      <c r="I17" s="307" t="str">
        <f>IF($I$8&gt;=DATE(2023,5,8),IF('別紙3-3_要件ﾁｪｯｸﾘｽﾄ(0508以降)'!$C$28="×","",IF(AND(踏み台シート!I227=1,踏み台シート!I441=1),2,IF(踏み台シート!I227=1,1,""))),IF(AND(踏み台シート!I227=1,踏み台シート!I441=1),2,IF(踏み台シート!I227=1,1,"")))</f>
        <v/>
      </c>
      <c r="J17" s="307" t="str">
        <f>IF($J$8&gt;=DATE(2023,5,8),IF('別紙3-3_要件ﾁｪｯｸﾘｽﾄ(0508以降)'!$C$28="×","",IF(AND(踏み台シート!J227=1,踏み台シート!J441=1),2,IF(踏み台シート!J227=1,1,""))),IF(AND(踏み台シート!J227=1,踏み台シート!J441=1),2,IF(踏み台シート!J227=1,1,"")))</f>
        <v/>
      </c>
      <c r="K17" s="307" t="str">
        <f>IF($K$8&gt;=DATE(2023,5,8),IF('別紙3-3_要件ﾁｪｯｸﾘｽﾄ(0508以降)'!$C$28="×","",IF(AND(踏み台シート!K227=1,踏み台シート!K441=1),2,IF(踏み台シート!K227=1,1,""))),IF(AND(踏み台シート!K227=1,踏み台シート!K441=1),2,IF(踏み台シート!K227=1,1,"")))</f>
        <v/>
      </c>
      <c r="L17" s="307" t="str">
        <f>IF($L$8&gt;=DATE(2023,5,8),IF('別紙3-3_要件ﾁｪｯｸﾘｽﾄ(0508以降)'!$C$28="×","",IF(AND(踏み台シート!L227=1,踏み台シート!L441=1),2,IF(踏み台シート!L227=1,1,""))),IF(AND(踏み台シート!L227=1,踏み台シート!L441=1),2,IF(踏み台シート!L227=1,1,"")))</f>
        <v/>
      </c>
      <c r="M17" s="307" t="str">
        <f>IF($M$8&gt;=DATE(2023,5,8),IF('別紙3-3_要件ﾁｪｯｸﾘｽﾄ(0508以降)'!$C$28="×","",IF(AND(踏み台シート!M227=1,踏み台シート!M441=1),2,IF(踏み台シート!M227=1,1,""))),IF(AND(踏み台シート!M227=1,踏み台シート!M441=1),2,IF(踏み台シート!M227=1,1,"")))</f>
        <v/>
      </c>
      <c r="N17" s="307" t="str">
        <f>IF($N$8&gt;=DATE(2023,5,8),IF('別紙3-3_要件ﾁｪｯｸﾘｽﾄ(0508以降)'!$C$28="×","",IF(AND(踏み台シート!N227=1,踏み台シート!N441=1),2,IF(踏み台シート!N227=1,1,""))),IF(AND(踏み台シート!N227=1,踏み台シート!N441=1),2,IF(踏み台シート!N227=1,1,"")))</f>
        <v/>
      </c>
      <c r="O17" s="307" t="str">
        <f>IF($O$8&gt;=DATE(2023,5,8),IF('別紙3-3_要件ﾁｪｯｸﾘｽﾄ(0508以降)'!$C$28="×","",IF(AND(踏み台シート!O227=1,踏み台シート!O441=1),2,IF(踏み台シート!O227=1,1,""))),IF(AND(踏み台シート!O227=1,踏み台シート!O441=1),2,IF(踏み台シート!O227=1,1,"")))</f>
        <v/>
      </c>
      <c r="P17" s="307" t="str">
        <f>IF($P$8&gt;=DATE(2023,5,8),IF('別紙3-3_要件ﾁｪｯｸﾘｽﾄ(0508以降)'!$C$28="×","",IF(AND(踏み台シート!P227=1,踏み台シート!P441=1),2,IF(踏み台シート!P227=1,1,""))),IF(AND(踏み台シート!P227=1,踏み台シート!P441=1),2,IF(踏み台シート!P227=1,1,"")))</f>
        <v/>
      </c>
      <c r="Q17" s="307" t="str">
        <f>IF($Q$8&gt;=DATE(2023,5,8),IF('別紙3-3_要件ﾁｪｯｸﾘｽﾄ(0508以降)'!$C$28="×","",IF(AND(踏み台シート!Q227=1,踏み台シート!Q441=1),2,IF(踏み台シート!Q227=1,1,""))),IF(AND(踏み台シート!Q227=1,踏み台シート!Q441=1),2,IF(踏み台シート!Q227=1,1,"")))</f>
        <v/>
      </c>
      <c r="R17" s="307" t="str">
        <f>IF($R$8&gt;=DATE(2023,5,8),IF('別紙3-3_要件ﾁｪｯｸﾘｽﾄ(0508以降)'!$C$28="×","",IF(AND(踏み台シート!R227=1,踏み台シート!R441=1),2,IF(踏み台シート!R227=1,1,""))),IF(AND(踏み台シート!R227=1,踏み台シート!R441=1),2,IF(踏み台シート!R227=1,1,"")))</f>
        <v/>
      </c>
      <c r="S17" s="307" t="str">
        <f>IF($S$8&gt;=DATE(2023,5,8),IF('別紙3-3_要件ﾁｪｯｸﾘｽﾄ(0508以降)'!$C$28="×","",IF(AND(踏み台シート!S227=1,踏み台シート!S441=1),2,IF(踏み台シート!S227=1,1,""))),IF(AND(踏み台シート!S227=1,踏み台シート!S441=1),2,IF(踏み台シート!S227=1,1,"")))</f>
        <v/>
      </c>
      <c r="T17" s="307" t="str">
        <f>IF($T$8&gt;=DATE(2023,5,8),IF('別紙3-3_要件ﾁｪｯｸﾘｽﾄ(0508以降)'!$C$28="×","",IF(AND(踏み台シート!T227=1,踏み台シート!T441=1),2,IF(踏み台シート!T227=1,1,""))),IF(AND(踏み台シート!T227=1,踏み台シート!T441=1),2,IF(踏み台シート!T227=1,1,"")))</f>
        <v/>
      </c>
      <c r="U17" s="307" t="str">
        <f>IF($U$8&gt;=DATE(2023,5,8),IF('別紙3-3_要件ﾁｪｯｸﾘｽﾄ(0508以降)'!$C$28="×","",IF(AND(踏み台シート!U227=1,踏み台シート!U441=1),2,IF(踏み台シート!U227=1,1,""))),IF(AND(踏み台シート!U227=1,踏み台シート!U441=1),2,IF(踏み台シート!U227=1,1,"")))</f>
        <v/>
      </c>
      <c r="V17" s="307" t="str">
        <f>IF($V$8&gt;=DATE(2023,5,8),IF('別紙3-3_要件ﾁｪｯｸﾘｽﾄ(0508以降)'!$C$28="×","",IF(AND(踏み台シート!V227=1,踏み台シート!V441=1),2,IF(踏み台シート!V227=1,1,""))),IF(AND(踏み台シート!V227=1,踏み台シート!V441=1),2,IF(踏み台シート!V227=1,1,"")))</f>
        <v/>
      </c>
      <c r="W17" s="307" t="str">
        <f>IF($W$8&gt;=DATE(2023,5,8),IF('別紙3-3_要件ﾁｪｯｸﾘｽﾄ(0508以降)'!$C$28="×","",IF(AND(踏み台シート!W227=1,踏み台シート!W441=1),2,IF(踏み台シート!W227=1,1,""))),IF(AND(踏み台シート!W227=1,踏み台シート!W441=1),2,IF(踏み台シート!W227=1,1,"")))</f>
        <v/>
      </c>
      <c r="X17" s="307" t="str">
        <f>IF($X$8&gt;=DATE(2023,5,8),IF('別紙3-3_要件ﾁｪｯｸﾘｽﾄ(0508以降)'!$C$28="×","",IF(AND(踏み台シート!X227=1,踏み台シート!X441=1),2,IF(踏み台シート!X227=1,1,""))),IF(AND(踏み台シート!X227=1,踏み台シート!X441=1),2,IF(踏み台シート!X227=1,1,"")))</f>
        <v/>
      </c>
      <c r="Y17" s="307" t="str">
        <f>IF($Y$8&gt;=DATE(2023,5,8),IF('別紙3-3_要件ﾁｪｯｸﾘｽﾄ(0508以降)'!$C$28="×","",IF(AND(踏み台シート!Y227=1,踏み台シート!Y441=1),2,IF(踏み台シート!Y227=1,1,""))),IF(AND(踏み台シート!Y227=1,踏み台シート!Y441=1),2,IF(踏み台シート!Y227=1,1,"")))</f>
        <v/>
      </c>
      <c r="Z17" s="307" t="str">
        <f>IF($Z$8&gt;=DATE(2023,5,8),IF('別紙3-3_要件ﾁｪｯｸﾘｽﾄ(0508以降)'!$C$28="×","",IF(AND(踏み台シート!Z227=1,踏み台シート!Z441=1),2,IF(踏み台シート!Z227=1,1,""))),IF(AND(踏み台シート!Z227=1,踏み台シート!Z441=1),2,IF(踏み台シート!Z227=1,1,"")))</f>
        <v/>
      </c>
      <c r="AA17" s="307" t="str">
        <f>IF($AA$8&gt;=DATE(2023,5,8),IF('別紙3-3_要件ﾁｪｯｸﾘｽﾄ(0508以降)'!$C$28="×","",IF(AND(踏み台シート!AA227=1,踏み台シート!AA441=1),2,IF(踏み台シート!AA227=1,1,""))),IF(AND(踏み台シート!AA227=1,踏み台シート!AA441=1),2,IF(踏み台シート!AA227=1,1,"")))</f>
        <v/>
      </c>
      <c r="AB17" s="307" t="str">
        <f>IF($AB$8&gt;=DATE(2023,5,8),IF('別紙3-3_要件ﾁｪｯｸﾘｽﾄ(0508以降)'!$C$28="×","",IF(AND(踏み台シート!AB227=1,踏み台シート!AB441=1),2,IF(踏み台シート!AB227=1,1,""))),IF(AND(踏み台シート!AB227=1,踏み台シート!AB441=1),2,IF(踏み台シート!AB227=1,1,"")))</f>
        <v/>
      </c>
      <c r="AC17" s="307" t="str">
        <f>IF($AC$8&gt;=DATE(2023,5,8),IF('別紙3-3_要件ﾁｪｯｸﾘｽﾄ(0508以降)'!$C$28="×","",IF(AND(踏み台シート!AC227=1,踏み台シート!AC441=1),2,IF(踏み台シート!AC227=1,1,""))),IF(AND(踏み台シート!AC227=1,踏み台シート!AC441=1),2,IF(踏み台シート!AC227=1,1,"")))</f>
        <v/>
      </c>
      <c r="AD17" s="307" t="str">
        <f>IF($AD$8&gt;=DATE(2023,5,8),IF('別紙3-3_要件ﾁｪｯｸﾘｽﾄ(0508以降)'!$C$28="×","",IF(AND(踏み台シート!AD227=1,踏み台シート!AD441=1),2,IF(踏み台シート!AD227=1,1,""))),IF(AND(踏み台シート!AD227=1,踏み台シート!AD441=1),2,IF(踏み台シート!AD227=1,1,"")))</f>
        <v/>
      </c>
      <c r="AE17" s="307" t="str">
        <f>IF($AE$8&gt;=DATE(2023,5,8),IF('別紙3-3_要件ﾁｪｯｸﾘｽﾄ(0508以降)'!$C$28="×","",IF(AND(踏み台シート!AE227=1,踏み台シート!AE441=1),2,IF(踏み台シート!AE227=1,1,""))),IF(AND(踏み台シート!AE227=1,踏み台シート!AE441=1),2,IF(踏み台シート!AE227=1,1,"")))</f>
        <v/>
      </c>
      <c r="AF17" s="307" t="str">
        <f>IF($AF$8&gt;=DATE(2023,5,8),IF('別紙3-3_要件ﾁｪｯｸﾘｽﾄ(0508以降)'!$C$28="×","",IF(AND(踏み台シート!AF227=1,踏み台シート!AF441=1),2,IF(踏み台シート!AF227=1,1,""))),IF(AND(踏み台シート!AF227=1,踏み台シート!AF441=1),2,IF(踏み台シート!AF227=1,1,"")))</f>
        <v/>
      </c>
      <c r="AG17" s="307" t="str">
        <f>IF($AG$8&gt;=DATE(2023,5,8),IF('別紙3-3_要件ﾁｪｯｸﾘｽﾄ(0508以降)'!$C$28="×","",IF(AND(踏み台シート!AG227=1,踏み台シート!AG441=1),2,IF(踏み台シート!AG227=1,1,""))),IF(AND(踏み台シート!AG227=1,踏み台シート!AG441=1),2,IF(踏み台シート!AG227=1,1,"")))</f>
        <v/>
      </c>
      <c r="AH17" s="307" t="str">
        <f>IF($AH$8&gt;=DATE(2023,5,8),IF('別紙3-3_要件ﾁｪｯｸﾘｽﾄ(0508以降)'!$C$28="×","",IF(AND(踏み台シート!AH227=1,踏み台シート!AH441=1),2,IF(踏み台シート!AH227=1,1,""))),IF(AND(踏み台シート!AH227=1,踏み台シート!AH441=1),2,IF(踏み台シート!AH227=1,1,"")))</f>
        <v/>
      </c>
      <c r="AI17" s="307" t="str">
        <f>IF($AI$8&gt;=DATE(2023,5,8),IF('別紙3-3_要件ﾁｪｯｸﾘｽﾄ(0508以降)'!$C$28="×","",IF(AND(踏み台シート!AI227=1,踏み台シート!AI441=1),2,IF(踏み台シート!AI227=1,1,""))),IF(AND(踏み台シート!AI227=1,踏み台シート!AI441=1),2,IF(踏み台シート!AI227=1,1,"")))</f>
        <v/>
      </c>
      <c r="AJ17" s="307" t="str">
        <f>IF($AJ$8&gt;=DATE(2023,5,8),IF('別紙3-3_要件ﾁｪｯｸﾘｽﾄ(0508以降)'!$C$28="×","",IF(AND(踏み台シート!AJ227=1,踏み台シート!AJ441=1),2,IF(踏み台シート!AJ227=1,1,""))),IF(AND(踏み台シート!AJ227=1,踏み台シート!AJ441=1),2,IF(踏み台シート!AJ227=1,1,"")))</f>
        <v/>
      </c>
      <c r="AK17" s="307" t="str">
        <f>IF($AK$8&gt;=DATE(2023,5,8),IF('別紙3-3_要件ﾁｪｯｸﾘｽﾄ(0508以降)'!$C$28="×","",IF(AND(踏み台シート!AK227=1,踏み台シート!AK441=1),2,IF(踏み台シート!AK227=1,1,""))),IF(AND(踏み台シート!AK227=1,踏み台シート!AK441=1),2,IF(踏み台シート!AK227=1,1,"")))</f>
        <v/>
      </c>
      <c r="AL17" s="307" t="str">
        <f>IF($AL$8&gt;=DATE(2023,5,8),IF('別紙3-3_要件ﾁｪｯｸﾘｽﾄ(0508以降)'!$C$28="×","",IF(AND(踏み台シート!AL227=1,踏み台シート!AL441=1),2,IF(踏み台シート!AL227=1,1,""))),IF(AND(踏み台シート!AL227=1,踏み台シート!AL441=1),2,IF(踏み台シート!AL227=1,1,"")))</f>
        <v/>
      </c>
      <c r="AM17" s="307" t="str">
        <f>IF($AM$8&gt;=DATE(2023,5,8),IF('別紙3-3_要件ﾁｪｯｸﾘｽﾄ(0508以降)'!$C$28="×","",IF(AND(踏み台シート!AM227=1,踏み台シート!AM441=1),2,IF(踏み台シート!AM227=1,1,""))),IF(AND(踏み台シート!AM227=1,踏み台シート!AM441=1),2,IF(踏み台シート!AM227=1,1,"")))</f>
        <v/>
      </c>
      <c r="AN17" s="307" t="str">
        <f>IF($AN$8&gt;=DATE(2023,5,8),IF('別紙3-3_要件ﾁｪｯｸﾘｽﾄ(0508以降)'!$C$28="×","",IF(AND(踏み台シート!AN227=1,踏み台シート!AN441=1),2,IF(踏み台シート!AN227=1,1,""))),IF(AND(踏み台シート!AN227=1,踏み台シート!AN441=1),2,IF(踏み台シート!AN227=1,1,"")))</f>
        <v/>
      </c>
      <c r="AO17" s="307" t="str">
        <f>IF($AO$8&gt;=DATE(2023,5,8),IF('別紙3-3_要件ﾁｪｯｸﾘｽﾄ(0508以降)'!$C$28="×","",IF(AND(踏み台シート!AO227=1,踏み台シート!AO441=1),2,IF(踏み台シート!AO227=1,1,""))),IF(AND(踏み台シート!AO227=1,踏み台シート!AO441=1),2,IF(踏み台シート!AO227=1,1,"")))</f>
        <v/>
      </c>
      <c r="AP17" s="307" t="str">
        <f>IF($AP$8&gt;=DATE(2023,5,8),IF('別紙3-3_要件ﾁｪｯｸﾘｽﾄ(0508以降)'!$C$28="×","",IF(AND(踏み台シート!AP227=1,踏み台シート!AP441=1),2,IF(踏み台シート!AP227=1,1,""))),IF(AND(踏み台シート!AP227=1,踏み台シート!AP441=1),2,IF(踏み台シート!AP227=1,1,"")))</f>
        <v/>
      </c>
      <c r="AQ17" s="307" t="str">
        <f>IF($AQ$8&gt;=DATE(2023,5,8),IF('別紙3-3_要件ﾁｪｯｸﾘｽﾄ(0508以降)'!$C$28="×","",IF(AND(踏み台シート!AQ227=1,踏み台シート!AQ441=1),2,IF(踏み台シート!AQ227=1,1,""))),IF(AND(踏み台シート!AQ227=1,踏み台シート!AQ441=1),2,IF(踏み台シート!AQ227=1,1,"")))</f>
        <v/>
      </c>
      <c r="AR17" s="307" t="str">
        <f>IF($AR$8&gt;=DATE(2023,5,8),IF('別紙3-3_要件ﾁｪｯｸﾘｽﾄ(0508以降)'!$C$28="×","",IF(AND(踏み台シート!AR227=1,踏み台シート!AR441=1),2,IF(踏み台シート!AR227=1,1,""))),IF(AND(踏み台シート!AR227=1,踏み台シート!AR441=1),2,IF(踏み台シート!AR227=1,1,"")))</f>
        <v/>
      </c>
      <c r="AS17" s="307" t="str">
        <f>IF($AS$8&gt;=DATE(2023,5,8),IF('別紙3-3_要件ﾁｪｯｸﾘｽﾄ(0508以降)'!$C$28="×","",IF(AND(踏み台シート!AS227=1,踏み台シート!AS441=1),2,IF(踏み台シート!AS227=1,1,""))),IF(AND(踏み台シート!AS227=1,踏み台シート!AS441=1),2,IF(踏み台シート!AS227=1,1,"")))</f>
        <v/>
      </c>
      <c r="AT17" s="307" t="str">
        <f>IF($AT$8&gt;=DATE(2023,5,8),IF('別紙3-3_要件ﾁｪｯｸﾘｽﾄ(0508以降)'!$C$28="×","",IF(AND(踏み台シート!AT227=1,踏み台シート!AT441=1),2,IF(踏み台シート!AT227=1,1,""))),IF(AND(踏み台シート!AT227=1,踏み台シート!AT441=1),2,IF(踏み台シート!AT227=1,1,"")))</f>
        <v/>
      </c>
      <c r="AU17" s="307" t="str">
        <f>IF($AU$8&gt;=DATE(2023,5,8),IF('別紙3-3_要件ﾁｪｯｸﾘｽﾄ(0508以降)'!$C$28="×","",IF(AND(踏み台シート!AU227=1,踏み台シート!AU441=1),2,IF(踏み台シート!AU227=1,1,""))),IF(AND(踏み台シート!AU227=1,踏み台シート!AU441=1),2,IF(踏み台シート!AU227=1,1,"")))</f>
        <v/>
      </c>
      <c r="AV17" s="307" t="str">
        <f>IF($AV$8&gt;=DATE(2023,5,8),IF('別紙3-3_要件ﾁｪｯｸﾘｽﾄ(0508以降)'!$C$28="×","",IF(AND(踏み台シート!AV227=1,踏み台シート!AV441=1),2,IF(踏み台シート!AV227=1,1,""))),IF(AND(踏み台シート!AV227=1,踏み台シート!AV441=1),2,IF(踏み台シート!AV227=1,1,"")))</f>
        <v/>
      </c>
      <c r="AW17" s="307" t="str">
        <f>IF($AW$8&gt;=DATE(2023,5,8),IF('別紙3-3_要件ﾁｪｯｸﾘｽﾄ(0508以降)'!$C$28="×","",IF(AND(踏み台シート!AW227=1,踏み台シート!AW441=1),2,IF(踏み台シート!AW227=1,1,""))),IF(AND(踏み台シート!AW227=1,踏み台シート!AW441=1),2,IF(踏み台シート!AW227=1,1,"")))</f>
        <v/>
      </c>
      <c r="AX17" s="307" t="str">
        <f>IF($AX$8&gt;=DATE(2023,5,8),IF('別紙3-3_要件ﾁｪｯｸﾘｽﾄ(0508以降)'!$C$28="×","",IF(AND(踏み台シート!AX227=1,踏み台シート!AX441=1),2,IF(踏み台シート!AX227=1,1,""))),IF(AND(踏み台シート!AX227=1,踏み台シート!AX441=1),2,IF(踏み台シート!AX227=1,1,"")))</f>
        <v/>
      </c>
      <c r="AY17" s="307" t="str">
        <f>IF($AY$8&gt;=DATE(2023,5,8),IF('別紙3-3_要件ﾁｪｯｸﾘｽﾄ(0508以降)'!$C$28="×","",IF(AND(踏み台シート!AY227=1,踏み台シート!AY441=1),2,IF(踏み台シート!AY227=1,1,""))),IF(AND(踏み台シート!AY227=1,踏み台シート!AY441=1),2,IF(踏み台シート!AY227=1,1,"")))</f>
        <v/>
      </c>
      <c r="AZ17" s="307" t="str">
        <f>IF($AZ$8&gt;=DATE(2023,5,8),IF('別紙3-3_要件ﾁｪｯｸﾘｽﾄ(0508以降)'!$C$28="×","",IF(AND(踏み台シート!AZ227=1,踏み台シート!AZ441=1),2,IF(踏み台シート!AZ227=1,1,""))),IF(AND(踏み台シート!AZ227=1,踏み台シート!AZ441=1),2,IF(踏み台シート!AZ227=1,1,"")))</f>
        <v/>
      </c>
      <c r="BA17" s="307" t="str">
        <f>IF($BA$8&gt;=DATE(2023,5,8),IF('別紙3-3_要件ﾁｪｯｸﾘｽﾄ(0508以降)'!$C$28="×","",IF(AND(踏み台シート!BA227=1,踏み台シート!BA441=1),2,IF(踏み台シート!BA227=1,1,""))),IF(AND(踏み台シート!BA227=1,踏み台シート!BA441=1),2,IF(踏み台シート!BA227=1,1,"")))</f>
        <v/>
      </c>
      <c r="BB17" s="311" t="str">
        <f t="shared" si="2"/>
        <v/>
      </c>
      <c r="BC17" s="300" t="str">
        <f t="shared" si="3"/>
        <v/>
      </c>
      <c r="BD17" s="300" t="str">
        <f t="shared" si="4"/>
        <v/>
      </c>
    </row>
    <row r="18" spans="1:56" ht="24" customHeight="1">
      <c r="A18" s="307" t="str">
        <f t="shared" si="5"/>
        <v/>
      </c>
      <c r="B18" s="313" t="str">
        <f>IF('別紙3-1_区分⑤所要額内訳'!B20="","",'別紙3-1_区分⑤所要額内訳'!B20)</f>
        <v/>
      </c>
      <c r="C18" s="307" t="str">
        <f>IF('別紙3-1_区分⑤所要額内訳'!C20="","",'別紙3-1_区分⑤所要額内訳'!C20)</f>
        <v/>
      </c>
      <c r="D18" s="307">
        <f>IF($D$8&gt;=DATE(2023,5,8),IF('別紙3-3_要件ﾁｪｯｸﾘｽﾄ(0508以降)'!$C$28="×","",IF(AND(踏み台シート!D228=1,踏み台シート!D442=1),2,IF(踏み台シート!D228=1,1,""))),IF(AND(踏み台シート!D228=1,踏み台シート!D442=1),2,IF(踏み台シート!D228=1,1,"")))</f>
        <v>1</v>
      </c>
      <c r="E18" s="307" t="str">
        <f>IF($E$8&gt;=DATE(2023,5,8),IF('別紙3-3_要件ﾁｪｯｸﾘｽﾄ(0508以降)'!$C$28="×","",IF(AND(踏み台シート!E228=1,踏み台シート!E442=1),2,IF(踏み台シート!E228=1,1,""))),IF(AND(踏み台シート!E228=1,踏み台シート!E442=1),2,IF(踏み台シート!E228=1,1,"")))</f>
        <v/>
      </c>
      <c r="F18" s="307" t="str">
        <f>IF($F$8&gt;=DATE(2023,5,8),IF('別紙3-3_要件ﾁｪｯｸﾘｽﾄ(0508以降)'!$C$28="×","",IF(AND(踏み台シート!F228=1,踏み台シート!F442=1),2,IF(踏み台シート!F228=1,1,""))),IF(AND(踏み台シート!F228=1,踏み台シート!F442=1),2,IF(踏み台シート!F228=1,1,"")))</f>
        <v/>
      </c>
      <c r="G18" s="307" t="str">
        <f>IF($G$8&gt;=DATE(2023,5,8),IF('別紙3-3_要件ﾁｪｯｸﾘｽﾄ(0508以降)'!$C$28="×","",IF(AND(踏み台シート!G228=1,踏み台シート!G442=1),2,IF(踏み台シート!G228=1,1,""))),IF(AND(踏み台シート!G228=1,踏み台シート!G442=1),2,IF(踏み台シート!G228=1,1,"")))</f>
        <v/>
      </c>
      <c r="H18" s="307" t="str">
        <f>IF($H$8&gt;=DATE(2023,5,8),IF('別紙3-3_要件ﾁｪｯｸﾘｽﾄ(0508以降)'!$C$28="×","",IF(AND(踏み台シート!H228=1,踏み台シート!H442=1),2,IF(踏み台シート!H228=1,1,""))),IF(AND(踏み台シート!H228=1,踏み台シート!H442=1),2,IF(踏み台シート!H228=1,1,"")))</f>
        <v/>
      </c>
      <c r="I18" s="307" t="str">
        <f>IF($I$8&gt;=DATE(2023,5,8),IF('別紙3-3_要件ﾁｪｯｸﾘｽﾄ(0508以降)'!$C$28="×","",IF(AND(踏み台シート!I228=1,踏み台シート!I442=1),2,IF(踏み台シート!I228=1,1,""))),IF(AND(踏み台シート!I228=1,踏み台シート!I442=1),2,IF(踏み台シート!I228=1,1,"")))</f>
        <v/>
      </c>
      <c r="J18" s="307" t="str">
        <f>IF($J$8&gt;=DATE(2023,5,8),IF('別紙3-3_要件ﾁｪｯｸﾘｽﾄ(0508以降)'!$C$28="×","",IF(AND(踏み台シート!J228=1,踏み台シート!J442=1),2,IF(踏み台シート!J228=1,1,""))),IF(AND(踏み台シート!J228=1,踏み台シート!J442=1),2,IF(踏み台シート!J228=1,1,"")))</f>
        <v/>
      </c>
      <c r="K18" s="307" t="str">
        <f>IF($K$8&gt;=DATE(2023,5,8),IF('別紙3-3_要件ﾁｪｯｸﾘｽﾄ(0508以降)'!$C$28="×","",IF(AND(踏み台シート!K228=1,踏み台シート!K442=1),2,IF(踏み台シート!K228=1,1,""))),IF(AND(踏み台シート!K228=1,踏み台シート!K442=1),2,IF(踏み台シート!K228=1,1,"")))</f>
        <v/>
      </c>
      <c r="L18" s="307" t="str">
        <f>IF($L$8&gt;=DATE(2023,5,8),IF('別紙3-3_要件ﾁｪｯｸﾘｽﾄ(0508以降)'!$C$28="×","",IF(AND(踏み台シート!L228=1,踏み台シート!L442=1),2,IF(踏み台シート!L228=1,1,""))),IF(AND(踏み台シート!L228=1,踏み台シート!L442=1),2,IF(踏み台シート!L228=1,1,"")))</f>
        <v/>
      </c>
      <c r="M18" s="307" t="str">
        <f>IF($M$8&gt;=DATE(2023,5,8),IF('別紙3-3_要件ﾁｪｯｸﾘｽﾄ(0508以降)'!$C$28="×","",IF(AND(踏み台シート!M228=1,踏み台シート!M442=1),2,IF(踏み台シート!M228=1,1,""))),IF(AND(踏み台シート!M228=1,踏み台シート!M442=1),2,IF(踏み台シート!M228=1,1,"")))</f>
        <v/>
      </c>
      <c r="N18" s="307" t="str">
        <f>IF($N$8&gt;=DATE(2023,5,8),IF('別紙3-3_要件ﾁｪｯｸﾘｽﾄ(0508以降)'!$C$28="×","",IF(AND(踏み台シート!N228=1,踏み台シート!N442=1),2,IF(踏み台シート!N228=1,1,""))),IF(AND(踏み台シート!N228=1,踏み台シート!N442=1),2,IF(踏み台シート!N228=1,1,"")))</f>
        <v/>
      </c>
      <c r="O18" s="307" t="str">
        <f>IF($O$8&gt;=DATE(2023,5,8),IF('別紙3-3_要件ﾁｪｯｸﾘｽﾄ(0508以降)'!$C$28="×","",IF(AND(踏み台シート!O228=1,踏み台シート!O442=1),2,IF(踏み台シート!O228=1,1,""))),IF(AND(踏み台シート!O228=1,踏み台シート!O442=1),2,IF(踏み台シート!O228=1,1,"")))</f>
        <v/>
      </c>
      <c r="P18" s="307" t="str">
        <f>IF($P$8&gt;=DATE(2023,5,8),IF('別紙3-3_要件ﾁｪｯｸﾘｽﾄ(0508以降)'!$C$28="×","",IF(AND(踏み台シート!P228=1,踏み台シート!P442=1),2,IF(踏み台シート!P228=1,1,""))),IF(AND(踏み台シート!P228=1,踏み台シート!P442=1),2,IF(踏み台シート!P228=1,1,"")))</f>
        <v/>
      </c>
      <c r="Q18" s="307" t="str">
        <f>IF($Q$8&gt;=DATE(2023,5,8),IF('別紙3-3_要件ﾁｪｯｸﾘｽﾄ(0508以降)'!$C$28="×","",IF(AND(踏み台シート!Q228=1,踏み台シート!Q442=1),2,IF(踏み台シート!Q228=1,1,""))),IF(AND(踏み台シート!Q228=1,踏み台シート!Q442=1),2,IF(踏み台シート!Q228=1,1,"")))</f>
        <v/>
      </c>
      <c r="R18" s="307" t="str">
        <f>IF($R$8&gt;=DATE(2023,5,8),IF('別紙3-3_要件ﾁｪｯｸﾘｽﾄ(0508以降)'!$C$28="×","",IF(AND(踏み台シート!R228=1,踏み台シート!R442=1),2,IF(踏み台シート!R228=1,1,""))),IF(AND(踏み台シート!R228=1,踏み台シート!R442=1),2,IF(踏み台シート!R228=1,1,"")))</f>
        <v/>
      </c>
      <c r="S18" s="307" t="str">
        <f>IF($S$8&gt;=DATE(2023,5,8),IF('別紙3-3_要件ﾁｪｯｸﾘｽﾄ(0508以降)'!$C$28="×","",IF(AND(踏み台シート!S228=1,踏み台シート!S442=1),2,IF(踏み台シート!S228=1,1,""))),IF(AND(踏み台シート!S228=1,踏み台シート!S442=1),2,IF(踏み台シート!S228=1,1,"")))</f>
        <v/>
      </c>
      <c r="T18" s="307" t="str">
        <f>IF($T$8&gt;=DATE(2023,5,8),IF('別紙3-3_要件ﾁｪｯｸﾘｽﾄ(0508以降)'!$C$28="×","",IF(AND(踏み台シート!T228=1,踏み台シート!T442=1),2,IF(踏み台シート!T228=1,1,""))),IF(AND(踏み台シート!T228=1,踏み台シート!T442=1),2,IF(踏み台シート!T228=1,1,"")))</f>
        <v/>
      </c>
      <c r="U18" s="307" t="str">
        <f>IF($U$8&gt;=DATE(2023,5,8),IF('別紙3-3_要件ﾁｪｯｸﾘｽﾄ(0508以降)'!$C$28="×","",IF(AND(踏み台シート!U228=1,踏み台シート!U442=1),2,IF(踏み台シート!U228=1,1,""))),IF(AND(踏み台シート!U228=1,踏み台シート!U442=1),2,IF(踏み台シート!U228=1,1,"")))</f>
        <v/>
      </c>
      <c r="V18" s="307" t="str">
        <f>IF($V$8&gt;=DATE(2023,5,8),IF('別紙3-3_要件ﾁｪｯｸﾘｽﾄ(0508以降)'!$C$28="×","",IF(AND(踏み台シート!V228=1,踏み台シート!V442=1),2,IF(踏み台シート!V228=1,1,""))),IF(AND(踏み台シート!V228=1,踏み台シート!V442=1),2,IF(踏み台シート!V228=1,1,"")))</f>
        <v/>
      </c>
      <c r="W18" s="307" t="str">
        <f>IF($W$8&gt;=DATE(2023,5,8),IF('別紙3-3_要件ﾁｪｯｸﾘｽﾄ(0508以降)'!$C$28="×","",IF(AND(踏み台シート!W228=1,踏み台シート!W442=1),2,IF(踏み台シート!W228=1,1,""))),IF(AND(踏み台シート!W228=1,踏み台シート!W442=1),2,IF(踏み台シート!W228=1,1,"")))</f>
        <v/>
      </c>
      <c r="X18" s="307" t="str">
        <f>IF($X$8&gt;=DATE(2023,5,8),IF('別紙3-3_要件ﾁｪｯｸﾘｽﾄ(0508以降)'!$C$28="×","",IF(AND(踏み台シート!X228=1,踏み台シート!X442=1),2,IF(踏み台シート!X228=1,1,""))),IF(AND(踏み台シート!X228=1,踏み台シート!X442=1),2,IF(踏み台シート!X228=1,1,"")))</f>
        <v/>
      </c>
      <c r="Y18" s="307" t="str">
        <f>IF($Y$8&gt;=DATE(2023,5,8),IF('別紙3-3_要件ﾁｪｯｸﾘｽﾄ(0508以降)'!$C$28="×","",IF(AND(踏み台シート!Y228=1,踏み台シート!Y442=1),2,IF(踏み台シート!Y228=1,1,""))),IF(AND(踏み台シート!Y228=1,踏み台シート!Y442=1),2,IF(踏み台シート!Y228=1,1,"")))</f>
        <v/>
      </c>
      <c r="Z18" s="307" t="str">
        <f>IF($Z$8&gt;=DATE(2023,5,8),IF('別紙3-3_要件ﾁｪｯｸﾘｽﾄ(0508以降)'!$C$28="×","",IF(AND(踏み台シート!Z228=1,踏み台シート!Z442=1),2,IF(踏み台シート!Z228=1,1,""))),IF(AND(踏み台シート!Z228=1,踏み台シート!Z442=1),2,IF(踏み台シート!Z228=1,1,"")))</f>
        <v/>
      </c>
      <c r="AA18" s="307" t="str">
        <f>IF($AA$8&gt;=DATE(2023,5,8),IF('別紙3-3_要件ﾁｪｯｸﾘｽﾄ(0508以降)'!$C$28="×","",IF(AND(踏み台シート!AA228=1,踏み台シート!AA442=1),2,IF(踏み台シート!AA228=1,1,""))),IF(AND(踏み台シート!AA228=1,踏み台シート!AA442=1),2,IF(踏み台シート!AA228=1,1,"")))</f>
        <v/>
      </c>
      <c r="AB18" s="307" t="str">
        <f>IF($AB$8&gt;=DATE(2023,5,8),IF('別紙3-3_要件ﾁｪｯｸﾘｽﾄ(0508以降)'!$C$28="×","",IF(AND(踏み台シート!AB228=1,踏み台シート!AB442=1),2,IF(踏み台シート!AB228=1,1,""))),IF(AND(踏み台シート!AB228=1,踏み台シート!AB442=1),2,IF(踏み台シート!AB228=1,1,"")))</f>
        <v/>
      </c>
      <c r="AC18" s="307" t="str">
        <f>IF($AC$8&gt;=DATE(2023,5,8),IF('別紙3-3_要件ﾁｪｯｸﾘｽﾄ(0508以降)'!$C$28="×","",IF(AND(踏み台シート!AC228=1,踏み台シート!AC442=1),2,IF(踏み台シート!AC228=1,1,""))),IF(AND(踏み台シート!AC228=1,踏み台シート!AC442=1),2,IF(踏み台シート!AC228=1,1,"")))</f>
        <v/>
      </c>
      <c r="AD18" s="307" t="str">
        <f>IF($AD$8&gt;=DATE(2023,5,8),IF('別紙3-3_要件ﾁｪｯｸﾘｽﾄ(0508以降)'!$C$28="×","",IF(AND(踏み台シート!AD228=1,踏み台シート!AD442=1),2,IF(踏み台シート!AD228=1,1,""))),IF(AND(踏み台シート!AD228=1,踏み台シート!AD442=1),2,IF(踏み台シート!AD228=1,1,"")))</f>
        <v/>
      </c>
      <c r="AE18" s="307" t="str">
        <f>IF($AE$8&gt;=DATE(2023,5,8),IF('別紙3-3_要件ﾁｪｯｸﾘｽﾄ(0508以降)'!$C$28="×","",IF(AND(踏み台シート!AE228=1,踏み台シート!AE442=1),2,IF(踏み台シート!AE228=1,1,""))),IF(AND(踏み台シート!AE228=1,踏み台シート!AE442=1),2,IF(踏み台シート!AE228=1,1,"")))</f>
        <v/>
      </c>
      <c r="AF18" s="307" t="str">
        <f>IF($AF$8&gt;=DATE(2023,5,8),IF('別紙3-3_要件ﾁｪｯｸﾘｽﾄ(0508以降)'!$C$28="×","",IF(AND(踏み台シート!AF228=1,踏み台シート!AF442=1),2,IF(踏み台シート!AF228=1,1,""))),IF(AND(踏み台シート!AF228=1,踏み台シート!AF442=1),2,IF(踏み台シート!AF228=1,1,"")))</f>
        <v/>
      </c>
      <c r="AG18" s="307" t="str">
        <f>IF($AG$8&gt;=DATE(2023,5,8),IF('別紙3-3_要件ﾁｪｯｸﾘｽﾄ(0508以降)'!$C$28="×","",IF(AND(踏み台シート!AG228=1,踏み台シート!AG442=1),2,IF(踏み台シート!AG228=1,1,""))),IF(AND(踏み台シート!AG228=1,踏み台シート!AG442=1),2,IF(踏み台シート!AG228=1,1,"")))</f>
        <v/>
      </c>
      <c r="AH18" s="307" t="str">
        <f>IF($AH$8&gt;=DATE(2023,5,8),IF('別紙3-3_要件ﾁｪｯｸﾘｽﾄ(0508以降)'!$C$28="×","",IF(AND(踏み台シート!AH228=1,踏み台シート!AH442=1),2,IF(踏み台シート!AH228=1,1,""))),IF(AND(踏み台シート!AH228=1,踏み台シート!AH442=1),2,IF(踏み台シート!AH228=1,1,"")))</f>
        <v/>
      </c>
      <c r="AI18" s="307" t="str">
        <f>IF($AI$8&gt;=DATE(2023,5,8),IF('別紙3-3_要件ﾁｪｯｸﾘｽﾄ(0508以降)'!$C$28="×","",IF(AND(踏み台シート!AI228=1,踏み台シート!AI442=1),2,IF(踏み台シート!AI228=1,1,""))),IF(AND(踏み台シート!AI228=1,踏み台シート!AI442=1),2,IF(踏み台シート!AI228=1,1,"")))</f>
        <v/>
      </c>
      <c r="AJ18" s="307" t="str">
        <f>IF($AJ$8&gt;=DATE(2023,5,8),IF('別紙3-3_要件ﾁｪｯｸﾘｽﾄ(0508以降)'!$C$28="×","",IF(AND(踏み台シート!AJ228=1,踏み台シート!AJ442=1),2,IF(踏み台シート!AJ228=1,1,""))),IF(AND(踏み台シート!AJ228=1,踏み台シート!AJ442=1),2,IF(踏み台シート!AJ228=1,1,"")))</f>
        <v/>
      </c>
      <c r="AK18" s="307" t="str">
        <f>IF($AK$8&gt;=DATE(2023,5,8),IF('別紙3-3_要件ﾁｪｯｸﾘｽﾄ(0508以降)'!$C$28="×","",IF(AND(踏み台シート!AK228=1,踏み台シート!AK442=1),2,IF(踏み台シート!AK228=1,1,""))),IF(AND(踏み台シート!AK228=1,踏み台シート!AK442=1),2,IF(踏み台シート!AK228=1,1,"")))</f>
        <v/>
      </c>
      <c r="AL18" s="307" t="str">
        <f>IF($AL$8&gt;=DATE(2023,5,8),IF('別紙3-3_要件ﾁｪｯｸﾘｽﾄ(0508以降)'!$C$28="×","",IF(AND(踏み台シート!AL228=1,踏み台シート!AL442=1),2,IF(踏み台シート!AL228=1,1,""))),IF(AND(踏み台シート!AL228=1,踏み台シート!AL442=1),2,IF(踏み台シート!AL228=1,1,"")))</f>
        <v/>
      </c>
      <c r="AM18" s="307" t="str">
        <f>IF($AM$8&gt;=DATE(2023,5,8),IF('別紙3-3_要件ﾁｪｯｸﾘｽﾄ(0508以降)'!$C$28="×","",IF(AND(踏み台シート!AM228=1,踏み台シート!AM442=1),2,IF(踏み台シート!AM228=1,1,""))),IF(AND(踏み台シート!AM228=1,踏み台シート!AM442=1),2,IF(踏み台シート!AM228=1,1,"")))</f>
        <v/>
      </c>
      <c r="AN18" s="307" t="str">
        <f>IF($AN$8&gt;=DATE(2023,5,8),IF('別紙3-3_要件ﾁｪｯｸﾘｽﾄ(0508以降)'!$C$28="×","",IF(AND(踏み台シート!AN228=1,踏み台シート!AN442=1),2,IF(踏み台シート!AN228=1,1,""))),IF(AND(踏み台シート!AN228=1,踏み台シート!AN442=1),2,IF(踏み台シート!AN228=1,1,"")))</f>
        <v/>
      </c>
      <c r="AO18" s="307" t="str">
        <f>IF($AO$8&gt;=DATE(2023,5,8),IF('別紙3-3_要件ﾁｪｯｸﾘｽﾄ(0508以降)'!$C$28="×","",IF(AND(踏み台シート!AO228=1,踏み台シート!AO442=1),2,IF(踏み台シート!AO228=1,1,""))),IF(AND(踏み台シート!AO228=1,踏み台シート!AO442=1),2,IF(踏み台シート!AO228=1,1,"")))</f>
        <v/>
      </c>
      <c r="AP18" s="307" t="str">
        <f>IF($AP$8&gt;=DATE(2023,5,8),IF('別紙3-3_要件ﾁｪｯｸﾘｽﾄ(0508以降)'!$C$28="×","",IF(AND(踏み台シート!AP228=1,踏み台シート!AP442=1),2,IF(踏み台シート!AP228=1,1,""))),IF(AND(踏み台シート!AP228=1,踏み台シート!AP442=1),2,IF(踏み台シート!AP228=1,1,"")))</f>
        <v/>
      </c>
      <c r="AQ18" s="307" t="str">
        <f>IF($AQ$8&gt;=DATE(2023,5,8),IF('別紙3-3_要件ﾁｪｯｸﾘｽﾄ(0508以降)'!$C$28="×","",IF(AND(踏み台シート!AQ228=1,踏み台シート!AQ442=1),2,IF(踏み台シート!AQ228=1,1,""))),IF(AND(踏み台シート!AQ228=1,踏み台シート!AQ442=1),2,IF(踏み台シート!AQ228=1,1,"")))</f>
        <v/>
      </c>
      <c r="AR18" s="307" t="str">
        <f>IF($AR$8&gt;=DATE(2023,5,8),IF('別紙3-3_要件ﾁｪｯｸﾘｽﾄ(0508以降)'!$C$28="×","",IF(AND(踏み台シート!AR228=1,踏み台シート!AR442=1),2,IF(踏み台シート!AR228=1,1,""))),IF(AND(踏み台シート!AR228=1,踏み台シート!AR442=1),2,IF(踏み台シート!AR228=1,1,"")))</f>
        <v/>
      </c>
      <c r="AS18" s="307" t="str">
        <f>IF($AS$8&gt;=DATE(2023,5,8),IF('別紙3-3_要件ﾁｪｯｸﾘｽﾄ(0508以降)'!$C$28="×","",IF(AND(踏み台シート!AS228=1,踏み台シート!AS442=1),2,IF(踏み台シート!AS228=1,1,""))),IF(AND(踏み台シート!AS228=1,踏み台シート!AS442=1),2,IF(踏み台シート!AS228=1,1,"")))</f>
        <v/>
      </c>
      <c r="AT18" s="307" t="str">
        <f>IF($AT$8&gt;=DATE(2023,5,8),IF('別紙3-3_要件ﾁｪｯｸﾘｽﾄ(0508以降)'!$C$28="×","",IF(AND(踏み台シート!AT228=1,踏み台シート!AT442=1),2,IF(踏み台シート!AT228=1,1,""))),IF(AND(踏み台シート!AT228=1,踏み台シート!AT442=1),2,IF(踏み台シート!AT228=1,1,"")))</f>
        <v/>
      </c>
      <c r="AU18" s="307" t="str">
        <f>IF($AU$8&gt;=DATE(2023,5,8),IF('別紙3-3_要件ﾁｪｯｸﾘｽﾄ(0508以降)'!$C$28="×","",IF(AND(踏み台シート!AU228=1,踏み台シート!AU442=1),2,IF(踏み台シート!AU228=1,1,""))),IF(AND(踏み台シート!AU228=1,踏み台シート!AU442=1),2,IF(踏み台シート!AU228=1,1,"")))</f>
        <v/>
      </c>
      <c r="AV18" s="307" t="str">
        <f>IF($AV$8&gt;=DATE(2023,5,8),IF('別紙3-3_要件ﾁｪｯｸﾘｽﾄ(0508以降)'!$C$28="×","",IF(AND(踏み台シート!AV228=1,踏み台シート!AV442=1),2,IF(踏み台シート!AV228=1,1,""))),IF(AND(踏み台シート!AV228=1,踏み台シート!AV442=1),2,IF(踏み台シート!AV228=1,1,"")))</f>
        <v/>
      </c>
      <c r="AW18" s="307" t="str">
        <f>IF($AW$8&gt;=DATE(2023,5,8),IF('別紙3-3_要件ﾁｪｯｸﾘｽﾄ(0508以降)'!$C$28="×","",IF(AND(踏み台シート!AW228=1,踏み台シート!AW442=1),2,IF(踏み台シート!AW228=1,1,""))),IF(AND(踏み台シート!AW228=1,踏み台シート!AW442=1),2,IF(踏み台シート!AW228=1,1,"")))</f>
        <v/>
      </c>
      <c r="AX18" s="307" t="str">
        <f>IF($AX$8&gt;=DATE(2023,5,8),IF('別紙3-3_要件ﾁｪｯｸﾘｽﾄ(0508以降)'!$C$28="×","",IF(AND(踏み台シート!AX228=1,踏み台シート!AX442=1),2,IF(踏み台シート!AX228=1,1,""))),IF(AND(踏み台シート!AX228=1,踏み台シート!AX442=1),2,IF(踏み台シート!AX228=1,1,"")))</f>
        <v/>
      </c>
      <c r="AY18" s="307" t="str">
        <f>IF($AY$8&gt;=DATE(2023,5,8),IF('別紙3-3_要件ﾁｪｯｸﾘｽﾄ(0508以降)'!$C$28="×","",IF(AND(踏み台シート!AY228=1,踏み台シート!AY442=1),2,IF(踏み台シート!AY228=1,1,""))),IF(AND(踏み台シート!AY228=1,踏み台シート!AY442=1),2,IF(踏み台シート!AY228=1,1,"")))</f>
        <v/>
      </c>
      <c r="AZ18" s="307" t="str">
        <f>IF($AZ$8&gt;=DATE(2023,5,8),IF('別紙3-3_要件ﾁｪｯｸﾘｽﾄ(0508以降)'!$C$28="×","",IF(AND(踏み台シート!AZ228=1,踏み台シート!AZ442=1),2,IF(踏み台シート!AZ228=1,1,""))),IF(AND(踏み台シート!AZ228=1,踏み台シート!AZ442=1),2,IF(踏み台シート!AZ228=1,1,"")))</f>
        <v/>
      </c>
      <c r="BA18" s="307" t="str">
        <f>IF($BA$8&gt;=DATE(2023,5,8),IF('別紙3-3_要件ﾁｪｯｸﾘｽﾄ(0508以降)'!$C$28="×","",IF(AND(踏み台シート!BA228=1,踏み台シート!BA442=1),2,IF(踏み台シート!BA228=1,1,""))),IF(AND(踏み台シート!BA228=1,踏み台シート!BA442=1),2,IF(踏み台シート!BA228=1,1,"")))</f>
        <v/>
      </c>
      <c r="BB18" s="311" t="str">
        <f t="shared" si="2"/>
        <v/>
      </c>
      <c r="BC18" s="300" t="str">
        <f t="shared" si="3"/>
        <v/>
      </c>
      <c r="BD18" s="300" t="str">
        <f t="shared" si="4"/>
        <v/>
      </c>
    </row>
    <row r="19" spans="1:56" ht="24" customHeight="1">
      <c r="A19" s="307" t="str">
        <f t="shared" si="5"/>
        <v/>
      </c>
      <c r="B19" s="313" t="str">
        <f>IF('別紙3-1_区分⑤所要額内訳'!B21="","",'別紙3-1_区分⑤所要額内訳'!B21)</f>
        <v/>
      </c>
      <c r="C19" s="307" t="str">
        <f>IF('別紙3-1_区分⑤所要額内訳'!C21="","",'別紙3-1_区分⑤所要額内訳'!C21)</f>
        <v/>
      </c>
      <c r="D19" s="307">
        <f>IF($D$8&gt;=DATE(2023,5,8),IF('別紙3-3_要件ﾁｪｯｸﾘｽﾄ(0508以降)'!$C$28="×","",IF(AND(踏み台シート!D229=1,踏み台シート!D443=1),2,IF(踏み台シート!D229=1,1,""))),IF(AND(踏み台シート!D229=1,踏み台シート!D443=1),2,IF(踏み台シート!D229=1,1,"")))</f>
        <v>1</v>
      </c>
      <c r="E19" s="307" t="str">
        <f>IF($E$8&gt;=DATE(2023,5,8),IF('別紙3-3_要件ﾁｪｯｸﾘｽﾄ(0508以降)'!$C$28="×","",IF(AND(踏み台シート!E229=1,踏み台シート!E443=1),2,IF(踏み台シート!E229=1,1,""))),IF(AND(踏み台シート!E229=1,踏み台シート!E443=1),2,IF(踏み台シート!E229=1,1,"")))</f>
        <v/>
      </c>
      <c r="F19" s="307" t="str">
        <f>IF($F$8&gt;=DATE(2023,5,8),IF('別紙3-3_要件ﾁｪｯｸﾘｽﾄ(0508以降)'!$C$28="×","",IF(AND(踏み台シート!F229=1,踏み台シート!F443=1),2,IF(踏み台シート!F229=1,1,""))),IF(AND(踏み台シート!F229=1,踏み台シート!F443=1),2,IF(踏み台シート!F229=1,1,"")))</f>
        <v/>
      </c>
      <c r="G19" s="307" t="str">
        <f>IF($G$8&gt;=DATE(2023,5,8),IF('別紙3-3_要件ﾁｪｯｸﾘｽﾄ(0508以降)'!$C$28="×","",IF(AND(踏み台シート!G229=1,踏み台シート!G443=1),2,IF(踏み台シート!G229=1,1,""))),IF(AND(踏み台シート!G229=1,踏み台シート!G443=1),2,IF(踏み台シート!G229=1,1,"")))</f>
        <v/>
      </c>
      <c r="H19" s="307" t="str">
        <f>IF($H$8&gt;=DATE(2023,5,8),IF('別紙3-3_要件ﾁｪｯｸﾘｽﾄ(0508以降)'!$C$28="×","",IF(AND(踏み台シート!H229=1,踏み台シート!H443=1),2,IF(踏み台シート!H229=1,1,""))),IF(AND(踏み台シート!H229=1,踏み台シート!H443=1),2,IF(踏み台シート!H229=1,1,"")))</f>
        <v/>
      </c>
      <c r="I19" s="307" t="str">
        <f>IF($I$8&gt;=DATE(2023,5,8),IF('別紙3-3_要件ﾁｪｯｸﾘｽﾄ(0508以降)'!$C$28="×","",IF(AND(踏み台シート!I229=1,踏み台シート!I443=1),2,IF(踏み台シート!I229=1,1,""))),IF(AND(踏み台シート!I229=1,踏み台シート!I443=1),2,IF(踏み台シート!I229=1,1,"")))</f>
        <v/>
      </c>
      <c r="J19" s="307" t="str">
        <f>IF($J$8&gt;=DATE(2023,5,8),IF('別紙3-3_要件ﾁｪｯｸﾘｽﾄ(0508以降)'!$C$28="×","",IF(AND(踏み台シート!J229=1,踏み台シート!J443=1),2,IF(踏み台シート!J229=1,1,""))),IF(AND(踏み台シート!J229=1,踏み台シート!J443=1),2,IF(踏み台シート!J229=1,1,"")))</f>
        <v/>
      </c>
      <c r="K19" s="307" t="str">
        <f>IF($K$8&gt;=DATE(2023,5,8),IF('別紙3-3_要件ﾁｪｯｸﾘｽﾄ(0508以降)'!$C$28="×","",IF(AND(踏み台シート!K229=1,踏み台シート!K443=1),2,IF(踏み台シート!K229=1,1,""))),IF(AND(踏み台シート!K229=1,踏み台シート!K443=1),2,IF(踏み台シート!K229=1,1,"")))</f>
        <v/>
      </c>
      <c r="L19" s="307" t="str">
        <f>IF($L$8&gt;=DATE(2023,5,8),IF('別紙3-3_要件ﾁｪｯｸﾘｽﾄ(0508以降)'!$C$28="×","",IF(AND(踏み台シート!L229=1,踏み台シート!L443=1),2,IF(踏み台シート!L229=1,1,""))),IF(AND(踏み台シート!L229=1,踏み台シート!L443=1),2,IF(踏み台シート!L229=1,1,"")))</f>
        <v/>
      </c>
      <c r="M19" s="307" t="str">
        <f>IF($M$8&gt;=DATE(2023,5,8),IF('別紙3-3_要件ﾁｪｯｸﾘｽﾄ(0508以降)'!$C$28="×","",IF(AND(踏み台シート!M229=1,踏み台シート!M443=1),2,IF(踏み台シート!M229=1,1,""))),IF(AND(踏み台シート!M229=1,踏み台シート!M443=1),2,IF(踏み台シート!M229=1,1,"")))</f>
        <v/>
      </c>
      <c r="N19" s="307" t="str">
        <f>IF($N$8&gt;=DATE(2023,5,8),IF('別紙3-3_要件ﾁｪｯｸﾘｽﾄ(0508以降)'!$C$28="×","",IF(AND(踏み台シート!N229=1,踏み台シート!N443=1),2,IF(踏み台シート!N229=1,1,""))),IF(AND(踏み台シート!N229=1,踏み台シート!N443=1),2,IF(踏み台シート!N229=1,1,"")))</f>
        <v/>
      </c>
      <c r="O19" s="307" t="str">
        <f>IF($O$8&gt;=DATE(2023,5,8),IF('別紙3-3_要件ﾁｪｯｸﾘｽﾄ(0508以降)'!$C$28="×","",IF(AND(踏み台シート!O229=1,踏み台シート!O443=1),2,IF(踏み台シート!O229=1,1,""))),IF(AND(踏み台シート!O229=1,踏み台シート!O443=1),2,IF(踏み台シート!O229=1,1,"")))</f>
        <v/>
      </c>
      <c r="P19" s="307" t="str">
        <f>IF($P$8&gt;=DATE(2023,5,8),IF('別紙3-3_要件ﾁｪｯｸﾘｽﾄ(0508以降)'!$C$28="×","",IF(AND(踏み台シート!P229=1,踏み台シート!P443=1),2,IF(踏み台シート!P229=1,1,""))),IF(AND(踏み台シート!P229=1,踏み台シート!P443=1),2,IF(踏み台シート!P229=1,1,"")))</f>
        <v/>
      </c>
      <c r="Q19" s="307" t="str">
        <f>IF($Q$8&gt;=DATE(2023,5,8),IF('別紙3-3_要件ﾁｪｯｸﾘｽﾄ(0508以降)'!$C$28="×","",IF(AND(踏み台シート!Q229=1,踏み台シート!Q443=1),2,IF(踏み台シート!Q229=1,1,""))),IF(AND(踏み台シート!Q229=1,踏み台シート!Q443=1),2,IF(踏み台シート!Q229=1,1,"")))</f>
        <v/>
      </c>
      <c r="R19" s="307" t="str">
        <f>IF($R$8&gt;=DATE(2023,5,8),IF('別紙3-3_要件ﾁｪｯｸﾘｽﾄ(0508以降)'!$C$28="×","",IF(AND(踏み台シート!R229=1,踏み台シート!R443=1),2,IF(踏み台シート!R229=1,1,""))),IF(AND(踏み台シート!R229=1,踏み台シート!R443=1),2,IF(踏み台シート!R229=1,1,"")))</f>
        <v/>
      </c>
      <c r="S19" s="307" t="str">
        <f>IF($S$8&gt;=DATE(2023,5,8),IF('別紙3-3_要件ﾁｪｯｸﾘｽﾄ(0508以降)'!$C$28="×","",IF(AND(踏み台シート!S229=1,踏み台シート!S443=1),2,IF(踏み台シート!S229=1,1,""))),IF(AND(踏み台シート!S229=1,踏み台シート!S443=1),2,IF(踏み台シート!S229=1,1,"")))</f>
        <v/>
      </c>
      <c r="T19" s="307" t="str">
        <f>IF($T$8&gt;=DATE(2023,5,8),IF('別紙3-3_要件ﾁｪｯｸﾘｽﾄ(0508以降)'!$C$28="×","",IF(AND(踏み台シート!T229=1,踏み台シート!T443=1),2,IF(踏み台シート!T229=1,1,""))),IF(AND(踏み台シート!T229=1,踏み台シート!T443=1),2,IF(踏み台シート!T229=1,1,"")))</f>
        <v/>
      </c>
      <c r="U19" s="307" t="str">
        <f>IF($U$8&gt;=DATE(2023,5,8),IF('別紙3-3_要件ﾁｪｯｸﾘｽﾄ(0508以降)'!$C$28="×","",IF(AND(踏み台シート!U229=1,踏み台シート!U443=1),2,IF(踏み台シート!U229=1,1,""))),IF(AND(踏み台シート!U229=1,踏み台シート!U443=1),2,IF(踏み台シート!U229=1,1,"")))</f>
        <v/>
      </c>
      <c r="V19" s="307" t="str">
        <f>IF($V$8&gt;=DATE(2023,5,8),IF('別紙3-3_要件ﾁｪｯｸﾘｽﾄ(0508以降)'!$C$28="×","",IF(AND(踏み台シート!V229=1,踏み台シート!V443=1),2,IF(踏み台シート!V229=1,1,""))),IF(AND(踏み台シート!V229=1,踏み台シート!V443=1),2,IF(踏み台シート!V229=1,1,"")))</f>
        <v/>
      </c>
      <c r="W19" s="307" t="str">
        <f>IF($W$8&gt;=DATE(2023,5,8),IF('別紙3-3_要件ﾁｪｯｸﾘｽﾄ(0508以降)'!$C$28="×","",IF(AND(踏み台シート!W229=1,踏み台シート!W443=1),2,IF(踏み台シート!W229=1,1,""))),IF(AND(踏み台シート!W229=1,踏み台シート!W443=1),2,IF(踏み台シート!W229=1,1,"")))</f>
        <v/>
      </c>
      <c r="X19" s="307" t="str">
        <f>IF($X$8&gt;=DATE(2023,5,8),IF('別紙3-3_要件ﾁｪｯｸﾘｽﾄ(0508以降)'!$C$28="×","",IF(AND(踏み台シート!X229=1,踏み台シート!X443=1),2,IF(踏み台シート!X229=1,1,""))),IF(AND(踏み台シート!X229=1,踏み台シート!X443=1),2,IF(踏み台シート!X229=1,1,"")))</f>
        <v/>
      </c>
      <c r="Y19" s="307" t="str">
        <f>IF($Y$8&gt;=DATE(2023,5,8),IF('別紙3-3_要件ﾁｪｯｸﾘｽﾄ(0508以降)'!$C$28="×","",IF(AND(踏み台シート!Y229=1,踏み台シート!Y443=1),2,IF(踏み台シート!Y229=1,1,""))),IF(AND(踏み台シート!Y229=1,踏み台シート!Y443=1),2,IF(踏み台シート!Y229=1,1,"")))</f>
        <v/>
      </c>
      <c r="Z19" s="307" t="str">
        <f>IF($Z$8&gt;=DATE(2023,5,8),IF('別紙3-3_要件ﾁｪｯｸﾘｽﾄ(0508以降)'!$C$28="×","",IF(AND(踏み台シート!Z229=1,踏み台シート!Z443=1),2,IF(踏み台シート!Z229=1,1,""))),IF(AND(踏み台シート!Z229=1,踏み台シート!Z443=1),2,IF(踏み台シート!Z229=1,1,"")))</f>
        <v/>
      </c>
      <c r="AA19" s="307" t="str">
        <f>IF($AA$8&gt;=DATE(2023,5,8),IF('別紙3-3_要件ﾁｪｯｸﾘｽﾄ(0508以降)'!$C$28="×","",IF(AND(踏み台シート!AA229=1,踏み台シート!AA443=1),2,IF(踏み台シート!AA229=1,1,""))),IF(AND(踏み台シート!AA229=1,踏み台シート!AA443=1),2,IF(踏み台シート!AA229=1,1,"")))</f>
        <v/>
      </c>
      <c r="AB19" s="307" t="str">
        <f>IF($AB$8&gt;=DATE(2023,5,8),IF('別紙3-3_要件ﾁｪｯｸﾘｽﾄ(0508以降)'!$C$28="×","",IF(AND(踏み台シート!AB229=1,踏み台シート!AB443=1),2,IF(踏み台シート!AB229=1,1,""))),IF(AND(踏み台シート!AB229=1,踏み台シート!AB443=1),2,IF(踏み台シート!AB229=1,1,"")))</f>
        <v/>
      </c>
      <c r="AC19" s="307" t="str">
        <f>IF($AC$8&gt;=DATE(2023,5,8),IF('別紙3-3_要件ﾁｪｯｸﾘｽﾄ(0508以降)'!$C$28="×","",IF(AND(踏み台シート!AC229=1,踏み台シート!AC443=1),2,IF(踏み台シート!AC229=1,1,""))),IF(AND(踏み台シート!AC229=1,踏み台シート!AC443=1),2,IF(踏み台シート!AC229=1,1,"")))</f>
        <v/>
      </c>
      <c r="AD19" s="307" t="str">
        <f>IF($AD$8&gt;=DATE(2023,5,8),IF('別紙3-3_要件ﾁｪｯｸﾘｽﾄ(0508以降)'!$C$28="×","",IF(AND(踏み台シート!AD229=1,踏み台シート!AD443=1),2,IF(踏み台シート!AD229=1,1,""))),IF(AND(踏み台シート!AD229=1,踏み台シート!AD443=1),2,IF(踏み台シート!AD229=1,1,"")))</f>
        <v/>
      </c>
      <c r="AE19" s="307" t="str">
        <f>IF($AE$8&gt;=DATE(2023,5,8),IF('別紙3-3_要件ﾁｪｯｸﾘｽﾄ(0508以降)'!$C$28="×","",IF(AND(踏み台シート!AE229=1,踏み台シート!AE443=1),2,IF(踏み台シート!AE229=1,1,""))),IF(AND(踏み台シート!AE229=1,踏み台シート!AE443=1),2,IF(踏み台シート!AE229=1,1,"")))</f>
        <v/>
      </c>
      <c r="AF19" s="307" t="str">
        <f>IF($AF$8&gt;=DATE(2023,5,8),IF('別紙3-3_要件ﾁｪｯｸﾘｽﾄ(0508以降)'!$C$28="×","",IF(AND(踏み台シート!AF229=1,踏み台シート!AF443=1),2,IF(踏み台シート!AF229=1,1,""))),IF(AND(踏み台シート!AF229=1,踏み台シート!AF443=1),2,IF(踏み台シート!AF229=1,1,"")))</f>
        <v/>
      </c>
      <c r="AG19" s="307" t="str">
        <f>IF($AG$8&gt;=DATE(2023,5,8),IF('別紙3-3_要件ﾁｪｯｸﾘｽﾄ(0508以降)'!$C$28="×","",IF(AND(踏み台シート!AG229=1,踏み台シート!AG443=1),2,IF(踏み台シート!AG229=1,1,""))),IF(AND(踏み台シート!AG229=1,踏み台シート!AG443=1),2,IF(踏み台シート!AG229=1,1,"")))</f>
        <v/>
      </c>
      <c r="AH19" s="307" t="str">
        <f>IF($AH$8&gt;=DATE(2023,5,8),IF('別紙3-3_要件ﾁｪｯｸﾘｽﾄ(0508以降)'!$C$28="×","",IF(AND(踏み台シート!AH229=1,踏み台シート!AH443=1),2,IF(踏み台シート!AH229=1,1,""))),IF(AND(踏み台シート!AH229=1,踏み台シート!AH443=1),2,IF(踏み台シート!AH229=1,1,"")))</f>
        <v/>
      </c>
      <c r="AI19" s="307" t="str">
        <f>IF($AI$8&gt;=DATE(2023,5,8),IF('別紙3-3_要件ﾁｪｯｸﾘｽﾄ(0508以降)'!$C$28="×","",IF(AND(踏み台シート!AI229=1,踏み台シート!AI443=1),2,IF(踏み台シート!AI229=1,1,""))),IF(AND(踏み台シート!AI229=1,踏み台シート!AI443=1),2,IF(踏み台シート!AI229=1,1,"")))</f>
        <v/>
      </c>
      <c r="AJ19" s="307" t="str">
        <f>IF($AJ$8&gt;=DATE(2023,5,8),IF('別紙3-3_要件ﾁｪｯｸﾘｽﾄ(0508以降)'!$C$28="×","",IF(AND(踏み台シート!AJ229=1,踏み台シート!AJ443=1),2,IF(踏み台シート!AJ229=1,1,""))),IF(AND(踏み台シート!AJ229=1,踏み台シート!AJ443=1),2,IF(踏み台シート!AJ229=1,1,"")))</f>
        <v/>
      </c>
      <c r="AK19" s="307" t="str">
        <f>IF($AK$8&gt;=DATE(2023,5,8),IF('別紙3-3_要件ﾁｪｯｸﾘｽﾄ(0508以降)'!$C$28="×","",IF(AND(踏み台シート!AK229=1,踏み台シート!AK443=1),2,IF(踏み台シート!AK229=1,1,""))),IF(AND(踏み台シート!AK229=1,踏み台シート!AK443=1),2,IF(踏み台シート!AK229=1,1,"")))</f>
        <v/>
      </c>
      <c r="AL19" s="307" t="str">
        <f>IF($AL$8&gt;=DATE(2023,5,8),IF('別紙3-3_要件ﾁｪｯｸﾘｽﾄ(0508以降)'!$C$28="×","",IF(AND(踏み台シート!AL229=1,踏み台シート!AL443=1),2,IF(踏み台シート!AL229=1,1,""))),IF(AND(踏み台シート!AL229=1,踏み台シート!AL443=1),2,IF(踏み台シート!AL229=1,1,"")))</f>
        <v/>
      </c>
      <c r="AM19" s="307" t="str">
        <f>IF($AM$8&gt;=DATE(2023,5,8),IF('別紙3-3_要件ﾁｪｯｸﾘｽﾄ(0508以降)'!$C$28="×","",IF(AND(踏み台シート!AM229=1,踏み台シート!AM443=1),2,IF(踏み台シート!AM229=1,1,""))),IF(AND(踏み台シート!AM229=1,踏み台シート!AM443=1),2,IF(踏み台シート!AM229=1,1,"")))</f>
        <v/>
      </c>
      <c r="AN19" s="307" t="str">
        <f>IF($AN$8&gt;=DATE(2023,5,8),IF('別紙3-3_要件ﾁｪｯｸﾘｽﾄ(0508以降)'!$C$28="×","",IF(AND(踏み台シート!AN229=1,踏み台シート!AN443=1),2,IF(踏み台シート!AN229=1,1,""))),IF(AND(踏み台シート!AN229=1,踏み台シート!AN443=1),2,IF(踏み台シート!AN229=1,1,"")))</f>
        <v/>
      </c>
      <c r="AO19" s="307" t="str">
        <f>IF($AO$8&gt;=DATE(2023,5,8),IF('別紙3-3_要件ﾁｪｯｸﾘｽﾄ(0508以降)'!$C$28="×","",IF(AND(踏み台シート!AO229=1,踏み台シート!AO443=1),2,IF(踏み台シート!AO229=1,1,""))),IF(AND(踏み台シート!AO229=1,踏み台シート!AO443=1),2,IF(踏み台シート!AO229=1,1,"")))</f>
        <v/>
      </c>
      <c r="AP19" s="307" t="str">
        <f>IF($AP$8&gt;=DATE(2023,5,8),IF('別紙3-3_要件ﾁｪｯｸﾘｽﾄ(0508以降)'!$C$28="×","",IF(AND(踏み台シート!AP229=1,踏み台シート!AP443=1),2,IF(踏み台シート!AP229=1,1,""))),IF(AND(踏み台シート!AP229=1,踏み台シート!AP443=1),2,IF(踏み台シート!AP229=1,1,"")))</f>
        <v/>
      </c>
      <c r="AQ19" s="307" t="str">
        <f>IF($AQ$8&gt;=DATE(2023,5,8),IF('別紙3-3_要件ﾁｪｯｸﾘｽﾄ(0508以降)'!$C$28="×","",IF(AND(踏み台シート!AQ229=1,踏み台シート!AQ443=1),2,IF(踏み台シート!AQ229=1,1,""))),IF(AND(踏み台シート!AQ229=1,踏み台シート!AQ443=1),2,IF(踏み台シート!AQ229=1,1,"")))</f>
        <v/>
      </c>
      <c r="AR19" s="307" t="str">
        <f>IF($AR$8&gt;=DATE(2023,5,8),IF('別紙3-3_要件ﾁｪｯｸﾘｽﾄ(0508以降)'!$C$28="×","",IF(AND(踏み台シート!AR229=1,踏み台シート!AR443=1),2,IF(踏み台シート!AR229=1,1,""))),IF(AND(踏み台シート!AR229=1,踏み台シート!AR443=1),2,IF(踏み台シート!AR229=1,1,"")))</f>
        <v/>
      </c>
      <c r="AS19" s="307" t="str">
        <f>IF($AS$8&gt;=DATE(2023,5,8),IF('別紙3-3_要件ﾁｪｯｸﾘｽﾄ(0508以降)'!$C$28="×","",IF(AND(踏み台シート!AS229=1,踏み台シート!AS443=1),2,IF(踏み台シート!AS229=1,1,""))),IF(AND(踏み台シート!AS229=1,踏み台シート!AS443=1),2,IF(踏み台シート!AS229=1,1,"")))</f>
        <v/>
      </c>
      <c r="AT19" s="307" t="str">
        <f>IF($AT$8&gt;=DATE(2023,5,8),IF('別紙3-3_要件ﾁｪｯｸﾘｽﾄ(0508以降)'!$C$28="×","",IF(AND(踏み台シート!AT229=1,踏み台シート!AT443=1),2,IF(踏み台シート!AT229=1,1,""))),IF(AND(踏み台シート!AT229=1,踏み台シート!AT443=1),2,IF(踏み台シート!AT229=1,1,"")))</f>
        <v/>
      </c>
      <c r="AU19" s="307" t="str">
        <f>IF($AU$8&gt;=DATE(2023,5,8),IF('別紙3-3_要件ﾁｪｯｸﾘｽﾄ(0508以降)'!$C$28="×","",IF(AND(踏み台シート!AU229=1,踏み台シート!AU443=1),2,IF(踏み台シート!AU229=1,1,""))),IF(AND(踏み台シート!AU229=1,踏み台シート!AU443=1),2,IF(踏み台シート!AU229=1,1,"")))</f>
        <v/>
      </c>
      <c r="AV19" s="307" t="str">
        <f>IF($AV$8&gt;=DATE(2023,5,8),IF('別紙3-3_要件ﾁｪｯｸﾘｽﾄ(0508以降)'!$C$28="×","",IF(AND(踏み台シート!AV229=1,踏み台シート!AV443=1),2,IF(踏み台シート!AV229=1,1,""))),IF(AND(踏み台シート!AV229=1,踏み台シート!AV443=1),2,IF(踏み台シート!AV229=1,1,"")))</f>
        <v/>
      </c>
      <c r="AW19" s="307" t="str">
        <f>IF($AW$8&gt;=DATE(2023,5,8),IF('別紙3-3_要件ﾁｪｯｸﾘｽﾄ(0508以降)'!$C$28="×","",IF(AND(踏み台シート!AW229=1,踏み台シート!AW443=1),2,IF(踏み台シート!AW229=1,1,""))),IF(AND(踏み台シート!AW229=1,踏み台シート!AW443=1),2,IF(踏み台シート!AW229=1,1,"")))</f>
        <v/>
      </c>
      <c r="AX19" s="307" t="str">
        <f>IF($AX$8&gt;=DATE(2023,5,8),IF('別紙3-3_要件ﾁｪｯｸﾘｽﾄ(0508以降)'!$C$28="×","",IF(AND(踏み台シート!AX229=1,踏み台シート!AX443=1),2,IF(踏み台シート!AX229=1,1,""))),IF(AND(踏み台シート!AX229=1,踏み台シート!AX443=1),2,IF(踏み台シート!AX229=1,1,"")))</f>
        <v/>
      </c>
      <c r="AY19" s="307" t="str">
        <f>IF($AY$8&gt;=DATE(2023,5,8),IF('別紙3-3_要件ﾁｪｯｸﾘｽﾄ(0508以降)'!$C$28="×","",IF(AND(踏み台シート!AY229=1,踏み台シート!AY443=1),2,IF(踏み台シート!AY229=1,1,""))),IF(AND(踏み台シート!AY229=1,踏み台シート!AY443=1),2,IF(踏み台シート!AY229=1,1,"")))</f>
        <v/>
      </c>
      <c r="AZ19" s="307" t="str">
        <f>IF($AZ$8&gt;=DATE(2023,5,8),IF('別紙3-3_要件ﾁｪｯｸﾘｽﾄ(0508以降)'!$C$28="×","",IF(AND(踏み台シート!AZ229=1,踏み台シート!AZ443=1),2,IF(踏み台シート!AZ229=1,1,""))),IF(AND(踏み台シート!AZ229=1,踏み台シート!AZ443=1),2,IF(踏み台シート!AZ229=1,1,"")))</f>
        <v/>
      </c>
      <c r="BA19" s="307" t="str">
        <f>IF($BA$8&gt;=DATE(2023,5,8),IF('別紙3-3_要件ﾁｪｯｸﾘｽﾄ(0508以降)'!$C$28="×","",IF(AND(踏み台シート!BA229=1,踏み台シート!BA443=1),2,IF(踏み台シート!BA229=1,1,""))),IF(AND(踏み台シート!BA229=1,踏み台シート!BA443=1),2,IF(踏み台シート!BA229=1,1,"")))</f>
        <v/>
      </c>
      <c r="BB19" s="311" t="str">
        <f t="shared" si="2"/>
        <v/>
      </c>
      <c r="BC19" s="300" t="str">
        <f t="shared" si="3"/>
        <v/>
      </c>
      <c r="BD19" s="300" t="str">
        <f t="shared" si="4"/>
        <v/>
      </c>
    </row>
    <row r="20" spans="1:56" ht="24" customHeight="1">
      <c r="A20" s="307" t="str">
        <f t="shared" si="5"/>
        <v/>
      </c>
      <c r="B20" s="313" t="str">
        <f>IF('別紙3-1_区分⑤所要額内訳'!B22="","",'別紙3-1_区分⑤所要額内訳'!B22)</f>
        <v/>
      </c>
      <c r="C20" s="307" t="str">
        <f>IF('別紙3-1_区分⑤所要額内訳'!C22="","",'別紙3-1_区分⑤所要額内訳'!C22)</f>
        <v/>
      </c>
      <c r="D20" s="307">
        <f>IF($D$8&gt;=DATE(2023,5,8),IF('別紙3-3_要件ﾁｪｯｸﾘｽﾄ(0508以降)'!$C$28="×","",IF(AND(踏み台シート!D230=1,踏み台シート!D444=1),2,IF(踏み台シート!D230=1,1,""))),IF(AND(踏み台シート!D230=1,踏み台シート!D444=1),2,IF(踏み台シート!D230=1,1,"")))</f>
        <v>1</v>
      </c>
      <c r="E20" s="307" t="str">
        <f>IF($E$8&gt;=DATE(2023,5,8),IF('別紙3-3_要件ﾁｪｯｸﾘｽﾄ(0508以降)'!$C$28="×","",IF(AND(踏み台シート!E230=1,踏み台シート!E444=1),2,IF(踏み台シート!E230=1,1,""))),IF(AND(踏み台シート!E230=1,踏み台シート!E444=1),2,IF(踏み台シート!E230=1,1,"")))</f>
        <v/>
      </c>
      <c r="F20" s="307" t="str">
        <f>IF($F$8&gt;=DATE(2023,5,8),IF('別紙3-3_要件ﾁｪｯｸﾘｽﾄ(0508以降)'!$C$28="×","",IF(AND(踏み台シート!F230=1,踏み台シート!F444=1),2,IF(踏み台シート!F230=1,1,""))),IF(AND(踏み台シート!F230=1,踏み台シート!F444=1),2,IF(踏み台シート!F230=1,1,"")))</f>
        <v/>
      </c>
      <c r="G20" s="307" t="str">
        <f>IF($G$8&gt;=DATE(2023,5,8),IF('別紙3-3_要件ﾁｪｯｸﾘｽﾄ(0508以降)'!$C$28="×","",IF(AND(踏み台シート!G230=1,踏み台シート!G444=1),2,IF(踏み台シート!G230=1,1,""))),IF(AND(踏み台シート!G230=1,踏み台シート!G444=1),2,IF(踏み台シート!G230=1,1,"")))</f>
        <v/>
      </c>
      <c r="H20" s="307" t="str">
        <f>IF($H$8&gt;=DATE(2023,5,8),IF('別紙3-3_要件ﾁｪｯｸﾘｽﾄ(0508以降)'!$C$28="×","",IF(AND(踏み台シート!H230=1,踏み台シート!H444=1),2,IF(踏み台シート!H230=1,1,""))),IF(AND(踏み台シート!H230=1,踏み台シート!H444=1),2,IF(踏み台シート!H230=1,1,"")))</f>
        <v/>
      </c>
      <c r="I20" s="307" t="str">
        <f>IF($I$8&gt;=DATE(2023,5,8),IF('別紙3-3_要件ﾁｪｯｸﾘｽﾄ(0508以降)'!$C$28="×","",IF(AND(踏み台シート!I230=1,踏み台シート!I444=1),2,IF(踏み台シート!I230=1,1,""))),IF(AND(踏み台シート!I230=1,踏み台シート!I444=1),2,IF(踏み台シート!I230=1,1,"")))</f>
        <v/>
      </c>
      <c r="J20" s="307" t="str">
        <f>IF($J$8&gt;=DATE(2023,5,8),IF('別紙3-3_要件ﾁｪｯｸﾘｽﾄ(0508以降)'!$C$28="×","",IF(AND(踏み台シート!J230=1,踏み台シート!J444=1),2,IF(踏み台シート!J230=1,1,""))),IF(AND(踏み台シート!J230=1,踏み台シート!J444=1),2,IF(踏み台シート!J230=1,1,"")))</f>
        <v/>
      </c>
      <c r="K20" s="307" t="str">
        <f>IF($K$8&gt;=DATE(2023,5,8),IF('別紙3-3_要件ﾁｪｯｸﾘｽﾄ(0508以降)'!$C$28="×","",IF(AND(踏み台シート!K230=1,踏み台シート!K444=1),2,IF(踏み台シート!K230=1,1,""))),IF(AND(踏み台シート!K230=1,踏み台シート!K444=1),2,IF(踏み台シート!K230=1,1,"")))</f>
        <v/>
      </c>
      <c r="L20" s="307" t="str">
        <f>IF($L$8&gt;=DATE(2023,5,8),IF('別紙3-3_要件ﾁｪｯｸﾘｽﾄ(0508以降)'!$C$28="×","",IF(AND(踏み台シート!L230=1,踏み台シート!L444=1),2,IF(踏み台シート!L230=1,1,""))),IF(AND(踏み台シート!L230=1,踏み台シート!L444=1),2,IF(踏み台シート!L230=1,1,"")))</f>
        <v/>
      </c>
      <c r="M20" s="307" t="str">
        <f>IF($M$8&gt;=DATE(2023,5,8),IF('別紙3-3_要件ﾁｪｯｸﾘｽﾄ(0508以降)'!$C$28="×","",IF(AND(踏み台シート!M230=1,踏み台シート!M444=1),2,IF(踏み台シート!M230=1,1,""))),IF(AND(踏み台シート!M230=1,踏み台シート!M444=1),2,IF(踏み台シート!M230=1,1,"")))</f>
        <v/>
      </c>
      <c r="N20" s="307" t="str">
        <f>IF($N$8&gt;=DATE(2023,5,8),IF('別紙3-3_要件ﾁｪｯｸﾘｽﾄ(0508以降)'!$C$28="×","",IF(AND(踏み台シート!N230=1,踏み台シート!N444=1),2,IF(踏み台シート!N230=1,1,""))),IF(AND(踏み台シート!N230=1,踏み台シート!N444=1),2,IF(踏み台シート!N230=1,1,"")))</f>
        <v/>
      </c>
      <c r="O20" s="307" t="str">
        <f>IF($O$8&gt;=DATE(2023,5,8),IF('別紙3-3_要件ﾁｪｯｸﾘｽﾄ(0508以降)'!$C$28="×","",IF(AND(踏み台シート!O230=1,踏み台シート!O444=1),2,IF(踏み台シート!O230=1,1,""))),IF(AND(踏み台シート!O230=1,踏み台シート!O444=1),2,IF(踏み台シート!O230=1,1,"")))</f>
        <v/>
      </c>
      <c r="P20" s="307" t="str">
        <f>IF($P$8&gt;=DATE(2023,5,8),IF('別紙3-3_要件ﾁｪｯｸﾘｽﾄ(0508以降)'!$C$28="×","",IF(AND(踏み台シート!P230=1,踏み台シート!P444=1),2,IF(踏み台シート!P230=1,1,""))),IF(AND(踏み台シート!P230=1,踏み台シート!P444=1),2,IF(踏み台シート!P230=1,1,"")))</f>
        <v/>
      </c>
      <c r="Q20" s="307" t="str">
        <f>IF($Q$8&gt;=DATE(2023,5,8),IF('別紙3-3_要件ﾁｪｯｸﾘｽﾄ(0508以降)'!$C$28="×","",IF(AND(踏み台シート!Q230=1,踏み台シート!Q444=1),2,IF(踏み台シート!Q230=1,1,""))),IF(AND(踏み台シート!Q230=1,踏み台シート!Q444=1),2,IF(踏み台シート!Q230=1,1,"")))</f>
        <v/>
      </c>
      <c r="R20" s="307" t="str">
        <f>IF($R$8&gt;=DATE(2023,5,8),IF('別紙3-3_要件ﾁｪｯｸﾘｽﾄ(0508以降)'!$C$28="×","",IF(AND(踏み台シート!R230=1,踏み台シート!R444=1),2,IF(踏み台シート!R230=1,1,""))),IF(AND(踏み台シート!R230=1,踏み台シート!R444=1),2,IF(踏み台シート!R230=1,1,"")))</f>
        <v/>
      </c>
      <c r="S20" s="307" t="str">
        <f>IF($S$8&gt;=DATE(2023,5,8),IF('別紙3-3_要件ﾁｪｯｸﾘｽﾄ(0508以降)'!$C$28="×","",IF(AND(踏み台シート!S230=1,踏み台シート!S444=1),2,IF(踏み台シート!S230=1,1,""))),IF(AND(踏み台シート!S230=1,踏み台シート!S444=1),2,IF(踏み台シート!S230=1,1,"")))</f>
        <v/>
      </c>
      <c r="T20" s="307" t="str">
        <f>IF($T$8&gt;=DATE(2023,5,8),IF('別紙3-3_要件ﾁｪｯｸﾘｽﾄ(0508以降)'!$C$28="×","",IF(AND(踏み台シート!T230=1,踏み台シート!T444=1),2,IF(踏み台シート!T230=1,1,""))),IF(AND(踏み台シート!T230=1,踏み台シート!T444=1),2,IF(踏み台シート!T230=1,1,"")))</f>
        <v/>
      </c>
      <c r="U20" s="307" t="str">
        <f>IF($U$8&gt;=DATE(2023,5,8),IF('別紙3-3_要件ﾁｪｯｸﾘｽﾄ(0508以降)'!$C$28="×","",IF(AND(踏み台シート!U230=1,踏み台シート!U444=1),2,IF(踏み台シート!U230=1,1,""))),IF(AND(踏み台シート!U230=1,踏み台シート!U444=1),2,IF(踏み台シート!U230=1,1,"")))</f>
        <v/>
      </c>
      <c r="V20" s="307" t="str">
        <f>IF($V$8&gt;=DATE(2023,5,8),IF('別紙3-3_要件ﾁｪｯｸﾘｽﾄ(0508以降)'!$C$28="×","",IF(AND(踏み台シート!V230=1,踏み台シート!V444=1),2,IF(踏み台シート!V230=1,1,""))),IF(AND(踏み台シート!V230=1,踏み台シート!V444=1),2,IF(踏み台シート!V230=1,1,"")))</f>
        <v/>
      </c>
      <c r="W20" s="307" t="str">
        <f>IF($W$8&gt;=DATE(2023,5,8),IF('別紙3-3_要件ﾁｪｯｸﾘｽﾄ(0508以降)'!$C$28="×","",IF(AND(踏み台シート!W230=1,踏み台シート!W444=1),2,IF(踏み台シート!W230=1,1,""))),IF(AND(踏み台シート!W230=1,踏み台シート!W444=1),2,IF(踏み台シート!W230=1,1,"")))</f>
        <v/>
      </c>
      <c r="X20" s="307" t="str">
        <f>IF($X$8&gt;=DATE(2023,5,8),IF('別紙3-3_要件ﾁｪｯｸﾘｽﾄ(0508以降)'!$C$28="×","",IF(AND(踏み台シート!X230=1,踏み台シート!X444=1),2,IF(踏み台シート!X230=1,1,""))),IF(AND(踏み台シート!X230=1,踏み台シート!X444=1),2,IF(踏み台シート!X230=1,1,"")))</f>
        <v/>
      </c>
      <c r="Y20" s="307" t="str">
        <f>IF($Y$8&gt;=DATE(2023,5,8),IF('別紙3-3_要件ﾁｪｯｸﾘｽﾄ(0508以降)'!$C$28="×","",IF(AND(踏み台シート!Y230=1,踏み台シート!Y444=1),2,IF(踏み台シート!Y230=1,1,""))),IF(AND(踏み台シート!Y230=1,踏み台シート!Y444=1),2,IF(踏み台シート!Y230=1,1,"")))</f>
        <v/>
      </c>
      <c r="Z20" s="307" t="str">
        <f>IF($Z$8&gt;=DATE(2023,5,8),IF('別紙3-3_要件ﾁｪｯｸﾘｽﾄ(0508以降)'!$C$28="×","",IF(AND(踏み台シート!Z230=1,踏み台シート!Z444=1),2,IF(踏み台シート!Z230=1,1,""))),IF(AND(踏み台シート!Z230=1,踏み台シート!Z444=1),2,IF(踏み台シート!Z230=1,1,"")))</f>
        <v/>
      </c>
      <c r="AA20" s="307" t="str">
        <f>IF($AA$8&gt;=DATE(2023,5,8),IF('別紙3-3_要件ﾁｪｯｸﾘｽﾄ(0508以降)'!$C$28="×","",IF(AND(踏み台シート!AA230=1,踏み台シート!AA444=1),2,IF(踏み台シート!AA230=1,1,""))),IF(AND(踏み台シート!AA230=1,踏み台シート!AA444=1),2,IF(踏み台シート!AA230=1,1,"")))</f>
        <v/>
      </c>
      <c r="AB20" s="307" t="str">
        <f>IF($AB$8&gt;=DATE(2023,5,8),IF('別紙3-3_要件ﾁｪｯｸﾘｽﾄ(0508以降)'!$C$28="×","",IF(AND(踏み台シート!AB230=1,踏み台シート!AB444=1),2,IF(踏み台シート!AB230=1,1,""))),IF(AND(踏み台シート!AB230=1,踏み台シート!AB444=1),2,IF(踏み台シート!AB230=1,1,"")))</f>
        <v/>
      </c>
      <c r="AC20" s="307" t="str">
        <f>IF($AC$8&gt;=DATE(2023,5,8),IF('別紙3-3_要件ﾁｪｯｸﾘｽﾄ(0508以降)'!$C$28="×","",IF(AND(踏み台シート!AC230=1,踏み台シート!AC444=1),2,IF(踏み台シート!AC230=1,1,""))),IF(AND(踏み台シート!AC230=1,踏み台シート!AC444=1),2,IF(踏み台シート!AC230=1,1,"")))</f>
        <v/>
      </c>
      <c r="AD20" s="307" t="str">
        <f>IF($AD$8&gt;=DATE(2023,5,8),IF('別紙3-3_要件ﾁｪｯｸﾘｽﾄ(0508以降)'!$C$28="×","",IF(AND(踏み台シート!AD230=1,踏み台シート!AD444=1),2,IF(踏み台シート!AD230=1,1,""))),IF(AND(踏み台シート!AD230=1,踏み台シート!AD444=1),2,IF(踏み台シート!AD230=1,1,"")))</f>
        <v/>
      </c>
      <c r="AE20" s="307" t="str">
        <f>IF($AE$8&gt;=DATE(2023,5,8),IF('別紙3-3_要件ﾁｪｯｸﾘｽﾄ(0508以降)'!$C$28="×","",IF(AND(踏み台シート!AE230=1,踏み台シート!AE444=1),2,IF(踏み台シート!AE230=1,1,""))),IF(AND(踏み台シート!AE230=1,踏み台シート!AE444=1),2,IF(踏み台シート!AE230=1,1,"")))</f>
        <v/>
      </c>
      <c r="AF20" s="307" t="str">
        <f>IF($AF$8&gt;=DATE(2023,5,8),IF('別紙3-3_要件ﾁｪｯｸﾘｽﾄ(0508以降)'!$C$28="×","",IF(AND(踏み台シート!AF230=1,踏み台シート!AF444=1),2,IF(踏み台シート!AF230=1,1,""))),IF(AND(踏み台シート!AF230=1,踏み台シート!AF444=1),2,IF(踏み台シート!AF230=1,1,"")))</f>
        <v/>
      </c>
      <c r="AG20" s="307" t="str">
        <f>IF($AG$8&gt;=DATE(2023,5,8),IF('別紙3-3_要件ﾁｪｯｸﾘｽﾄ(0508以降)'!$C$28="×","",IF(AND(踏み台シート!AG230=1,踏み台シート!AG444=1),2,IF(踏み台シート!AG230=1,1,""))),IF(AND(踏み台シート!AG230=1,踏み台シート!AG444=1),2,IF(踏み台シート!AG230=1,1,"")))</f>
        <v/>
      </c>
      <c r="AH20" s="307" t="str">
        <f>IF($AH$8&gt;=DATE(2023,5,8),IF('別紙3-3_要件ﾁｪｯｸﾘｽﾄ(0508以降)'!$C$28="×","",IF(AND(踏み台シート!AH230=1,踏み台シート!AH444=1),2,IF(踏み台シート!AH230=1,1,""))),IF(AND(踏み台シート!AH230=1,踏み台シート!AH444=1),2,IF(踏み台シート!AH230=1,1,"")))</f>
        <v/>
      </c>
      <c r="AI20" s="307" t="str">
        <f>IF($AI$8&gt;=DATE(2023,5,8),IF('別紙3-3_要件ﾁｪｯｸﾘｽﾄ(0508以降)'!$C$28="×","",IF(AND(踏み台シート!AI230=1,踏み台シート!AI444=1),2,IF(踏み台シート!AI230=1,1,""))),IF(AND(踏み台シート!AI230=1,踏み台シート!AI444=1),2,IF(踏み台シート!AI230=1,1,"")))</f>
        <v/>
      </c>
      <c r="AJ20" s="307" t="str">
        <f>IF($AJ$8&gt;=DATE(2023,5,8),IF('別紙3-3_要件ﾁｪｯｸﾘｽﾄ(0508以降)'!$C$28="×","",IF(AND(踏み台シート!AJ230=1,踏み台シート!AJ444=1),2,IF(踏み台シート!AJ230=1,1,""))),IF(AND(踏み台シート!AJ230=1,踏み台シート!AJ444=1),2,IF(踏み台シート!AJ230=1,1,"")))</f>
        <v/>
      </c>
      <c r="AK20" s="307" t="str">
        <f>IF($AK$8&gt;=DATE(2023,5,8),IF('別紙3-3_要件ﾁｪｯｸﾘｽﾄ(0508以降)'!$C$28="×","",IF(AND(踏み台シート!AK230=1,踏み台シート!AK444=1),2,IF(踏み台シート!AK230=1,1,""))),IF(AND(踏み台シート!AK230=1,踏み台シート!AK444=1),2,IF(踏み台シート!AK230=1,1,"")))</f>
        <v/>
      </c>
      <c r="AL20" s="307" t="str">
        <f>IF($AL$8&gt;=DATE(2023,5,8),IF('別紙3-3_要件ﾁｪｯｸﾘｽﾄ(0508以降)'!$C$28="×","",IF(AND(踏み台シート!AL230=1,踏み台シート!AL444=1),2,IF(踏み台シート!AL230=1,1,""))),IF(AND(踏み台シート!AL230=1,踏み台シート!AL444=1),2,IF(踏み台シート!AL230=1,1,"")))</f>
        <v/>
      </c>
      <c r="AM20" s="307" t="str">
        <f>IF($AM$8&gt;=DATE(2023,5,8),IF('別紙3-3_要件ﾁｪｯｸﾘｽﾄ(0508以降)'!$C$28="×","",IF(AND(踏み台シート!AM230=1,踏み台シート!AM444=1),2,IF(踏み台シート!AM230=1,1,""))),IF(AND(踏み台シート!AM230=1,踏み台シート!AM444=1),2,IF(踏み台シート!AM230=1,1,"")))</f>
        <v/>
      </c>
      <c r="AN20" s="307" t="str">
        <f>IF($AN$8&gt;=DATE(2023,5,8),IF('別紙3-3_要件ﾁｪｯｸﾘｽﾄ(0508以降)'!$C$28="×","",IF(AND(踏み台シート!AN230=1,踏み台シート!AN444=1),2,IF(踏み台シート!AN230=1,1,""))),IF(AND(踏み台シート!AN230=1,踏み台シート!AN444=1),2,IF(踏み台シート!AN230=1,1,"")))</f>
        <v/>
      </c>
      <c r="AO20" s="307" t="str">
        <f>IF($AO$8&gt;=DATE(2023,5,8),IF('別紙3-3_要件ﾁｪｯｸﾘｽﾄ(0508以降)'!$C$28="×","",IF(AND(踏み台シート!AO230=1,踏み台シート!AO444=1),2,IF(踏み台シート!AO230=1,1,""))),IF(AND(踏み台シート!AO230=1,踏み台シート!AO444=1),2,IF(踏み台シート!AO230=1,1,"")))</f>
        <v/>
      </c>
      <c r="AP20" s="307" t="str">
        <f>IF($AP$8&gt;=DATE(2023,5,8),IF('別紙3-3_要件ﾁｪｯｸﾘｽﾄ(0508以降)'!$C$28="×","",IF(AND(踏み台シート!AP230=1,踏み台シート!AP444=1),2,IF(踏み台シート!AP230=1,1,""))),IF(AND(踏み台シート!AP230=1,踏み台シート!AP444=1),2,IF(踏み台シート!AP230=1,1,"")))</f>
        <v/>
      </c>
      <c r="AQ20" s="307" t="str">
        <f>IF($AQ$8&gt;=DATE(2023,5,8),IF('別紙3-3_要件ﾁｪｯｸﾘｽﾄ(0508以降)'!$C$28="×","",IF(AND(踏み台シート!AQ230=1,踏み台シート!AQ444=1),2,IF(踏み台シート!AQ230=1,1,""))),IF(AND(踏み台シート!AQ230=1,踏み台シート!AQ444=1),2,IF(踏み台シート!AQ230=1,1,"")))</f>
        <v/>
      </c>
      <c r="AR20" s="307" t="str">
        <f>IF($AR$8&gt;=DATE(2023,5,8),IF('別紙3-3_要件ﾁｪｯｸﾘｽﾄ(0508以降)'!$C$28="×","",IF(AND(踏み台シート!AR230=1,踏み台シート!AR444=1),2,IF(踏み台シート!AR230=1,1,""))),IF(AND(踏み台シート!AR230=1,踏み台シート!AR444=1),2,IF(踏み台シート!AR230=1,1,"")))</f>
        <v/>
      </c>
      <c r="AS20" s="307" t="str">
        <f>IF($AS$8&gt;=DATE(2023,5,8),IF('別紙3-3_要件ﾁｪｯｸﾘｽﾄ(0508以降)'!$C$28="×","",IF(AND(踏み台シート!AS230=1,踏み台シート!AS444=1),2,IF(踏み台シート!AS230=1,1,""))),IF(AND(踏み台シート!AS230=1,踏み台シート!AS444=1),2,IF(踏み台シート!AS230=1,1,"")))</f>
        <v/>
      </c>
      <c r="AT20" s="307" t="str">
        <f>IF($AT$8&gt;=DATE(2023,5,8),IF('別紙3-3_要件ﾁｪｯｸﾘｽﾄ(0508以降)'!$C$28="×","",IF(AND(踏み台シート!AT230=1,踏み台シート!AT444=1),2,IF(踏み台シート!AT230=1,1,""))),IF(AND(踏み台シート!AT230=1,踏み台シート!AT444=1),2,IF(踏み台シート!AT230=1,1,"")))</f>
        <v/>
      </c>
      <c r="AU20" s="307" t="str">
        <f>IF($AU$8&gt;=DATE(2023,5,8),IF('別紙3-3_要件ﾁｪｯｸﾘｽﾄ(0508以降)'!$C$28="×","",IF(AND(踏み台シート!AU230=1,踏み台シート!AU444=1),2,IF(踏み台シート!AU230=1,1,""))),IF(AND(踏み台シート!AU230=1,踏み台シート!AU444=1),2,IF(踏み台シート!AU230=1,1,"")))</f>
        <v/>
      </c>
      <c r="AV20" s="307" t="str">
        <f>IF($AV$8&gt;=DATE(2023,5,8),IF('別紙3-3_要件ﾁｪｯｸﾘｽﾄ(0508以降)'!$C$28="×","",IF(AND(踏み台シート!AV230=1,踏み台シート!AV444=1),2,IF(踏み台シート!AV230=1,1,""))),IF(AND(踏み台シート!AV230=1,踏み台シート!AV444=1),2,IF(踏み台シート!AV230=1,1,"")))</f>
        <v/>
      </c>
      <c r="AW20" s="307" t="str">
        <f>IF($AW$8&gt;=DATE(2023,5,8),IF('別紙3-3_要件ﾁｪｯｸﾘｽﾄ(0508以降)'!$C$28="×","",IF(AND(踏み台シート!AW230=1,踏み台シート!AW444=1),2,IF(踏み台シート!AW230=1,1,""))),IF(AND(踏み台シート!AW230=1,踏み台シート!AW444=1),2,IF(踏み台シート!AW230=1,1,"")))</f>
        <v/>
      </c>
      <c r="AX20" s="307" t="str">
        <f>IF($AX$8&gt;=DATE(2023,5,8),IF('別紙3-3_要件ﾁｪｯｸﾘｽﾄ(0508以降)'!$C$28="×","",IF(AND(踏み台シート!AX230=1,踏み台シート!AX444=1),2,IF(踏み台シート!AX230=1,1,""))),IF(AND(踏み台シート!AX230=1,踏み台シート!AX444=1),2,IF(踏み台シート!AX230=1,1,"")))</f>
        <v/>
      </c>
      <c r="AY20" s="307" t="str">
        <f>IF($AY$8&gt;=DATE(2023,5,8),IF('別紙3-3_要件ﾁｪｯｸﾘｽﾄ(0508以降)'!$C$28="×","",IF(AND(踏み台シート!AY230=1,踏み台シート!AY444=1),2,IF(踏み台シート!AY230=1,1,""))),IF(AND(踏み台シート!AY230=1,踏み台シート!AY444=1),2,IF(踏み台シート!AY230=1,1,"")))</f>
        <v/>
      </c>
      <c r="AZ20" s="307" t="str">
        <f>IF($AZ$8&gt;=DATE(2023,5,8),IF('別紙3-3_要件ﾁｪｯｸﾘｽﾄ(0508以降)'!$C$28="×","",IF(AND(踏み台シート!AZ230=1,踏み台シート!AZ444=1),2,IF(踏み台シート!AZ230=1,1,""))),IF(AND(踏み台シート!AZ230=1,踏み台シート!AZ444=1),2,IF(踏み台シート!AZ230=1,1,"")))</f>
        <v/>
      </c>
      <c r="BA20" s="307" t="str">
        <f>IF($BA$8&gt;=DATE(2023,5,8),IF('別紙3-3_要件ﾁｪｯｸﾘｽﾄ(0508以降)'!$C$28="×","",IF(AND(踏み台シート!BA230=1,踏み台シート!BA444=1),2,IF(踏み台シート!BA230=1,1,""))),IF(AND(踏み台シート!BA230=1,踏み台シート!BA444=1),2,IF(踏み台シート!BA230=1,1,"")))</f>
        <v/>
      </c>
      <c r="BB20" s="311" t="str">
        <f t="shared" si="2"/>
        <v/>
      </c>
      <c r="BC20" s="300" t="str">
        <f t="shared" si="3"/>
        <v/>
      </c>
      <c r="BD20" s="300" t="str">
        <f t="shared" si="4"/>
        <v/>
      </c>
    </row>
    <row r="21" spans="1:56" ht="24" customHeight="1">
      <c r="A21" s="307" t="str">
        <f t="shared" si="5"/>
        <v/>
      </c>
      <c r="B21" s="313" t="str">
        <f>IF('別紙3-1_区分⑤所要額内訳'!B23="","",'別紙3-1_区分⑤所要額内訳'!B23)</f>
        <v/>
      </c>
      <c r="C21" s="307" t="str">
        <f>IF('別紙3-1_区分⑤所要額内訳'!C23="","",'別紙3-1_区分⑤所要額内訳'!C23)</f>
        <v/>
      </c>
      <c r="D21" s="307">
        <f>IF($D$8&gt;=DATE(2023,5,8),IF('別紙3-3_要件ﾁｪｯｸﾘｽﾄ(0508以降)'!$C$28="×","",IF(AND(踏み台シート!D231=1,踏み台シート!D445=1),2,IF(踏み台シート!D231=1,1,""))),IF(AND(踏み台シート!D231=1,踏み台シート!D445=1),2,IF(踏み台シート!D231=1,1,"")))</f>
        <v>1</v>
      </c>
      <c r="E21" s="307" t="str">
        <f>IF($E$8&gt;=DATE(2023,5,8),IF('別紙3-3_要件ﾁｪｯｸﾘｽﾄ(0508以降)'!$C$28="×","",IF(AND(踏み台シート!E231=1,踏み台シート!E445=1),2,IF(踏み台シート!E231=1,1,""))),IF(AND(踏み台シート!E231=1,踏み台シート!E445=1),2,IF(踏み台シート!E231=1,1,"")))</f>
        <v/>
      </c>
      <c r="F21" s="307" t="str">
        <f>IF($F$8&gt;=DATE(2023,5,8),IF('別紙3-3_要件ﾁｪｯｸﾘｽﾄ(0508以降)'!$C$28="×","",IF(AND(踏み台シート!F231=1,踏み台シート!F445=1),2,IF(踏み台シート!F231=1,1,""))),IF(AND(踏み台シート!F231=1,踏み台シート!F445=1),2,IF(踏み台シート!F231=1,1,"")))</f>
        <v/>
      </c>
      <c r="G21" s="307" t="str">
        <f>IF($G$8&gt;=DATE(2023,5,8),IF('別紙3-3_要件ﾁｪｯｸﾘｽﾄ(0508以降)'!$C$28="×","",IF(AND(踏み台シート!G231=1,踏み台シート!G445=1),2,IF(踏み台シート!G231=1,1,""))),IF(AND(踏み台シート!G231=1,踏み台シート!G445=1),2,IF(踏み台シート!G231=1,1,"")))</f>
        <v/>
      </c>
      <c r="H21" s="307" t="str">
        <f>IF($H$8&gt;=DATE(2023,5,8),IF('別紙3-3_要件ﾁｪｯｸﾘｽﾄ(0508以降)'!$C$28="×","",IF(AND(踏み台シート!H231=1,踏み台シート!H445=1),2,IF(踏み台シート!H231=1,1,""))),IF(AND(踏み台シート!H231=1,踏み台シート!H445=1),2,IF(踏み台シート!H231=1,1,"")))</f>
        <v/>
      </c>
      <c r="I21" s="307" t="str">
        <f>IF($I$8&gt;=DATE(2023,5,8),IF('別紙3-3_要件ﾁｪｯｸﾘｽﾄ(0508以降)'!$C$28="×","",IF(AND(踏み台シート!I231=1,踏み台シート!I445=1),2,IF(踏み台シート!I231=1,1,""))),IF(AND(踏み台シート!I231=1,踏み台シート!I445=1),2,IF(踏み台シート!I231=1,1,"")))</f>
        <v/>
      </c>
      <c r="J21" s="307" t="str">
        <f>IF($J$8&gt;=DATE(2023,5,8),IF('別紙3-3_要件ﾁｪｯｸﾘｽﾄ(0508以降)'!$C$28="×","",IF(AND(踏み台シート!J231=1,踏み台シート!J445=1),2,IF(踏み台シート!J231=1,1,""))),IF(AND(踏み台シート!J231=1,踏み台シート!J445=1),2,IF(踏み台シート!J231=1,1,"")))</f>
        <v/>
      </c>
      <c r="K21" s="307" t="str">
        <f>IF($K$8&gt;=DATE(2023,5,8),IF('別紙3-3_要件ﾁｪｯｸﾘｽﾄ(0508以降)'!$C$28="×","",IF(AND(踏み台シート!K231=1,踏み台シート!K445=1),2,IF(踏み台シート!K231=1,1,""))),IF(AND(踏み台シート!K231=1,踏み台シート!K445=1),2,IF(踏み台シート!K231=1,1,"")))</f>
        <v/>
      </c>
      <c r="L21" s="307" t="str">
        <f>IF($L$8&gt;=DATE(2023,5,8),IF('別紙3-3_要件ﾁｪｯｸﾘｽﾄ(0508以降)'!$C$28="×","",IF(AND(踏み台シート!L231=1,踏み台シート!L445=1),2,IF(踏み台シート!L231=1,1,""))),IF(AND(踏み台シート!L231=1,踏み台シート!L445=1),2,IF(踏み台シート!L231=1,1,"")))</f>
        <v/>
      </c>
      <c r="M21" s="307" t="str">
        <f>IF($M$8&gt;=DATE(2023,5,8),IF('別紙3-3_要件ﾁｪｯｸﾘｽﾄ(0508以降)'!$C$28="×","",IF(AND(踏み台シート!M231=1,踏み台シート!M445=1),2,IF(踏み台シート!M231=1,1,""))),IF(AND(踏み台シート!M231=1,踏み台シート!M445=1),2,IF(踏み台シート!M231=1,1,"")))</f>
        <v/>
      </c>
      <c r="N21" s="307" t="str">
        <f>IF($N$8&gt;=DATE(2023,5,8),IF('別紙3-3_要件ﾁｪｯｸﾘｽﾄ(0508以降)'!$C$28="×","",IF(AND(踏み台シート!N231=1,踏み台シート!N445=1),2,IF(踏み台シート!N231=1,1,""))),IF(AND(踏み台シート!N231=1,踏み台シート!N445=1),2,IF(踏み台シート!N231=1,1,"")))</f>
        <v/>
      </c>
      <c r="O21" s="307" t="str">
        <f>IF($O$8&gt;=DATE(2023,5,8),IF('別紙3-3_要件ﾁｪｯｸﾘｽﾄ(0508以降)'!$C$28="×","",IF(AND(踏み台シート!O231=1,踏み台シート!O445=1),2,IF(踏み台シート!O231=1,1,""))),IF(AND(踏み台シート!O231=1,踏み台シート!O445=1),2,IF(踏み台シート!O231=1,1,"")))</f>
        <v/>
      </c>
      <c r="P21" s="307" t="str">
        <f>IF($P$8&gt;=DATE(2023,5,8),IF('別紙3-3_要件ﾁｪｯｸﾘｽﾄ(0508以降)'!$C$28="×","",IF(AND(踏み台シート!P231=1,踏み台シート!P445=1),2,IF(踏み台シート!P231=1,1,""))),IF(AND(踏み台シート!P231=1,踏み台シート!P445=1),2,IF(踏み台シート!P231=1,1,"")))</f>
        <v/>
      </c>
      <c r="Q21" s="307" t="str">
        <f>IF($Q$8&gt;=DATE(2023,5,8),IF('別紙3-3_要件ﾁｪｯｸﾘｽﾄ(0508以降)'!$C$28="×","",IF(AND(踏み台シート!Q231=1,踏み台シート!Q445=1),2,IF(踏み台シート!Q231=1,1,""))),IF(AND(踏み台シート!Q231=1,踏み台シート!Q445=1),2,IF(踏み台シート!Q231=1,1,"")))</f>
        <v/>
      </c>
      <c r="R21" s="307" t="str">
        <f>IF($R$8&gt;=DATE(2023,5,8),IF('別紙3-3_要件ﾁｪｯｸﾘｽﾄ(0508以降)'!$C$28="×","",IF(AND(踏み台シート!R231=1,踏み台シート!R445=1),2,IF(踏み台シート!R231=1,1,""))),IF(AND(踏み台シート!R231=1,踏み台シート!R445=1),2,IF(踏み台シート!R231=1,1,"")))</f>
        <v/>
      </c>
      <c r="S21" s="307" t="str">
        <f>IF($S$8&gt;=DATE(2023,5,8),IF('別紙3-3_要件ﾁｪｯｸﾘｽﾄ(0508以降)'!$C$28="×","",IF(AND(踏み台シート!S231=1,踏み台シート!S445=1),2,IF(踏み台シート!S231=1,1,""))),IF(AND(踏み台シート!S231=1,踏み台シート!S445=1),2,IF(踏み台シート!S231=1,1,"")))</f>
        <v/>
      </c>
      <c r="T21" s="307" t="str">
        <f>IF($T$8&gt;=DATE(2023,5,8),IF('別紙3-3_要件ﾁｪｯｸﾘｽﾄ(0508以降)'!$C$28="×","",IF(AND(踏み台シート!T231=1,踏み台シート!T445=1),2,IF(踏み台シート!T231=1,1,""))),IF(AND(踏み台シート!T231=1,踏み台シート!T445=1),2,IF(踏み台シート!T231=1,1,"")))</f>
        <v/>
      </c>
      <c r="U21" s="307" t="str">
        <f>IF($U$8&gt;=DATE(2023,5,8),IF('別紙3-3_要件ﾁｪｯｸﾘｽﾄ(0508以降)'!$C$28="×","",IF(AND(踏み台シート!U231=1,踏み台シート!U445=1),2,IF(踏み台シート!U231=1,1,""))),IF(AND(踏み台シート!U231=1,踏み台シート!U445=1),2,IF(踏み台シート!U231=1,1,"")))</f>
        <v/>
      </c>
      <c r="V21" s="307" t="str">
        <f>IF($V$8&gt;=DATE(2023,5,8),IF('別紙3-3_要件ﾁｪｯｸﾘｽﾄ(0508以降)'!$C$28="×","",IF(AND(踏み台シート!V231=1,踏み台シート!V445=1),2,IF(踏み台シート!V231=1,1,""))),IF(AND(踏み台シート!V231=1,踏み台シート!V445=1),2,IF(踏み台シート!V231=1,1,"")))</f>
        <v/>
      </c>
      <c r="W21" s="307" t="str">
        <f>IF($W$8&gt;=DATE(2023,5,8),IF('別紙3-3_要件ﾁｪｯｸﾘｽﾄ(0508以降)'!$C$28="×","",IF(AND(踏み台シート!W231=1,踏み台シート!W445=1),2,IF(踏み台シート!W231=1,1,""))),IF(AND(踏み台シート!W231=1,踏み台シート!W445=1),2,IF(踏み台シート!W231=1,1,"")))</f>
        <v/>
      </c>
      <c r="X21" s="307" t="str">
        <f>IF($X$8&gt;=DATE(2023,5,8),IF('別紙3-3_要件ﾁｪｯｸﾘｽﾄ(0508以降)'!$C$28="×","",IF(AND(踏み台シート!X231=1,踏み台シート!X445=1),2,IF(踏み台シート!X231=1,1,""))),IF(AND(踏み台シート!X231=1,踏み台シート!X445=1),2,IF(踏み台シート!X231=1,1,"")))</f>
        <v/>
      </c>
      <c r="Y21" s="307" t="str">
        <f>IF($Y$8&gt;=DATE(2023,5,8),IF('別紙3-3_要件ﾁｪｯｸﾘｽﾄ(0508以降)'!$C$28="×","",IF(AND(踏み台シート!Y231=1,踏み台シート!Y445=1),2,IF(踏み台シート!Y231=1,1,""))),IF(AND(踏み台シート!Y231=1,踏み台シート!Y445=1),2,IF(踏み台シート!Y231=1,1,"")))</f>
        <v/>
      </c>
      <c r="Z21" s="307" t="str">
        <f>IF($Z$8&gt;=DATE(2023,5,8),IF('別紙3-3_要件ﾁｪｯｸﾘｽﾄ(0508以降)'!$C$28="×","",IF(AND(踏み台シート!Z231=1,踏み台シート!Z445=1),2,IF(踏み台シート!Z231=1,1,""))),IF(AND(踏み台シート!Z231=1,踏み台シート!Z445=1),2,IF(踏み台シート!Z231=1,1,"")))</f>
        <v/>
      </c>
      <c r="AA21" s="307" t="str">
        <f>IF($AA$8&gt;=DATE(2023,5,8),IF('別紙3-3_要件ﾁｪｯｸﾘｽﾄ(0508以降)'!$C$28="×","",IF(AND(踏み台シート!AA231=1,踏み台シート!AA445=1),2,IF(踏み台シート!AA231=1,1,""))),IF(AND(踏み台シート!AA231=1,踏み台シート!AA445=1),2,IF(踏み台シート!AA231=1,1,"")))</f>
        <v/>
      </c>
      <c r="AB21" s="307" t="str">
        <f>IF($AB$8&gt;=DATE(2023,5,8),IF('別紙3-3_要件ﾁｪｯｸﾘｽﾄ(0508以降)'!$C$28="×","",IF(AND(踏み台シート!AB231=1,踏み台シート!AB445=1),2,IF(踏み台シート!AB231=1,1,""))),IF(AND(踏み台シート!AB231=1,踏み台シート!AB445=1),2,IF(踏み台シート!AB231=1,1,"")))</f>
        <v/>
      </c>
      <c r="AC21" s="307" t="str">
        <f>IF($AC$8&gt;=DATE(2023,5,8),IF('別紙3-3_要件ﾁｪｯｸﾘｽﾄ(0508以降)'!$C$28="×","",IF(AND(踏み台シート!AC231=1,踏み台シート!AC445=1),2,IF(踏み台シート!AC231=1,1,""))),IF(AND(踏み台シート!AC231=1,踏み台シート!AC445=1),2,IF(踏み台シート!AC231=1,1,"")))</f>
        <v/>
      </c>
      <c r="AD21" s="307" t="str">
        <f>IF($AD$8&gt;=DATE(2023,5,8),IF('別紙3-3_要件ﾁｪｯｸﾘｽﾄ(0508以降)'!$C$28="×","",IF(AND(踏み台シート!AD231=1,踏み台シート!AD445=1),2,IF(踏み台シート!AD231=1,1,""))),IF(AND(踏み台シート!AD231=1,踏み台シート!AD445=1),2,IF(踏み台シート!AD231=1,1,"")))</f>
        <v/>
      </c>
      <c r="AE21" s="307" t="str">
        <f>IF($AE$8&gt;=DATE(2023,5,8),IF('別紙3-3_要件ﾁｪｯｸﾘｽﾄ(0508以降)'!$C$28="×","",IF(AND(踏み台シート!AE231=1,踏み台シート!AE445=1),2,IF(踏み台シート!AE231=1,1,""))),IF(AND(踏み台シート!AE231=1,踏み台シート!AE445=1),2,IF(踏み台シート!AE231=1,1,"")))</f>
        <v/>
      </c>
      <c r="AF21" s="307" t="str">
        <f>IF($AF$8&gt;=DATE(2023,5,8),IF('別紙3-3_要件ﾁｪｯｸﾘｽﾄ(0508以降)'!$C$28="×","",IF(AND(踏み台シート!AF231=1,踏み台シート!AF445=1),2,IF(踏み台シート!AF231=1,1,""))),IF(AND(踏み台シート!AF231=1,踏み台シート!AF445=1),2,IF(踏み台シート!AF231=1,1,"")))</f>
        <v/>
      </c>
      <c r="AG21" s="307" t="str">
        <f>IF($AG$8&gt;=DATE(2023,5,8),IF('別紙3-3_要件ﾁｪｯｸﾘｽﾄ(0508以降)'!$C$28="×","",IF(AND(踏み台シート!AG231=1,踏み台シート!AG445=1),2,IF(踏み台シート!AG231=1,1,""))),IF(AND(踏み台シート!AG231=1,踏み台シート!AG445=1),2,IF(踏み台シート!AG231=1,1,"")))</f>
        <v/>
      </c>
      <c r="AH21" s="307" t="str">
        <f>IF($AH$8&gt;=DATE(2023,5,8),IF('別紙3-3_要件ﾁｪｯｸﾘｽﾄ(0508以降)'!$C$28="×","",IF(AND(踏み台シート!AH231=1,踏み台シート!AH445=1),2,IF(踏み台シート!AH231=1,1,""))),IF(AND(踏み台シート!AH231=1,踏み台シート!AH445=1),2,IF(踏み台シート!AH231=1,1,"")))</f>
        <v/>
      </c>
      <c r="AI21" s="307" t="str">
        <f>IF($AI$8&gt;=DATE(2023,5,8),IF('別紙3-3_要件ﾁｪｯｸﾘｽﾄ(0508以降)'!$C$28="×","",IF(AND(踏み台シート!AI231=1,踏み台シート!AI445=1),2,IF(踏み台シート!AI231=1,1,""))),IF(AND(踏み台シート!AI231=1,踏み台シート!AI445=1),2,IF(踏み台シート!AI231=1,1,"")))</f>
        <v/>
      </c>
      <c r="AJ21" s="307" t="str">
        <f>IF($AJ$8&gt;=DATE(2023,5,8),IF('別紙3-3_要件ﾁｪｯｸﾘｽﾄ(0508以降)'!$C$28="×","",IF(AND(踏み台シート!AJ231=1,踏み台シート!AJ445=1),2,IF(踏み台シート!AJ231=1,1,""))),IF(AND(踏み台シート!AJ231=1,踏み台シート!AJ445=1),2,IF(踏み台シート!AJ231=1,1,"")))</f>
        <v/>
      </c>
      <c r="AK21" s="307" t="str">
        <f>IF($AK$8&gt;=DATE(2023,5,8),IF('別紙3-3_要件ﾁｪｯｸﾘｽﾄ(0508以降)'!$C$28="×","",IF(AND(踏み台シート!AK231=1,踏み台シート!AK445=1),2,IF(踏み台シート!AK231=1,1,""))),IF(AND(踏み台シート!AK231=1,踏み台シート!AK445=1),2,IF(踏み台シート!AK231=1,1,"")))</f>
        <v/>
      </c>
      <c r="AL21" s="307" t="str">
        <f>IF($AL$8&gt;=DATE(2023,5,8),IF('別紙3-3_要件ﾁｪｯｸﾘｽﾄ(0508以降)'!$C$28="×","",IF(AND(踏み台シート!AL231=1,踏み台シート!AL445=1),2,IF(踏み台シート!AL231=1,1,""))),IF(AND(踏み台シート!AL231=1,踏み台シート!AL445=1),2,IF(踏み台シート!AL231=1,1,"")))</f>
        <v/>
      </c>
      <c r="AM21" s="307" t="str">
        <f>IF($AM$8&gt;=DATE(2023,5,8),IF('別紙3-3_要件ﾁｪｯｸﾘｽﾄ(0508以降)'!$C$28="×","",IF(AND(踏み台シート!AM231=1,踏み台シート!AM445=1),2,IF(踏み台シート!AM231=1,1,""))),IF(AND(踏み台シート!AM231=1,踏み台シート!AM445=1),2,IF(踏み台シート!AM231=1,1,"")))</f>
        <v/>
      </c>
      <c r="AN21" s="307" t="str">
        <f>IF($AN$8&gt;=DATE(2023,5,8),IF('別紙3-3_要件ﾁｪｯｸﾘｽﾄ(0508以降)'!$C$28="×","",IF(AND(踏み台シート!AN231=1,踏み台シート!AN445=1),2,IF(踏み台シート!AN231=1,1,""))),IF(AND(踏み台シート!AN231=1,踏み台シート!AN445=1),2,IF(踏み台シート!AN231=1,1,"")))</f>
        <v/>
      </c>
      <c r="AO21" s="307" t="str">
        <f>IF($AO$8&gt;=DATE(2023,5,8),IF('別紙3-3_要件ﾁｪｯｸﾘｽﾄ(0508以降)'!$C$28="×","",IF(AND(踏み台シート!AO231=1,踏み台シート!AO445=1),2,IF(踏み台シート!AO231=1,1,""))),IF(AND(踏み台シート!AO231=1,踏み台シート!AO445=1),2,IF(踏み台シート!AO231=1,1,"")))</f>
        <v/>
      </c>
      <c r="AP21" s="307" t="str">
        <f>IF($AP$8&gt;=DATE(2023,5,8),IF('別紙3-3_要件ﾁｪｯｸﾘｽﾄ(0508以降)'!$C$28="×","",IF(AND(踏み台シート!AP231=1,踏み台シート!AP445=1),2,IF(踏み台シート!AP231=1,1,""))),IF(AND(踏み台シート!AP231=1,踏み台シート!AP445=1),2,IF(踏み台シート!AP231=1,1,"")))</f>
        <v/>
      </c>
      <c r="AQ21" s="307" t="str">
        <f>IF($AQ$8&gt;=DATE(2023,5,8),IF('別紙3-3_要件ﾁｪｯｸﾘｽﾄ(0508以降)'!$C$28="×","",IF(AND(踏み台シート!AQ231=1,踏み台シート!AQ445=1),2,IF(踏み台シート!AQ231=1,1,""))),IF(AND(踏み台シート!AQ231=1,踏み台シート!AQ445=1),2,IF(踏み台シート!AQ231=1,1,"")))</f>
        <v/>
      </c>
      <c r="AR21" s="307" t="str">
        <f>IF($AR$8&gt;=DATE(2023,5,8),IF('別紙3-3_要件ﾁｪｯｸﾘｽﾄ(0508以降)'!$C$28="×","",IF(AND(踏み台シート!AR231=1,踏み台シート!AR445=1),2,IF(踏み台シート!AR231=1,1,""))),IF(AND(踏み台シート!AR231=1,踏み台シート!AR445=1),2,IF(踏み台シート!AR231=1,1,"")))</f>
        <v/>
      </c>
      <c r="AS21" s="307" t="str">
        <f>IF($AS$8&gt;=DATE(2023,5,8),IF('別紙3-3_要件ﾁｪｯｸﾘｽﾄ(0508以降)'!$C$28="×","",IF(AND(踏み台シート!AS231=1,踏み台シート!AS445=1),2,IF(踏み台シート!AS231=1,1,""))),IF(AND(踏み台シート!AS231=1,踏み台シート!AS445=1),2,IF(踏み台シート!AS231=1,1,"")))</f>
        <v/>
      </c>
      <c r="AT21" s="307" t="str">
        <f>IF($AT$8&gt;=DATE(2023,5,8),IF('別紙3-3_要件ﾁｪｯｸﾘｽﾄ(0508以降)'!$C$28="×","",IF(AND(踏み台シート!AT231=1,踏み台シート!AT445=1),2,IF(踏み台シート!AT231=1,1,""))),IF(AND(踏み台シート!AT231=1,踏み台シート!AT445=1),2,IF(踏み台シート!AT231=1,1,"")))</f>
        <v/>
      </c>
      <c r="AU21" s="307" t="str">
        <f>IF($AU$8&gt;=DATE(2023,5,8),IF('別紙3-3_要件ﾁｪｯｸﾘｽﾄ(0508以降)'!$C$28="×","",IF(AND(踏み台シート!AU231=1,踏み台シート!AU445=1),2,IF(踏み台シート!AU231=1,1,""))),IF(AND(踏み台シート!AU231=1,踏み台シート!AU445=1),2,IF(踏み台シート!AU231=1,1,"")))</f>
        <v/>
      </c>
      <c r="AV21" s="307" t="str">
        <f>IF($AV$8&gt;=DATE(2023,5,8),IF('別紙3-3_要件ﾁｪｯｸﾘｽﾄ(0508以降)'!$C$28="×","",IF(AND(踏み台シート!AV231=1,踏み台シート!AV445=1),2,IF(踏み台シート!AV231=1,1,""))),IF(AND(踏み台シート!AV231=1,踏み台シート!AV445=1),2,IF(踏み台シート!AV231=1,1,"")))</f>
        <v/>
      </c>
      <c r="AW21" s="307" t="str">
        <f>IF($AW$8&gt;=DATE(2023,5,8),IF('別紙3-3_要件ﾁｪｯｸﾘｽﾄ(0508以降)'!$C$28="×","",IF(AND(踏み台シート!AW231=1,踏み台シート!AW445=1),2,IF(踏み台シート!AW231=1,1,""))),IF(AND(踏み台シート!AW231=1,踏み台シート!AW445=1),2,IF(踏み台シート!AW231=1,1,"")))</f>
        <v/>
      </c>
      <c r="AX21" s="307" t="str">
        <f>IF($AX$8&gt;=DATE(2023,5,8),IF('別紙3-3_要件ﾁｪｯｸﾘｽﾄ(0508以降)'!$C$28="×","",IF(AND(踏み台シート!AX231=1,踏み台シート!AX445=1),2,IF(踏み台シート!AX231=1,1,""))),IF(AND(踏み台シート!AX231=1,踏み台シート!AX445=1),2,IF(踏み台シート!AX231=1,1,"")))</f>
        <v/>
      </c>
      <c r="AY21" s="307" t="str">
        <f>IF($AY$8&gt;=DATE(2023,5,8),IF('別紙3-3_要件ﾁｪｯｸﾘｽﾄ(0508以降)'!$C$28="×","",IF(AND(踏み台シート!AY231=1,踏み台シート!AY445=1),2,IF(踏み台シート!AY231=1,1,""))),IF(AND(踏み台シート!AY231=1,踏み台シート!AY445=1),2,IF(踏み台シート!AY231=1,1,"")))</f>
        <v/>
      </c>
      <c r="AZ21" s="307" t="str">
        <f>IF($AZ$8&gt;=DATE(2023,5,8),IF('別紙3-3_要件ﾁｪｯｸﾘｽﾄ(0508以降)'!$C$28="×","",IF(AND(踏み台シート!AZ231=1,踏み台シート!AZ445=1),2,IF(踏み台シート!AZ231=1,1,""))),IF(AND(踏み台シート!AZ231=1,踏み台シート!AZ445=1),2,IF(踏み台シート!AZ231=1,1,"")))</f>
        <v/>
      </c>
      <c r="BA21" s="307" t="str">
        <f>IF($BA$8&gt;=DATE(2023,5,8),IF('別紙3-3_要件ﾁｪｯｸﾘｽﾄ(0508以降)'!$C$28="×","",IF(AND(踏み台シート!BA231=1,踏み台シート!BA445=1),2,IF(踏み台シート!BA231=1,1,""))),IF(AND(踏み台シート!BA231=1,踏み台シート!BA445=1),2,IF(踏み台シート!BA231=1,1,"")))</f>
        <v/>
      </c>
      <c r="BB21" s="311" t="str">
        <f t="shared" si="2"/>
        <v/>
      </c>
      <c r="BC21" s="300" t="str">
        <f t="shared" si="3"/>
        <v/>
      </c>
      <c r="BD21" s="300" t="str">
        <f t="shared" si="4"/>
        <v/>
      </c>
    </row>
    <row r="22" spans="1:56" ht="24" customHeight="1">
      <c r="A22" s="307" t="str">
        <f t="shared" si="5"/>
        <v/>
      </c>
      <c r="B22" s="313" t="str">
        <f>IF('別紙3-1_区分⑤所要額内訳'!B24="","",'別紙3-1_区分⑤所要額内訳'!B24)</f>
        <v/>
      </c>
      <c r="C22" s="307" t="str">
        <f>IF('別紙3-1_区分⑤所要額内訳'!C24="","",'別紙3-1_区分⑤所要額内訳'!C24)</f>
        <v/>
      </c>
      <c r="D22" s="307">
        <f>IF($D$8&gt;=DATE(2023,5,8),IF('別紙3-3_要件ﾁｪｯｸﾘｽﾄ(0508以降)'!$C$28="×","",IF(AND(踏み台シート!D232=1,踏み台シート!D446=1),2,IF(踏み台シート!D232=1,1,""))),IF(AND(踏み台シート!D232=1,踏み台シート!D446=1),2,IF(踏み台シート!D232=1,1,"")))</f>
        <v>1</v>
      </c>
      <c r="E22" s="307" t="str">
        <f>IF($E$8&gt;=DATE(2023,5,8),IF('別紙3-3_要件ﾁｪｯｸﾘｽﾄ(0508以降)'!$C$28="×","",IF(AND(踏み台シート!E232=1,踏み台シート!E446=1),2,IF(踏み台シート!E232=1,1,""))),IF(AND(踏み台シート!E232=1,踏み台シート!E446=1),2,IF(踏み台シート!E232=1,1,"")))</f>
        <v/>
      </c>
      <c r="F22" s="307" t="str">
        <f>IF($F$8&gt;=DATE(2023,5,8),IF('別紙3-3_要件ﾁｪｯｸﾘｽﾄ(0508以降)'!$C$28="×","",IF(AND(踏み台シート!F232=1,踏み台シート!F446=1),2,IF(踏み台シート!F232=1,1,""))),IF(AND(踏み台シート!F232=1,踏み台シート!F446=1),2,IF(踏み台シート!F232=1,1,"")))</f>
        <v/>
      </c>
      <c r="G22" s="307" t="str">
        <f>IF($G$8&gt;=DATE(2023,5,8),IF('別紙3-3_要件ﾁｪｯｸﾘｽﾄ(0508以降)'!$C$28="×","",IF(AND(踏み台シート!G232=1,踏み台シート!G446=1),2,IF(踏み台シート!G232=1,1,""))),IF(AND(踏み台シート!G232=1,踏み台シート!G446=1),2,IF(踏み台シート!G232=1,1,"")))</f>
        <v/>
      </c>
      <c r="H22" s="307" t="str">
        <f>IF($H$8&gt;=DATE(2023,5,8),IF('別紙3-3_要件ﾁｪｯｸﾘｽﾄ(0508以降)'!$C$28="×","",IF(AND(踏み台シート!H232=1,踏み台シート!H446=1),2,IF(踏み台シート!H232=1,1,""))),IF(AND(踏み台シート!H232=1,踏み台シート!H446=1),2,IF(踏み台シート!H232=1,1,"")))</f>
        <v/>
      </c>
      <c r="I22" s="307" t="str">
        <f>IF($I$8&gt;=DATE(2023,5,8),IF('別紙3-3_要件ﾁｪｯｸﾘｽﾄ(0508以降)'!$C$28="×","",IF(AND(踏み台シート!I232=1,踏み台シート!I446=1),2,IF(踏み台シート!I232=1,1,""))),IF(AND(踏み台シート!I232=1,踏み台シート!I446=1),2,IF(踏み台シート!I232=1,1,"")))</f>
        <v/>
      </c>
      <c r="J22" s="307" t="str">
        <f>IF($J$8&gt;=DATE(2023,5,8),IF('別紙3-3_要件ﾁｪｯｸﾘｽﾄ(0508以降)'!$C$28="×","",IF(AND(踏み台シート!J232=1,踏み台シート!J446=1),2,IF(踏み台シート!J232=1,1,""))),IF(AND(踏み台シート!J232=1,踏み台シート!J446=1),2,IF(踏み台シート!J232=1,1,"")))</f>
        <v/>
      </c>
      <c r="K22" s="307" t="str">
        <f>IF($K$8&gt;=DATE(2023,5,8),IF('別紙3-3_要件ﾁｪｯｸﾘｽﾄ(0508以降)'!$C$28="×","",IF(AND(踏み台シート!K232=1,踏み台シート!K446=1),2,IF(踏み台シート!K232=1,1,""))),IF(AND(踏み台シート!K232=1,踏み台シート!K446=1),2,IF(踏み台シート!K232=1,1,"")))</f>
        <v/>
      </c>
      <c r="L22" s="307" t="str">
        <f>IF($L$8&gt;=DATE(2023,5,8),IF('別紙3-3_要件ﾁｪｯｸﾘｽﾄ(0508以降)'!$C$28="×","",IF(AND(踏み台シート!L232=1,踏み台シート!L446=1),2,IF(踏み台シート!L232=1,1,""))),IF(AND(踏み台シート!L232=1,踏み台シート!L446=1),2,IF(踏み台シート!L232=1,1,"")))</f>
        <v/>
      </c>
      <c r="M22" s="307" t="str">
        <f>IF($M$8&gt;=DATE(2023,5,8),IF('別紙3-3_要件ﾁｪｯｸﾘｽﾄ(0508以降)'!$C$28="×","",IF(AND(踏み台シート!M232=1,踏み台シート!M446=1),2,IF(踏み台シート!M232=1,1,""))),IF(AND(踏み台シート!M232=1,踏み台シート!M446=1),2,IF(踏み台シート!M232=1,1,"")))</f>
        <v/>
      </c>
      <c r="N22" s="307" t="str">
        <f>IF($N$8&gt;=DATE(2023,5,8),IF('別紙3-3_要件ﾁｪｯｸﾘｽﾄ(0508以降)'!$C$28="×","",IF(AND(踏み台シート!N232=1,踏み台シート!N446=1),2,IF(踏み台シート!N232=1,1,""))),IF(AND(踏み台シート!N232=1,踏み台シート!N446=1),2,IF(踏み台シート!N232=1,1,"")))</f>
        <v/>
      </c>
      <c r="O22" s="307" t="str">
        <f>IF($O$8&gt;=DATE(2023,5,8),IF('別紙3-3_要件ﾁｪｯｸﾘｽﾄ(0508以降)'!$C$28="×","",IF(AND(踏み台シート!O232=1,踏み台シート!O446=1),2,IF(踏み台シート!O232=1,1,""))),IF(AND(踏み台シート!O232=1,踏み台シート!O446=1),2,IF(踏み台シート!O232=1,1,"")))</f>
        <v/>
      </c>
      <c r="P22" s="307" t="str">
        <f>IF($P$8&gt;=DATE(2023,5,8),IF('別紙3-3_要件ﾁｪｯｸﾘｽﾄ(0508以降)'!$C$28="×","",IF(AND(踏み台シート!P232=1,踏み台シート!P446=1),2,IF(踏み台シート!P232=1,1,""))),IF(AND(踏み台シート!P232=1,踏み台シート!P446=1),2,IF(踏み台シート!P232=1,1,"")))</f>
        <v/>
      </c>
      <c r="Q22" s="307" t="str">
        <f>IF($Q$8&gt;=DATE(2023,5,8),IF('別紙3-3_要件ﾁｪｯｸﾘｽﾄ(0508以降)'!$C$28="×","",IF(AND(踏み台シート!Q232=1,踏み台シート!Q446=1),2,IF(踏み台シート!Q232=1,1,""))),IF(AND(踏み台シート!Q232=1,踏み台シート!Q446=1),2,IF(踏み台シート!Q232=1,1,"")))</f>
        <v/>
      </c>
      <c r="R22" s="307" t="str">
        <f>IF($R$8&gt;=DATE(2023,5,8),IF('別紙3-3_要件ﾁｪｯｸﾘｽﾄ(0508以降)'!$C$28="×","",IF(AND(踏み台シート!R232=1,踏み台シート!R446=1),2,IF(踏み台シート!R232=1,1,""))),IF(AND(踏み台シート!R232=1,踏み台シート!R446=1),2,IF(踏み台シート!R232=1,1,"")))</f>
        <v/>
      </c>
      <c r="S22" s="307" t="str">
        <f>IF($S$8&gt;=DATE(2023,5,8),IF('別紙3-3_要件ﾁｪｯｸﾘｽﾄ(0508以降)'!$C$28="×","",IF(AND(踏み台シート!S232=1,踏み台シート!S446=1),2,IF(踏み台シート!S232=1,1,""))),IF(AND(踏み台シート!S232=1,踏み台シート!S446=1),2,IF(踏み台シート!S232=1,1,"")))</f>
        <v/>
      </c>
      <c r="T22" s="307" t="str">
        <f>IF($T$8&gt;=DATE(2023,5,8),IF('別紙3-3_要件ﾁｪｯｸﾘｽﾄ(0508以降)'!$C$28="×","",IF(AND(踏み台シート!T232=1,踏み台シート!T446=1),2,IF(踏み台シート!T232=1,1,""))),IF(AND(踏み台シート!T232=1,踏み台シート!T446=1),2,IF(踏み台シート!T232=1,1,"")))</f>
        <v/>
      </c>
      <c r="U22" s="307" t="str">
        <f>IF($U$8&gt;=DATE(2023,5,8),IF('別紙3-3_要件ﾁｪｯｸﾘｽﾄ(0508以降)'!$C$28="×","",IF(AND(踏み台シート!U232=1,踏み台シート!U446=1),2,IF(踏み台シート!U232=1,1,""))),IF(AND(踏み台シート!U232=1,踏み台シート!U446=1),2,IF(踏み台シート!U232=1,1,"")))</f>
        <v/>
      </c>
      <c r="V22" s="307" t="str">
        <f>IF($V$8&gt;=DATE(2023,5,8),IF('別紙3-3_要件ﾁｪｯｸﾘｽﾄ(0508以降)'!$C$28="×","",IF(AND(踏み台シート!V232=1,踏み台シート!V446=1),2,IF(踏み台シート!V232=1,1,""))),IF(AND(踏み台シート!V232=1,踏み台シート!V446=1),2,IF(踏み台シート!V232=1,1,"")))</f>
        <v/>
      </c>
      <c r="W22" s="307" t="str">
        <f>IF($W$8&gt;=DATE(2023,5,8),IF('別紙3-3_要件ﾁｪｯｸﾘｽﾄ(0508以降)'!$C$28="×","",IF(AND(踏み台シート!W232=1,踏み台シート!W446=1),2,IF(踏み台シート!W232=1,1,""))),IF(AND(踏み台シート!W232=1,踏み台シート!W446=1),2,IF(踏み台シート!W232=1,1,"")))</f>
        <v/>
      </c>
      <c r="X22" s="307" t="str">
        <f>IF($X$8&gt;=DATE(2023,5,8),IF('別紙3-3_要件ﾁｪｯｸﾘｽﾄ(0508以降)'!$C$28="×","",IF(AND(踏み台シート!X232=1,踏み台シート!X446=1),2,IF(踏み台シート!X232=1,1,""))),IF(AND(踏み台シート!X232=1,踏み台シート!X446=1),2,IF(踏み台シート!X232=1,1,"")))</f>
        <v/>
      </c>
      <c r="Y22" s="307" t="str">
        <f>IF($Y$8&gt;=DATE(2023,5,8),IF('別紙3-3_要件ﾁｪｯｸﾘｽﾄ(0508以降)'!$C$28="×","",IF(AND(踏み台シート!Y232=1,踏み台シート!Y446=1),2,IF(踏み台シート!Y232=1,1,""))),IF(AND(踏み台シート!Y232=1,踏み台シート!Y446=1),2,IF(踏み台シート!Y232=1,1,"")))</f>
        <v/>
      </c>
      <c r="Z22" s="307" t="str">
        <f>IF($Z$8&gt;=DATE(2023,5,8),IF('別紙3-3_要件ﾁｪｯｸﾘｽﾄ(0508以降)'!$C$28="×","",IF(AND(踏み台シート!Z232=1,踏み台シート!Z446=1),2,IF(踏み台シート!Z232=1,1,""))),IF(AND(踏み台シート!Z232=1,踏み台シート!Z446=1),2,IF(踏み台シート!Z232=1,1,"")))</f>
        <v/>
      </c>
      <c r="AA22" s="307" t="str">
        <f>IF($AA$8&gt;=DATE(2023,5,8),IF('別紙3-3_要件ﾁｪｯｸﾘｽﾄ(0508以降)'!$C$28="×","",IF(AND(踏み台シート!AA232=1,踏み台シート!AA446=1),2,IF(踏み台シート!AA232=1,1,""))),IF(AND(踏み台シート!AA232=1,踏み台シート!AA446=1),2,IF(踏み台シート!AA232=1,1,"")))</f>
        <v/>
      </c>
      <c r="AB22" s="307" t="str">
        <f>IF($AB$8&gt;=DATE(2023,5,8),IF('別紙3-3_要件ﾁｪｯｸﾘｽﾄ(0508以降)'!$C$28="×","",IF(AND(踏み台シート!AB232=1,踏み台シート!AB446=1),2,IF(踏み台シート!AB232=1,1,""))),IF(AND(踏み台シート!AB232=1,踏み台シート!AB446=1),2,IF(踏み台シート!AB232=1,1,"")))</f>
        <v/>
      </c>
      <c r="AC22" s="307" t="str">
        <f>IF($AC$8&gt;=DATE(2023,5,8),IF('別紙3-3_要件ﾁｪｯｸﾘｽﾄ(0508以降)'!$C$28="×","",IF(AND(踏み台シート!AC232=1,踏み台シート!AC446=1),2,IF(踏み台シート!AC232=1,1,""))),IF(AND(踏み台シート!AC232=1,踏み台シート!AC446=1),2,IF(踏み台シート!AC232=1,1,"")))</f>
        <v/>
      </c>
      <c r="AD22" s="307" t="str">
        <f>IF($AD$8&gt;=DATE(2023,5,8),IF('別紙3-3_要件ﾁｪｯｸﾘｽﾄ(0508以降)'!$C$28="×","",IF(AND(踏み台シート!AD232=1,踏み台シート!AD446=1),2,IF(踏み台シート!AD232=1,1,""))),IF(AND(踏み台シート!AD232=1,踏み台シート!AD446=1),2,IF(踏み台シート!AD232=1,1,"")))</f>
        <v/>
      </c>
      <c r="AE22" s="307" t="str">
        <f>IF($AE$8&gt;=DATE(2023,5,8),IF('別紙3-3_要件ﾁｪｯｸﾘｽﾄ(0508以降)'!$C$28="×","",IF(AND(踏み台シート!AE232=1,踏み台シート!AE446=1),2,IF(踏み台シート!AE232=1,1,""))),IF(AND(踏み台シート!AE232=1,踏み台シート!AE446=1),2,IF(踏み台シート!AE232=1,1,"")))</f>
        <v/>
      </c>
      <c r="AF22" s="307" t="str">
        <f>IF($AF$8&gt;=DATE(2023,5,8),IF('別紙3-3_要件ﾁｪｯｸﾘｽﾄ(0508以降)'!$C$28="×","",IF(AND(踏み台シート!AF232=1,踏み台シート!AF446=1),2,IF(踏み台シート!AF232=1,1,""))),IF(AND(踏み台シート!AF232=1,踏み台シート!AF446=1),2,IF(踏み台シート!AF232=1,1,"")))</f>
        <v/>
      </c>
      <c r="AG22" s="307" t="str">
        <f>IF($AG$8&gt;=DATE(2023,5,8),IF('別紙3-3_要件ﾁｪｯｸﾘｽﾄ(0508以降)'!$C$28="×","",IF(AND(踏み台シート!AG232=1,踏み台シート!AG446=1),2,IF(踏み台シート!AG232=1,1,""))),IF(AND(踏み台シート!AG232=1,踏み台シート!AG446=1),2,IF(踏み台シート!AG232=1,1,"")))</f>
        <v/>
      </c>
      <c r="AH22" s="307" t="str">
        <f>IF($AH$8&gt;=DATE(2023,5,8),IF('別紙3-3_要件ﾁｪｯｸﾘｽﾄ(0508以降)'!$C$28="×","",IF(AND(踏み台シート!AH232=1,踏み台シート!AH446=1),2,IF(踏み台シート!AH232=1,1,""))),IF(AND(踏み台シート!AH232=1,踏み台シート!AH446=1),2,IF(踏み台シート!AH232=1,1,"")))</f>
        <v/>
      </c>
      <c r="AI22" s="307" t="str">
        <f>IF($AI$8&gt;=DATE(2023,5,8),IF('別紙3-3_要件ﾁｪｯｸﾘｽﾄ(0508以降)'!$C$28="×","",IF(AND(踏み台シート!AI232=1,踏み台シート!AI446=1),2,IF(踏み台シート!AI232=1,1,""))),IF(AND(踏み台シート!AI232=1,踏み台シート!AI446=1),2,IF(踏み台シート!AI232=1,1,"")))</f>
        <v/>
      </c>
      <c r="AJ22" s="307" t="str">
        <f>IF($AJ$8&gt;=DATE(2023,5,8),IF('別紙3-3_要件ﾁｪｯｸﾘｽﾄ(0508以降)'!$C$28="×","",IF(AND(踏み台シート!AJ232=1,踏み台シート!AJ446=1),2,IF(踏み台シート!AJ232=1,1,""))),IF(AND(踏み台シート!AJ232=1,踏み台シート!AJ446=1),2,IF(踏み台シート!AJ232=1,1,"")))</f>
        <v/>
      </c>
      <c r="AK22" s="307" t="str">
        <f>IF($AK$8&gt;=DATE(2023,5,8),IF('別紙3-3_要件ﾁｪｯｸﾘｽﾄ(0508以降)'!$C$28="×","",IF(AND(踏み台シート!AK232=1,踏み台シート!AK446=1),2,IF(踏み台シート!AK232=1,1,""))),IF(AND(踏み台シート!AK232=1,踏み台シート!AK446=1),2,IF(踏み台シート!AK232=1,1,"")))</f>
        <v/>
      </c>
      <c r="AL22" s="307" t="str">
        <f>IF($AL$8&gt;=DATE(2023,5,8),IF('別紙3-3_要件ﾁｪｯｸﾘｽﾄ(0508以降)'!$C$28="×","",IF(AND(踏み台シート!AL232=1,踏み台シート!AL446=1),2,IF(踏み台シート!AL232=1,1,""))),IF(AND(踏み台シート!AL232=1,踏み台シート!AL446=1),2,IF(踏み台シート!AL232=1,1,"")))</f>
        <v/>
      </c>
      <c r="AM22" s="307" t="str">
        <f>IF($AM$8&gt;=DATE(2023,5,8),IF('別紙3-3_要件ﾁｪｯｸﾘｽﾄ(0508以降)'!$C$28="×","",IF(AND(踏み台シート!AM232=1,踏み台シート!AM446=1),2,IF(踏み台シート!AM232=1,1,""))),IF(AND(踏み台シート!AM232=1,踏み台シート!AM446=1),2,IF(踏み台シート!AM232=1,1,"")))</f>
        <v/>
      </c>
      <c r="AN22" s="307" t="str">
        <f>IF($AN$8&gt;=DATE(2023,5,8),IF('別紙3-3_要件ﾁｪｯｸﾘｽﾄ(0508以降)'!$C$28="×","",IF(AND(踏み台シート!AN232=1,踏み台シート!AN446=1),2,IF(踏み台シート!AN232=1,1,""))),IF(AND(踏み台シート!AN232=1,踏み台シート!AN446=1),2,IF(踏み台シート!AN232=1,1,"")))</f>
        <v/>
      </c>
      <c r="AO22" s="307" t="str">
        <f>IF($AO$8&gt;=DATE(2023,5,8),IF('別紙3-3_要件ﾁｪｯｸﾘｽﾄ(0508以降)'!$C$28="×","",IF(AND(踏み台シート!AO232=1,踏み台シート!AO446=1),2,IF(踏み台シート!AO232=1,1,""))),IF(AND(踏み台シート!AO232=1,踏み台シート!AO446=1),2,IF(踏み台シート!AO232=1,1,"")))</f>
        <v/>
      </c>
      <c r="AP22" s="307" t="str">
        <f>IF($AP$8&gt;=DATE(2023,5,8),IF('別紙3-3_要件ﾁｪｯｸﾘｽﾄ(0508以降)'!$C$28="×","",IF(AND(踏み台シート!AP232=1,踏み台シート!AP446=1),2,IF(踏み台シート!AP232=1,1,""))),IF(AND(踏み台シート!AP232=1,踏み台シート!AP446=1),2,IF(踏み台シート!AP232=1,1,"")))</f>
        <v/>
      </c>
      <c r="AQ22" s="307" t="str">
        <f>IF($AQ$8&gt;=DATE(2023,5,8),IF('別紙3-3_要件ﾁｪｯｸﾘｽﾄ(0508以降)'!$C$28="×","",IF(AND(踏み台シート!AQ232=1,踏み台シート!AQ446=1),2,IF(踏み台シート!AQ232=1,1,""))),IF(AND(踏み台シート!AQ232=1,踏み台シート!AQ446=1),2,IF(踏み台シート!AQ232=1,1,"")))</f>
        <v/>
      </c>
      <c r="AR22" s="307" t="str">
        <f>IF($AR$8&gt;=DATE(2023,5,8),IF('別紙3-3_要件ﾁｪｯｸﾘｽﾄ(0508以降)'!$C$28="×","",IF(AND(踏み台シート!AR232=1,踏み台シート!AR446=1),2,IF(踏み台シート!AR232=1,1,""))),IF(AND(踏み台シート!AR232=1,踏み台シート!AR446=1),2,IF(踏み台シート!AR232=1,1,"")))</f>
        <v/>
      </c>
      <c r="AS22" s="307" t="str">
        <f>IF($AS$8&gt;=DATE(2023,5,8),IF('別紙3-3_要件ﾁｪｯｸﾘｽﾄ(0508以降)'!$C$28="×","",IF(AND(踏み台シート!AS232=1,踏み台シート!AS446=1),2,IF(踏み台シート!AS232=1,1,""))),IF(AND(踏み台シート!AS232=1,踏み台シート!AS446=1),2,IF(踏み台シート!AS232=1,1,"")))</f>
        <v/>
      </c>
      <c r="AT22" s="307" t="str">
        <f>IF($AT$8&gt;=DATE(2023,5,8),IF('別紙3-3_要件ﾁｪｯｸﾘｽﾄ(0508以降)'!$C$28="×","",IF(AND(踏み台シート!AT232=1,踏み台シート!AT446=1),2,IF(踏み台シート!AT232=1,1,""))),IF(AND(踏み台シート!AT232=1,踏み台シート!AT446=1),2,IF(踏み台シート!AT232=1,1,"")))</f>
        <v/>
      </c>
      <c r="AU22" s="307" t="str">
        <f>IF($AU$8&gt;=DATE(2023,5,8),IF('別紙3-3_要件ﾁｪｯｸﾘｽﾄ(0508以降)'!$C$28="×","",IF(AND(踏み台シート!AU232=1,踏み台シート!AU446=1),2,IF(踏み台シート!AU232=1,1,""))),IF(AND(踏み台シート!AU232=1,踏み台シート!AU446=1),2,IF(踏み台シート!AU232=1,1,"")))</f>
        <v/>
      </c>
      <c r="AV22" s="307" t="str">
        <f>IF($AV$8&gt;=DATE(2023,5,8),IF('別紙3-3_要件ﾁｪｯｸﾘｽﾄ(0508以降)'!$C$28="×","",IF(AND(踏み台シート!AV232=1,踏み台シート!AV446=1),2,IF(踏み台シート!AV232=1,1,""))),IF(AND(踏み台シート!AV232=1,踏み台シート!AV446=1),2,IF(踏み台シート!AV232=1,1,"")))</f>
        <v/>
      </c>
      <c r="AW22" s="307" t="str">
        <f>IF($AW$8&gt;=DATE(2023,5,8),IF('別紙3-3_要件ﾁｪｯｸﾘｽﾄ(0508以降)'!$C$28="×","",IF(AND(踏み台シート!AW232=1,踏み台シート!AW446=1),2,IF(踏み台シート!AW232=1,1,""))),IF(AND(踏み台シート!AW232=1,踏み台シート!AW446=1),2,IF(踏み台シート!AW232=1,1,"")))</f>
        <v/>
      </c>
      <c r="AX22" s="307" t="str">
        <f>IF($AX$8&gt;=DATE(2023,5,8),IF('別紙3-3_要件ﾁｪｯｸﾘｽﾄ(0508以降)'!$C$28="×","",IF(AND(踏み台シート!AX232=1,踏み台シート!AX446=1),2,IF(踏み台シート!AX232=1,1,""))),IF(AND(踏み台シート!AX232=1,踏み台シート!AX446=1),2,IF(踏み台シート!AX232=1,1,"")))</f>
        <v/>
      </c>
      <c r="AY22" s="307" t="str">
        <f>IF($AY$8&gt;=DATE(2023,5,8),IF('別紙3-3_要件ﾁｪｯｸﾘｽﾄ(0508以降)'!$C$28="×","",IF(AND(踏み台シート!AY232=1,踏み台シート!AY446=1),2,IF(踏み台シート!AY232=1,1,""))),IF(AND(踏み台シート!AY232=1,踏み台シート!AY446=1),2,IF(踏み台シート!AY232=1,1,"")))</f>
        <v/>
      </c>
      <c r="AZ22" s="307" t="str">
        <f>IF($AZ$8&gt;=DATE(2023,5,8),IF('別紙3-3_要件ﾁｪｯｸﾘｽﾄ(0508以降)'!$C$28="×","",IF(AND(踏み台シート!AZ232=1,踏み台シート!AZ446=1),2,IF(踏み台シート!AZ232=1,1,""))),IF(AND(踏み台シート!AZ232=1,踏み台シート!AZ446=1),2,IF(踏み台シート!AZ232=1,1,"")))</f>
        <v/>
      </c>
      <c r="BA22" s="307" t="str">
        <f>IF($BA$8&gt;=DATE(2023,5,8),IF('別紙3-3_要件ﾁｪｯｸﾘｽﾄ(0508以降)'!$C$28="×","",IF(AND(踏み台シート!BA232=1,踏み台シート!BA446=1),2,IF(踏み台シート!BA232=1,1,""))),IF(AND(踏み台シート!BA232=1,踏み台シート!BA446=1),2,IF(踏み台シート!BA232=1,1,"")))</f>
        <v/>
      </c>
      <c r="BB22" s="311" t="str">
        <f t="shared" si="2"/>
        <v/>
      </c>
      <c r="BC22" s="300" t="str">
        <f t="shared" si="3"/>
        <v/>
      </c>
      <c r="BD22" s="300" t="str">
        <f t="shared" si="4"/>
        <v/>
      </c>
    </row>
    <row r="23" spans="1:56" ht="24" customHeight="1">
      <c r="A23" s="307" t="str">
        <f t="shared" si="5"/>
        <v/>
      </c>
      <c r="B23" s="313" t="str">
        <f>IF('別紙3-1_区分⑤所要額内訳'!B25="","",'別紙3-1_区分⑤所要額内訳'!B25)</f>
        <v/>
      </c>
      <c r="C23" s="307" t="str">
        <f>IF('別紙3-1_区分⑤所要額内訳'!C25="","",'別紙3-1_区分⑤所要額内訳'!C25)</f>
        <v/>
      </c>
      <c r="D23" s="307">
        <f>IF($D$8&gt;=DATE(2023,5,8),IF('別紙3-3_要件ﾁｪｯｸﾘｽﾄ(0508以降)'!$C$28="×","",IF(AND(踏み台シート!D233=1,踏み台シート!D447=1),2,IF(踏み台シート!D233=1,1,""))),IF(AND(踏み台シート!D233=1,踏み台シート!D447=1),2,IF(踏み台シート!D233=1,1,"")))</f>
        <v>1</v>
      </c>
      <c r="E23" s="307" t="str">
        <f>IF($E$8&gt;=DATE(2023,5,8),IF('別紙3-3_要件ﾁｪｯｸﾘｽﾄ(0508以降)'!$C$28="×","",IF(AND(踏み台シート!E233=1,踏み台シート!E447=1),2,IF(踏み台シート!E233=1,1,""))),IF(AND(踏み台シート!E233=1,踏み台シート!E447=1),2,IF(踏み台シート!E233=1,1,"")))</f>
        <v/>
      </c>
      <c r="F23" s="307" t="str">
        <f>IF($F$8&gt;=DATE(2023,5,8),IF('別紙3-3_要件ﾁｪｯｸﾘｽﾄ(0508以降)'!$C$28="×","",IF(AND(踏み台シート!F233=1,踏み台シート!F447=1),2,IF(踏み台シート!F233=1,1,""))),IF(AND(踏み台シート!F233=1,踏み台シート!F447=1),2,IF(踏み台シート!F233=1,1,"")))</f>
        <v/>
      </c>
      <c r="G23" s="307" t="str">
        <f>IF($G$8&gt;=DATE(2023,5,8),IF('別紙3-3_要件ﾁｪｯｸﾘｽﾄ(0508以降)'!$C$28="×","",IF(AND(踏み台シート!G233=1,踏み台シート!G447=1),2,IF(踏み台シート!G233=1,1,""))),IF(AND(踏み台シート!G233=1,踏み台シート!G447=1),2,IF(踏み台シート!G233=1,1,"")))</f>
        <v/>
      </c>
      <c r="H23" s="307" t="str">
        <f>IF($H$8&gt;=DATE(2023,5,8),IF('別紙3-3_要件ﾁｪｯｸﾘｽﾄ(0508以降)'!$C$28="×","",IF(AND(踏み台シート!H233=1,踏み台シート!H447=1),2,IF(踏み台シート!H233=1,1,""))),IF(AND(踏み台シート!H233=1,踏み台シート!H447=1),2,IF(踏み台シート!H233=1,1,"")))</f>
        <v/>
      </c>
      <c r="I23" s="307" t="str">
        <f>IF($I$8&gt;=DATE(2023,5,8),IF('別紙3-3_要件ﾁｪｯｸﾘｽﾄ(0508以降)'!$C$28="×","",IF(AND(踏み台シート!I233=1,踏み台シート!I447=1),2,IF(踏み台シート!I233=1,1,""))),IF(AND(踏み台シート!I233=1,踏み台シート!I447=1),2,IF(踏み台シート!I233=1,1,"")))</f>
        <v/>
      </c>
      <c r="J23" s="307" t="str">
        <f>IF($J$8&gt;=DATE(2023,5,8),IF('別紙3-3_要件ﾁｪｯｸﾘｽﾄ(0508以降)'!$C$28="×","",IF(AND(踏み台シート!J233=1,踏み台シート!J447=1),2,IF(踏み台シート!J233=1,1,""))),IF(AND(踏み台シート!J233=1,踏み台シート!J447=1),2,IF(踏み台シート!J233=1,1,"")))</f>
        <v/>
      </c>
      <c r="K23" s="307" t="str">
        <f>IF($K$8&gt;=DATE(2023,5,8),IF('別紙3-3_要件ﾁｪｯｸﾘｽﾄ(0508以降)'!$C$28="×","",IF(AND(踏み台シート!K233=1,踏み台シート!K447=1),2,IF(踏み台シート!K233=1,1,""))),IF(AND(踏み台シート!K233=1,踏み台シート!K447=1),2,IF(踏み台シート!K233=1,1,"")))</f>
        <v/>
      </c>
      <c r="L23" s="307" t="str">
        <f>IF($L$8&gt;=DATE(2023,5,8),IF('別紙3-3_要件ﾁｪｯｸﾘｽﾄ(0508以降)'!$C$28="×","",IF(AND(踏み台シート!L233=1,踏み台シート!L447=1),2,IF(踏み台シート!L233=1,1,""))),IF(AND(踏み台シート!L233=1,踏み台シート!L447=1),2,IF(踏み台シート!L233=1,1,"")))</f>
        <v/>
      </c>
      <c r="M23" s="307" t="str">
        <f>IF($M$8&gt;=DATE(2023,5,8),IF('別紙3-3_要件ﾁｪｯｸﾘｽﾄ(0508以降)'!$C$28="×","",IF(AND(踏み台シート!M233=1,踏み台シート!M447=1),2,IF(踏み台シート!M233=1,1,""))),IF(AND(踏み台シート!M233=1,踏み台シート!M447=1),2,IF(踏み台シート!M233=1,1,"")))</f>
        <v/>
      </c>
      <c r="N23" s="307" t="str">
        <f>IF($N$8&gt;=DATE(2023,5,8),IF('別紙3-3_要件ﾁｪｯｸﾘｽﾄ(0508以降)'!$C$28="×","",IF(AND(踏み台シート!N233=1,踏み台シート!N447=1),2,IF(踏み台シート!N233=1,1,""))),IF(AND(踏み台シート!N233=1,踏み台シート!N447=1),2,IF(踏み台シート!N233=1,1,"")))</f>
        <v/>
      </c>
      <c r="O23" s="307" t="str">
        <f>IF($O$8&gt;=DATE(2023,5,8),IF('別紙3-3_要件ﾁｪｯｸﾘｽﾄ(0508以降)'!$C$28="×","",IF(AND(踏み台シート!O233=1,踏み台シート!O447=1),2,IF(踏み台シート!O233=1,1,""))),IF(AND(踏み台シート!O233=1,踏み台シート!O447=1),2,IF(踏み台シート!O233=1,1,"")))</f>
        <v/>
      </c>
      <c r="P23" s="307" t="str">
        <f>IF($P$8&gt;=DATE(2023,5,8),IF('別紙3-3_要件ﾁｪｯｸﾘｽﾄ(0508以降)'!$C$28="×","",IF(AND(踏み台シート!P233=1,踏み台シート!P447=1),2,IF(踏み台シート!P233=1,1,""))),IF(AND(踏み台シート!P233=1,踏み台シート!P447=1),2,IF(踏み台シート!P233=1,1,"")))</f>
        <v/>
      </c>
      <c r="Q23" s="307" t="str">
        <f>IF($Q$8&gt;=DATE(2023,5,8),IF('別紙3-3_要件ﾁｪｯｸﾘｽﾄ(0508以降)'!$C$28="×","",IF(AND(踏み台シート!Q233=1,踏み台シート!Q447=1),2,IF(踏み台シート!Q233=1,1,""))),IF(AND(踏み台シート!Q233=1,踏み台シート!Q447=1),2,IF(踏み台シート!Q233=1,1,"")))</f>
        <v/>
      </c>
      <c r="R23" s="307" t="str">
        <f>IF($R$8&gt;=DATE(2023,5,8),IF('別紙3-3_要件ﾁｪｯｸﾘｽﾄ(0508以降)'!$C$28="×","",IF(AND(踏み台シート!R233=1,踏み台シート!R447=1),2,IF(踏み台シート!R233=1,1,""))),IF(AND(踏み台シート!R233=1,踏み台シート!R447=1),2,IF(踏み台シート!R233=1,1,"")))</f>
        <v/>
      </c>
      <c r="S23" s="307" t="str">
        <f>IF($S$8&gt;=DATE(2023,5,8),IF('別紙3-3_要件ﾁｪｯｸﾘｽﾄ(0508以降)'!$C$28="×","",IF(AND(踏み台シート!S233=1,踏み台シート!S447=1),2,IF(踏み台シート!S233=1,1,""))),IF(AND(踏み台シート!S233=1,踏み台シート!S447=1),2,IF(踏み台シート!S233=1,1,"")))</f>
        <v/>
      </c>
      <c r="T23" s="307" t="str">
        <f>IF($T$8&gt;=DATE(2023,5,8),IF('別紙3-3_要件ﾁｪｯｸﾘｽﾄ(0508以降)'!$C$28="×","",IF(AND(踏み台シート!T233=1,踏み台シート!T447=1),2,IF(踏み台シート!T233=1,1,""))),IF(AND(踏み台シート!T233=1,踏み台シート!T447=1),2,IF(踏み台シート!T233=1,1,"")))</f>
        <v/>
      </c>
      <c r="U23" s="307" t="str">
        <f>IF($U$8&gt;=DATE(2023,5,8),IF('別紙3-3_要件ﾁｪｯｸﾘｽﾄ(0508以降)'!$C$28="×","",IF(AND(踏み台シート!U233=1,踏み台シート!U447=1),2,IF(踏み台シート!U233=1,1,""))),IF(AND(踏み台シート!U233=1,踏み台シート!U447=1),2,IF(踏み台シート!U233=1,1,"")))</f>
        <v/>
      </c>
      <c r="V23" s="307" t="str">
        <f>IF($V$8&gt;=DATE(2023,5,8),IF('別紙3-3_要件ﾁｪｯｸﾘｽﾄ(0508以降)'!$C$28="×","",IF(AND(踏み台シート!V233=1,踏み台シート!V447=1),2,IF(踏み台シート!V233=1,1,""))),IF(AND(踏み台シート!V233=1,踏み台シート!V447=1),2,IF(踏み台シート!V233=1,1,"")))</f>
        <v/>
      </c>
      <c r="W23" s="307" t="str">
        <f>IF($W$8&gt;=DATE(2023,5,8),IF('別紙3-3_要件ﾁｪｯｸﾘｽﾄ(0508以降)'!$C$28="×","",IF(AND(踏み台シート!W233=1,踏み台シート!W447=1),2,IF(踏み台シート!W233=1,1,""))),IF(AND(踏み台シート!W233=1,踏み台シート!W447=1),2,IF(踏み台シート!W233=1,1,"")))</f>
        <v/>
      </c>
      <c r="X23" s="307" t="str">
        <f>IF($X$8&gt;=DATE(2023,5,8),IF('別紙3-3_要件ﾁｪｯｸﾘｽﾄ(0508以降)'!$C$28="×","",IF(AND(踏み台シート!X233=1,踏み台シート!X447=1),2,IF(踏み台シート!X233=1,1,""))),IF(AND(踏み台シート!X233=1,踏み台シート!X447=1),2,IF(踏み台シート!X233=1,1,"")))</f>
        <v/>
      </c>
      <c r="Y23" s="307" t="str">
        <f>IF($Y$8&gt;=DATE(2023,5,8),IF('別紙3-3_要件ﾁｪｯｸﾘｽﾄ(0508以降)'!$C$28="×","",IF(AND(踏み台シート!Y233=1,踏み台シート!Y447=1),2,IF(踏み台シート!Y233=1,1,""))),IF(AND(踏み台シート!Y233=1,踏み台シート!Y447=1),2,IF(踏み台シート!Y233=1,1,"")))</f>
        <v/>
      </c>
      <c r="Z23" s="307" t="str">
        <f>IF($Z$8&gt;=DATE(2023,5,8),IF('別紙3-3_要件ﾁｪｯｸﾘｽﾄ(0508以降)'!$C$28="×","",IF(AND(踏み台シート!Z233=1,踏み台シート!Z447=1),2,IF(踏み台シート!Z233=1,1,""))),IF(AND(踏み台シート!Z233=1,踏み台シート!Z447=1),2,IF(踏み台シート!Z233=1,1,"")))</f>
        <v/>
      </c>
      <c r="AA23" s="307" t="str">
        <f>IF($AA$8&gt;=DATE(2023,5,8),IF('別紙3-3_要件ﾁｪｯｸﾘｽﾄ(0508以降)'!$C$28="×","",IF(AND(踏み台シート!AA233=1,踏み台シート!AA447=1),2,IF(踏み台シート!AA233=1,1,""))),IF(AND(踏み台シート!AA233=1,踏み台シート!AA447=1),2,IF(踏み台シート!AA233=1,1,"")))</f>
        <v/>
      </c>
      <c r="AB23" s="307" t="str">
        <f>IF($AB$8&gt;=DATE(2023,5,8),IF('別紙3-3_要件ﾁｪｯｸﾘｽﾄ(0508以降)'!$C$28="×","",IF(AND(踏み台シート!AB233=1,踏み台シート!AB447=1),2,IF(踏み台シート!AB233=1,1,""))),IF(AND(踏み台シート!AB233=1,踏み台シート!AB447=1),2,IF(踏み台シート!AB233=1,1,"")))</f>
        <v/>
      </c>
      <c r="AC23" s="307" t="str">
        <f>IF($AC$8&gt;=DATE(2023,5,8),IF('別紙3-3_要件ﾁｪｯｸﾘｽﾄ(0508以降)'!$C$28="×","",IF(AND(踏み台シート!AC233=1,踏み台シート!AC447=1),2,IF(踏み台シート!AC233=1,1,""))),IF(AND(踏み台シート!AC233=1,踏み台シート!AC447=1),2,IF(踏み台シート!AC233=1,1,"")))</f>
        <v/>
      </c>
      <c r="AD23" s="307" t="str">
        <f>IF($AD$8&gt;=DATE(2023,5,8),IF('別紙3-3_要件ﾁｪｯｸﾘｽﾄ(0508以降)'!$C$28="×","",IF(AND(踏み台シート!AD233=1,踏み台シート!AD447=1),2,IF(踏み台シート!AD233=1,1,""))),IF(AND(踏み台シート!AD233=1,踏み台シート!AD447=1),2,IF(踏み台シート!AD233=1,1,"")))</f>
        <v/>
      </c>
      <c r="AE23" s="307" t="str">
        <f>IF($AE$8&gt;=DATE(2023,5,8),IF('別紙3-3_要件ﾁｪｯｸﾘｽﾄ(0508以降)'!$C$28="×","",IF(AND(踏み台シート!AE233=1,踏み台シート!AE447=1),2,IF(踏み台シート!AE233=1,1,""))),IF(AND(踏み台シート!AE233=1,踏み台シート!AE447=1),2,IF(踏み台シート!AE233=1,1,"")))</f>
        <v/>
      </c>
      <c r="AF23" s="307" t="str">
        <f>IF($AF$8&gt;=DATE(2023,5,8),IF('別紙3-3_要件ﾁｪｯｸﾘｽﾄ(0508以降)'!$C$28="×","",IF(AND(踏み台シート!AF233=1,踏み台シート!AF447=1),2,IF(踏み台シート!AF233=1,1,""))),IF(AND(踏み台シート!AF233=1,踏み台シート!AF447=1),2,IF(踏み台シート!AF233=1,1,"")))</f>
        <v/>
      </c>
      <c r="AG23" s="307" t="str">
        <f>IF($AG$8&gt;=DATE(2023,5,8),IF('別紙3-3_要件ﾁｪｯｸﾘｽﾄ(0508以降)'!$C$28="×","",IF(AND(踏み台シート!AG233=1,踏み台シート!AG447=1),2,IF(踏み台シート!AG233=1,1,""))),IF(AND(踏み台シート!AG233=1,踏み台シート!AG447=1),2,IF(踏み台シート!AG233=1,1,"")))</f>
        <v/>
      </c>
      <c r="AH23" s="307" t="str">
        <f>IF($AH$8&gt;=DATE(2023,5,8),IF('別紙3-3_要件ﾁｪｯｸﾘｽﾄ(0508以降)'!$C$28="×","",IF(AND(踏み台シート!AH233=1,踏み台シート!AH447=1),2,IF(踏み台シート!AH233=1,1,""))),IF(AND(踏み台シート!AH233=1,踏み台シート!AH447=1),2,IF(踏み台シート!AH233=1,1,"")))</f>
        <v/>
      </c>
      <c r="AI23" s="307" t="str">
        <f>IF($AI$8&gt;=DATE(2023,5,8),IF('別紙3-3_要件ﾁｪｯｸﾘｽﾄ(0508以降)'!$C$28="×","",IF(AND(踏み台シート!AI233=1,踏み台シート!AI447=1),2,IF(踏み台シート!AI233=1,1,""))),IF(AND(踏み台シート!AI233=1,踏み台シート!AI447=1),2,IF(踏み台シート!AI233=1,1,"")))</f>
        <v/>
      </c>
      <c r="AJ23" s="307" t="str">
        <f>IF($AJ$8&gt;=DATE(2023,5,8),IF('別紙3-3_要件ﾁｪｯｸﾘｽﾄ(0508以降)'!$C$28="×","",IF(AND(踏み台シート!AJ233=1,踏み台シート!AJ447=1),2,IF(踏み台シート!AJ233=1,1,""))),IF(AND(踏み台シート!AJ233=1,踏み台シート!AJ447=1),2,IF(踏み台シート!AJ233=1,1,"")))</f>
        <v/>
      </c>
      <c r="AK23" s="307" t="str">
        <f>IF($AK$8&gt;=DATE(2023,5,8),IF('別紙3-3_要件ﾁｪｯｸﾘｽﾄ(0508以降)'!$C$28="×","",IF(AND(踏み台シート!AK233=1,踏み台シート!AK447=1),2,IF(踏み台シート!AK233=1,1,""))),IF(AND(踏み台シート!AK233=1,踏み台シート!AK447=1),2,IF(踏み台シート!AK233=1,1,"")))</f>
        <v/>
      </c>
      <c r="AL23" s="307" t="str">
        <f>IF($AL$8&gt;=DATE(2023,5,8),IF('別紙3-3_要件ﾁｪｯｸﾘｽﾄ(0508以降)'!$C$28="×","",IF(AND(踏み台シート!AL233=1,踏み台シート!AL447=1),2,IF(踏み台シート!AL233=1,1,""))),IF(AND(踏み台シート!AL233=1,踏み台シート!AL447=1),2,IF(踏み台シート!AL233=1,1,"")))</f>
        <v/>
      </c>
      <c r="AM23" s="307" t="str">
        <f>IF($AM$8&gt;=DATE(2023,5,8),IF('別紙3-3_要件ﾁｪｯｸﾘｽﾄ(0508以降)'!$C$28="×","",IF(AND(踏み台シート!AM233=1,踏み台シート!AM447=1),2,IF(踏み台シート!AM233=1,1,""))),IF(AND(踏み台シート!AM233=1,踏み台シート!AM447=1),2,IF(踏み台シート!AM233=1,1,"")))</f>
        <v/>
      </c>
      <c r="AN23" s="307" t="str">
        <f>IF($AN$8&gt;=DATE(2023,5,8),IF('別紙3-3_要件ﾁｪｯｸﾘｽﾄ(0508以降)'!$C$28="×","",IF(AND(踏み台シート!AN233=1,踏み台シート!AN447=1),2,IF(踏み台シート!AN233=1,1,""))),IF(AND(踏み台シート!AN233=1,踏み台シート!AN447=1),2,IF(踏み台シート!AN233=1,1,"")))</f>
        <v/>
      </c>
      <c r="AO23" s="307" t="str">
        <f>IF($AO$8&gt;=DATE(2023,5,8),IF('別紙3-3_要件ﾁｪｯｸﾘｽﾄ(0508以降)'!$C$28="×","",IF(AND(踏み台シート!AO233=1,踏み台シート!AO447=1),2,IF(踏み台シート!AO233=1,1,""))),IF(AND(踏み台シート!AO233=1,踏み台シート!AO447=1),2,IF(踏み台シート!AO233=1,1,"")))</f>
        <v/>
      </c>
      <c r="AP23" s="307" t="str">
        <f>IF($AP$8&gt;=DATE(2023,5,8),IF('別紙3-3_要件ﾁｪｯｸﾘｽﾄ(0508以降)'!$C$28="×","",IF(AND(踏み台シート!AP233=1,踏み台シート!AP447=1),2,IF(踏み台シート!AP233=1,1,""))),IF(AND(踏み台シート!AP233=1,踏み台シート!AP447=1),2,IF(踏み台シート!AP233=1,1,"")))</f>
        <v/>
      </c>
      <c r="AQ23" s="307" t="str">
        <f>IF($AQ$8&gt;=DATE(2023,5,8),IF('別紙3-3_要件ﾁｪｯｸﾘｽﾄ(0508以降)'!$C$28="×","",IF(AND(踏み台シート!AQ233=1,踏み台シート!AQ447=1),2,IF(踏み台シート!AQ233=1,1,""))),IF(AND(踏み台シート!AQ233=1,踏み台シート!AQ447=1),2,IF(踏み台シート!AQ233=1,1,"")))</f>
        <v/>
      </c>
      <c r="AR23" s="307" t="str">
        <f>IF($AR$8&gt;=DATE(2023,5,8),IF('別紙3-3_要件ﾁｪｯｸﾘｽﾄ(0508以降)'!$C$28="×","",IF(AND(踏み台シート!AR233=1,踏み台シート!AR447=1),2,IF(踏み台シート!AR233=1,1,""))),IF(AND(踏み台シート!AR233=1,踏み台シート!AR447=1),2,IF(踏み台シート!AR233=1,1,"")))</f>
        <v/>
      </c>
      <c r="AS23" s="307" t="str">
        <f>IF($AS$8&gt;=DATE(2023,5,8),IF('別紙3-3_要件ﾁｪｯｸﾘｽﾄ(0508以降)'!$C$28="×","",IF(AND(踏み台シート!AS233=1,踏み台シート!AS447=1),2,IF(踏み台シート!AS233=1,1,""))),IF(AND(踏み台シート!AS233=1,踏み台シート!AS447=1),2,IF(踏み台シート!AS233=1,1,"")))</f>
        <v/>
      </c>
      <c r="AT23" s="307" t="str">
        <f>IF($AT$8&gt;=DATE(2023,5,8),IF('別紙3-3_要件ﾁｪｯｸﾘｽﾄ(0508以降)'!$C$28="×","",IF(AND(踏み台シート!AT233=1,踏み台シート!AT447=1),2,IF(踏み台シート!AT233=1,1,""))),IF(AND(踏み台シート!AT233=1,踏み台シート!AT447=1),2,IF(踏み台シート!AT233=1,1,"")))</f>
        <v/>
      </c>
      <c r="AU23" s="307" t="str">
        <f>IF($AU$8&gt;=DATE(2023,5,8),IF('別紙3-3_要件ﾁｪｯｸﾘｽﾄ(0508以降)'!$C$28="×","",IF(AND(踏み台シート!AU233=1,踏み台シート!AU447=1),2,IF(踏み台シート!AU233=1,1,""))),IF(AND(踏み台シート!AU233=1,踏み台シート!AU447=1),2,IF(踏み台シート!AU233=1,1,"")))</f>
        <v/>
      </c>
      <c r="AV23" s="307" t="str">
        <f>IF($AV$8&gt;=DATE(2023,5,8),IF('別紙3-3_要件ﾁｪｯｸﾘｽﾄ(0508以降)'!$C$28="×","",IF(AND(踏み台シート!AV233=1,踏み台シート!AV447=1),2,IF(踏み台シート!AV233=1,1,""))),IF(AND(踏み台シート!AV233=1,踏み台シート!AV447=1),2,IF(踏み台シート!AV233=1,1,"")))</f>
        <v/>
      </c>
      <c r="AW23" s="307" t="str">
        <f>IF($AW$8&gt;=DATE(2023,5,8),IF('別紙3-3_要件ﾁｪｯｸﾘｽﾄ(0508以降)'!$C$28="×","",IF(AND(踏み台シート!AW233=1,踏み台シート!AW447=1),2,IF(踏み台シート!AW233=1,1,""))),IF(AND(踏み台シート!AW233=1,踏み台シート!AW447=1),2,IF(踏み台シート!AW233=1,1,"")))</f>
        <v/>
      </c>
      <c r="AX23" s="307" t="str">
        <f>IF($AX$8&gt;=DATE(2023,5,8),IF('別紙3-3_要件ﾁｪｯｸﾘｽﾄ(0508以降)'!$C$28="×","",IF(AND(踏み台シート!AX233=1,踏み台シート!AX447=1),2,IF(踏み台シート!AX233=1,1,""))),IF(AND(踏み台シート!AX233=1,踏み台シート!AX447=1),2,IF(踏み台シート!AX233=1,1,"")))</f>
        <v/>
      </c>
      <c r="AY23" s="307" t="str">
        <f>IF($AY$8&gt;=DATE(2023,5,8),IF('別紙3-3_要件ﾁｪｯｸﾘｽﾄ(0508以降)'!$C$28="×","",IF(AND(踏み台シート!AY233=1,踏み台シート!AY447=1),2,IF(踏み台シート!AY233=1,1,""))),IF(AND(踏み台シート!AY233=1,踏み台シート!AY447=1),2,IF(踏み台シート!AY233=1,1,"")))</f>
        <v/>
      </c>
      <c r="AZ23" s="307" t="str">
        <f>IF($AZ$8&gt;=DATE(2023,5,8),IF('別紙3-3_要件ﾁｪｯｸﾘｽﾄ(0508以降)'!$C$28="×","",IF(AND(踏み台シート!AZ233=1,踏み台シート!AZ447=1),2,IF(踏み台シート!AZ233=1,1,""))),IF(AND(踏み台シート!AZ233=1,踏み台シート!AZ447=1),2,IF(踏み台シート!AZ233=1,1,"")))</f>
        <v/>
      </c>
      <c r="BA23" s="307" t="str">
        <f>IF($BA$8&gt;=DATE(2023,5,8),IF('別紙3-3_要件ﾁｪｯｸﾘｽﾄ(0508以降)'!$C$28="×","",IF(AND(踏み台シート!BA233=1,踏み台シート!BA447=1),2,IF(踏み台シート!BA233=1,1,""))),IF(AND(踏み台シート!BA233=1,踏み台シート!BA447=1),2,IF(踏み台シート!BA233=1,1,"")))</f>
        <v/>
      </c>
      <c r="BB23" s="311" t="str">
        <f t="shared" si="2"/>
        <v/>
      </c>
      <c r="BC23" s="300" t="str">
        <f t="shared" si="3"/>
        <v/>
      </c>
      <c r="BD23" s="300" t="str">
        <f t="shared" si="4"/>
        <v/>
      </c>
    </row>
    <row r="24" spans="1:56" ht="24" customHeight="1">
      <c r="A24" s="307" t="str">
        <f t="shared" si="5"/>
        <v/>
      </c>
      <c r="B24" s="313" t="str">
        <f>IF('別紙3-1_区分⑤所要額内訳'!B26="","",'別紙3-1_区分⑤所要額内訳'!B26)</f>
        <v/>
      </c>
      <c r="C24" s="307" t="str">
        <f>IF('別紙3-1_区分⑤所要額内訳'!C26="","",'別紙3-1_区分⑤所要額内訳'!C26)</f>
        <v/>
      </c>
      <c r="D24" s="307">
        <f>IF($D$8&gt;=DATE(2023,5,8),IF('別紙3-3_要件ﾁｪｯｸﾘｽﾄ(0508以降)'!$C$28="×","",IF(AND(踏み台シート!D234=1,踏み台シート!D448=1),2,IF(踏み台シート!D234=1,1,""))),IF(AND(踏み台シート!D234=1,踏み台シート!D448=1),2,IF(踏み台シート!D234=1,1,"")))</f>
        <v>1</v>
      </c>
      <c r="E24" s="307" t="str">
        <f>IF($E$8&gt;=DATE(2023,5,8),IF('別紙3-3_要件ﾁｪｯｸﾘｽﾄ(0508以降)'!$C$28="×","",IF(AND(踏み台シート!E234=1,踏み台シート!E448=1),2,IF(踏み台シート!E234=1,1,""))),IF(AND(踏み台シート!E234=1,踏み台シート!E448=1),2,IF(踏み台シート!E234=1,1,"")))</f>
        <v/>
      </c>
      <c r="F24" s="307" t="str">
        <f>IF($F$8&gt;=DATE(2023,5,8),IF('別紙3-3_要件ﾁｪｯｸﾘｽﾄ(0508以降)'!$C$28="×","",IF(AND(踏み台シート!F234=1,踏み台シート!F448=1),2,IF(踏み台シート!F234=1,1,""))),IF(AND(踏み台シート!F234=1,踏み台シート!F448=1),2,IF(踏み台シート!F234=1,1,"")))</f>
        <v/>
      </c>
      <c r="G24" s="307" t="str">
        <f>IF($G$8&gt;=DATE(2023,5,8),IF('別紙3-3_要件ﾁｪｯｸﾘｽﾄ(0508以降)'!$C$28="×","",IF(AND(踏み台シート!G234=1,踏み台シート!G448=1),2,IF(踏み台シート!G234=1,1,""))),IF(AND(踏み台シート!G234=1,踏み台シート!G448=1),2,IF(踏み台シート!G234=1,1,"")))</f>
        <v/>
      </c>
      <c r="H24" s="307" t="str">
        <f>IF($H$8&gt;=DATE(2023,5,8),IF('別紙3-3_要件ﾁｪｯｸﾘｽﾄ(0508以降)'!$C$28="×","",IF(AND(踏み台シート!H234=1,踏み台シート!H448=1),2,IF(踏み台シート!H234=1,1,""))),IF(AND(踏み台シート!H234=1,踏み台シート!H448=1),2,IF(踏み台シート!H234=1,1,"")))</f>
        <v/>
      </c>
      <c r="I24" s="307" t="str">
        <f>IF($I$8&gt;=DATE(2023,5,8),IF('別紙3-3_要件ﾁｪｯｸﾘｽﾄ(0508以降)'!$C$28="×","",IF(AND(踏み台シート!I234=1,踏み台シート!I448=1),2,IF(踏み台シート!I234=1,1,""))),IF(AND(踏み台シート!I234=1,踏み台シート!I448=1),2,IF(踏み台シート!I234=1,1,"")))</f>
        <v/>
      </c>
      <c r="J24" s="307" t="str">
        <f>IF($J$8&gt;=DATE(2023,5,8),IF('別紙3-3_要件ﾁｪｯｸﾘｽﾄ(0508以降)'!$C$28="×","",IF(AND(踏み台シート!J234=1,踏み台シート!J448=1),2,IF(踏み台シート!J234=1,1,""))),IF(AND(踏み台シート!J234=1,踏み台シート!J448=1),2,IF(踏み台シート!J234=1,1,"")))</f>
        <v/>
      </c>
      <c r="K24" s="307" t="str">
        <f>IF($K$8&gt;=DATE(2023,5,8),IF('別紙3-3_要件ﾁｪｯｸﾘｽﾄ(0508以降)'!$C$28="×","",IF(AND(踏み台シート!K234=1,踏み台シート!K448=1),2,IF(踏み台シート!K234=1,1,""))),IF(AND(踏み台シート!K234=1,踏み台シート!K448=1),2,IF(踏み台シート!K234=1,1,"")))</f>
        <v/>
      </c>
      <c r="L24" s="307" t="str">
        <f>IF($L$8&gt;=DATE(2023,5,8),IF('別紙3-3_要件ﾁｪｯｸﾘｽﾄ(0508以降)'!$C$28="×","",IF(AND(踏み台シート!L234=1,踏み台シート!L448=1),2,IF(踏み台シート!L234=1,1,""))),IF(AND(踏み台シート!L234=1,踏み台シート!L448=1),2,IF(踏み台シート!L234=1,1,"")))</f>
        <v/>
      </c>
      <c r="M24" s="307" t="str">
        <f>IF($M$8&gt;=DATE(2023,5,8),IF('別紙3-3_要件ﾁｪｯｸﾘｽﾄ(0508以降)'!$C$28="×","",IF(AND(踏み台シート!M234=1,踏み台シート!M448=1),2,IF(踏み台シート!M234=1,1,""))),IF(AND(踏み台シート!M234=1,踏み台シート!M448=1),2,IF(踏み台シート!M234=1,1,"")))</f>
        <v/>
      </c>
      <c r="N24" s="307" t="str">
        <f>IF($N$8&gt;=DATE(2023,5,8),IF('別紙3-3_要件ﾁｪｯｸﾘｽﾄ(0508以降)'!$C$28="×","",IF(AND(踏み台シート!N234=1,踏み台シート!N448=1),2,IF(踏み台シート!N234=1,1,""))),IF(AND(踏み台シート!N234=1,踏み台シート!N448=1),2,IF(踏み台シート!N234=1,1,"")))</f>
        <v/>
      </c>
      <c r="O24" s="307" t="str">
        <f>IF($O$8&gt;=DATE(2023,5,8),IF('別紙3-3_要件ﾁｪｯｸﾘｽﾄ(0508以降)'!$C$28="×","",IF(AND(踏み台シート!O234=1,踏み台シート!O448=1),2,IF(踏み台シート!O234=1,1,""))),IF(AND(踏み台シート!O234=1,踏み台シート!O448=1),2,IF(踏み台シート!O234=1,1,"")))</f>
        <v/>
      </c>
      <c r="P24" s="307" t="str">
        <f>IF($P$8&gt;=DATE(2023,5,8),IF('別紙3-3_要件ﾁｪｯｸﾘｽﾄ(0508以降)'!$C$28="×","",IF(AND(踏み台シート!P234=1,踏み台シート!P448=1),2,IF(踏み台シート!P234=1,1,""))),IF(AND(踏み台シート!P234=1,踏み台シート!P448=1),2,IF(踏み台シート!P234=1,1,"")))</f>
        <v/>
      </c>
      <c r="Q24" s="307" t="str">
        <f>IF($Q$8&gt;=DATE(2023,5,8),IF('別紙3-3_要件ﾁｪｯｸﾘｽﾄ(0508以降)'!$C$28="×","",IF(AND(踏み台シート!Q234=1,踏み台シート!Q448=1),2,IF(踏み台シート!Q234=1,1,""))),IF(AND(踏み台シート!Q234=1,踏み台シート!Q448=1),2,IF(踏み台シート!Q234=1,1,"")))</f>
        <v/>
      </c>
      <c r="R24" s="307" t="str">
        <f>IF($R$8&gt;=DATE(2023,5,8),IF('別紙3-3_要件ﾁｪｯｸﾘｽﾄ(0508以降)'!$C$28="×","",IF(AND(踏み台シート!R234=1,踏み台シート!R448=1),2,IF(踏み台シート!R234=1,1,""))),IF(AND(踏み台シート!R234=1,踏み台シート!R448=1),2,IF(踏み台シート!R234=1,1,"")))</f>
        <v/>
      </c>
      <c r="S24" s="307" t="str">
        <f>IF($S$8&gt;=DATE(2023,5,8),IF('別紙3-3_要件ﾁｪｯｸﾘｽﾄ(0508以降)'!$C$28="×","",IF(AND(踏み台シート!S234=1,踏み台シート!S448=1),2,IF(踏み台シート!S234=1,1,""))),IF(AND(踏み台シート!S234=1,踏み台シート!S448=1),2,IF(踏み台シート!S234=1,1,"")))</f>
        <v/>
      </c>
      <c r="T24" s="307" t="str">
        <f>IF($T$8&gt;=DATE(2023,5,8),IF('別紙3-3_要件ﾁｪｯｸﾘｽﾄ(0508以降)'!$C$28="×","",IF(AND(踏み台シート!T234=1,踏み台シート!T448=1),2,IF(踏み台シート!T234=1,1,""))),IF(AND(踏み台シート!T234=1,踏み台シート!T448=1),2,IF(踏み台シート!T234=1,1,"")))</f>
        <v/>
      </c>
      <c r="U24" s="307" t="str">
        <f>IF($U$8&gt;=DATE(2023,5,8),IF('別紙3-3_要件ﾁｪｯｸﾘｽﾄ(0508以降)'!$C$28="×","",IF(AND(踏み台シート!U234=1,踏み台シート!U448=1),2,IF(踏み台シート!U234=1,1,""))),IF(AND(踏み台シート!U234=1,踏み台シート!U448=1),2,IF(踏み台シート!U234=1,1,"")))</f>
        <v/>
      </c>
      <c r="V24" s="307" t="str">
        <f>IF($V$8&gt;=DATE(2023,5,8),IF('別紙3-3_要件ﾁｪｯｸﾘｽﾄ(0508以降)'!$C$28="×","",IF(AND(踏み台シート!V234=1,踏み台シート!V448=1),2,IF(踏み台シート!V234=1,1,""))),IF(AND(踏み台シート!V234=1,踏み台シート!V448=1),2,IF(踏み台シート!V234=1,1,"")))</f>
        <v/>
      </c>
      <c r="W24" s="307" t="str">
        <f>IF($W$8&gt;=DATE(2023,5,8),IF('別紙3-3_要件ﾁｪｯｸﾘｽﾄ(0508以降)'!$C$28="×","",IF(AND(踏み台シート!W234=1,踏み台シート!W448=1),2,IF(踏み台シート!W234=1,1,""))),IF(AND(踏み台シート!W234=1,踏み台シート!W448=1),2,IF(踏み台シート!W234=1,1,"")))</f>
        <v/>
      </c>
      <c r="X24" s="307" t="str">
        <f>IF($X$8&gt;=DATE(2023,5,8),IF('別紙3-3_要件ﾁｪｯｸﾘｽﾄ(0508以降)'!$C$28="×","",IF(AND(踏み台シート!X234=1,踏み台シート!X448=1),2,IF(踏み台シート!X234=1,1,""))),IF(AND(踏み台シート!X234=1,踏み台シート!X448=1),2,IF(踏み台シート!X234=1,1,"")))</f>
        <v/>
      </c>
      <c r="Y24" s="307" t="str">
        <f>IF($Y$8&gt;=DATE(2023,5,8),IF('別紙3-3_要件ﾁｪｯｸﾘｽﾄ(0508以降)'!$C$28="×","",IF(AND(踏み台シート!Y234=1,踏み台シート!Y448=1),2,IF(踏み台シート!Y234=1,1,""))),IF(AND(踏み台シート!Y234=1,踏み台シート!Y448=1),2,IF(踏み台シート!Y234=1,1,"")))</f>
        <v/>
      </c>
      <c r="Z24" s="307" t="str">
        <f>IF($Z$8&gt;=DATE(2023,5,8),IF('別紙3-3_要件ﾁｪｯｸﾘｽﾄ(0508以降)'!$C$28="×","",IF(AND(踏み台シート!Z234=1,踏み台シート!Z448=1),2,IF(踏み台シート!Z234=1,1,""))),IF(AND(踏み台シート!Z234=1,踏み台シート!Z448=1),2,IF(踏み台シート!Z234=1,1,"")))</f>
        <v/>
      </c>
      <c r="AA24" s="307" t="str">
        <f>IF($AA$8&gt;=DATE(2023,5,8),IF('別紙3-3_要件ﾁｪｯｸﾘｽﾄ(0508以降)'!$C$28="×","",IF(AND(踏み台シート!AA234=1,踏み台シート!AA448=1),2,IF(踏み台シート!AA234=1,1,""))),IF(AND(踏み台シート!AA234=1,踏み台シート!AA448=1),2,IF(踏み台シート!AA234=1,1,"")))</f>
        <v/>
      </c>
      <c r="AB24" s="307" t="str">
        <f>IF($AB$8&gt;=DATE(2023,5,8),IF('別紙3-3_要件ﾁｪｯｸﾘｽﾄ(0508以降)'!$C$28="×","",IF(AND(踏み台シート!AB234=1,踏み台シート!AB448=1),2,IF(踏み台シート!AB234=1,1,""))),IF(AND(踏み台シート!AB234=1,踏み台シート!AB448=1),2,IF(踏み台シート!AB234=1,1,"")))</f>
        <v/>
      </c>
      <c r="AC24" s="307" t="str">
        <f>IF($AC$8&gt;=DATE(2023,5,8),IF('別紙3-3_要件ﾁｪｯｸﾘｽﾄ(0508以降)'!$C$28="×","",IF(AND(踏み台シート!AC234=1,踏み台シート!AC448=1),2,IF(踏み台シート!AC234=1,1,""))),IF(AND(踏み台シート!AC234=1,踏み台シート!AC448=1),2,IF(踏み台シート!AC234=1,1,"")))</f>
        <v/>
      </c>
      <c r="AD24" s="307" t="str">
        <f>IF($AD$8&gt;=DATE(2023,5,8),IF('別紙3-3_要件ﾁｪｯｸﾘｽﾄ(0508以降)'!$C$28="×","",IF(AND(踏み台シート!AD234=1,踏み台シート!AD448=1),2,IF(踏み台シート!AD234=1,1,""))),IF(AND(踏み台シート!AD234=1,踏み台シート!AD448=1),2,IF(踏み台シート!AD234=1,1,"")))</f>
        <v/>
      </c>
      <c r="AE24" s="307" t="str">
        <f>IF($AE$8&gt;=DATE(2023,5,8),IF('別紙3-3_要件ﾁｪｯｸﾘｽﾄ(0508以降)'!$C$28="×","",IF(AND(踏み台シート!AE234=1,踏み台シート!AE448=1),2,IF(踏み台シート!AE234=1,1,""))),IF(AND(踏み台シート!AE234=1,踏み台シート!AE448=1),2,IF(踏み台シート!AE234=1,1,"")))</f>
        <v/>
      </c>
      <c r="AF24" s="307" t="str">
        <f>IF($AF$8&gt;=DATE(2023,5,8),IF('別紙3-3_要件ﾁｪｯｸﾘｽﾄ(0508以降)'!$C$28="×","",IF(AND(踏み台シート!AF234=1,踏み台シート!AF448=1),2,IF(踏み台シート!AF234=1,1,""))),IF(AND(踏み台シート!AF234=1,踏み台シート!AF448=1),2,IF(踏み台シート!AF234=1,1,"")))</f>
        <v/>
      </c>
      <c r="AG24" s="307" t="str">
        <f>IF($AG$8&gt;=DATE(2023,5,8),IF('別紙3-3_要件ﾁｪｯｸﾘｽﾄ(0508以降)'!$C$28="×","",IF(AND(踏み台シート!AG234=1,踏み台シート!AG448=1),2,IF(踏み台シート!AG234=1,1,""))),IF(AND(踏み台シート!AG234=1,踏み台シート!AG448=1),2,IF(踏み台シート!AG234=1,1,"")))</f>
        <v/>
      </c>
      <c r="AH24" s="307" t="str">
        <f>IF($AH$8&gt;=DATE(2023,5,8),IF('別紙3-3_要件ﾁｪｯｸﾘｽﾄ(0508以降)'!$C$28="×","",IF(AND(踏み台シート!AH234=1,踏み台シート!AH448=1),2,IF(踏み台シート!AH234=1,1,""))),IF(AND(踏み台シート!AH234=1,踏み台シート!AH448=1),2,IF(踏み台シート!AH234=1,1,"")))</f>
        <v/>
      </c>
      <c r="AI24" s="307" t="str">
        <f>IF($AI$8&gt;=DATE(2023,5,8),IF('別紙3-3_要件ﾁｪｯｸﾘｽﾄ(0508以降)'!$C$28="×","",IF(AND(踏み台シート!AI234=1,踏み台シート!AI448=1),2,IF(踏み台シート!AI234=1,1,""))),IF(AND(踏み台シート!AI234=1,踏み台シート!AI448=1),2,IF(踏み台シート!AI234=1,1,"")))</f>
        <v/>
      </c>
      <c r="AJ24" s="307" t="str">
        <f>IF($AJ$8&gt;=DATE(2023,5,8),IF('別紙3-3_要件ﾁｪｯｸﾘｽﾄ(0508以降)'!$C$28="×","",IF(AND(踏み台シート!AJ234=1,踏み台シート!AJ448=1),2,IF(踏み台シート!AJ234=1,1,""))),IF(AND(踏み台シート!AJ234=1,踏み台シート!AJ448=1),2,IF(踏み台シート!AJ234=1,1,"")))</f>
        <v/>
      </c>
      <c r="AK24" s="307" t="str">
        <f>IF($AK$8&gt;=DATE(2023,5,8),IF('別紙3-3_要件ﾁｪｯｸﾘｽﾄ(0508以降)'!$C$28="×","",IF(AND(踏み台シート!AK234=1,踏み台シート!AK448=1),2,IF(踏み台シート!AK234=1,1,""))),IF(AND(踏み台シート!AK234=1,踏み台シート!AK448=1),2,IF(踏み台シート!AK234=1,1,"")))</f>
        <v/>
      </c>
      <c r="AL24" s="307" t="str">
        <f>IF($AL$8&gt;=DATE(2023,5,8),IF('別紙3-3_要件ﾁｪｯｸﾘｽﾄ(0508以降)'!$C$28="×","",IF(AND(踏み台シート!AL234=1,踏み台シート!AL448=1),2,IF(踏み台シート!AL234=1,1,""))),IF(AND(踏み台シート!AL234=1,踏み台シート!AL448=1),2,IF(踏み台シート!AL234=1,1,"")))</f>
        <v/>
      </c>
      <c r="AM24" s="307" t="str">
        <f>IF($AM$8&gt;=DATE(2023,5,8),IF('別紙3-3_要件ﾁｪｯｸﾘｽﾄ(0508以降)'!$C$28="×","",IF(AND(踏み台シート!AM234=1,踏み台シート!AM448=1),2,IF(踏み台シート!AM234=1,1,""))),IF(AND(踏み台シート!AM234=1,踏み台シート!AM448=1),2,IF(踏み台シート!AM234=1,1,"")))</f>
        <v/>
      </c>
      <c r="AN24" s="307" t="str">
        <f>IF($AN$8&gt;=DATE(2023,5,8),IF('別紙3-3_要件ﾁｪｯｸﾘｽﾄ(0508以降)'!$C$28="×","",IF(AND(踏み台シート!AN234=1,踏み台シート!AN448=1),2,IF(踏み台シート!AN234=1,1,""))),IF(AND(踏み台シート!AN234=1,踏み台シート!AN448=1),2,IF(踏み台シート!AN234=1,1,"")))</f>
        <v/>
      </c>
      <c r="AO24" s="307" t="str">
        <f>IF($AO$8&gt;=DATE(2023,5,8),IF('別紙3-3_要件ﾁｪｯｸﾘｽﾄ(0508以降)'!$C$28="×","",IF(AND(踏み台シート!AO234=1,踏み台シート!AO448=1),2,IF(踏み台シート!AO234=1,1,""))),IF(AND(踏み台シート!AO234=1,踏み台シート!AO448=1),2,IF(踏み台シート!AO234=1,1,"")))</f>
        <v/>
      </c>
      <c r="AP24" s="307" t="str">
        <f>IF($AP$8&gt;=DATE(2023,5,8),IF('別紙3-3_要件ﾁｪｯｸﾘｽﾄ(0508以降)'!$C$28="×","",IF(AND(踏み台シート!AP234=1,踏み台シート!AP448=1),2,IF(踏み台シート!AP234=1,1,""))),IF(AND(踏み台シート!AP234=1,踏み台シート!AP448=1),2,IF(踏み台シート!AP234=1,1,"")))</f>
        <v/>
      </c>
      <c r="AQ24" s="307" t="str">
        <f>IF($AQ$8&gt;=DATE(2023,5,8),IF('別紙3-3_要件ﾁｪｯｸﾘｽﾄ(0508以降)'!$C$28="×","",IF(AND(踏み台シート!AQ234=1,踏み台シート!AQ448=1),2,IF(踏み台シート!AQ234=1,1,""))),IF(AND(踏み台シート!AQ234=1,踏み台シート!AQ448=1),2,IF(踏み台シート!AQ234=1,1,"")))</f>
        <v/>
      </c>
      <c r="AR24" s="307" t="str">
        <f>IF($AR$8&gt;=DATE(2023,5,8),IF('別紙3-3_要件ﾁｪｯｸﾘｽﾄ(0508以降)'!$C$28="×","",IF(AND(踏み台シート!AR234=1,踏み台シート!AR448=1),2,IF(踏み台シート!AR234=1,1,""))),IF(AND(踏み台シート!AR234=1,踏み台シート!AR448=1),2,IF(踏み台シート!AR234=1,1,"")))</f>
        <v/>
      </c>
      <c r="AS24" s="307" t="str">
        <f>IF($AS$8&gt;=DATE(2023,5,8),IF('別紙3-3_要件ﾁｪｯｸﾘｽﾄ(0508以降)'!$C$28="×","",IF(AND(踏み台シート!AS234=1,踏み台シート!AS448=1),2,IF(踏み台シート!AS234=1,1,""))),IF(AND(踏み台シート!AS234=1,踏み台シート!AS448=1),2,IF(踏み台シート!AS234=1,1,"")))</f>
        <v/>
      </c>
      <c r="AT24" s="307" t="str">
        <f>IF($AT$8&gt;=DATE(2023,5,8),IF('別紙3-3_要件ﾁｪｯｸﾘｽﾄ(0508以降)'!$C$28="×","",IF(AND(踏み台シート!AT234=1,踏み台シート!AT448=1),2,IF(踏み台シート!AT234=1,1,""))),IF(AND(踏み台シート!AT234=1,踏み台シート!AT448=1),2,IF(踏み台シート!AT234=1,1,"")))</f>
        <v/>
      </c>
      <c r="AU24" s="307" t="str">
        <f>IF($AU$8&gt;=DATE(2023,5,8),IF('別紙3-3_要件ﾁｪｯｸﾘｽﾄ(0508以降)'!$C$28="×","",IF(AND(踏み台シート!AU234=1,踏み台シート!AU448=1),2,IF(踏み台シート!AU234=1,1,""))),IF(AND(踏み台シート!AU234=1,踏み台シート!AU448=1),2,IF(踏み台シート!AU234=1,1,"")))</f>
        <v/>
      </c>
      <c r="AV24" s="307" t="str">
        <f>IF($AV$8&gt;=DATE(2023,5,8),IF('別紙3-3_要件ﾁｪｯｸﾘｽﾄ(0508以降)'!$C$28="×","",IF(AND(踏み台シート!AV234=1,踏み台シート!AV448=1),2,IF(踏み台シート!AV234=1,1,""))),IF(AND(踏み台シート!AV234=1,踏み台シート!AV448=1),2,IF(踏み台シート!AV234=1,1,"")))</f>
        <v/>
      </c>
      <c r="AW24" s="307" t="str">
        <f>IF($AW$8&gt;=DATE(2023,5,8),IF('別紙3-3_要件ﾁｪｯｸﾘｽﾄ(0508以降)'!$C$28="×","",IF(AND(踏み台シート!AW234=1,踏み台シート!AW448=1),2,IF(踏み台シート!AW234=1,1,""))),IF(AND(踏み台シート!AW234=1,踏み台シート!AW448=1),2,IF(踏み台シート!AW234=1,1,"")))</f>
        <v/>
      </c>
      <c r="AX24" s="307" t="str">
        <f>IF($AX$8&gt;=DATE(2023,5,8),IF('別紙3-3_要件ﾁｪｯｸﾘｽﾄ(0508以降)'!$C$28="×","",IF(AND(踏み台シート!AX234=1,踏み台シート!AX448=1),2,IF(踏み台シート!AX234=1,1,""))),IF(AND(踏み台シート!AX234=1,踏み台シート!AX448=1),2,IF(踏み台シート!AX234=1,1,"")))</f>
        <v/>
      </c>
      <c r="AY24" s="307" t="str">
        <f>IF($AY$8&gt;=DATE(2023,5,8),IF('別紙3-3_要件ﾁｪｯｸﾘｽﾄ(0508以降)'!$C$28="×","",IF(AND(踏み台シート!AY234=1,踏み台シート!AY448=1),2,IF(踏み台シート!AY234=1,1,""))),IF(AND(踏み台シート!AY234=1,踏み台シート!AY448=1),2,IF(踏み台シート!AY234=1,1,"")))</f>
        <v/>
      </c>
      <c r="AZ24" s="307" t="str">
        <f>IF($AZ$8&gt;=DATE(2023,5,8),IF('別紙3-3_要件ﾁｪｯｸﾘｽﾄ(0508以降)'!$C$28="×","",IF(AND(踏み台シート!AZ234=1,踏み台シート!AZ448=1),2,IF(踏み台シート!AZ234=1,1,""))),IF(AND(踏み台シート!AZ234=1,踏み台シート!AZ448=1),2,IF(踏み台シート!AZ234=1,1,"")))</f>
        <v/>
      </c>
      <c r="BA24" s="307" t="str">
        <f>IF($BA$8&gt;=DATE(2023,5,8),IF('別紙3-3_要件ﾁｪｯｸﾘｽﾄ(0508以降)'!$C$28="×","",IF(AND(踏み台シート!BA234=1,踏み台シート!BA448=1),2,IF(踏み台シート!BA234=1,1,""))),IF(AND(踏み台シート!BA234=1,踏み台シート!BA448=1),2,IF(踏み台シート!BA234=1,1,"")))</f>
        <v/>
      </c>
      <c r="BB24" s="311" t="str">
        <f t="shared" si="2"/>
        <v/>
      </c>
      <c r="BC24" s="300" t="str">
        <f t="shared" si="3"/>
        <v/>
      </c>
      <c r="BD24" s="300" t="str">
        <f t="shared" si="4"/>
        <v/>
      </c>
    </row>
    <row r="25" spans="1:56" ht="24" customHeight="1">
      <c r="A25" s="307" t="str">
        <f t="shared" si="5"/>
        <v/>
      </c>
      <c r="B25" s="313" t="str">
        <f>IF('別紙3-1_区分⑤所要額内訳'!B27="","",'別紙3-1_区分⑤所要額内訳'!B27)</f>
        <v/>
      </c>
      <c r="C25" s="307" t="str">
        <f>IF('別紙3-1_区分⑤所要額内訳'!C27="","",'別紙3-1_区分⑤所要額内訳'!C27)</f>
        <v/>
      </c>
      <c r="D25" s="307">
        <f>IF($D$8&gt;=DATE(2023,5,8),IF('別紙3-3_要件ﾁｪｯｸﾘｽﾄ(0508以降)'!$C$28="×","",IF(AND(踏み台シート!D235=1,踏み台シート!D449=1),2,IF(踏み台シート!D235=1,1,""))),IF(AND(踏み台シート!D235=1,踏み台シート!D449=1),2,IF(踏み台シート!D235=1,1,"")))</f>
        <v>1</v>
      </c>
      <c r="E25" s="307" t="str">
        <f>IF($E$8&gt;=DATE(2023,5,8),IF('別紙3-3_要件ﾁｪｯｸﾘｽﾄ(0508以降)'!$C$28="×","",IF(AND(踏み台シート!E235=1,踏み台シート!E449=1),2,IF(踏み台シート!E235=1,1,""))),IF(AND(踏み台シート!E235=1,踏み台シート!E449=1),2,IF(踏み台シート!E235=1,1,"")))</f>
        <v/>
      </c>
      <c r="F25" s="307" t="str">
        <f>IF($F$8&gt;=DATE(2023,5,8),IF('別紙3-3_要件ﾁｪｯｸﾘｽﾄ(0508以降)'!$C$28="×","",IF(AND(踏み台シート!F235=1,踏み台シート!F449=1),2,IF(踏み台シート!F235=1,1,""))),IF(AND(踏み台シート!F235=1,踏み台シート!F449=1),2,IF(踏み台シート!F235=1,1,"")))</f>
        <v/>
      </c>
      <c r="G25" s="307" t="str">
        <f>IF($G$8&gt;=DATE(2023,5,8),IF('別紙3-3_要件ﾁｪｯｸﾘｽﾄ(0508以降)'!$C$28="×","",IF(AND(踏み台シート!G235=1,踏み台シート!G449=1),2,IF(踏み台シート!G235=1,1,""))),IF(AND(踏み台シート!G235=1,踏み台シート!G449=1),2,IF(踏み台シート!G235=1,1,"")))</f>
        <v/>
      </c>
      <c r="H25" s="307" t="str">
        <f>IF($H$8&gt;=DATE(2023,5,8),IF('別紙3-3_要件ﾁｪｯｸﾘｽﾄ(0508以降)'!$C$28="×","",IF(AND(踏み台シート!H235=1,踏み台シート!H449=1),2,IF(踏み台シート!H235=1,1,""))),IF(AND(踏み台シート!H235=1,踏み台シート!H449=1),2,IF(踏み台シート!H235=1,1,"")))</f>
        <v/>
      </c>
      <c r="I25" s="307" t="str">
        <f>IF($I$8&gt;=DATE(2023,5,8),IF('別紙3-3_要件ﾁｪｯｸﾘｽﾄ(0508以降)'!$C$28="×","",IF(AND(踏み台シート!I235=1,踏み台シート!I449=1),2,IF(踏み台シート!I235=1,1,""))),IF(AND(踏み台シート!I235=1,踏み台シート!I449=1),2,IF(踏み台シート!I235=1,1,"")))</f>
        <v/>
      </c>
      <c r="J25" s="307" t="str">
        <f>IF($J$8&gt;=DATE(2023,5,8),IF('別紙3-3_要件ﾁｪｯｸﾘｽﾄ(0508以降)'!$C$28="×","",IF(AND(踏み台シート!J235=1,踏み台シート!J449=1),2,IF(踏み台シート!J235=1,1,""))),IF(AND(踏み台シート!J235=1,踏み台シート!J449=1),2,IF(踏み台シート!J235=1,1,"")))</f>
        <v/>
      </c>
      <c r="K25" s="307" t="str">
        <f>IF($K$8&gt;=DATE(2023,5,8),IF('別紙3-3_要件ﾁｪｯｸﾘｽﾄ(0508以降)'!$C$28="×","",IF(AND(踏み台シート!K235=1,踏み台シート!K449=1),2,IF(踏み台シート!K235=1,1,""))),IF(AND(踏み台シート!K235=1,踏み台シート!K449=1),2,IF(踏み台シート!K235=1,1,"")))</f>
        <v/>
      </c>
      <c r="L25" s="307" t="str">
        <f>IF($L$8&gt;=DATE(2023,5,8),IF('別紙3-3_要件ﾁｪｯｸﾘｽﾄ(0508以降)'!$C$28="×","",IF(AND(踏み台シート!L235=1,踏み台シート!L449=1),2,IF(踏み台シート!L235=1,1,""))),IF(AND(踏み台シート!L235=1,踏み台シート!L449=1),2,IF(踏み台シート!L235=1,1,"")))</f>
        <v/>
      </c>
      <c r="M25" s="307" t="str">
        <f>IF($M$8&gt;=DATE(2023,5,8),IF('別紙3-3_要件ﾁｪｯｸﾘｽﾄ(0508以降)'!$C$28="×","",IF(AND(踏み台シート!M235=1,踏み台シート!M449=1),2,IF(踏み台シート!M235=1,1,""))),IF(AND(踏み台シート!M235=1,踏み台シート!M449=1),2,IF(踏み台シート!M235=1,1,"")))</f>
        <v/>
      </c>
      <c r="N25" s="307" t="str">
        <f>IF($N$8&gt;=DATE(2023,5,8),IF('別紙3-3_要件ﾁｪｯｸﾘｽﾄ(0508以降)'!$C$28="×","",IF(AND(踏み台シート!N235=1,踏み台シート!N449=1),2,IF(踏み台シート!N235=1,1,""))),IF(AND(踏み台シート!N235=1,踏み台シート!N449=1),2,IF(踏み台シート!N235=1,1,"")))</f>
        <v/>
      </c>
      <c r="O25" s="307" t="str">
        <f>IF($O$8&gt;=DATE(2023,5,8),IF('別紙3-3_要件ﾁｪｯｸﾘｽﾄ(0508以降)'!$C$28="×","",IF(AND(踏み台シート!O235=1,踏み台シート!O449=1),2,IF(踏み台シート!O235=1,1,""))),IF(AND(踏み台シート!O235=1,踏み台シート!O449=1),2,IF(踏み台シート!O235=1,1,"")))</f>
        <v/>
      </c>
      <c r="P25" s="307" t="str">
        <f>IF($P$8&gt;=DATE(2023,5,8),IF('別紙3-3_要件ﾁｪｯｸﾘｽﾄ(0508以降)'!$C$28="×","",IF(AND(踏み台シート!P235=1,踏み台シート!P449=1),2,IF(踏み台シート!P235=1,1,""))),IF(AND(踏み台シート!P235=1,踏み台シート!P449=1),2,IF(踏み台シート!P235=1,1,"")))</f>
        <v/>
      </c>
      <c r="Q25" s="307" t="str">
        <f>IF($Q$8&gt;=DATE(2023,5,8),IF('別紙3-3_要件ﾁｪｯｸﾘｽﾄ(0508以降)'!$C$28="×","",IF(AND(踏み台シート!Q235=1,踏み台シート!Q449=1),2,IF(踏み台シート!Q235=1,1,""))),IF(AND(踏み台シート!Q235=1,踏み台シート!Q449=1),2,IF(踏み台シート!Q235=1,1,"")))</f>
        <v/>
      </c>
      <c r="R25" s="307" t="str">
        <f>IF($R$8&gt;=DATE(2023,5,8),IF('別紙3-3_要件ﾁｪｯｸﾘｽﾄ(0508以降)'!$C$28="×","",IF(AND(踏み台シート!R235=1,踏み台シート!R449=1),2,IF(踏み台シート!R235=1,1,""))),IF(AND(踏み台シート!R235=1,踏み台シート!R449=1),2,IF(踏み台シート!R235=1,1,"")))</f>
        <v/>
      </c>
      <c r="S25" s="307" t="str">
        <f>IF($S$8&gt;=DATE(2023,5,8),IF('別紙3-3_要件ﾁｪｯｸﾘｽﾄ(0508以降)'!$C$28="×","",IF(AND(踏み台シート!S235=1,踏み台シート!S449=1),2,IF(踏み台シート!S235=1,1,""))),IF(AND(踏み台シート!S235=1,踏み台シート!S449=1),2,IF(踏み台シート!S235=1,1,"")))</f>
        <v/>
      </c>
      <c r="T25" s="307" t="str">
        <f>IF($T$8&gt;=DATE(2023,5,8),IF('別紙3-3_要件ﾁｪｯｸﾘｽﾄ(0508以降)'!$C$28="×","",IF(AND(踏み台シート!T235=1,踏み台シート!T449=1),2,IF(踏み台シート!T235=1,1,""))),IF(AND(踏み台シート!T235=1,踏み台シート!T449=1),2,IF(踏み台シート!T235=1,1,"")))</f>
        <v/>
      </c>
      <c r="U25" s="307" t="str">
        <f>IF($U$8&gt;=DATE(2023,5,8),IF('別紙3-3_要件ﾁｪｯｸﾘｽﾄ(0508以降)'!$C$28="×","",IF(AND(踏み台シート!U235=1,踏み台シート!U449=1),2,IF(踏み台シート!U235=1,1,""))),IF(AND(踏み台シート!U235=1,踏み台シート!U449=1),2,IF(踏み台シート!U235=1,1,"")))</f>
        <v/>
      </c>
      <c r="V25" s="307" t="str">
        <f>IF($V$8&gt;=DATE(2023,5,8),IF('別紙3-3_要件ﾁｪｯｸﾘｽﾄ(0508以降)'!$C$28="×","",IF(AND(踏み台シート!V235=1,踏み台シート!V449=1),2,IF(踏み台シート!V235=1,1,""))),IF(AND(踏み台シート!V235=1,踏み台シート!V449=1),2,IF(踏み台シート!V235=1,1,"")))</f>
        <v/>
      </c>
      <c r="W25" s="307" t="str">
        <f>IF($W$8&gt;=DATE(2023,5,8),IF('別紙3-3_要件ﾁｪｯｸﾘｽﾄ(0508以降)'!$C$28="×","",IF(AND(踏み台シート!W235=1,踏み台シート!W449=1),2,IF(踏み台シート!W235=1,1,""))),IF(AND(踏み台シート!W235=1,踏み台シート!W449=1),2,IF(踏み台シート!W235=1,1,"")))</f>
        <v/>
      </c>
      <c r="X25" s="307" t="str">
        <f>IF($X$8&gt;=DATE(2023,5,8),IF('別紙3-3_要件ﾁｪｯｸﾘｽﾄ(0508以降)'!$C$28="×","",IF(AND(踏み台シート!X235=1,踏み台シート!X449=1),2,IF(踏み台シート!X235=1,1,""))),IF(AND(踏み台シート!X235=1,踏み台シート!X449=1),2,IF(踏み台シート!X235=1,1,"")))</f>
        <v/>
      </c>
      <c r="Y25" s="307" t="str">
        <f>IF($Y$8&gt;=DATE(2023,5,8),IF('別紙3-3_要件ﾁｪｯｸﾘｽﾄ(0508以降)'!$C$28="×","",IF(AND(踏み台シート!Y235=1,踏み台シート!Y449=1),2,IF(踏み台シート!Y235=1,1,""))),IF(AND(踏み台シート!Y235=1,踏み台シート!Y449=1),2,IF(踏み台シート!Y235=1,1,"")))</f>
        <v/>
      </c>
      <c r="Z25" s="307" t="str">
        <f>IF($Z$8&gt;=DATE(2023,5,8),IF('別紙3-3_要件ﾁｪｯｸﾘｽﾄ(0508以降)'!$C$28="×","",IF(AND(踏み台シート!Z235=1,踏み台シート!Z449=1),2,IF(踏み台シート!Z235=1,1,""))),IF(AND(踏み台シート!Z235=1,踏み台シート!Z449=1),2,IF(踏み台シート!Z235=1,1,"")))</f>
        <v/>
      </c>
      <c r="AA25" s="307" t="str">
        <f>IF($AA$8&gt;=DATE(2023,5,8),IF('別紙3-3_要件ﾁｪｯｸﾘｽﾄ(0508以降)'!$C$28="×","",IF(AND(踏み台シート!AA235=1,踏み台シート!AA449=1),2,IF(踏み台シート!AA235=1,1,""))),IF(AND(踏み台シート!AA235=1,踏み台シート!AA449=1),2,IF(踏み台シート!AA235=1,1,"")))</f>
        <v/>
      </c>
      <c r="AB25" s="307" t="str">
        <f>IF($AB$8&gt;=DATE(2023,5,8),IF('別紙3-3_要件ﾁｪｯｸﾘｽﾄ(0508以降)'!$C$28="×","",IF(AND(踏み台シート!AB235=1,踏み台シート!AB449=1),2,IF(踏み台シート!AB235=1,1,""))),IF(AND(踏み台シート!AB235=1,踏み台シート!AB449=1),2,IF(踏み台シート!AB235=1,1,"")))</f>
        <v/>
      </c>
      <c r="AC25" s="307" t="str">
        <f>IF($AC$8&gt;=DATE(2023,5,8),IF('別紙3-3_要件ﾁｪｯｸﾘｽﾄ(0508以降)'!$C$28="×","",IF(AND(踏み台シート!AC235=1,踏み台シート!AC449=1),2,IF(踏み台シート!AC235=1,1,""))),IF(AND(踏み台シート!AC235=1,踏み台シート!AC449=1),2,IF(踏み台シート!AC235=1,1,"")))</f>
        <v/>
      </c>
      <c r="AD25" s="307" t="str">
        <f>IF($AD$8&gt;=DATE(2023,5,8),IF('別紙3-3_要件ﾁｪｯｸﾘｽﾄ(0508以降)'!$C$28="×","",IF(AND(踏み台シート!AD235=1,踏み台シート!AD449=1),2,IF(踏み台シート!AD235=1,1,""))),IF(AND(踏み台シート!AD235=1,踏み台シート!AD449=1),2,IF(踏み台シート!AD235=1,1,"")))</f>
        <v/>
      </c>
      <c r="AE25" s="307" t="str">
        <f>IF($AE$8&gt;=DATE(2023,5,8),IF('別紙3-3_要件ﾁｪｯｸﾘｽﾄ(0508以降)'!$C$28="×","",IF(AND(踏み台シート!AE235=1,踏み台シート!AE449=1),2,IF(踏み台シート!AE235=1,1,""))),IF(AND(踏み台シート!AE235=1,踏み台シート!AE449=1),2,IF(踏み台シート!AE235=1,1,"")))</f>
        <v/>
      </c>
      <c r="AF25" s="307" t="str">
        <f>IF($AF$8&gt;=DATE(2023,5,8),IF('別紙3-3_要件ﾁｪｯｸﾘｽﾄ(0508以降)'!$C$28="×","",IF(AND(踏み台シート!AF235=1,踏み台シート!AF449=1),2,IF(踏み台シート!AF235=1,1,""))),IF(AND(踏み台シート!AF235=1,踏み台シート!AF449=1),2,IF(踏み台シート!AF235=1,1,"")))</f>
        <v/>
      </c>
      <c r="AG25" s="307" t="str">
        <f>IF($AG$8&gt;=DATE(2023,5,8),IF('別紙3-3_要件ﾁｪｯｸﾘｽﾄ(0508以降)'!$C$28="×","",IF(AND(踏み台シート!AG235=1,踏み台シート!AG449=1),2,IF(踏み台シート!AG235=1,1,""))),IF(AND(踏み台シート!AG235=1,踏み台シート!AG449=1),2,IF(踏み台シート!AG235=1,1,"")))</f>
        <v/>
      </c>
      <c r="AH25" s="307" t="str">
        <f>IF($AH$8&gt;=DATE(2023,5,8),IF('別紙3-3_要件ﾁｪｯｸﾘｽﾄ(0508以降)'!$C$28="×","",IF(AND(踏み台シート!AH235=1,踏み台シート!AH449=1),2,IF(踏み台シート!AH235=1,1,""))),IF(AND(踏み台シート!AH235=1,踏み台シート!AH449=1),2,IF(踏み台シート!AH235=1,1,"")))</f>
        <v/>
      </c>
      <c r="AI25" s="307" t="str">
        <f>IF($AI$8&gt;=DATE(2023,5,8),IF('別紙3-3_要件ﾁｪｯｸﾘｽﾄ(0508以降)'!$C$28="×","",IF(AND(踏み台シート!AI235=1,踏み台シート!AI449=1),2,IF(踏み台シート!AI235=1,1,""))),IF(AND(踏み台シート!AI235=1,踏み台シート!AI449=1),2,IF(踏み台シート!AI235=1,1,"")))</f>
        <v/>
      </c>
      <c r="AJ25" s="307" t="str">
        <f>IF($AJ$8&gt;=DATE(2023,5,8),IF('別紙3-3_要件ﾁｪｯｸﾘｽﾄ(0508以降)'!$C$28="×","",IF(AND(踏み台シート!AJ235=1,踏み台シート!AJ449=1),2,IF(踏み台シート!AJ235=1,1,""))),IF(AND(踏み台シート!AJ235=1,踏み台シート!AJ449=1),2,IF(踏み台シート!AJ235=1,1,"")))</f>
        <v/>
      </c>
      <c r="AK25" s="307" t="str">
        <f>IF($AK$8&gt;=DATE(2023,5,8),IF('別紙3-3_要件ﾁｪｯｸﾘｽﾄ(0508以降)'!$C$28="×","",IF(AND(踏み台シート!AK235=1,踏み台シート!AK449=1),2,IF(踏み台シート!AK235=1,1,""))),IF(AND(踏み台シート!AK235=1,踏み台シート!AK449=1),2,IF(踏み台シート!AK235=1,1,"")))</f>
        <v/>
      </c>
      <c r="AL25" s="307" t="str">
        <f>IF($AL$8&gt;=DATE(2023,5,8),IF('別紙3-3_要件ﾁｪｯｸﾘｽﾄ(0508以降)'!$C$28="×","",IF(AND(踏み台シート!AL235=1,踏み台シート!AL449=1),2,IF(踏み台シート!AL235=1,1,""))),IF(AND(踏み台シート!AL235=1,踏み台シート!AL449=1),2,IF(踏み台シート!AL235=1,1,"")))</f>
        <v/>
      </c>
      <c r="AM25" s="307" t="str">
        <f>IF($AM$8&gt;=DATE(2023,5,8),IF('別紙3-3_要件ﾁｪｯｸﾘｽﾄ(0508以降)'!$C$28="×","",IF(AND(踏み台シート!AM235=1,踏み台シート!AM449=1),2,IF(踏み台シート!AM235=1,1,""))),IF(AND(踏み台シート!AM235=1,踏み台シート!AM449=1),2,IF(踏み台シート!AM235=1,1,"")))</f>
        <v/>
      </c>
      <c r="AN25" s="307" t="str">
        <f>IF($AN$8&gt;=DATE(2023,5,8),IF('別紙3-3_要件ﾁｪｯｸﾘｽﾄ(0508以降)'!$C$28="×","",IF(AND(踏み台シート!AN235=1,踏み台シート!AN449=1),2,IF(踏み台シート!AN235=1,1,""))),IF(AND(踏み台シート!AN235=1,踏み台シート!AN449=1),2,IF(踏み台シート!AN235=1,1,"")))</f>
        <v/>
      </c>
      <c r="AO25" s="307" t="str">
        <f>IF($AO$8&gt;=DATE(2023,5,8),IF('別紙3-3_要件ﾁｪｯｸﾘｽﾄ(0508以降)'!$C$28="×","",IF(AND(踏み台シート!AO235=1,踏み台シート!AO449=1),2,IF(踏み台シート!AO235=1,1,""))),IF(AND(踏み台シート!AO235=1,踏み台シート!AO449=1),2,IF(踏み台シート!AO235=1,1,"")))</f>
        <v/>
      </c>
      <c r="AP25" s="307" t="str">
        <f>IF($AP$8&gt;=DATE(2023,5,8),IF('別紙3-3_要件ﾁｪｯｸﾘｽﾄ(0508以降)'!$C$28="×","",IF(AND(踏み台シート!AP235=1,踏み台シート!AP449=1),2,IF(踏み台シート!AP235=1,1,""))),IF(AND(踏み台シート!AP235=1,踏み台シート!AP449=1),2,IF(踏み台シート!AP235=1,1,"")))</f>
        <v/>
      </c>
      <c r="AQ25" s="307" t="str">
        <f>IF($AQ$8&gt;=DATE(2023,5,8),IF('別紙3-3_要件ﾁｪｯｸﾘｽﾄ(0508以降)'!$C$28="×","",IF(AND(踏み台シート!AQ235=1,踏み台シート!AQ449=1),2,IF(踏み台シート!AQ235=1,1,""))),IF(AND(踏み台シート!AQ235=1,踏み台シート!AQ449=1),2,IF(踏み台シート!AQ235=1,1,"")))</f>
        <v/>
      </c>
      <c r="AR25" s="307" t="str">
        <f>IF($AR$8&gt;=DATE(2023,5,8),IF('別紙3-3_要件ﾁｪｯｸﾘｽﾄ(0508以降)'!$C$28="×","",IF(AND(踏み台シート!AR235=1,踏み台シート!AR449=1),2,IF(踏み台シート!AR235=1,1,""))),IF(AND(踏み台シート!AR235=1,踏み台シート!AR449=1),2,IF(踏み台シート!AR235=1,1,"")))</f>
        <v/>
      </c>
      <c r="AS25" s="307" t="str">
        <f>IF($AS$8&gt;=DATE(2023,5,8),IF('別紙3-3_要件ﾁｪｯｸﾘｽﾄ(0508以降)'!$C$28="×","",IF(AND(踏み台シート!AS235=1,踏み台シート!AS449=1),2,IF(踏み台シート!AS235=1,1,""))),IF(AND(踏み台シート!AS235=1,踏み台シート!AS449=1),2,IF(踏み台シート!AS235=1,1,"")))</f>
        <v/>
      </c>
      <c r="AT25" s="307" t="str">
        <f>IF($AT$8&gt;=DATE(2023,5,8),IF('別紙3-3_要件ﾁｪｯｸﾘｽﾄ(0508以降)'!$C$28="×","",IF(AND(踏み台シート!AT235=1,踏み台シート!AT449=1),2,IF(踏み台シート!AT235=1,1,""))),IF(AND(踏み台シート!AT235=1,踏み台シート!AT449=1),2,IF(踏み台シート!AT235=1,1,"")))</f>
        <v/>
      </c>
      <c r="AU25" s="307" t="str">
        <f>IF($AU$8&gt;=DATE(2023,5,8),IF('別紙3-3_要件ﾁｪｯｸﾘｽﾄ(0508以降)'!$C$28="×","",IF(AND(踏み台シート!AU235=1,踏み台シート!AU449=1),2,IF(踏み台シート!AU235=1,1,""))),IF(AND(踏み台シート!AU235=1,踏み台シート!AU449=1),2,IF(踏み台シート!AU235=1,1,"")))</f>
        <v/>
      </c>
      <c r="AV25" s="307" t="str">
        <f>IF($AV$8&gt;=DATE(2023,5,8),IF('別紙3-3_要件ﾁｪｯｸﾘｽﾄ(0508以降)'!$C$28="×","",IF(AND(踏み台シート!AV235=1,踏み台シート!AV449=1),2,IF(踏み台シート!AV235=1,1,""))),IF(AND(踏み台シート!AV235=1,踏み台シート!AV449=1),2,IF(踏み台シート!AV235=1,1,"")))</f>
        <v/>
      </c>
      <c r="AW25" s="307" t="str">
        <f>IF($AW$8&gt;=DATE(2023,5,8),IF('別紙3-3_要件ﾁｪｯｸﾘｽﾄ(0508以降)'!$C$28="×","",IF(AND(踏み台シート!AW235=1,踏み台シート!AW449=1),2,IF(踏み台シート!AW235=1,1,""))),IF(AND(踏み台シート!AW235=1,踏み台シート!AW449=1),2,IF(踏み台シート!AW235=1,1,"")))</f>
        <v/>
      </c>
      <c r="AX25" s="307" t="str">
        <f>IF($AX$8&gt;=DATE(2023,5,8),IF('別紙3-3_要件ﾁｪｯｸﾘｽﾄ(0508以降)'!$C$28="×","",IF(AND(踏み台シート!AX235=1,踏み台シート!AX449=1),2,IF(踏み台シート!AX235=1,1,""))),IF(AND(踏み台シート!AX235=1,踏み台シート!AX449=1),2,IF(踏み台シート!AX235=1,1,"")))</f>
        <v/>
      </c>
      <c r="AY25" s="307" t="str">
        <f>IF($AY$8&gt;=DATE(2023,5,8),IF('別紙3-3_要件ﾁｪｯｸﾘｽﾄ(0508以降)'!$C$28="×","",IF(AND(踏み台シート!AY235=1,踏み台シート!AY449=1),2,IF(踏み台シート!AY235=1,1,""))),IF(AND(踏み台シート!AY235=1,踏み台シート!AY449=1),2,IF(踏み台シート!AY235=1,1,"")))</f>
        <v/>
      </c>
      <c r="AZ25" s="307" t="str">
        <f>IF($AZ$8&gt;=DATE(2023,5,8),IF('別紙3-3_要件ﾁｪｯｸﾘｽﾄ(0508以降)'!$C$28="×","",IF(AND(踏み台シート!AZ235=1,踏み台シート!AZ449=1),2,IF(踏み台シート!AZ235=1,1,""))),IF(AND(踏み台シート!AZ235=1,踏み台シート!AZ449=1),2,IF(踏み台シート!AZ235=1,1,"")))</f>
        <v/>
      </c>
      <c r="BA25" s="307" t="str">
        <f>IF($BA$8&gt;=DATE(2023,5,8),IF('別紙3-3_要件ﾁｪｯｸﾘｽﾄ(0508以降)'!$C$28="×","",IF(AND(踏み台シート!BA235=1,踏み台シート!BA449=1),2,IF(踏み台シート!BA235=1,1,""))),IF(AND(踏み台シート!BA235=1,踏み台シート!BA449=1),2,IF(踏み台シート!BA235=1,1,"")))</f>
        <v/>
      </c>
      <c r="BB25" s="311" t="str">
        <f t="shared" si="2"/>
        <v/>
      </c>
      <c r="BC25" s="300" t="str">
        <f t="shared" si="3"/>
        <v/>
      </c>
      <c r="BD25" s="300" t="str">
        <f t="shared" si="4"/>
        <v/>
      </c>
    </row>
    <row r="26" spans="1:56" ht="24" customHeight="1">
      <c r="A26" s="307" t="str">
        <f t="shared" si="5"/>
        <v/>
      </c>
      <c r="B26" s="313" t="str">
        <f>IF('別紙3-1_区分⑤所要額内訳'!B28="","",'別紙3-1_区分⑤所要額内訳'!B28)</f>
        <v/>
      </c>
      <c r="C26" s="307" t="str">
        <f>IF('別紙3-1_区分⑤所要額内訳'!C28="","",'別紙3-1_区分⑤所要額内訳'!C28)</f>
        <v/>
      </c>
      <c r="D26" s="307">
        <f>IF($D$8&gt;=DATE(2023,5,8),IF('別紙3-3_要件ﾁｪｯｸﾘｽﾄ(0508以降)'!$C$28="×","",IF(AND(踏み台シート!D236=1,踏み台シート!D450=1),2,IF(踏み台シート!D236=1,1,""))),IF(AND(踏み台シート!D236=1,踏み台シート!D450=1),2,IF(踏み台シート!D236=1,1,"")))</f>
        <v>1</v>
      </c>
      <c r="E26" s="307" t="str">
        <f>IF($E$8&gt;=DATE(2023,5,8),IF('別紙3-3_要件ﾁｪｯｸﾘｽﾄ(0508以降)'!$C$28="×","",IF(AND(踏み台シート!E236=1,踏み台シート!E450=1),2,IF(踏み台シート!E236=1,1,""))),IF(AND(踏み台シート!E236=1,踏み台シート!E450=1),2,IF(踏み台シート!E236=1,1,"")))</f>
        <v/>
      </c>
      <c r="F26" s="307" t="str">
        <f>IF($F$8&gt;=DATE(2023,5,8),IF('別紙3-3_要件ﾁｪｯｸﾘｽﾄ(0508以降)'!$C$28="×","",IF(AND(踏み台シート!F236=1,踏み台シート!F450=1),2,IF(踏み台シート!F236=1,1,""))),IF(AND(踏み台シート!F236=1,踏み台シート!F450=1),2,IF(踏み台シート!F236=1,1,"")))</f>
        <v/>
      </c>
      <c r="G26" s="307" t="str">
        <f>IF($G$8&gt;=DATE(2023,5,8),IF('別紙3-3_要件ﾁｪｯｸﾘｽﾄ(0508以降)'!$C$28="×","",IF(AND(踏み台シート!G236=1,踏み台シート!G450=1),2,IF(踏み台シート!G236=1,1,""))),IF(AND(踏み台シート!G236=1,踏み台シート!G450=1),2,IF(踏み台シート!G236=1,1,"")))</f>
        <v/>
      </c>
      <c r="H26" s="307" t="str">
        <f>IF($H$8&gt;=DATE(2023,5,8),IF('別紙3-3_要件ﾁｪｯｸﾘｽﾄ(0508以降)'!$C$28="×","",IF(AND(踏み台シート!H236=1,踏み台シート!H450=1),2,IF(踏み台シート!H236=1,1,""))),IF(AND(踏み台シート!H236=1,踏み台シート!H450=1),2,IF(踏み台シート!H236=1,1,"")))</f>
        <v/>
      </c>
      <c r="I26" s="307" t="str">
        <f>IF($I$8&gt;=DATE(2023,5,8),IF('別紙3-3_要件ﾁｪｯｸﾘｽﾄ(0508以降)'!$C$28="×","",IF(AND(踏み台シート!I236=1,踏み台シート!I450=1),2,IF(踏み台シート!I236=1,1,""))),IF(AND(踏み台シート!I236=1,踏み台シート!I450=1),2,IF(踏み台シート!I236=1,1,"")))</f>
        <v/>
      </c>
      <c r="J26" s="307" t="str">
        <f>IF($J$8&gt;=DATE(2023,5,8),IF('別紙3-3_要件ﾁｪｯｸﾘｽﾄ(0508以降)'!$C$28="×","",IF(AND(踏み台シート!J236=1,踏み台シート!J450=1),2,IF(踏み台シート!J236=1,1,""))),IF(AND(踏み台シート!J236=1,踏み台シート!J450=1),2,IF(踏み台シート!J236=1,1,"")))</f>
        <v/>
      </c>
      <c r="K26" s="307" t="str">
        <f>IF($K$8&gt;=DATE(2023,5,8),IF('別紙3-3_要件ﾁｪｯｸﾘｽﾄ(0508以降)'!$C$28="×","",IF(AND(踏み台シート!K236=1,踏み台シート!K450=1),2,IF(踏み台シート!K236=1,1,""))),IF(AND(踏み台シート!K236=1,踏み台シート!K450=1),2,IF(踏み台シート!K236=1,1,"")))</f>
        <v/>
      </c>
      <c r="L26" s="307" t="str">
        <f>IF($L$8&gt;=DATE(2023,5,8),IF('別紙3-3_要件ﾁｪｯｸﾘｽﾄ(0508以降)'!$C$28="×","",IF(AND(踏み台シート!L236=1,踏み台シート!L450=1),2,IF(踏み台シート!L236=1,1,""))),IF(AND(踏み台シート!L236=1,踏み台シート!L450=1),2,IF(踏み台シート!L236=1,1,"")))</f>
        <v/>
      </c>
      <c r="M26" s="307" t="str">
        <f>IF($M$8&gt;=DATE(2023,5,8),IF('別紙3-3_要件ﾁｪｯｸﾘｽﾄ(0508以降)'!$C$28="×","",IF(AND(踏み台シート!M236=1,踏み台シート!M450=1),2,IF(踏み台シート!M236=1,1,""))),IF(AND(踏み台シート!M236=1,踏み台シート!M450=1),2,IF(踏み台シート!M236=1,1,"")))</f>
        <v/>
      </c>
      <c r="N26" s="307" t="str">
        <f>IF($N$8&gt;=DATE(2023,5,8),IF('別紙3-3_要件ﾁｪｯｸﾘｽﾄ(0508以降)'!$C$28="×","",IF(AND(踏み台シート!N236=1,踏み台シート!N450=1),2,IF(踏み台シート!N236=1,1,""))),IF(AND(踏み台シート!N236=1,踏み台シート!N450=1),2,IF(踏み台シート!N236=1,1,"")))</f>
        <v/>
      </c>
      <c r="O26" s="307" t="str">
        <f>IF($O$8&gt;=DATE(2023,5,8),IF('別紙3-3_要件ﾁｪｯｸﾘｽﾄ(0508以降)'!$C$28="×","",IF(AND(踏み台シート!O236=1,踏み台シート!O450=1),2,IF(踏み台シート!O236=1,1,""))),IF(AND(踏み台シート!O236=1,踏み台シート!O450=1),2,IF(踏み台シート!O236=1,1,"")))</f>
        <v/>
      </c>
      <c r="P26" s="307" t="str">
        <f>IF($P$8&gt;=DATE(2023,5,8),IF('別紙3-3_要件ﾁｪｯｸﾘｽﾄ(0508以降)'!$C$28="×","",IF(AND(踏み台シート!P236=1,踏み台シート!P450=1),2,IF(踏み台シート!P236=1,1,""))),IF(AND(踏み台シート!P236=1,踏み台シート!P450=1),2,IF(踏み台シート!P236=1,1,"")))</f>
        <v/>
      </c>
      <c r="Q26" s="307" t="str">
        <f>IF($Q$8&gt;=DATE(2023,5,8),IF('別紙3-3_要件ﾁｪｯｸﾘｽﾄ(0508以降)'!$C$28="×","",IF(AND(踏み台シート!Q236=1,踏み台シート!Q450=1),2,IF(踏み台シート!Q236=1,1,""))),IF(AND(踏み台シート!Q236=1,踏み台シート!Q450=1),2,IF(踏み台シート!Q236=1,1,"")))</f>
        <v/>
      </c>
      <c r="R26" s="307" t="str">
        <f>IF($R$8&gt;=DATE(2023,5,8),IF('別紙3-3_要件ﾁｪｯｸﾘｽﾄ(0508以降)'!$C$28="×","",IF(AND(踏み台シート!R236=1,踏み台シート!R450=1),2,IF(踏み台シート!R236=1,1,""))),IF(AND(踏み台シート!R236=1,踏み台シート!R450=1),2,IF(踏み台シート!R236=1,1,"")))</f>
        <v/>
      </c>
      <c r="S26" s="307" t="str">
        <f>IF($S$8&gt;=DATE(2023,5,8),IF('別紙3-3_要件ﾁｪｯｸﾘｽﾄ(0508以降)'!$C$28="×","",IF(AND(踏み台シート!S236=1,踏み台シート!S450=1),2,IF(踏み台シート!S236=1,1,""))),IF(AND(踏み台シート!S236=1,踏み台シート!S450=1),2,IF(踏み台シート!S236=1,1,"")))</f>
        <v/>
      </c>
      <c r="T26" s="307" t="str">
        <f>IF($T$8&gt;=DATE(2023,5,8),IF('別紙3-3_要件ﾁｪｯｸﾘｽﾄ(0508以降)'!$C$28="×","",IF(AND(踏み台シート!T236=1,踏み台シート!T450=1),2,IF(踏み台シート!T236=1,1,""))),IF(AND(踏み台シート!T236=1,踏み台シート!T450=1),2,IF(踏み台シート!T236=1,1,"")))</f>
        <v/>
      </c>
      <c r="U26" s="307" t="str">
        <f>IF($U$8&gt;=DATE(2023,5,8),IF('別紙3-3_要件ﾁｪｯｸﾘｽﾄ(0508以降)'!$C$28="×","",IF(AND(踏み台シート!U236=1,踏み台シート!U450=1),2,IF(踏み台シート!U236=1,1,""))),IF(AND(踏み台シート!U236=1,踏み台シート!U450=1),2,IF(踏み台シート!U236=1,1,"")))</f>
        <v/>
      </c>
      <c r="V26" s="307" t="str">
        <f>IF($V$8&gt;=DATE(2023,5,8),IF('別紙3-3_要件ﾁｪｯｸﾘｽﾄ(0508以降)'!$C$28="×","",IF(AND(踏み台シート!V236=1,踏み台シート!V450=1),2,IF(踏み台シート!V236=1,1,""))),IF(AND(踏み台シート!V236=1,踏み台シート!V450=1),2,IF(踏み台シート!V236=1,1,"")))</f>
        <v/>
      </c>
      <c r="W26" s="307" t="str">
        <f>IF($W$8&gt;=DATE(2023,5,8),IF('別紙3-3_要件ﾁｪｯｸﾘｽﾄ(0508以降)'!$C$28="×","",IF(AND(踏み台シート!W236=1,踏み台シート!W450=1),2,IF(踏み台シート!W236=1,1,""))),IF(AND(踏み台シート!W236=1,踏み台シート!W450=1),2,IF(踏み台シート!W236=1,1,"")))</f>
        <v/>
      </c>
      <c r="X26" s="307" t="str">
        <f>IF($X$8&gt;=DATE(2023,5,8),IF('別紙3-3_要件ﾁｪｯｸﾘｽﾄ(0508以降)'!$C$28="×","",IF(AND(踏み台シート!X236=1,踏み台シート!X450=1),2,IF(踏み台シート!X236=1,1,""))),IF(AND(踏み台シート!X236=1,踏み台シート!X450=1),2,IF(踏み台シート!X236=1,1,"")))</f>
        <v/>
      </c>
      <c r="Y26" s="307" t="str">
        <f>IF($Y$8&gt;=DATE(2023,5,8),IF('別紙3-3_要件ﾁｪｯｸﾘｽﾄ(0508以降)'!$C$28="×","",IF(AND(踏み台シート!Y236=1,踏み台シート!Y450=1),2,IF(踏み台シート!Y236=1,1,""))),IF(AND(踏み台シート!Y236=1,踏み台シート!Y450=1),2,IF(踏み台シート!Y236=1,1,"")))</f>
        <v/>
      </c>
      <c r="Z26" s="307" t="str">
        <f>IF($Z$8&gt;=DATE(2023,5,8),IF('別紙3-3_要件ﾁｪｯｸﾘｽﾄ(0508以降)'!$C$28="×","",IF(AND(踏み台シート!Z236=1,踏み台シート!Z450=1),2,IF(踏み台シート!Z236=1,1,""))),IF(AND(踏み台シート!Z236=1,踏み台シート!Z450=1),2,IF(踏み台シート!Z236=1,1,"")))</f>
        <v/>
      </c>
      <c r="AA26" s="307" t="str">
        <f>IF($AA$8&gt;=DATE(2023,5,8),IF('別紙3-3_要件ﾁｪｯｸﾘｽﾄ(0508以降)'!$C$28="×","",IF(AND(踏み台シート!AA236=1,踏み台シート!AA450=1),2,IF(踏み台シート!AA236=1,1,""))),IF(AND(踏み台シート!AA236=1,踏み台シート!AA450=1),2,IF(踏み台シート!AA236=1,1,"")))</f>
        <v/>
      </c>
      <c r="AB26" s="307" t="str">
        <f>IF($AB$8&gt;=DATE(2023,5,8),IF('別紙3-3_要件ﾁｪｯｸﾘｽﾄ(0508以降)'!$C$28="×","",IF(AND(踏み台シート!AB236=1,踏み台シート!AB450=1),2,IF(踏み台シート!AB236=1,1,""))),IF(AND(踏み台シート!AB236=1,踏み台シート!AB450=1),2,IF(踏み台シート!AB236=1,1,"")))</f>
        <v/>
      </c>
      <c r="AC26" s="307" t="str">
        <f>IF($AC$8&gt;=DATE(2023,5,8),IF('別紙3-3_要件ﾁｪｯｸﾘｽﾄ(0508以降)'!$C$28="×","",IF(AND(踏み台シート!AC236=1,踏み台シート!AC450=1),2,IF(踏み台シート!AC236=1,1,""))),IF(AND(踏み台シート!AC236=1,踏み台シート!AC450=1),2,IF(踏み台シート!AC236=1,1,"")))</f>
        <v/>
      </c>
      <c r="AD26" s="307" t="str">
        <f>IF($AD$8&gt;=DATE(2023,5,8),IF('別紙3-3_要件ﾁｪｯｸﾘｽﾄ(0508以降)'!$C$28="×","",IF(AND(踏み台シート!AD236=1,踏み台シート!AD450=1),2,IF(踏み台シート!AD236=1,1,""))),IF(AND(踏み台シート!AD236=1,踏み台シート!AD450=1),2,IF(踏み台シート!AD236=1,1,"")))</f>
        <v/>
      </c>
      <c r="AE26" s="307" t="str">
        <f>IF($AE$8&gt;=DATE(2023,5,8),IF('別紙3-3_要件ﾁｪｯｸﾘｽﾄ(0508以降)'!$C$28="×","",IF(AND(踏み台シート!AE236=1,踏み台シート!AE450=1),2,IF(踏み台シート!AE236=1,1,""))),IF(AND(踏み台シート!AE236=1,踏み台シート!AE450=1),2,IF(踏み台シート!AE236=1,1,"")))</f>
        <v/>
      </c>
      <c r="AF26" s="307" t="str">
        <f>IF($AF$8&gt;=DATE(2023,5,8),IF('別紙3-3_要件ﾁｪｯｸﾘｽﾄ(0508以降)'!$C$28="×","",IF(AND(踏み台シート!AF236=1,踏み台シート!AF450=1),2,IF(踏み台シート!AF236=1,1,""))),IF(AND(踏み台シート!AF236=1,踏み台シート!AF450=1),2,IF(踏み台シート!AF236=1,1,"")))</f>
        <v/>
      </c>
      <c r="AG26" s="307" t="str">
        <f>IF($AG$8&gt;=DATE(2023,5,8),IF('別紙3-3_要件ﾁｪｯｸﾘｽﾄ(0508以降)'!$C$28="×","",IF(AND(踏み台シート!AG236=1,踏み台シート!AG450=1),2,IF(踏み台シート!AG236=1,1,""))),IF(AND(踏み台シート!AG236=1,踏み台シート!AG450=1),2,IF(踏み台シート!AG236=1,1,"")))</f>
        <v/>
      </c>
      <c r="AH26" s="307" t="str">
        <f>IF($AH$8&gt;=DATE(2023,5,8),IF('別紙3-3_要件ﾁｪｯｸﾘｽﾄ(0508以降)'!$C$28="×","",IF(AND(踏み台シート!AH236=1,踏み台シート!AH450=1),2,IF(踏み台シート!AH236=1,1,""))),IF(AND(踏み台シート!AH236=1,踏み台シート!AH450=1),2,IF(踏み台シート!AH236=1,1,"")))</f>
        <v/>
      </c>
      <c r="AI26" s="307" t="str">
        <f>IF($AI$8&gt;=DATE(2023,5,8),IF('別紙3-3_要件ﾁｪｯｸﾘｽﾄ(0508以降)'!$C$28="×","",IF(AND(踏み台シート!AI236=1,踏み台シート!AI450=1),2,IF(踏み台シート!AI236=1,1,""))),IF(AND(踏み台シート!AI236=1,踏み台シート!AI450=1),2,IF(踏み台シート!AI236=1,1,"")))</f>
        <v/>
      </c>
      <c r="AJ26" s="307" t="str">
        <f>IF($AJ$8&gt;=DATE(2023,5,8),IF('別紙3-3_要件ﾁｪｯｸﾘｽﾄ(0508以降)'!$C$28="×","",IF(AND(踏み台シート!AJ236=1,踏み台シート!AJ450=1),2,IF(踏み台シート!AJ236=1,1,""))),IF(AND(踏み台シート!AJ236=1,踏み台シート!AJ450=1),2,IF(踏み台シート!AJ236=1,1,"")))</f>
        <v/>
      </c>
      <c r="AK26" s="307" t="str">
        <f>IF($AK$8&gt;=DATE(2023,5,8),IF('別紙3-3_要件ﾁｪｯｸﾘｽﾄ(0508以降)'!$C$28="×","",IF(AND(踏み台シート!AK236=1,踏み台シート!AK450=1),2,IF(踏み台シート!AK236=1,1,""))),IF(AND(踏み台シート!AK236=1,踏み台シート!AK450=1),2,IF(踏み台シート!AK236=1,1,"")))</f>
        <v/>
      </c>
      <c r="AL26" s="307" t="str">
        <f>IF($AL$8&gt;=DATE(2023,5,8),IF('別紙3-3_要件ﾁｪｯｸﾘｽﾄ(0508以降)'!$C$28="×","",IF(AND(踏み台シート!AL236=1,踏み台シート!AL450=1),2,IF(踏み台シート!AL236=1,1,""))),IF(AND(踏み台シート!AL236=1,踏み台シート!AL450=1),2,IF(踏み台シート!AL236=1,1,"")))</f>
        <v/>
      </c>
      <c r="AM26" s="307" t="str">
        <f>IF($AM$8&gt;=DATE(2023,5,8),IF('別紙3-3_要件ﾁｪｯｸﾘｽﾄ(0508以降)'!$C$28="×","",IF(AND(踏み台シート!AM236=1,踏み台シート!AM450=1),2,IF(踏み台シート!AM236=1,1,""))),IF(AND(踏み台シート!AM236=1,踏み台シート!AM450=1),2,IF(踏み台シート!AM236=1,1,"")))</f>
        <v/>
      </c>
      <c r="AN26" s="307" t="str">
        <f>IF($AN$8&gt;=DATE(2023,5,8),IF('別紙3-3_要件ﾁｪｯｸﾘｽﾄ(0508以降)'!$C$28="×","",IF(AND(踏み台シート!AN236=1,踏み台シート!AN450=1),2,IF(踏み台シート!AN236=1,1,""))),IF(AND(踏み台シート!AN236=1,踏み台シート!AN450=1),2,IF(踏み台シート!AN236=1,1,"")))</f>
        <v/>
      </c>
      <c r="AO26" s="307" t="str">
        <f>IF($AO$8&gt;=DATE(2023,5,8),IF('別紙3-3_要件ﾁｪｯｸﾘｽﾄ(0508以降)'!$C$28="×","",IF(AND(踏み台シート!AO236=1,踏み台シート!AO450=1),2,IF(踏み台シート!AO236=1,1,""))),IF(AND(踏み台シート!AO236=1,踏み台シート!AO450=1),2,IF(踏み台シート!AO236=1,1,"")))</f>
        <v/>
      </c>
      <c r="AP26" s="307" t="str">
        <f>IF($AP$8&gt;=DATE(2023,5,8),IF('別紙3-3_要件ﾁｪｯｸﾘｽﾄ(0508以降)'!$C$28="×","",IF(AND(踏み台シート!AP236=1,踏み台シート!AP450=1),2,IF(踏み台シート!AP236=1,1,""))),IF(AND(踏み台シート!AP236=1,踏み台シート!AP450=1),2,IF(踏み台シート!AP236=1,1,"")))</f>
        <v/>
      </c>
      <c r="AQ26" s="307" t="str">
        <f>IF($AQ$8&gt;=DATE(2023,5,8),IF('別紙3-3_要件ﾁｪｯｸﾘｽﾄ(0508以降)'!$C$28="×","",IF(AND(踏み台シート!AQ236=1,踏み台シート!AQ450=1),2,IF(踏み台シート!AQ236=1,1,""))),IF(AND(踏み台シート!AQ236=1,踏み台シート!AQ450=1),2,IF(踏み台シート!AQ236=1,1,"")))</f>
        <v/>
      </c>
      <c r="AR26" s="307" t="str">
        <f>IF($AR$8&gt;=DATE(2023,5,8),IF('別紙3-3_要件ﾁｪｯｸﾘｽﾄ(0508以降)'!$C$28="×","",IF(AND(踏み台シート!AR236=1,踏み台シート!AR450=1),2,IF(踏み台シート!AR236=1,1,""))),IF(AND(踏み台シート!AR236=1,踏み台シート!AR450=1),2,IF(踏み台シート!AR236=1,1,"")))</f>
        <v/>
      </c>
      <c r="AS26" s="307" t="str">
        <f>IF($AS$8&gt;=DATE(2023,5,8),IF('別紙3-3_要件ﾁｪｯｸﾘｽﾄ(0508以降)'!$C$28="×","",IF(AND(踏み台シート!AS236=1,踏み台シート!AS450=1),2,IF(踏み台シート!AS236=1,1,""))),IF(AND(踏み台シート!AS236=1,踏み台シート!AS450=1),2,IF(踏み台シート!AS236=1,1,"")))</f>
        <v/>
      </c>
      <c r="AT26" s="307" t="str">
        <f>IF($AT$8&gt;=DATE(2023,5,8),IF('別紙3-3_要件ﾁｪｯｸﾘｽﾄ(0508以降)'!$C$28="×","",IF(AND(踏み台シート!AT236=1,踏み台シート!AT450=1),2,IF(踏み台シート!AT236=1,1,""))),IF(AND(踏み台シート!AT236=1,踏み台シート!AT450=1),2,IF(踏み台シート!AT236=1,1,"")))</f>
        <v/>
      </c>
      <c r="AU26" s="307" t="str">
        <f>IF($AU$8&gt;=DATE(2023,5,8),IF('別紙3-3_要件ﾁｪｯｸﾘｽﾄ(0508以降)'!$C$28="×","",IF(AND(踏み台シート!AU236=1,踏み台シート!AU450=1),2,IF(踏み台シート!AU236=1,1,""))),IF(AND(踏み台シート!AU236=1,踏み台シート!AU450=1),2,IF(踏み台シート!AU236=1,1,"")))</f>
        <v/>
      </c>
      <c r="AV26" s="307" t="str">
        <f>IF($AV$8&gt;=DATE(2023,5,8),IF('別紙3-3_要件ﾁｪｯｸﾘｽﾄ(0508以降)'!$C$28="×","",IF(AND(踏み台シート!AV236=1,踏み台シート!AV450=1),2,IF(踏み台シート!AV236=1,1,""))),IF(AND(踏み台シート!AV236=1,踏み台シート!AV450=1),2,IF(踏み台シート!AV236=1,1,"")))</f>
        <v/>
      </c>
      <c r="AW26" s="307" t="str">
        <f>IF($AW$8&gt;=DATE(2023,5,8),IF('別紙3-3_要件ﾁｪｯｸﾘｽﾄ(0508以降)'!$C$28="×","",IF(AND(踏み台シート!AW236=1,踏み台シート!AW450=1),2,IF(踏み台シート!AW236=1,1,""))),IF(AND(踏み台シート!AW236=1,踏み台シート!AW450=1),2,IF(踏み台シート!AW236=1,1,"")))</f>
        <v/>
      </c>
      <c r="AX26" s="307" t="str">
        <f>IF($AX$8&gt;=DATE(2023,5,8),IF('別紙3-3_要件ﾁｪｯｸﾘｽﾄ(0508以降)'!$C$28="×","",IF(AND(踏み台シート!AX236=1,踏み台シート!AX450=1),2,IF(踏み台シート!AX236=1,1,""))),IF(AND(踏み台シート!AX236=1,踏み台シート!AX450=1),2,IF(踏み台シート!AX236=1,1,"")))</f>
        <v/>
      </c>
      <c r="AY26" s="307" t="str">
        <f>IF($AY$8&gt;=DATE(2023,5,8),IF('別紙3-3_要件ﾁｪｯｸﾘｽﾄ(0508以降)'!$C$28="×","",IF(AND(踏み台シート!AY236=1,踏み台シート!AY450=1),2,IF(踏み台シート!AY236=1,1,""))),IF(AND(踏み台シート!AY236=1,踏み台シート!AY450=1),2,IF(踏み台シート!AY236=1,1,"")))</f>
        <v/>
      </c>
      <c r="AZ26" s="307" t="str">
        <f>IF($AZ$8&gt;=DATE(2023,5,8),IF('別紙3-3_要件ﾁｪｯｸﾘｽﾄ(0508以降)'!$C$28="×","",IF(AND(踏み台シート!AZ236=1,踏み台シート!AZ450=1),2,IF(踏み台シート!AZ236=1,1,""))),IF(AND(踏み台シート!AZ236=1,踏み台シート!AZ450=1),2,IF(踏み台シート!AZ236=1,1,"")))</f>
        <v/>
      </c>
      <c r="BA26" s="307" t="str">
        <f>IF($BA$8&gt;=DATE(2023,5,8),IF('別紙3-3_要件ﾁｪｯｸﾘｽﾄ(0508以降)'!$C$28="×","",IF(AND(踏み台シート!BA236=1,踏み台シート!BA450=1),2,IF(踏み台シート!BA236=1,1,""))),IF(AND(踏み台シート!BA236=1,踏み台シート!BA450=1),2,IF(踏み台シート!BA236=1,1,"")))</f>
        <v/>
      </c>
      <c r="BB26" s="311" t="str">
        <f t="shared" si="2"/>
        <v/>
      </c>
      <c r="BC26" s="300" t="str">
        <f t="shared" si="3"/>
        <v/>
      </c>
      <c r="BD26" s="300" t="str">
        <f t="shared" si="4"/>
        <v/>
      </c>
    </row>
    <row r="27" spans="1:56" ht="24" customHeight="1">
      <c r="A27" s="307" t="str">
        <f t="shared" si="5"/>
        <v/>
      </c>
      <c r="B27" s="313" t="str">
        <f>IF('別紙3-1_区分⑤所要額内訳'!B29="","",'別紙3-1_区分⑤所要額内訳'!B29)</f>
        <v/>
      </c>
      <c r="C27" s="307" t="str">
        <f>IF('別紙3-1_区分⑤所要額内訳'!C29="","",'別紙3-1_区分⑤所要額内訳'!C29)</f>
        <v/>
      </c>
      <c r="D27" s="307">
        <f>IF($D$8&gt;=DATE(2023,5,8),IF('別紙3-3_要件ﾁｪｯｸﾘｽﾄ(0508以降)'!$C$28="×","",IF(AND(踏み台シート!D237=1,踏み台シート!D451=1),2,IF(踏み台シート!D237=1,1,""))),IF(AND(踏み台シート!D237=1,踏み台シート!D451=1),2,IF(踏み台シート!D237=1,1,"")))</f>
        <v>1</v>
      </c>
      <c r="E27" s="307" t="str">
        <f>IF($E$8&gt;=DATE(2023,5,8),IF('別紙3-3_要件ﾁｪｯｸﾘｽﾄ(0508以降)'!$C$28="×","",IF(AND(踏み台シート!E237=1,踏み台シート!E451=1),2,IF(踏み台シート!E237=1,1,""))),IF(AND(踏み台シート!E237=1,踏み台シート!E451=1),2,IF(踏み台シート!E237=1,1,"")))</f>
        <v/>
      </c>
      <c r="F27" s="307" t="str">
        <f>IF($F$8&gt;=DATE(2023,5,8),IF('別紙3-3_要件ﾁｪｯｸﾘｽﾄ(0508以降)'!$C$28="×","",IF(AND(踏み台シート!F237=1,踏み台シート!F451=1),2,IF(踏み台シート!F237=1,1,""))),IF(AND(踏み台シート!F237=1,踏み台シート!F451=1),2,IF(踏み台シート!F237=1,1,"")))</f>
        <v/>
      </c>
      <c r="G27" s="307" t="str">
        <f>IF($G$8&gt;=DATE(2023,5,8),IF('別紙3-3_要件ﾁｪｯｸﾘｽﾄ(0508以降)'!$C$28="×","",IF(AND(踏み台シート!G237=1,踏み台シート!G451=1),2,IF(踏み台シート!G237=1,1,""))),IF(AND(踏み台シート!G237=1,踏み台シート!G451=1),2,IF(踏み台シート!G237=1,1,"")))</f>
        <v/>
      </c>
      <c r="H27" s="307" t="str">
        <f>IF($H$8&gt;=DATE(2023,5,8),IF('別紙3-3_要件ﾁｪｯｸﾘｽﾄ(0508以降)'!$C$28="×","",IF(AND(踏み台シート!H237=1,踏み台シート!H451=1),2,IF(踏み台シート!H237=1,1,""))),IF(AND(踏み台シート!H237=1,踏み台シート!H451=1),2,IF(踏み台シート!H237=1,1,"")))</f>
        <v/>
      </c>
      <c r="I27" s="307" t="str">
        <f>IF($I$8&gt;=DATE(2023,5,8),IF('別紙3-3_要件ﾁｪｯｸﾘｽﾄ(0508以降)'!$C$28="×","",IF(AND(踏み台シート!I237=1,踏み台シート!I451=1),2,IF(踏み台シート!I237=1,1,""))),IF(AND(踏み台シート!I237=1,踏み台シート!I451=1),2,IF(踏み台シート!I237=1,1,"")))</f>
        <v/>
      </c>
      <c r="J27" s="307" t="str">
        <f>IF($J$8&gt;=DATE(2023,5,8),IF('別紙3-3_要件ﾁｪｯｸﾘｽﾄ(0508以降)'!$C$28="×","",IF(AND(踏み台シート!J237=1,踏み台シート!J451=1),2,IF(踏み台シート!J237=1,1,""))),IF(AND(踏み台シート!J237=1,踏み台シート!J451=1),2,IF(踏み台シート!J237=1,1,"")))</f>
        <v/>
      </c>
      <c r="K27" s="307" t="str">
        <f>IF($K$8&gt;=DATE(2023,5,8),IF('別紙3-3_要件ﾁｪｯｸﾘｽﾄ(0508以降)'!$C$28="×","",IF(AND(踏み台シート!K237=1,踏み台シート!K451=1),2,IF(踏み台シート!K237=1,1,""))),IF(AND(踏み台シート!K237=1,踏み台シート!K451=1),2,IF(踏み台シート!K237=1,1,"")))</f>
        <v/>
      </c>
      <c r="L27" s="307" t="str">
        <f>IF($L$8&gt;=DATE(2023,5,8),IF('別紙3-3_要件ﾁｪｯｸﾘｽﾄ(0508以降)'!$C$28="×","",IF(AND(踏み台シート!L237=1,踏み台シート!L451=1),2,IF(踏み台シート!L237=1,1,""))),IF(AND(踏み台シート!L237=1,踏み台シート!L451=1),2,IF(踏み台シート!L237=1,1,"")))</f>
        <v/>
      </c>
      <c r="M27" s="307" t="str">
        <f>IF($M$8&gt;=DATE(2023,5,8),IF('別紙3-3_要件ﾁｪｯｸﾘｽﾄ(0508以降)'!$C$28="×","",IF(AND(踏み台シート!M237=1,踏み台シート!M451=1),2,IF(踏み台シート!M237=1,1,""))),IF(AND(踏み台シート!M237=1,踏み台シート!M451=1),2,IF(踏み台シート!M237=1,1,"")))</f>
        <v/>
      </c>
      <c r="N27" s="307" t="str">
        <f>IF($N$8&gt;=DATE(2023,5,8),IF('別紙3-3_要件ﾁｪｯｸﾘｽﾄ(0508以降)'!$C$28="×","",IF(AND(踏み台シート!N237=1,踏み台シート!N451=1),2,IF(踏み台シート!N237=1,1,""))),IF(AND(踏み台シート!N237=1,踏み台シート!N451=1),2,IF(踏み台シート!N237=1,1,"")))</f>
        <v/>
      </c>
      <c r="O27" s="307" t="str">
        <f>IF($O$8&gt;=DATE(2023,5,8),IF('別紙3-3_要件ﾁｪｯｸﾘｽﾄ(0508以降)'!$C$28="×","",IF(AND(踏み台シート!O237=1,踏み台シート!O451=1),2,IF(踏み台シート!O237=1,1,""))),IF(AND(踏み台シート!O237=1,踏み台シート!O451=1),2,IF(踏み台シート!O237=1,1,"")))</f>
        <v/>
      </c>
      <c r="P27" s="307" t="str">
        <f>IF($P$8&gt;=DATE(2023,5,8),IF('別紙3-3_要件ﾁｪｯｸﾘｽﾄ(0508以降)'!$C$28="×","",IF(AND(踏み台シート!P237=1,踏み台シート!P451=1),2,IF(踏み台シート!P237=1,1,""))),IF(AND(踏み台シート!P237=1,踏み台シート!P451=1),2,IF(踏み台シート!P237=1,1,"")))</f>
        <v/>
      </c>
      <c r="Q27" s="307" t="str">
        <f>IF($Q$8&gt;=DATE(2023,5,8),IF('別紙3-3_要件ﾁｪｯｸﾘｽﾄ(0508以降)'!$C$28="×","",IF(AND(踏み台シート!Q237=1,踏み台シート!Q451=1),2,IF(踏み台シート!Q237=1,1,""))),IF(AND(踏み台シート!Q237=1,踏み台シート!Q451=1),2,IF(踏み台シート!Q237=1,1,"")))</f>
        <v/>
      </c>
      <c r="R27" s="307" t="str">
        <f>IF($R$8&gt;=DATE(2023,5,8),IF('別紙3-3_要件ﾁｪｯｸﾘｽﾄ(0508以降)'!$C$28="×","",IF(AND(踏み台シート!R237=1,踏み台シート!R451=1),2,IF(踏み台シート!R237=1,1,""))),IF(AND(踏み台シート!R237=1,踏み台シート!R451=1),2,IF(踏み台シート!R237=1,1,"")))</f>
        <v/>
      </c>
      <c r="S27" s="307" t="str">
        <f>IF($S$8&gt;=DATE(2023,5,8),IF('別紙3-3_要件ﾁｪｯｸﾘｽﾄ(0508以降)'!$C$28="×","",IF(AND(踏み台シート!S237=1,踏み台シート!S451=1),2,IF(踏み台シート!S237=1,1,""))),IF(AND(踏み台シート!S237=1,踏み台シート!S451=1),2,IF(踏み台シート!S237=1,1,"")))</f>
        <v/>
      </c>
      <c r="T27" s="307" t="str">
        <f>IF($T$8&gt;=DATE(2023,5,8),IF('別紙3-3_要件ﾁｪｯｸﾘｽﾄ(0508以降)'!$C$28="×","",IF(AND(踏み台シート!T237=1,踏み台シート!T451=1),2,IF(踏み台シート!T237=1,1,""))),IF(AND(踏み台シート!T237=1,踏み台シート!T451=1),2,IF(踏み台シート!T237=1,1,"")))</f>
        <v/>
      </c>
      <c r="U27" s="307" t="str">
        <f>IF($U$8&gt;=DATE(2023,5,8),IF('別紙3-3_要件ﾁｪｯｸﾘｽﾄ(0508以降)'!$C$28="×","",IF(AND(踏み台シート!U237=1,踏み台シート!U451=1),2,IF(踏み台シート!U237=1,1,""))),IF(AND(踏み台シート!U237=1,踏み台シート!U451=1),2,IF(踏み台シート!U237=1,1,"")))</f>
        <v/>
      </c>
      <c r="V27" s="307" t="str">
        <f>IF($V$8&gt;=DATE(2023,5,8),IF('別紙3-3_要件ﾁｪｯｸﾘｽﾄ(0508以降)'!$C$28="×","",IF(AND(踏み台シート!V237=1,踏み台シート!V451=1),2,IF(踏み台シート!V237=1,1,""))),IF(AND(踏み台シート!V237=1,踏み台シート!V451=1),2,IF(踏み台シート!V237=1,1,"")))</f>
        <v/>
      </c>
      <c r="W27" s="307" t="str">
        <f>IF($W$8&gt;=DATE(2023,5,8),IF('別紙3-3_要件ﾁｪｯｸﾘｽﾄ(0508以降)'!$C$28="×","",IF(AND(踏み台シート!W237=1,踏み台シート!W451=1),2,IF(踏み台シート!W237=1,1,""))),IF(AND(踏み台シート!W237=1,踏み台シート!W451=1),2,IF(踏み台シート!W237=1,1,"")))</f>
        <v/>
      </c>
      <c r="X27" s="307" t="str">
        <f>IF($X$8&gt;=DATE(2023,5,8),IF('別紙3-3_要件ﾁｪｯｸﾘｽﾄ(0508以降)'!$C$28="×","",IF(AND(踏み台シート!X237=1,踏み台シート!X451=1),2,IF(踏み台シート!X237=1,1,""))),IF(AND(踏み台シート!X237=1,踏み台シート!X451=1),2,IF(踏み台シート!X237=1,1,"")))</f>
        <v/>
      </c>
      <c r="Y27" s="307" t="str">
        <f>IF($Y$8&gt;=DATE(2023,5,8),IF('別紙3-3_要件ﾁｪｯｸﾘｽﾄ(0508以降)'!$C$28="×","",IF(AND(踏み台シート!Y237=1,踏み台シート!Y451=1),2,IF(踏み台シート!Y237=1,1,""))),IF(AND(踏み台シート!Y237=1,踏み台シート!Y451=1),2,IF(踏み台シート!Y237=1,1,"")))</f>
        <v/>
      </c>
      <c r="Z27" s="307" t="str">
        <f>IF($Z$8&gt;=DATE(2023,5,8),IF('別紙3-3_要件ﾁｪｯｸﾘｽﾄ(0508以降)'!$C$28="×","",IF(AND(踏み台シート!Z237=1,踏み台シート!Z451=1),2,IF(踏み台シート!Z237=1,1,""))),IF(AND(踏み台シート!Z237=1,踏み台シート!Z451=1),2,IF(踏み台シート!Z237=1,1,"")))</f>
        <v/>
      </c>
      <c r="AA27" s="307" t="str">
        <f>IF($AA$8&gt;=DATE(2023,5,8),IF('別紙3-3_要件ﾁｪｯｸﾘｽﾄ(0508以降)'!$C$28="×","",IF(AND(踏み台シート!AA237=1,踏み台シート!AA451=1),2,IF(踏み台シート!AA237=1,1,""))),IF(AND(踏み台シート!AA237=1,踏み台シート!AA451=1),2,IF(踏み台シート!AA237=1,1,"")))</f>
        <v/>
      </c>
      <c r="AB27" s="307" t="str">
        <f>IF($AB$8&gt;=DATE(2023,5,8),IF('別紙3-3_要件ﾁｪｯｸﾘｽﾄ(0508以降)'!$C$28="×","",IF(AND(踏み台シート!AB237=1,踏み台シート!AB451=1),2,IF(踏み台シート!AB237=1,1,""))),IF(AND(踏み台シート!AB237=1,踏み台シート!AB451=1),2,IF(踏み台シート!AB237=1,1,"")))</f>
        <v/>
      </c>
      <c r="AC27" s="307" t="str">
        <f>IF($AC$8&gt;=DATE(2023,5,8),IF('別紙3-3_要件ﾁｪｯｸﾘｽﾄ(0508以降)'!$C$28="×","",IF(AND(踏み台シート!AC237=1,踏み台シート!AC451=1),2,IF(踏み台シート!AC237=1,1,""))),IF(AND(踏み台シート!AC237=1,踏み台シート!AC451=1),2,IF(踏み台シート!AC237=1,1,"")))</f>
        <v/>
      </c>
      <c r="AD27" s="307" t="str">
        <f>IF($AD$8&gt;=DATE(2023,5,8),IF('別紙3-3_要件ﾁｪｯｸﾘｽﾄ(0508以降)'!$C$28="×","",IF(AND(踏み台シート!AD237=1,踏み台シート!AD451=1),2,IF(踏み台シート!AD237=1,1,""))),IF(AND(踏み台シート!AD237=1,踏み台シート!AD451=1),2,IF(踏み台シート!AD237=1,1,"")))</f>
        <v/>
      </c>
      <c r="AE27" s="307" t="str">
        <f>IF($AE$8&gt;=DATE(2023,5,8),IF('別紙3-3_要件ﾁｪｯｸﾘｽﾄ(0508以降)'!$C$28="×","",IF(AND(踏み台シート!AE237=1,踏み台シート!AE451=1),2,IF(踏み台シート!AE237=1,1,""))),IF(AND(踏み台シート!AE237=1,踏み台シート!AE451=1),2,IF(踏み台シート!AE237=1,1,"")))</f>
        <v/>
      </c>
      <c r="AF27" s="307" t="str">
        <f>IF($AF$8&gt;=DATE(2023,5,8),IF('別紙3-3_要件ﾁｪｯｸﾘｽﾄ(0508以降)'!$C$28="×","",IF(AND(踏み台シート!AF237=1,踏み台シート!AF451=1),2,IF(踏み台シート!AF237=1,1,""))),IF(AND(踏み台シート!AF237=1,踏み台シート!AF451=1),2,IF(踏み台シート!AF237=1,1,"")))</f>
        <v/>
      </c>
      <c r="AG27" s="307" t="str">
        <f>IF($AG$8&gt;=DATE(2023,5,8),IF('別紙3-3_要件ﾁｪｯｸﾘｽﾄ(0508以降)'!$C$28="×","",IF(AND(踏み台シート!AG237=1,踏み台シート!AG451=1),2,IF(踏み台シート!AG237=1,1,""))),IF(AND(踏み台シート!AG237=1,踏み台シート!AG451=1),2,IF(踏み台シート!AG237=1,1,"")))</f>
        <v/>
      </c>
      <c r="AH27" s="307" t="str">
        <f>IF($AH$8&gt;=DATE(2023,5,8),IF('別紙3-3_要件ﾁｪｯｸﾘｽﾄ(0508以降)'!$C$28="×","",IF(AND(踏み台シート!AH237=1,踏み台シート!AH451=1),2,IF(踏み台シート!AH237=1,1,""))),IF(AND(踏み台シート!AH237=1,踏み台シート!AH451=1),2,IF(踏み台シート!AH237=1,1,"")))</f>
        <v/>
      </c>
      <c r="AI27" s="307" t="str">
        <f>IF($AI$8&gt;=DATE(2023,5,8),IF('別紙3-3_要件ﾁｪｯｸﾘｽﾄ(0508以降)'!$C$28="×","",IF(AND(踏み台シート!AI237=1,踏み台シート!AI451=1),2,IF(踏み台シート!AI237=1,1,""))),IF(AND(踏み台シート!AI237=1,踏み台シート!AI451=1),2,IF(踏み台シート!AI237=1,1,"")))</f>
        <v/>
      </c>
      <c r="AJ27" s="307" t="str">
        <f>IF($AJ$8&gt;=DATE(2023,5,8),IF('別紙3-3_要件ﾁｪｯｸﾘｽﾄ(0508以降)'!$C$28="×","",IF(AND(踏み台シート!AJ237=1,踏み台シート!AJ451=1),2,IF(踏み台シート!AJ237=1,1,""))),IF(AND(踏み台シート!AJ237=1,踏み台シート!AJ451=1),2,IF(踏み台シート!AJ237=1,1,"")))</f>
        <v/>
      </c>
      <c r="AK27" s="307" t="str">
        <f>IF($AK$8&gt;=DATE(2023,5,8),IF('別紙3-3_要件ﾁｪｯｸﾘｽﾄ(0508以降)'!$C$28="×","",IF(AND(踏み台シート!AK237=1,踏み台シート!AK451=1),2,IF(踏み台シート!AK237=1,1,""))),IF(AND(踏み台シート!AK237=1,踏み台シート!AK451=1),2,IF(踏み台シート!AK237=1,1,"")))</f>
        <v/>
      </c>
      <c r="AL27" s="307" t="str">
        <f>IF($AL$8&gt;=DATE(2023,5,8),IF('別紙3-3_要件ﾁｪｯｸﾘｽﾄ(0508以降)'!$C$28="×","",IF(AND(踏み台シート!AL237=1,踏み台シート!AL451=1),2,IF(踏み台シート!AL237=1,1,""))),IF(AND(踏み台シート!AL237=1,踏み台シート!AL451=1),2,IF(踏み台シート!AL237=1,1,"")))</f>
        <v/>
      </c>
      <c r="AM27" s="307" t="str">
        <f>IF($AM$8&gt;=DATE(2023,5,8),IF('別紙3-3_要件ﾁｪｯｸﾘｽﾄ(0508以降)'!$C$28="×","",IF(AND(踏み台シート!AM237=1,踏み台シート!AM451=1),2,IF(踏み台シート!AM237=1,1,""))),IF(AND(踏み台シート!AM237=1,踏み台シート!AM451=1),2,IF(踏み台シート!AM237=1,1,"")))</f>
        <v/>
      </c>
      <c r="AN27" s="307" t="str">
        <f>IF($AN$8&gt;=DATE(2023,5,8),IF('別紙3-3_要件ﾁｪｯｸﾘｽﾄ(0508以降)'!$C$28="×","",IF(AND(踏み台シート!AN237=1,踏み台シート!AN451=1),2,IF(踏み台シート!AN237=1,1,""))),IF(AND(踏み台シート!AN237=1,踏み台シート!AN451=1),2,IF(踏み台シート!AN237=1,1,"")))</f>
        <v/>
      </c>
      <c r="AO27" s="307" t="str">
        <f>IF($AO$8&gt;=DATE(2023,5,8),IF('別紙3-3_要件ﾁｪｯｸﾘｽﾄ(0508以降)'!$C$28="×","",IF(AND(踏み台シート!AO237=1,踏み台シート!AO451=1),2,IF(踏み台シート!AO237=1,1,""))),IF(AND(踏み台シート!AO237=1,踏み台シート!AO451=1),2,IF(踏み台シート!AO237=1,1,"")))</f>
        <v/>
      </c>
      <c r="AP27" s="307" t="str">
        <f>IF($AP$8&gt;=DATE(2023,5,8),IF('別紙3-3_要件ﾁｪｯｸﾘｽﾄ(0508以降)'!$C$28="×","",IF(AND(踏み台シート!AP237=1,踏み台シート!AP451=1),2,IF(踏み台シート!AP237=1,1,""))),IF(AND(踏み台シート!AP237=1,踏み台シート!AP451=1),2,IF(踏み台シート!AP237=1,1,"")))</f>
        <v/>
      </c>
      <c r="AQ27" s="307" t="str">
        <f>IF($AQ$8&gt;=DATE(2023,5,8),IF('別紙3-3_要件ﾁｪｯｸﾘｽﾄ(0508以降)'!$C$28="×","",IF(AND(踏み台シート!AQ237=1,踏み台シート!AQ451=1),2,IF(踏み台シート!AQ237=1,1,""))),IF(AND(踏み台シート!AQ237=1,踏み台シート!AQ451=1),2,IF(踏み台シート!AQ237=1,1,"")))</f>
        <v/>
      </c>
      <c r="AR27" s="307" t="str">
        <f>IF($AR$8&gt;=DATE(2023,5,8),IF('別紙3-3_要件ﾁｪｯｸﾘｽﾄ(0508以降)'!$C$28="×","",IF(AND(踏み台シート!AR237=1,踏み台シート!AR451=1),2,IF(踏み台シート!AR237=1,1,""))),IF(AND(踏み台シート!AR237=1,踏み台シート!AR451=1),2,IF(踏み台シート!AR237=1,1,"")))</f>
        <v/>
      </c>
      <c r="AS27" s="307" t="str">
        <f>IF($AS$8&gt;=DATE(2023,5,8),IF('別紙3-3_要件ﾁｪｯｸﾘｽﾄ(0508以降)'!$C$28="×","",IF(AND(踏み台シート!AS237=1,踏み台シート!AS451=1),2,IF(踏み台シート!AS237=1,1,""))),IF(AND(踏み台シート!AS237=1,踏み台シート!AS451=1),2,IF(踏み台シート!AS237=1,1,"")))</f>
        <v/>
      </c>
      <c r="AT27" s="307" t="str">
        <f>IF($AT$8&gt;=DATE(2023,5,8),IF('別紙3-3_要件ﾁｪｯｸﾘｽﾄ(0508以降)'!$C$28="×","",IF(AND(踏み台シート!AT237=1,踏み台シート!AT451=1),2,IF(踏み台シート!AT237=1,1,""))),IF(AND(踏み台シート!AT237=1,踏み台シート!AT451=1),2,IF(踏み台シート!AT237=1,1,"")))</f>
        <v/>
      </c>
      <c r="AU27" s="307" t="str">
        <f>IF($AU$8&gt;=DATE(2023,5,8),IF('別紙3-3_要件ﾁｪｯｸﾘｽﾄ(0508以降)'!$C$28="×","",IF(AND(踏み台シート!AU237=1,踏み台シート!AU451=1),2,IF(踏み台シート!AU237=1,1,""))),IF(AND(踏み台シート!AU237=1,踏み台シート!AU451=1),2,IF(踏み台シート!AU237=1,1,"")))</f>
        <v/>
      </c>
      <c r="AV27" s="307" t="str">
        <f>IF($AV$8&gt;=DATE(2023,5,8),IF('別紙3-3_要件ﾁｪｯｸﾘｽﾄ(0508以降)'!$C$28="×","",IF(AND(踏み台シート!AV237=1,踏み台シート!AV451=1),2,IF(踏み台シート!AV237=1,1,""))),IF(AND(踏み台シート!AV237=1,踏み台シート!AV451=1),2,IF(踏み台シート!AV237=1,1,"")))</f>
        <v/>
      </c>
      <c r="AW27" s="307" t="str">
        <f>IF($AW$8&gt;=DATE(2023,5,8),IF('別紙3-3_要件ﾁｪｯｸﾘｽﾄ(0508以降)'!$C$28="×","",IF(AND(踏み台シート!AW237=1,踏み台シート!AW451=1),2,IF(踏み台シート!AW237=1,1,""))),IF(AND(踏み台シート!AW237=1,踏み台シート!AW451=1),2,IF(踏み台シート!AW237=1,1,"")))</f>
        <v/>
      </c>
      <c r="AX27" s="307" t="str">
        <f>IF($AX$8&gt;=DATE(2023,5,8),IF('別紙3-3_要件ﾁｪｯｸﾘｽﾄ(0508以降)'!$C$28="×","",IF(AND(踏み台シート!AX237=1,踏み台シート!AX451=1),2,IF(踏み台シート!AX237=1,1,""))),IF(AND(踏み台シート!AX237=1,踏み台シート!AX451=1),2,IF(踏み台シート!AX237=1,1,"")))</f>
        <v/>
      </c>
      <c r="AY27" s="307" t="str">
        <f>IF($AY$8&gt;=DATE(2023,5,8),IF('別紙3-3_要件ﾁｪｯｸﾘｽﾄ(0508以降)'!$C$28="×","",IF(AND(踏み台シート!AY237=1,踏み台シート!AY451=1),2,IF(踏み台シート!AY237=1,1,""))),IF(AND(踏み台シート!AY237=1,踏み台シート!AY451=1),2,IF(踏み台シート!AY237=1,1,"")))</f>
        <v/>
      </c>
      <c r="AZ27" s="307" t="str">
        <f>IF($AZ$8&gt;=DATE(2023,5,8),IF('別紙3-3_要件ﾁｪｯｸﾘｽﾄ(0508以降)'!$C$28="×","",IF(AND(踏み台シート!AZ237=1,踏み台シート!AZ451=1),2,IF(踏み台シート!AZ237=1,1,""))),IF(AND(踏み台シート!AZ237=1,踏み台シート!AZ451=1),2,IF(踏み台シート!AZ237=1,1,"")))</f>
        <v/>
      </c>
      <c r="BA27" s="307" t="str">
        <f>IF($BA$8&gt;=DATE(2023,5,8),IF('別紙3-3_要件ﾁｪｯｸﾘｽﾄ(0508以降)'!$C$28="×","",IF(AND(踏み台シート!BA237=1,踏み台シート!BA451=1),2,IF(踏み台シート!BA237=1,1,""))),IF(AND(踏み台シート!BA237=1,踏み台シート!BA451=1),2,IF(踏み台シート!BA237=1,1,"")))</f>
        <v/>
      </c>
      <c r="BB27" s="311" t="str">
        <f t="shared" si="2"/>
        <v/>
      </c>
      <c r="BC27" s="300" t="str">
        <f t="shared" si="3"/>
        <v/>
      </c>
      <c r="BD27" s="300" t="str">
        <f t="shared" si="4"/>
        <v/>
      </c>
    </row>
    <row r="28" spans="1:56" ht="24" customHeight="1">
      <c r="A28" s="307" t="str">
        <f t="shared" si="5"/>
        <v/>
      </c>
      <c r="B28" s="313" t="str">
        <f>IF('別紙3-1_区分⑤所要額内訳'!B30="","",'別紙3-1_区分⑤所要額内訳'!B30)</f>
        <v/>
      </c>
      <c r="C28" s="307" t="str">
        <f>IF('別紙3-1_区分⑤所要額内訳'!C30="","",'別紙3-1_区分⑤所要額内訳'!C30)</f>
        <v/>
      </c>
      <c r="D28" s="307">
        <f>IF($D$8&gt;=DATE(2023,5,8),IF('別紙3-3_要件ﾁｪｯｸﾘｽﾄ(0508以降)'!$C$28="×","",IF(AND(踏み台シート!D238=1,踏み台シート!D452=1),2,IF(踏み台シート!D238=1,1,""))),IF(AND(踏み台シート!D238=1,踏み台シート!D452=1),2,IF(踏み台シート!D238=1,1,"")))</f>
        <v>1</v>
      </c>
      <c r="E28" s="307" t="str">
        <f>IF($E$8&gt;=DATE(2023,5,8),IF('別紙3-3_要件ﾁｪｯｸﾘｽﾄ(0508以降)'!$C$28="×","",IF(AND(踏み台シート!E238=1,踏み台シート!E452=1),2,IF(踏み台シート!E238=1,1,""))),IF(AND(踏み台シート!E238=1,踏み台シート!E452=1),2,IF(踏み台シート!E238=1,1,"")))</f>
        <v/>
      </c>
      <c r="F28" s="307" t="str">
        <f>IF($F$8&gt;=DATE(2023,5,8),IF('別紙3-3_要件ﾁｪｯｸﾘｽﾄ(0508以降)'!$C$28="×","",IF(AND(踏み台シート!F238=1,踏み台シート!F452=1),2,IF(踏み台シート!F238=1,1,""))),IF(AND(踏み台シート!F238=1,踏み台シート!F452=1),2,IF(踏み台シート!F238=1,1,"")))</f>
        <v/>
      </c>
      <c r="G28" s="307" t="str">
        <f>IF($G$8&gt;=DATE(2023,5,8),IF('別紙3-3_要件ﾁｪｯｸﾘｽﾄ(0508以降)'!$C$28="×","",IF(AND(踏み台シート!G238=1,踏み台シート!G452=1),2,IF(踏み台シート!G238=1,1,""))),IF(AND(踏み台シート!G238=1,踏み台シート!G452=1),2,IF(踏み台シート!G238=1,1,"")))</f>
        <v/>
      </c>
      <c r="H28" s="307" t="str">
        <f>IF($H$8&gt;=DATE(2023,5,8),IF('別紙3-3_要件ﾁｪｯｸﾘｽﾄ(0508以降)'!$C$28="×","",IF(AND(踏み台シート!H238=1,踏み台シート!H452=1),2,IF(踏み台シート!H238=1,1,""))),IF(AND(踏み台シート!H238=1,踏み台シート!H452=1),2,IF(踏み台シート!H238=1,1,"")))</f>
        <v/>
      </c>
      <c r="I28" s="307" t="str">
        <f>IF($I$8&gt;=DATE(2023,5,8),IF('別紙3-3_要件ﾁｪｯｸﾘｽﾄ(0508以降)'!$C$28="×","",IF(AND(踏み台シート!I238=1,踏み台シート!I452=1),2,IF(踏み台シート!I238=1,1,""))),IF(AND(踏み台シート!I238=1,踏み台シート!I452=1),2,IF(踏み台シート!I238=1,1,"")))</f>
        <v/>
      </c>
      <c r="J28" s="307" t="str">
        <f>IF($J$8&gt;=DATE(2023,5,8),IF('別紙3-3_要件ﾁｪｯｸﾘｽﾄ(0508以降)'!$C$28="×","",IF(AND(踏み台シート!J238=1,踏み台シート!J452=1),2,IF(踏み台シート!J238=1,1,""))),IF(AND(踏み台シート!J238=1,踏み台シート!J452=1),2,IF(踏み台シート!J238=1,1,"")))</f>
        <v/>
      </c>
      <c r="K28" s="307" t="str">
        <f>IF($K$8&gt;=DATE(2023,5,8),IF('別紙3-3_要件ﾁｪｯｸﾘｽﾄ(0508以降)'!$C$28="×","",IF(AND(踏み台シート!K238=1,踏み台シート!K452=1),2,IF(踏み台シート!K238=1,1,""))),IF(AND(踏み台シート!K238=1,踏み台シート!K452=1),2,IF(踏み台シート!K238=1,1,"")))</f>
        <v/>
      </c>
      <c r="L28" s="307" t="str">
        <f>IF($L$8&gt;=DATE(2023,5,8),IF('別紙3-3_要件ﾁｪｯｸﾘｽﾄ(0508以降)'!$C$28="×","",IF(AND(踏み台シート!L238=1,踏み台シート!L452=1),2,IF(踏み台シート!L238=1,1,""))),IF(AND(踏み台シート!L238=1,踏み台シート!L452=1),2,IF(踏み台シート!L238=1,1,"")))</f>
        <v/>
      </c>
      <c r="M28" s="307" t="str">
        <f>IF($M$8&gt;=DATE(2023,5,8),IF('別紙3-3_要件ﾁｪｯｸﾘｽﾄ(0508以降)'!$C$28="×","",IF(AND(踏み台シート!M238=1,踏み台シート!M452=1),2,IF(踏み台シート!M238=1,1,""))),IF(AND(踏み台シート!M238=1,踏み台シート!M452=1),2,IF(踏み台シート!M238=1,1,"")))</f>
        <v/>
      </c>
      <c r="N28" s="307" t="str">
        <f>IF($N$8&gt;=DATE(2023,5,8),IF('別紙3-3_要件ﾁｪｯｸﾘｽﾄ(0508以降)'!$C$28="×","",IF(AND(踏み台シート!N238=1,踏み台シート!N452=1),2,IF(踏み台シート!N238=1,1,""))),IF(AND(踏み台シート!N238=1,踏み台シート!N452=1),2,IF(踏み台シート!N238=1,1,"")))</f>
        <v/>
      </c>
      <c r="O28" s="307" t="str">
        <f>IF($O$8&gt;=DATE(2023,5,8),IF('別紙3-3_要件ﾁｪｯｸﾘｽﾄ(0508以降)'!$C$28="×","",IF(AND(踏み台シート!O238=1,踏み台シート!O452=1),2,IF(踏み台シート!O238=1,1,""))),IF(AND(踏み台シート!O238=1,踏み台シート!O452=1),2,IF(踏み台シート!O238=1,1,"")))</f>
        <v/>
      </c>
      <c r="P28" s="307" t="str">
        <f>IF($P$8&gt;=DATE(2023,5,8),IF('別紙3-3_要件ﾁｪｯｸﾘｽﾄ(0508以降)'!$C$28="×","",IF(AND(踏み台シート!P238=1,踏み台シート!P452=1),2,IF(踏み台シート!P238=1,1,""))),IF(AND(踏み台シート!P238=1,踏み台シート!P452=1),2,IF(踏み台シート!P238=1,1,"")))</f>
        <v/>
      </c>
      <c r="Q28" s="307" t="str">
        <f>IF($Q$8&gt;=DATE(2023,5,8),IF('別紙3-3_要件ﾁｪｯｸﾘｽﾄ(0508以降)'!$C$28="×","",IF(AND(踏み台シート!Q238=1,踏み台シート!Q452=1),2,IF(踏み台シート!Q238=1,1,""))),IF(AND(踏み台シート!Q238=1,踏み台シート!Q452=1),2,IF(踏み台シート!Q238=1,1,"")))</f>
        <v/>
      </c>
      <c r="R28" s="307" t="str">
        <f>IF($R$8&gt;=DATE(2023,5,8),IF('別紙3-3_要件ﾁｪｯｸﾘｽﾄ(0508以降)'!$C$28="×","",IF(AND(踏み台シート!R238=1,踏み台シート!R452=1),2,IF(踏み台シート!R238=1,1,""))),IF(AND(踏み台シート!R238=1,踏み台シート!R452=1),2,IF(踏み台シート!R238=1,1,"")))</f>
        <v/>
      </c>
      <c r="S28" s="307" t="str">
        <f>IF($S$8&gt;=DATE(2023,5,8),IF('別紙3-3_要件ﾁｪｯｸﾘｽﾄ(0508以降)'!$C$28="×","",IF(AND(踏み台シート!S238=1,踏み台シート!S452=1),2,IF(踏み台シート!S238=1,1,""))),IF(AND(踏み台シート!S238=1,踏み台シート!S452=1),2,IF(踏み台シート!S238=1,1,"")))</f>
        <v/>
      </c>
      <c r="T28" s="307" t="str">
        <f>IF($T$8&gt;=DATE(2023,5,8),IF('別紙3-3_要件ﾁｪｯｸﾘｽﾄ(0508以降)'!$C$28="×","",IF(AND(踏み台シート!T238=1,踏み台シート!T452=1),2,IF(踏み台シート!T238=1,1,""))),IF(AND(踏み台シート!T238=1,踏み台シート!T452=1),2,IF(踏み台シート!T238=1,1,"")))</f>
        <v/>
      </c>
      <c r="U28" s="307" t="str">
        <f>IF($U$8&gt;=DATE(2023,5,8),IF('別紙3-3_要件ﾁｪｯｸﾘｽﾄ(0508以降)'!$C$28="×","",IF(AND(踏み台シート!U238=1,踏み台シート!U452=1),2,IF(踏み台シート!U238=1,1,""))),IF(AND(踏み台シート!U238=1,踏み台シート!U452=1),2,IF(踏み台シート!U238=1,1,"")))</f>
        <v/>
      </c>
      <c r="V28" s="307" t="str">
        <f>IF($V$8&gt;=DATE(2023,5,8),IF('別紙3-3_要件ﾁｪｯｸﾘｽﾄ(0508以降)'!$C$28="×","",IF(AND(踏み台シート!V238=1,踏み台シート!V452=1),2,IF(踏み台シート!V238=1,1,""))),IF(AND(踏み台シート!V238=1,踏み台シート!V452=1),2,IF(踏み台シート!V238=1,1,"")))</f>
        <v/>
      </c>
      <c r="W28" s="307" t="str">
        <f>IF($W$8&gt;=DATE(2023,5,8),IF('別紙3-3_要件ﾁｪｯｸﾘｽﾄ(0508以降)'!$C$28="×","",IF(AND(踏み台シート!W238=1,踏み台シート!W452=1),2,IF(踏み台シート!W238=1,1,""))),IF(AND(踏み台シート!W238=1,踏み台シート!W452=1),2,IF(踏み台シート!W238=1,1,"")))</f>
        <v/>
      </c>
      <c r="X28" s="307" t="str">
        <f>IF($X$8&gt;=DATE(2023,5,8),IF('別紙3-3_要件ﾁｪｯｸﾘｽﾄ(0508以降)'!$C$28="×","",IF(AND(踏み台シート!X238=1,踏み台シート!X452=1),2,IF(踏み台シート!X238=1,1,""))),IF(AND(踏み台シート!X238=1,踏み台シート!X452=1),2,IF(踏み台シート!X238=1,1,"")))</f>
        <v/>
      </c>
      <c r="Y28" s="307" t="str">
        <f>IF($Y$8&gt;=DATE(2023,5,8),IF('別紙3-3_要件ﾁｪｯｸﾘｽﾄ(0508以降)'!$C$28="×","",IF(AND(踏み台シート!Y238=1,踏み台シート!Y452=1),2,IF(踏み台シート!Y238=1,1,""))),IF(AND(踏み台シート!Y238=1,踏み台シート!Y452=1),2,IF(踏み台シート!Y238=1,1,"")))</f>
        <v/>
      </c>
      <c r="Z28" s="307" t="str">
        <f>IF($Z$8&gt;=DATE(2023,5,8),IF('別紙3-3_要件ﾁｪｯｸﾘｽﾄ(0508以降)'!$C$28="×","",IF(AND(踏み台シート!Z238=1,踏み台シート!Z452=1),2,IF(踏み台シート!Z238=1,1,""))),IF(AND(踏み台シート!Z238=1,踏み台シート!Z452=1),2,IF(踏み台シート!Z238=1,1,"")))</f>
        <v/>
      </c>
      <c r="AA28" s="307" t="str">
        <f>IF($AA$8&gt;=DATE(2023,5,8),IF('別紙3-3_要件ﾁｪｯｸﾘｽﾄ(0508以降)'!$C$28="×","",IF(AND(踏み台シート!AA238=1,踏み台シート!AA452=1),2,IF(踏み台シート!AA238=1,1,""))),IF(AND(踏み台シート!AA238=1,踏み台シート!AA452=1),2,IF(踏み台シート!AA238=1,1,"")))</f>
        <v/>
      </c>
      <c r="AB28" s="307" t="str">
        <f>IF($AB$8&gt;=DATE(2023,5,8),IF('別紙3-3_要件ﾁｪｯｸﾘｽﾄ(0508以降)'!$C$28="×","",IF(AND(踏み台シート!AB238=1,踏み台シート!AB452=1),2,IF(踏み台シート!AB238=1,1,""))),IF(AND(踏み台シート!AB238=1,踏み台シート!AB452=1),2,IF(踏み台シート!AB238=1,1,"")))</f>
        <v/>
      </c>
      <c r="AC28" s="307" t="str">
        <f>IF($AC$8&gt;=DATE(2023,5,8),IF('別紙3-3_要件ﾁｪｯｸﾘｽﾄ(0508以降)'!$C$28="×","",IF(AND(踏み台シート!AC238=1,踏み台シート!AC452=1),2,IF(踏み台シート!AC238=1,1,""))),IF(AND(踏み台シート!AC238=1,踏み台シート!AC452=1),2,IF(踏み台シート!AC238=1,1,"")))</f>
        <v/>
      </c>
      <c r="AD28" s="307" t="str">
        <f>IF($AD$8&gt;=DATE(2023,5,8),IF('別紙3-3_要件ﾁｪｯｸﾘｽﾄ(0508以降)'!$C$28="×","",IF(AND(踏み台シート!AD238=1,踏み台シート!AD452=1),2,IF(踏み台シート!AD238=1,1,""))),IF(AND(踏み台シート!AD238=1,踏み台シート!AD452=1),2,IF(踏み台シート!AD238=1,1,"")))</f>
        <v/>
      </c>
      <c r="AE28" s="307" t="str">
        <f>IF($AE$8&gt;=DATE(2023,5,8),IF('別紙3-3_要件ﾁｪｯｸﾘｽﾄ(0508以降)'!$C$28="×","",IF(AND(踏み台シート!AE238=1,踏み台シート!AE452=1),2,IF(踏み台シート!AE238=1,1,""))),IF(AND(踏み台シート!AE238=1,踏み台シート!AE452=1),2,IF(踏み台シート!AE238=1,1,"")))</f>
        <v/>
      </c>
      <c r="AF28" s="307" t="str">
        <f>IF($AF$8&gt;=DATE(2023,5,8),IF('別紙3-3_要件ﾁｪｯｸﾘｽﾄ(0508以降)'!$C$28="×","",IF(AND(踏み台シート!AF238=1,踏み台シート!AF452=1),2,IF(踏み台シート!AF238=1,1,""))),IF(AND(踏み台シート!AF238=1,踏み台シート!AF452=1),2,IF(踏み台シート!AF238=1,1,"")))</f>
        <v/>
      </c>
      <c r="AG28" s="307" t="str">
        <f>IF($AG$8&gt;=DATE(2023,5,8),IF('別紙3-3_要件ﾁｪｯｸﾘｽﾄ(0508以降)'!$C$28="×","",IF(AND(踏み台シート!AG238=1,踏み台シート!AG452=1),2,IF(踏み台シート!AG238=1,1,""))),IF(AND(踏み台シート!AG238=1,踏み台シート!AG452=1),2,IF(踏み台シート!AG238=1,1,"")))</f>
        <v/>
      </c>
      <c r="AH28" s="307" t="str">
        <f>IF($AH$8&gt;=DATE(2023,5,8),IF('別紙3-3_要件ﾁｪｯｸﾘｽﾄ(0508以降)'!$C$28="×","",IF(AND(踏み台シート!AH238=1,踏み台シート!AH452=1),2,IF(踏み台シート!AH238=1,1,""))),IF(AND(踏み台シート!AH238=1,踏み台シート!AH452=1),2,IF(踏み台シート!AH238=1,1,"")))</f>
        <v/>
      </c>
      <c r="AI28" s="307" t="str">
        <f>IF($AI$8&gt;=DATE(2023,5,8),IF('別紙3-3_要件ﾁｪｯｸﾘｽﾄ(0508以降)'!$C$28="×","",IF(AND(踏み台シート!AI238=1,踏み台シート!AI452=1),2,IF(踏み台シート!AI238=1,1,""))),IF(AND(踏み台シート!AI238=1,踏み台シート!AI452=1),2,IF(踏み台シート!AI238=1,1,"")))</f>
        <v/>
      </c>
      <c r="AJ28" s="307" t="str">
        <f>IF($AJ$8&gt;=DATE(2023,5,8),IF('別紙3-3_要件ﾁｪｯｸﾘｽﾄ(0508以降)'!$C$28="×","",IF(AND(踏み台シート!AJ238=1,踏み台シート!AJ452=1),2,IF(踏み台シート!AJ238=1,1,""))),IF(AND(踏み台シート!AJ238=1,踏み台シート!AJ452=1),2,IF(踏み台シート!AJ238=1,1,"")))</f>
        <v/>
      </c>
      <c r="AK28" s="307" t="str">
        <f>IF($AK$8&gt;=DATE(2023,5,8),IF('別紙3-3_要件ﾁｪｯｸﾘｽﾄ(0508以降)'!$C$28="×","",IF(AND(踏み台シート!AK238=1,踏み台シート!AK452=1),2,IF(踏み台シート!AK238=1,1,""))),IF(AND(踏み台シート!AK238=1,踏み台シート!AK452=1),2,IF(踏み台シート!AK238=1,1,"")))</f>
        <v/>
      </c>
      <c r="AL28" s="307" t="str">
        <f>IF($AL$8&gt;=DATE(2023,5,8),IF('別紙3-3_要件ﾁｪｯｸﾘｽﾄ(0508以降)'!$C$28="×","",IF(AND(踏み台シート!AL238=1,踏み台シート!AL452=1),2,IF(踏み台シート!AL238=1,1,""))),IF(AND(踏み台シート!AL238=1,踏み台シート!AL452=1),2,IF(踏み台シート!AL238=1,1,"")))</f>
        <v/>
      </c>
      <c r="AM28" s="307" t="str">
        <f>IF($AM$8&gt;=DATE(2023,5,8),IF('別紙3-3_要件ﾁｪｯｸﾘｽﾄ(0508以降)'!$C$28="×","",IF(AND(踏み台シート!AM238=1,踏み台シート!AM452=1),2,IF(踏み台シート!AM238=1,1,""))),IF(AND(踏み台シート!AM238=1,踏み台シート!AM452=1),2,IF(踏み台シート!AM238=1,1,"")))</f>
        <v/>
      </c>
      <c r="AN28" s="307" t="str">
        <f>IF($AN$8&gt;=DATE(2023,5,8),IF('別紙3-3_要件ﾁｪｯｸﾘｽﾄ(0508以降)'!$C$28="×","",IF(AND(踏み台シート!AN238=1,踏み台シート!AN452=1),2,IF(踏み台シート!AN238=1,1,""))),IF(AND(踏み台シート!AN238=1,踏み台シート!AN452=1),2,IF(踏み台シート!AN238=1,1,"")))</f>
        <v/>
      </c>
      <c r="AO28" s="307" t="str">
        <f>IF($AO$8&gt;=DATE(2023,5,8),IF('別紙3-3_要件ﾁｪｯｸﾘｽﾄ(0508以降)'!$C$28="×","",IF(AND(踏み台シート!AO238=1,踏み台シート!AO452=1),2,IF(踏み台シート!AO238=1,1,""))),IF(AND(踏み台シート!AO238=1,踏み台シート!AO452=1),2,IF(踏み台シート!AO238=1,1,"")))</f>
        <v/>
      </c>
      <c r="AP28" s="307" t="str">
        <f>IF($AP$8&gt;=DATE(2023,5,8),IF('別紙3-3_要件ﾁｪｯｸﾘｽﾄ(0508以降)'!$C$28="×","",IF(AND(踏み台シート!AP238=1,踏み台シート!AP452=1),2,IF(踏み台シート!AP238=1,1,""))),IF(AND(踏み台シート!AP238=1,踏み台シート!AP452=1),2,IF(踏み台シート!AP238=1,1,"")))</f>
        <v/>
      </c>
      <c r="AQ28" s="307" t="str">
        <f>IF($AQ$8&gt;=DATE(2023,5,8),IF('別紙3-3_要件ﾁｪｯｸﾘｽﾄ(0508以降)'!$C$28="×","",IF(AND(踏み台シート!AQ238=1,踏み台シート!AQ452=1),2,IF(踏み台シート!AQ238=1,1,""))),IF(AND(踏み台シート!AQ238=1,踏み台シート!AQ452=1),2,IF(踏み台シート!AQ238=1,1,"")))</f>
        <v/>
      </c>
      <c r="AR28" s="307" t="str">
        <f>IF($AR$8&gt;=DATE(2023,5,8),IF('別紙3-3_要件ﾁｪｯｸﾘｽﾄ(0508以降)'!$C$28="×","",IF(AND(踏み台シート!AR238=1,踏み台シート!AR452=1),2,IF(踏み台シート!AR238=1,1,""))),IF(AND(踏み台シート!AR238=1,踏み台シート!AR452=1),2,IF(踏み台シート!AR238=1,1,"")))</f>
        <v/>
      </c>
      <c r="AS28" s="307" t="str">
        <f>IF($AS$8&gt;=DATE(2023,5,8),IF('別紙3-3_要件ﾁｪｯｸﾘｽﾄ(0508以降)'!$C$28="×","",IF(AND(踏み台シート!AS238=1,踏み台シート!AS452=1),2,IF(踏み台シート!AS238=1,1,""))),IF(AND(踏み台シート!AS238=1,踏み台シート!AS452=1),2,IF(踏み台シート!AS238=1,1,"")))</f>
        <v/>
      </c>
      <c r="AT28" s="307" t="str">
        <f>IF($AT$8&gt;=DATE(2023,5,8),IF('別紙3-3_要件ﾁｪｯｸﾘｽﾄ(0508以降)'!$C$28="×","",IF(AND(踏み台シート!AT238=1,踏み台シート!AT452=1),2,IF(踏み台シート!AT238=1,1,""))),IF(AND(踏み台シート!AT238=1,踏み台シート!AT452=1),2,IF(踏み台シート!AT238=1,1,"")))</f>
        <v/>
      </c>
      <c r="AU28" s="307" t="str">
        <f>IF($AU$8&gt;=DATE(2023,5,8),IF('別紙3-3_要件ﾁｪｯｸﾘｽﾄ(0508以降)'!$C$28="×","",IF(AND(踏み台シート!AU238=1,踏み台シート!AU452=1),2,IF(踏み台シート!AU238=1,1,""))),IF(AND(踏み台シート!AU238=1,踏み台シート!AU452=1),2,IF(踏み台シート!AU238=1,1,"")))</f>
        <v/>
      </c>
      <c r="AV28" s="307" t="str">
        <f>IF($AV$8&gt;=DATE(2023,5,8),IF('別紙3-3_要件ﾁｪｯｸﾘｽﾄ(0508以降)'!$C$28="×","",IF(AND(踏み台シート!AV238=1,踏み台シート!AV452=1),2,IF(踏み台シート!AV238=1,1,""))),IF(AND(踏み台シート!AV238=1,踏み台シート!AV452=1),2,IF(踏み台シート!AV238=1,1,"")))</f>
        <v/>
      </c>
      <c r="AW28" s="307" t="str">
        <f>IF($AW$8&gt;=DATE(2023,5,8),IF('別紙3-3_要件ﾁｪｯｸﾘｽﾄ(0508以降)'!$C$28="×","",IF(AND(踏み台シート!AW238=1,踏み台シート!AW452=1),2,IF(踏み台シート!AW238=1,1,""))),IF(AND(踏み台シート!AW238=1,踏み台シート!AW452=1),2,IF(踏み台シート!AW238=1,1,"")))</f>
        <v/>
      </c>
      <c r="AX28" s="307" t="str">
        <f>IF($AX$8&gt;=DATE(2023,5,8),IF('別紙3-3_要件ﾁｪｯｸﾘｽﾄ(0508以降)'!$C$28="×","",IF(AND(踏み台シート!AX238=1,踏み台シート!AX452=1),2,IF(踏み台シート!AX238=1,1,""))),IF(AND(踏み台シート!AX238=1,踏み台シート!AX452=1),2,IF(踏み台シート!AX238=1,1,"")))</f>
        <v/>
      </c>
      <c r="AY28" s="307" t="str">
        <f>IF($AY$8&gt;=DATE(2023,5,8),IF('別紙3-3_要件ﾁｪｯｸﾘｽﾄ(0508以降)'!$C$28="×","",IF(AND(踏み台シート!AY238=1,踏み台シート!AY452=1),2,IF(踏み台シート!AY238=1,1,""))),IF(AND(踏み台シート!AY238=1,踏み台シート!AY452=1),2,IF(踏み台シート!AY238=1,1,"")))</f>
        <v/>
      </c>
      <c r="AZ28" s="307" t="str">
        <f>IF($AZ$8&gt;=DATE(2023,5,8),IF('別紙3-3_要件ﾁｪｯｸﾘｽﾄ(0508以降)'!$C$28="×","",IF(AND(踏み台シート!AZ238=1,踏み台シート!AZ452=1),2,IF(踏み台シート!AZ238=1,1,""))),IF(AND(踏み台シート!AZ238=1,踏み台シート!AZ452=1),2,IF(踏み台シート!AZ238=1,1,"")))</f>
        <v/>
      </c>
      <c r="BA28" s="307" t="str">
        <f>IF($BA$8&gt;=DATE(2023,5,8),IF('別紙3-3_要件ﾁｪｯｸﾘｽﾄ(0508以降)'!$C$28="×","",IF(AND(踏み台シート!BA238=1,踏み台シート!BA452=1),2,IF(踏み台シート!BA238=1,1,""))),IF(AND(踏み台シート!BA238=1,踏み台シート!BA452=1),2,IF(踏み台シート!BA238=1,1,"")))</f>
        <v/>
      </c>
      <c r="BB28" s="311" t="str">
        <f t="shared" si="2"/>
        <v/>
      </c>
      <c r="BC28" s="300" t="str">
        <f t="shared" si="3"/>
        <v/>
      </c>
      <c r="BD28" s="300" t="str">
        <f t="shared" si="4"/>
        <v/>
      </c>
    </row>
    <row r="29" spans="1:56" ht="24" customHeight="1">
      <c r="A29" s="307" t="str">
        <f t="shared" si="5"/>
        <v/>
      </c>
      <c r="B29" s="313" t="str">
        <f>IF('別紙3-1_区分⑤所要額内訳'!B31="","",'別紙3-1_区分⑤所要額内訳'!B31)</f>
        <v/>
      </c>
      <c r="C29" s="307" t="str">
        <f>IF('別紙3-1_区分⑤所要額内訳'!C31="","",'別紙3-1_区分⑤所要額内訳'!C31)</f>
        <v/>
      </c>
      <c r="D29" s="307">
        <f>IF($D$8&gt;=DATE(2023,5,8),IF('別紙3-3_要件ﾁｪｯｸﾘｽﾄ(0508以降)'!$C$28="×","",IF(AND(踏み台シート!D239=1,踏み台シート!D453=1),2,IF(踏み台シート!D239=1,1,""))),IF(AND(踏み台シート!D239=1,踏み台シート!D453=1),2,IF(踏み台シート!D239=1,1,"")))</f>
        <v>1</v>
      </c>
      <c r="E29" s="307" t="str">
        <f>IF($E$8&gt;=DATE(2023,5,8),IF('別紙3-3_要件ﾁｪｯｸﾘｽﾄ(0508以降)'!$C$28="×","",IF(AND(踏み台シート!E239=1,踏み台シート!E453=1),2,IF(踏み台シート!E239=1,1,""))),IF(AND(踏み台シート!E239=1,踏み台シート!E453=1),2,IF(踏み台シート!E239=1,1,"")))</f>
        <v/>
      </c>
      <c r="F29" s="307" t="str">
        <f>IF($F$8&gt;=DATE(2023,5,8),IF('別紙3-3_要件ﾁｪｯｸﾘｽﾄ(0508以降)'!$C$28="×","",IF(AND(踏み台シート!F239=1,踏み台シート!F453=1),2,IF(踏み台シート!F239=1,1,""))),IF(AND(踏み台シート!F239=1,踏み台シート!F453=1),2,IF(踏み台シート!F239=1,1,"")))</f>
        <v/>
      </c>
      <c r="G29" s="307" t="str">
        <f>IF($G$8&gt;=DATE(2023,5,8),IF('別紙3-3_要件ﾁｪｯｸﾘｽﾄ(0508以降)'!$C$28="×","",IF(AND(踏み台シート!G239=1,踏み台シート!G453=1),2,IF(踏み台シート!G239=1,1,""))),IF(AND(踏み台シート!G239=1,踏み台シート!G453=1),2,IF(踏み台シート!G239=1,1,"")))</f>
        <v/>
      </c>
      <c r="H29" s="307" t="str">
        <f>IF($H$8&gt;=DATE(2023,5,8),IF('別紙3-3_要件ﾁｪｯｸﾘｽﾄ(0508以降)'!$C$28="×","",IF(AND(踏み台シート!H239=1,踏み台シート!H453=1),2,IF(踏み台シート!H239=1,1,""))),IF(AND(踏み台シート!H239=1,踏み台シート!H453=1),2,IF(踏み台シート!H239=1,1,"")))</f>
        <v/>
      </c>
      <c r="I29" s="307" t="str">
        <f>IF($I$8&gt;=DATE(2023,5,8),IF('別紙3-3_要件ﾁｪｯｸﾘｽﾄ(0508以降)'!$C$28="×","",IF(AND(踏み台シート!I239=1,踏み台シート!I453=1),2,IF(踏み台シート!I239=1,1,""))),IF(AND(踏み台シート!I239=1,踏み台シート!I453=1),2,IF(踏み台シート!I239=1,1,"")))</f>
        <v/>
      </c>
      <c r="J29" s="307" t="str">
        <f>IF($J$8&gt;=DATE(2023,5,8),IF('別紙3-3_要件ﾁｪｯｸﾘｽﾄ(0508以降)'!$C$28="×","",IF(AND(踏み台シート!J239=1,踏み台シート!J453=1),2,IF(踏み台シート!J239=1,1,""))),IF(AND(踏み台シート!J239=1,踏み台シート!J453=1),2,IF(踏み台シート!J239=1,1,"")))</f>
        <v/>
      </c>
      <c r="K29" s="307" t="str">
        <f>IF($K$8&gt;=DATE(2023,5,8),IF('別紙3-3_要件ﾁｪｯｸﾘｽﾄ(0508以降)'!$C$28="×","",IF(AND(踏み台シート!K239=1,踏み台シート!K453=1),2,IF(踏み台シート!K239=1,1,""))),IF(AND(踏み台シート!K239=1,踏み台シート!K453=1),2,IF(踏み台シート!K239=1,1,"")))</f>
        <v/>
      </c>
      <c r="L29" s="307" t="str">
        <f>IF($L$8&gt;=DATE(2023,5,8),IF('別紙3-3_要件ﾁｪｯｸﾘｽﾄ(0508以降)'!$C$28="×","",IF(AND(踏み台シート!L239=1,踏み台シート!L453=1),2,IF(踏み台シート!L239=1,1,""))),IF(AND(踏み台シート!L239=1,踏み台シート!L453=1),2,IF(踏み台シート!L239=1,1,"")))</f>
        <v/>
      </c>
      <c r="M29" s="307" t="str">
        <f>IF($M$8&gt;=DATE(2023,5,8),IF('別紙3-3_要件ﾁｪｯｸﾘｽﾄ(0508以降)'!$C$28="×","",IF(AND(踏み台シート!M239=1,踏み台シート!M453=1),2,IF(踏み台シート!M239=1,1,""))),IF(AND(踏み台シート!M239=1,踏み台シート!M453=1),2,IF(踏み台シート!M239=1,1,"")))</f>
        <v/>
      </c>
      <c r="N29" s="307" t="str">
        <f>IF($N$8&gt;=DATE(2023,5,8),IF('別紙3-3_要件ﾁｪｯｸﾘｽﾄ(0508以降)'!$C$28="×","",IF(AND(踏み台シート!N239=1,踏み台シート!N453=1),2,IF(踏み台シート!N239=1,1,""))),IF(AND(踏み台シート!N239=1,踏み台シート!N453=1),2,IF(踏み台シート!N239=1,1,"")))</f>
        <v/>
      </c>
      <c r="O29" s="307" t="str">
        <f>IF($O$8&gt;=DATE(2023,5,8),IF('別紙3-3_要件ﾁｪｯｸﾘｽﾄ(0508以降)'!$C$28="×","",IF(AND(踏み台シート!O239=1,踏み台シート!O453=1),2,IF(踏み台シート!O239=1,1,""))),IF(AND(踏み台シート!O239=1,踏み台シート!O453=1),2,IF(踏み台シート!O239=1,1,"")))</f>
        <v/>
      </c>
      <c r="P29" s="307" t="str">
        <f>IF($P$8&gt;=DATE(2023,5,8),IF('別紙3-3_要件ﾁｪｯｸﾘｽﾄ(0508以降)'!$C$28="×","",IF(AND(踏み台シート!P239=1,踏み台シート!P453=1),2,IF(踏み台シート!P239=1,1,""))),IF(AND(踏み台シート!P239=1,踏み台シート!P453=1),2,IF(踏み台シート!P239=1,1,"")))</f>
        <v/>
      </c>
      <c r="Q29" s="307" t="str">
        <f>IF($Q$8&gt;=DATE(2023,5,8),IF('別紙3-3_要件ﾁｪｯｸﾘｽﾄ(0508以降)'!$C$28="×","",IF(AND(踏み台シート!Q239=1,踏み台シート!Q453=1),2,IF(踏み台シート!Q239=1,1,""))),IF(AND(踏み台シート!Q239=1,踏み台シート!Q453=1),2,IF(踏み台シート!Q239=1,1,"")))</f>
        <v/>
      </c>
      <c r="R29" s="307" t="str">
        <f>IF($R$8&gt;=DATE(2023,5,8),IF('別紙3-3_要件ﾁｪｯｸﾘｽﾄ(0508以降)'!$C$28="×","",IF(AND(踏み台シート!R239=1,踏み台シート!R453=1),2,IF(踏み台シート!R239=1,1,""))),IF(AND(踏み台シート!R239=1,踏み台シート!R453=1),2,IF(踏み台シート!R239=1,1,"")))</f>
        <v/>
      </c>
      <c r="S29" s="307" t="str">
        <f>IF($S$8&gt;=DATE(2023,5,8),IF('別紙3-3_要件ﾁｪｯｸﾘｽﾄ(0508以降)'!$C$28="×","",IF(AND(踏み台シート!S239=1,踏み台シート!S453=1),2,IF(踏み台シート!S239=1,1,""))),IF(AND(踏み台シート!S239=1,踏み台シート!S453=1),2,IF(踏み台シート!S239=1,1,"")))</f>
        <v/>
      </c>
      <c r="T29" s="307" t="str">
        <f>IF($T$8&gt;=DATE(2023,5,8),IF('別紙3-3_要件ﾁｪｯｸﾘｽﾄ(0508以降)'!$C$28="×","",IF(AND(踏み台シート!T239=1,踏み台シート!T453=1),2,IF(踏み台シート!T239=1,1,""))),IF(AND(踏み台シート!T239=1,踏み台シート!T453=1),2,IF(踏み台シート!T239=1,1,"")))</f>
        <v/>
      </c>
      <c r="U29" s="307" t="str">
        <f>IF($U$8&gt;=DATE(2023,5,8),IF('別紙3-3_要件ﾁｪｯｸﾘｽﾄ(0508以降)'!$C$28="×","",IF(AND(踏み台シート!U239=1,踏み台シート!U453=1),2,IF(踏み台シート!U239=1,1,""))),IF(AND(踏み台シート!U239=1,踏み台シート!U453=1),2,IF(踏み台シート!U239=1,1,"")))</f>
        <v/>
      </c>
      <c r="V29" s="307" t="str">
        <f>IF($V$8&gt;=DATE(2023,5,8),IF('別紙3-3_要件ﾁｪｯｸﾘｽﾄ(0508以降)'!$C$28="×","",IF(AND(踏み台シート!V239=1,踏み台シート!V453=1),2,IF(踏み台シート!V239=1,1,""))),IF(AND(踏み台シート!V239=1,踏み台シート!V453=1),2,IF(踏み台シート!V239=1,1,"")))</f>
        <v/>
      </c>
      <c r="W29" s="307" t="str">
        <f>IF($W$8&gt;=DATE(2023,5,8),IF('別紙3-3_要件ﾁｪｯｸﾘｽﾄ(0508以降)'!$C$28="×","",IF(AND(踏み台シート!W239=1,踏み台シート!W453=1),2,IF(踏み台シート!W239=1,1,""))),IF(AND(踏み台シート!W239=1,踏み台シート!W453=1),2,IF(踏み台シート!W239=1,1,"")))</f>
        <v/>
      </c>
      <c r="X29" s="307" t="str">
        <f>IF($X$8&gt;=DATE(2023,5,8),IF('別紙3-3_要件ﾁｪｯｸﾘｽﾄ(0508以降)'!$C$28="×","",IF(AND(踏み台シート!X239=1,踏み台シート!X453=1),2,IF(踏み台シート!X239=1,1,""))),IF(AND(踏み台シート!X239=1,踏み台シート!X453=1),2,IF(踏み台シート!X239=1,1,"")))</f>
        <v/>
      </c>
      <c r="Y29" s="307" t="str">
        <f>IF($Y$8&gt;=DATE(2023,5,8),IF('別紙3-3_要件ﾁｪｯｸﾘｽﾄ(0508以降)'!$C$28="×","",IF(AND(踏み台シート!Y239=1,踏み台シート!Y453=1),2,IF(踏み台シート!Y239=1,1,""))),IF(AND(踏み台シート!Y239=1,踏み台シート!Y453=1),2,IF(踏み台シート!Y239=1,1,"")))</f>
        <v/>
      </c>
      <c r="Z29" s="307" t="str">
        <f>IF($Z$8&gt;=DATE(2023,5,8),IF('別紙3-3_要件ﾁｪｯｸﾘｽﾄ(0508以降)'!$C$28="×","",IF(AND(踏み台シート!Z239=1,踏み台シート!Z453=1),2,IF(踏み台シート!Z239=1,1,""))),IF(AND(踏み台シート!Z239=1,踏み台シート!Z453=1),2,IF(踏み台シート!Z239=1,1,"")))</f>
        <v/>
      </c>
      <c r="AA29" s="307" t="str">
        <f>IF($AA$8&gt;=DATE(2023,5,8),IF('別紙3-3_要件ﾁｪｯｸﾘｽﾄ(0508以降)'!$C$28="×","",IF(AND(踏み台シート!AA239=1,踏み台シート!AA453=1),2,IF(踏み台シート!AA239=1,1,""))),IF(AND(踏み台シート!AA239=1,踏み台シート!AA453=1),2,IF(踏み台シート!AA239=1,1,"")))</f>
        <v/>
      </c>
      <c r="AB29" s="307" t="str">
        <f>IF($AB$8&gt;=DATE(2023,5,8),IF('別紙3-3_要件ﾁｪｯｸﾘｽﾄ(0508以降)'!$C$28="×","",IF(AND(踏み台シート!AB239=1,踏み台シート!AB453=1),2,IF(踏み台シート!AB239=1,1,""))),IF(AND(踏み台シート!AB239=1,踏み台シート!AB453=1),2,IF(踏み台シート!AB239=1,1,"")))</f>
        <v/>
      </c>
      <c r="AC29" s="307" t="str">
        <f>IF($AC$8&gt;=DATE(2023,5,8),IF('別紙3-3_要件ﾁｪｯｸﾘｽﾄ(0508以降)'!$C$28="×","",IF(AND(踏み台シート!AC239=1,踏み台シート!AC453=1),2,IF(踏み台シート!AC239=1,1,""))),IF(AND(踏み台シート!AC239=1,踏み台シート!AC453=1),2,IF(踏み台シート!AC239=1,1,"")))</f>
        <v/>
      </c>
      <c r="AD29" s="307" t="str">
        <f>IF($AD$8&gt;=DATE(2023,5,8),IF('別紙3-3_要件ﾁｪｯｸﾘｽﾄ(0508以降)'!$C$28="×","",IF(AND(踏み台シート!AD239=1,踏み台シート!AD453=1),2,IF(踏み台シート!AD239=1,1,""))),IF(AND(踏み台シート!AD239=1,踏み台シート!AD453=1),2,IF(踏み台シート!AD239=1,1,"")))</f>
        <v/>
      </c>
      <c r="AE29" s="307" t="str">
        <f>IF($AE$8&gt;=DATE(2023,5,8),IF('別紙3-3_要件ﾁｪｯｸﾘｽﾄ(0508以降)'!$C$28="×","",IF(AND(踏み台シート!AE239=1,踏み台シート!AE453=1),2,IF(踏み台シート!AE239=1,1,""))),IF(AND(踏み台シート!AE239=1,踏み台シート!AE453=1),2,IF(踏み台シート!AE239=1,1,"")))</f>
        <v/>
      </c>
      <c r="AF29" s="307" t="str">
        <f>IF($AF$8&gt;=DATE(2023,5,8),IF('別紙3-3_要件ﾁｪｯｸﾘｽﾄ(0508以降)'!$C$28="×","",IF(AND(踏み台シート!AF239=1,踏み台シート!AF453=1),2,IF(踏み台シート!AF239=1,1,""))),IF(AND(踏み台シート!AF239=1,踏み台シート!AF453=1),2,IF(踏み台シート!AF239=1,1,"")))</f>
        <v/>
      </c>
      <c r="AG29" s="307" t="str">
        <f>IF($AG$8&gt;=DATE(2023,5,8),IF('別紙3-3_要件ﾁｪｯｸﾘｽﾄ(0508以降)'!$C$28="×","",IF(AND(踏み台シート!AG239=1,踏み台シート!AG453=1),2,IF(踏み台シート!AG239=1,1,""))),IF(AND(踏み台シート!AG239=1,踏み台シート!AG453=1),2,IF(踏み台シート!AG239=1,1,"")))</f>
        <v/>
      </c>
      <c r="AH29" s="307" t="str">
        <f>IF($AH$8&gt;=DATE(2023,5,8),IF('別紙3-3_要件ﾁｪｯｸﾘｽﾄ(0508以降)'!$C$28="×","",IF(AND(踏み台シート!AH239=1,踏み台シート!AH453=1),2,IF(踏み台シート!AH239=1,1,""))),IF(AND(踏み台シート!AH239=1,踏み台シート!AH453=1),2,IF(踏み台シート!AH239=1,1,"")))</f>
        <v/>
      </c>
      <c r="AI29" s="307" t="str">
        <f>IF($AI$8&gt;=DATE(2023,5,8),IF('別紙3-3_要件ﾁｪｯｸﾘｽﾄ(0508以降)'!$C$28="×","",IF(AND(踏み台シート!AI239=1,踏み台シート!AI453=1),2,IF(踏み台シート!AI239=1,1,""))),IF(AND(踏み台シート!AI239=1,踏み台シート!AI453=1),2,IF(踏み台シート!AI239=1,1,"")))</f>
        <v/>
      </c>
      <c r="AJ29" s="307" t="str">
        <f>IF($AJ$8&gt;=DATE(2023,5,8),IF('別紙3-3_要件ﾁｪｯｸﾘｽﾄ(0508以降)'!$C$28="×","",IF(AND(踏み台シート!AJ239=1,踏み台シート!AJ453=1),2,IF(踏み台シート!AJ239=1,1,""))),IF(AND(踏み台シート!AJ239=1,踏み台シート!AJ453=1),2,IF(踏み台シート!AJ239=1,1,"")))</f>
        <v/>
      </c>
      <c r="AK29" s="307" t="str">
        <f>IF($AK$8&gt;=DATE(2023,5,8),IF('別紙3-3_要件ﾁｪｯｸﾘｽﾄ(0508以降)'!$C$28="×","",IF(AND(踏み台シート!AK239=1,踏み台シート!AK453=1),2,IF(踏み台シート!AK239=1,1,""))),IF(AND(踏み台シート!AK239=1,踏み台シート!AK453=1),2,IF(踏み台シート!AK239=1,1,"")))</f>
        <v/>
      </c>
      <c r="AL29" s="307" t="str">
        <f>IF($AL$8&gt;=DATE(2023,5,8),IF('別紙3-3_要件ﾁｪｯｸﾘｽﾄ(0508以降)'!$C$28="×","",IF(AND(踏み台シート!AL239=1,踏み台シート!AL453=1),2,IF(踏み台シート!AL239=1,1,""))),IF(AND(踏み台シート!AL239=1,踏み台シート!AL453=1),2,IF(踏み台シート!AL239=1,1,"")))</f>
        <v/>
      </c>
      <c r="AM29" s="307" t="str">
        <f>IF($AM$8&gt;=DATE(2023,5,8),IF('別紙3-3_要件ﾁｪｯｸﾘｽﾄ(0508以降)'!$C$28="×","",IF(AND(踏み台シート!AM239=1,踏み台シート!AM453=1),2,IF(踏み台シート!AM239=1,1,""))),IF(AND(踏み台シート!AM239=1,踏み台シート!AM453=1),2,IF(踏み台シート!AM239=1,1,"")))</f>
        <v/>
      </c>
      <c r="AN29" s="307" t="str">
        <f>IF($AN$8&gt;=DATE(2023,5,8),IF('別紙3-3_要件ﾁｪｯｸﾘｽﾄ(0508以降)'!$C$28="×","",IF(AND(踏み台シート!AN239=1,踏み台シート!AN453=1),2,IF(踏み台シート!AN239=1,1,""))),IF(AND(踏み台シート!AN239=1,踏み台シート!AN453=1),2,IF(踏み台シート!AN239=1,1,"")))</f>
        <v/>
      </c>
      <c r="AO29" s="307" t="str">
        <f>IF($AO$8&gt;=DATE(2023,5,8),IF('別紙3-3_要件ﾁｪｯｸﾘｽﾄ(0508以降)'!$C$28="×","",IF(AND(踏み台シート!AO239=1,踏み台シート!AO453=1),2,IF(踏み台シート!AO239=1,1,""))),IF(AND(踏み台シート!AO239=1,踏み台シート!AO453=1),2,IF(踏み台シート!AO239=1,1,"")))</f>
        <v/>
      </c>
      <c r="AP29" s="307" t="str">
        <f>IF($AP$8&gt;=DATE(2023,5,8),IF('別紙3-3_要件ﾁｪｯｸﾘｽﾄ(0508以降)'!$C$28="×","",IF(AND(踏み台シート!AP239=1,踏み台シート!AP453=1),2,IF(踏み台シート!AP239=1,1,""))),IF(AND(踏み台シート!AP239=1,踏み台シート!AP453=1),2,IF(踏み台シート!AP239=1,1,"")))</f>
        <v/>
      </c>
      <c r="AQ29" s="307" t="str">
        <f>IF($AQ$8&gt;=DATE(2023,5,8),IF('別紙3-3_要件ﾁｪｯｸﾘｽﾄ(0508以降)'!$C$28="×","",IF(AND(踏み台シート!AQ239=1,踏み台シート!AQ453=1),2,IF(踏み台シート!AQ239=1,1,""))),IF(AND(踏み台シート!AQ239=1,踏み台シート!AQ453=1),2,IF(踏み台シート!AQ239=1,1,"")))</f>
        <v/>
      </c>
      <c r="AR29" s="307" t="str">
        <f>IF($AR$8&gt;=DATE(2023,5,8),IF('別紙3-3_要件ﾁｪｯｸﾘｽﾄ(0508以降)'!$C$28="×","",IF(AND(踏み台シート!AR239=1,踏み台シート!AR453=1),2,IF(踏み台シート!AR239=1,1,""))),IF(AND(踏み台シート!AR239=1,踏み台シート!AR453=1),2,IF(踏み台シート!AR239=1,1,"")))</f>
        <v/>
      </c>
      <c r="AS29" s="307" t="str">
        <f>IF($AS$8&gt;=DATE(2023,5,8),IF('別紙3-3_要件ﾁｪｯｸﾘｽﾄ(0508以降)'!$C$28="×","",IF(AND(踏み台シート!AS239=1,踏み台シート!AS453=1),2,IF(踏み台シート!AS239=1,1,""))),IF(AND(踏み台シート!AS239=1,踏み台シート!AS453=1),2,IF(踏み台シート!AS239=1,1,"")))</f>
        <v/>
      </c>
      <c r="AT29" s="307" t="str">
        <f>IF($AT$8&gt;=DATE(2023,5,8),IF('別紙3-3_要件ﾁｪｯｸﾘｽﾄ(0508以降)'!$C$28="×","",IF(AND(踏み台シート!AT239=1,踏み台シート!AT453=1),2,IF(踏み台シート!AT239=1,1,""))),IF(AND(踏み台シート!AT239=1,踏み台シート!AT453=1),2,IF(踏み台シート!AT239=1,1,"")))</f>
        <v/>
      </c>
      <c r="AU29" s="307" t="str">
        <f>IF($AU$8&gt;=DATE(2023,5,8),IF('別紙3-3_要件ﾁｪｯｸﾘｽﾄ(0508以降)'!$C$28="×","",IF(AND(踏み台シート!AU239=1,踏み台シート!AU453=1),2,IF(踏み台シート!AU239=1,1,""))),IF(AND(踏み台シート!AU239=1,踏み台シート!AU453=1),2,IF(踏み台シート!AU239=1,1,"")))</f>
        <v/>
      </c>
      <c r="AV29" s="307" t="str">
        <f>IF($AV$8&gt;=DATE(2023,5,8),IF('別紙3-3_要件ﾁｪｯｸﾘｽﾄ(0508以降)'!$C$28="×","",IF(AND(踏み台シート!AV239=1,踏み台シート!AV453=1),2,IF(踏み台シート!AV239=1,1,""))),IF(AND(踏み台シート!AV239=1,踏み台シート!AV453=1),2,IF(踏み台シート!AV239=1,1,"")))</f>
        <v/>
      </c>
      <c r="AW29" s="307" t="str">
        <f>IF($AW$8&gt;=DATE(2023,5,8),IF('別紙3-3_要件ﾁｪｯｸﾘｽﾄ(0508以降)'!$C$28="×","",IF(AND(踏み台シート!AW239=1,踏み台シート!AW453=1),2,IF(踏み台シート!AW239=1,1,""))),IF(AND(踏み台シート!AW239=1,踏み台シート!AW453=1),2,IF(踏み台シート!AW239=1,1,"")))</f>
        <v/>
      </c>
      <c r="AX29" s="307" t="str">
        <f>IF($AX$8&gt;=DATE(2023,5,8),IF('別紙3-3_要件ﾁｪｯｸﾘｽﾄ(0508以降)'!$C$28="×","",IF(AND(踏み台シート!AX239=1,踏み台シート!AX453=1),2,IF(踏み台シート!AX239=1,1,""))),IF(AND(踏み台シート!AX239=1,踏み台シート!AX453=1),2,IF(踏み台シート!AX239=1,1,"")))</f>
        <v/>
      </c>
      <c r="AY29" s="307" t="str">
        <f>IF($AY$8&gt;=DATE(2023,5,8),IF('別紙3-3_要件ﾁｪｯｸﾘｽﾄ(0508以降)'!$C$28="×","",IF(AND(踏み台シート!AY239=1,踏み台シート!AY453=1),2,IF(踏み台シート!AY239=1,1,""))),IF(AND(踏み台シート!AY239=1,踏み台シート!AY453=1),2,IF(踏み台シート!AY239=1,1,"")))</f>
        <v/>
      </c>
      <c r="AZ29" s="307" t="str">
        <f>IF($AZ$8&gt;=DATE(2023,5,8),IF('別紙3-3_要件ﾁｪｯｸﾘｽﾄ(0508以降)'!$C$28="×","",IF(AND(踏み台シート!AZ239=1,踏み台シート!AZ453=1),2,IF(踏み台シート!AZ239=1,1,""))),IF(AND(踏み台シート!AZ239=1,踏み台シート!AZ453=1),2,IF(踏み台シート!AZ239=1,1,"")))</f>
        <v/>
      </c>
      <c r="BA29" s="307" t="str">
        <f>IF($BA$8&gt;=DATE(2023,5,8),IF('別紙3-3_要件ﾁｪｯｸﾘｽﾄ(0508以降)'!$C$28="×","",IF(AND(踏み台シート!BA239=1,踏み台シート!BA453=1),2,IF(踏み台シート!BA239=1,1,""))),IF(AND(踏み台シート!BA239=1,踏み台シート!BA453=1),2,IF(踏み台シート!BA239=1,1,"")))</f>
        <v/>
      </c>
      <c r="BB29" s="311" t="str">
        <f t="shared" si="2"/>
        <v/>
      </c>
      <c r="BC29" s="300" t="str">
        <f t="shared" si="3"/>
        <v/>
      </c>
      <c r="BD29" s="300" t="str">
        <f t="shared" si="4"/>
        <v/>
      </c>
    </row>
    <row r="30" spans="1:56" ht="24" customHeight="1">
      <c r="A30" s="307" t="str">
        <f t="shared" si="5"/>
        <v/>
      </c>
      <c r="B30" s="313" t="str">
        <f>IF('別紙3-1_区分⑤所要額内訳'!B32="","",'別紙3-1_区分⑤所要額内訳'!B32)</f>
        <v/>
      </c>
      <c r="C30" s="307" t="str">
        <f>IF('別紙3-1_区分⑤所要額内訳'!C32="","",'別紙3-1_区分⑤所要額内訳'!C32)</f>
        <v/>
      </c>
      <c r="D30" s="307">
        <f>IF($D$8&gt;=DATE(2023,5,8),IF('別紙3-3_要件ﾁｪｯｸﾘｽﾄ(0508以降)'!$C$28="×","",IF(AND(踏み台シート!D240=1,踏み台シート!D454=1),2,IF(踏み台シート!D240=1,1,""))),IF(AND(踏み台シート!D240=1,踏み台シート!D454=1),2,IF(踏み台シート!D240=1,1,"")))</f>
        <v>1</v>
      </c>
      <c r="E30" s="307" t="str">
        <f>IF($E$8&gt;=DATE(2023,5,8),IF('別紙3-3_要件ﾁｪｯｸﾘｽﾄ(0508以降)'!$C$28="×","",IF(AND(踏み台シート!E240=1,踏み台シート!E454=1),2,IF(踏み台シート!E240=1,1,""))),IF(AND(踏み台シート!E240=1,踏み台シート!E454=1),2,IF(踏み台シート!E240=1,1,"")))</f>
        <v/>
      </c>
      <c r="F30" s="307" t="str">
        <f>IF($F$8&gt;=DATE(2023,5,8),IF('別紙3-3_要件ﾁｪｯｸﾘｽﾄ(0508以降)'!$C$28="×","",IF(AND(踏み台シート!F240=1,踏み台シート!F454=1),2,IF(踏み台シート!F240=1,1,""))),IF(AND(踏み台シート!F240=1,踏み台シート!F454=1),2,IF(踏み台シート!F240=1,1,"")))</f>
        <v/>
      </c>
      <c r="G30" s="307" t="str">
        <f>IF($G$8&gt;=DATE(2023,5,8),IF('別紙3-3_要件ﾁｪｯｸﾘｽﾄ(0508以降)'!$C$28="×","",IF(AND(踏み台シート!G240=1,踏み台シート!G454=1),2,IF(踏み台シート!G240=1,1,""))),IF(AND(踏み台シート!G240=1,踏み台シート!G454=1),2,IF(踏み台シート!G240=1,1,"")))</f>
        <v/>
      </c>
      <c r="H30" s="307" t="str">
        <f>IF($H$8&gt;=DATE(2023,5,8),IF('別紙3-3_要件ﾁｪｯｸﾘｽﾄ(0508以降)'!$C$28="×","",IF(AND(踏み台シート!H240=1,踏み台シート!H454=1),2,IF(踏み台シート!H240=1,1,""))),IF(AND(踏み台シート!H240=1,踏み台シート!H454=1),2,IF(踏み台シート!H240=1,1,"")))</f>
        <v/>
      </c>
      <c r="I30" s="307" t="str">
        <f>IF($I$8&gt;=DATE(2023,5,8),IF('別紙3-3_要件ﾁｪｯｸﾘｽﾄ(0508以降)'!$C$28="×","",IF(AND(踏み台シート!I240=1,踏み台シート!I454=1),2,IF(踏み台シート!I240=1,1,""))),IF(AND(踏み台シート!I240=1,踏み台シート!I454=1),2,IF(踏み台シート!I240=1,1,"")))</f>
        <v/>
      </c>
      <c r="J30" s="307" t="str">
        <f>IF($J$8&gt;=DATE(2023,5,8),IF('別紙3-3_要件ﾁｪｯｸﾘｽﾄ(0508以降)'!$C$28="×","",IF(AND(踏み台シート!J240=1,踏み台シート!J454=1),2,IF(踏み台シート!J240=1,1,""))),IF(AND(踏み台シート!J240=1,踏み台シート!J454=1),2,IF(踏み台シート!J240=1,1,"")))</f>
        <v/>
      </c>
      <c r="K30" s="307" t="str">
        <f>IF($K$8&gt;=DATE(2023,5,8),IF('別紙3-3_要件ﾁｪｯｸﾘｽﾄ(0508以降)'!$C$28="×","",IF(AND(踏み台シート!K240=1,踏み台シート!K454=1),2,IF(踏み台シート!K240=1,1,""))),IF(AND(踏み台シート!K240=1,踏み台シート!K454=1),2,IF(踏み台シート!K240=1,1,"")))</f>
        <v/>
      </c>
      <c r="L30" s="307" t="str">
        <f>IF($L$8&gt;=DATE(2023,5,8),IF('別紙3-3_要件ﾁｪｯｸﾘｽﾄ(0508以降)'!$C$28="×","",IF(AND(踏み台シート!L240=1,踏み台シート!L454=1),2,IF(踏み台シート!L240=1,1,""))),IF(AND(踏み台シート!L240=1,踏み台シート!L454=1),2,IF(踏み台シート!L240=1,1,"")))</f>
        <v/>
      </c>
      <c r="M30" s="307" t="str">
        <f>IF($M$8&gt;=DATE(2023,5,8),IF('別紙3-3_要件ﾁｪｯｸﾘｽﾄ(0508以降)'!$C$28="×","",IF(AND(踏み台シート!M240=1,踏み台シート!M454=1),2,IF(踏み台シート!M240=1,1,""))),IF(AND(踏み台シート!M240=1,踏み台シート!M454=1),2,IF(踏み台シート!M240=1,1,"")))</f>
        <v/>
      </c>
      <c r="N30" s="307" t="str">
        <f>IF($N$8&gt;=DATE(2023,5,8),IF('別紙3-3_要件ﾁｪｯｸﾘｽﾄ(0508以降)'!$C$28="×","",IF(AND(踏み台シート!N240=1,踏み台シート!N454=1),2,IF(踏み台シート!N240=1,1,""))),IF(AND(踏み台シート!N240=1,踏み台シート!N454=1),2,IF(踏み台シート!N240=1,1,"")))</f>
        <v/>
      </c>
      <c r="O30" s="307" t="str">
        <f>IF($O$8&gt;=DATE(2023,5,8),IF('別紙3-3_要件ﾁｪｯｸﾘｽﾄ(0508以降)'!$C$28="×","",IF(AND(踏み台シート!O240=1,踏み台シート!O454=1),2,IF(踏み台シート!O240=1,1,""))),IF(AND(踏み台シート!O240=1,踏み台シート!O454=1),2,IF(踏み台シート!O240=1,1,"")))</f>
        <v/>
      </c>
      <c r="P30" s="307" t="str">
        <f>IF($P$8&gt;=DATE(2023,5,8),IF('別紙3-3_要件ﾁｪｯｸﾘｽﾄ(0508以降)'!$C$28="×","",IF(AND(踏み台シート!P240=1,踏み台シート!P454=1),2,IF(踏み台シート!P240=1,1,""))),IF(AND(踏み台シート!P240=1,踏み台シート!P454=1),2,IF(踏み台シート!P240=1,1,"")))</f>
        <v/>
      </c>
      <c r="Q30" s="307" t="str">
        <f>IF($Q$8&gt;=DATE(2023,5,8),IF('別紙3-3_要件ﾁｪｯｸﾘｽﾄ(0508以降)'!$C$28="×","",IF(AND(踏み台シート!Q240=1,踏み台シート!Q454=1),2,IF(踏み台シート!Q240=1,1,""))),IF(AND(踏み台シート!Q240=1,踏み台シート!Q454=1),2,IF(踏み台シート!Q240=1,1,"")))</f>
        <v/>
      </c>
      <c r="R30" s="307" t="str">
        <f>IF($R$8&gt;=DATE(2023,5,8),IF('別紙3-3_要件ﾁｪｯｸﾘｽﾄ(0508以降)'!$C$28="×","",IF(AND(踏み台シート!R240=1,踏み台シート!R454=1),2,IF(踏み台シート!R240=1,1,""))),IF(AND(踏み台シート!R240=1,踏み台シート!R454=1),2,IF(踏み台シート!R240=1,1,"")))</f>
        <v/>
      </c>
      <c r="S30" s="307" t="str">
        <f>IF($S$8&gt;=DATE(2023,5,8),IF('別紙3-3_要件ﾁｪｯｸﾘｽﾄ(0508以降)'!$C$28="×","",IF(AND(踏み台シート!S240=1,踏み台シート!S454=1),2,IF(踏み台シート!S240=1,1,""))),IF(AND(踏み台シート!S240=1,踏み台シート!S454=1),2,IF(踏み台シート!S240=1,1,"")))</f>
        <v/>
      </c>
      <c r="T30" s="307" t="str">
        <f>IF($T$8&gt;=DATE(2023,5,8),IF('別紙3-3_要件ﾁｪｯｸﾘｽﾄ(0508以降)'!$C$28="×","",IF(AND(踏み台シート!T240=1,踏み台シート!T454=1),2,IF(踏み台シート!T240=1,1,""))),IF(AND(踏み台シート!T240=1,踏み台シート!T454=1),2,IF(踏み台シート!T240=1,1,"")))</f>
        <v/>
      </c>
      <c r="U30" s="307" t="str">
        <f>IF($U$8&gt;=DATE(2023,5,8),IF('別紙3-3_要件ﾁｪｯｸﾘｽﾄ(0508以降)'!$C$28="×","",IF(AND(踏み台シート!U240=1,踏み台シート!U454=1),2,IF(踏み台シート!U240=1,1,""))),IF(AND(踏み台シート!U240=1,踏み台シート!U454=1),2,IF(踏み台シート!U240=1,1,"")))</f>
        <v/>
      </c>
      <c r="V30" s="307" t="str">
        <f>IF($V$8&gt;=DATE(2023,5,8),IF('別紙3-3_要件ﾁｪｯｸﾘｽﾄ(0508以降)'!$C$28="×","",IF(AND(踏み台シート!V240=1,踏み台シート!V454=1),2,IF(踏み台シート!V240=1,1,""))),IF(AND(踏み台シート!V240=1,踏み台シート!V454=1),2,IF(踏み台シート!V240=1,1,"")))</f>
        <v/>
      </c>
      <c r="W30" s="307" t="str">
        <f>IF($W$8&gt;=DATE(2023,5,8),IF('別紙3-3_要件ﾁｪｯｸﾘｽﾄ(0508以降)'!$C$28="×","",IF(AND(踏み台シート!W240=1,踏み台シート!W454=1),2,IF(踏み台シート!W240=1,1,""))),IF(AND(踏み台シート!W240=1,踏み台シート!W454=1),2,IF(踏み台シート!W240=1,1,"")))</f>
        <v/>
      </c>
      <c r="X30" s="307" t="str">
        <f>IF($X$8&gt;=DATE(2023,5,8),IF('別紙3-3_要件ﾁｪｯｸﾘｽﾄ(0508以降)'!$C$28="×","",IF(AND(踏み台シート!X240=1,踏み台シート!X454=1),2,IF(踏み台シート!X240=1,1,""))),IF(AND(踏み台シート!X240=1,踏み台シート!X454=1),2,IF(踏み台シート!X240=1,1,"")))</f>
        <v/>
      </c>
      <c r="Y30" s="307" t="str">
        <f>IF($Y$8&gt;=DATE(2023,5,8),IF('別紙3-3_要件ﾁｪｯｸﾘｽﾄ(0508以降)'!$C$28="×","",IF(AND(踏み台シート!Y240=1,踏み台シート!Y454=1),2,IF(踏み台シート!Y240=1,1,""))),IF(AND(踏み台シート!Y240=1,踏み台シート!Y454=1),2,IF(踏み台シート!Y240=1,1,"")))</f>
        <v/>
      </c>
      <c r="Z30" s="307" t="str">
        <f>IF($Z$8&gt;=DATE(2023,5,8),IF('別紙3-3_要件ﾁｪｯｸﾘｽﾄ(0508以降)'!$C$28="×","",IF(AND(踏み台シート!Z240=1,踏み台シート!Z454=1),2,IF(踏み台シート!Z240=1,1,""))),IF(AND(踏み台シート!Z240=1,踏み台シート!Z454=1),2,IF(踏み台シート!Z240=1,1,"")))</f>
        <v/>
      </c>
      <c r="AA30" s="307" t="str">
        <f>IF($AA$8&gt;=DATE(2023,5,8),IF('別紙3-3_要件ﾁｪｯｸﾘｽﾄ(0508以降)'!$C$28="×","",IF(AND(踏み台シート!AA240=1,踏み台シート!AA454=1),2,IF(踏み台シート!AA240=1,1,""))),IF(AND(踏み台シート!AA240=1,踏み台シート!AA454=1),2,IF(踏み台シート!AA240=1,1,"")))</f>
        <v/>
      </c>
      <c r="AB30" s="307" t="str">
        <f>IF($AB$8&gt;=DATE(2023,5,8),IF('別紙3-3_要件ﾁｪｯｸﾘｽﾄ(0508以降)'!$C$28="×","",IF(AND(踏み台シート!AB240=1,踏み台シート!AB454=1),2,IF(踏み台シート!AB240=1,1,""))),IF(AND(踏み台シート!AB240=1,踏み台シート!AB454=1),2,IF(踏み台シート!AB240=1,1,"")))</f>
        <v/>
      </c>
      <c r="AC30" s="307" t="str">
        <f>IF($AC$8&gt;=DATE(2023,5,8),IF('別紙3-3_要件ﾁｪｯｸﾘｽﾄ(0508以降)'!$C$28="×","",IF(AND(踏み台シート!AC240=1,踏み台シート!AC454=1),2,IF(踏み台シート!AC240=1,1,""))),IF(AND(踏み台シート!AC240=1,踏み台シート!AC454=1),2,IF(踏み台シート!AC240=1,1,"")))</f>
        <v/>
      </c>
      <c r="AD30" s="307" t="str">
        <f>IF($AD$8&gt;=DATE(2023,5,8),IF('別紙3-3_要件ﾁｪｯｸﾘｽﾄ(0508以降)'!$C$28="×","",IF(AND(踏み台シート!AD240=1,踏み台シート!AD454=1),2,IF(踏み台シート!AD240=1,1,""))),IF(AND(踏み台シート!AD240=1,踏み台シート!AD454=1),2,IF(踏み台シート!AD240=1,1,"")))</f>
        <v/>
      </c>
      <c r="AE30" s="307" t="str">
        <f>IF($AE$8&gt;=DATE(2023,5,8),IF('別紙3-3_要件ﾁｪｯｸﾘｽﾄ(0508以降)'!$C$28="×","",IF(AND(踏み台シート!AE240=1,踏み台シート!AE454=1),2,IF(踏み台シート!AE240=1,1,""))),IF(AND(踏み台シート!AE240=1,踏み台シート!AE454=1),2,IF(踏み台シート!AE240=1,1,"")))</f>
        <v/>
      </c>
      <c r="AF30" s="307" t="str">
        <f>IF($AF$8&gt;=DATE(2023,5,8),IF('別紙3-3_要件ﾁｪｯｸﾘｽﾄ(0508以降)'!$C$28="×","",IF(AND(踏み台シート!AF240=1,踏み台シート!AF454=1),2,IF(踏み台シート!AF240=1,1,""))),IF(AND(踏み台シート!AF240=1,踏み台シート!AF454=1),2,IF(踏み台シート!AF240=1,1,"")))</f>
        <v/>
      </c>
      <c r="AG30" s="307" t="str">
        <f>IF($AG$8&gt;=DATE(2023,5,8),IF('別紙3-3_要件ﾁｪｯｸﾘｽﾄ(0508以降)'!$C$28="×","",IF(AND(踏み台シート!AG240=1,踏み台シート!AG454=1),2,IF(踏み台シート!AG240=1,1,""))),IF(AND(踏み台シート!AG240=1,踏み台シート!AG454=1),2,IF(踏み台シート!AG240=1,1,"")))</f>
        <v/>
      </c>
      <c r="AH30" s="307" t="str">
        <f>IF($AH$8&gt;=DATE(2023,5,8),IF('別紙3-3_要件ﾁｪｯｸﾘｽﾄ(0508以降)'!$C$28="×","",IF(AND(踏み台シート!AH240=1,踏み台シート!AH454=1),2,IF(踏み台シート!AH240=1,1,""))),IF(AND(踏み台シート!AH240=1,踏み台シート!AH454=1),2,IF(踏み台シート!AH240=1,1,"")))</f>
        <v/>
      </c>
      <c r="AI30" s="307" t="str">
        <f>IF($AI$8&gt;=DATE(2023,5,8),IF('別紙3-3_要件ﾁｪｯｸﾘｽﾄ(0508以降)'!$C$28="×","",IF(AND(踏み台シート!AI240=1,踏み台シート!AI454=1),2,IF(踏み台シート!AI240=1,1,""))),IF(AND(踏み台シート!AI240=1,踏み台シート!AI454=1),2,IF(踏み台シート!AI240=1,1,"")))</f>
        <v/>
      </c>
      <c r="AJ30" s="307" t="str">
        <f>IF($AJ$8&gt;=DATE(2023,5,8),IF('別紙3-3_要件ﾁｪｯｸﾘｽﾄ(0508以降)'!$C$28="×","",IF(AND(踏み台シート!AJ240=1,踏み台シート!AJ454=1),2,IF(踏み台シート!AJ240=1,1,""))),IF(AND(踏み台シート!AJ240=1,踏み台シート!AJ454=1),2,IF(踏み台シート!AJ240=1,1,"")))</f>
        <v/>
      </c>
      <c r="AK30" s="307" t="str">
        <f>IF($AK$8&gt;=DATE(2023,5,8),IF('別紙3-3_要件ﾁｪｯｸﾘｽﾄ(0508以降)'!$C$28="×","",IF(AND(踏み台シート!AK240=1,踏み台シート!AK454=1),2,IF(踏み台シート!AK240=1,1,""))),IF(AND(踏み台シート!AK240=1,踏み台シート!AK454=1),2,IF(踏み台シート!AK240=1,1,"")))</f>
        <v/>
      </c>
      <c r="AL30" s="307" t="str">
        <f>IF($AL$8&gt;=DATE(2023,5,8),IF('別紙3-3_要件ﾁｪｯｸﾘｽﾄ(0508以降)'!$C$28="×","",IF(AND(踏み台シート!AL240=1,踏み台シート!AL454=1),2,IF(踏み台シート!AL240=1,1,""))),IF(AND(踏み台シート!AL240=1,踏み台シート!AL454=1),2,IF(踏み台シート!AL240=1,1,"")))</f>
        <v/>
      </c>
      <c r="AM30" s="307" t="str">
        <f>IF($AM$8&gt;=DATE(2023,5,8),IF('別紙3-3_要件ﾁｪｯｸﾘｽﾄ(0508以降)'!$C$28="×","",IF(AND(踏み台シート!AM240=1,踏み台シート!AM454=1),2,IF(踏み台シート!AM240=1,1,""))),IF(AND(踏み台シート!AM240=1,踏み台シート!AM454=1),2,IF(踏み台シート!AM240=1,1,"")))</f>
        <v/>
      </c>
      <c r="AN30" s="307" t="str">
        <f>IF($AN$8&gt;=DATE(2023,5,8),IF('別紙3-3_要件ﾁｪｯｸﾘｽﾄ(0508以降)'!$C$28="×","",IF(AND(踏み台シート!AN240=1,踏み台シート!AN454=1),2,IF(踏み台シート!AN240=1,1,""))),IF(AND(踏み台シート!AN240=1,踏み台シート!AN454=1),2,IF(踏み台シート!AN240=1,1,"")))</f>
        <v/>
      </c>
      <c r="AO30" s="307" t="str">
        <f>IF($AO$8&gt;=DATE(2023,5,8),IF('別紙3-3_要件ﾁｪｯｸﾘｽﾄ(0508以降)'!$C$28="×","",IF(AND(踏み台シート!AO240=1,踏み台シート!AO454=1),2,IF(踏み台シート!AO240=1,1,""))),IF(AND(踏み台シート!AO240=1,踏み台シート!AO454=1),2,IF(踏み台シート!AO240=1,1,"")))</f>
        <v/>
      </c>
      <c r="AP30" s="307" t="str">
        <f>IF($AP$8&gt;=DATE(2023,5,8),IF('別紙3-3_要件ﾁｪｯｸﾘｽﾄ(0508以降)'!$C$28="×","",IF(AND(踏み台シート!AP240=1,踏み台シート!AP454=1),2,IF(踏み台シート!AP240=1,1,""))),IF(AND(踏み台シート!AP240=1,踏み台シート!AP454=1),2,IF(踏み台シート!AP240=1,1,"")))</f>
        <v/>
      </c>
      <c r="AQ30" s="307" t="str">
        <f>IF($AQ$8&gt;=DATE(2023,5,8),IF('別紙3-3_要件ﾁｪｯｸﾘｽﾄ(0508以降)'!$C$28="×","",IF(AND(踏み台シート!AQ240=1,踏み台シート!AQ454=1),2,IF(踏み台シート!AQ240=1,1,""))),IF(AND(踏み台シート!AQ240=1,踏み台シート!AQ454=1),2,IF(踏み台シート!AQ240=1,1,"")))</f>
        <v/>
      </c>
      <c r="AR30" s="307" t="str">
        <f>IF($AR$8&gt;=DATE(2023,5,8),IF('別紙3-3_要件ﾁｪｯｸﾘｽﾄ(0508以降)'!$C$28="×","",IF(AND(踏み台シート!AR240=1,踏み台シート!AR454=1),2,IF(踏み台シート!AR240=1,1,""))),IF(AND(踏み台シート!AR240=1,踏み台シート!AR454=1),2,IF(踏み台シート!AR240=1,1,"")))</f>
        <v/>
      </c>
      <c r="AS30" s="307" t="str">
        <f>IF($AS$8&gt;=DATE(2023,5,8),IF('別紙3-3_要件ﾁｪｯｸﾘｽﾄ(0508以降)'!$C$28="×","",IF(AND(踏み台シート!AS240=1,踏み台シート!AS454=1),2,IF(踏み台シート!AS240=1,1,""))),IF(AND(踏み台シート!AS240=1,踏み台シート!AS454=1),2,IF(踏み台シート!AS240=1,1,"")))</f>
        <v/>
      </c>
      <c r="AT30" s="307" t="str">
        <f>IF($AT$8&gt;=DATE(2023,5,8),IF('別紙3-3_要件ﾁｪｯｸﾘｽﾄ(0508以降)'!$C$28="×","",IF(AND(踏み台シート!AT240=1,踏み台シート!AT454=1),2,IF(踏み台シート!AT240=1,1,""))),IF(AND(踏み台シート!AT240=1,踏み台シート!AT454=1),2,IF(踏み台シート!AT240=1,1,"")))</f>
        <v/>
      </c>
      <c r="AU30" s="307" t="str">
        <f>IF($AU$8&gt;=DATE(2023,5,8),IF('別紙3-3_要件ﾁｪｯｸﾘｽﾄ(0508以降)'!$C$28="×","",IF(AND(踏み台シート!AU240=1,踏み台シート!AU454=1),2,IF(踏み台シート!AU240=1,1,""))),IF(AND(踏み台シート!AU240=1,踏み台シート!AU454=1),2,IF(踏み台シート!AU240=1,1,"")))</f>
        <v/>
      </c>
      <c r="AV30" s="307" t="str">
        <f>IF($AV$8&gt;=DATE(2023,5,8),IF('別紙3-3_要件ﾁｪｯｸﾘｽﾄ(0508以降)'!$C$28="×","",IF(AND(踏み台シート!AV240=1,踏み台シート!AV454=1),2,IF(踏み台シート!AV240=1,1,""))),IF(AND(踏み台シート!AV240=1,踏み台シート!AV454=1),2,IF(踏み台シート!AV240=1,1,"")))</f>
        <v/>
      </c>
      <c r="AW30" s="307" t="str">
        <f>IF($AW$8&gt;=DATE(2023,5,8),IF('別紙3-3_要件ﾁｪｯｸﾘｽﾄ(0508以降)'!$C$28="×","",IF(AND(踏み台シート!AW240=1,踏み台シート!AW454=1),2,IF(踏み台シート!AW240=1,1,""))),IF(AND(踏み台シート!AW240=1,踏み台シート!AW454=1),2,IF(踏み台シート!AW240=1,1,"")))</f>
        <v/>
      </c>
      <c r="AX30" s="307" t="str">
        <f>IF($AX$8&gt;=DATE(2023,5,8),IF('別紙3-3_要件ﾁｪｯｸﾘｽﾄ(0508以降)'!$C$28="×","",IF(AND(踏み台シート!AX240=1,踏み台シート!AX454=1),2,IF(踏み台シート!AX240=1,1,""))),IF(AND(踏み台シート!AX240=1,踏み台シート!AX454=1),2,IF(踏み台シート!AX240=1,1,"")))</f>
        <v/>
      </c>
      <c r="AY30" s="307" t="str">
        <f>IF($AY$8&gt;=DATE(2023,5,8),IF('別紙3-3_要件ﾁｪｯｸﾘｽﾄ(0508以降)'!$C$28="×","",IF(AND(踏み台シート!AY240=1,踏み台シート!AY454=1),2,IF(踏み台シート!AY240=1,1,""))),IF(AND(踏み台シート!AY240=1,踏み台シート!AY454=1),2,IF(踏み台シート!AY240=1,1,"")))</f>
        <v/>
      </c>
      <c r="AZ30" s="307" t="str">
        <f>IF($AZ$8&gt;=DATE(2023,5,8),IF('別紙3-3_要件ﾁｪｯｸﾘｽﾄ(0508以降)'!$C$28="×","",IF(AND(踏み台シート!AZ240=1,踏み台シート!AZ454=1),2,IF(踏み台シート!AZ240=1,1,""))),IF(AND(踏み台シート!AZ240=1,踏み台シート!AZ454=1),2,IF(踏み台シート!AZ240=1,1,"")))</f>
        <v/>
      </c>
      <c r="BA30" s="307" t="str">
        <f>IF($BA$8&gt;=DATE(2023,5,8),IF('別紙3-3_要件ﾁｪｯｸﾘｽﾄ(0508以降)'!$C$28="×","",IF(AND(踏み台シート!BA240=1,踏み台シート!BA454=1),2,IF(踏み台シート!BA240=1,1,""))),IF(AND(踏み台シート!BA240=1,踏み台シート!BA454=1),2,IF(踏み台シート!BA240=1,1,"")))</f>
        <v/>
      </c>
      <c r="BB30" s="311" t="str">
        <f t="shared" si="2"/>
        <v/>
      </c>
      <c r="BC30" s="300" t="str">
        <f t="shared" si="3"/>
        <v/>
      </c>
      <c r="BD30" s="300" t="str">
        <f t="shared" si="4"/>
        <v/>
      </c>
    </row>
    <row r="31" spans="1:56" ht="24" customHeight="1">
      <c r="A31" s="307" t="str">
        <f t="shared" si="5"/>
        <v/>
      </c>
      <c r="B31" s="313" t="str">
        <f>IF('別紙3-1_区分⑤所要額内訳'!B33="","",'別紙3-1_区分⑤所要額内訳'!B33)</f>
        <v/>
      </c>
      <c r="C31" s="307" t="str">
        <f>IF('別紙3-1_区分⑤所要額内訳'!C33="","",'別紙3-1_区分⑤所要額内訳'!C33)</f>
        <v/>
      </c>
      <c r="D31" s="307">
        <f>IF($D$8&gt;=DATE(2023,5,8),IF('別紙3-3_要件ﾁｪｯｸﾘｽﾄ(0508以降)'!$C$28="×","",IF(AND(踏み台シート!D241=1,踏み台シート!D455=1),2,IF(踏み台シート!D241=1,1,""))),IF(AND(踏み台シート!D241=1,踏み台シート!D455=1),2,IF(踏み台シート!D241=1,1,"")))</f>
        <v>1</v>
      </c>
      <c r="E31" s="307" t="str">
        <f>IF($E$8&gt;=DATE(2023,5,8),IF('別紙3-3_要件ﾁｪｯｸﾘｽﾄ(0508以降)'!$C$28="×","",IF(AND(踏み台シート!E241=1,踏み台シート!E455=1),2,IF(踏み台シート!E241=1,1,""))),IF(AND(踏み台シート!E241=1,踏み台シート!E455=1),2,IF(踏み台シート!E241=1,1,"")))</f>
        <v/>
      </c>
      <c r="F31" s="307" t="str">
        <f>IF($F$8&gt;=DATE(2023,5,8),IF('別紙3-3_要件ﾁｪｯｸﾘｽﾄ(0508以降)'!$C$28="×","",IF(AND(踏み台シート!F241=1,踏み台シート!F455=1),2,IF(踏み台シート!F241=1,1,""))),IF(AND(踏み台シート!F241=1,踏み台シート!F455=1),2,IF(踏み台シート!F241=1,1,"")))</f>
        <v/>
      </c>
      <c r="G31" s="307" t="str">
        <f>IF($G$8&gt;=DATE(2023,5,8),IF('別紙3-3_要件ﾁｪｯｸﾘｽﾄ(0508以降)'!$C$28="×","",IF(AND(踏み台シート!G241=1,踏み台シート!G455=1),2,IF(踏み台シート!G241=1,1,""))),IF(AND(踏み台シート!G241=1,踏み台シート!G455=1),2,IF(踏み台シート!G241=1,1,"")))</f>
        <v/>
      </c>
      <c r="H31" s="307" t="str">
        <f>IF($H$8&gt;=DATE(2023,5,8),IF('別紙3-3_要件ﾁｪｯｸﾘｽﾄ(0508以降)'!$C$28="×","",IF(AND(踏み台シート!H241=1,踏み台シート!H455=1),2,IF(踏み台シート!H241=1,1,""))),IF(AND(踏み台シート!H241=1,踏み台シート!H455=1),2,IF(踏み台シート!H241=1,1,"")))</f>
        <v/>
      </c>
      <c r="I31" s="307" t="str">
        <f>IF($I$8&gt;=DATE(2023,5,8),IF('別紙3-3_要件ﾁｪｯｸﾘｽﾄ(0508以降)'!$C$28="×","",IF(AND(踏み台シート!I241=1,踏み台シート!I455=1),2,IF(踏み台シート!I241=1,1,""))),IF(AND(踏み台シート!I241=1,踏み台シート!I455=1),2,IF(踏み台シート!I241=1,1,"")))</f>
        <v/>
      </c>
      <c r="J31" s="307" t="str">
        <f>IF($J$8&gt;=DATE(2023,5,8),IF('別紙3-3_要件ﾁｪｯｸﾘｽﾄ(0508以降)'!$C$28="×","",IF(AND(踏み台シート!J241=1,踏み台シート!J455=1),2,IF(踏み台シート!J241=1,1,""))),IF(AND(踏み台シート!J241=1,踏み台シート!J455=1),2,IF(踏み台シート!J241=1,1,"")))</f>
        <v/>
      </c>
      <c r="K31" s="307" t="str">
        <f>IF($K$8&gt;=DATE(2023,5,8),IF('別紙3-3_要件ﾁｪｯｸﾘｽﾄ(0508以降)'!$C$28="×","",IF(AND(踏み台シート!K241=1,踏み台シート!K455=1),2,IF(踏み台シート!K241=1,1,""))),IF(AND(踏み台シート!K241=1,踏み台シート!K455=1),2,IF(踏み台シート!K241=1,1,"")))</f>
        <v/>
      </c>
      <c r="L31" s="307" t="str">
        <f>IF($L$8&gt;=DATE(2023,5,8),IF('別紙3-3_要件ﾁｪｯｸﾘｽﾄ(0508以降)'!$C$28="×","",IF(AND(踏み台シート!L241=1,踏み台シート!L455=1),2,IF(踏み台シート!L241=1,1,""))),IF(AND(踏み台シート!L241=1,踏み台シート!L455=1),2,IF(踏み台シート!L241=1,1,"")))</f>
        <v/>
      </c>
      <c r="M31" s="307" t="str">
        <f>IF($M$8&gt;=DATE(2023,5,8),IF('別紙3-3_要件ﾁｪｯｸﾘｽﾄ(0508以降)'!$C$28="×","",IF(AND(踏み台シート!M241=1,踏み台シート!M455=1),2,IF(踏み台シート!M241=1,1,""))),IF(AND(踏み台シート!M241=1,踏み台シート!M455=1),2,IF(踏み台シート!M241=1,1,"")))</f>
        <v/>
      </c>
      <c r="N31" s="307" t="str">
        <f>IF($N$8&gt;=DATE(2023,5,8),IF('別紙3-3_要件ﾁｪｯｸﾘｽﾄ(0508以降)'!$C$28="×","",IF(AND(踏み台シート!N241=1,踏み台シート!N455=1),2,IF(踏み台シート!N241=1,1,""))),IF(AND(踏み台シート!N241=1,踏み台シート!N455=1),2,IF(踏み台シート!N241=1,1,"")))</f>
        <v/>
      </c>
      <c r="O31" s="307" t="str">
        <f>IF($O$8&gt;=DATE(2023,5,8),IF('別紙3-3_要件ﾁｪｯｸﾘｽﾄ(0508以降)'!$C$28="×","",IF(AND(踏み台シート!O241=1,踏み台シート!O455=1),2,IF(踏み台シート!O241=1,1,""))),IF(AND(踏み台シート!O241=1,踏み台シート!O455=1),2,IF(踏み台シート!O241=1,1,"")))</f>
        <v/>
      </c>
      <c r="P31" s="307" t="str">
        <f>IF($P$8&gt;=DATE(2023,5,8),IF('別紙3-3_要件ﾁｪｯｸﾘｽﾄ(0508以降)'!$C$28="×","",IF(AND(踏み台シート!P241=1,踏み台シート!P455=1),2,IF(踏み台シート!P241=1,1,""))),IF(AND(踏み台シート!P241=1,踏み台シート!P455=1),2,IF(踏み台シート!P241=1,1,"")))</f>
        <v/>
      </c>
      <c r="Q31" s="307" t="str">
        <f>IF($Q$8&gt;=DATE(2023,5,8),IF('別紙3-3_要件ﾁｪｯｸﾘｽﾄ(0508以降)'!$C$28="×","",IF(AND(踏み台シート!Q241=1,踏み台シート!Q455=1),2,IF(踏み台シート!Q241=1,1,""))),IF(AND(踏み台シート!Q241=1,踏み台シート!Q455=1),2,IF(踏み台シート!Q241=1,1,"")))</f>
        <v/>
      </c>
      <c r="R31" s="307" t="str">
        <f>IF($R$8&gt;=DATE(2023,5,8),IF('別紙3-3_要件ﾁｪｯｸﾘｽﾄ(0508以降)'!$C$28="×","",IF(AND(踏み台シート!R241=1,踏み台シート!R455=1),2,IF(踏み台シート!R241=1,1,""))),IF(AND(踏み台シート!R241=1,踏み台シート!R455=1),2,IF(踏み台シート!R241=1,1,"")))</f>
        <v/>
      </c>
      <c r="S31" s="307" t="str">
        <f>IF($S$8&gt;=DATE(2023,5,8),IF('別紙3-3_要件ﾁｪｯｸﾘｽﾄ(0508以降)'!$C$28="×","",IF(AND(踏み台シート!S241=1,踏み台シート!S455=1),2,IF(踏み台シート!S241=1,1,""))),IF(AND(踏み台シート!S241=1,踏み台シート!S455=1),2,IF(踏み台シート!S241=1,1,"")))</f>
        <v/>
      </c>
      <c r="T31" s="307" t="str">
        <f>IF($T$8&gt;=DATE(2023,5,8),IF('別紙3-3_要件ﾁｪｯｸﾘｽﾄ(0508以降)'!$C$28="×","",IF(AND(踏み台シート!T241=1,踏み台シート!T455=1),2,IF(踏み台シート!T241=1,1,""))),IF(AND(踏み台シート!T241=1,踏み台シート!T455=1),2,IF(踏み台シート!T241=1,1,"")))</f>
        <v/>
      </c>
      <c r="U31" s="307" t="str">
        <f>IF($U$8&gt;=DATE(2023,5,8),IF('別紙3-3_要件ﾁｪｯｸﾘｽﾄ(0508以降)'!$C$28="×","",IF(AND(踏み台シート!U241=1,踏み台シート!U455=1),2,IF(踏み台シート!U241=1,1,""))),IF(AND(踏み台シート!U241=1,踏み台シート!U455=1),2,IF(踏み台シート!U241=1,1,"")))</f>
        <v/>
      </c>
      <c r="V31" s="307" t="str">
        <f>IF($V$8&gt;=DATE(2023,5,8),IF('別紙3-3_要件ﾁｪｯｸﾘｽﾄ(0508以降)'!$C$28="×","",IF(AND(踏み台シート!V241=1,踏み台シート!V455=1),2,IF(踏み台シート!V241=1,1,""))),IF(AND(踏み台シート!V241=1,踏み台シート!V455=1),2,IF(踏み台シート!V241=1,1,"")))</f>
        <v/>
      </c>
      <c r="W31" s="307" t="str">
        <f>IF($W$8&gt;=DATE(2023,5,8),IF('別紙3-3_要件ﾁｪｯｸﾘｽﾄ(0508以降)'!$C$28="×","",IF(AND(踏み台シート!W241=1,踏み台シート!W455=1),2,IF(踏み台シート!W241=1,1,""))),IF(AND(踏み台シート!W241=1,踏み台シート!W455=1),2,IF(踏み台シート!W241=1,1,"")))</f>
        <v/>
      </c>
      <c r="X31" s="307" t="str">
        <f>IF($X$8&gt;=DATE(2023,5,8),IF('別紙3-3_要件ﾁｪｯｸﾘｽﾄ(0508以降)'!$C$28="×","",IF(AND(踏み台シート!X241=1,踏み台シート!X455=1),2,IF(踏み台シート!X241=1,1,""))),IF(AND(踏み台シート!X241=1,踏み台シート!X455=1),2,IF(踏み台シート!X241=1,1,"")))</f>
        <v/>
      </c>
      <c r="Y31" s="307" t="str">
        <f>IF($Y$8&gt;=DATE(2023,5,8),IF('別紙3-3_要件ﾁｪｯｸﾘｽﾄ(0508以降)'!$C$28="×","",IF(AND(踏み台シート!Y241=1,踏み台シート!Y455=1),2,IF(踏み台シート!Y241=1,1,""))),IF(AND(踏み台シート!Y241=1,踏み台シート!Y455=1),2,IF(踏み台シート!Y241=1,1,"")))</f>
        <v/>
      </c>
      <c r="Z31" s="307" t="str">
        <f>IF($Z$8&gt;=DATE(2023,5,8),IF('別紙3-3_要件ﾁｪｯｸﾘｽﾄ(0508以降)'!$C$28="×","",IF(AND(踏み台シート!Z241=1,踏み台シート!Z455=1),2,IF(踏み台シート!Z241=1,1,""))),IF(AND(踏み台シート!Z241=1,踏み台シート!Z455=1),2,IF(踏み台シート!Z241=1,1,"")))</f>
        <v/>
      </c>
      <c r="AA31" s="307" t="str">
        <f>IF($AA$8&gt;=DATE(2023,5,8),IF('別紙3-3_要件ﾁｪｯｸﾘｽﾄ(0508以降)'!$C$28="×","",IF(AND(踏み台シート!AA241=1,踏み台シート!AA455=1),2,IF(踏み台シート!AA241=1,1,""))),IF(AND(踏み台シート!AA241=1,踏み台シート!AA455=1),2,IF(踏み台シート!AA241=1,1,"")))</f>
        <v/>
      </c>
      <c r="AB31" s="307" t="str">
        <f>IF($AB$8&gt;=DATE(2023,5,8),IF('別紙3-3_要件ﾁｪｯｸﾘｽﾄ(0508以降)'!$C$28="×","",IF(AND(踏み台シート!AB241=1,踏み台シート!AB455=1),2,IF(踏み台シート!AB241=1,1,""))),IF(AND(踏み台シート!AB241=1,踏み台シート!AB455=1),2,IF(踏み台シート!AB241=1,1,"")))</f>
        <v/>
      </c>
      <c r="AC31" s="307" t="str">
        <f>IF($AC$8&gt;=DATE(2023,5,8),IF('別紙3-3_要件ﾁｪｯｸﾘｽﾄ(0508以降)'!$C$28="×","",IF(AND(踏み台シート!AC241=1,踏み台シート!AC455=1),2,IF(踏み台シート!AC241=1,1,""))),IF(AND(踏み台シート!AC241=1,踏み台シート!AC455=1),2,IF(踏み台シート!AC241=1,1,"")))</f>
        <v/>
      </c>
      <c r="AD31" s="307" t="str">
        <f>IF($AD$8&gt;=DATE(2023,5,8),IF('別紙3-3_要件ﾁｪｯｸﾘｽﾄ(0508以降)'!$C$28="×","",IF(AND(踏み台シート!AD241=1,踏み台シート!AD455=1),2,IF(踏み台シート!AD241=1,1,""))),IF(AND(踏み台シート!AD241=1,踏み台シート!AD455=1),2,IF(踏み台シート!AD241=1,1,"")))</f>
        <v/>
      </c>
      <c r="AE31" s="307" t="str">
        <f>IF($AE$8&gt;=DATE(2023,5,8),IF('別紙3-3_要件ﾁｪｯｸﾘｽﾄ(0508以降)'!$C$28="×","",IF(AND(踏み台シート!AE241=1,踏み台シート!AE455=1),2,IF(踏み台シート!AE241=1,1,""))),IF(AND(踏み台シート!AE241=1,踏み台シート!AE455=1),2,IF(踏み台シート!AE241=1,1,"")))</f>
        <v/>
      </c>
      <c r="AF31" s="307" t="str">
        <f>IF($AF$8&gt;=DATE(2023,5,8),IF('別紙3-3_要件ﾁｪｯｸﾘｽﾄ(0508以降)'!$C$28="×","",IF(AND(踏み台シート!AF241=1,踏み台シート!AF455=1),2,IF(踏み台シート!AF241=1,1,""))),IF(AND(踏み台シート!AF241=1,踏み台シート!AF455=1),2,IF(踏み台シート!AF241=1,1,"")))</f>
        <v/>
      </c>
      <c r="AG31" s="307" t="str">
        <f>IF($AG$8&gt;=DATE(2023,5,8),IF('別紙3-3_要件ﾁｪｯｸﾘｽﾄ(0508以降)'!$C$28="×","",IF(AND(踏み台シート!AG241=1,踏み台シート!AG455=1),2,IF(踏み台シート!AG241=1,1,""))),IF(AND(踏み台シート!AG241=1,踏み台シート!AG455=1),2,IF(踏み台シート!AG241=1,1,"")))</f>
        <v/>
      </c>
      <c r="AH31" s="307" t="str">
        <f>IF($AH$8&gt;=DATE(2023,5,8),IF('別紙3-3_要件ﾁｪｯｸﾘｽﾄ(0508以降)'!$C$28="×","",IF(AND(踏み台シート!AH241=1,踏み台シート!AH455=1),2,IF(踏み台シート!AH241=1,1,""))),IF(AND(踏み台シート!AH241=1,踏み台シート!AH455=1),2,IF(踏み台シート!AH241=1,1,"")))</f>
        <v/>
      </c>
      <c r="AI31" s="307" t="str">
        <f>IF($AI$8&gt;=DATE(2023,5,8),IF('別紙3-3_要件ﾁｪｯｸﾘｽﾄ(0508以降)'!$C$28="×","",IF(AND(踏み台シート!AI241=1,踏み台シート!AI455=1),2,IF(踏み台シート!AI241=1,1,""))),IF(AND(踏み台シート!AI241=1,踏み台シート!AI455=1),2,IF(踏み台シート!AI241=1,1,"")))</f>
        <v/>
      </c>
      <c r="AJ31" s="307" t="str">
        <f>IF($AJ$8&gt;=DATE(2023,5,8),IF('別紙3-3_要件ﾁｪｯｸﾘｽﾄ(0508以降)'!$C$28="×","",IF(AND(踏み台シート!AJ241=1,踏み台シート!AJ455=1),2,IF(踏み台シート!AJ241=1,1,""))),IF(AND(踏み台シート!AJ241=1,踏み台シート!AJ455=1),2,IF(踏み台シート!AJ241=1,1,"")))</f>
        <v/>
      </c>
      <c r="AK31" s="307" t="str">
        <f>IF($AK$8&gt;=DATE(2023,5,8),IF('別紙3-3_要件ﾁｪｯｸﾘｽﾄ(0508以降)'!$C$28="×","",IF(AND(踏み台シート!AK241=1,踏み台シート!AK455=1),2,IF(踏み台シート!AK241=1,1,""))),IF(AND(踏み台シート!AK241=1,踏み台シート!AK455=1),2,IF(踏み台シート!AK241=1,1,"")))</f>
        <v/>
      </c>
      <c r="AL31" s="307" t="str">
        <f>IF($AL$8&gt;=DATE(2023,5,8),IF('別紙3-3_要件ﾁｪｯｸﾘｽﾄ(0508以降)'!$C$28="×","",IF(AND(踏み台シート!AL241=1,踏み台シート!AL455=1),2,IF(踏み台シート!AL241=1,1,""))),IF(AND(踏み台シート!AL241=1,踏み台シート!AL455=1),2,IF(踏み台シート!AL241=1,1,"")))</f>
        <v/>
      </c>
      <c r="AM31" s="307" t="str">
        <f>IF($AM$8&gt;=DATE(2023,5,8),IF('別紙3-3_要件ﾁｪｯｸﾘｽﾄ(0508以降)'!$C$28="×","",IF(AND(踏み台シート!AM241=1,踏み台シート!AM455=1),2,IF(踏み台シート!AM241=1,1,""))),IF(AND(踏み台シート!AM241=1,踏み台シート!AM455=1),2,IF(踏み台シート!AM241=1,1,"")))</f>
        <v/>
      </c>
      <c r="AN31" s="307" t="str">
        <f>IF($AN$8&gt;=DATE(2023,5,8),IF('別紙3-3_要件ﾁｪｯｸﾘｽﾄ(0508以降)'!$C$28="×","",IF(AND(踏み台シート!AN241=1,踏み台シート!AN455=1),2,IF(踏み台シート!AN241=1,1,""))),IF(AND(踏み台シート!AN241=1,踏み台シート!AN455=1),2,IF(踏み台シート!AN241=1,1,"")))</f>
        <v/>
      </c>
      <c r="AO31" s="307" t="str">
        <f>IF($AO$8&gt;=DATE(2023,5,8),IF('別紙3-3_要件ﾁｪｯｸﾘｽﾄ(0508以降)'!$C$28="×","",IF(AND(踏み台シート!AO241=1,踏み台シート!AO455=1),2,IF(踏み台シート!AO241=1,1,""))),IF(AND(踏み台シート!AO241=1,踏み台シート!AO455=1),2,IF(踏み台シート!AO241=1,1,"")))</f>
        <v/>
      </c>
      <c r="AP31" s="307" t="str">
        <f>IF($AP$8&gt;=DATE(2023,5,8),IF('別紙3-3_要件ﾁｪｯｸﾘｽﾄ(0508以降)'!$C$28="×","",IF(AND(踏み台シート!AP241=1,踏み台シート!AP455=1),2,IF(踏み台シート!AP241=1,1,""))),IF(AND(踏み台シート!AP241=1,踏み台シート!AP455=1),2,IF(踏み台シート!AP241=1,1,"")))</f>
        <v/>
      </c>
      <c r="AQ31" s="307" t="str">
        <f>IF($AQ$8&gt;=DATE(2023,5,8),IF('別紙3-3_要件ﾁｪｯｸﾘｽﾄ(0508以降)'!$C$28="×","",IF(AND(踏み台シート!AQ241=1,踏み台シート!AQ455=1),2,IF(踏み台シート!AQ241=1,1,""))),IF(AND(踏み台シート!AQ241=1,踏み台シート!AQ455=1),2,IF(踏み台シート!AQ241=1,1,"")))</f>
        <v/>
      </c>
      <c r="AR31" s="307" t="str">
        <f>IF($AR$8&gt;=DATE(2023,5,8),IF('別紙3-3_要件ﾁｪｯｸﾘｽﾄ(0508以降)'!$C$28="×","",IF(AND(踏み台シート!AR241=1,踏み台シート!AR455=1),2,IF(踏み台シート!AR241=1,1,""))),IF(AND(踏み台シート!AR241=1,踏み台シート!AR455=1),2,IF(踏み台シート!AR241=1,1,"")))</f>
        <v/>
      </c>
      <c r="AS31" s="307" t="str">
        <f>IF($AS$8&gt;=DATE(2023,5,8),IF('別紙3-3_要件ﾁｪｯｸﾘｽﾄ(0508以降)'!$C$28="×","",IF(AND(踏み台シート!AS241=1,踏み台シート!AS455=1),2,IF(踏み台シート!AS241=1,1,""))),IF(AND(踏み台シート!AS241=1,踏み台シート!AS455=1),2,IF(踏み台シート!AS241=1,1,"")))</f>
        <v/>
      </c>
      <c r="AT31" s="307" t="str">
        <f>IF($AT$8&gt;=DATE(2023,5,8),IF('別紙3-3_要件ﾁｪｯｸﾘｽﾄ(0508以降)'!$C$28="×","",IF(AND(踏み台シート!AT241=1,踏み台シート!AT455=1),2,IF(踏み台シート!AT241=1,1,""))),IF(AND(踏み台シート!AT241=1,踏み台シート!AT455=1),2,IF(踏み台シート!AT241=1,1,"")))</f>
        <v/>
      </c>
      <c r="AU31" s="307" t="str">
        <f>IF($AU$8&gt;=DATE(2023,5,8),IF('別紙3-3_要件ﾁｪｯｸﾘｽﾄ(0508以降)'!$C$28="×","",IF(AND(踏み台シート!AU241=1,踏み台シート!AU455=1),2,IF(踏み台シート!AU241=1,1,""))),IF(AND(踏み台シート!AU241=1,踏み台シート!AU455=1),2,IF(踏み台シート!AU241=1,1,"")))</f>
        <v/>
      </c>
      <c r="AV31" s="307" t="str">
        <f>IF($AV$8&gt;=DATE(2023,5,8),IF('別紙3-3_要件ﾁｪｯｸﾘｽﾄ(0508以降)'!$C$28="×","",IF(AND(踏み台シート!AV241=1,踏み台シート!AV455=1),2,IF(踏み台シート!AV241=1,1,""))),IF(AND(踏み台シート!AV241=1,踏み台シート!AV455=1),2,IF(踏み台シート!AV241=1,1,"")))</f>
        <v/>
      </c>
      <c r="AW31" s="307" t="str">
        <f>IF($AW$8&gt;=DATE(2023,5,8),IF('別紙3-3_要件ﾁｪｯｸﾘｽﾄ(0508以降)'!$C$28="×","",IF(AND(踏み台シート!AW241=1,踏み台シート!AW455=1),2,IF(踏み台シート!AW241=1,1,""))),IF(AND(踏み台シート!AW241=1,踏み台シート!AW455=1),2,IF(踏み台シート!AW241=1,1,"")))</f>
        <v/>
      </c>
      <c r="AX31" s="307" t="str">
        <f>IF($AX$8&gt;=DATE(2023,5,8),IF('別紙3-3_要件ﾁｪｯｸﾘｽﾄ(0508以降)'!$C$28="×","",IF(AND(踏み台シート!AX241=1,踏み台シート!AX455=1),2,IF(踏み台シート!AX241=1,1,""))),IF(AND(踏み台シート!AX241=1,踏み台シート!AX455=1),2,IF(踏み台シート!AX241=1,1,"")))</f>
        <v/>
      </c>
      <c r="AY31" s="307" t="str">
        <f>IF($AY$8&gt;=DATE(2023,5,8),IF('別紙3-3_要件ﾁｪｯｸﾘｽﾄ(0508以降)'!$C$28="×","",IF(AND(踏み台シート!AY241=1,踏み台シート!AY455=1),2,IF(踏み台シート!AY241=1,1,""))),IF(AND(踏み台シート!AY241=1,踏み台シート!AY455=1),2,IF(踏み台シート!AY241=1,1,"")))</f>
        <v/>
      </c>
      <c r="AZ31" s="307" t="str">
        <f>IF($AZ$8&gt;=DATE(2023,5,8),IF('別紙3-3_要件ﾁｪｯｸﾘｽﾄ(0508以降)'!$C$28="×","",IF(AND(踏み台シート!AZ241=1,踏み台シート!AZ455=1),2,IF(踏み台シート!AZ241=1,1,""))),IF(AND(踏み台シート!AZ241=1,踏み台シート!AZ455=1),2,IF(踏み台シート!AZ241=1,1,"")))</f>
        <v/>
      </c>
      <c r="BA31" s="307" t="str">
        <f>IF($BA$8&gt;=DATE(2023,5,8),IF('別紙3-3_要件ﾁｪｯｸﾘｽﾄ(0508以降)'!$C$28="×","",IF(AND(踏み台シート!BA241=1,踏み台シート!BA455=1),2,IF(踏み台シート!BA241=1,1,""))),IF(AND(踏み台シート!BA241=1,踏み台シート!BA455=1),2,IF(踏み台シート!BA241=1,1,"")))</f>
        <v/>
      </c>
      <c r="BB31" s="311" t="str">
        <f t="shared" si="2"/>
        <v/>
      </c>
      <c r="BC31" s="300" t="str">
        <f t="shared" si="3"/>
        <v/>
      </c>
      <c r="BD31" s="300" t="str">
        <f t="shared" si="4"/>
        <v/>
      </c>
    </row>
    <row r="32" spans="1:56" ht="24" customHeight="1">
      <c r="A32" s="307" t="str">
        <f t="shared" si="5"/>
        <v/>
      </c>
      <c r="B32" s="313" t="str">
        <f>IF('別紙3-1_区分⑤所要額内訳'!B34="","",'別紙3-1_区分⑤所要額内訳'!B34)</f>
        <v/>
      </c>
      <c r="C32" s="307" t="str">
        <f>IF('別紙3-1_区分⑤所要額内訳'!C34="","",'別紙3-1_区分⑤所要額内訳'!C34)</f>
        <v/>
      </c>
      <c r="D32" s="307">
        <f>IF($D$8&gt;=DATE(2023,5,8),IF('別紙3-3_要件ﾁｪｯｸﾘｽﾄ(0508以降)'!$C$28="×","",IF(AND(踏み台シート!D242=1,踏み台シート!D456=1),2,IF(踏み台シート!D242=1,1,""))),IF(AND(踏み台シート!D242=1,踏み台シート!D456=1),2,IF(踏み台シート!D242=1,1,"")))</f>
        <v>1</v>
      </c>
      <c r="E32" s="307" t="str">
        <f>IF($E$8&gt;=DATE(2023,5,8),IF('別紙3-3_要件ﾁｪｯｸﾘｽﾄ(0508以降)'!$C$28="×","",IF(AND(踏み台シート!E242=1,踏み台シート!E456=1),2,IF(踏み台シート!E242=1,1,""))),IF(AND(踏み台シート!E242=1,踏み台シート!E456=1),2,IF(踏み台シート!E242=1,1,"")))</f>
        <v/>
      </c>
      <c r="F32" s="307" t="str">
        <f>IF($F$8&gt;=DATE(2023,5,8),IF('別紙3-3_要件ﾁｪｯｸﾘｽﾄ(0508以降)'!$C$28="×","",IF(AND(踏み台シート!F242=1,踏み台シート!F456=1),2,IF(踏み台シート!F242=1,1,""))),IF(AND(踏み台シート!F242=1,踏み台シート!F456=1),2,IF(踏み台シート!F242=1,1,"")))</f>
        <v/>
      </c>
      <c r="G32" s="307" t="str">
        <f>IF($G$8&gt;=DATE(2023,5,8),IF('別紙3-3_要件ﾁｪｯｸﾘｽﾄ(0508以降)'!$C$28="×","",IF(AND(踏み台シート!G242=1,踏み台シート!G456=1),2,IF(踏み台シート!G242=1,1,""))),IF(AND(踏み台シート!G242=1,踏み台シート!G456=1),2,IF(踏み台シート!G242=1,1,"")))</f>
        <v/>
      </c>
      <c r="H32" s="307" t="str">
        <f>IF($H$8&gt;=DATE(2023,5,8),IF('別紙3-3_要件ﾁｪｯｸﾘｽﾄ(0508以降)'!$C$28="×","",IF(AND(踏み台シート!H242=1,踏み台シート!H456=1),2,IF(踏み台シート!H242=1,1,""))),IF(AND(踏み台シート!H242=1,踏み台シート!H456=1),2,IF(踏み台シート!H242=1,1,"")))</f>
        <v/>
      </c>
      <c r="I32" s="307" t="str">
        <f>IF($I$8&gt;=DATE(2023,5,8),IF('別紙3-3_要件ﾁｪｯｸﾘｽﾄ(0508以降)'!$C$28="×","",IF(AND(踏み台シート!I242=1,踏み台シート!I456=1),2,IF(踏み台シート!I242=1,1,""))),IF(AND(踏み台シート!I242=1,踏み台シート!I456=1),2,IF(踏み台シート!I242=1,1,"")))</f>
        <v/>
      </c>
      <c r="J32" s="307" t="str">
        <f>IF($J$8&gt;=DATE(2023,5,8),IF('別紙3-3_要件ﾁｪｯｸﾘｽﾄ(0508以降)'!$C$28="×","",IF(AND(踏み台シート!J242=1,踏み台シート!J456=1),2,IF(踏み台シート!J242=1,1,""))),IF(AND(踏み台シート!J242=1,踏み台シート!J456=1),2,IF(踏み台シート!J242=1,1,"")))</f>
        <v/>
      </c>
      <c r="K32" s="307" t="str">
        <f>IF($K$8&gt;=DATE(2023,5,8),IF('別紙3-3_要件ﾁｪｯｸﾘｽﾄ(0508以降)'!$C$28="×","",IF(AND(踏み台シート!K242=1,踏み台シート!K456=1),2,IF(踏み台シート!K242=1,1,""))),IF(AND(踏み台シート!K242=1,踏み台シート!K456=1),2,IF(踏み台シート!K242=1,1,"")))</f>
        <v/>
      </c>
      <c r="L32" s="307" t="str">
        <f>IF($L$8&gt;=DATE(2023,5,8),IF('別紙3-3_要件ﾁｪｯｸﾘｽﾄ(0508以降)'!$C$28="×","",IF(AND(踏み台シート!L242=1,踏み台シート!L456=1),2,IF(踏み台シート!L242=1,1,""))),IF(AND(踏み台シート!L242=1,踏み台シート!L456=1),2,IF(踏み台シート!L242=1,1,"")))</f>
        <v/>
      </c>
      <c r="M32" s="307" t="str">
        <f>IF($M$8&gt;=DATE(2023,5,8),IF('別紙3-3_要件ﾁｪｯｸﾘｽﾄ(0508以降)'!$C$28="×","",IF(AND(踏み台シート!M242=1,踏み台シート!M456=1),2,IF(踏み台シート!M242=1,1,""))),IF(AND(踏み台シート!M242=1,踏み台シート!M456=1),2,IF(踏み台シート!M242=1,1,"")))</f>
        <v/>
      </c>
      <c r="N32" s="307" t="str">
        <f>IF($N$8&gt;=DATE(2023,5,8),IF('別紙3-3_要件ﾁｪｯｸﾘｽﾄ(0508以降)'!$C$28="×","",IF(AND(踏み台シート!N242=1,踏み台シート!N456=1),2,IF(踏み台シート!N242=1,1,""))),IF(AND(踏み台シート!N242=1,踏み台シート!N456=1),2,IF(踏み台シート!N242=1,1,"")))</f>
        <v/>
      </c>
      <c r="O32" s="307" t="str">
        <f>IF($O$8&gt;=DATE(2023,5,8),IF('別紙3-3_要件ﾁｪｯｸﾘｽﾄ(0508以降)'!$C$28="×","",IF(AND(踏み台シート!O242=1,踏み台シート!O456=1),2,IF(踏み台シート!O242=1,1,""))),IF(AND(踏み台シート!O242=1,踏み台シート!O456=1),2,IF(踏み台シート!O242=1,1,"")))</f>
        <v/>
      </c>
      <c r="P32" s="307" t="str">
        <f>IF($P$8&gt;=DATE(2023,5,8),IF('別紙3-3_要件ﾁｪｯｸﾘｽﾄ(0508以降)'!$C$28="×","",IF(AND(踏み台シート!P242=1,踏み台シート!P456=1),2,IF(踏み台シート!P242=1,1,""))),IF(AND(踏み台シート!P242=1,踏み台シート!P456=1),2,IF(踏み台シート!P242=1,1,"")))</f>
        <v/>
      </c>
      <c r="Q32" s="307" t="str">
        <f>IF($Q$8&gt;=DATE(2023,5,8),IF('別紙3-3_要件ﾁｪｯｸﾘｽﾄ(0508以降)'!$C$28="×","",IF(AND(踏み台シート!Q242=1,踏み台シート!Q456=1),2,IF(踏み台シート!Q242=1,1,""))),IF(AND(踏み台シート!Q242=1,踏み台シート!Q456=1),2,IF(踏み台シート!Q242=1,1,"")))</f>
        <v/>
      </c>
      <c r="R32" s="307" t="str">
        <f>IF($R$8&gt;=DATE(2023,5,8),IF('別紙3-3_要件ﾁｪｯｸﾘｽﾄ(0508以降)'!$C$28="×","",IF(AND(踏み台シート!R242=1,踏み台シート!R456=1),2,IF(踏み台シート!R242=1,1,""))),IF(AND(踏み台シート!R242=1,踏み台シート!R456=1),2,IF(踏み台シート!R242=1,1,"")))</f>
        <v/>
      </c>
      <c r="S32" s="307" t="str">
        <f>IF($S$8&gt;=DATE(2023,5,8),IF('別紙3-3_要件ﾁｪｯｸﾘｽﾄ(0508以降)'!$C$28="×","",IF(AND(踏み台シート!S242=1,踏み台シート!S456=1),2,IF(踏み台シート!S242=1,1,""))),IF(AND(踏み台シート!S242=1,踏み台シート!S456=1),2,IF(踏み台シート!S242=1,1,"")))</f>
        <v/>
      </c>
      <c r="T32" s="307" t="str">
        <f>IF($T$8&gt;=DATE(2023,5,8),IF('別紙3-3_要件ﾁｪｯｸﾘｽﾄ(0508以降)'!$C$28="×","",IF(AND(踏み台シート!T242=1,踏み台シート!T456=1),2,IF(踏み台シート!T242=1,1,""))),IF(AND(踏み台シート!T242=1,踏み台シート!T456=1),2,IF(踏み台シート!T242=1,1,"")))</f>
        <v/>
      </c>
      <c r="U32" s="307" t="str">
        <f>IF($U$8&gt;=DATE(2023,5,8),IF('別紙3-3_要件ﾁｪｯｸﾘｽﾄ(0508以降)'!$C$28="×","",IF(AND(踏み台シート!U242=1,踏み台シート!U456=1),2,IF(踏み台シート!U242=1,1,""))),IF(AND(踏み台シート!U242=1,踏み台シート!U456=1),2,IF(踏み台シート!U242=1,1,"")))</f>
        <v/>
      </c>
      <c r="V32" s="307" t="str">
        <f>IF($V$8&gt;=DATE(2023,5,8),IF('別紙3-3_要件ﾁｪｯｸﾘｽﾄ(0508以降)'!$C$28="×","",IF(AND(踏み台シート!V242=1,踏み台シート!V456=1),2,IF(踏み台シート!V242=1,1,""))),IF(AND(踏み台シート!V242=1,踏み台シート!V456=1),2,IF(踏み台シート!V242=1,1,"")))</f>
        <v/>
      </c>
      <c r="W32" s="307" t="str">
        <f>IF($W$8&gt;=DATE(2023,5,8),IF('別紙3-3_要件ﾁｪｯｸﾘｽﾄ(0508以降)'!$C$28="×","",IF(AND(踏み台シート!W242=1,踏み台シート!W456=1),2,IF(踏み台シート!W242=1,1,""))),IF(AND(踏み台シート!W242=1,踏み台シート!W456=1),2,IF(踏み台シート!W242=1,1,"")))</f>
        <v/>
      </c>
      <c r="X32" s="307" t="str">
        <f>IF($X$8&gt;=DATE(2023,5,8),IF('別紙3-3_要件ﾁｪｯｸﾘｽﾄ(0508以降)'!$C$28="×","",IF(AND(踏み台シート!X242=1,踏み台シート!X456=1),2,IF(踏み台シート!X242=1,1,""))),IF(AND(踏み台シート!X242=1,踏み台シート!X456=1),2,IF(踏み台シート!X242=1,1,"")))</f>
        <v/>
      </c>
      <c r="Y32" s="307" t="str">
        <f>IF($Y$8&gt;=DATE(2023,5,8),IF('別紙3-3_要件ﾁｪｯｸﾘｽﾄ(0508以降)'!$C$28="×","",IF(AND(踏み台シート!Y242=1,踏み台シート!Y456=1),2,IF(踏み台シート!Y242=1,1,""))),IF(AND(踏み台シート!Y242=1,踏み台シート!Y456=1),2,IF(踏み台シート!Y242=1,1,"")))</f>
        <v/>
      </c>
      <c r="Z32" s="307" t="str">
        <f>IF($Z$8&gt;=DATE(2023,5,8),IF('別紙3-3_要件ﾁｪｯｸﾘｽﾄ(0508以降)'!$C$28="×","",IF(AND(踏み台シート!Z242=1,踏み台シート!Z456=1),2,IF(踏み台シート!Z242=1,1,""))),IF(AND(踏み台シート!Z242=1,踏み台シート!Z456=1),2,IF(踏み台シート!Z242=1,1,"")))</f>
        <v/>
      </c>
      <c r="AA32" s="307" t="str">
        <f>IF($AA$8&gt;=DATE(2023,5,8),IF('別紙3-3_要件ﾁｪｯｸﾘｽﾄ(0508以降)'!$C$28="×","",IF(AND(踏み台シート!AA242=1,踏み台シート!AA456=1),2,IF(踏み台シート!AA242=1,1,""))),IF(AND(踏み台シート!AA242=1,踏み台シート!AA456=1),2,IF(踏み台シート!AA242=1,1,"")))</f>
        <v/>
      </c>
      <c r="AB32" s="307" t="str">
        <f>IF($AB$8&gt;=DATE(2023,5,8),IF('別紙3-3_要件ﾁｪｯｸﾘｽﾄ(0508以降)'!$C$28="×","",IF(AND(踏み台シート!AB242=1,踏み台シート!AB456=1),2,IF(踏み台シート!AB242=1,1,""))),IF(AND(踏み台シート!AB242=1,踏み台シート!AB456=1),2,IF(踏み台シート!AB242=1,1,"")))</f>
        <v/>
      </c>
      <c r="AC32" s="307" t="str">
        <f>IF($AC$8&gt;=DATE(2023,5,8),IF('別紙3-3_要件ﾁｪｯｸﾘｽﾄ(0508以降)'!$C$28="×","",IF(AND(踏み台シート!AC242=1,踏み台シート!AC456=1),2,IF(踏み台シート!AC242=1,1,""))),IF(AND(踏み台シート!AC242=1,踏み台シート!AC456=1),2,IF(踏み台シート!AC242=1,1,"")))</f>
        <v/>
      </c>
      <c r="AD32" s="307" t="str">
        <f>IF($AD$8&gt;=DATE(2023,5,8),IF('別紙3-3_要件ﾁｪｯｸﾘｽﾄ(0508以降)'!$C$28="×","",IF(AND(踏み台シート!AD242=1,踏み台シート!AD456=1),2,IF(踏み台シート!AD242=1,1,""))),IF(AND(踏み台シート!AD242=1,踏み台シート!AD456=1),2,IF(踏み台シート!AD242=1,1,"")))</f>
        <v/>
      </c>
      <c r="AE32" s="307" t="str">
        <f>IF($AE$8&gt;=DATE(2023,5,8),IF('別紙3-3_要件ﾁｪｯｸﾘｽﾄ(0508以降)'!$C$28="×","",IF(AND(踏み台シート!AE242=1,踏み台シート!AE456=1),2,IF(踏み台シート!AE242=1,1,""))),IF(AND(踏み台シート!AE242=1,踏み台シート!AE456=1),2,IF(踏み台シート!AE242=1,1,"")))</f>
        <v/>
      </c>
      <c r="AF32" s="307" t="str">
        <f>IF($AF$8&gt;=DATE(2023,5,8),IF('別紙3-3_要件ﾁｪｯｸﾘｽﾄ(0508以降)'!$C$28="×","",IF(AND(踏み台シート!AF242=1,踏み台シート!AF456=1),2,IF(踏み台シート!AF242=1,1,""))),IF(AND(踏み台シート!AF242=1,踏み台シート!AF456=1),2,IF(踏み台シート!AF242=1,1,"")))</f>
        <v/>
      </c>
      <c r="AG32" s="307" t="str">
        <f>IF($AG$8&gt;=DATE(2023,5,8),IF('別紙3-3_要件ﾁｪｯｸﾘｽﾄ(0508以降)'!$C$28="×","",IF(AND(踏み台シート!AG242=1,踏み台シート!AG456=1),2,IF(踏み台シート!AG242=1,1,""))),IF(AND(踏み台シート!AG242=1,踏み台シート!AG456=1),2,IF(踏み台シート!AG242=1,1,"")))</f>
        <v/>
      </c>
      <c r="AH32" s="307" t="str">
        <f>IF($AH$8&gt;=DATE(2023,5,8),IF('別紙3-3_要件ﾁｪｯｸﾘｽﾄ(0508以降)'!$C$28="×","",IF(AND(踏み台シート!AH242=1,踏み台シート!AH456=1),2,IF(踏み台シート!AH242=1,1,""))),IF(AND(踏み台シート!AH242=1,踏み台シート!AH456=1),2,IF(踏み台シート!AH242=1,1,"")))</f>
        <v/>
      </c>
      <c r="AI32" s="307" t="str">
        <f>IF($AI$8&gt;=DATE(2023,5,8),IF('別紙3-3_要件ﾁｪｯｸﾘｽﾄ(0508以降)'!$C$28="×","",IF(AND(踏み台シート!AI242=1,踏み台シート!AI456=1),2,IF(踏み台シート!AI242=1,1,""))),IF(AND(踏み台シート!AI242=1,踏み台シート!AI456=1),2,IF(踏み台シート!AI242=1,1,"")))</f>
        <v/>
      </c>
      <c r="AJ32" s="307" t="str">
        <f>IF($AJ$8&gt;=DATE(2023,5,8),IF('別紙3-3_要件ﾁｪｯｸﾘｽﾄ(0508以降)'!$C$28="×","",IF(AND(踏み台シート!AJ242=1,踏み台シート!AJ456=1),2,IF(踏み台シート!AJ242=1,1,""))),IF(AND(踏み台シート!AJ242=1,踏み台シート!AJ456=1),2,IF(踏み台シート!AJ242=1,1,"")))</f>
        <v/>
      </c>
      <c r="AK32" s="307" t="str">
        <f>IF($AK$8&gt;=DATE(2023,5,8),IF('別紙3-3_要件ﾁｪｯｸﾘｽﾄ(0508以降)'!$C$28="×","",IF(AND(踏み台シート!AK242=1,踏み台シート!AK456=1),2,IF(踏み台シート!AK242=1,1,""))),IF(AND(踏み台シート!AK242=1,踏み台シート!AK456=1),2,IF(踏み台シート!AK242=1,1,"")))</f>
        <v/>
      </c>
      <c r="AL32" s="307" t="str">
        <f>IF($AL$8&gt;=DATE(2023,5,8),IF('別紙3-3_要件ﾁｪｯｸﾘｽﾄ(0508以降)'!$C$28="×","",IF(AND(踏み台シート!AL242=1,踏み台シート!AL456=1),2,IF(踏み台シート!AL242=1,1,""))),IF(AND(踏み台シート!AL242=1,踏み台シート!AL456=1),2,IF(踏み台シート!AL242=1,1,"")))</f>
        <v/>
      </c>
      <c r="AM32" s="307" t="str">
        <f>IF($AM$8&gt;=DATE(2023,5,8),IF('別紙3-3_要件ﾁｪｯｸﾘｽﾄ(0508以降)'!$C$28="×","",IF(AND(踏み台シート!AM242=1,踏み台シート!AM456=1),2,IF(踏み台シート!AM242=1,1,""))),IF(AND(踏み台シート!AM242=1,踏み台シート!AM456=1),2,IF(踏み台シート!AM242=1,1,"")))</f>
        <v/>
      </c>
      <c r="AN32" s="307" t="str">
        <f>IF($AN$8&gt;=DATE(2023,5,8),IF('別紙3-3_要件ﾁｪｯｸﾘｽﾄ(0508以降)'!$C$28="×","",IF(AND(踏み台シート!AN242=1,踏み台シート!AN456=1),2,IF(踏み台シート!AN242=1,1,""))),IF(AND(踏み台シート!AN242=1,踏み台シート!AN456=1),2,IF(踏み台シート!AN242=1,1,"")))</f>
        <v/>
      </c>
      <c r="AO32" s="307" t="str">
        <f>IF($AO$8&gt;=DATE(2023,5,8),IF('別紙3-3_要件ﾁｪｯｸﾘｽﾄ(0508以降)'!$C$28="×","",IF(AND(踏み台シート!AO242=1,踏み台シート!AO456=1),2,IF(踏み台シート!AO242=1,1,""))),IF(AND(踏み台シート!AO242=1,踏み台シート!AO456=1),2,IF(踏み台シート!AO242=1,1,"")))</f>
        <v/>
      </c>
      <c r="AP32" s="307" t="str">
        <f>IF($AP$8&gt;=DATE(2023,5,8),IF('別紙3-3_要件ﾁｪｯｸﾘｽﾄ(0508以降)'!$C$28="×","",IF(AND(踏み台シート!AP242=1,踏み台シート!AP456=1),2,IF(踏み台シート!AP242=1,1,""))),IF(AND(踏み台シート!AP242=1,踏み台シート!AP456=1),2,IF(踏み台シート!AP242=1,1,"")))</f>
        <v/>
      </c>
      <c r="AQ32" s="307" t="str">
        <f>IF($AQ$8&gt;=DATE(2023,5,8),IF('別紙3-3_要件ﾁｪｯｸﾘｽﾄ(0508以降)'!$C$28="×","",IF(AND(踏み台シート!AQ242=1,踏み台シート!AQ456=1),2,IF(踏み台シート!AQ242=1,1,""))),IF(AND(踏み台シート!AQ242=1,踏み台シート!AQ456=1),2,IF(踏み台シート!AQ242=1,1,"")))</f>
        <v/>
      </c>
      <c r="AR32" s="307" t="str">
        <f>IF($AR$8&gt;=DATE(2023,5,8),IF('別紙3-3_要件ﾁｪｯｸﾘｽﾄ(0508以降)'!$C$28="×","",IF(AND(踏み台シート!AR242=1,踏み台シート!AR456=1),2,IF(踏み台シート!AR242=1,1,""))),IF(AND(踏み台シート!AR242=1,踏み台シート!AR456=1),2,IF(踏み台シート!AR242=1,1,"")))</f>
        <v/>
      </c>
      <c r="AS32" s="307" t="str">
        <f>IF($AS$8&gt;=DATE(2023,5,8),IF('別紙3-3_要件ﾁｪｯｸﾘｽﾄ(0508以降)'!$C$28="×","",IF(AND(踏み台シート!AS242=1,踏み台シート!AS456=1),2,IF(踏み台シート!AS242=1,1,""))),IF(AND(踏み台シート!AS242=1,踏み台シート!AS456=1),2,IF(踏み台シート!AS242=1,1,"")))</f>
        <v/>
      </c>
      <c r="AT32" s="307" t="str">
        <f>IF($AT$8&gt;=DATE(2023,5,8),IF('別紙3-3_要件ﾁｪｯｸﾘｽﾄ(0508以降)'!$C$28="×","",IF(AND(踏み台シート!AT242=1,踏み台シート!AT456=1),2,IF(踏み台シート!AT242=1,1,""))),IF(AND(踏み台シート!AT242=1,踏み台シート!AT456=1),2,IF(踏み台シート!AT242=1,1,"")))</f>
        <v/>
      </c>
      <c r="AU32" s="307" t="str">
        <f>IF($AU$8&gt;=DATE(2023,5,8),IF('別紙3-3_要件ﾁｪｯｸﾘｽﾄ(0508以降)'!$C$28="×","",IF(AND(踏み台シート!AU242=1,踏み台シート!AU456=1),2,IF(踏み台シート!AU242=1,1,""))),IF(AND(踏み台シート!AU242=1,踏み台シート!AU456=1),2,IF(踏み台シート!AU242=1,1,"")))</f>
        <v/>
      </c>
      <c r="AV32" s="307" t="str">
        <f>IF($AV$8&gt;=DATE(2023,5,8),IF('別紙3-3_要件ﾁｪｯｸﾘｽﾄ(0508以降)'!$C$28="×","",IF(AND(踏み台シート!AV242=1,踏み台シート!AV456=1),2,IF(踏み台シート!AV242=1,1,""))),IF(AND(踏み台シート!AV242=1,踏み台シート!AV456=1),2,IF(踏み台シート!AV242=1,1,"")))</f>
        <v/>
      </c>
      <c r="AW32" s="307" t="str">
        <f>IF($AW$8&gt;=DATE(2023,5,8),IF('別紙3-3_要件ﾁｪｯｸﾘｽﾄ(0508以降)'!$C$28="×","",IF(AND(踏み台シート!AW242=1,踏み台シート!AW456=1),2,IF(踏み台シート!AW242=1,1,""))),IF(AND(踏み台シート!AW242=1,踏み台シート!AW456=1),2,IF(踏み台シート!AW242=1,1,"")))</f>
        <v/>
      </c>
      <c r="AX32" s="307" t="str">
        <f>IF($AX$8&gt;=DATE(2023,5,8),IF('別紙3-3_要件ﾁｪｯｸﾘｽﾄ(0508以降)'!$C$28="×","",IF(AND(踏み台シート!AX242=1,踏み台シート!AX456=1),2,IF(踏み台シート!AX242=1,1,""))),IF(AND(踏み台シート!AX242=1,踏み台シート!AX456=1),2,IF(踏み台シート!AX242=1,1,"")))</f>
        <v/>
      </c>
      <c r="AY32" s="307" t="str">
        <f>IF($AY$8&gt;=DATE(2023,5,8),IF('別紙3-3_要件ﾁｪｯｸﾘｽﾄ(0508以降)'!$C$28="×","",IF(AND(踏み台シート!AY242=1,踏み台シート!AY456=1),2,IF(踏み台シート!AY242=1,1,""))),IF(AND(踏み台シート!AY242=1,踏み台シート!AY456=1),2,IF(踏み台シート!AY242=1,1,"")))</f>
        <v/>
      </c>
      <c r="AZ32" s="307" t="str">
        <f>IF($AZ$8&gt;=DATE(2023,5,8),IF('別紙3-3_要件ﾁｪｯｸﾘｽﾄ(0508以降)'!$C$28="×","",IF(AND(踏み台シート!AZ242=1,踏み台シート!AZ456=1),2,IF(踏み台シート!AZ242=1,1,""))),IF(AND(踏み台シート!AZ242=1,踏み台シート!AZ456=1),2,IF(踏み台シート!AZ242=1,1,"")))</f>
        <v/>
      </c>
      <c r="BA32" s="307" t="str">
        <f>IF($BA$8&gt;=DATE(2023,5,8),IF('別紙3-3_要件ﾁｪｯｸﾘｽﾄ(0508以降)'!$C$28="×","",IF(AND(踏み台シート!BA242=1,踏み台シート!BA456=1),2,IF(踏み台シート!BA242=1,1,""))),IF(AND(踏み台シート!BA242=1,踏み台シート!BA456=1),2,IF(踏み台シート!BA242=1,1,"")))</f>
        <v/>
      </c>
      <c r="BB32" s="311" t="str">
        <f t="shared" si="2"/>
        <v/>
      </c>
      <c r="BC32" s="300" t="str">
        <f t="shared" si="3"/>
        <v/>
      </c>
      <c r="BD32" s="300" t="str">
        <f t="shared" si="4"/>
        <v/>
      </c>
    </row>
    <row r="33" spans="1:56" ht="24" customHeight="1">
      <c r="A33" s="307" t="str">
        <f t="shared" si="5"/>
        <v/>
      </c>
      <c r="B33" s="313" t="str">
        <f>IF('別紙3-1_区分⑤所要額内訳'!B35="","",'別紙3-1_区分⑤所要額内訳'!B35)</f>
        <v/>
      </c>
      <c r="C33" s="307" t="str">
        <f>IF('別紙3-1_区分⑤所要額内訳'!C35="","",'別紙3-1_区分⑤所要額内訳'!C35)</f>
        <v/>
      </c>
      <c r="D33" s="307">
        <f>IF($D$8&gt;=DATE(2023,5,8),IF('別紙3-3_要件ﾁｪｯｸﾘｽﾄ(0508以降)'!$C$28="×","",IF(AND(踏み台シート!D243=1,踏み台シート!D457=1),2,IF(踏み台シート!D243=1,1,""))),IF(AND(踏み台シート!D243=1,踏み台シート!D457=1),2,IF(踏み台シート!D243=1,1,"")))</f>
        <v>1</v>
      </c>
      <c r="E33" s="307" t="str">
        <f>IF($E$8&gt;=DATE(2023,5,8),IF('別紙3-3_要件ﾁｪｯｸﾘｽﾄ(0508以降)'!$C$28="×","",IF(AND(踏み台シート!E243=1,踏み台シート!E457=1),2,IF(踏み台シート!E243=1,1,""))),IF(AND(踏み台シート!E243=1,踏み台シート!E457=1),2,IF(踏み台シート!E243=1,1,"")))</f>
        <v/>
      </c>
      <c r="F33" s="307" t="str">
        <f>IF($F$8&gt;=DATE(2023,5,8),IF('別紙3-3_要件ﾁｪｯｸﾘｽﾄ(0508以降)'!$C$28="×","",IF(AND(踏み台シート!F243=1,踏み台シート!F457=1),2,IF(踏み台シート!F243=1,1,""))),IF(AND(踏み台シート!F243=1,踏み台シート!F457=1),2,IF(踏み台シート!F243=1,1,"")))</f>
        <v/>
      </c>
      <c r="G33" s="307" t="str">
        <f>IF($G$8&gt;=DATE(2023,5,8),IF('別紙3-3_要件ﾁｪｯｸﾘｽﾄ(0508以降)'!$C$28="×","",IF(AND(踏み台シート!G243=1,踏み台シート!G457=1),2,IF(踏み台シート!G243=1,1,""))),IF(AND(踏み台シート!G243=1,踏み台シート!G457=1),2,IF(踏み台シート!G243=1,1,"")))</f>
        <v/>
      </c>
      <c r="H33" s="307" t="str">
        <f>IF($H$8&gt;=DATE(2023,5,8),IF('別紙3-3_要件ﾁｪｯｸﾘｽﾄ(0508以降)'!$C$28="×","",IF(AND(踏み台シート!H243=1,踏み台シート!H457=1),2,IF(踏み台シート!H243=1,1,""))),IF(AND(踏み台シート!H243=1,踏み台シート!H457=1),2,IF(踏み台シート!H243=1,1,"")))</f>
        <v/>
      </c>
      <c r="I33" s="307" t="str">
        <f>IF($I$8&gt;=DATE(2023,5,8),IF('別紙3-3_要件ﾁｪｯｸﾘｽﾄ(0508以降)'!$C$28="×","",IF(AND(踏み台シート!I243=1,踏み台シート!I457=1),2,IF(踏み台シート!I243=1,1,""))),IF(AND(踏み台シート!I243=1,踏み台シート!I457=1),2,IF(踏み台シート!I243=1,1,"")))</f>
        <v/>
      </c>
      <c r="J33" s="307" t="str">
        <f>IF($J$8&gt;=DATE(2023,5,8),IF('別紙3-3_要件ﾁｪｯｸﾘｽﾄ(0508以降)'!$C$28="×","",IF(AND(踏み台シート!J243=1,踏み台シート!J457=1),2,IF(踏み台シート!J243=1,1,""))),IF(AND(踏み台シート!J243=1,踏み台シート!J457=1),2,IF(踏み台シート!J243=1,1,"")))</f>
        <v/>
      </c>
      <c r="K33" s="307" t="str">
        <f>IF($K$8&gt;=DATE(2023,5,8),IF('別紙3-3_要件ﾁｪｯｸﾘｽﾄ(0508以降)'!$C$28="×","",IF(AND(踏み台シート!K243=1,踏み台シート!K457=1),2,IF(踏み台シート!K243=1,1,""))),IF(AND(踏み台シート!K243=1,踏み台シート!K457=1),2,IF(踏み台シート!K243=1,1,"")))</f>
        <v/>
      </c>
      <c r="L33" s="307" t="str">
        <f>IF($L$8&gt;=DATE(2023,5,8),IF('別紙3-3_要件ﾁｪｯｸﾘｽﾄ(0508以降)'!$C$28="×","",IF(AND(踏み台シート!L243=1,踏み台シート!L457=1),2,IF(踏み台シート!L243=1,1,""))),IF(AND(踏み台シート!L243=1,踏み台シート!L457=1),2,IF(踏み台シート!L243=1,1,"")))</f>
        <v/>
      </c>
      <c r="M33" s="307" t="str">
        <f>IF($M$8&gt;=DATE(2023,5,8),IF('別紙3-3_要件ﾁｪｯｸﾘｽﾄ(0508以降)'!$C$28="×","",IF(AND(踏み台シート!M243=1,踏み台シート!M457=1),2,IF(踏み台シート!M243=1,1,""))),IF(AND(踏み台シート!M243=1,踏み台シート!M457=1),2,IF(踏み台シート!M243=1,1,"")))</f>
        <v/>
      </c>
      <c r="N33" s="307" t="str">
        <f>IF($N$8&gt;=DATE(2023,5,8),IF('別紙3-3_要件ﾁｪｯｸﾘｽﾄ(0508以降)'!$C$28="×","",IF(AND(踏み台シート!N243=1,踏み台シート!N457=1),2,IF(踏み台シート!N243=1,1,""))),IF(AND(踏み台シート!N243=1,踏み台シート!N457=1),2,IF(踏み台シート!N243=1,1,"")))</f>
        <v/>
      </c>
      <c r="O33" s="307" t="str">
        <f>IF($O$8&gt;=DATE(2023,5,8),IF('別紙3-3_要件ﾁｪｯｸﾘｽﾄ(0508以降)'!$C$28="×","",IF(AND(踏み台シート!O243=1,踏み台シート!O457=1),2,IF(踏み台シート!O243=1,1,""))),IF(AND(踏み台シート!O243=1,踏み台シート!O457=1),2,IF(踏み台シート!O243=1,1,"")))</f>
        <v/>
      </c>
      <c r="P33" s="307" t="str">
        <f>IF($P$8&gt;=DATE(2023,5,8),IF('別紙3-3_要件ﾁｪｯｸﾘｽﾄ(0508以降)'!$C$28="×","",IF(AND(踏み台シート!P243=1,踏み台シート!P457=1),2,IF(踏み台シート!P243=1,1,""))),IF(AND(踏み台シート!P243=1,踏み台シート!P457=1),2,IF(踏み台シート!P243=1,1,"")))</f>
        <v/>
      </c>
      <c r="Q33" s="307" t="str">
        <f>IF($Q$8&gt;=DATE(2023,5,8),IF('別紙3-3_要件ﾁｪｯｸﾘｽﾄ(0508以降)'!$C$28="×","",IF(AND(踏み台シート!Q243=1,踏み台シート!Q457=1),2,IF(踏み台シート!Q243=1,1,""))),IF(AND(踏み台シート!Q243=1,踏み台シート!Q457=1),2,IF(踏み台シート!Q243=1,1,"")))</f>
        <v/>
      </c>
      <c r="R33" s="307" t="str">
        <f>IF($R$8&gt;=DATE(2023,5,8),IF('別紙3-3_要件ﾁｪｯｸﾘｽﾄ(0508以降)'!$C$28="×","",IF(AND(踏み台シート!R243=1,踏み台シート!R457=1),2,IF(踏み台シート!R243=1,1,""))),IF(AND(踏み台シート!R243=1,踏み台シート!R457=1),2,IF(踏み台シート!R243=1,1,"")))</f>
        <v/>
      </c>
      <c r="S33" s="307" t="str">
        <f>IF($S$8&gt;=DATE(2023,5,8),IF('別紙3-3_要件ﾁｪｯｸﾘｽﾄ(0508以降)'!$C$28="×","",IF(AND(踏み台シート!S243=1,踏み台シート!S457=1),2,IF(踏み台シート!S243=1,1,""))),IF(AND(踏み台シート!S243=1,踏み台シート!S457=1),2,IF(踏み台シート!S243=1,1,"")))</f>
        <v/>
      </c>
      <c r="T33" s="307" t="str">
        <f>IF($T$8&gt;=DATE(2023,5,8),IF('別紙3-3_要件ﾁｪｯｸﾘｽﾄ(0508以降)'!$C$28="×","",IF(AND(踏み台シート!T243=1,踏み台シート!T457=1),2,IF(踏み台シート!T243=1,1,""))),IF(AND(踏み台シート!T243=1,踏み台シート!T457=1),2,IF(踏み台シート!T243=1,1,"")))</f>
        <v/>
      </c>
      <c r="U33" s="307" t="str">
        <f>IF($U$8&gt;=DATE(2023,5,8),IF('別紙3-3_要件ﾁｪｯｸﾘｽﾄ(0508以降)'!$C$28="×","",IF(AND(踏み台シート!U243=1,踏み台シート!U457=1),2,IF(踏み台シート!U243=1,1,""))),IF(AND(踏み台シート!U243=1,踏み台シート!U457=1),2,IF(踏み台シート!U243=1,1,"")))</f>
        <v/>
      </c>
      <c r="V33" s="307" t="str">
        <f>IF($V$8&gt;=DATE(2023,5,8),IF('別紙3-3_要件ﾁｪｯｸﾘｽﾄ(0508以降)'!$C$28="×","",IF(AND(踏み台シート!V243=1,踏み台シート!V457=1),2,IF(踏み台シート!V243=1,1,""))),IF(AND(踏み台シート!V243=1,踏み台シート!V457=1),2,IF(踏み台シート!V243=1,1,"")))</f>
        <v/>
      </c>
      <c r="W33" s="307" t="str">
        <f>IF($W$8&gt;=DATE(2023,5,8),IF('別紙3-3_要件ﾁｪｯｸﾘｽﾄ(0508以降)'!$C$28="×","",IF(AND(踏み台シート!W243=1,踏み台シート!W457=1),2,IF(踏み台シート!W243=1,1,""))),IF(AND(踏み台シート!W243=1,踏み台シート!W457=1),2,IF(踏み台シート!W243=1,1,"")))</f>
        <v/>
      </c>
      <c r="X33" s="307" t="str">
        <f>IF($X$8&gt;=DATE(2023,5,8),IF('別紙3-3_要件ﾁｪｯｸﾘｽﾄ(0508以降)'!$C$28="×","",IF(AND(踏み台シート!X243=1,踏み台シート!X457=1),2,IF(踏み台シート!X243=1,1,""))),IF(AND(踏み台シート!X243=1,踏み台シート!X457=1),2,IF(踏み台シート!X243=1,1,"")))</f>
        <v/>
      </c>
      <c r="Y33" s="307" t="str">
        <f>IF($Y$8&gt;=DATE(2023,5,8),IF('別紙3-3_要件ﾁｪｯｸﾘｽﾄ(0508以降)'!$C$28="×","",IF(AND(踏み台シート!Y243=1,踏み台シート!Y457=1),2,IF(踏み台シート!Y243=1,1,""))),IF(AND(踏み台シート!Y243=1,踏み台シート!Y457=1),2,IF(踏み台シート!Y243=1,1,"")))</f>
        <v/>
      </c>
      <c r="Z33" s="307" t="str">
        <f>IF($Z$8&gt;=DATE(2023,5,8),IF('別紙3-3_要件ﾁｪｯｸﾘｽﾄ(0508以降)'!$C$28="×","",IF(AND(踏み台シート!Z243=1,踏み台シート!Z457=1),2,IF(踏み台シート!Z243=1,1,""))),IF(AND(踏み台シート!Z243=1,踏み台シート!Z457=1),2,IF(踏み台シート!Z243=1,1,"")))</f>
        <v/>
      </c>
      <c r="AA33" s="307" t="str">
        <f>IF($AA$8&gt;=DATE(2023,5,8),IF('別紙3-3_要件ﾁｪｯｸﾘｽﾄ(0508以降)'!$C$28="×","",IF(AND(踏み台シート!AA243=1,踏み台シート!AA457=1),2,IF(踏み台シート!AA243=1,1,""))),IF(AND(踏み台シート!AA243=1,踏み台シート!AA457=1),2,IF(踏み台シート!AA243=1,1,"")))</f>
        <v/>
      </c>
      <c r="AB33" s="307" t="str">
        <f>IF($AB$8&gt;=DATE(2023,5,8),IF('別紙3-3_要件ﾁｪｯｸﾘｽﾄ(0508以降)'!$C$28="×","",IF(AND(踏み台シート!AB243=1,踏み台シート!AB457=1),2,IF(踏み台シート!AB243=1,1,""))),IF(AND(踏み台シート!AB243=1,踏み台シート!AB457=1),2,IF(踏み台シート!AB243=1,1,"")))</f>
        <v/>
      </c>
      <c r="AC33" s="307" t="str">
        <f>IF($AC$8&gt;=DATE(2023,5,8),IF('別紙3-3_要件ﾁｪｯｸﾘｽﾄ(0508以降)'!$C$28="×","",IF(AND(踏み台シート!AC243=1,踏み台シート!AC457=1),2,IF(踏み台シート!AC243=1,1,""))),IF(AND(踏み台シート!AC243=1,踏み台シート!AC457=1),2,IF(踏み台シート!AC243=1,1,"")))</f>
        <v/>
      </c>
      <c r="AD33" s="307" t="str">
        <f>IF($AD$8&gt;=DATE(2023,5,8),IF('別紙3-3_要件ﾁｪｯｸﾘｽﾄ(0508以降)'!$C$28="×","",IF(AND(踏み台シート!AD243=1,踏み台シート!AD457=1),2,IF(踏み台シート!AD243=1,1,""))),IF(AND(踏み台シート!AD243=1,踏み台シート!AD457=1),2,IF(踏み台シート!AD243=1,1,"")))</f>
        <v/>
      </c>
      <c r="AE33" s="307" t="str">
        <f>IF($AE$8&gt;=DATE(2023,5,8),IF('別紙3-3_要件ﾁｪｯｸﾘｽﾄ(0508以降)'!$C$28="×","",IF(AND(踏み台シート!AE243=1,踏み台シート!AE457=1),2,IF(踏み台シート!AE243=1,1,""))),IF(AND(踏み台シート!AE243=1,踏み台シート!AE457=1),2,IF(踏み台シート!AE243=1,1,"")))</f>
        <v/>
      </c>
      <c r="AF33" s="307" t="str">
        <f>IF($AF$8&gt;=DATE(2023,5,8),IF('別紙3-3_要件ﾁｪｯｸﾘｽﾄ(0508以降)'!$C$28="×","",IF(AND(踏み台シート!AF243=1,踏み台シート!AF457=1),2,IF(踏み台シート!AF243=1,1,""))),IF(AND(踏み台シート!AF243=1,踏み台シート!AF457=1),2,IF(踏み台シート!AF243=1,1,"")))</f>
        <v/>
      </c>
      <c r="AG33" s="307" t="str">
        <f>IF($AG$8&gt;=DATE(2023,5,8),IF('別紙3-3_要件ﾁｪｯｸﾘｽﾄ(0508以降)'!$C$28="×","",IF(AND(踏み台シート!AG243=1,踏み台シート!AG457=1),2,IF(踏み台シート!AG243=1,1,""))),IF(AND(踏み台シート!AG243=1,踏み台シート!AG457=1),2,IF(踏み台シート!AG243=1,1,"")))</f>
        <v/>
      </c>
      <c r="AH33" s="307" t="str">
        <f>IF($AH$8&gt;=DATE(2023,5,8),IF('別紙3-3_要件ﾁｪｯｸﾘｽﾄ(0508以降)'!$C$28="×","",IF(AND(踏み台シート!AH243=1,踏み台シート!AH457=1),2,IF(踏み台シート!AH243=1,1,""))),IF(AND(踏み台シート!AH243=1,踏み台シート!AH457=1),2,IF(踏み台シート!AH243=1,1,"")))</f>
        <v/>
      </c>
      <c r="AI33" s="307" t="str">
        <f>IF($AI$8&gt;=DATE(2023,5,8),IF('別紙3-3_要件ﾁｪｯｸﾘｽﾄ(0508以降)'!$C$28="×","",IF(AND(踏み台シート!AI243=1,踏み台シート!AI457=1),2,IF(踏み台シート!AI243=1,1,""))),IF(AND(踏み台シート!AI243=1,踏み台シート!AI457=1),2,IF(踏み台シート!AI243=1,1,"")))</f>
        <v/>
      </c>
      <c r="AJ33" s="307" t="str">
        <f>IF($AJ$8&gt;=DATE(2023,5,8),IF('別紙3-3_要件ﾁｪｯｸﾘｽﾄ(0508以降)'!$C$28="×","",IF(AND(踏み台シート!AJ243=1,踏み台シート!AJ457=1),2,IF(踏み台シート!AJ243=1,1,""))),IF(AND(踏み台シート!AJ243=1,踏み台シート!AJ457=1),2,IF(踏み台シート!AJ243=1,1,"")))</f>
        <v/>
      </c>
      <c r="AK33" s="307" t="str">
        <f>IF($AK$8&gt;=DATE(2023,5,8),IF('別紙3-3_要件ﾁｪｯｸﾘｽﾄ(0508以降)'!$C$28="×","",IF(AND(踏み台シート!AK243=1,踏み台シート!AK457=1),2,IF(踏み台シート!AK243=1,1,""))),IF(AND(踏み台シート!AK243=1,踏み台シート!AK457=1),2,IF(踏み台シート!AK243=1,1,"")))</f>
        <v/>
      </c>
      <c r="AL33" s="307" t="str">
        <f>IF($AL$8&gt;=DATE(2023,5,8),IF('別紙3-3_要件ﾁｪｯｸﾘｽﾄ(0508以降)'!$C$28="×","",IF(AND(踏み台シート!AL243=1,踏み台シート!AL457=1),2,IF(踏み台シート!AL243=1,1,""))),IF(AND(踏み台シート!AL243=1,踏み台シート!AL457=1),2,IF(踏み台シート!AL243=1,1,"")))</f>
        <v/>
      </c>
      <c r="AM33" s="307" t="str">
        <f>IF($AM$8&gt;=DATE(2023,5,8),IF('別紙3-3_要件ﾁｪｯｸﾘｽﾄ(0508以降)'!$C$28="×","",IF(AND(踏み台シート!AM243=1,踏み台シート!AM457=1),2,IF(踏み台シート!AM243=1,1,""))),IF(AND(踏み台シート!AM243=1,踏み台シート!AM457=1),2,IF(踏み台シート!AM243=1,1,"")))</f>
        <v/>
      </c>
      <c r="AN33" s="307" t="str">
        <f>IF($AN$8&gt;=DATE(2023,5,8),IF('別紙3-3_要件ﾁｪｯｸﾘｽﾄ(0508以降)'!$C$28="×","",IF(AND(踏み台シート!AN243=1,踏み台シート!AN457=1),2,IF(踏み台シート!AN243=1,1,""))),IF(AND(踏み台シート!AN243=1,踏み台シート!AN457=1),2,IF(踏み台シート!AN243=1,1,"")))</f>
        <v/>
      </c>
      <c r="AO33" s="307" t="str">
        <f>IF($AO$8&gt;=DATE(2023,5,8),IF('別紙3-3_要件ﾁｪｯｸﾘｽﾄ(0508以降)'!$C$28="×","",IF(AND(踏み台シート!AO243=1,踏み台シート!AO457=1),2,IF(踏み台シート!AO243=1,1,""))),IF(AND(踏み台シート!AO243=1,踏み台シート!AO457=1),2,IF(踏み台シート!AO243=1,1,"")))</f>
        <v/>
      </c>
      <c r="AP33" s="307" t="str">
        <f>IF($AP$8&gt;=DATE(2023,5,8),IF('別紙3-3_要件ﾁｪｯｸﾘｽﾄ(0508以降)'!$C$28="×","",IF(AND(踏み台シート!AP243=1,踏み台シート!AP457=1),2,IF(踏み台シート!AP243=1,1,""))),IF(AND(踏み台シート!AP243=1,踏み台シート!AP457=1),2,IF(踏み台シート!AP243=1,1,"")))</f>
        <v/>
      </c>
      <c r="AQ33" s="307" t="str">
        <f>IF($AQ$8&gt;=DATE(2023,5,8),IF('別紙3-3_要件ﾁｪｯｸﾘｽﾄ(0508以降)'!$C$28="×","",IF(AND(踏み台シート!AQ243=1,踏み台シート!AQ457=1),2,IF(踏み台シート!AQ243=1,1,""))),IF(AND(踏み台シート!AQ243=1,踏み台シート!AQ457=1),2,IF(踏み台シート!AQ243=1,1,"")))</f>
        <v/>
      </c>
      <c r="AR33" s="307" t="str">
        <f>IF($AR$8&gt;=DATE(2023,5,8),IF('別紙3-3_要件ﾁｪｯｸﾘｽﾄ(0508以降)'!$C$28="×","",IF(AND(踏み台シート!AR243=1,踏み台シート!AR457=1),2,IF(踏み台シート!AR243=1,1,""))),IF(AND(踏み台シート!AR243=1,踏み台シート!AR457=1),2,IF(踏み台シート!AR243=1,1,"")))</f>
        <v/>
      </c>
      <c r="AS33" s="307" t="str">
        <f>IF($AS$8&gt;=DATE(2023,5,8),IF('別紙3-3_要件ﾁｪｯｸﾘｽﾄ(0508以降)'!$C$28="×","",IF(AND(踏み台シート!AS243=1,踏み台シート!AS457=1),2,IF(踏み台シート!AS243=1,1,""))),IF(AND(踏み台シート!AS243=1,踏み台シート!AS457=1),2,IF(踏み台シート!AS243=1,1,"")))</f>
        <v/>
      </c>
      <c r="AT33" s="307" t="str">
        <f>IF($AT$8&gt;=DATE(2023,5,8),IF('別紙3-3_要件ﾁｪｯｸﾘｽﾄ(0508以降)'!$C$28="×","",IF(AND(踏み台シート!AT243=1,踏み台シート!AT457=1),2,IF(踏み台シート!AT243=1,1,""))),IF(AND(踏み台シート!AT243=1,踏み台シート!AT457=1),2,IF(踏み台シート!AT243=1,1,"")))</f>
        <v/>
      </c>
      <c r="AU33" s="307" t="str">
        <f>IF($AU$8&gt;=DATE(2023,5,8),IF('別紙3-3_要件ﾁｪｯｸﾘｽﾄ(0508以降)'!$C$28="×","",IF(AND(踏み台シート!AU243=1,踏み台シート!AU457=1),2,IF(踏み台シート!AU243=1,1,""))),IF(AND(踏み台シート!AU243=1,踏み台シート!AU457=1),2,IF(踏み台シート!AU243=1,1,"")))</f>
        <v/>
      </c>
      <c r="AV33" s="307" t="str">
        <f>IF($AV$8&gt;=DATE(2023,5,8),IF('別紙3-3_要件ﾁｪｯｸﾘｽﾄ(0508以降)'!$C$28="×","",IF(AND(踏み台シート!AV243=1,踏み台シート!AV457=1),2,IF(踏み台シート!AV243=1,1,""))),IF(AND(踏み台シート!AV243=1,踏み台シート!AV457=1),2,IF(踏み台シート!AV243=1,1,"")))</f>
        <v/>
      </c>
      <c r="AW33" s="307" t="str">
        <f>IF($AW$8&gt;=DATE(2023,5,8),IF('別紙3-3_要件ﾁｪｯｸﾘｽﾄ(0508以降)'!$C$28="×","",IF(AND(踏み台シート!AW243=1,踏み台シート!AW457=1),2,IF(踏み台シート!AW243=1,1,""))),IF(AND(踏み台シート!AW243=1,踏み台シート!AW457=1),2,IF(踏み台シート!AW243=1,1,"")))</f>
        <v/>
      </c>
      <c r="AX33" s="307" t="str">
        <f>IF($AX$8&gt;=DATE(2023,5,8),IF('別紙3-3_要件ﾁｪｯｸﾘｽﾄ(0508以降)'!$C$28="×","",IF(AND(踏み台シート!AX243=1,踏み台シート!AX457=1),2,IF(踏み台シート!AX243=1,1,""))),IF(AND(踏み台シート!AX243=1,踏み台シート!AX457=1),2,IF(踏み台シート!AX243=1,1,"")))</f>
        <v/>
      </c>
      <c r="AY33" s="307" t="str">
        <f>IF($AY$8&gt;=DATE(2023,5,8),IF('別紙3-3_要件ﾁｪｯｸﾘｽﾄ(0508以降)'!$C$28="×","",IF(AND(踏み台シート!AY243=1,踏み台シート!AY457=1),2,IF(踏み台シート!AY243=1,1,""))),IF(AND(踏み台シート!AY243=1,踏み台シート!AY457=1),2,IF(踏み台シート!AY243=1,1,"")))</f>
        <v/>
      </c>
      <c r="AZ33" s="307" t="str">
        <f>IF($AZ$8&gt;=DATE(2023,5,8),IF('別紙3-3_要件ﾁｪｯｸﾘｽﾄ(0508以降)'!$C$28="×","",IF(AND(踏み台シート!AZ243=1,踏み台シート!AZ457=1),2,IF(踏み台シート!AZ243=1,1,""))),IF(AND(踏み台シート!AZ243=1,踏み台シート!AZ457=1),2,IF(踏み台シート!AZ243=1,1,"")))</f>
        <v/>
      </c>
      <c r="BA33" s="307" t="str">
        <f>IF($BA$8&gt;=DATE(2023,5,8),IF('別紙3-3_要件ﾁｪｯｸﾘｽﾄ(0508以降)'!$C$28="×","",IF(AND(踏み台シート!BA243=1,踏み台シート!BA457=1),2,IF(踏み台シート!BA243=1,1,""))),IF(AND(踏み台シート!BA243=1,踏み台シート!BA457=1),2,IF(踏み台シート!BA243=1,1,"")))</f>
        <v/>
      </c>
      <c r="BB33" s="311" t="str">
        <f t="shared" si="2"/>
        <v/>
      </c>
      <c r="BC33" s="300" t="str">
        <f t="shared" si="3"/>
        <v/>
      </c>
      <c r="BD33" s="300" t="str">
        <f t="shared" si="4"/>
        <v/>
      </c>
    </row>
    <row r="34" spans="1:56" ht="24" customHeight="1">
      <c r="A34" s="307" t="str">
        <f t="shared" si="5"/>
        <v/>
      </c>
      <c r="B34" s="313" t="str">
        <f>IF('別紙3-1_区分⑤所要額内訳'!B36="","",'別紙3-1_区分⑤所要額内訳'!B36)</f>
        <v/>
      </c>
      <c r="C34" s="307" t="str">
        <f>IF('別紙3-1_区分⑤所要額内訳'!C36="","",'別紙3-1_区分⑤所要額内訳'!C36)</f>
        <v/>
      </c>
      <c r="D34" s="307">
        <f>IF($D$8&gt;=DATE(2023,5,8),IF('別紙3-3_要件ﾁｪｯｸﾘｽﾄ(0508以降)'!$C$28="×","",IF(AND(踏み台シート!D244=1,踏み台シート!D458=1),2,IF(踏み台シート!D244=1,1,""))),IF(AND(踏み台シート!D244=1,踏み台シート!D458=1),2,IF(踏み台シート!D244=1,1,"")))</f>
        <v>1</v>
      </c>
      <c r="E34" s="307" t="str">
        <f>IF($E$8&gt;=DATE(2023,5,8),IF('別紙3-3_要件ﾁｪｯｸﾘｽﾄ(0508以降)'!$C$28="×","",IF(AND(踏み台シート!E244=1,踏み台シート!E458=1),2,IF(踏み台シート!E244=1,1,""))),IF(AND(踏み台シート!E244=1,踏み台シート!E458=1),2,IF(踏み台シート!E244=1,1,"")))</f>
        <v/>
      </c>
      <c r="F34" s="307" t="str">
        <f>IF($F$8&gt;=DATE(2023,5,8),IF('別紙3-3_要件ﾁｪｯｸﾘｽﾄ(0508以降)'!$C$28="×","",IF(AND(踏み台シート!F244=1,踏み台シート!F458=1),2,IF(踏み台シート!F244=1,1,""))),IF(AND(踏み台シート!F244=1,踏み台シート!F458=1),2,IF(踏み台シート!F244=1,1,"")))</f>
        <v/>
      </c>
      <c r="G34" s="307" t="str">
        <f>IF($G$8&gt;=DATE(2023,5,8),IF('別紙3-3_要件ﾁｪｯｸﾘｽﾄ(0508以降)'!$C$28="×","",IF(AND(踏み台シート!G244=1,踏み台シート!G458=1),2,IF(踏み台シート!G244=1,1,""))),IF(AND(踏み台シート!G244=1,踏み台シート!G458=1),2,IF(踏み台シート!G244=1,1,"")))</f>
        <v/>
      </c>
      <c r="H34" s="307" t="str">
        <f>IF($H$8&gt;=DATE(2023,5,8),IF('別紙3-3_要件ﾁｪｯｸﾘｽﾄ(0508以降)'!$C$28="×","",IF(AND(踏み台シート!H244=1,踏み台シート!H458=1),2,IF(踏み台シート!H244=1,1,""))),IF(AND(踏み台シート!H244=1,踏み台シート!H458=1),2,IF(踏み台シート!H244=1,1,"")))</f>
        <v/>
      </c>
      <c r="I34" s="307" t="str">
        <f>IF($I$8&gt;=DATE(2023,5,8),IF('別紙3-3_要件ﾁｪｯｸﾘｽﾄ(0508以降)'!$C$28="×","",IF(AND(踏み台シート!I244=1,踏み台シート!I458=1),2,IF(踏み台シート!I244=1,1,""))),IF(AND(踏み台シート!I244=1,踏み台シート!I458=1),2,IF(踏み台シート!I244=1,1,"")))</f>
        <v/>
      </c>
      <c r="J34" s="307" t="str">
        <f>IF($J$8&gt;=DATE(2023,5,8),IF('別紙3-3_要件ﾁｪｯｸﾘｽﾄ(0508以降)'!$C$28="×","",IF(AND(踏み台シート!J244=1,踏み台シート!J458=1),2,IF(踏み台シート!J244=1,1,""))),IF(AND(踏み台シート!J244=1,踏み台シート!J458=1),2,IF(踏み台シート!J244=1,1,"")))</f>
        <v/>
      </c>
      <c r="K34" s="307" t="str">
        <f>IF($K$8&gt;=DATE(2023,5,8),IF('別紙3-3_要件ﾁｪｯｸﾘｽﾄ(0508以降)'!$C$28="×","",IF(AND(踏み台シート!K244=1,踏み台シート!K458=1),2,IF(踏み台シート!K244=1,1,""))),IF(AND(踏み台シート!K244=1,踏み台シート!K458=1),2,IF(踏み台シート!K244=1,1,"")))</f>
        <v/>
      </c>
      <c r="L34" s="307" t="str">
        <f>IF($L$8&gt;=DATE(2023,5,8),IF('別紙3-3_要件ﾁｪｯｸﾘｽﾄ(0508以降)'!$C$28="×","",IF(AND(踏み台シート!L244=1,踏み台シート!L458=1),2,IF(踏み台シート!L244=1,1,""))),IF(AND(踏み台シート!L244=1,踏み台シート!L458=1),2,IF(踏み台シート!L244=1,1,"")))</f>
        <v/>
      </c>
      <c r="M34" s="307" t="str">
        <f>IF($M$8&gt;=DATE(2023,5,8),IF('別紙3-3_要件ﾁｪｯｸﾘｽﾄ(0508以降)'!$C$28="×","",IF(AND(踏み台シート!M244=1,踏み台シート!M458=1),2,IF(踏み台シート!M244=1,1,""))),IF(AND(踏み台シート!M244=1,踏み台シート!M458=1),2,IF(踏み台シート!M244=1,1,"")))</f>
        <v/>
      </c>
      <c r="N34" s="307" t="str">
        <f>IF($N$8&gt;=DATE(2023,5,8),IF('別紙3-3_要件ﾁｪｯｸﾘｽﾄ(0508以降)'!$C$28="×","",IF(AND(踏み台シート!N244=1,踏み台シート!N458=1),2,IF(踏み台シート!N244=1,1,""))),IF(AND(踏み台シート!N244=1,踏み台シート!N458=1),2,IF(踏み台シート!N244=1,1,"")))</f>
        <v/>
      </c>
      <c r="O34" s="307" t="str">
        <f>IF($O$8&gt;=DATE(2023,5,8),IF('別紙3-3_要件ﾁｪｯｸﾘｽﾄ(0508以降)'!$C$28="×","",IF(AND(踏み台シート!O244=1,踏み台シート!O458=1),2,IF(踏み台シート!O244=1,1,""))),IF(AND(踏み台シート!O244=1,踏み台シート!O458=1),2,IF(踏み台シート!O244=1,1,"")))</f>
        <v/>
      </c>
      <c r="P34" s="307" t="str">
        <f>IF($P$8&gt;=DATE(2023,5,8),IF('別紙3-3_要件ﾁｪｯｸﾘｽﾄ(0508以降)'!$C$28="×","",IF(AND(踏み台シート!P244=1,踏み台シート!P458=1),2,IF(踏み台シート!P244=1,1,""))),IF(AND(踏み台シート!P244=1,踏み台シート!P458=1),2,IF(踏み台シート!P244=1,1,"")))</f>
        <v/>
      </c>
      <c r="Q34" s="307" t="str">
        <f>IF($Q$8&gt;=DATE(2023,5,8),IF('別紙3-3_要件ﾁｪｯｸﾘｽﾄ(0508以降)'!$C$28="×","",IF(AND(踏み台シート!Q244=1,踏み台シート!Q458=1),2,IF(踏み台シート!Q244=1,1,""))),IF(AND(踏み台シート!Q244=1,踏み台シート!Q458=1),2,IF(踏み台シート!Q244=1,1,"")))</f>
        <v/>
      </c>
      <c r="R34" s="307" t="str">
        <f>IF($R$8&gt;=DATE(2023,5,8),IF('別紙3-3_要件ﾁｪｯｸﾘｽﾄ(0508以降)'!$C$28="×","",IF(AND(踏み台シート!R244=1,踏み台シート!R458=1),2,IF(踏み台シート!R244=1,1,""))),IF(AND(踏み台シート!R244=1,踏み台シート!R458=1),2,IF(踏み台シート!R244=1,1,"")))</f>
        <v/>
      </c>
      <c r="S34" s="307" t="str">
        <f>IF($S$8&gt;=DATE(2023,5,8),IF('別紙3-3_要件ﾁｪｯｸﾘｽﾄ(0508以降)'!$C$28="×","",IF(AND(踏み台シート!S244=1,踏み台シート!S458=1),2,IF(踏み台シート!S244=1,1,""))),IF(AND(踏み台シート!S244=1,踏み台シート!S458=1),2,IF(踏み台シート!S244=1,1,"")))</f>
        <v/>
      </c>
      <c r="T34" s="307" t="str">
        <f>IF($T$8&gt;=DATE(2023,5,8),IF('別紙3-3_要件ﾁｪｯｸﾘｽﾄ(0508以降)'!$C$28="×","",IF(AND(踏み台シート!T244=1,踏み台シート!T458=1),2,IF(踏み台シート!T244=1,1,""))),IF(AND(踏み台シート!T244=1,踏み台シート!T458=1),2,IF(踏み台シート!T244=1,1,"")))</f>
        <v/>
      </c>
      <c r="U34" s="307" t="str">
        <f>IF($U$8&gt;=DATE(2023,5,8),IF('別紙3-3_要件ﾁｪｯｸﾘｽﾄ(0508以降)'!$C$28="×","",IF(AND(踏み台シート!U244=1,踏み台シート!U458=1),2,IF(踏み台シート!U244=1,1,""))),IF(AND(踏み台シート!U244=1,踏み台シート!U458=1),2,IF(踏み台シート!U244=1,1,"")))</f>
        <v/>
      </c>
      <c r="V34" s="307" t="str">
        <f>IF($V$8&gt;=DATE(2023,5,8),IF('別紙3-3_要件ﾁｪｯｸﾘｽﾄ(0508以降)'!$C$28="×","",IF(AND(踏み台シート!V244=1,踏み台シート!V458=1),2,IF(踏み台シート!V244=1,1,""))),IF(AND(踏み台シート!V244=1,踏み台シート!V458=1),2,IF(踏み台シート!V244=1,1,"")))</f>
        <v/>
      </c>
      <c r="W34" s="307" t="str">
        <f>IF($W$8&gt;=DATE(2023,5,8),IF('別紙3-3_要件ﾁｪｯｸﾘｽﾄ(0508以降)'!$C$28="×","",IF(AND(踏み台シート!W244=1,踏み台シート!W458=1),2,IF(踏み台シート!W244=1,1,""))),IF(AND(踏み台シート!W244=1,踏み台シート!W458=1),2,IF(踏み台シート!W244=1,1,"")))</f>
        <v/>
      </c>
      <c r="X34" s="307" t="str">
        <f>IF($X$8&gt;=DATE(2023,5,8),IF('別紙3-3_要件ﾁｪｯｸﾘｽﾄ(0508以降)'!$C$28="×","",IF(AND(踏み台シート!X244=1,踏み台シート!X458=1),2,IF(踏み台シート!X244=1,1,""))),IF(AND(踏み台シート!X244=1,踏み台シート!X458=1),2,IF(踏み台シート!X244=1,1,"")))</f>
        <v/>
      </c>
      <c r="Y34" s="307" t="str">
        <f>IF($Y$8&gt;=DATE(2023,5,8),IF('別紙3-3_要件ﾁｪｯｸﾘｽﾄ(0508以降)'!$C$28="×","",IF(AND(踏み台シート!Y244=1,踏み台シート!Y458=1),2,IF(踏み台シート!Y244=1,1,""))),IF(AND(踏み台シート!Y244=1,踏み台シート!Y458=1),2,IF(踏み台シート!Y244=1,1,"")))</f>
        <v/>
      </c>
      <c r="Z34" s="307" t="str">
        <f>IF($Z$8&gt;=DATE(2023,5,8),IF('別紙3-3_要件ﾁｪｯｸﾘｽﾄ(0508以降)'!$C$28="×","",IF(AND(踏み台シート!Z244=1,踏み台シート!Z458=1),2,IF(踏み台シート!Z244=1,1,""))),IF(AND(踏み台シート!Z244=1,踏み台シート!Z458=1),2,IF(踏み台シート!Z244=1,1,"")))</f>
        <v/>
      </c>
      <c r="AA34" s="307" t="str">
        <f>IF($AA$8&gt;=DATE(2023,5,8),IF('別紙3-3_要件ﾁｪｯｸﾘｽﾄ(0508以降)'!$C$28="×","",IF(AND(踏み台シート!AA244=1,踏み台シート!AA458=1),2,IF(踏み台シート!AA244=1,1,""))),IF(AND(踏み台シート!AA244=1,踏み台シート!AA458=1),2,IF(踏み台シート!AA244=1,1,"")))</f>
        <v/>
      </c>
      <c r="AB34" s="307" t="str">
        <f>IF($AB$8&gt;=DATE(2023,5,8),IF('別紙3-3_要件ﾁｪｯｸﾘｽﾄ(0508以降)'!$C$28="×","",IF(AND(踏み台シート!AB244=1,踏み台シート!AB458=1),2,IF(踏み台シート!AB244=1,1,""))),IF(AND(踏み台シート!AB244=1,踏み台シート!AB458=1),2,IF(踏み台シート!AB244=1,1,"")))</f>
        <v/>
      </c>
      <c r="AC34" s="307" t="str">
        <f>IF($AC$8&gt;=DATE(2023,5,8),IF('別紙3-3_要件ﾁｪｯｸﾘｽﾄ(0508以降)'!$C$28="×","",IF(AND(踏み台シート!AC244=1,踏み台シート!AC458=1),2,IF(踏み台シート!AC244=1,1,""))),IF(AND(踏み台シート!AC244=1,踏み台シート!AC458=1),2,IF(踏み台シート!AC244=1,1,"")))</f>
        <v/>
      </c>
      <c r="AD34" s="307" t="str">
        <f>IF($AD$8&gt;=DATE(2023,5,8),IF('別紙3-3_要件ﾁｪｯｸﾘｽﾄ(0508以降)'!$C$28="×","",IF(AND(踏み台シート!AD244=1,踏み台シート!AD458=1),2,IF(踏み台シート!AD244=1,1,""))),IF(AND(踏み台シート!AD244=1,踏み台シート!AD458=1),2,IF(踏み台シート!AD244=1,1,"")))</f>
        <v/>
      </c>
      <c r="AE34" s="307" t="str">
        <f>IF($AE$8&gt;=DATE(2023,5,8),IF('別紙3-3_要件ﾁｪｯｸﾘｽﾄ(0508以降)'!$C$28="×","",IF(AND(踏み台シート!AE244=1,踏み台シート!AE458=1),2,IF(踏み台シート!AE244=1,1,""))),IF(AND(踏み台シート!AE244=1,踏み台シート!AE458=1),2,IF(踏み台シート!AE244=1,1,"")))</f>
        <v/>
      </c>
      <c r="AF34" s="307" t="str">
        <f>IF($AF$8&gt;=DATE(2023,5,8),IF('別紙3-3_要件ﾁｪｯｸﾘｽﾄ(0508以降)'!$C$28="×","",IF(AND(踏み台シート!AF244=1,踏み台シート!AF458=1),2,IF(踏み台シート!AF244=1,1,""))),IF(AND(踏み台シート!AF244=1,踏み台シート!AF458=1),2,IF(踏み台シート!AF244=1,1,"")))</f>
        <v/>
      </c>
      <c r="AG34" s="307" t="str">
        <f>IF($AG$8&gt;=DATE(2023,5,8),IF('別紙3-3_要件ﾁｪｯｸﾘｽﾄ(0508以降)'!$C$28="×","",IF(AND(踏み台シート!AG244=1,踏み台シート!AG458=1),2,IF(踏み台シート!AG244=1,1,""))),IF(AND(踏み台シート!AG244=1,踏み台シート!AG458=1),2,IF(踏み台シート!AG244=1,1,"")))</f>
        <v/>
      </c>
      <c r="AH34" s="307" t="str">
        <f>IF($AH$8&gt;=DATE(2023,5,8),IF('別紙3-3_要件ﾁｪｯｸﾘｽﾄ(0508以降)'!$C$28="×","",IF(AND(踏み台シート!AH244=1,踏み台シート!AH458=1),2,IF(踏み台シート!AH244=1,1,""))),IF(AND(踏み台シート!AH244=1,踏み台シート!AH458=1),2,IF(踏み台シート!AH244=1,1,"")))</f>
        <v/>
      </c>
      <c r="AI34" s="307" t="str">
        <f>IF($AI$8&gt;=DATE(2023,5,8),IF('別紙3-3_要件ﾁｪｯｸﾘｽﾄ(0508以降)'!$C$28="×","",IF(AND(踏み台シート!AI244=1,踏み台シート!AI458=1),2,IF(踏み台シート!AI244=1,1,""))),IF(AND(踏み台シート!AI244=1,踏み台シート!AI458=1),2,IF(踏み台シート!AI244=1,1,"")))</f>
        <v/>
      </c>
      <c r="AJ34" s="307" t="str">
        <f>IF($AJ$8&gt;=DATE(2023,5,8),IF('別紙3-3_要件ﾁｪｯｸﾘｽﾄ(0508以降)'!$C$28="×","",IF(AND(踏み台シート!AJ244=1,踏み台シート!AJ458=1),2,IF(踏み台シート!AJ244=1,1,""))),IF(AND(踏み台シート!AJ244=1,踏み台シート!AJ458=1),2,IF(踏み台シート!AJ244=1,1,"")))</f>
        <v/>
      </c>
      <c r="AK34" s="307" t="str">
        <f>IF($AK$8&gt;=DATE(2023,5,8),IF('別紙3-3_要件ﾁｪｯｸﾘｽﾄ(0508以降)'!$C$28="×","",IF(AND(踏み台シート!AK244=1,踏み台シート!AK458=1),2,IF(踏み台シート!AK244=1,1,""))),IF(AND(踏み台シート!AK244=1,踏み台シート!AK458=1),2,IF(踏み台シート!AK244=1,1,"")))</f>
        <v/>
      </c>
      <c r="AL34" s="307" t="str">
        <f>IF($AL$8&gt;=DATE(2023,5,8),IF('別紙3-3_要件ﾁｪｯｸﾘｽﾄ(0508以降)'!$C$28="×","",IF(AND(踏み台シート!AL244=1,踏み台シート!AL458=1),2,IF(踏み台シート!AL244=1,1,""))),IF(AND(踏み台シート!AL244=1,踏み台シート!AL458=1),2,IF(踏み台シート!AL244=1,1,"")))</f>
        <v/>
      </c>
      <c r="AM34" s="307" t="str">
        <f>IF($AM$8&gt;=DATE(2023,5,8),IF('別紙3-3_要件ﾁｪｯｸﾘｽﾄ(0508以降)'!$C$28="×","",IF(AND(踏み台シート!AM244=1,踏み台シート!AM458=1),2,IF(踏み台シート!AM244=1,1,""))),IF(AND(踏み台シート!AM244=1,踏み台シート!AM458=1),2,IF(踏み台シート!AM244=1,1,"")))</f>
        <v/>
      </c>
      <c r="AN34" s="307" t="str">
        <f>IF($AN$8&gt;=DATE(2023,5,8),IF('別紙3-3_要件ﾁｪｯｸﾘｽﾄ(0508以降)'!$C$28="×","",IF(AND(踏み台シート!AN244=1,踏み台シート!AN458=1),2,IF(踏み台シート!AN244=1,1,""))),IF(AND(踏み台シート!AN244=1,踏み台シート!AN458=1),2,IF(踏み台シート!AN244=1,1,"")))</f>
        <v/>
      </c>
      <c r="AO34" s="307" t="str">
        <f>IF($AO$8&gt;=DATE(2023,5,8),IF('別紙3-3_要件ﾁｪｯｸﾘｽﾄ(0508以降)'!$C$28="×","",IF(AND(踏み台シート!AO244=1,踏み台シート!AO458=1),2,IF(踏み台シート!AO244=1,1,""))),IF(AND(踏み台シート!AO244=1,踏み台シート!AO458=1),2,IF(踏み台シート!AO244=1,1,"")))</f>
        <v/>
      </c>
      <c r="AP34" s="307" t="str">
        <f>IF($AP$8&gt;=DATE(2023,5,8),IF('別紙3-3_要件ﾁｪｯｸﾘｽﾄ(0508以降)'!$C$28="×","",IF(AND(踏み台シート!AP244=1,踏み台シート!AP458=1),2,IF(踏み台シート!AP244=1,1,""))),IF(AND(踏み台シート!AP244=1,踏み台シート!AP458=1),2,IF(踏み台シート!AP244=1,1,"")))</f>
        <v/>
      </c>
      <c r="AQ34" s="307" t="str">
        <f>IF($AQ$8&gt;=DATE(2023,5,8),IF('別紙3-3_要件ﾁｪｯｸﾘｽﾄ(0508以降)'!$C$28="×","",IF(AND(踏み台シート!AQ244=1,踏み台シート!AQ458=1),2,IF(踏み台シート!AQ244=1,1,""))),IF(AND(踏み台シート!AQ244=1,踏み台シート!AQ458=1),2,IF(踏み台シート!AQ244=1,1,"")))</f>
        <v/>
      </c>
      <c r="AR34" s="307" t="str">
        <f>IF($AR$8&gt;=DATE(2023,5,8),IF('別紙3-3_要件ﾁｪｯｸﾘｽﾄ(0508以降)'!$C$28="×","",IF(AND(踏み台シート!AR244=1,踏み台シート!AR458=1),2,IF(踏み台シート!AR244=1,1,""))),IF(AND(踏み台シート!AR244=1,踏み台シート!AR458=1),2,IF(踏み台シート!AR244=1,1,"")))</f>
        <v/>
      </c>
      <c r="AS34" s="307" t="str">
        <f>IF($AS$8&gt;=DATE(2023,5,8),IF('別紙3-3_要件ﾁｪｯｸﾘｽﾄ(0508以降)'!$C$28="×","",IF(AND(踏み台シート!AS244=1,踏み台シート!AS458=1),2,IF(踏み台シート!AS244=1,1,""))),IF(AND(踏み台シート!AS244=1,踏み台シート!AS458=1),2,IF(踏み台シート!AS244=1,1,"")))</f>
        <v/>
      </c>
      <c r="AT34" s="307" t="str">
        <f>IF($AT$8&gt;=DATE(2023,5,8),IF('別紙3-3_要件ﾁｪｯｸﾘｽﾄ(0508以降)'!$C$28="×","",IF(AND(踏み台シート!AT244=1,踏み台シート!AT458=1),2,IF(踏み台シート!AT244=1,1,""))),IF(AND(踏み台シート!AT244=1,踏み台シート!AT458=1),2,IF(踏み台シート!AT244=1,1,"")))</f>
        <v/>
      </c>
      <c r="AU34" s="307" t="str">
        <f>IF($AU$8&gt;=DATE(2023,5,8),IF('別紙3-3_要件ﾁｪｯｸﾘｽﾄ(0508以降)'!$C$28="×","",IF(AND(踏み台シート!AU244=1,踏み台シート!AU458=1),2,IF(踏み台シート!AU244=1,1,""))),IF(AND(踏み台シート!AU244=1,踏み台シート!AU458=1),2,IF(踏み台シート!AU244=1,1,"")))</f>
        <v/>
      </c>
      <c r="AV34" s="307" t="str">
        <f>IF($AV$8&gt;=DATE(2023,5,8),IF('別紙3-3_要件ﾁｪｯｸﾘｽﾄ(0508以降)'!$C$28="×","",IF(AND(踏み台シート!AV244=1,踏み台シート!AV458=1),2,IF(踏み台シート!AV244=1,1,""))),IF(AND(踏み台シート!AV244=1,踏み台シート!AV458=1),2,IF(踏み台シート!AV244=1,1,"")))</f>
        <v/>
      </c>
      <c r="AW34" s="307" t="str">
        <f>IF($AW$8&gt;=DATE(2023,5,8),IF('別紙3-3_要件ﾁｪｯｸﾘｽﾄ(0508以降)'!$C$28="×","",IF(AND(踏み台シート!AW244=1,踏み台シート!AW458=1),2,IF(踏み台シート!AW244=1,1,""))),IF(AND(踏み台シート!AW244=1,踏み台シート!AW458=1),2,IF(踏み台シート!AW244=1,1,"")))</f>
        <v/>
      </c>
      <c r="AX34" s="307" t="str">
        <f>IF($AX$8&gt;=DATE(2023,5,8),IF('別紙3-3_要件ﾁｪｯｸﾘｽﾄ(0508以降)'!$C$28="×","",IF(AND(踏み台シート!AX244=1,踏み台シート!AX458=1),2,IF(踏み台シート!AX244=1,1,""))),IF(AND(踏み台シート!AX244=1,踏み台シート!AX458=1),2,IF(踏み台シート!AX244=1,1,"")))</f>
        <v/>
      </c>
      <c r="AY34" s="307" t="str">
        <f>IF($AY$8&gt;=DATE(2023,5,8),IF('別紙3-3_要件ﾁｪｯｸﾘｽﾄ(0508以降)'!$C$28="×","",IF(AND(踏み台シート!AY244=1,踏み台シート!AY458=1),2,IF(踏み台シート!AY244=1,1,""))),IF(AND(踏み台シート!AY244=1,踏み台シート!AY458=1),2,IF(踏み台シート!AY244=1,1,"")))</f>
        <v/>
      </c>
      <c r="AZ34" s="307" t="str">
        <f>IF($AZ$8&gt;=DATE(2023,5,8),IF('別紙3-3_要件ﾁｪｯｸﾘｽﾄ(0508以降)'!$C$28="×","",IF(AND(踏み台シート!AZ244=1,踏み台シート!AZ458=1),2,IF(踏み台シート!AZ244=1,1,""))),IF(AND(踏み台シート!AZ244=1,踏み台シート!AZ458=1),2,IF(踏み台シート!AZ244=1,1,"")))</f>
        <v/>
      </c>
      <c r="BA34" s="307" t="str">
        <f>IF($BA$8&gt;=DATE(2023,5,8),IF('別紙3-3_要件ﾁｪｯｸﾘｽﾄ(0508以降)'!$C$28="×","",IF(AND(踏み台シート!BA244=1,踏み台シート!BA458=1),2,IF(踏み台シート!BA244=1,1,""))),IF(AND(踏み台シート!BA244=1,踏み台シート!BA458=1),2,IF(踏み台シート!BA244=1,1,"")))</f>
        <v/>
      </c>
      <c r="BB34" s="311" t="str">
        <f t="shared" si="2"/>
        <v/>
      </c>
      <c r="BC34" s="300" t="str">
        <f t="shared" si="3"/>
        <v/>
      </c>
      <c r="BD34" s="300" t="str">
        <f t="shared" si="4"/>
        <v/>
      </c>
    </row>
    <row r="35" spans="1:56" ht="24" customHeight="1">
      <c r="A35" s="307" t="str">
        <f t="shared" si="5"/>
        <v/>
      </c>
      <c r="B35" s="313" t="str">
        <f>IF('別紙3-1_区分⑤所要額内訳'!B37="","",'別紙3-1_区分⑤所要額内訳'!B37)</f>
        <v/>
      </c>
      <c r="C35" s="307" t="str">
        <f>IF('別紙3-1_区分⑤所要額内訳'!C37="","",'別紙3-1_区分⑤所要額内訳'!C37)</f>
        <v/>
      </c>
      <c r="D35" s="307">
        <f>IF($D$8&gt;=DATE(2023,5,8),IF('別紙3-3_要件ﾁｪｯｸﾘｽﾄ(0508以降)'!$C$28="×","",IF(AND(踏み台シート!D245=1,踏み台シート!D459=1),2,IF(踏み台シート!D245=1,1,""))),IF(AND(踏み台シート!D245=1,踏み台シート!D459=1),2,IF(踏み台シート!D245=1,1,"")))</f>
        <v>1</v>
      </c>
      <c r="E35" s="307" t="str">
        <f>IF($E$8&gt;=DATE(2023,5,8),IF('別紙3-3_要件ﾁｪｯｸﾘｽﾄ(0508以降)'!$C$28="×","",IF(AND(踏み台シート!E245=1,踏み台シート!E459=1),2,IF(踏み台シート!E245=1,1,""))),IF(AND(踏み台シート!E245=1,踏み台シート!E459=1),2,IF(踏み台シート!E245=1,1,"")))</f>
        <v/>
      </c>
      <c r="F35" s="307" t="str">
        <f>IF($F$8&gt;=DATE(2023,5,8),IF('別紙3-3_要件ﾁｪｯｸﾘｽﾄ(0508以降)'!$C$28="×","",IF(AND(踏み台シート!F245=1,踏み台シート!F459=1),2,IF(踏み台シート!F245=1,1,""))),IF(AND(踏み台シート!F245=1,踏み台シート!F459=1),2,IF(踏み台シート!F245=1,1,"")))</f>
        <v/>
      </c>
      <c r="G35" s="307" t="str">
        <f>IF($G$8&gt;=DATE(2023,5,8),IF('別紙3-3_要件ﾁｪｯｸﾘｽﾄ(0508以降)'!$C$28="×","",IF(AND(踏み台シート!G245=1,踏み台シート!G459=1),2,IF(踏み台シート!G245=1,1,""))),IF(AND(踏み台シート!G245=1,踏み台シート!G459=1),2,IF(踏み台シート!G245=1,1,"")))</f>
        <v/>
      </c>
      <c r="H35" s="307" t="str">
        <f>IF($H$8&gt;=DATE(2023,5,8),IF('別紙3-3_要件ﾁｪｯｸﾘｽﾄ(0508以降)'!$C$28="×","",IF(AND(踏み台シート!H245=1,踏み台シート!H459=1),2,IF(踏み台シート!H245=1,1,""))),IF(AND(踏み台シート!H245=1,踏み台シート!H459=1),2,IF(踏み台シート!H245=1,1,"")))</f>
        <v/>
      </c>
      <c r="I35" s="307" t="str">
        <f>IF($I$8&gt;=DATE(2023,5,8),IF('別紙3-3_要件ﾁｪｯｸﾘｽﾄ(0508以降)'!$C$28="×","",IF(AND(踏み台シート!I245=1,踏み台シート!I459=1),2,IF(踏み台シート!I245=1,1,""))),IF(AND(踏み台シート!I245=1,踏み台シート!I459=1),2,IF(踏み台シート!I245=1,1,"")))</f>
        <v/>
      </c>
      <c r="J35" s="307" t="str">
        <f>IF($J$8&gt;=DATE(2023,5,8),IF('別紙3-3_要件ﾁｪｯｸﾘｽﾄ(0508以降)'!$C$28="×","",IF(AND(踏み台シート!J245=1,踏み台シート!J459=1),2,IF(踏み台シート!J245=1,1,""))),IF(AND(踏み台シート!J245=1,踏み台シート!J459=1),2,IF(踏み台シート!J245=1,1,"")))</f>
        <v/>
      </c>
      <c r="K35" s="307" t="str">
        <f>IF($K$8&gt;=DATE(2023,5,8),IF('別紙3-3_要件ﾁｪｯｸﾘｽﾄ(0508以降)'!$C$28="×","",IF(AND(踏み台シート!K245=1,踏み台シート!K459=1),2,IF(踏み台シート!K245=1,1,""))),IF(AND(踏み台シート!K245=1,踏み台シート!K459=1),2,IF(踏み台シート!K245=1,1,"")))</f>
        <v/>
      </c>
      <c r="L35" s="307" t="str">
        <f>IF($L$8&gt;=DATE(2023,5,8),IF('別紙3-3_要件ﾁｪｯｸﾘｽﾄ(0508以降)'!$C$28="×","",IF(AND(踏み台シート!L245=1,踏み台シート!L459=1),2,IF(踏み台シート!L245=1,1,""))),IF(AND(踏み台シート!L245=1,踏み台シート!L459=1),2,IF(踏み台シート!L245=1,1,"")))</f>
        <v/>
      </c>
      <c r="M35" s="307" t="str">
        <f>IF($M$8&gt;=DATE(2023,5,8),IF('別紙3-3_要件ﾁｪｯｸﾘｽﾄ(0508以降)'!$C$28="×","",IF(AND(踏み台シート!M245=1,踏み台シート!M459=1),2,IF(踏み台シート!M245=1,1,""))),IF(AND(踏み台シート!M245=1,踏み台シート!M459=1),2,IF(踏み台シート!M245=1,1,"")))</f>
        <v/>
      </c>
      <c r="N35" s="307" t="str">
        <f>IF($N$8&gt;=DATE(2023,5,8),IF('別紙3-3_要件ﾁｪｯｸﾘｽﾄ(0508以降)'!$C$28="×","",IF(AND(踏み台シート!N245=1,踏み台シート!N459=1),2,IF(踏み台シート!N245=1,1,""))),IF(AND(踏み台シート!N245=1,踏み台シート!N459=1),2,IF(踏み台シート!N245=1,1,"")))</f>
        <v/>
      </c>
      <c r="O35" s="307" t="str">
        <f>IF($O$8&gt;=DATE(2023,5,8),IF('別紙3-3_要件ﾁｪｯｸﾘｽﾄ(0508以降)'!$C$28="×","",IF(AND(踏み台シート!O245=1,踏み台シート!O459=1),2,IF(踏み台シート!O245=1,1,""))),IF(AND(踏み台シート!O245=1,踏み台シート!O459=1),2,IF(踏み台シート!O245=1,1,"")))</f>
        <v/>
      </c>
      <c r="P35" s="307" t="str">
        <f>IF($P$8&gt;=DATE(2023,5,8),IF('別紙3-3_要件ﾁｪｯｸﾘｽﾄ(0508以降)'!$C$28="×","",IF(AND(踏み台シート!P245=1,踏み台シート!P459=1),2,IF(踏み台シート!P245=1,1,""))),IF(AND(踏み台シート!P245=1,踏み台シート!P459=1),2,IF(踏み台シート!P245=1,1,"")))</f>
        <v/>
      </c>
      <c r="Q35" s="307" t="str">
        <f>IF($Q$8&gt;=DATE(2023,5,8),IF('別紙3-3_要件ﾁｪｯｸﾘｽﾄ(0508以降)'!$C$28="×","",IF(AND(踏み台シート!Q245=1,踏み台シート!Q459=1),2,IF(踏み台シート!Q245=1,1,""))),IF(AND(踏み台シート!Q245=1,踏み台シート!Q459=1),2,IF(踏み台シート!Q245=1,1,"")))</f>
        <v/>
      </c>
      <c r="R35" s="307" t="str">
        <f>IF($R$8&gt;=DATE(2023,5,8),IF('別紙3-3_要件ﾁｪｯｸﾘｽﾄ(0508以降)'!$C$28="×","",IF(AND(踏み台シート!R245=1,踏み台シート!R459=1),2,IF(踏み台シート!R245=1,1,""))),IF(AND(踏み台シート!R245=1,踏み台シート!R459=1),2,IF(踏み台シート!R245=1,1,"")))</f>
        <v/>
      </c>
      <c r="S35" s="307" t="str">
        <f>IF($S$8&gt;=DATE(2023,5,8),IF('別紙3-3_要件ﾁｪｯｸﾘｽﾄ(0508以降)'!$C$28="×","",IF(AND(踏み台シート!S245=1,踏み台シート!S459=1),2,IF(踏み台シート!S245=1,1,""))),IF(AND(踏み台シート!S245=1,踏み台シート!S459=1),2,IF(踏み台シート!S245=1,1,"")))</f>
        <v/>
      </c>
      <c r="T35" s="307" t="str">
        <f>IF($T$8&gt;=DATE(2023,5,8),IF('別紙3-3_要件ﾁｪｯｸﾘｽﾄ(0508以降)'!$C$28="×","",IF(AND(踏み台シート!T245=1,踏み台シート!T459=1),2,IF(踏み台シート!T245=1,1,""))),IF(AND(踏み台シート!T245=1,踏み台シート!T459=1),2,IF(踏み台シート!T245=1,1,"")))</f>
        <v/>
      </c>
      <c r="U35" s="307" t="str">
        <f>IF($U$8&gt;=DATE(2023,5,8),IF('別紙3-3_要件ﾁｪｯｸﾘｽﾄ(0508以降)'!$C$28="×","",IF(AND(踏み台シート!U245=1,踏み台シート!U459=1),2,IF(踏み台シート!U245=1,1,""))),IF(AND(踏み台シート!U245=1,踏み台シート!U459=1),2,IF(踏み台シート!U245=1,1,"")))</f>
        <v/>
      </c>
      <c r="V35" s="307" t="str">
        <f>IF($V$8&gt;=DATE(2023,5,8),IF('別紙3-3_要件ﾁｪｯｸﾘｽﾄ(0508以降)'!$C$28="×","",IF(AND(踏み台シート!V245=1,踏み台シート!V459=1),2,IF(踏み台シート!V245=1,1,""))),IF(AND(踏み台シート!V245=1,踏み台シート!V459=1),2,IF(踏み台シート!V245=1,1,"")))</f>
        <v/>
      </c>
      <c r="W35" s="307" t="str">
        <f>IF($W$8&gt;=DATE(2023,5,8),IF('別紙3-3_要件ﾁｪｯｸﾘｽﾄ(0508以降)'!$C$28="×","",IF(AND(踏み台シート!W245=1,踏み台シート!W459=1),2,IF(踏み台シート!W245=1,1,""))),IF(AND(踏み台シート!W245=1,踏み台シート!W459=1),2,IF(踏み台シート!W245=1,1,"")))</f>
        <v/>
      </c>
      <c r="X35" s="307" t="str">
        <f>IF($X$8&gt;=DATE(2023,5,8),IF('別紙3-3_要件ﾁｪｯｸﾘｽﾄ(0508以降)'!$C$28="×","",IF(AND(踏み台シート!X245=1,踏み台シート!X459=1),2,IF(踏み台シート!X245=1,1,""))),IF(AND(踏み台シート!X245=1,踏み台シート!X459=1),2,IF(踏み台シート!X245=1,1,"")))</f>
        <v/>
      </c>
      <c r="Y35" s="307" t="str">
        <f>IF($Y$8&gt;=DATE(2023,5,8),IF('別紙3-3_要件ﾁｪｯｸﾘｽﾄ(0508以降)'!$C$28="×","",IF(AND(踏み台シート!Y245=1,踏み台シート!Y459=1),2,IF(踏み台シート!Y245=1,1,""))),IF(AND(踏み台シート!Y245=1,踏み台シート!Y459=1),2,IF(踏み台シート!Y245=1,1,"")))</f>
        <v/>
      </c>
      <c r="Z35" s="307" t="str">
        <f>IF($Z$8&gt;=DATE(2023,5,8),IF('別紙3-3_要件ﾁｪｯｸﾘｽﾄ(0508以降)'!$C$28="×","",IF(AND(踏み台シート!Z245=1,踏み台シート!Z459=1),2,IF(踏み台シート!Z245=1,1,""))),IF(AND(踏み台シート!Z245=1,踏み台シート!Z459=1),2,IF(踏み台シート!Z245=1,1,"")))</f>
        <v/>
      </c>
      <c r="AA35" s="307" t="str">
        <f>IF($AA$8&gt;=DATE(2023,5,8),IF('別紙3-3_要件ﾁｪｯｸﾘｽﾄ(0508以降)'!$C$28="×","",IF(AND(踏み台シート!AA245=1,踏み台シート!AA459=1),2,IF(踏み台シート!AA245=1,1,""))),IF(AND(踏み台シート!AA245=1,踏み台シート!AA459=1),2,IF(踏み台シート!AA245=1,1,"")))</f>
        <v/>
      </c>
      <c r="AB35" s="307" t="str">
        <f>IF($AB$8&gt;=DATE(2023,5,8),IF('別紙3-3_要件ﾁｪｯｸﾘｽﾄ(0508以降)'!$C$28="×","",IF(AND(踏み台シート!AB245=1,踏み台シート!AB459=1),2,IF(踏み台シート!AB245=1,1,""))),IF(AND(踏み台シート!AB245=1,踏み台シート!AB459=1),2,IF(踏み台シート!AB245=1,1,"")))</f>
        <v/>
      </c>
      <c r="AC35" s="307" t="str">
        <f>IF($AC$8&gt;=DATE(2023,5,8),IF('別紙3-3_要件ﾁｪｯｸﾘｽﾄ(0508以降)'!$C$28="×","",IF(AND(踏み台シート!AC245=1,踏み台シート!AC459=1),2,IF(踏み台シート!AC245=1,1,""))),IF(AND(踏み台シート!AC245=1,踏み台シート!AC459=1),2,IF(踏み台シート!AC245=1,1,"")))</f>
        <v/>
      </c>
      <c r="AD35" s="307" t="str">
        <f>IF($AD$8&gt;=DATE(2023,5,8),IF('別紙3-3_要件ﾁｪｯｸﾘｽﾄ(0508以降)'!$C$28="×","",IF(AND(踏み台シート!AD245=1,踏み台シート!AD459=1),2,IF(踏み台シート!AD245=1,1,""))),IF(AND(踏み台シート!AD245=1,踏み台シート!AD459=1),2,IF(踏み台シート!AD245=1,1,"")))</f>
        <v/>
      </c>
      <c r="AE35" s="307" t="str">
        <f>IF($AE$8&gt;=DATE(2023,5,8),IF('別紙3-3_要件ﾁｪｯｸﾘｽﾄ(0508以降)'!$C$28="×","",IF(AND(踏み台シート!AE245=1,踏み台シート!AE459=1),2,IF(踏み台シート!AE245=1,1,""))),IF(AND(踏み台シート!AE245=1,踏み台シート!AE459=1),2,IF(踏み台シート!AE245=1,1,"")))</f>
        <v/>
      </c>
      <c r="AF35" s="307" t="str">
        <f>IF($AF$8&gt;=DATE(2023,5,8),IF('別紙3-3_要件ﾁｪｯｸﾘｽﾄ(0508以降)'!$C$28="×","",IF(AND(踏み台シート!AF245=1,踏み台シート!AF459=1),2,IF(踏み台シート!AF245=1,1,""))),IF(AND(踏み台シート!AF245=1,踏み台シート!AF459=1),2,IF(踏み台シート!AF245=1,1,"")))</f>
        <v/>
      </c>
      <c r="AG35" s="307" t="str">
        <f>IF($AG$8&gt;=DATE(2023,5,8),IF('別紙3-3_要件ﾁｪｯｸﾘｽﾄ(0508以降)'!$C$28="×","",IF(AND(踏み台シート!AG245=1,踏み台シート!AG459=1),2,IF(踏み台シート!AG245=1,1,""))),IF(AND(踏み台シート!AG245=1,踏み台シート!AG459=1),2,IF(踏み台シート!AG245=1,1,"")))</f>
        <v/>
      </c>
      <c r="AH35" s="307" t="str">
        <f>IF($AH$8&gt;=DATE(2023,5,8),IF('別紙3-3_要件ﾁｪｯｸﾘｽﾄ(0508以降)'!$C$28="×","",IF(AND(踏み台シート!AH245=1,踏み台シート!AH459=1),2,IF(踏み台シート!AH245=1,1,""))),IF(AND(踏み台シート!AH245=1,踏み台シート!AH459=1),2,IF(踏み台シート!AH245=1,1,"")))</f>
        <v/>
      </c>
      <c r="AI35" s="307" t="str">
        <f>IF($AI$8&gt;=DATE(2023,5,8),IF('別紙3-3_要件ﾁｪｯｸﾘｽﾄ(0508以降)'!$C$28="×","",IF(AND(踏み台シート!AI245=1,踏み台シート!AI459=1),2,IF(踏み台シート!AI245=1,1,""))),IF(AND(踏み台シート!AI245=1,踏み台シート!AI459=1),2,IF(踏み台シート!AI245=1,1,"")))</f>
        <v/>
      </c>
      <c r="AJ35" s="307" t="str">
        <f>IF($AJ$8&gt;=DATE(2023,5,8),IF('別紙3-3_要件ﾁｪｯｸﾘｽﾄ(0508以降)'!$C$28="×","",IF(AND(踏み台シート!AJ245=1,踏み台シート!AJ459=1),2,IF(踏み台シート!AJ245=1,1,""))),IF(AND(踏み台シート!AJ245=1,踏み台シート!AJ459=1),2,IF(踏み台シート!AJ245=1,1,"")))</f>
        <v/>
      </c>
      <c r="AK35" s="307" t="str">
        <f>IF($AK$8&gt;=DATE(2023,5,8),IF('別紙3-3_要件ﾁｪｯｸﾘｽﾄ(0508以降)'!$C$28="×","",IF(AND(踏み台シート!AK245=1,踏み台シート!AK459=1),2,IF(踏み台シート!AK245=1,1,""))),IF(AND(踏み台シート!AK245=1,踏み台シート!AK459=1),2,IF(踏み台シート!AK245=1,1,"")))</f>
        <v/>
      </c>
      <c r="AL35" s="307" t="str">
        <f>IF($AL$8&gt;=DATE(2023,5,8),IF('別紙3-3_要件ﾁｪｯｸﾘｽﾄ(0508以降)'!$C$28="×","",IF(AND(踏み台シート!AL245=1,踏み台シート!AL459=1),2,IF(踏み台シート!AL245=1,1,""))),IF(AND(踏み台シート!AL245=1,踏み台シート!AL459=1),2,IF(踏み台シート!AL245=1,1,"")))</f>
        <v/>
      </c>
      <c r="AM35" s="307" t="str">
        <f>IF($AM$8&gt;=DATE(2023,5,8),IF('別紙3-3_要件ﾁｪｯｸﾘｽﾄ(0508以降)'!$C$28="×","",IF(AND(踏み台シート!AM245=1,踏み台シート!AM459=1),2,IF(踏み台シート!AM245=1,1,""))),IF(AND(踏み台シート!AM245=1,踏み台シート!AM459=1),2,IF(踏み台シート!AM245=1,1,"")))</f>
        <v/>
      </c>
      <c r="AN35" s="307" t="str">
        <f>IF($AN$8&gt;=DATE(2023,5,8),IF('別紙3-3_要件ﾁｪｯｸﾘｽﾄ(0508以降)'!$C$28="×","",IF(AND(踏み台シート!AN245=1,踏み台シート!AN459=1),2,IF(踏み台シート!AN245=1,1,""))),IF(AND(踏み台シート!AN245=1,踏み台シート!AN459=1),2,IF(踏み台シート!AN245=1,1,"")))</f>
        <v/>
      </c>
      <c r="AO35" s="307" t="str">
        <f>IF($AO$8&gt;=DATE(2023,5,8),IF('別紙3-3_要件ﾁｪｯｸﾘｽﾄ(0508以降)'!$C$28="×","",IF(AND(踏み台シート!AO245=1,踏み台シート!AO459=1),2,IF(踏み台シート!AO245=1,1,""))),IF(AND(踏み台シート!AO245=1,踏み台シート!AO459=1),2,IF(踏み台シート!AO245=1,1,"")))</f>
        <v/>
      </c>
      <c r="AP35" s="307" t="str">
        <f>IF($AP$8&gt;=DATE(2023,5,8),IF('別紙3-3_要件ﾁｪｯｸﾘｽﾄ(0508以降)'!$C$28="×","",IF(AND(踏み台シート!AP245=1,踏み台シート!AP459=1),2,IF(踏み台シート!AP245=1,1,""))),IF(AND(踏み台シート!AP245=1,踏み台シート!AP459=1),2,IF(踏み台シート!AP245=1,1,"")))</f>
        <v/>
      </c>
      <c r="AQ35" s="307" t="str">
        <f>IF($AQ$8&gt;=DATE(2023,5,8),IF('別紙3-3_要件ﾁｪｯｸﾘｽﾄ(0508以降)'!$C$28="×","",IF(AND(踏み台シート!AQ245=1,踏み台シート!AQ459=1),2,IF(踏み台シート!AQ245=1,1,""))),IF(AND(踏み台シート!AQ245=1,踏み台シート!AQ459=1),2,IF(踏み台シート!AQ245=1,1,"")))</f>
        <v/>
      </c>
      <c r="AR35" s="307" t="str">
        <f>IF($AR$8&gt;=DATE(2023,5,8),IF('別紙3-3_要件ﾁｪｯｸﾘｽﾄ(0508以降)'!$C$28="×","",IF(AND(踏み台シート!AR245=1,踏み台シート!AR459=1),2,IF(踏み台シート!AR245=1,1,""))),IF(AND(踏み台シート!AR245=1,踏み台シート!AR459=1),2,IF(踏み台シート!AR245=1,1,"")))</f>
        <v/>
      </c>
      <c r="AS35" s="307" t="str">
        <f>IF($AS$8&gt;=DATE(2023,5,8),IF('別紙3-3_要件ﾁｪｯｸﾘｽﾄ(0508以降)'!$C$28="×","",IF(AND(踏み台シート!AS245=1,踏み台シート!AS459=1),2,IF(踏み台シート!AS245=1,1,""))),IF(AND(踏み台シート!AS245=1,踏み台シート!AS459=1),2,IF(踏み台シート!AS245=1,1,"")))</f>
        <v/>
      </c>
      <c r="AT35" s="307" t="str">
        <f>IF($AT$8&gt;=DATE(2023,5,8),IF('別紙3-3_要件ﾁｪｯｸﾘｽﾄ(0508以降)'!$C$28="×","",IF(AND(踏み台シート!AT245=1,踏み台シート!AT459=1),2,IF(踏み台シート!AT245=1,1,""))),IF(AND(踏み台シート!AT245=1,踏み台シート!AT459=1),2,IF(踏み台シート!AT245=1,1,"")))</f>
        <v/>
      </c>
      <c r="AU35" s="307" t="str">
        <f>IF($AU$8&gt;=DATE(2023,5,8),IF('別紙3-3_要件ﾁｪｯｸﾘｽﾄ(0508以降)'!$C$28="×","",IF(AND(踏み台シート!AU245=1,踏み台シート!AU459=1),2,IF(踏み台シート!AU245=1,1,""))),IF(AND(踏み台シート!AU245=1,踏み台シート!AU459=1),2,IF(踏み台シート!AU245=1,1,"")))</f>
        <v/>
      </c>
      <c r="AV35" s="307" t="str">
        <f>IF($AV$8&gt;=DATE(2023,5,8),IF('別紙3-3_要件ﾁｪｯｸﾘｽﾄ(0508以降)'!$C$28="×","",IF(AND(踏み台シート!AV245=1,踏み台シート!AV459=1),2,IF(踏み台シート!AV245=1,1,""))),IF(AND(踏み台シート!AV245=1,踏み台シート!AV459=1),2,IF(踏み台シート!AV245=1,1,"")))</f>
        <v/>
      </c>
      <c r="AW35" s="307" t="str">
        <f>IF($AW$8&gt;=DATE(2023,5,8),IF('別紙3-3_要件ﾁｪｯｸﾘｽﾄ(0508以降)'!$C$28="×","",IF(AND(踏み台シート!AW245=1,踏み台シート!AW459=1),2,IF(踏み台シート!AW245=1,1,""))),IF(AND(踏み台シート!AW245=1,踏み台シート!AW459=1),2,IF(踏み台シート!AW245=1,1,"")))</f>
        <v/>
      </c>
      <c r="AX35" s="307" t="str">
        <f>IF($AX$8&gt;=DATE(2023,5,8),IF('別紙3-3_要件ﾁｪｯｸﾘｽﾄ(0508以降)'!$C$28="×","",IF(AND(踏み台シート!AX245=1,踏み台シート!AX459=1),2,IF(踏み台シート!AX245=1,1,""))),IF(AND(踏み台シート!AX245=1,踏み台シート!AX459=1),2,IF(踏み台シート!AX245=1,1,"")))</f>
        <v/>
      </c>
      <c r="AY35" s="307" t="str">
        <f>IF($AY$8&gt;=DATE(2023,5,8),IF('別紙3-3_要件ﾁｪｯｸﾘｽﾄ(0508以降)'!$C$28="×","",IF(AND(踏み台シート!AY245=1,踏み台シート!AY459=1),2,IF(踏み台シート!AY245=1,1,""))),IF(AND(踏み台シート!AY245=1,踏み台シート!AY459=1),2,IF(踏み台シート!AY245=1,1,"")))</f>
        <v/>
      </c>
      <c r="AZ35" s="307" t="str">
        <f>IF($AZ$8&gt;=DATE(2023,5,8),IF('別紙3-3_要件ﾁｪｯｸﾘｽﾄ(0508以降)'!$C$28="×","",IF(AND(踏み台シート!AZ245=1,踏み台シート!AZ459=1),2,IF(踏み台シート!AZ245=1,1,""))),IF(AND(踏み台シート!AZ245=1,踏み台シート!AZ459=1),2,IF(踏み台シート!AZ245=1,1,"")))</f>
        <v/>
      </c>
      <c r="BA35" s="307" t="str">
        <f>IF($BA$8&gt;=DATE(2023,5,8),IF('別紙3-3_要件ﾁｪｯｸﾘｽﾄ(0508以降)'!$C$28="×","",IF(AND(踏み台シート!BA245=1,踏み台シート!BA459=1),2,IF(踏み台シート!BA245=1,1,""))),IF(AND(踏み台シート!BA245=1,踏み台シート!BA459=1),2,IF(踏み台シート!BA245=1,1,"")))</f>
        <v/>
      </c>
      <c r="BB35" s="311" t="str">
        <f t="shared" si="2"/>
        <v/>
      </c>
      <c r="BC35" s="300" t="str">
        <f t="shared" si="3"/>
        <v/>
      </c>
      <c r="BD35" s="300" t="str">
        <f t="shared" si="4"/>
        <v/>
      </c>
    </row>
    <row r="36" spans="1:56" ht="24" customHeight="1">
      <c r="A36" s="307" t="str">
        <f t="shared" si="5"/>
        <v/>
      </c>
      <c r="B36" s="313" t="str">
        <f>IF('別紙3-1_区分⑤所要額内訳'!B38="","",'別紙3-1_区分⑤所要額内訳'!B38)</f>
        <v/>
      </c>
      <c r="C36" s="307" t="str">
        <f>IF('別紙3-1_区分⑤所要額内訳'!C38="","",'別紙3-1_区分⑤所要額内訳'!C38)</f>
        <v/>
      </c>
      <c r="D36" s="307">
        <f>IF($D$8&gt;=DATE(2023,5,8),IF('別紙3-3_要件ﾁｪｯｸﾘｽﾄ(0508以降)'!$C$28="×","",IF(AND(踏み台シート!D246=1,踏み台シート!D460=1),2,IF(踏み台シート!D246=1,1,""))),IF(AND(踏み台シート!D246=1,踏み台シート!D460=1),2,IF(踏み台シート!D246=1,1,"")))</f>
        <v>1</v>
      </c>
      <c r="E36" s="307" t="str">
        <f>IF($E$8&gt;=DATE(2023,5,8),IF('別紙3-3_要件ﾁｪｯｸﾘｽﾄ(0508以降)'!$C$28="×","",IF(AND(踏み台シート!E246=1,踏み台シート!E460=1),2,IF(踏み台シート!E246=1,1,""))),IF(AND(踏み台シート!E246=1,踏み台シート!E460=1),2,IF(踏み台シート!E246=1,1,"")))</f>
        <v/>
      </c>
      <c r="F36" s="307" t="str">
        <f>IF($F$8&gt;=DATE(2023,5,8),IF('別紙3-3_要件ﾁｪｯｸﾘｽﾄ(0508以降)'!$C$28="×","",IF(AND(踏み台シート!F246=1,踏み台シート!F460=1),2,IF(踏み台シート!F246=1,1,""))),IF(AND(踏み台シート!F246=1,踏み台シート!F460=1),2,IF(踏み台シート!F246=1,1,"")))</f>
        <v/>
      </c>
      <c r="G36" s="307" t="str">
        <f>IF($G$8&gt;=DATE(2023,5,8),IF('別紙3-3_要件ﾁｪｯｸﾘｽﾄ(0508以降)'!$C$28="×","",IF(AND(踏み台シート!G246=1,踏み台シート!G460=1),2,IF(踏み台シート!G246=1,1,""))),IF(AND(踏み台シート!G246=1,踏み台シート!G460=1),2,IF(踏み台シート!G246=1,1,"")))</f>
        <v/>
      </c>
      <c r="H36" s="307" t="str">
        <f>IF($H$8&gt;=DATE(2023,5,8),IF('別紙3-3_要件ﾁｪｯｸﾘｽﾄ(0508以降)'!$C$28="×","",IF(AND(踏み台シート!H246=1,踏み台シート!H460=1),2,IF(踏み台シート!H246=1,1,""))),IF(AND(踏み台シート!H246=1,踏み台シート!H460=1),2,IF(踏み台シート!H246=1,1,"")))</f>
        <v/>
      </c>
      <c r="I36" s="307" t="str">
        <f>IF($I$8&gt;=DATE(2023,5,8),IF('別紙3-3_要件ﾁｪｯｸﾘｽﾄ(0508以降)'!$C$28="×","",IF(AND(踏み台シート!I246=1,踏み台シート!I460=1),2,IF(踏み台シート!I246=1,1,""))),IF(AND(踏み台シート!I246=1,踏み台シート!I460=1),2,IF(踏み台シート!I246=1,1,"")))</f>
        <v/>
      </c>
      <c r="J36" s="307" t="str">
        <f>IF($J$8&gt;=DATE(2023,5,8),IF('別紙3-3_要件ﾁｪｯｸﾘｽﾄ(0508以降)'!$C$28="×","",IF(AND(踏み台シート!J246=1,踏み台シート!J460=1),2,IF(踏み台シート!J246=1,1,""))),IF(AND(踏み台シート!J246=1,踏み台シート!J460=1),2,IF(踏み台シート!J246=1,1,"")))</f>
        <v/>
      </c>
      <c r="K36" s="307" t="str">
        <f>IF($K$8&gt;=DATE(2023,5,8),IF('別紙3-3_要件ﾁｪｯｸﾘｽﾄ(0508以降)'!$C$28="×","",IF(AND(踏み台シート!K246=1,踏み台シート!K460=1),2,IF(踏み台シート!K246=1,1,""))),IF(AND(踏み台シート!K246=1,踏み台シート!K460=1),2,IF(踏み台シート!K246=1,1,"")))</f>
        <v/>
      </c>
      <c r="L36" s="307" t="str">
        <f>IF($L$8&gt;=DATE(2023,5,8),IF('別紙3-3_要件ﾁｪｯｸﾘｽﾄ(0508以降)'!$C$28="×","",IF(AND(踏み台シート!L246=1,踏み台シート!L460=1),2,IF(踏み台シート!L246=1,1,""))),IF(AND(踏み台シート!L246=1,踏み台シート!L460=1),2,IF(踏み台シート!L246=1,1,"")))</f>
        <v/>
      </c>
      <c r="M36" s="307" t="str">
        <f>IF($M$8&gt;=DATE(2023,5,8),IF('別紙3-3_要件ﾁｪｯｸﾘｽﾄ(0508以降)'!$C$28="×","",IF(AND(踏み台シート!M246=1,踏み台シート!M460=1),2,IF(踏み台シート!M246=1,1,""))),IF(AND(踏み台シート!M246=1,踏み台シート!M460=1),2,IF(踏み台シート!M246=1,1,"")))</f>
        <v/>
      </c>
      <c r="N36" s="307" t="str">
        <f>IF($N$8&gt;=DATE(2023,5,8),IF('別紙3-3_要件ﾁｪｯｸﾘｽﾄ(0508以降)'!$C$28="×","",IF(AND(踏み台シート!N246=1,踏み台シート!N460=1),2,IF(踏み台シート!N246=1,1,""))),IF(AND(踏み台シート!N246=1,踏み台シート!N460=1),2,IF(踏み台シート!N246=1,1,"")))</f>
        <v/>
      </c>
      <c r="O36" s="307" t="str">
        <f>IF($O$8&gt;=DATE(2023,5,8),IF('別紙3-3_要件ﾁｪｯｸﾘｽﾄ(0508以降)'!$C$28="×","",IF(AND(踏み台シート!O246=1,踏み台シート!O460=1),2,IF(踏み台シート!O246=1,1,""))),IF(AND(踏み台シート!O246=1,踏み台シート!O460=1),2,IF(踏み台シート!O246=1,1,"")))</f>
        <v/>
      </c>
      <c r="P36" s="307" t="str">
        <f>IF($P$8&gt;=DATE(2023,5,8),IF('別紙3-3_要件ﾁｪｯｸﾘｽﾄ(0508以降)'!$C$28="×","",IF(AND(踏み台シート!P246=1,踏み台シート!P460=1),2,IF(踏み台シート!P246=1,1,""))),IF(AND(踏み台シート!P246=1,踏み台シート!P460=1),2,IF(踏み台シート!P246=1,1,"")))</f>
        <v/>
      </c>
      <c r="Q36" s="307" t="str">
        <f>IF($Q$8&gt;=DATE(2023,5,8),IF('別紙3-3_要件ﾁｪｯｸﾘｽﾄ(0508以降)'!$C$28="×","",IF(AND(踏み台シート!Q246=1,踏み台シート!Q460=1),2,IF(踏み台シート!Q246=1,1,""))),IF(AND(踏み台シート!Q246=1,踏み台シート!Q460=1),2,IF(踏み台シート!Q246=1,1,"")))</f>
        <v/>
      </c>
      <c r="R36" s="307" t="str">
        <f>IF($R$8&gt;=DATE(2023,5,8),IF('別紙3-3_要件ﾁｪｯｸﾘｽﾄ(0508以降)'!$C$28="×","",IF(AND(踏み台シート!R246=1,踏み台シート!R460=1),2,IF(踏み台シート!R246=1,1,""))),IF(AND(踏み台シート!R246=1,踏み台シート!R460=1),2,IF(踏み台シート!R246=1,1,"")))</f>
        <v/>
      </c>
      <c r="S36" s="307" t="str">
        <f>IF($S$8&gt;=DATE(2023,5,8),IF('別紙3-3_要件ﾁｪｯｸﾘｽﾄ(0508以降)'!$C$28="×","",IF(AND(踏み台シート!S246=1,踏み台シート!S460=1),2,IF(踏み台シート!S246=1,1,""))),IF(AND(踏み台シート!S246=1,踏み台シート!S460=1),2,IF(踏み台シート!S246=1,1,"")))</f>
        <v/>
      </c>
      <c r="T36" s="307" t="str">
        <f>IF($T$8&gt;=DATE(2023,5,8),IF('別紙3-3_要件ﾁｪｯｸﾘｽﾄ(0508以降)'!$C$28="×","",IF(AND(踏み台シート!T246=1,踏み台シート!T460=1),2,IF(踏み台シート!T246=1,1,""))),IF(AND(踏み台シート!T246=1,踏み台シート!T460=1),2,IF(踏み台シート!T246=1,1,"")))</f>
        <v/>
      </c>
      <c r="U36" s="307" t="str">
        <f>IF($U$8&gt;=DATE(2023,5,8),IF('別紙3-3_要件ﾁｪｯｸﾘｽﾄ(0508以降)'!$C$28="×","",IF(AND(踏み台シート!U246=1,踏み台シート!U460=1),2,IF(踏み台シート!U246=1,1,""))),IF(AND(踏み台シート!U246=1,踏み台シート!U460=1),2,IF(踏み台シート!U246=1,1,"")))</f>
        <v/>
      </c>
      <c r="V36" s="307" t="str">
        <f>IF($V$8&gt;=DATE(2023,5,8),IF('別紙3-3_要件ﾁｪｯｸﾘｽﾄ(0508以降)'!$C$28="×","",IF(AND(踏み台シート!V246=1,踏み台シート!V460=1),2,IF(踏み台シート!V246=1,1,""))),IF(AND(踏み台シート!V246=1,踏み台シート!V460=1),2,IF(踏み台シート!V246=1,1,"")))</f>
        <v/>
      </c>
      <c r="W36" s="307" t="str">
        <f>IF($W$8&gt;=DATE(2023,5,8),IF('別紙3-3_要件ﾁｪｯｸﾘｽﾄ(0508以降)'!$C$28="×","",IF(AND(踏み台シート!W246=1,踏み台シート!W460=1),2,IF(踏み台シート!W246=1,1,""))),IF(AND(踏み台シート!W246=1,踏み台シート!W460=1),2,IF(踏み台シート!W246=1,1,"")))</f>
        <v/>
      </c>
      <c r="X36" s="307" t="str">
        <f>IF($X$8&gt;=DATE(2023,5,8),IF('別紙3-3_要件ﾁｪｯｸﾘｽﾄ(0508以降)'!$C$28="×","",IF(AND(踏み台シート!X246=1,踏み台シート!X460=1),2,IF(踏み台シート!X246=1,1,""))),IF(AND(踏み台シート!X246=1,踏み台シート!X460=1),2,IF(踏み台シート!X246=1,1,"")))</f>
        <v/>
      </c>
      <c r="Y36" s="307" t="str">
        <f>IF($Y$8&gt;=DATE(2023,5,8),IF('別紙3-3_要件ﾁｪｯｸﾘｽﾄ(0508以降)'!$C$28="×","",IF(AND(踏み台シート!Y246=1,踏み台シート!Y460=1),2,IF(踏み台シート!Y246=1,1,""))),IF(AND(踏み台シート!Y246=1,踏み台シート!Y460=1),2,IF(踏み台シート!Y246=1,1,"")))</f>
        <v/>
      </c>
      <c r="Z36" s="307" t="str">
        <f>IF($Z$8&gt;=DATE(2023,5,8),IF('別紙3-3_要件ﾁｪｯｸﾘｽﾄ(0508以降)'!$C$28="×","",IF(AND(踏み台シート!Z246=1,踏み台シート!Z460=1),2,IF(踏み台シート!Z246=1,1,""))),IF(AND(踏み台シート!Z246=1,踏み台シート!Z460=1),2,IF(踏み台シート!Z246=1,1,"")))</f>
        <v/>
      </c>
      <c r="AA36" s="307" t="str">
        <f>IF($AA$8&gt;=DATE(2023,5,8),IF('別紙3-3_要件ﾁｪｯｸﾘｽﾄ(0508以降)'!$C$28="×","",IF(AND(踏み台シート!AA246=1,踏み台シート!AA460=1),2,IF(踏み台シート!AA246=1,1,""))),IF(AND(踏み台シート!AA246=1,踏み台シート!AA460=1),2,IF(踏み台シート!AA246=1,1,"")))</f>
        <v/>
      </c>
      <c r="AB36" s="307" t="str">
        <f>IF($AB$8&gt;=DATE(2023,5,8),IF('別紙3-3_要件ﾁｪｯｸﾘｽﾄ(0508以降)'!$C$28="×","",IF(AND(踏み台シート!AB246=1,踏み台シート!AB460=1),2,IF(踏み台シート!AB246=1,1,""))),IF(AND(踏み台シート!AB246=1,踏み台シート!AB460=1),2,IF(踏み台シート!AB246=1,1,"")))</f>
        <v/>
      </c>
      <c r="AC36" s="307" t="str">
        <f>IF($AC$8&gt;=DATE(2023,5,8),IF('別紙3-3_要件ﾁｪｯｸﾘｽﾄ(0508以降)'!$C$28="×","",IF(AND(踏み台シート!AC246=1,踏み台シート!AC460=1),2,IF(踏み台シート!AC246=1,1,""))),IF(AND(踏み台シート!AC246=1,踏み台シート!AC460=1),2,IF(踏み台シート!AC246=1,1,"")))</f>
        <v/>
      </c>
      <c r="AD36" s="307" t="str">
        <f>IF($AD$8&gt;=DATE(2023,5,8),IF('別紙3-3_要件ﾁｪｯｸﾘｽﾄ(0508以降)'!$C$28="×","",IF(AND(踏み台シート!AD246=1,踏み台シート!AD460=1),2,IF(踏み台シート!AD246=1,1,""))),IF(AND(踏み台シート!AD246=1,踏み台シート!AD460=1),2,IF(踏み台シート!AD246=1,1,"")))</f>
        <v/>
      </c>
      <c r="AE36" s="307" t="str">
        <f>IF($AE$8&gt;=DATE(2023,5,8),IF('別紙3-3_要件ﾁｪｯｸﾘｽﾄ(0508以降)'!$C$28="×","",IF(AND(踏み台シート!AE246=1,踏み台シート!AE460=1),2,IF(踏み台シート!AE246=1,1,""))),IF(AND(踏み台シート!AE246=1,踏み台シート!AE460=1),2,IF(踏み台シート!AE246=1,1,"")))</f>
        <v/>
      </c>
      <c r="AF36" s="307" t="str">
        <f>IF($AF$8&gt;=DATE(2023,5,8),IF('別紙3-3_要件ﾁｪｯｸﾘｽﾄ(0508以降)'!$C$28="×","",IF(AND(踏み台シート!AF246=1,踏み台シート!AF460=1),2,IF(踏み台シート!AF246=1,1,""))),IF(AND(踏み台シート!AF246=1,踏み台シート!AF460=1),2,IF(踏み台シート!AF246=1,1,"")))</f>
        <v/>
      </c>
      <c r="AG36" s="307" t="str">
        <f>IF($AG$8&gt;=DATE(2023,5,8),IF('別紙3-3_要件ﾁｪｯｸﾘｽﾄ(0508以降)'!$C$28="×","",IF(AND(踏み台シート!AG246=1,踏み台シート!AG460=1),2,IF(踏み台シート!AG246=1,1,""))),IF(AND(踏み台シート!AG246=1,踏み台シート!AG460=1),2,IF(踏み台シート!AG246=1,1,"")))</f>
        <v/>
      </c>
      <c r="AH36" s="307" t="str">
        <f>IF($AH$8&gt;=DATE(2023,5,8),IF('別紙3-3_要件ﾁｪｯｸﾘｽﾄ(0508以降)'!$C$28="×","",IF(AND(踏み台シート!AH246=1,踏み台シート!AH460=1),2,IF(踏み台シート!AH246=1,1,""))),IF(AND(踏み台シート!AH246=1,踏み台シート!AH460=1),2,IF(踏み台シート!AH246=1,1,"")))</f>
        <v/>
      </c>
      <c r="AI36" s="307" t="str">
        <f>IF($AI$8&gt;=DATE(2023,5,8),IF('別紙3-3_要件ﾁｪｯｸﾘｽﾄ(0508以降)'!$C$28="×","",IF(AND(踏み台シート!AI246=1,踏み台シート!AI460=1),2,IF(踏み台シート!AI246=1,1,""))),IF(AND(踏み台シート!AI246=1,踏み台シート!AI460=1),2,IF(踏み台シート!AI246=1,1,"")))</f>
        <v/>
      </c>
      <c r="AJ36" s="307" t="str">
        <f>IF($AJ$8&gt;=DATE(2023,5,8),IF('別紙3-3_要件ﾁｪｯｸﾘｽﾄ(0508以降)'!$C$28="×","",IF(AND(踏み台シート!AJ246=1,踏み台シート!AJ460=1),2,IF(踏み台シート!AJ246=1,1,""))),IF(AND(踏み台シート!AJ246=1,踏み台シート!AJ460=1),2,IF(踏み台シート!AJ246=1,1,"")))</f>
        <v/>
      </c>
      <c r="AK36" s="307" t="str">
        <f>IF($AK$8&gt;=DATE(2023,5,8),IF('別紙3-3_要件ﾁｪｯｸﾘｽﾄ(0508以降)'!$C$28="×","",IF(AND(踏み台シート!AK246=1,踏み台シート!AK460=1),2,IF(踏み台シート!AK246=1,1,""))),IF(AND(踏み台シート!AK246=1,踏み台シート!AK460=1),2,IF(踏み台シート!AK246=1,1,"")))</f>
        <v/>
      </c>
      <c r="AL36" s="307" t="str">
        <f>IF($AL$8&gt;=DATE(2023,5,8),IF('別紙3-3_要件ﾁｪｯｸﾘｽﾄ(0508以降)'!$C$28="×","",IF(AND(踏み台シート!AL246=1,踏み台シート!AL460=1),2,IF(踏み台シート!AL246=1,1,""))),IF(AND(踏み台シート!AL246=1,踏み台シート!AL460=1),2,IF(踏み台シート!AL246=1,1,"")))</f>
        <v/>
      </c>
      <c r="AM36" s="307" t="str">
        <f>IF($AM$8&gt;=DATE(2023,5,8),IF('別紙3-3_要件ﾁｪｯｸﾘｽﾄ(0508以降)'!$C$28="×","",IF(AND(踏み台シート!AM246=1,踏み台シート!AM460=1),2,IF(踏み台シート!AM246=1,1,""))),IF(AND(踏み台シート!AM246=1,踏み台シート!AM460=1),2,IF(踏み台シート!AM246=1,1,"")))</f>
        <v/>
      </c>
      <c r="AN36" s="307" t="str">
        <f>IF($AN$8&gt;=DATE(2023,5,8),IF('別紙3-3_要件ﾁｪｯｸﾘｽﾄ(0508以降)'!$C$28="×","",IF(AND(踏み台シート!AN246=1,踏み台シート!AN460=1),2,IF(踏み台シート!AN246=1,1,""))),IF(AND(踏み台シート!AN246=1,踏み台シート!AN460=1),2,IF(踏み台シート!AN246=1,1,"")))</f>
        <v/>
      </c>
      <c r="AO36" s="307" t="str">
        <f>IF($AO$8&gt;=DATE(2023,5,8),IF('別紙3-3_要件ﾁｪｯｸﾘｽﾄ(0508以降)'!$C$28="×","",IF(AND(踏み台シート!AO246=1,踏み台シート!AO460=1),2,IF(踏み台シート!AO246=1,1,""))),IF(AND(踏み台シート!AO246=1,踏み台シート!AO460=1),2,IF(踏み台シート!AO246=1,1,"")))</f>
        <v/>
      </c>
      <c r="AP36" s="307" t="str">
        <f>IF($AP$8&gt;=DATE(2023,5,8),IF('別紙3-3_要件ﾁｪｯｸﾘｽﾄ(0508以降)'!$C$28="×","",IF(AND(踏み台シート!AP246=1,踏み台シート!AP460=1),2,IF(踏み台シート!AP246=1,1,""))),IF(AND(踏み台シート!AP246=1,踏み台シート!AP460=1),2,IF(踏み台シート!AP246=1,1,"")))</f>
        <v/>
      </c>
      <c r="AQ36" s="307" t="str">
        <f>IF($AQ$8&gt;=DATE(2023,5,8),IF('別紙3-3_要件ﾁｪｯｸﾘｽﾄ(0508以降)'!$C$28="×","",IF(AND(踏み台シート!AQ246=1,踏み台シート!AQ460=1),2,IF(踏み台シート!AQ246=1,1,""))),IF(AND(踏み台シート!AQ246=1,踏み台シート!AQ460=1),2,IF(踏み台シート!AQ246=1,1,"")))</f>
        <v/>
      </c>
      <c r="AR36" s="307" t="str">
        <f>IF($AR$8&gt;=DATE(2023,5,8),IF('別紙3-3_要件ﾁｪｯｸﾘｽﾄ(0508以降)'!$C$28="×","",IF(AND(踏み台シート!AR246=1,踏み台シート!AR460=1),2,IF(踏み台シート!AR246=1,1,""))),IF(AND(踏み台シート!AR246=1,踏み台シート!AR460=1),2,IF(踏み台シート!AR246=1,1,"")))</f>
        <v/>
      </c>
      <c r="AS36" s="307" t="str">
        <f>IF($AS$8&gt;=DATE(2023,5,8),IF('別紙3-3_要件ﾁｪｯｸﾘｽﾄ(0508以降)'!$C$28="×","",IF(AND(踏み台シート!AS246=1,踏み台シート!AS460=1),2,IF(踏み台シート!AS246=1,1,""))),IF(AND(踏み台シート!AS246=1,踏み台シート!AS460=1),2,IF(踏み台シート!AS246=1,1,"")))</f>
        <v/>
      </c>
      <c r="AT36" s="307" t="str">
        <f>IF($AT$8&gt;=DATE(2023,5,8),IF('別紙3-3_要件ﾁｪｯｸﾘｽﾄ(0508以降)'!$C$28="×","",IF(AND(踏み台シート!AT246=1,踏み台シート!AT460=1),2,IF(踏み台シート!AT246=1,1,""))),IF(AND(踏み台シート!AT246=1,踏み台シート!AT460=1),2,IF(踏み台シート!AT246=1,1,"")))</f>
        <v/>
      </c>
      <c r="AU36" s="307" t="str">
        <f>IF($AU$8&gt;=DATE(2023,5,8),IF('別紙3-3_要件ﾁｪｯｸﾘｽﾄ(0508以降)'!$C$28="×","",IF(AND(踏み台シート!AU246=1,踏み台シート!AU460=1),2,IF(踏み台シート!AU246=1,1,""))),IF(AND(踏み台シート!AU246=1,踏み台シート!AU460=1),2,IF(踏み台シート!AU246=1,1,"")))</f>
        <v/>
      </c>
      <c r="AV36" s="307" t="str">
        <f>IF($AV$8&gt;=DATE(2023,5,8),IF('別紙3-3_要件ﾁｪｯｸﾘｽﾄ(0508以降)'!$C$28="×","",IF(AND(踏み台シート!AV246=1,踏み台シート!AV460=1),2,IF(踏み台シート!AV246=1,1,""))),IF(AND(踏み台シート!AV246=1,踏み台シート!AV460=1),2,IF(踏み台シート!AV246=1,1,"")))</f>
        <v/>
      </c>
      <c r="AW36" s="307" t="str">
        <f>IF($AW$8&gt;=DATE(2023,5,8),IF('別紙3-3_要件ﾁｪｯｸﾘｽﾄ(0508以降)'!$C$28="×","",IF(AND(踏み台シート!AW246=1,踏み台シート!AW460=1),2,IF(踏み台シート!AW246=1,1,""))),IF(AND(踏み台シート!AW246=1,踏み台シート!AW460=1),2,IF(踏み台シート!AW246=1,1,"")))</f>
        <v/>
      </c>
      <c r="AX36" s="307" t="str">
        <f>IF($AX$8&gt;=DATE(2023,5,8),IF('別紙3-3_要件ﾁｪｯｸﾘｽﾄ(0508以降)'!$C$28="×","",IF(AND(踏み台シート!AX246=1,踏み台シート!AX460=1),2,IF(踏み台シート!AX246=1,1,""))),IF(AND(踏み台シート!AX246=1,踏み台シート!AX460=1),2,IF(踏み台シート!AX246=1,1,"")))</f>
        <v/>
      </c>
      <c r="AY36" s="307" t="str">
        <f>IF($AY$8&gt;=DATE(2023,5,8),IF('別紙3-3_要件ﾁｪｯｸﾘｽﾄ(0508以降)'!$C$28="×","",IF(AND(踏み台シート!AY246=1,踏み台シート!AY460=1),2,IF(踏み台シート!AY246=1,1,""))),IF(AND(踏み台シート!AY246=1,踏み台シート!AY460=1),2,IF(踏み台シート!AY246=1,1,"")))</f>
        <v/>
      </c>
      <c r="AZ36" s="307" t="str">
        <f>IF($AZ$8&gt;=DATE(2023,5,8),IF('別紙3-3_要件ﾁｪｯｸﾘｽﾄ(0508以降)'!$C$28="×","",IF(AND(踏み台シート!AZ246=1,踏み台シート!AZ460=1),2,IF(踏み台シート!AZ246=1,1,""))),IF(AND(踏み台シート!AZ246=1,踏み台シート!AZ460=1),2,IF(踏み台シート!AZ246=1,1,"")))</f>
        <v/>
      </c>
      <c r="BA36" s="307" t="str">
        <f>IF($BA$8&gt;=DATE(2023,5,8),IF('別紙3-3_要件ﾁｪｯｸﾘｽﾄ(0508以降)'!$C$28="×","",IF(AND(踏み台シート!BA246=1,踏み台シート!BA460=1),2,IF(踏み台シート!BA246=1,1,""))),IF(AND(踏み台シート!BA246=1,踏み台シート!BA460=1),2,IF(踏み台シート!BA246=1,1,"")))</f>
        <v/>
      </c>
      <c r="BB36" s="311" t="str">
        <f t="shared" si="2"/>
        <v/>
      </c>
      <c r="BC36" s="300" t="str">
        <f t="shared" si="3"/>
        <v/>
      </c>
      <c r="BD36" s="300" t="str">
        <f t="shared" si="4"/>
        <v/>
      </c>
    </row>
    <row r="37" spans="1:56" ht="24" customHeight="1">
      <c r="A37" s="307" t="str">
        <f t="shared" si="5"/>
        <v/>
      </c>
      <c r="B37" s="313" t="str">
        <f>IF('別紙3-1_区分⑤所要額内訳'!B39="","",'別紙3-1_区分⑤所要額内訳'!B39)</f>
        <v/>
      </c>
      <c r="C37" s="307" t="str">
        <f>IF('別紙3-1_区分⑤所要額内訳'!C39="","",'別紙3-1_区分⑤所要額内訳'!C39)</f>
        <v/>
      </c>
      <c r="D37" s="307">
        <f>IF($D$8&gt;=DATE(2023,5,8),IF('別紙3-3_要件ﾁｪｯｸﾘｽﾄ(0508以降)'!$C$28="×","",IF(AND(踏み台シート!D247=1,踏み台シート!D461=1),2,IF(踏み台シート!D247=1,1,""))),IF(AND(踏み台シート!D247=1,踏み台シート!D461=1),2,IF(踏み台シート!D247=1,1,"")))</f>
        <v>1</v>
      </c>
      <c r="E37" s="307" t="str">
        <f>IF($E$8&gt;=DATE(2023,5,8),IF('別紙3-3_要件ﾁｪｯｸﾘｽﾄ(0508以降)'!$C$28="×","",IF(AND(踏み台シート!E247=1,踏み台シート!E461=1),2,IF(踏み台シート!E247=1,1,""))),IF(AND(踏み台シート!E247=1,踏み台シート!E461=1),2,IF(踏み台シート!E247=1,1,"")))</f>
        <v/>
      </c>
      <c r="F37" s="307" t="str">
        <f>IF($F$8&gt;=DATE(2023,5,8),IF('別紙3-3_要件ﾁｪｯｸﾘｽﾄ(0508以降)'!$C$28="×","",IF(AND(踏み台シート!F247=1,踏み台シート!F461=1),2,IF(踏み台シート!F247=1,1,""))),IF(AND(踏み台シート!F247=1,踏み台シート!F461=1),2,IF(踏み台シート!F247=1,1,"")))</f>
        <v/>
      </c>
      <c r="G37" s="307" t="str">
        <f>IF($G$8&gt;=DATE(2023,5,8),IF('別紙3-3_要件ﾁｪｯｸﾘｽﾄ(0508以降)'!$C$28="×","",IF(AND(踏み台シート!G247=1,踏み台シート!G461=1),2,IF(踏み台シート!G247=1,1,""))),IF(AND(踏み台シート!G247=1,踏み台シート!G461=1),2,IF(踏み台シート!G247=1,1,"")))</f>
        <v/>
      </c>
      <c r="H37" s="307" t="str">
        <f>IF($H$8&gt;=DATE(2023,5,8),IF('別紙3-3_要件ﾁｪｯｸﾘｽﾄ(0508以降)'!$C$28="×","",IF(AND(踏み台シート!H247=1,踏み台シート!H461=1),2,IF(踏み台シート!H247=1,1,""))),IF(AND(踏み台シート!H247=1,踏み台シート!H461=1),2,IF(踏み台シート!H247=1,1,"")))</f>
        <v/>
      </c>
      <c r="I37" s="307" t="str">
        <f>IF($I$8&gt;=DATE(2023,5,8),IF('別紙3-3_要件ﾁｪｯｸﾘｽﾄ(0508以降)'!$C$28="×","",IF(AND(踏み台シート!I247=1,踏み台シート!I461=1),2,IF(踏み台シート!I247=1,1,""))),IF(AND(踏み台シート!I247=1,踏み台シート!I461=1),2,IF(踏み台シート!I247=1,1,"")))</f>
        <v/>
      </c>
      <c r="J37" s="307" t="str">
        <f>IF($J$8&gt;=DATE(2023,5,8),IF('別紙3-3_要件ﾁｪｯｸﾘｽﾄ(0508以降)'!$C$28="×","",IF(AND(踏み台シート!J247=1,踏み台シート!J461=1),2,IF(踏み台シート!J247=1,1,""))),IF(AND(踏み台シート!J247=1,踏み台シート!J461=1),2,IF(踏み台シート!J247=1,1,"")))</f>
        <v/>
      </c>
      <c r="K37" s="307" t="str">
        <f>IF($K$8&gt;=DATE(2023,5,8),IF('別紙3-3_要件ﾁｪｯｸﾘｽﾄ(0508以降)'!$C$28="×","",IF(AND(踏み台シート!K247=1,踏み台シート!K461=1),2,IF(踏み台シート!K247=1,1,""))),IF(AND(踏み台シート!K247=1,踏み台シート!K461=1),2,IF(踏み台シート!K247=1,1,"")))</f>
        <v/>
      </c>
      <c r="L37" s="307" t="str">
        <f>IF($L$8&gt;=DATE(2023,5,8),IF('別紙3-3_要件ﾁｪｯｸﾘｽﾄ(0508以降)'!$C$28="×","",IF(AND(踏み台シート!L247=1,踏み台シート!L461=1),2,IF(踏み台シート!L247=1,1,""))),IF(AND(踏み台シート!L247=1,踏み台シート!L461=1),2,IF(踏み台シート!L247=1,1,"")))</f>
        <v/>
      </c>
      <c r="M37" s="307" t="str">
        <f>IF($M$8&gt;=DATE(2023,5,8),IF('別紙3-3_要件ﾁｪｯｸﾘｽﾄ(0508以降)'!$C$28="×","",IF(AND(踏み台シート!M247=1,踏み台シート!M461=1),2,IF(踏み台シート!M247=1,1,""))),IF(AND(踏み台シート!M247=1,踏み台シート!M461=1),2,IF(踏み台シート!M247=1,1,"")))</f>
        <v/>
      </c>
      <c r="N37" s="307" t="str">
        <f>IF($N$8&gt;=DATE(2023,5,8),IF('別紙3-3_要件ﾁｪｯｸﾘｽﾄ(0508以降)'!$C$28="×","",IF(AND(踏み台シート!N247=1,踏み台シート!N461=1),2,IF(踏み台シート!N247=1,1,""))),IF(AND(踏み台シート!N247=1,踏み台シート!N461=1),2,IF(踏み台シート!N247=1,1,"")))</f>
        <v/>
      </c>
      <c r="O37" s="307" t="str">
        <f>IF($O$8&gt;=DATE(2023,5,8),IF('別紙3-3_要件ﾁｪｯｸﾘｽﾄ(0508以降)'!$C$28="×","",IF(AND(踏み台シート!O247=1,踏み台シート!O461=1),2,IF(踏み台シート!O247=1,1,""))),IF(AND(踏み台シート!O247=1,踏み台シート!O461=1),2,IF(踏み台シート!O247=1,1,"")))</f>
        <v/>
      </c>
      <c r="P37" s="307" t="str">
        <f>IF($P$8&gt;=DATE(2023,5,8),IF('別紙3-3_要件ﾁｪｯｸﾘｽﾄ(0508以降)'!$C$28="×","",IF(AND(踏み台シート!P247=1,踏み台シート!P461=1),2,IF(踏み台シート!P247=1,1,""))),IF(AND(踏み台シート!P247=1,踏み台シート!P461=1),2,IF(踏み台シート!P247=1,1,"")))</f>
        <v/>
      </c>
      <c r="Q37" s="307" t="str">
        <f>IF($Q$8&gt;=DATE(2023,5,8),IF('別紙3-3_要件ﾁｪｯｸﾘｽﾄ(0508以降)'!$C$28="×","",IF(AND(踏み台シート!Q247=1,踏み台シート!Q461=1),2,IF(踏み台シート!Q247=1,1,""))),IF(AND(踏み台シート!Q247=1,踏み台シート!Q461=1),2,IF(踏み台シート!Q247=1,1,"")))</f>
        <v/>
      </c>
      <c r="R37" s="307" t="str">
        <f>IF($R$8&gt;=DATE(2023,5,8),IF('別紙3-3_要件ﾁｪｯｸﾘｽﾄ(0508以降)'!$C$28="×","",IF(AND(踏み台シート!R247=1,踏み台シート!R461=1),2,IF(踏み台シート!R247=1,1,""))),IF(AND(踏み台シート!R247=1,踏み台シート!R461=1),2,IF(踏み台シート!R247=1,1,"")))</f>
        <v/>
      </c>
      <c r="S37" s="307" t="str">
        <f>IF($S$8&gt;=DATE(2023,5,8),IF('別紙3-3_要件ﾁｪｯｸﾘｽﾄ(0508以降)'!$C$28="×","",IF(AND(踏み台シート!S247=1,踏み台シート!S461=1),2,IF(踏み台シート!S247=1,1,""))),IF(AND(踏み台シート!S247=1,踏み台シート!S461=1),2,IF(踏み台シート!S247=1,1,"")))</f>
        <v/>
      </c>
      <c r="T37" s="307" t="str">
        <f>IF($T$8&gt;=DATE(2023,5,8),IF('別紙3-3_要件ﾁｪｯｸﾘｽﾄ(0508以降)'!$C$28="×","",IF(AND(踏み台シート!T247=1,踏み台シート!T461=1),2,IF(踏み台シート!T247=1,1,""))),IF(AND(踏み台シート!T247=1,踏み台シート!T461=1),2,IF(踏み台シート!T247=1,1,"")))</f>
        <v/>
      </c>
      <c r="U37" s="307" t="str">
        <f>IF($U$8&gt;=DATE(2023,5,8),IF('別紙3-3_要件ﾁｪｯｸﾘｽﾄ(0508以降)'!$C$28="×","",IF(AND(踏み台シート!U247=1,踏み台シート!U461=1),2,IF(踏み台シート!U247=1,1,""))),IF(AND(踏み台シート!U247=1,踏み台シート!U461=1),2,IF(踏み台シート!U247=1,1,"")))</f>
        <v/>
      </c>
      <c r="V37" s="307" t="str">
        <f>IF($V$8&gt;=DATE(2023,5,8),IF('別紙3-3_要件ﾁｪｯｸﾘｽﾄ(0508以降)'!$C$28="×","",IF(AND(踏み台シート!V247=1,踏み台シート!V461=1),2,IF(踏み台シート!V247=1,1,""))),IF(AND(踏み台シート!V247=1,踏み台シート!V461=1),2,IF(踏み台シート!V247=1,1,"")))</f>
        <v/>
      </c>
      <c r="W37" s="307" t="str">
        <f>IF($W$8&gt;=DATE(2023,5,8),IF('別紙3-3_要件ﾁｪｯｸﾘｽﾄ(0508以降)'!$C$28="×","",IF(AND(踏み台シート!W247=1,踏み台シート!W461=1),2,IF(踏み台シート!W247=1,1,""))),IF(AND(踏み台シート!W247=1,踏み台シート!W461=1),2,IF(踏み台シート!W247=1,1,"")))</f>
        <v/>
      </c>
      <c r="X37" s="307" t="str">
        <f>IF($X$8&gt;=DATE(2023,5,8),IF('別紙3-3_要件ﾁｪｯｸﾘｽﾄ(0508以降)'!$C$28="×","",IF(AND(踏み台シート!X247=1,踏み台シート!X461=1),2,IF(踏み台シート!X247=1,1,""))),IF(AND(踏み台シート!X247=1,踏み台シート!X461=1),2,IF(踏み台シート!X247=1,1,"")))</f>
        <v/>
      </c>
      <c r="Y37" s="307" t="str">
        <f>IF($Y$8&gt;=DATE(2023,5,8),IF('別紙3-3_要件ﾁｪｯｸﾘｽﾄ(0508以降)'!$C$28="×","",IF(AND(踏み台シート!Y247=1,踏み台シート!Y461=1),2,IF(踏み台シート!Y247=1,1,""))),IF(AND(踏み台シート!Y247=1,踏み台シート!Y461=1),2,IF(踏み台シート!Y247=1,1,"")))</f>
        <v/>
      </c>
      <c r="Z37" s="307" t="str">
        <f>IF($Z$8&gt;=DATE(2023,5,8),IF('別紙3-3_要件ﾁｪｯｸﾘｽﾄ(0508以降)'!$C$28="×","",IF(AND(踏み台シート!Z247=1,踏み台シート!Z461=1),2,IF(踏み台シート!Z247=1,1,""))),IF(AND(踏み台シート!Z247=1,踏み台シート!Z461=1),2,IF(踏み台シート!Z247=1,1,"")))</f>
        <v/>
      </c>
      <c r="AA37" s="307" t="str">
        <f>IF($AA$8&gt;=DATE(2023,5,8),IF('別紙3-3_要件ﾁｪｯｸﾘｽﾄ(0508以降)'!$C$28="×","",IF(AND(踏み台シート!AA247=1,踏み台シート!AA461=1),2,IF(踏み台シート!AA247=1,1,""))),IF(AND(踏み台シート!AA247=1,踏み台シート!AA461=1),2,IF(踏み台シート!AA247=1,1,"")))</f>
        <v/>
      </c>
      <c r="AB37" s="307" t="str">
        <f>IF($AB$8&gt;=DATE(2023,5,8),IF('別紙3-3_要件ﾁｪｯｸﾘｽﾄ(0508以降)'!$C$28="×","",IF(AND(踏み台シート!AB247=1,踏み台シート!AB461=1),2,IF(踏み台シート!AB247=1,1,""))),IF(AND(踏み台シート!AB247=1,踏み台シート!AB461=1),2,IF(踏み台シート!AB247=1,1,"")))</f>
        <v/>
      </c>
      <c r="AC37" s="307" t="str">
        <f>IF($AC$8&gt;=DATE(2023,5,8),IF('別紙3-3_要件ﾁｪｯｸﾘｽﾄ(0508以降)'!$C$28="×","",IF(AND(踏み台シート!AC247=1,踏み台シート!AC461=1),2,IF(踏み台シート!AC247=1,1,""))),IF(AND(踏み台シート!AC247=1,踏み台シート!AC461=1),2,IF(踏み台シート!AC247=1,1,"")))</f>
        <v/>
      </c>
      <c r="AD37" s="307" t="str">
        <f>IF($AD$8&gt;=DATE(2023,5,8),IF('別紙3-3_要件ﾁｪｯｸﾘｽﾄ(0508以降)'!$C$28="×","",IF(AND(踏み台シート!AD247=1,踏み台シート!AD461=1),2,IF(踏み台シート!AD247=1,1,""))),IF(AND(踏み台シート!AD247=1,踏み台シート!AD461=1),2,IF(踏み台シート!AD247=1,1,"")))</f>
        <v/>
      </c>
      <c r="AE37" s="307" t="str">
        <f>IF($AE$8&gt;=DATE(2023,5,8),IF('別紙3-3_要件ﾁｪｯｸﾘｽﾄ(0508以降)'!$C$28="×","",IF(AND(踏み台シート!AE247=1,踏み台シート!AE461=1),2,IF(踏み台シート!AE247=1,1,""))),IF(AND(踏み台シート!AE247=1,踏み台シート!AE461=1),2,IF(踏み台シート!AE247=1,1,"")))</f>
        <v/>
      </c>
      <c r="AF37" s="307" t="str">
        <f>IF($AF$8&gt;=DATE(2023,5,8),IF('別紙3-3_要件ﾁｪｯｸﾘｽﾄ(0508以降)'!$C$28="×","",IF(AND(踏み台シート!AF247=1,踏み台シート!AF461=1),2,IF(踏み台シート!AF247=1,1,""))),IF(AND(踏み台シート!AF247=1,踏み台シート!AF461=1),2,IF(踏み台シート!AF247=1,1,"")))</f>
        <v/>
      </c>
      <c r="AG37" s="307" t="str">
        <f>IF($AG$8&gt;=DATE(2023,5,8),IF('別紙3-3_要件ﾁｪｯｸﾘｽﾄ(0508以降)'!$C$28="×","",IF(AND(踏み台シート!AG247=1,踏み台シート!AG461=1),2,IF(踏み台シート!AG247=1,1,""))),IF(AND(踏み台シート!AG247=1,踏み台シート!AG461=1),2,IF(踏み台シート!AG247=1,1,"")))</f>
        <v/>
      </c>
      <c r="AH37" s="307" t="str">
        <f>IF($AH$8&gt;=DATE(2023,5,8),IF('別紙3-3_要件ﾁｪｯｸﾘｽﾄ(0508以降)'!$C$28="×","",IF(AND(踏み台シート!AH247=1,踏み台シート!AH461=1),2,IF(踏み台シート!AH247=1,1,""))),IF(AND(踏み台シート!AH247=1,踏み台シート!AH461=1),2,IF(踏み台シート!AH247=1,1,"")))</f>
        <v/>
      </c>
      <c r="AI37" s="307" t="str">
        <f>IF($AI$8&gt;=DATE(2023,5,8),IF('別紙3-3_要件ﾁｪｯｸﾘｽﾄ(0508以降)'!$C$28="×","",IF(AND(踏み台シート!AI247=1,踏み台シート!AI461=1),2,IF(踏み台シート!AI247=1,1,""))),IF(AND(踏み台シート!AI247=1,踏み台シート!AI461=1),2,IF(踏み台シート!AI247=1,1,"")))</f>
        <v/>
      </c>
      <c r="AJ37" s="307" t="str">
        <f>IF($AJ$8&gt;=DATE(2023,5,8),IF('別紙3-3_要件ﾁｪｯｸﾘｽﾄ(0508以降)'!$C$28="×","",IF(AND(踏み台シート!AJ247=1,踏み台シート!AJ461=1),2,IF(踏み台シート!AJ247=1,1,""))),IF(AND(踏み台シート!AJ247=1,踏み台シート!AJ461=1),2,IF(踏み台シート!AJ247=1,1,"")))</f>
        <v/>
      </c>
      <c r="AK37" s="307" t="str">
        <f>IF($AK$8&gt;=DATE(2023,5,8),IF('別紙3-3_要件ﾁｪｯｸﾘｽﾄ(0508以降)'!$C$28="×","",IF(AND(踏み台シート!AK247=1,踏み台シート!AK461=1),2,IF(踏み台シート!AK247=1,1,""))),IF(AND(踏み台シート!AK247=1,踏み台シート!AK461=1),2,IF(踏み台シート!AK247=1,1,"")))</f>
        <v/>
      </c>
      <c r="AL37" s="307" t="str">
        <f>IF($AL$8&gt;=DATE(2023,5,8),IF('別紙3-3_要件ﾁｪｯｸﾘｽﾄ(0508以降)'!$C$28="×","",IF(AND(踏み台シート!AL247=1,踏み台シート!AL461=1),2,IF(踏み台シート!AL247=1,1,""))),IF(AND(踏み台シート!AL247=1,踏み台シート!AL461=1),2,IF(踏み台シート!AL247=1,1,"")))</f>
        <v/>
      </c>
      <c r="AM37" s="307" t="str">
        <f>IF($AM$8&gt;=DATE(2023,5,8),IF('別紙3-3_要件ﾁｪｯｸﾘｽﾄ(0508以降)'!$C$28="×","",IF(AND(踏み台シート!AM247=1,踏み台シート!AM461=1),2,IF(踏み台シート!AM247=1,1,""))),IF(AND(踏み台シート!AM247=1,踏み台シート!AM461=1),2,IF(踏み台シート!AM247=1,1,"")))</f>
        <v/>
      </c>
      <c r="AN37" s="307" t="str">
        <f>IF($AN$8&gt;=DATE(2023,5,8),IF('別紙3-3_要件ﾁｪｯｸﾘｽﾄ(0508以降)'!$C$28="×","",IF(AND(踏み台シート!AN247=1,踏み台シート!AN461=1),2,IF(踏み台シート!AN247=1,1,""))),IF(AND(踏み台シート!AN247=1,踏み台シート!AN461=1),2,IF(踏み台シート!AN247=1,1,"")))</f>
        <v/>
      </c>
      <c r="AO37" s="307" t="str">
        <f>IF($AO$8&gt;=DATE(2023,5,8),IF('別紙3-3_要件ﾁｪｯｸﾘｽﾄ(0508以降)'!$C$28="×","",IF(AND(踏み台シート!AO247=1,踏み台シート!AO461=1),2,IF(踏み台シート!AO247=1,1,""))),IF(AND(踏み台シート!AO247=1,踏み台シート!AO461=1),2,IF(踏み台シート!AO247=1,1,"")))</f>
        <v/>
      </c>
      <c r="AP37" s="307" t="str">
        <f>IF($AP$8&gt;=DATE(2023,5,8),IF('別紙3-3_要件ﾁｪｯｸﾘｽﾄ(0508以降)'!$C$28="×","",IF(AND(踏み台シート!AP247=1,踏み台シート!AP461=1),2,IF(踏み台シート!AP247=1,1,""))),IF(AND(踏み台シート!AP247=1,踏み台シート!AP461=1),2,IF(踏み台シート!AP247=1,1,"")))</f>
        <v/>
      </c>
      <c r="AQ37" s="307" t="str">
        <f>IF($AQ$8&gt;=DATE(2023,5,8),IF('別紙3-3_要件ﾁｪｯｸﾘｽﾄ(0508以降)'!$C$28="×","",IF(AND(踏み台シート!AQ247=1,踏み台シート!AQ461=1),2,IF(踏み台シート!AQ247=1,1,""))),IF(AND(踏み台シート!AQ247=1,踏み台シート!AQ461=1),2,IF(踏み台シート!AQ247=1,1,"")))</f>
        <v/>
      </c>
      <c r="AR37" s="307" t="str">
        <f>IF($AR$8&gt;=DATE(2023,5,8),IF('別紙3-3_要件ﾁｪｯｸﾘｽﾄ(0508以降)'!$C$28="×","",IF(AND(踏み台シート!AR247=1,踏み台シート!AR461=1),2,IF(踏み台シート!AR247=1,1,""))),IF(AND(踏み台シート!AR247=1,踏み台シート!AR461=1),2,IF(踏み台シート!AR247=1,1,"")))</f>
        <v/>
      </c>
      <c r="AS37" s="307" t="str">
        <f>IF($AS$8&gt;=DATE(2023,5,8),IF('別紙3-3_要件ﾁｪｯｸﾘｽﾄ(0508以降)'!$C$28="×","",IF(AND(踏み台シート!AS247=1,踏み台シート!AS461=1),2,IF(踏み台シート!AS247=1,1,""))),IF(AND(踏み台シート!AS247=1,踏み台シート!AS461=1),2,IF(踏み台シート!AS247=1,1,"")))</f>
        <v/>
      </c>
      <c r="AT37" s="307" t="str">
        <f>IF($AT$8&gt;=DATE(2023,5,8),IF('別紙3-3_要件ﾁｪｯｸﾘｽﾄ(0508以降)'!$C$28="×","",IF(AND(踏み台シート!AT247=1,踏み台シート!AT461=1),2,IF(踏み台シート!AT247=1,1,""))),IF(AND(踏み台シート!AT247=1,踏み台シート!AT461=1),2,IF(踏み台シート!AT247=1,1,"")))</f>
        <v/>
      </c>
      <c r="AU37" s="307" t="str">
        <f>IF($AU$8&gt;=DATE(2023,5,8),IF('別紙3-3_要件ﾁｪｯｸﾘｽﾄ(0508以降)'!$C$28="×","",IF(AND(踏み台シート!AU247=1,踏み台シート!AU461=1),2,IF(踏み台シート!AU247=1,1,""))),IF(AND(踏み台シート!AU247=1,踏み台シート!AU461=1),2,IF(踏み台シート!AU247=1,1,"")))</f>
        <v/>
      </c>
      <c r="AV37" s="307" t="str">
        <f>IF($AV$8&gt;=DATE(2023,5,8),IF('別紙3-3_要件ﾁｪｯｸﾘｽﾄ(0508以降)'!$C$28="×","",IF(AND(踏み台シート!AV247=1,踏み台シート!AV461=1),2,IF(踏み台シート!AV247=1,1,""))),IF(AND(踏み台シート!AV247=1,踏み台シート!AV461=1),2,IF(踏み台シート!AV247=1,1,"")))</f>
        <v/>
      </c>
      <c r="AW37" s="307" t="str">
        <f>IF($AW$8&gt;=DATE(2023,5,8),IF('別紙3-3_要件ﾁｪｯｸﾘｽﾄ(0508以降)'!$C$28="×","",IF(AND(踏み台シート!AW247=1,踏み台シート!AW461=1),2,IF(踏み台シート!AW247=1,1,""))),IF(AND(踏み台シート!AW247=1,踏み台シート!AW461=1),2,IF(踏み台シート!AW247=1,1,"")))</f>
        <v/>
      </c>
      <c r="AX37" s="307" t="str">
        <f>IF($AX$8&gt;=DATE(2023,5,8),IF('別紙3-3_要件ﾁｪｯｸﾘｽﾄ(0508以降)'!$C$28="×","",IF(AND(踏み台シート!AX247=1,踏み台シート!AX461=1),2,IF(踏み台シート!AX247=1,1,""))),IF(AND(踏み台シート!AX247=1,踏み台シート!AX461=1),2,IF(踏み台シート!AX247=1,1,"")))</f>
        <v/>
      </c>
      <c r="AY37" s="307" t="str">
        <f>IF($AY$8&gt;=DATE(2023,5,8),IF('別紙3-3_要件ﾁｪｯｸﾘｽﾄ(0508以降)'!$C$28="×","",IF(AND(踏み台シート!AY247=1,踏み台シート!AY461=1),2,IF(踏み台シート!AY247=1,1,""))),IF(AND(踏み台シート!AY247=1,踏み台シート!AY461=1),2,IF(踏み台シート!AY247=1,1,"")))</f>
        <v/>
      </c>
      <c r="AZ37" s="307" t="str">
        <f>IF($AZ$8&gt;=DATE(2023,5,8),IF('別紙3-3_要件ﾁｪｯｸﾘｽﾄ(0508以降)'!$C$28="×","",IF(AND(踏み台シート!AZ247=1,踏み台シート!AZ461=1),2,IF(踏み台シート!AZ247=1,1,""))),IF(AND(踏み台シート!AZ247=1,踏み台シート!AZ461=1),2,IF(踏み台シート!AZ247=1,1,"")))</f>
        <v/>
      </c>
      <c r="BA37" s="307" t="str">
        <f>IF($BA$8&gt;=DATE(2023,5,8),IF('別紙3-3_要件ﾁｪｯｸﾘｽﾄ(0508以降)'!$C$28="×","",IF(AND(踏み台シート!BA247=1,踏み台シート!BA461=1),2,IF(踏み台シート!BA247=1,1,""))),IF(AND(踏み台シート!BA247=1,踏み台シート!BA461=1),2,IF(踏み台シート!BA247=1,1,"")))</f>
        <v/>
      </c>
      <c r="BB37" s="311" t="str">
        <f t="shared" si="2"/>
        <v/>
      </c>
      <c r="BC37" s="300" t="str">
        <f t="shared" si="3"/>
        <v/>
      </c>
      <c r="BD37" s="300" t="str">
        <f t="shared" si="4"/>
        <v/>
      </c>
    </row>
    <row r="38" spans="1:56" ht="24" customHeight="1">
      <c r="A38" s="307" t="str">
        <f t="shared" si="5"/>
        <v/>
      </c>
      <c r="B38" s="313" t="str">
        <f>IF('別紙3-1_区分⑤所要額内訳'!B40="","",'別紙3-1_区分⑤所要額内訳'!B40)</f>
        <v/>
      </c>
      <c r="C38" s="307" t="str">
        <f>IF('別紙3-1_区分⑤所要額内訳'!C40="","",'別紙3-1_区分⑤所要額内訳'!C40)</f>
        <v/>
      </c>
      <c r="D38" s="307">
        <f>IF($D$8&gt;=DATE(2023,5,8),IF('別紙3-3_要件ﾁｪｯｸﾘｽﾄ(0508以降)'!$C$28="×","",IF(AND(踏み台シート!D248=1,踏み台シート!D462=1),2,IF(踏み台シート!D248=1,1,""))),IF(AND(踏み台シート!D248=1,踏み台シート!D462=1),2,IF(踏み台シート!D248=1,1,"")))</f>
        <v>1</v>
      </c>
      <c r="E38" s="307" t="str">
        <f>IF($E$8&gt;=DATE(2023,5,8),IF('別紙3-3_要件ﾁｪｯｸﾘｽﾄ(0508以降)'!$C$28="×","",IF(AND(踏み台シート!E248=1,踏み台シート!E462=1),2,IF(踏み台シート!E248=1,1,""))),IF(AND(踏み台シート!E248=1,踏み台シート!E462=1),2,IF(踏み台シート!E248=1,1,"")))</f>
        <v/>
      </c>
      <c r="F38" s="307" t="str">
        <f>IF($F$8&gt;=DATE(2023,5,8),IF('別紙3-3_要件ﾁｪｯｸﾘｽﾄ(0508以降)'!$C$28="×","",IF(AND(踏み台シート!F248=1,踏み台シート!F462=1),2,IF(踏み台シート!F248=1,1,""))),IF(AND(踏み台シート!F248=1,踏み台シート!F462=1),2,IF(踏み台シート!F248=1,1,"")))</f>
        <v/>
      </c>
      <c r="G38" s="307" t="str">
        <f>IF($G$8&gt;=DATE(2023,5,8),IF('別紙3-3_要件ﾁｪｯｸﾘｽﾄ(0508以降)'!$C$28="×","",IF(AND(踏み台シート!G248=1,踏み台シート!G462=1),2,IF(踏み台シート!G248=1,1,""))),IF(AND(踏み台シート!G248=1,踏み台シート!G462=1),2,IF(踏み台シート!G248=1,1,"")))</f>
        <v/>
      </c>
      <c r="H38" s="307" t="str">
        <f>IF($H$8&gt;=DATE(2023,5,8),IF('別紙3-3_要件ﾁｪｯｸﾘｽﾄ(0508以降)'!$C$28="×","",IF(AND(踏み台シート!H248=1,踏み台シート!H462=1),2,IF(踏み台シート!H248=1,1,""))),IF(AND(踏み台シート!H248=1,踏み台シート!H462=1),2,IF(踏み台シート!H248=1,1,"")))</f>
        <v/>
      </c>
      <c r="I38" s="307" t="str">
        <f>IF($I$8&gt;=DATE(2023,5,8),IF('別紙3-3_要件ﾁｪｯｸﾘｽﾄ(0508以降)'!$C$28="×","",IF(AND(踏み台シート!I248=1,踏み台シート!I462=1),2,IF(踏み台シート!I248=1,1,""))),IF(AND(踏み台シート!I248=1,踏み台シート!I462=1),2,IF(踏み台シート!I248=1,1,"")))</f>
        <v/>
      </c>
      <c r="J38" s="307" t="str">
        <f>IF($J$8&gt;=DATE(2023,5,8),IF('別紙3-3_要件ﾁｪｯｸﾘｽﾄ(0508以降)'!$C$28="×","",IF(AND(踏み台シート!J248=1,踏み台シート!J462=1),2,IF(踏み台シート!J248=1,1,""))),IF(AND(踏み台シート!J248=1,踏み台シート!J462=1),2,IF(踏み台シート!J248=1,1,"")))</f>
        <v/>
      </c>
      <c r="K38" s="307" t="str">
        <f>IF($K$8&gt;=DATE(2023,5,8),IF('別紙3-3_要件ﾁｪｯｸﾘｽﾄ(0508以降)'!$C$28="×","",IF(AND(踏み台シート!K248=1,踏み台シート!K462=1),2,IF(踏み台シート!K248=1,1,""))),IF(AND(踏み台シート!K248=1,踏み台シート!K462=1),2,IF(踏み台シート!K248=1,1,"")))</f>
        <v/>
      </c>
      <c r="L38" s="307" t="str">
        <f>IF($L$8&gt;=DATE(2023,5,8),IF('別紙3-3_要件ﾁｪｯｸﾘｽﾄ(0508以降)'!$C$28="×","",IF(AND(踏み台シート!L248=1,踏み台シート!L462=1),2,IF(踏み台シート!L248=1,1,""))),IF(AND(踏み台シート!L248=1,踏み台シート!L462=1),2,IF(踏み台シート!L248=1,1,"")))</f>
        <v/>
      </c>
      <c r="M38" s="307" t="str">
        <f>IF($M$8&gt;=DATE(2023,5,8),IF('別紙3-3_要件ﾁｪｯｸﾘｽﾄ(0508以降)'!$C$28="×","",IF(AND(踏み台シート!M248=1,踏み台シート!M462=1),2,IF(踏み台シート!M248=1,1,""))),IF(AND(踏み台シート!M248=1,踏み台シート!M462=1),2,IF(踏み台シート!M248=1,1,"")))</f>
        <v/>
      </c>
      <c r="N38" s="307" t="str">
        <f>IF($N$8&gt;=DATE(2023,5,8),IF('別紙3-3_要件ﾁｪｯｸﾘｽﾄ(0508以降)'!$C$28="×","",IF(AND(踏み台シート!N248=1,踏み台シート!N462=1),2,IF(踏み台シート!N248=1,1,""))),IF(AND(踏み台シート!N248=1,踏み台シート!N462=1),2,IF(踏み台シート!N248=1,1,"")))</f>
        <v/>
      </c>
      <c r="O38" s="307" t="str">
        <f>IF($O$8&gt;=DATE(2023,5,8),IF('別紙3-3_要件ﾁｪｯｸﾘｽﾄ(0508以降)'!$C$28="×","",IF(AND(踏み台シート!O248=1,踏み台シート!O462=1),2,IF(踏み台シート!O248=1,1,""))),IF(AND(踏み台シート!O248=1,踏み台シート!O462=1),2,IF(踏み台シート!O248=1,1,"")))</f>
        <v/>
      </c>
      <c r="P38" s="307" t="str">
        <f>IF($P$8&gt;=DATE(2023,5,8),IF('別紙3-3_要件ﾁｪｯｸﾘｽﾄ(0508以降)'!$C$28="×","",IF(AND(踏み台シート!P248=1,踏み台シート!P462=1),2,IF(踏み台シート!P248=1,1,""))),IF(AND(踏み台シート!P248=1,踏み台シート!P462=1),2,IF(踏み台シート!P248=1,1,"")))</f>
        <v/>
      </c>
      <c r="Q38" s="307" t="str">
        <f>IF($Q$8&gt;=DATE(2023,5,8),IF('別紙3-3_要件ﾁｪｯｸﾘｽﾄ(0508以降)'!$C$28="×","",IF(AND(踏み台シート!Q248=1,踏み台シート!Q462=1),2,IF(踏み台シート!Q248=1,1,""))),IF(AND(踏み台シート!Q248=1,踏み台シート!Q462=1),2,IF(踏み台シート!Q248=1,1,"")))</f>
        <v/>
      </c>
      <c r="R38" s="307" t="str">
        <f>IF($R$8&gt;=DATE(2023,5,8),IF('別紙3-3_要件ﾁｪｯｸﾘｽﾄ(0508以降)'!$C$28="×","",IF(AND(踏み台シート!R248=1,踏み台シート!R462=1),2,IF(踏み台シート!R248=1,1,""))),IF(AND(踏み台シート!R248=1,踏み台シート!R462=1),2,IF(踏み台シート!R248=1,1,"")))</f>
        <v/>
      </c>
      <c r="S38" s="307" t="str">
        <f>IF($S$8&gt;=DATE(2023,5,8),IF('別紙3-3_要件ﾁｪｯｸﾘｽﾄ(0508以降)'!$C$28="×","",IF(AND(踏み台シート!S248=1,踏み台シート!S462=1),2,IF(踏み台シート!S248=1,1,""))),IF(AND(踏み台シート!S248=1,踏み台シート!S462=1),2,IF(踏み台シート!S248=1,1,"")))</f>
        <v/>
      </c>
      <c r="T38" s="307" t="str">
        <f>IF($T$8&gt;=DATE(2023,5,8),IF('別紙3-3_要件ﾁｪｯｸﾘｽﾄ(0508以降)'!$C$28="×","",IF(AND(踏み台シート!T248=1,踏み台シート!T462=1),2,IF(踏み台シート!T248=1,1,""))),IF(AND(踏み台シート!T248=1,踏み台シート!T462=1),2,IF(踏み台シート!T248=1,1,"")))</f>
        <v/>
      </c>
      <c r="U38" s="307" t="str">
        <f>IF($U$8&gt;=DATE(2023,5,8),IF('別紙3-3_要件ﾁｪｯｸﾘｽﾄ(0508以降)'!$C$28="×","",IF(AND(踏み台シート!U248=1,踏み台シート!U462=1),2,IF(踏み台シート!U248=1,1,""))),IF(AND(踏み台シート!U248=1,踏み台シート!U462=1),2,IF(踏み台シート!U248=1,1,"")))</f>
        <v/>
      </c>
      <c r="V38" s="307" t="str">
        <f>IF($V$8&gt;=DATE(2023,5,8),IF('別紙3-3_要件ﾁｪｯｸﾘｽﾄ(0508以降)'!$C$28="×","",IF(AND(踏み台シート!V248=1,踏み台シート!V462=1),2,IF(踏み台シート!V248=1,1,""))),IF(AND(踏み台シート!V248=1,踏み台シート!V462=1),2,IF(踏み台シート!V248=1,1,"")))</f>
        <v/>
      </c>
      <c r="W38" s="307" t="str">
        <f>IF($W$8&gt;=DATE(2023,5,8),IF('別紙3-3_要件ﾁｪｯｸﾘｽﾄ(0508以降)'!$C$28="×","",IF(AND(踏み台シート!W248=1,踏み台シート!W462=1),2,IF(踏み台シート!W248=1,1,""))),IF(AND(踏み台シート!W248=1,踏み台シート!W462=1),2,IF(踏み台シート!W248=1,1,"")))</f>
        <v/>
      </c>
      <c r="X38" s="307" t="str">
        <f>IF($X$8&gt;=DATE(2023,5,8),IF('別紙3-3_要件ﾁｪｯｸﾘｽﾄ(0508以降)'!$C$28="×","",IF(AND(踏み台シート!X248=1,踏み台シート!X462=1),2,IF(踏み台シート!X248=1,1,""))),IF(AND(踏み台シート!X248=1,踏み台シート!X462=1),2,IF(踏み台シート!X248=1,1,"")))</f>
        <v/>
      </c>
      <c r="Y38" s="307" t="str">
        <f>IF($Y$8&gt;=DATE(2023,5,8),IF('別紙3-3_要件ﾁｪｯｸﾘｽﾄ(0508以降)'!$C$28="×","",IF(AND(踏み台シート!Y248=1,踏み台シート!Y462=1),2,IF(踏み台シート!Y248=1,1,""))),IF(AND(踏み台シート!Y248=1,踏み台シート!Y462=1),2,IF(踏み台シート!Y248=1,1,"")))</f>
        <v/>
      </c>
      <c r="Z38" s="307" t="str">
        <f>IF($Z$8&gt;=DATE(2023,5,8),IF('別紙3-3_要件ﾁｪｯｸﾘｽﾄ(0508以降)'!$C$28="×","",IF(AND(踏み台シート!Z248=1,踏み台シート!Z462=1),2,IF(踏み台シート!Z248=1,1,""))),IF(AND(踏み台シート!Z248=1,踏み台シート!Z462=1),2,IF(踏み台シート!Z248=1,1,"")))</f>
        <v/>
      </c>
      <c r="AA38" s="307" t="str">
        <f>IF($AA$8&gt;=DATE(2023,5,8),IF('別紙3-3_要件ﾁｪｯｸﾘｽﾄ(0508以降)'!$C$28="×","",IF(AND(踏み台シート!AA248=1,踏み台シート!AA462=1),2,IF(踏み台シート!AA248=1,1,""))),IF(AND(踏み台シート!AA248=1,踏み台シート!AA462=1),2,IF(踏み台シート!AA248=1,1,"")))</f>
        <v/>
      </c>
      <c r="AB38" s="307" t="str">
        <f>IF($AB$8&gt;=DATE(2023,5,8),IF('別紙3-3_要件ﾁｪｯｸﾘｽﾄ(0508以降)'!$C$28="×","",IF(AND(踏み台シート!AB248=1,踏み台シート!AB462=1),2,IF(踏み台シート!AB248=1,1,""))),IF(AND(踏み台シート!AB248=1,踏み台シート!AB462=1),2,IF(踏み台シート!AB248=1,1,"")))</f>
        <v/>
      </c>
      <c r="AC38" s="307" t="str">
        <f>IF($AC$8&gt;=DATE(2023,5,8),IF('別紙3-3_要件ﾁｪｯｸﾘｽﾄ(0508以降)'!$C$28="×","",IF(AND(踏み台シート!AC248=1,踏み台シート!AC462=1),2,IF(踏み台シート!AC248=1,1,""))),IF(AND(踏み台シート!AC248=1,踏み台シート!AC462=1),2,IF(踏み台シート!AC248=1,1,"")))</f>
        <v/>
      </c>
      <c r="AD38" s="307" t="str">
        <f>IF($AD$8&gt;=DATE(2023,5,8),IF('別紙3-3_要件ﾁｪｯｸﾘｽﾄ(0508以降)'!$C$28="×","",IF(AND(踏み台シート!AD248=1,踏み台シート!AD462=1),2,IF(踏み台シート!AD248=1,1,""))),IF(AND(踏み台シート!AD248=1,踏み台シート!AD462=1),2,IF(踏み台シート!AD248=1,1,"")))</f>
        <v/>
      </c>
      <c r="AE38" s="307" t="str">
        <f>IF($AE$8&gt;=DATE(2023,5,8),IF('別紙3-3_要件ﾁｪｯｸﾘｽﾄ(0508以降)'!$C$28="×","",IF(AND(踏み台シート!AE248=1,踏み台シート!AE462=1),2,IF(踏み台シート!AE248=1,1,""))),IF(AND(踏み台シート!AE248=1,踏み台シート!AE462=1),2,IF(踏み台シート!AE248=1,1,"")))</f>
        <v/>
      </c>
      <c r="AF38" s="307" t="str">
        <f>IF($AF$8&gt;=DATE(2023,5,8),IF('別紙3-3_要件ﾁｪｯｸﾘｽﾄ(0508以降)'!$C$28="×","",IF(AND(踏み台シート!AF248=1,踏み台シート!AF462=1),2,IF(踏み台シート!AF248=1,1,""))),IF(AND(踏み台シート!AF248=1,踏み台シート!AF462=1),2,IF(踏み台シート!AF248=1,1,"")))</f>
        <v/>
      </c>
      <c r="AG38" s="307" t="str">
        <f>IF($AG$8&gt;=DATE(2023,5,8),IF('別紙3-3_要件ﾁｪｯｸﾘｽﾄ(0508以降)'!$C$28="×","",IF(AND(踏み台シート!AG248=1,踏み台シート!AG462=1),2,IF(踏み台シート!AG248=1,1,""))),IF(AND(踏み台シート!AG248=1,踏み台シート!AG462=1),2,IF(踏み台シート!AG248=1,1,"")))</f>
        <v/>
      </c>
      <c r="AH38" s="307" t="str">
        <f>IF($AH$8&gt;=DATE(2023,5,8),IF('別紙3-3_要件ﾁｪｯｸﾘｽﾄ(0508以降)'!$C$28="×","",IF(AND(踏み台シート!AH248=1,踏み台シート!AH462=1),2,IF(踏み台シート!AH248=1,1,""))),IF(AND(踏み台シート!AH248=1,踏み台シート!AH462=1),2,IF(踏み台シート!AH248=1,1,"")))</f>
        <v/>
      </c>
      <c r="AI38" s="307" t="str">
        <f>IF($AI$8&gt;=DATE(2023,5,8),IF('別紙3-3_要件ﾁｪｯｸﾘｽﾄ(0508以降)'!$C$28="×","",IF(AND(踏み台シート!AI248=1,踏み台シート!AI462=1),2,IF(踏み台シート!AI248=1,1,""))),IF(AND(踏み台シート!AI248=1,踏み台シート!AI462=1),2,IF(踏み台シート!AI248=1,1,"")))</f>
        <v/>
      </c>
      <c r="AJ38" s="307" t="str">
        <f>IF($AJ$8&gt;=DATE(2023,5,8),IF('別紙3-3_要件ﾁｪｯｸﾘｽﾄ(0508以降)'!$C$28="×","",IF(AND(踏み台シート!AJ248=1,踏み台シート!AJ462=1),2,IF(踏み台シート!AJ248=1,1,""))),IF(AND(踏み台シート!AJ248=1,踏み台シート!AJ462=1),2,IF(踏み台シート!AJ248=1,1,"")))</f>
        <v/>
      </c>
      <c r="AK38" s="307" t="str">
        <f>IF($AK$8&gt;=DATE(2023,5,8),IF('別紙3-3_要件ﾁｪｯｸﾘｽﾄ(0508以降)'!$C$28="×","",IF(AND(踏み台シート!AK248=1,踏み台シート!AK462=1),2,IF(踏み台シート!AK248=1,1,""))),IF(AND(踏み台シート!AK248=1,踏み台シート!AK462=1),2,IF(踏み台シート!AK248=1,1,"")))</f>
        <v/>
      </c>
      <c r="AL38" s="307" t="str">
        <f>IF($AL$8&gt;=DATE(2023,5,8),IF('別紙3-3_要件ﾁｪｯｸﾘｽﾄ(0508以降)'!$C$28="×","",IF(AND(踏み台シート!AL248=1,踏み台シート!AL462=1),2,IF(踏み台シート!AL248=1,1,""))),IF(AND(踏み台シート!AL248=1,踏み台シート!AL462=1),2,IF(踏み台シート!AL248=1,1,"")))</f>
        <v/>
      </c>
      <c r="AM38" s="307" t="str">
        <f>IF($AM$8&gt;=DATE(2023,5,8),IF('別紙3-3_要件ﾁｪｯｸﾘｽﾄ(0508以降)'!$C$28="×","",IF(AND(踏み台シート!AM248=1,踏み台シート!AM462=1),2,IF(踏み台シート!AM248=1,1,""))),IF(AND(踏み台シート!AM248=1,踏み台シート!AM462=1),2,IF(踏み台シート!AM248=1,1,"")))</f>
        <v/>
      </c>
      <c r="AN38" s="307" t="str">
        <f>IF($AN$8&gt;=DATE(2023,5,8),IF('別紙3-3_要件ﾁｪｯｸﾘｽﾄ(0508以降)'!$C$28="×","",IF(AND(踏み台シート!AN248=1,踏み台シート!AN462=1),2,IF(踏み台シート!AN248=1,1,""))),IF(AND(踏み台シート!AN248=1,踏み台シート!AN462=1),2,IF(踏み台シート!AN248=1,1,"")))</f>
        <v/>
      </c>
      <c r="AO38" s="307" t="str">
        <f>IF($AO$8&gt;=DATE(2023,5,8),IF('別紙3-3_要件ﾁｪｯｸﾘｽﾄ(0508以降)'!$C$28="×","",IF(AND(踏み台シート!AO248=1,踏み台シート!AO462=1),2,IF(踏み台シート!AO248=1,1,""))),IF(AND(踏み台シート!AO248=1,踏み台シート!AO462=1),2,IF(踏み台シート!AO248=1,1,"")))</f>
        <v/>
      </c>
      <c r="AP38" s="307" t="str">
        <f>IF($AP$8&gt;=DATE(2023,5,8),IF('別紙3-3_要件ﾁｪｯｸﾘｽﾄ(0508以降)'!$C$28="×","",IF(AND(踏み台シート!AP248=1,踏み台シート!AP462=1),2,IF(踏み台シート!AP248=1,1,""))),IF(AND(踏み台シート!AP248=1,踏み台シート!AP462=1),2,IF(踏み台シート!AP248=1,1,"")))</f>
        <v/>
      </c>
      <c r="AQ38" s="307" t="str">
        <f>IF($AQ$8&gt;=DATE(2023,5,8),IF('別紙3-3_要件ﾁｪｯｸﾘｽﾄ(0508以降)'!$C$28="×","",IF(AND(踏み台シート!AQ248=1,踏み台シート!AQ462=1),2,IF(踏み台シート!AQ248=1,1,""))),IF(AND(踏み台シート!AQ248=1,踏み台シート!AQ462=1),2,IF(踏み台シート!AQ248=1,1,"")))</f>
        <v/>
      </c>
      <c r="AR38" s="307" t="str">
        <f>IF($AR$8&gt;=DATE(2023,5,8),IF('別紙3-3_要件ﾁｪｯｸﾘｽﾄ(0508以降)'!$C$28="×","",IF(AND(踏み台シート!AR248=1,踏み台シート!AR462=1),2,IF(踏み台シート!AR248=1,1,""))),IF(AND(踏み台シート!AR248=1,踏み台シート!AR462=1),2,IF(踏み台シート!AR248=1,1,"")))</f>
        <v/>
      </c>
      <c r="AS38" s="307" t="str">
        <f>IF($AS$8&gt;=DATE(2023,5,8),IF('別紙3-3_要件ﾁｪｯｸﾘｽﾄ(0508以降)'!$C$28="×","",IF(AND(踏み台シート!AS248=1,踏み台シート!AS462=1),2,IF(踏み台シート!AS248=1,1,""))),IF(AND(踏み台シート!AS248=1,踏み台シート!AS462=1),2,IF(踏み台シート!AS248=1,1,"")))</f>
        <v/>
      </c>
      <c r="AT38" s="307" t="str">
        <f>IF($AT$8&gt;=DATE(2023,5,8),IF('別紙3-3_要件ﾁｪｯｸﾘｽﾄ(0508以降)'!$C$28="×","",IF(AND(踏み台シート!AT248=1,踏み台シート!AT462=1),2,IF(踏み台シート!AT248=1,1,""))),IF(AND(踏み台シート!AT248=1,踏み台シート!AT462=1),2,IF(踏み台シート!AT248=1,1,"")))</f>
        <v/>
      </c>
      <c r="AU38" s="307" t="str">
        <f>IF($AU$8&gt;=DATE(2023,5,8),IF('別紙3-3_要件ﾁｪｯｸﾘｽﾄ(0508以降)'!$C$28="×","",IF(AND(踏み台シート!AU248=1,踏み台シート!AU462=1),2,IF(踏み台シート!AU248=1,1,""))),IF(AND(踏み台シート!AU248=1,踏み台シート!AU462=1),2,IF(踏み台シート!AU248=1,1,"")))</f>
        <v/>
      </c>
      <c r="AV38" s="307" t="str">
        <f>IF($AV$8&gt;=DATE(2023,5,8),IF('別紙3-3_要件ﾁｪｯｸﾘｽﾄ(0508以降)'!$C$28="×","",IF(AND(踏み台シート!AV248=1,踏み台シート!AV462=1),2,IF(踏み台シート!AV248=1,1,""))),IF(AND(踏み台シート!AV248=1,踏み台シート!AV462=1),2,IF(踏み台シート!AV248=1,1,"")))</f>
        <v/>
      </c>
      <c r="AW38" s="307" t="str">
        <f>IF($AW$8&gt;=DATE(2023,5,8),IF('別紙3-3_要件ﾁｪｯｸﾘｽﾄ(0508以降)'!$C$28="×","",IF(AND(踏み台シート!AW248=1,踏み台シート!AW462=1),2,IF(踏み台シート!AW248=1,1,""))),IF(AND(踏み台シート!AW248=1,踏み台シート!AW462=1),2,IF(踏み台シート!AW248=1,1,"")))</f>
        <v/>
      </c>
      <c r="AX38" s="307" t="str">
        <f>IF($AX$8&gt;=DATE(2023,5,8),IF('別紙3-3_要件ﾁｪｯｸﾘｽﾄ(0508以降)'!$C$28="×","",IF(AND(踏み台シート!AX248=1,踏み台シート!AX462=1),2,IF(踏み台シート!AX248=1,1,""))),IF(AND(踏み台シート!AX248=1,踏み台シート!AX462=1),2,IF(踏み台シート!AX248=1,1,"")))</f>
        <v/>
      </c>
      <c r="AY38" s="307" t="str">
        <f>IF($AY$8&gt;=DATE(2023,5,8),IF('別紙3-3_要件ﾁｪｯｸﾘｽﾄ(0508以降)'!$C$28="×","",IF(AND(踏み台シート!AY248=1,踏み台シート!AY462=1),2,IF(踏み台シート!AY248=1,1,""))),IF(AND(踏み台シート!AY248=1,踏み台シート!AY462=1),2,IF(踏み台シート!AY248=1,1,"")))</f>
        <v/>
      </c>
      <c r="AZ38" s="307" t="str">
        <f>IF($AZ$8&gt;=DATE(2023,5,8),IF('別紙3-3_要件ﾁｪｯｸﾘｽﾄ(0508以降)'!$C$28="×","",IF(AND(踏み台シート!AZ248=1,踏み台シート!AZ462=1),2,IF(踏み台シート!AZ248=1,1,""))),IF(AND(踏み台シート!AZ248=1,踏み台シート!AZ462=1),2,IF(踏み台シート!AZ248=1,1,"")))</f>
        <v/>
      </c>
      <c r="BA38" s="307" t="str">
        <f>IF($BA$8&gt;=DATE(2023,5,8),IF('別紙3-3_要件ﾁｪｯｸﾘｽﾄ(0508以降)'!$C$28="×","",IF(AND(踏み台シート!BA248=1,踏み台シート!BA462=1),2,IF(踏み台シート!BA248=1,1,""))),IF(AND(踏み台シート!BA248=1,踏み台シート!BA462=1),2,IF(踏み台シート!BA248=1,1,"")))</f>
        <v/>
      </c>
      <c r="BB38" s="311" t="str">
        <f t="shared" si="2"/>
        <v/>
      </c>
      <c r="BC38" s="300" t="str">
        <f t="shared" si="3"/>
        <v/>
      </c>
      <c r="BD38" s="300" t="str">
        <f t="shared" si="4"/>
        <v/>
      </c>
    </row>
    <row r="39" spans="1:56" ht="24" hidden="1" customHeight="1">
      <c r="A39" s="307" t="str">
        <f t="shared" si="5"/>
        <v/>
      </c>
      <c r="B39" s="313" t="str">
        <f>IF('別紙3-1_区分⑤所要額内訳'!B41="","",'別紙3-1_区分⑤所要額内訳'!B41)</f>
        <v/>
      </c>
      <c r="C39" s="307" t="str">
        <f>IF('別紙3-1_区分⑤所要額内訳'!C41="","",'別紙3-1_区分⑤所要額内訳'!C41)</f>
        <v/>
      </c>
      <c r="D39" s="307">
        <f>IF($D$8&gt;=DATE(2023,5,8),IF('別紙3-3_要件ﾁｪｯｸﾘｽﾄ(0508以降)'!$C$28="×","",IF(AND(踏み台シート!D249=1,踏み台シート!D463=1),2,IF(踏み台シート!D249=1,1,""))),IF(AND(踏み台シート!D249=1,踏み台シート!D463=1),2,IF(踏み台シート!D249=1,1,"")))</f>
        <v>1</v>
      </c>
      <c r="E39" s="307" t="str">
        <f>IF($E$8&gt;=DATE(2023,5,8),IF('別紙3-3_要件ﾁｪｯｸﾘｽﾄ(0508以降)'!$C$28="×","",IF(AND(踏み台シート!E249=1,踏み台シート!E463=1),2,IF(踏み台シート!E249=1,1,""))),IF(AND(踏み台シート!E249=1,踏み台シート!E463=1),2,IF(踏み台シート!E249=1,1,"")))</f>
        <v/>
      </c>
      <c r="F39" s="307" t="str">
        <f>IF($F$8&gt;=DATE(2023,5,8),IF('別紙3-3_要件ﾁｪｯｸﾘｽﾄ(0508以降)'!$C$28="×","",IF(AND(踏み台シート!F249=1,踏み台シート!F463=1),2,IF(踏み台シート!F249=1,1,""))),IF(AND(踏み台シート!F249=1,踏み台シート!F463=1),2,IF(踏み台シート!F249=1,1,"")))</f>
        <v/>
      </c>
      <c r="G39" s="307" t="str">
        <f>IF($G$8&gt;=DATE(2023,5,8),IF('別紙3-3_要件ﾁｪｯｸﾘｽﾄ(0508以降)'!$C$28="×","",IF(AND(踏み台シート!G249=1,踏み台シート!G463=1),2,IF(踏み台シート!G249=1,1,""))),IF(AND(踏み台シート!G249=1,踏み台シート!G463=1),2,IF(踏み台シート!G249=1,1,"")))</f>
        <v/>
      </c>
      <c r="H39" s="307" t="str">
        <f>IF($H$8&gt;=DATE(2023,5,8),IF('別紙3-3_要件ﾁｪｯｸﾘｽﾄ(0508以降)'!$C$28="×","",IF(AND(踏み台シート!H249=1,踏み台シート!H463=1),2,IF(踏み台シート!H249=1,1,""))),IF(AND(踏み台シート!H249=1,踏み台シート!H463=1),2,IF(踏み台シート!H249=1,1,"")))</f>
        <v/>
      </c>
      <c r="I39" s="307" t="str">
        <f>IF($I$8&gt;=DATE(2023,5,8),IF('別紙3-3_要件ﾁｪｯｸﾘｽﾄ(0508以降)'!$C$28="×","",IF(AND(踏み台シート!I249=1,踏み台シート!I463=1),2,IF(踏み台シート!I249=1,1,""))),IF(AND(踏み台シート!I249=1,踏み台シート!I463=1),2,IF(踏み台シート!I249=1,1,"")))</f>
        <v/>
      </c>
      <c r="J39" s="307" t="str">
        <f>IF($J$8&gt;=DATE(2023,5,8),IF('別紙3-3_要件ﾁｪｯｸﾘｽﾄ(0508以降)'!$C$28="×","",IF(AND(踏み台シート!J249=1,踏み台シート!J463=1),2,IF(踏み台シート!J249=1,1,""))),IF(AND(踏み台シート!J249=1,踏み台シート!J463=1),2,IF(踏み台シート!J249=1,1,"")))</f>
        <v/>
      </c>
      <c r="K39" s="307" t="str">
        <f>IF($K$8&gt;=DATE(2023,5,8),IF('別紙3-3_要件ﾁｪｯｸﾘｽﾄ(0508以降)'!$C$28="×","",IF(AND(踏み台シート!K249=1,踏み台シート!K463=1),2,IF(踏み台シート!K249=1,1,""))),IF(AND(踏み台シート!K249=1,踏み台シート!K463=1),2,IF(踏み台シート!K249=1,1,"")))</f>
        <v/>
      </c>
      <c r="L39" s="307" t="str">
        <f>IF($L$8&gt;=DATE(2023,5,8),IF('別紙3-3_要件ﾁｪｯｸﾘｽﾄ(0508以降)'!$C$28="×","",IF(AND(踏み台シート!L249=1,踏み台シート!L463=1),2,IF(踏み台シート!L249=1,1,""))),IF(AND(踏み台シート!L249=1,踏み台シート!L463=1),2,IF(踏み台シート!L249=1,1,"")))</f>
        <v/>
      </c>
      <c r="M39" s="307" t="str">
        <f>IF($M$8&gt;=DATE(2023,5,8),IF('別紙3-3_要件ﾁｪｯｸﾘｽﾄ(0508以降)'!$C$28="×","",IF(AND(踏み台シート!M249=1,踏み台シート!M463=1),2,IF(踏み台シート!M249=1,1,""))),IF(AND(踏み台シート!M249=1,踏み台シート!M463=1),2,IF(踏み台シート!M249=1,1,"")))</f>
        <v/>
      </c>
      <c r="N39" s="307" t="str">
        <f>IF($N$8&gt;=DATE(2023,5,8),IF('別紙3-3_要件ﾁｪｯｸﾘｽﾄ(0508以降)'!$C$28="×","",IF(AND(踏み台シート!N249=1,踏み台シート!N463=1),2,IF(踏み台シート!N249=1,1,""))),IF(AND(踏み台シート!N249=1,踏み台シート!N463=1),2,IF(踏み台シート!N249=1,1,"")))</f>
        <v/>
      </c>
      <c r="O39" s="307" t="str">
        <f>IF($O$8&gt;=DATE(2023,5,8),IF('別紙3-3_要件ﾁｪｯｸﾘｽﾄ(0508以降)'!$C$28="×","",IF(AND(踏み台シート!O249=1,踏み台シート!O463=1),2,IF(踏み台シート!O249=1,1,""))),IF(AND(踏み台シート!O249=1,踏み台シート!O463=1),2,IF(踏み台シート!O249=1,1,"")))</f>
        <v/>
      </c>
      <c r="P39" s="307" t="str">
        <f>IF($P$8&gt;=DATE(2023,5,8),IF('別紙3-3_要件ﾁｪｯｸﾘｽﾄ(0508以降)'!$C$28="×","",IF(AND(踏み台シート!P249=1,踏み台シート!P463=1),2,IF(踏み台シート!P249=1,1,""))),IF(AND(踏み台シート!P249=1,踏み台シート!P463=1),2,IF(踏み台シート!P249=1,1,"")))</f>
        <v/>
      </c>
      <c r="Q39" s="307" t="str">
        <f>IF($Q$8&gt;=DATE(2023,5,8),IF('別紙3-3_要件ﾁｪｯｸﾘｽﾄ(0508以降)'!$C$28="×","",IF(AND(踏み台シート!Q249=1,踏み台シート!Q463=1),2,IF(踏み台シート!Q249=1,1,""))),IF(AND(踏み台シート!Q249=1,踏み台シート!Q463=1),2,IF(踏み台シート!Q249=1,1,"")))</f>
        <v/>
      </c>
      <c r="R39" s="307" t="str">
        <f>IF($R$8&gt;=DATE(2023,5,8),IF('別紙3-3_要件ﾁｪｯｸﾘｽﾄ(0508以降)'!$C$28="×","",IF(AND(踏み台シート!R249=1,踏み台シート!R463=1),2,IF(踏み台シート!R249=1,1,""))),IF(AND(踏み台シート!R249=1,踏み台シート!R463=1),2,IF(踏み台シート!R249=1,1,"")))</f>
        <v/>
      </c>
      <c r="S39" s="307" t="str">
        <f>IF($S$8&gt;=DATE(2023,5,8),IF('別紙3-3_要件ﾁｪｯｸﾘｽﾄ(0508以降)'!$C$28="×","",IF(AND(踏み台シート!S249=1,踏み台シート!S463=1),2,IF(踏み台シート!S249=1,1,""))),IF(AND(踏み台シート!S249=1,踏み台シート!S463=1),2,IF(踏み台シート!S249=1,1,"")))</f>
        <v/>
      </c>
      <c r="T39" s="307" t="str">
        <f>IF($T$8&gt;=DATE(2023,5,8),IF('別紙3-3_要件ﾁｪｯｸﾘｽﾄ(0508以降)'!$C$28="×","",IF(AND(踏み台シート!T249=1,踏み台シート!T463=1),2,IF(踏み台シート!T249=1,1,""))),IF(AND(踏み台シート!T249=1,踏み台シート!T463=1),2,IF(踏み台シート!T249=1,1,"")))</f>
        <v/>
      </c>
      <c r="U39" s="307" t="str">
        <f>IF($U$8&gt;=DATE(2023,5,8),IF('別紙3-3_要件ﾁｪｯｸﾘｽﾄ(0508以降)'!$C$28="×","",IF(AND(踏み台シート!U249=1,踏み台シート!U463=1),2,IF(踏み台シート!U249=1,1,""))),IF(AND(踏み台シート!U249=1,踏み台シート!U463=1),2,IF(踏み台シート!U249=1,1,"")))</f>
        <v/>
      </c>
      <c r="V39" s="307" t="str">
        <f>IF($V$8&gt;=DATE(2023,5,8),IF('別紙3-3_要件ﾁｪｯｸﾘｽﾄ(0508以降)'!$C$28="×","",IF(AND(踏み台シート!V249=1,踏み台シート!V463=1),2,IF(踏み台シート!V249=1,1,""))),IF(AND(踏み台シート!V249=1,踏み台シート!V463=1),2,IF(踏み台シート!V249=1,1,"")))</f>
        <v/>
      </c>
      <c r="W39" s="307" t="str">
        <f>IF($W$8&gt;=DATE(2023,5,8),IF('別紙3-3_要件ﾁｪｯｸﾘｽﾄ(0508以降)'!$C$28="×","",IF(AND(踏み台シート!W249=1,踏み台シート!W463=1),2,IF(踏み台シート!W249=1,1,""))),IF(AND(踏み台シート!W249=1,踏み台シート!W463=1),2,IF(踏み台シート!W249=1,1,"")))</f>
        <v/>
      </c>
      <c r="X39" s="307" t="str">
        <f>IF($X$8&gt;=DATE(2023,5,8),IF('別紙3-3_要件ﾁｪｯｸﾘｽﾄ(0508以降)'!$C$28="×","",IF(AND(踏み台シート!X249=1,踏み台シート!X463=1),2,IF(踏み台シート!X249=1,1,""))),IF(AND(踏み台シート!X249=1,踏み台シート!X463=1),2,IF(踏み台シート!X249=1,1,"")))</f>
        <v/>
      </c>
      <c r="Y39" s="307" t="str">
        <f>IF($Y$8&gt;=DATE(2023,5,8),IF('別紙3-3_要件ﾁｪｯｸﾘｽﾄ(0508以降)'!$C$28="×","",IF(AND(踏み台シート!Y249=1,踏み台シート!Y463=1),2,IF(踏み台シート!Y249=1,1,""))),IF(AND(踏み台シート!Y249=1,踏み台シート!Y463=1),2,IF(踏み台シート!Y249=1,1,"")))</f>
        <v/>
      </c>
      <c r="Z39" s="307" t="str">
        <f>IF($Z$8&gt;=DATE(2023,5,8),IF('別紙3-3_要件ﾁｪｯｸﾘｽﾄ(0508以降)'!$C$28="×","",IF(AND(踏み台シート!Z249=1,踏み台シート!Z463=1),2,IF(踏み台シート!Z249=1,1,""))),IF(AND(踏み台シート!Z249=1,踏み台シート!Z463=1),2,IF(踏み台シート!Z249=1,1,"")))</f>
        <v/>
      </c>
      <c r="AA39" s="307" t="str">
        <f>IF($AA$8&gt;=DATE(2023,5,8),IF('別紙3-3_要件ﾁｪｯｸﾘｽﾄ(0508以降)'!$C$28="×","",IF(AND(踏み台シート!AA249=1,踏み台シート!AA463=1),2,IF(踏み台シート!AA249=1,1,""))),IF(AND(踏み台シート!AA249=1,踏み台シート!AA463=1),2,IF(踏み台シート!AA249=1,1,"")))</f>
        <v/>
      </c>
      <c r="AB39" s="307" t="str">
        <f>IF($AB$8&gt;=DATE(2023,5,8),IF('別紙3-3_要件ﾁｪｯｸﾘｽﾄ(0508以降)'!$C$28="×","",IF(AND(踏み台シート!AB249=1,踏み台シート!AB463=1),2,IF(踏み台シート!AB249=1,1,""))),IF(AND(踏み台シート!AB249=1,踏み台シート!AB463=1),2,IF(踏み台シート!AB249=1,1,"")))</f>
        <v/>
      </c>
      <c r="AC39" s="307" t="str">
        <f>IF($AC$8&gt;=DATE(2023,5,8),IF('別紙3-3_要件ﾁｪｯｸﾘｽﾄ(0508以降)'!$C$28="×","",IF(AND(踏み台シート!AC249=1,踏み台シート!AC463=1),2,IF(踏み台シート!AC249=1,1,""))),IF(AND(踏み台シート!AC249=1,踏み台シート!AC463=1),2,IF(踏み台シート!AC249=1,1,"")))</f>
        <v/>
      </c>
      <c r="AD39" s="307" t="str">
        <f>IF($AD$8&gt;=DATE(2023,5,8),IF('別紙3-3_要件ﾁｪｯｸﾘｽﾄ(0508以降)'!$C$28="×","",IF(AND(踏み台シート!AD249=1,踏み台シート!AD463=1),2,IF(踏み台シート!AD249=1,1,""))),IF(AND(踏み台シート!AD249=1,踏み台シート!AD463=1),2,IF(踏み台シート!AD249=1,1,"")))</f>
        <v/>
      </c>
      <c r="AE39" s="307" t="str">
        <f>IF($AE$8&gt;=DATE(2023,5,8),IF('別紙3-3_要件ﾁｪｯｸﾘｽﾄ(0508以降)'!$C$28="×","",IF(AND(踏み台シート!AE249=1,踏み台シート!AE463=1),2,IF(踏み台シート!AE249=1,1,""))),IF(AND(踏み台シート!AE249=1,踏み台シート!AE463=1),2,IF(踏み台シート!AE249=1,1,"")))</f>
        <v/>
      </c>
      <c r="AF39" s="307" t="str">
        <f>IF($AF$8&gt;=DATE(2023,5,8),IF('別紙3-3_要件ﾁｪｯｸﾘｽﾄ(0508以降)'!$C$28="×","",IF(AND(踏み台シート!AF249=1,踏み台シート!AF463=1),2,IF(踏み台シート!AF249=1,1,""))),IF(AND(踏み台シート!AF249=1,踏み台シート!AF463=1),2,IF(踏み台シート!AF249=1,1,"")))</f>
        <v/>
      </c>
      <c r="AG39" s="307" t="str">
        <f>IF($AG$8&gt;=DATE(2023,5,8),IF('別紙3-3_要件ﾁｪｯｸﾘｽﾄ(0508以降)'!$C$28="×","",IF(AND(踏み台シート!AG249=1,踏み台シート!AG463=1),2,IF(踏み台シート!AG249=1,1,""))),IF(AND(踏み台シート!AG249=1,踏み台シート!AG463=1),2,IF(踏み台シート!AG249=1,1,"")))</f>
        <v/>
      </c>
      <c r="AH39" s="307" t="str">
        <f>IF($AH$8&gt;=DATE(2023,5,8),IF('別紙3-3_要件ﾁｪｯｸﾘｽﾄ(0508以降)'!$C$28="×","",IF(AND(踏み台シート!AH249=1,踏み台シート!AH463=1),2,IF(踏み台シート!AH249=1,1,""))),IF(AND(踏み台シート!AH249=1,踏み台シート!AH463=1),2,IF(踏み台シート!AH249=1,1,"")))</f>
        <v/>
      </c>
      <c r="AI39" s="307" t="str">
        <f>IF($AI$8&gt;=DATE(2023,5,8),IF('別紙3-3_要件ﾁｪｯｸﾘｽﾄ(0508以降)'!$C$28="×","",IF(AND(踏み台シート!AI249=1,踏み台シート!AI463=1),2,IF(踏み台シート!AI249=1,1,""))),IF(AND(踏み台シート!AI249=1,踏み台シート!AI463=1),2,IF(踏み台シート!AI249=1,1,"")))</f>
        <v/>
      </c>
      <c r="AJ39" s="307" t="str">
        <f>IF($AJ$8&gt;=DATE(2023,5,8),IF('別紙3-3_要件ﾁｪｯｸﾘｽﾄ(0508以降)'!$C$28="×","",IF(AND(踏み台シート!AJ249=1,踏み台シート!AJ463=1),2,IF(踏み台シート!AJ249=1,1,""))),IF(AND(踏み台シート!AJ249=1,踏み台シート!AJ463=1),2,IF(踏み台シート!AJ249=1,1,"")))</f>
        <v/>
      </c>
      <c r="AK39" s="307" t="str">
        <f>IF($AK$8&gt;=DATE(2023,5,8),IF('別紙3-3_要件ﾁｪｯｸﾘｽﾄ(0508以降)'!$C$28="×","",IF(AND(踏み台シート!AK249=1,踏み台シート!AK463=1),2,IF(踏み台シート!AK249=1,1,""))),IF(AND(踏み台シート!AK249=1,踏み台シート!AK463=1),2,IF(踏み台シート!AK249=1,1,"")))</f>
        <v/>
      </c>
      <c r="AL39" s="307" t="str">
        <f>IF($AL$8&gt;=DATE(2023,5,8),IF('別紙3-3_要件ﾁｪｯｸﾘｽﾄ(0508以降)'!$C$28="×","",IF(AND(踏み台シート!AL249=1,踏み台シート!AL463=1),2,IF(踏み台シート!AL249=1,1,""))),IF(AND(踏み台シート!AL249=1,踏み台シート!AL463=1),2,IF(踏み台シート!AL249=1,1,"")))</f>
        <v/>
      </c>
      <c r="AM39" s="307" t="str">
        <f>IF($AM$8&gt;=DATE(2023,5,8),IF('別紙3-3_要件ﾁｪｯｸﾘｽﾄ(0508以降)'!$C$28="×","",IF(AND(踏み台シート!AM249=1,踏み台シート!AM463=1),2,IF(踏み台シート!AM249=1,1,""))),IF(AND(踏み台シート!AM249=1,踏み台シート!AM463=1),2,IF(踏み台シート!AM249=1,1,"")))</f>
        <v/>
      </c>
      <c r="AN39" s="307" t="str">
        <f>IF($AN$8&gt;=DATE(2023,5,8),IF('別紙3-3_要件ﾁｪｯｸﾘｽﾄ(0508以降)'!$C$28="×","",IF(AND(踏み台シート!AN249=1,踏み台シート!AN463=1),2,IF(踏み台シート!AN249=1,1,""))),IF(AND(踏み台シート!AN249=1,踏み台シート!AN463=1),2,IF(踏み台シート!AN249=1,1,"")))</f>
        <v/>
      </c>
      <c r="AO39" s="307" t="str">
        <f>IF($AO$8&gt;=DATE(2023,5,8),IF('別紙3-3_要件ﾁｪｯｸﾘｽﾄ(0508以降)'!$C$28="×","",IF(AND(踏み台シート!AO249=1,踏み台シート!AO463=1),2,IF(踏み台シート!AO249=1,1,""))),IF(AND(踏み台シート!AO249=1,踏み台シート!AO463=1),2,IF(踏み台シート!AO249=1,1,"")))</f>
        <v/>
      </c>
      <c r="AP39" s="307" t="str">
        <f>IF($AP$8&gt;=DATE(2023,5,8),IF('別紙3-3_要件ﾁｪｯｸﾘｽﾄ(0508以降)'!$C$28="×","",IF(AND(踏み台シート!AP249=1,踏み台シート!AP463=1),2,IF(踏み台シート!AP249=1,1,""))),IF(AND(踏み台シート!AP249=1,踏み台シート!AP463=1),2,IF(踏み台シート!AP249=1,1,"")))</f>
        <v/>
      </c>
      <c r="AQ39" s="307" t="str">
        <f>IF($AQ$8&gt;=DATE(2023,5,8),IF('別紙3-3_要件ﾁｪｯｸﾘｽﾄ(0508以降)'!$C$28="×","",IF(AND(踏み台シート!AQ249=1,踏み台シート!AQ463=1),2,IF(踏み台シート!AQ249=1,1,""))),IF(AND(踏み台シート!AQ249=1,踏み台シート!AQ463=1),2,IF(踏み台シート!AQ249=1,1,"")))</f>
        <v/>
      </c>
      <c r="AR39" s="307" t="str">
        <f>IF($AR$8&gt;=DATE(2023,5,8),IF('別紙3-3_要件ﾁｪｯｸﾘｽﾄ(0508以降)'!$C$28="×","",IF(AND(踏み台シート!AR249=1,踏み台シート!AR463=1),2,IF(踏み台シート!AR249=1,1,""))),IF(AND(踏み台シート!AR249=1,踏み台シート!AR463=1),2,IF(踏み台シート!AR249=1,1,"")))</f>
        <v/>
      </c>
      <c r="AS39" s="307" t="str">
        <f>IF($AS$8&gt;=DATE(2023,5,8),IF('別紙3-3_要件ﾁｪｯｸﾘｽﾄ(0508以降)'!$C$28="×","",IF(AND(踏み台シート!AS249=1,踏み台シート!AS463=1),2,IF(踏み台シート!AS249=1,1,""))),IF(AND(踏み台シート!AS249=1,踏み台シート!AS463=1),2,IF(踏み台シート!AS249=1,1,"")))</f>
        <v/>
      </c>
      <c r="AT39" s="307" t="str">
        <f>IF($AT$8&gt;=DATE(2023,5,8),IF('別紙3-3_要件ﾁｪｯｸﾘｽﾄ(0508以降)'!$C$28="×","",IF(AND(踏み台シート!AT249=1,踏み台シート!AT463=1),2,IF(踏み台シート!AT249=1,1,""))),IF(AND(踏み台シート!AT249=1,踏み台シート!AT463=1),2,IF(踏み台シート!AT249=1,1,"")))</f>
        <v/>
      </c>
      <c r="AU39" s="307" t="str">
        <f>IF($AU$8&gt;=DATE(2023,5,8),IF('別紙3-3_要件ﾁｪｯｸﾘｽﾄ(0508以降)'!$C$28="×","",IF(AND(踏み台シート!AU249=1,踏み台シート!AU463=1),2,IF(踏み台シート!AU249=1,1,""))),IF(AND(踏み台シート!AU249=1,踏み台シート!AU463=1),2,IF(踏み台シート!AU249=1,1,"")))</f>
        <v/>
      </c>
      <c r="AV39" s="307" t="str">
        <f>IF($AV$8&gt;=DATE(2023,5,8),IF('別紙3-3_要件ﾁｪｯｸﾘｽﾄ(0508以降)'!$C$28="×","",IF(AND(踏み台シート!AV249=1,踏み台シート!AV463=1),2,IF(踏み台シート!AV249=1,1,""))),IF(AND(踏み台シート!AV249=1,踏み台シート!AV463=1),2,IF(踏み台シート!AV249=1,1,"")))</f>
        <v/>
      </c>
      <c r="AW39" s="307" t="str">
        <f>IF($AW$8&gt;=DATE(2023,5,8),IF('別紙3-3_要件ﾁｪｯｸﾘｽﾄ(0508以降)'!$C$28="×","",IF(AND(踏み台シート!AW249=1,踏み台シート!AW463=1),2,IF(踏み台シート!AW249=1,1,""))),IF(AND(踏み台シート!AW249=1,踏み台シート!AW463=1),2,IF(踏み台シート!AW249=1,1,"")))</f>
        <v/>
      </c>
      <c r="AX39" s="307" t="str">
        <f>IF($AX$8&gt;=DATE(2023,5,8),IF('別紙3-3_要件ﾁｪｯｸﾘｽﾄ(0508以降)'!$C$28="×","",IF(AND(踏み台シート!AX249=1,踏み台シート!AX463=1),2,IF(踏み台シート!AX249=1,1,""))),IF(AND(踏み台シート!AX249=1,踏み台シート!AX463=1),2,IF(踏み台シート!AX249=1,1,"")))</f>
        <v/>
      </c>
      <c r="AY39" s="307" t="str">
        <f>IF($AY$8&gt;=DATE(2023,5,8),IF('別紙3-3_要件ﾁｪｯｸﾘｽﾄ(0508以降)'!$C$28="×","",IF(AND(踏み台シート!AY249=1,踏み台シート!AY463=1),2,IF(踏み台シート!AY249=1,1,""))),IF(AND(踏み台シート!AY249=1,踏み台シート!AY463=1),2,IF(踏み台シート!AY249=1,1,"")))</f>
        <v/>
      </c>
      <c r="AZ39" s="307" t="str">
        <f>IF($AZ$8&gt;=DATE(2023,5,8),IF('別紙3-3_要件ﾁｪｯｸﾘｽﾄ(0508以降)'!$C$28="×","",IF(AND(踏み台シート!AZ249=1,踏み台シート!AZ463=1),2,IF(踏み台シート!AZ249=1,1,""))),IF(AND(踏み台シート!AZ249=1,踏み台シート!AZ463=1),2,IF(踏み台シート!AZ249=1,1,"")))</f>
        <v/>
      </c>
      <c r="BA39" s="307" t="str">
        <f>IF($BA$8&gt;=DATE(2023,5,8),IF('別紙3-3_要件ﾁｪｯｸﾘｽﾄ(0508以降)'!$C$28="×","",IF(AND(踏み台シート!BA249=1,踏み台シート!BA463=1),2,IF(踏み台シート!BA249=1,1,""))),IF(AND(踏み台シート!BA249=1,踏み台シート!BA463=1),2,IF(踏み台シート!BA249=1,1,"")))</f>
        <v/>
      </c>
      <c r="BB39" s="311" t="str">
        <f t="shared" si="2"/>
        <v/>
      </c>
      <c r="BC39" s="300" t="str">
        <f t="shared" si="3"/>
        <v/>
      </c>
      <c r="BD39" s="300" t="str">
        <f t="shared" si="4"/>
        <v/>
      </c>
    </row>
    <row r="40" spans="1:56" ht="24" hidden="1" customHeight="1">
      <c r="A40" s="307" t="str">
        <f t="shared" si="5"/>
        <v/>
      </c>
      <c r="B40" s="313" t="str">
        <f>IF('別紙3-1_区分⑤所要額内訳'!B42="","",'別紙3-1_区分⑤所要額内訳'!B42)</f>
        <v/>
      </c>
      <c r="C40" s="307" t="str">
        <f>IF('別紙3-1_区分⑤所要額内訳'!C42="","",'別紙3-1_区分⑤所要額内訳'!C42)</f>
        <v/>
      </c>
      <c r="D40" s="307">
        <f>IF($D$8&gt;=DATE(2023,5,8),IF('別紙3-3_要件ﾁｪｯｸﾘｽﾄ(0508以降)'!$C$28="×","",IF(AND(踏み台シート!D250=1,踏み台シート!D464=1),2,IF(踏み台シート!D250=1,1,""))),IF(AND(踏み台シート!D250=1,踏み台シート!D464=1),2,IF(踏み台シート!D250=1,1,"")))</f>
        <v>1</v>
      </c>
      <c r="E40" s="307" t="str">
        <f>IF($E$8&gt;=DATE(2023,5,8),IF('別紙3-3_要件ﾁｪｯｸﾘｽﾄ(0508以降)'!$C$28="×","",IF(AND(踏み台シート!E250=1,踏み台シート!E464=1),2,IF(踏み台シート!E250=1,1,""))),IF(AND(踏み台シート!E250=1,踏み台シート!E464=1),2,IF(踏み台シート!E250=1,1,"")))</f>
        <v/>
      </c>
      <c r="F40" s="307" t="str">
        <f>IF($F$8&gt;=DATE(2023,5,8),IF('別紙3-3_要件ﾁｪｯｸﾘｽﾄ(0508以降)'!$C$28="×","",IF(AND(踏み台シート!F250=1,踏み台シート!F464=1),2,IF(踏み台シート!F250=1,1,""))),IF(AND(踏み台シート!F250=1,踏み台シート!F464=1),2,IF(踏み台シート!F250=1,1,"")))</f>
        <v/>
      </c>
      <c r="G40" s="307" t="str">
        <f>IF($G$8&gt;=DATE(2023,5,8),IF('別紙3-3_要件ﾁｪｯｸﾘｽﾄ(0508以降)'!$C$28="×","",IF(AND(踏み台シート!G250=1,踏み台シート!G464=1),2,IF(踏み台シート!G250=1,1,""))),IF(AND(踏み台シート!G250=1,踏み台シート!G464=1),2,IF(踏み台シート!G250=1,1,"")))</f>
        <v/>
      </c>
      <c r="H40" s="307" t="str">
        <f>IF($H$8&gt;=DATE(2023,5,8),IF('別紙3-3_要件ﾁｪｯｸﾘｽﾄ(0508以降)'!$C$28="×","",IF(AND(踏み台シート!H250=1,踏み台シート!H464=1),2,IF(踏み台シート!H250=1,1,""))),IF(AND(踏み台シート!H250=1,踏み台シート!H464=1),2,IF(踏み台シート!H250=1,1,"")))</f>
        <v/>
      </c>
      <c r="I40" s="307" t="str">
        <f>IF($I$8&gt;=DATE(2023,5,8),IF('別紙3-3_要件ﾁｪｯｸﾘｽﾄ(0508以降)'!$C$28="×","",IF(AND(踏み台シート!I250=1,踏み台シート!I464=1),2,IF(踏み台シート!I250=1,1,""))),IF(AND(踏み台シート!I250=1,踏み台シート!I464=1),2,IF(踏み台シート!I250=1,1,"")))</f>
        <v/>
      </c>
      <c r="J40" s="307" t="str">
        <f>IF($J$8&gt;=DATE(2023,5,8),IF('別紙3-3_要件ﾁｪｯｸﾘｽﾄ(0508以降)'!$C$28="×","",IF(AND(踏み台シート!J250=1,踏み台シート!J464=1),2,IF(踏み台シート!J250=1,1,""))),IF(AND(踏み台シート!J250=1,踏み台シート!J464=1),2,IF(踏み台シート!J250=1,1,"")))</f>
        <v/>
      </c>
      <c r="K40" s="307" t="str">
        <f>IF($K$8&gt;=DATE(2023,5,8),IF('別紙3-3_要件ﾁｪｯｸﾘｽﾄ(0508以降)'!$C$28="×","",IF(AND(踏み台シート!K250=1,踏み台シート!K464=1),2,IF(踏み台シート!K250=1,1,""))),IF(AND(踏み台シート!K250=1,踏み台シート!K464=1),2,IF(踏み台シート!K250=1,1,"")))</f>
        <v/>
      </c>
      <c r="L40" s="307" t="str">
        <f>IF($L$8&gt;=DATE(2023,5,8),IF('別紙3-3_要件ﾁｪｯｸﾘｽﾄ(0508以降)'!$C$28="×","",IF(AND(踏み台シート!L250=1,踏み台シート!L464=1),2,IF(踏み台シート!L250=1,1,""))),IF(AND(踏み台シート!L250=1,踏み台シート!L464=1),2,IF(踏み台シート!L250=1,1,"")))</f>
        <v/>
      </c>
      <c r="M40" s="307" t="str">
        <f>IF($M$8&gt;=DATE(2023,5,8),IF('別紙3-3_要件ﾁｪｯｸﾘｽﾄ(0508以降)'!$C$28="×","",IF(AND(踏み台シート!M250=1,踏み台シート!M464=1),2,IF(踏み台シート!M250=1,1,""))),IF(AND(踏み台シート!M250=1,踏み台シート!M464=1),2,IF(踏み台シート!M250=1,1,"")))</f>
        <v/>
      </c>
      <c r="N40" s="307" t="str">
        <f>IF($N$8&gt;=DATE(2023,5,8),IF('別紙3-3_要件ﾁｪｯｸﾘｽﾄ(0508以降)'!$C$28="×","",IF(AND(踏み台シート!N250=1,踏み台シート!N464=1),2,IF(踏み台シート!N250=1,1,""))),IF(AND(踏み台シート!N250=1,踏み台シート!N464=1),2,IF(踏み台シート!N250=1,1,"")))</f>
        <v/>
      </c>
      <c r="O40" s="307" t="str">
        <f>IF($O$8&gt;=DATE(2023,5,8),IF('別紙3-3_要件ﾁｪｯｸﾘｽﾄ(0508以降)'!$C$28="×","",IF(AND(踏み台シート!O250=1,踏み台シート!O464=1),2,IF(踏み台シート!O250=1,1,""))),IF(AND(踏み台シート!O250=1,踏み台シート!O464=1),2,IF(踏み台シート!O250=1,1,"")))</f>
        <v/>
      </c>
      <c r="P40" s="307" t="str">
        <f>IF($P$8&gt;=DATE(2023,5,8),IF('別紙3-3_要件ﾁｪｯｸﾘｽﾄ(0508以降)'!$C$28="×","",IF(AND(踏み台シート!P250=1,踏み台シート!P464=1),2,IF(踏み台シート!P250=1,1,""))),IF(AND(踏み台シート!P250=1,踏み台シート!P464=1),2,IF(踏み台シート!P250=1,1,"")))</f>
        <v/>
      </c>
      <c r="Q40" s="307" t="str">
        <f>IF($Q$8&gt;=DATE(2023,5,8),IF('別紙3-3_要件ﾁｪｯｸﾘｽﾄ(0508以降)'!$C$28="×","",IF(AND(踏み台シート!Q250=1,踏み台シート!Q464=1),2,IF(踏み台シート!Q250=1,1,""))),IF(AND(踏み台シート!Q250=1,踏み台シート!Q464=1),2,IF(踏み台シート!Q250=1,1,"")))</f>
        <v/>
      </c>
      <c r="R40" s="307" t="str">
        <f>IF($R$8&gt;=DATE(2023,5,8),IF('別紙3-3_要件ﾁｪｯｸﾘｽﾄ(0508以降)'!$C$28="×","",IF(AND(踏み台シート!R250=1,踏み台シート!R464=1),2,IF(踏み台シート!R250=1,1,""))),IF(AND(踏み台シート!R250=1,踏み台シート!R464=1),2,IF(踏み台シート!R250=1,1,"")))</f>
        <v/>
      </c>
      <c r="S40" s="307" t="str">
        <f>IF($S$8&gt;=DATE(2023,5,8),IF('別紙3-3_要件ﾁｪｯｸﾘｽﾄ(0508以降)'!$C$28="×","",IF(AND(踏み台シート!S250=1,踏み台シート!S464=1),2,IF(踏み台シート!S250=1,1,""))),IF(AND(踏み台シート!S250=1,踏み台シート!S464=1),2,IF(踏み台シート!S250=1,1,"")))</f>
        <v/>
      </c>
      <c r="T40" s="307" t="str">
        <f>IF($T$8&gt;=DATE(2023,5,8),IF('別紙3-3_要件ﾁｪｯｸﾘｽﾄ(0508以降)'!$C$28="×","",IF(AND(踏み台シート!T250=1,踏み台シート!T464=1),2,IF(踏み台シート!T250=1,1,""))),IF(AND(踏み台シート!T250=1,踏み台シート!T464=1),2,IF(踏み台シート!T250=1,1,"")))</f>
        <v/>
      </c>
      <c r="U40" s="307" t="str">
        <f>IF($U$8&gt;=DATE(2023,5,8),IF('別紙3-3_要件ﾁｪｯｸﾘｽﾄ(0508以降)'!$C$28="×","",IF(AND(踏み台シート!U250=1,踏み台シート!U464=1),2,IF(踏み台シート!U250=1,1,""))),IF(AND(踏み台シート!U250=1,踏み台シート!U464=1),2,IF(踏み台シート!U250=1,1,"")))</f>
        <v/>
      </c>
      <c r="V40" s="307" t="str">
        <f>IF($V$8&gt;=DATE(2023,5,8),IF('別紙3-3_要件ﾁｪｯｸﾘｽﾄ(0508以降)'!$C$28="×","",IF(AND(踏み台シート!V250=1,踏み台シート!V464=1),2,IF(踏み台シート!V250=1,1,""))),IF(AND(踏み台シート!V250=1,踏み台シート!V464=1),2,IF(踏み台シート!V250=1,1,"")))</f>
        <v/>
      </c>
      <c r="W40" s="307" t="str">
        <f>IF($W$8&gt;=DATE(2023,5,8),IF('別紙3-3_要件ﾁｪｯｸﾘｽﾄ(0508以降)'!$C$28="×","",IF(AND(踏み台シート!W250=1,踏み台シート!W464=1),2,IF(踏み台シート!W250=1,1,""))),IF(AND(踏み台シート!W250=1,踏み台シート!W464=1),2,IF(踏み台シート!W250=1,1,"")))</f>
        <v/>
      </c>
      <c r="X40" s="307" t="str">
        <f>IF($X$8&gt;=DATE(2023,5,8),IF('別紙3-3_要件ﾁｪｯｸﾘｽﾄ(0508以降)'!$C$28="×","",IF(AND(踏み台シート!X250=1,踏み台シート!X464=1),2,IF(踏み台シート!X250=1,1,""))),IF(AND(踏み台シート!X250=1,踏み台シート!X464=1),2,IF(踏み台シート!X250=1,1,"")))</f>
        <v/>
      </c>
      <c r="Y40" s="307" t="str">
        <f>IF($Y$8&gt;=DATE(2023,5,8),IF('別紙3-3_要件ﾁｪｯｸﾘｽﾄ(0508以降)'!$C$28="×","",IF(AND(踏み台シート!Y250=1,踏み台シート!Y464=1),2,IF(踏み台シート!Y250=1,1,""))),IF(AND(踏み台シート!Y250=1,踏み台シート!Y464=1),2,IF(踏み台シート!Y250=1,1,"")))</f>
        <v/>
      </c>
      <c r="Z40" s="307" t="str">
        <f>IF($Z$8&gt;=DATE(2023,5,8),IF('別紙3-3_要件ﾁｪｯｸﾘｽﾄ(0508以降)'!$C$28="×","",IF(AND(踏み台シート!Z250=1,踏み台シート!Z464=1),2,IF(踏み台シート!Z250=1,1,""))),IF(AND(踏み台シート!Z250=1,踏み台シート!Z464=1),2,IF(踏み台シート!Z250=1,1,"")))</f>
        <v/>
      </c>
      <c r="AA40" s="307" t="str">
        <f>IF($AA$8&gt;=DATE(2023,5,8),IF('別紙3-3_要件ﾁｪｯｸﾘｽﾄ(0508以降)'!$C$28="×","",IF(AND(踏み台シート!AA250=1,踏み台シート!AA464=1),2,IF(踏み台シート!AA250=1,1,""))),IF(AND(踏み台シート!AA250=1,踏み台シート!AA464=1),2,IF(踏み台シート!AA250=1,1,"")))</f>
        <v/>
      </c>
      <c r="AB40" s="307" t="str">
        <f>IF($AB$8&gt;=DATE(2023,5,8),IF('別紙3-3_要件ﾁｪｯｸﾘｽﾄ(0508以降)'!$C$28="×","",IF(AND(踏み台シート!AB250=1,踏み台シート!AB464=1),2,IF(踏み台シート!AB250=1,1,""))),IF(AND(踏み台シート!AB250=1,踏み台シート!AB464=1),2,IF(踏み台シート!AB250=1,1,"")))</f>
        <v/>
      </c>
      <c r="AC40" s="307" t="str">
        <f>IF($AC$8&gt;=DATE(2023,5,8),IF('別紙3-3_要件ﾁｪｯｸﾘｽﾄ(0508以降)'!$C$28="×","",IF(AND(踏み台シート!AC250=1,踏み台シート!AC464=1),2,IF(踏み台シート!AC250=1,1,""))),IF(AND(踏み台シート!AC250=1,踏み台シート!AC464=1),2,IF(踏み台シート!AC250=1,1,"")))</f>
        <v/>
      </c>
      <c r="AD40" s="307" t="str">
        <f>IF($AD$8&gt;=DATE(2023,5,8),IF('別紙3-3_要件ﾁｪｯｸﾘｽﾄ(0508以降)'!$C$28="×","",IF(AND(踏み台シート!AD250=1,踏み台シート!AD464=1),2,IF(踏み台シート!AD250=1,1,""))),IF(AND(踏み台シート!AD250=1,踏み台シート!AD464=1),2,IF(踏み台シート!AD250=1,1,"")))</f>
        <v/>
      </c>
      <c r="AE40" s="307" t="str">
        <f>IF($AE$8&gt;=DATE(2023,5,8),IF('別紙3-3_要件ﾁｪｯｸﾘｽﾄ(0508以降)'!$C$28="×","",IF(AND(踏み台シート!AE250=1,踏み台シート!AE464=1),2,IF(踏み台シート!AE250=1,1,""))),IF(AND(踏み台シート!AE250=1,踏み台シート!AE464=1),2,IF(踏み台シート!AE250=1,1,"")))</f>
        <v/>
      </c>
      <c r="AF40" s="307" t="str">
        <f>IF($AF$8&gt;=DATE(2023,5,8),IF('別紙3-3_要件ﾁｪｯｸﾘｽﾄ(0508以降)'!$C$28="×","",IF(AND(踏み台シート!AF250=1,踏み台シート!AF464=1),2,IF(踏み台シート!AF250=1,1,""))),IF(AND(踏み台シート!AF250=1,踏み台シート!AF464=1),2,IF(踏み台シート!AF250=1,1,"")))</f>
        <v/>
      </c>
      <c r="AG40" s="307" t="str">
        <f>IF($AG$8&gt;=DATE(2023,5,8),IF('別紙3-3_要件ﾁｪｯｸﾘｽﾄ(0508以降)'!$C$28="×","",IF(AND(踏み台シート!AG250=1,踏み台シート!AG464=1),2,IF(踏み台シート!AG250=1,1,""))),IF(AND(踏み台シート!AG250=1,踏み台シート!AG464=1),2,IF(踏み台シート!AG250=1,1,"")))</f>
        <v/>
      </c>
      <c r="AH40" s="307" t="str">
        <f>IF($AH$8&gt;=DATE(2023,5,8),IF('別紙3-3_要件ﾁｪｯｸﾘｽﾄ(0508以降)'!$C$28="×","",IF(AND(踏み台シート!AH250=1,踏み台シート!AH464=1),2,IF(踏み台シート!AH250=1,1,""))),IF(AND(踏み台シート!AH250=1,踏み台シート!AH464=1),2,IF(踏み台シート!AH250=1,1,"")))</f>
        <v/>
      </c>
      <c r="AI40" s="307" t="str">
        <f>IF($AI$8&gt;=DATE(2023,5,8),IF('別紙3-3_要件ﾁｪｯｸﾘｽﾄ(0508以降)'!$C$28="×","",IF(AND(踏み台シート!AI250=1,踏み台シート!AI464=1),2,IF(踏み台シート!AI250=1,1,""))),IF(AND(踏み台シート!AI250=1,踏み台シート!AI464=1),2,IF(踏み台シート!AI250=1,1,"")))</f>
        <v/>
      </c>
      <c r="AJ40" s="307" t="str">
        <f>IF($AJ$8&gt;=DATE(2023,5,8),IF('別紙3-3_要件ﾁｪｯｸﾘｽﾄ(0508以降)'!$C$28="×","",IF(AND(踏み台シート!AJ250=1,踏み台シート!AJ464=1),2,IF(踏み台シート!AJ250=1,1,""))),IF(AND(踏み台シート!AJ250=1,踏み台シート!AJ464=1),2,IF(踏み台シート!AJ250=1,1,"")))</f>
        <v/>
      </c>
      <c r="AK40" s="307" t="str">
        <f>IF($AK$8&gt;=DATE(2023,5,8),IF('別紙3-3_要件ﾁｪｯｸﾘｽﾄ(0508以降)'!$C$28="×","",IF(AND(踏み台シート!AK250=1,踏み台シート!AK464=1),2,IF(踏み台シート!AK250=1,1,""))),IF(AND(踏み台シート!AK250=1,踏み台シート!AK464=1),2,IF(踏み台シート!AK250=1,1,"")))</f>
        <v/>
      </c>
      <c r="AL40" s="307" t="str">
        <f>IF($AL$8&gt;=DATE(2023,5,8),IF('別紙3-3_要件ﾁｪｯｸﾘｽﾄ(0508以降)'!$C$28="×","",IF(AND(踏み台シート!AL250=1,踏み台シート!AL464=1),2,IF(踏み台シート!AL250=1,1,""))),IF(AND(踏み台シート!AL250=1,踏み台シート!AL464=1),2,IF(踏み台シート!AL250=1,1,"")))</f>
        <v/>
      </c>
      <c r="AM40" s="307" t="str">
        <f>IF($AM$8&gt;=DATE(2023,5,8),IF('別紙3-3_要件ﾁｪｯｸﾘｽﾄ(0508以降)'!$C$28="×","",IF(AND(踏み台シート!AM250=1,踏み台シート!AM464=1),2,IF(踏み台シート!AM250=1,1,""))),IF(AND(踏み台シート!AM250=1,踏み台シート!AM464=1),2,IF(踏み台シート!AM250=1,1,"")))</f>
        <v/>
      </c>
      <c r="AN40" s="307" t="str">
        <f>IF($AN$8&gt;=DATE(2023,5,8),IF('別紙3-3_要件ﾁｪｯｸﾘｽﾄ(0508以降)'!$C$28="×","",IF(AND(踏み台シート!AN250=1,踏み台シート!AN464=1),2,IF(踏み台シート!AN250=1,1,""))),IF(AND(踏み台シート!AN250=1,踏み台シート!AN464=1),2,IF(踏み台シート!AN250=1,1,"")))</f>
        <v/>
      </c>
      <c r="AO40" s="307" t="str">
        <f>IF($AO$8&gt;=DATE(2023,5,8),IF('別紙3-3_要件ﾁｪｯｸﾘｽﾄ(0508以降)'!$C$28="×","",IF(AND(踏み台シート!AO250=1,踏み台シート!AO464=1),2,IF(踏み台シート!AO250=1,1,""))),IF(AND(踏み台シート!AO250=1,踏み台シート!AO464=1),2,IF(踏み台シート!AO250=1,1,"")))</f>
        <v/>
      </c>
      <c r="AP40" s="307" t="str">
        <f>IF($AP$8&gt;=DATE(2023,5,8),IF('別紙3-3_要件ﾁｪｯｸﾘｽﾄ(0508以降)'!$C$28="×","",IF(AND(踏み台シート!AP250=1,踏み台シート!AP464=1),2,IF(踏み台シート!AP250=1,1,""))),IF(AND(踏み台シート!AP250=1,踏み台シート!AP464=1),2,IF(踏み台シート!AP250=1,1,"")))</f>
        <v/>
      </c>
      <c r="AQ40" s="307" t="str">
        <f>IF($AQ$8&gt;=DATE(2023,5,8),IF('別紙3-3_要件ﾁｪｯｸﾘｽﾄ(0508以降)'!$C$28="×","",IF(AND(踏み台シート!AQ250=1,踏み台シート!AQ464=1),2,IF(踏み台シート!AQ250=1,1,""))),IF(AND(踏み台シート!AQ250=1,踏み台シート!AQ464=1),2,IF(踏み台シート!AQ250=1,1,"")))</f>
        <v/>
      </c>
      <c r="AR40" s="307" t="str">
        <f>IF($AR$8&gt;=DATE(2023,5,8),IF('別紙3-3_要件ﾁｪｯｸﾘｽﾄ(0508以降)'!$C$28="×","",IF(AND(踏み台シート!AR250=1,踏み台シート!AR464=1),2,IF(踏み台シート!AR250=1,1,""))),IF(AND(踏み台シート!AR250=1,踏み台シート!AR464=1),2,IF(踏み台シート!AR250=1,1,"")))</f>
        <v/>
      </c>
      <c r="AS40" s="307" t="str">
        <f>IF($AS$8&gt;=DATE(2023,5,8),IF('別紙3-3_要件ﾁｪｯｸﾘｽﾄ(0508以降)'!$C$28="×","",IF(AND(踏み台シート!AS250=1,踏み台シート!AS464=1),2,IF(踏み台シート!AS250=1,1,""))),IF(AND(踏み台シート!AS250=1,踏み台シート!AS464=1),2,IF(踏み台シート!AS250=1,1,"")))</f>
        <v/>
      </c>
      <c r="AT40" s="307" t="str">
        <f>IF($AT$8&gt;=DATE(2023,5,8),IF('別紙3-3_要件ﾁｪｯｸﾘｽﾄ(0508以降)'!$C$28="×","",IF(AND(踏み台シート!AT250=1,踏み台シート!AT464=1),2,IF(踏み台シート!AT250=1,1,""))),IF(AND(踏み台シート!AT250=1,踏み台シート!AT464=1),2,IF(踏み台シート!AT250=1,1,"")))</f>
        <v/>
      </c>
      <c r="AU40" s="307" t="str">
        <f>IF($AU$8&gt;=DATE(2023,5,8),IF('別紙3-3_要件ﾁｪｯｸﾘｽﾄ(0508以降)'!$C$28="×","",IF(AND(踏み台シート!AU250=1,踏み台シート!AU464=1),2,IF(踏み台シート!AU250=1,1,""))),IF(AND(踏み台シート!AU250=1,踏み台シート!AU464=1),2,IF(踏み台シート!AU250=1,1,"")))</f>
        <v/>
      </c>
      <c r="AV40" s="307" t="str">
        <f>IF($AV$8&gt;=DATE(2023,5,8),IF('別紙3-3_要件ﾁｪｯｸﾘｽﾄ(0508以降)'!$C$28="×","",IF(AND(踏み台シート!AV250=1,踏み台シート!AV464=1),2,IF(踏み台シート!AV250=1,1,""))),IF(AND(踏み台シート!AV250=1,踏み台シート!AV464=1),2,IF(踏み台シート!AV250=1,1,"")))</f>
        <v/>
      </c>
      <c r="AW40" s="307" t="str">
        <f>IF($AW$8&gt;=DATE(2023,5,8),IF('別紙3-3_要件ﾁｪｯｸﾘｽﾄ(0508以降)'!$C$28="×","",IF(AND(踏み台シート!AW250=1,踏み台シート!AW464=1),2,IF(踏み台シート!AW250=1,1,""))),IF(AND(踏み台シート!AW250=1,踏み台シート!AW464=1),2,IF(踏み台シート!AW250=1,1,"")))</f>
        <v/>
      </c>
      <c r="AX40" s="307" t="str">
        <f>IF($AX$8&gt;=DATE(2023,5,8),IF('別紙3-3_要件ﾁｪｯｸﾘｽﾄ(0508以降)'!$C$28="×","",IF(AND(踏み台シート!AX250=1,踏み台シート!AX464=1),2,IF(踏み台シート!AX250=1,1,""))),IF(AND(踏み台シート!AX250=1,踏み台シート!AX464=1),2,IF(踏み台シート!AX250=1,1,"")))</f>
        <v/>
      </c>
      <c r="AY40" s="307" t="str">
        <f>IF($AY$8&gt;=DATE(2023,5,8),IF('別紙3-3_要件ﾁｪｯｸﾘｽﾄ(0508以降)'!$C$28="×","",IF(AND(踏み台シート!AY250=1,踏み台シート!AY464=1),2,IF(踏み台シート!AY250=1,1,""))),IF(AND(踏み台シート!AY250=1,踏み台シート!AY464=1),2,IF(踏み台シート!AY250=1,1,"")))</f>
        <v/>
      </c>
      <c r="AZ40" s="307" t="str">
        <f>IF($AZ$8&gt;=DATE(2023,5,8),IF('別紙3-3_要件ﾁｪｯｸﾘｽﾄ(0508以降)'!$C$28="×","",IF(AND(踏み台シート!AZ250=1,踏み台シート!AZ464=1),2,IF(踏み台シート!AZ250=1,1,""))),IF(AND(踏み台シート!AZ250=1,踏み台シート!AZ464=1),2,IF(踏み台シート!AZ250=1,1,"")))</f>
        <v/>
      </c>
      <c r="BA40" s="307" t="str">
        <f>IF($BA$8&gt;=DATE(2023,5,8),IF('別紙3-3_要件ﾁｪｯｸﾘｽﾄ(0508以降)'!$C$28="×","",IF(AND(踏み台シート!BA250=1,踏み台シート!BA464=1),2,IF(踏み台シート!BA250=1,1,""))),IF(AND(踏み台シート!BA250=1,踏み台シート!BA464=1),2,IF(踏み台シート!BA250=1,1,"")))</f>
        <v/>
      </c>
      <c r="BB40" s="311" t="str">
        <f t="shared" si="2"/>
        <v/>
      </c>
      <c r="BC40" s="300" t="str">
        <f t="shared" si="3"/>
        <v/>
      </c>
      <c r="BD40" s="300" t="str">
        <f t="shared" si="4"/>
        <v/>
      </c>
    </row>
    <row r="41" spans="1:56" ht="24" hidden="1" customHeight="1">
      <c r="A41" s="307" t="str">
        <f t="shared" si="5"/>
        <v/>
      </c>
      <c r="B41" s="313" t="str">
        <f>IF('別紙3-1_区分⑤所要額内訳'!B43="","",'別紙3-1_区分⑤所要額内訳'!B43)</f>
        <v/>
      </c>
      <c r="C41" s="307" t="str">
        <f>IF('別紙3-1_区分⑤所要額内訳'!C43="","",'別紙3-1_区分⑤所要額内訳'!C43)</f>
        <v/>
      </c>
      <c r="D41" s="307">
        <f>IF($D$8&gt;=DATE(2023,5,8),IF('別紙3-3_要件ﾁｪｯｸﾘｽﾄ(0508以降)'!$C$28="×","",IF(AND(踏み台シート!D251=1,踏み台シート!D465=1),2,IF(踏み台シート!D251=1,1,""))),IF(AND(踏み台シート!D251=1,踏み台シート!D465=1),2,IF(踏み台シート!D251=1,1,"")))</f>
        <v>1</v>
      </c>
      <c r="E41" s="307" t="str">
        <f>IF($E$8&gt;=DATE(2023,5,8),IF('別紙3-3_要件ﾁｪｯｸﾘｽﾄ(0508以降)'!$C$28="×","",IF(AND(踏み台シート!E251=1,踏み台シート!E465=1),2,IF(踏み台シート!E251=1,1,""))),IF(AND(踏み台シート!E251=1,踏み台シート!E465=1),2,IF(踏み台シート!E251=1,1,"")))</f>
        <v/>
      </c>
      <c r="F41" s="307" t="str">
        <f>IF($F$8&gt;=DATE(2023,5,8),IF('別紙3-3_要件ﾁｪｯｸﾘｽﾄ(0508以降)'!$C$28="×","",IF(AND(踏み台シート!F251=1,踏み台シート!F465=1),2,IF(踏み台シート!F251=1,1,""))),IF(AND(踏み台シート!F251=1,踏み台シート!F465=1),2,IF(踏み台シート!F251=1,1,"")))</f>
        <v/>
      </c>
      <c r="G41" s="307" t="str">
        <f>IF($G$8&gt;=DATE(2023,5,8),IF('別紙3-3_要件ﾁｪｯｸﾘｽﾄ(0508以降)'!$C$28="×","",IF(AND(踏み台シート!G251=1,踏み台シート!G465=1),2,IF(踏み台シート!G251=1,1,""))),IF(AND(踏み台シート!G251=1,踏み台シート!G465=1),2,IF(踏み台シート!G251=1,1,"")))</f>
        <v/>
      </c>
      <c r="H41" s="307" t="str">
        <f>IF($H$8&gt;=DATE(2023,5,8),IF('別紙3-3_要件ﾁｪｯｸﾘｽﾄ(0508以降)'!$C$28="×","",IF(AND(踏み台シート!H251=1,踏み台シート!H465=1),2,IF(踏み台シート!H251=1,1,""))),IF(AND(踏み台シート!H251=1,踏み台シート!H465=1),2,IF(踏み台シート!H251=1,1,"")))</f>
        <v/>
      </c>
      <c r="I41" s="307" t="str">
        <f>IF($I$8&gt;=DATE(2023,5,8),IF('別紙3-3_要件ﾁｪｯｸﾘｽﾄ(0508以降)'!$C$28="×","",IF(AND(踏み台シート!I251=1,踏み台シート!I465=1),2,IF(踏み台シート!I251=1,1,""))),IF(AND(踏み台シート!I251=1,踏み台シート!I465=1),2,IF(踏み台シート!I251=1,1,"")))</f>
        <v/>
      </c>
      <c r="J41" s="307" t="str">
        <f>IF($J$8&gt;=DATE(2023,5,8),IF('別紙3-3_要件ﾁｪｯｸﾘｽﾄ(0508以降)'!$C$28="×","",IF(AND(踏み台シート!J251=1,踏み台シート!J465=1),2,IF(踏み台シート!J251=1,1,""))),IF(AND(踏み台シート!J251=1,踏み台シート!J465=1),2,IF(踏み台シート!J251=1,1,"")))</f>
        <v/>
      </c>
      <c r="K41" s="307" t="str">
        <f>IF($K$8&gt;=DATE(2023,5,8),IF('別紙3-3_要件ﾁｪｯｸﾘｽﾄ(0508以降)'!$C$28="×","",IF(AND(踏み台シート!K251=1,踏み台シート!K465=1),2,IF(踏み台シート!K251=1,1,""))),IF(AND(踏み台シート!K251=1,踏み台シート!K465=1),2,IF(踏み台シート!K251=1,1,"")))</f>
        <v/>
      </c>
      <c r="L41" s="307" t="str">
        <f>IF($L$8&gt;=DATE(2023,5,8),IF('別紙3-3_要件ﾁｪｯｸﾘｽﾄ(0508以降)'!$C$28="×","",IF(AND(踏み台シート!L251=1,踏み台シート!L465=1),2,IF(踏み台シート!L251=1,1,""))),IF(AND(踏み台シート!L251=1,踏み台シート!L465=1),2,IF(踏み台シート!L251=1,1,"")))</f>
        <v/>
      </c>
      <c r="M41" s="307" t="str">
        <f>IF($M$8&gt;=DATE(2023,5,8),IF('別紙3-3_要件ﾁｪｯｸﾘｽﾄ(0508以降)'!$C$28="×","",IF(AND(踏み台シート!M251=1,踏み台シート!M465=1),2,IF(踏み台シート!M251=1,1,""))),IF(AND(踏み台シート!M251=1,踏み台シート!M465=1),2,IF(踏み台シート!M251=1,1,"")))</f>
        <v/>
      </c>
      <c r="N41" s="307" t="str">
        <f>IF($N$8&gt;=DATE(2023,5,8),IF('別紙3-3_要件ﾁｪｯｸﾘｽﾄ(0508以降)'!$C$28="×","",IF(AND(踏み台シート!N251=1,踏み台シート!N465=1),2,IF(踏み台シート!N251=1,1,""))),IF(AND(踏み台シート!N251=1,踏み台シート!N465=1),2,IF(踏み台シート!N251=1,1,"")))</f>
        <v/>
      </c>
      <c r="O41" s="307" t="str">
        <f>IF($O$8&gt;=DATE(2023,5,8),IF('別紙3-3_要件ﾁｪｯｸﾘｽﾄ(0508以降)'!$C$28="×","",IF(AND(踏み台シート!O251=1,踏み台シート!O465=1),2,IF(踏み台シート!O251=1,1,""))),IF(AND(踏み台シート!O251=1,踏み台シート!O465=1),2,IF(踏み台シート!O251=1,1,"")))</f>
        <v/>
      </c>
      <c r="P41" s="307" t="str">
        <f>IF($P$8&gt;=DATE(2023,5,8),IF('別紙3-3_要件ﾁｪｯｸﾘｽﾄ(0508以降)'!$C$28="×","",IF(AND(踏み台シート!P251=1,踏み台シート!P465=1),2,IF(踏み台シート!P251=1,1,""))),IF(AND(踏み台シート!P251=1,踏み台シート!P465=1),2,IF(踏み台シート!P251=1,1,"")))</f>
        <v/>
      </c>
      <c r="Q41" s="307" t="str">
        <f>IF($Q$8&gt;=DATE(2023,5,8),IF('別紙3-3_要件ﾁｪｯｸﾘｽﾄ(0508以降)'!$C$28="×","",IF(AND(踏み台シート!Q251=1,踏み台シート!Q465=1),2,IF(踏み台シート!Q251=1,1,""))),IF(AND(踏み台シート!Q251=1,踏み台シート!Q465=1),2,IF(踏み台シート!Q251=1,1,"")))</f>
        <v/>
      </c>
      <c r="R41" s="307" t="str">
        <f>IF($R$8&gt;=DATE(2023,5,8),IF('別紙3-3_要件ﾁｪｯｸﾘｽﾄ(0508以降)'!$C$28="×","",IF(AND(踏み台シート!R251=1,踏み台シート!R465=1),2,IF(踏み台シート!R251=1,1,""))),IF(AND(踏み台シート!R251=1,踏み台シート!R465=1),2,IF(踏み台シート!R251=1,1,"")))</f>
        <v/>
      </c>
      <c r="S41" s="307" t="str">
        <f>IF($S$8&gt;=DATE(2023,5,8),IF('別紙3-3_要件ﾁｪｯｸﾘｽﾄ(0508以降)'!$C$28="×","",IF(AND(踏み台シート!S251=1,踏み台シート!S465=1),2,IF(踏み台シート!S251=1,1,""))),IF(AND(踏み台シート!S251=1,踏み台シート!S465=1),2,IF(踏み台シート!S251=1,1,"")))</f>
        <v/>
      </c>
      <c r="T41" s="307" t="str">
        <f>IF($T$8&gt;=DATE(2023,5,8),IF('別紙3-3_要件ﾁｪｯｸﾘｽﾄ(0508以降)'!$C$28="×","",IF(AND(踏み台シート!T251=1,踏み台シート!T465=1),2,IF(踏み台シート!T251=1,1,""))),IF(AND(踏み台シート!T251=1,踏み台シート!T465=1),2,IF(踏み台シート!T251=1,1,"")))</f>
        <v/>
      </c>
      <c r="U41" s="307" t="str">
        <f>IF($U$8&gt;=DATE(2023,5,8),IF('別紙3-3_要件ﾁｪｯｸﾘｽﾄ(0508以降)'!$C$28="×","",IF(AND(踏み台シート!U251=1,踏み台シート!U465=1),2,IF(踏み台シート!U251=1,1,""))),IF(AND(踏み台シート!U251=1,踏み台シート!U465=1),2,IF(踏み台シート!U251=1,1,"")))</f>
        <v/>
      </c>
      <c r="V41" s="307" t="str">
        <f>IF($V$8&gt;=DATE(2023,5,8),IF('別紙3-3_要件ﾁｪｯｸﾘｽﾄ(0508以降)'!$C$28="×","",IF(AND(踏み台シート!V251=1,踏み台シート!V465=1),2,IF(踏み台シート!V251=1,1,""))),IF(AND(踏み台シート!V251=1,踏み台シート!V465=1),2,IF(踏み台シート!V251=1,1,"")))</f>
        <v/>
      </c>
      <c r="W41" s="307" t="str">
        <f>IF($W$8&gt;=DATE(2023,5,8),IF('別紙3-3_要件ﾁｪｯｸﾘｽﾄ(0508以降)'!$C$28="×","",IF(AND(踏み台シート!W251=1,踏み台シート!W465=1),2,IF(踏み台シート!W251=1,1,""))),IF(AND(踏み台シート!W251=1,踏み台シート!W465=1),2,IF(踏み台シート!W251=1,1,"")))</f>
        <v/>
      </c>
      <c r="X41" s="307" t="str">
        <f>IF($X$8&gt;=DATE(2023,5,8),IF('別紙3-3_要件ﾁｪｯｸﾘｽﾄ(0508以降)'!$C$28="×","",IF(AND(踏み台シート!X251=1,踏み台シート!X465=1),2,IF(踏み台シート!X251=1,1,""))),IF(AND(踏み台シート!X251=1,踏み台シート!X465=1),2,IF(踏み台シート!X251=1,1,"")))</f>
        <v/>
      </c>
      <c r="Y41" s="307" t="str">
        <f>IF($Y$8&gt;=DATE(2023,5,8),IF('別紙3-3_要件ﾁｪｯｸﾘｽﾄ(0508以降)'!$C$28="×","",IF(AND(踏み台シート!Y251=1,踏み台シート!Y465=1),2,IF(踏み台シート!Y251=1,1,""))),IF(AND(踏み台シート!Y251=1,踏み台シート!Y465=1),2,IF(踏み台シート!Y251=1,1,"")))</f>
        <v/>
      </c>
      <c r="Z41" s="307" t="str">
        <f>IF($Z$8&gt;=DATE(2023,5,8),IF('別紙3-3_要件ﾁｪｯｸﾘｽﾄ(0508以降)'!$C$28="×","",IF(AND(踏み台シート!Z251=1,踏み台シート!Z465=1),2,IF(踏み台シート!Z251=1,1,""))),IF(AND(踏み台シート!Z251=1,踏み台シート!Z465=1),2,IF(踏み台シート!Z251=1,1,"")))</f>
        <v/>
      </c>
      <c r="AA41" s="307" t="str">
        <f>IF($AA$8&gt;=DATE(2023,5,8),IF('別紙3-3_要件ﾁｪｯｸﾘｽﾄ(0508以降)'!$C$28="×","",IF(AND(踏み台シート!AA251=1,踏み台シート!AA465=1),2,IF(踏み台シート!AA251=1,1,""))),IF(AND(踏み台シート!AA251=1,踏み台シート!AA465=1),2,IF(踏み台シート!AA251=1,1,"")))</f>
        <v/>
      </c>
      <c r="AB41" s="307" t="str">
        <f>IF($AB$8&gt;=DATE(2023,5,8),IF('別紙3-3_要件ﾁｪｯｸﾘｽﾄ(0508以降)'!$C$28="×","",IF(AND(踏み台シート!AB251=1,踏み台シート!AB465=1),2,IF(踏み台シート!AB251=1,1,""))),IF(AND(踏み台シート!AB251=1,踏み台シート!AB465=1),2,IF(踏み台シート!AB251=1,1,"")))</f>
        <v/>
      </c>
      <c r="AC41" s="307" t="str">
        <f>IF($AC$8&gt;=DATE(2023,5,8),IF('別紙3-3_要件ﾁｪｯｸﾘｽﾄ(0508以降)'!$C$28="×","",IF(AND(踏み台シート!AC251=1,踏み台シート!AC465=1),2,IF(踏み台シート!AC251=1,1,""))),IF(AND(踏み台シート!AC251=1,踏み台シート!AC465=1),2,IF(踏み台シート!AC251=1,1,"")))</f>
        <v/>
      </c>
      <c r="AD41" s="307" t="str">
        <f>IF($AD$8&gt;=DATE(2023,5,8),IF('別紙3-3_要件ﾁｪｯｸﾘｽﾄ(0508以降)'!$C$28="×","",IF(AND(踏み台シート!AD251=1,踏み台シート!AD465=1),2,IF(踏み台シート!AD251=1,1,""))),IF(AND(踏み台シート!AD251=1,踏み台シート!AD465=1),2,IF(踏み台シート!AD251=1,1,"")))</f>
        <v/>
      </c>
      <c r="AE41" s="307" t="str">
        <f>IF($AE$8&gt;=DATE(2023,5,8),IF('別紙3-3_要件ﾁｪｯｸﾘｽﾄ(0508以降)'!$C$28="×","",IF(AND(踏み台シート!AE251=1,踏み台シート!AE465=1),2,IF(踏み台シート!AE251=1,1,""))),IF(AND(踏み台シート!AE251=1,踏み台シート!AE465=1),2,IF(踏み台シート!AE251=1,1,"")))</f>
        <v/>
      </c>
      <c r="AF41" s="307" t="str">
        <f>IF($AF$8&gt;=DATE(2023,5,8),IF('別紙3-3_要件ﾁｪｯｸﾘｽﾄ(0508以降)'!$C$28="×","",IF(AND(踏み台シート!AF251=1,踏み台シート!AF465=1),2,IF(踏み台シート!AF251=1,1,""))),IF(AND(踏み台シート!AF251=1,踏み台シート!AF465=1),2,IF(踏み台シート!AF251=1,1,"")))</f>
        <v/>
      </c>
      <c r="AG41" s="307" t="str">
        <f>IF($AG$8&gt;=DATE(2023,5,8),IF('別紙3-3_要件ﾁｪｯｸﾘｽﾄ(0508以降)'!$C$28="×","",IF(AND(踏み台シート!AG251=1,踏み台シート!AG465=1),2,IF(踏み台シート!AG251=1,1,""))),IF(AND(踏み台シート!AG251=1,踏み台シート!AG465=1),2,IF(踏み台シート!AG251=1,1,"")))</f>
        <v/>
      </c>
      <c r="AH41" s="307" t="str">
        <f>IF($AH$8&gt;=DATE(2023,5,8),IF('別紙3-3_要件ﾁｪｯｸﾘｽﾄ(0508以降)'!$C$28="×","",IF(AND(踏み台シート!AH251=1,踏み台シート!AH465=1),2,IF(踏み台シート!AH251=1,1,""))),IF(AND(踏み台シート!AH251=1,踏み台シート!AH465=1),2,IF(踏み台シート!AH251=1,1,"")))</f>
        <v/>
      </c>
      <c r="AI41" s="307" t="str">
        <f>IF($AI$8&gt;=DATE(2023,5,8),IF('別紙3-3_要件ﾁｪｯｸﾘｽﾄ(0508以降)'!$C$28="×","",IF(AND(踏み台シート!AI251=1,踏み台シート!AI465=1),2,IF(踏み台シート!AI251=1,1,""))),IF(AND(踏み台シート!AI251=1,踏み台シート!AI465=1),2,IF(踏み台シート!AI251=1,1,"")))</f>
        <v/>
      </c>
      <c r="AJ41" s="307" t="str">
        <f>IF($AJ$8&gt;=DATE(2023,5,8),IF('別紙3-3_要件ﾁｪｯｸﾘｽﾄ(0508以降)'!$C$28="×","",IF(AND(踏み台シート!AJ251=1,踏み台シート!AJ465=1),2,IF(踏み台シート!AJ251=1,1,""))),IF(AND(踏み台シート!AJ251=1,踏み台シート!AJ465=1),2,IF(踏み台シート!AJ251=1,1,"")))</f>
        <v/>
      </c>
      <c r="AK41" s="307" t="str">
        <f>IF($AK$8&gt;=DATE(2023,5,8),IF('別紙3-3_要件ﾁｪｯｸﾘｽﾄ(0508以降)'!$C$28="×","",IF(AND(踏み台シート!AK251=1,踏み台シート!AK465=1),2,IF(踏み台シート!AK251=1,1,""))),IF(AND(踏み台シート!AK251=1,踏み台シート!AK465=1),2,IF(踏み台シート!AK251=1,1,"")))</f>
        <v/>
      </c>
      <c r="AL41" s="307" t="str">
        <f>IF($AL$8&gt;=DATE(2023,5,8),IF('別紙3-3_要件ﾁｪｯｸﾘｽﾄ(0508以降)'!$C$28="×","",IF(AND(踏み台シート!AL251=1,踏み台シート!AL465=1),2,IF(踏み台シート!AL251=1,1,""))),IF(AND(踏み台シート!AL251=1,踏み台シート!AL465=1),2,IF(踏み台シート!AL251=1,1,"")))</f>
        <v/>
      </c>
      <c r="AM41" s="307" t="str">
        <f>IF($AM$8&gt;=DATE(2023,5,8),IF('別紙3-3_要件ﾁｪｯｸﾘｽﾄ(0508以降)'!$C$28="×","",IF(AND(踏み台シート!AM251=1,踏み台シート!AM465=1),2,IF(踏み台シート!AM251=1,1,""))),IF(AND(踏み台シート!AM251=1,踏み台シート!AM465=1),2,IF(踏み台シート!AM251=1,1,"")))</f>
        <v/>
      </c>
      <c r="AN41" s="307" t="str">
        <f>IF($AN$8&gt;=DATE(2023,5,8),IF('別紙3-3_要件ﾁｪｯｸﾘｽﾄ(0508以降)'!$C$28="×","",IF(AND(踏み台シート!AN251=1,踏み台シート!AN465=1),2,IF(踏み台シート!AN251=1,1,""))),IF(AND(踏み台シート!AN251=1,踏み台シート!AN465=1),2,IF(踏み台シート!AN251=1,1,"")))</f>
        <v/>
      </c>
      <c r="AO41" s="307" t="str">
        <f>IF($AO$8&gt;=DATE(2023,5,8),IF('別紙3-3_要件ﾁｪｯｸﾘｽﾄ(0508以降)'!$C$28="×","",IF(AND(踏み台シート!AO251=1,踏み台シート!AO465=1),2,IF(踏み台シート!AO251=1,1,""))),IF(AND(踏み台シート!AO251=1,踏み台シート!AO465=1),2,IF(踏み台シート!AO251=1,1,"")))</f>
        <v/>
      </c>
      <c r="AP41" s="307" t="str">
        <f>IF($AP$8&gt;=DATE(2023,5,8),IF('別紙3-3_要件ﾁｪｯｸﾘｽﾄ(0508以降)'!$C$28="×","",IF(AND(踏み台シート!AP251=1,踏み台シート!AP465=1),2,IF(踏み台シート!AP251=1,1,""))),IF(AND(踏み台シート!AP251=1,踏み台シート!AP465=1),2,IF(踏み台シート!AP251=1,1,"")))</f>
        <v/>
      </c>
      <c r="AQ41" s="307" t="str">
        <f>IF($AQ$8&gt;=DATE(2023,5,8),IF('別紙3-3_要件ﾁｪｯｸﾘｽﾄ(0508以降)'!$C$28="×","",IF(AND(踏み台シート!AQ251=1,踏み台シート!AQ465=1),2,IF(踏み台シート!AQ251=1,1,""))),IF(AND(踏み台シート!AQ251=1,踏み台シート!AQ465=1),2,IF(踏み台シート!AQ251=1,1,"")))</f>
        <v/>
      </c>
      <c r="AR41" s="307" t="str">
        <f>IF($AR$8&gt;=DATE(2023,5,8),IF('別紙3-3_要件ﾁｪｯｸﾘｽﾄ(0508以降)'!$C$28="×","",IF(AND(踏み台シート!AR251=1,踏み台シート!AR465=1),2,IF(踏み台シート!AR251=1,1,""))),IF(AND(踏み台シート!AR251=1,踏み台シート!AR465=1),2,IF(踏み台シート!AR251=1,1,"")))</f>
        <v/>
      </c>
      <c r="AS41" s="307" t="str">
        <f>IF($AS$8&gt;=DATE(2023,5,8),IF('別紙3-3_要件ﾁｪｯｸﾘｽﾄ(0508以降)'!$C$28="×","",IF(AND(踏み台シート!AS251=1,踏み台シート!AS465=1),2,IF(踏み台シート!AS251=1,1,""))),IF(AND(踏み台シート!AS251=1,踏み台シート!AS465=1),2,IF(踏み台シート!AS251=1,1,"")))</f>
        <v/>
      </c>
      <c r="AT41" s="307" t="str">
        <f>IF($AT$8&gt;=DATE(2023,5,8),IF('別紙3-3_要件ﾁｪｯｸﾘｽﾄ(0508以降)'!$C$28="×","",IF(AND(踏み台シート!AT251=1,踏み台シート!AT465=1),2,IF(踏み台シート!AT251=1,1,""))),IF(AND(踏み台シート!AT251=1,踏み台シート!AT465=1),2,IF(踏み台シート!AT251=1,1,"")))</f>
        <v/>
      </c>
      <c r="AU41" s="307" t="str">
        <f>IF($AU$8&gt;=DATE(2023,5,8),IF('別紙3-3_要件ﾁｪｯｸﾘｽﾄ(0508以降)'!$C$28="×","",IF(AND(踏み台シート!AU251=1,踏み台シート!AU465=1),2,IF(踏み台シート!AU251=1,1,""))),IF(AND(踏み台シート!AU251=1,踏み台シート!AU465=1),2,IF(踏み台シート!AU251=1,1,"")))</f>
        <v/>
      </c>
      <c r="AV41" s="307" t="str">
        <f>IF($AV$8&gt;=DATE(2023,5,8),IF('別紙3-3_要件ﾁｪｯｸﾘｽﾄ(0508以降)'!$C$28="×","",IF(AND(踏み台シート!AV251=1,踏み台シート!AV465=1),2,IF(踏み台シート!AV251=1,1,""))),IF(AND(踏み台シート!AV251=1,踏み台シート!AV465=1),2,IF(踏み台シート!AV251=1,1,"")))</f>
        <v/>
      </c>
      <c r="AW41" s="307" t="str">
        <f>IF($AW$8&gt;=DATE(2023,5,8),IF('別紙3-3_要件ﾁｪｯｸﾘｽﾄ(0508以降)'!$C$28="×","",IF(AND(踏み台シート!AW251=1,踏み台シート!AW465=1),2,IF(踏み台シート!AW251=1,1,""))),IF(AND(踏み台シート!AW251=1,踏み台シート!AW465=1),2,IF(踏み台シート!AW251=1,1,"")))</f>
        <v/>
      </c>
      <c r="AX41" s="307" t="str">
        <f>IF($AX$8&gt;=DATE(2023,5,8),IF('別紙3-3_要件ﾁｪｯｸﾘｽﾄ(0508以降)'!$C$28="×","",IF(AND(踏み台シート!AX251=1,踏み台シート!AX465=1),2,IF(踏み台シート!AX251=1,1,""))),IF(AND(踏み台シート!AX251=1,踏み台シート!AX465=1),2,IF(踏み台シート!AX251=1,1,"")))</f>
        <v/>
      </c>
      <c r="AY41" s="307" t="str">
        <f>IF($AY$8&gt;=DATE(2023,5,8),IF('別紙3-3_要件ﾁｪｯｸﾘｽﾄ(0508以降)'!$C$28="×","",IF(AND(踏み台シート!AY251=1,踏み台シート!AY465=1),2,IF(踏み台シート!AY251=1,1,""))),IF(AND(踏み台シート!AY251=1,踏み台シート!AY465=1),2,IF(踏み台シート!AY251=1,1,"")))</f>
        <v/>
      </c>
      <c r="AZ41" s="307" t="str">
        <f>IF($AZ$8&gt;=DATE(2023,5,8),IF('別紙3-3_要件ﾁｪｯｸﾘｽﾄ(0508以降)'!$C$28="×","",IF(AND(踏み台シート!AZ251=1,踏み台シート!AZ465=1),2,IF(踏み台シート!AZ251=1,1,""))),IF(AND(踏み台シート!AZ251=1,踏み台シート!AZ465=1),2,IF(踏み台シート!AZ251=1,1,"")))</f>
        <v/>
      </c>
      <c r="BA41" s="307" t="str">
        <f>IF($BA$8&gt;=DATE(2023,5,8),IF('別紙3-3_要件ﾁｪｯｸﾘｽﾄ(0508以降)'!$C$28="×","",IF(AND(踏み台シート!BA251=1,踏み台シート!BA465=1),2,IF(踏み台シート!BA251=1,1,""))),IF(AND(踏み台シート!BA251=1,踏み台シート!BA465=1),2,IF(踏み台シート!BA251=1,1,"")))</f>
        <v/>
      </c>
      <c r="BB41" s="311" t="str">
        <f t="shared" ref="BB41:BB72" si="6">IF(B41="","",COUNTIF(D41:BA41,1)+COUNTIF(D41:BA41,2))</f>
        <v/>
      </c>
      <c r="BC41" s="300" t="str">
        <f t="shared" ref="BC41:BC72" si="7">IF(B41="","",SUM(D41:BA41)*10000)</f>
        <v/>
      </c>
      <c r="BD41" s="300" t="str">
        <f t="shared" ref="BD41:BD72" si="8">IF(B41="","",COUNTIF(D41:BA41,2)*10000)</f>
        <v/>
      </c>
    </row>
    <row r="42" spans="1:56" ht="24" hidden="1" customHeight="1">
      <c r="A42" s="307" t="str">
        <f t="shared" ref="A42:A73" si="9">IF(B42="","",A41+1)</f>
        <v/>
      </c>
      <c r="B42" s="313" t="str">
        <f>IF('別紙3-1_区分⑤所要額内訳'!B44="","",'別紙3-1_区分⑤所要額内訳'!B44)</f>
        <v/>
      </c>
      <c r="C42" s="307" t="str">
        <f>IF('別紙3-1_区分⑤所要額内訳'!C44="","",'別紙3-1_区分⑤所要額内訳'!C44)</f>
        <v/>
      </c>
      <c r="D42" s="307">
        <f>IF($D$8&gt;=DATE(2023,5,8),IF('別紙3-3_要件ﾁｪｯｸﾘｽﾄ(0508以降)'!$C$28="×","",IF(AND(踏み台シート!D252=1,踏み台シート!D466=1),2,IF(踏み台シート!D252=1,1,""))),IF(AND(踏み台シート!D252=1,踏み台シート!D466=1),2,IF(踏み台シート!D252=1,1,"")))</f>
        <v>1</v>
      </c>
      <c r="E42" s="307" t="str">
        <f>IF($E$8&gt;=DATE(2023,5,8),IF('別紙3-3_要件ﾁｪｯｸﾘｽﾄ(0508以降)'!$C$28="×","",IF(AND(踏み台シート!E252=1,踏み台シート!E466=1),2,IF(踏み台シート!E252=1,1,""))),IF(AND(踏み台シート!E252=1,踏み台シート!E466=1),2,IF(踏み台シート!E252=1,1,"")))</f>
        <v/>
      </c>
      <c r="F42" s="307" t="str">
        <f>IF($F$8&gt;=DATE(2023,5,8),IF('別紙3-3_要件ﾁｪｯｸﾘｽﾄ(0508以降)'!$C$28="×","",IF(AND(踏み台シート!F252=1,踏み台シート!F466=1),2,IF(踏み台シート!F252=1,1,""))),IF(AND(踏み台シート!F252=1,踏み台シート!F466=1),2,IF(踏み台シート!F252=1,1,"")))</f>
        <v/>
      </c>
      <c r="G42" s="307" t="str">
        <f>IF($G$8&gt;=DATE(2023,5,8),IF('別紙3-3_要件ﾁｪｯｸﾘｽﾄ(0508以降)'!$C$28="×","",IF(AND(踏み台シート!G252=1,踏み台シート!G466=1),2,IF(踏み台シート!G252=1,1,""))),IF(AND(踏み台シート!G252=1,踏み台シート!G466=1),2,IF(踏み台シート!G252=1,1,"")))</f>
        <v/>
      </c>
      <c r="H42" s="307" t="str">
        <f>IF($H$8&gt;=DATE(2023,5,8),IF('別紙3-3_要件ﾁｪｯｸﾘｽﾄ(0508以降)'!$C$28="×","",IF(AND(踏み台シート!H252=1,踏み台シート!H466=1),2,IF(踏み台シート!H252=1,1,""))),IF(AND(踏み台シート!H252=1,踏み台シート!H466=1),2,IF(踏み台シート!H252=1,1,"")))</f>
        <v/>
      </c>
      <c r="I42" s="307" t="str">
        <f>IF($I$8&gt;=DATE(2023,5,8),IF('別紙3-3_要件ﾁｪｯｸﾘｽﾄ(0508以降)'!$C$28="×","",IF(AND(踏み台シート!I252=1,踏み台シート!I466=1),2,IF(踏み台シート!I252=1,1,""))),IF(AND(踏み台シート!I252=1,踏み台シート!I466=1),2,IF(踏み台シート!I252=1,1,"")))</f>
        <v/>
      </c>
      <c r="J42" s="307" t="str">
        <f>IF($J$8&gt;=DATE(2023,5,8),IF('別紙3-3_要件ﾁｪｯｸﾘｽﾄ(0508以降)'!$C$28="×","",IF(AND(踏み台シート!J252=1,踏み台シート!J466=1),2,IF(踏み台シート!J252=1,1,""))),IF(AND(踏み台シート!J252=1,踏み台シート!J466=1),2,IF(踏み台シート!J252=1,1,"")))</f>
        <v/>
      </c>
      <c r="K42" s="307" t="str">
        <f>IF($K$8&gt;=DATE(2023,5,8),IF('別紙3-3_要件ﾁｪｯｸﾘｽﾄ(0508以降)'!$C$28="×","",IF(AND(踏み台シート!K252=1,踏み台シート!K466=1),2,IF(踏み台シート!K252=1,1,""))),IF(AND(踏み台シート!K252=1,踏み台シート!K466=1),2,IF(踏み台シート!K252=1,1,"")))</f>
        <v/>
      </c>
      <c r="L42" s="307" t="str">
        <f>IF($L$8&gt;=DATE(2023,5,8),IF('別紙3-3_要件ﾁｪｯｸﾘｽﾄ(0508以降)'!$C$28="×","",IF(AND(踏み台シート!L252=1,踏み台シート!L466=1),2,IF(踏み台シート!L252=1,1,""))),IF(AND(踏み台シート!L252=1,踏み台シート!L466=1),2,IF(踏み台シート!L252=1,1,"")))</f>
        <v/>
      </c>
      <c r="M42" s="307" t="str">
        <f>IF($M$8&gt;=DATE(2023,5,8),IF('別紙3-3_要件ﾁｪｯｸﾘｽﾄ(0508以降)'!$C$28="×","",IF(AND(踏み台シート!M252=1,踏み台シート!M466=1),2,IF(踏み台シート!M252=1,1,""))),IF(AND(踏み台シート!M252=1,踏み台シート!M466=1),2,IF(踏み台シート!M252=1,1,"")))</f>
        <v/>
      </c>
      <c r="N42" s="307" t="str">
        <f>IF($N$8&gt;=DATE(2023,5,8),IF('別紙3-3_要件ﾁｪｯｸﾘｽﾄ(0508以降)'!$C$28="×","",IF(AND(踏み台シート!N252=1,踏み台シート!N466=1),2,IF(踏み台シート!N252=1,1,""))),IF(AND(踏み台シート!N252=1,踏み台シート!N466=1),2,IF(踏み台シート!N252=1,1,"")))</f>
        <v/>
      </c>
      <c r="O42" s="307" t="str">
        <f>IF($O$8&gt;=DATE(2023,5,8),IF('別紙3-3_要件ﾁｪｯｸﾘｽﾄ(0508以降)'!$C$28="×","",IF(AND(踏み台シート!O252=1,踏み台シート!O466=1),2,IF(踏み台シート!O252=1,1,""))),IF(AND(踏み台シート!O252=1,踏み台シート!O466=1),2,IF(踏み台シート!O252=1,1,"")))</f>
        <v/>
      </c>
      <c r="P42" s="307" t="str">
        <f>IF($P$8&gt;=DATE(2023,5,8),IF('別紙3-3_要件ﾁｪｯｸﾘｽﾄ(0508以降)'!$C$28="×","",IF(AND(踏み台シート!P252=1,踏み台シート!P466=1),2,IF(踏み台シート!P252=1,1,""))),IF(AND(踏み台シート!P252=1,踏み台シート!P466=1),2,IF(踏み台シート!P252=1,1,"")))</f>
        <v/>
      </c>
      <c r="Q42" s="307" t="str">
        <f>IF($Q$8&gt;=DATE(2023,5,8),IF('別紙3-3_要件ﾁｪｯｸﾘｽﾄ(0508以降)'!$C$28="×","",IF(AND(踏み台シート!Q252=1,踏み台シート!Q466=1),2,IF(踏み台シート!Q252=1,1,""))),IF(AND(踏み台シート!Q252=1,踏み台シート!Q466=1),2,IF(踏み台シート!Q252=1,1,"")))</f>
        <v/>
      </c>
      <c r="R42" s="307" t="str">
        <f>IF($R$8&gt;=DATE(2023,5,8),IF('別紙3-3_要件ﾁｪｯｸﾘｽﾄ(0508以降)'!$C$28="×","",IF(AND(踏み台シート!R252=1,踏み台シート!R466=1),2,IF(踏み台シート!R252=1,1,""))),IF(AND(踏み台シート!R252=1,踏み台シート!R466=1),2,IF(踏み台シート!R252=1,1,"")))</f>
        <v/>
      </c>
      <c r="S42" s="307" t="str">
        <f>IF($S$8&gt;=DATE(2023,5,8),IF('別紙3-3_要件ﾁｪｯｸﾘｽﾄ(0508以降)'!$C$28="×","",IF(AND(踏み台シート!S252=1,踏み台シート!S466=1),2,IF(踏み台シート!S252=1,1,""))),IF(AND(踏み台シート!S252=1,踏み台シート!S466=1),2,IF(踏み台シート!S252=1,1,"")))</f>
        <v/>
      </c>
      <c r="T42" s="307" t="str">
        <f>IF($T$8&gt;=DATE(2023,5,8),IF('別紙3-3_要件ﾁｪｯｸﾘｽﾄ(0508以降)'!$C$28="×","",IF(AND(踏み台シート!T252=1,踏み台シート!T466=1),2,IF(踏み台シート!T252=1,1,""))),IF(AND(踏み台シート!T252=1,踏み台シート!T466=1),2,IF(踏み台シート!T252=1,1,"")))</f>
        <v/>
      </c>
      <c r="U42" s="307" t="str">
        <f>IF($U$8&gt;=DATE(2023,5,8),IF('別紙3-3_要件ﾁｪｯｸﾘｽﾄ(0508以降)'!$C$28="×","",IF(AND(踏み台シート!U252=1,踏み台シート!U466=1),2,IF(踏み台シート!U252=1,1,""))),IF(AND(踏み台シート!U252=1,踏み台シート!U466=1),2,IF(踏み台シート!U252=1,1,"")))</f>
        <v/>
      </c>
      <c r="V42" s="307" t="str">
        <f>IF($V$8&gt;=DATE(2023,5,8),IF('別紙3-3_要件ﾁｪｯｸﾘｽﾄ(0508以降)'!$C$28="×","",IF(AND(踏み台シート!V252=1,踏み台シート!V466=1),2,IF(踏み台シート!V252=1,1,""))),IF(AND(踏み台シート!V252=1,踏み台シート!V466=1),2,IF(踏み台シート!V252=1,1,"")))</f>
        <v/>
      </c>
      <c r="W42" s="307" t="str">
        <f>IF($W$8&gt;=DATE(2023,5,8),IF('別紙3-3_要件ﾁｪｯｸﾘｽﾄ(0508以降)'!$C$28="×","",IF(AND(踏み台シート!W252=1,踏み台シート!W466=1),2,IF(踏み台シート!W252=1,1,""))),IF(AND(踏み台シート!W252=1,踏み台シート!W466=1),2,IF(踏み台シート!W252=1,1,"")))</f>
        <v/>
      </c>
      <c r="X42" s="307" t="str">
        <f>IF($X$8&gt;=DATE(2023,5,8),IF('別紙3-3_要件ﾁｪｯｸﾘｽﾄ(0508以降)'!$C$28="×","",IF(AND(踏み台シート!X252=1,踏み台シート!X466=1),2,IF(踏み台シート!X252=1,1,""))),IF(AND(踏み台シート!X252=1,踏み台シート!X466=1),2,IF(踏み台シート!X252=1,1,"")))</f>
        <v/>
      </c>
      <c r="Y42" s="307" t="str">
        <f>IF($Y$8&gt;=DATE(2023,5,8),IF('別紙3-3_要件ﾁｪｯｸﾘｽﾄ(0508以降)'!$C$28="×","",IF(AND(踏み台シート!Y252=1,踏み台シート!Y466=1),2,IF(踏み台シート!Y252=1,1,""))),IF(AND(踏み台シート!Y252=1,踏み台シート!Y466=1),2,IF(踏み台シート!Y252=1,1,"")))</f>
        <v/>
      </c>
      <c r="Z42" s="307" t="str">
        <f>IF($Z$8&gt;=DATE(2023,5,8),IF('別紙3-3_要件ﾁｪｯｸﾘｽﾄ(0508以降)'!$C$28="×","",IF(AND(踏み台シート!Z252=1,踏み台シート!Z466=1),2,IF(踏み台シート!Z252=1,1,""))),IF(AND(踏み台シート!Z252=1,踏み台シート!Z466=1),2,IF(踏み台シート!Z252=1,1,"")))</f>
        <v/>
      </c>
      <c r="AA42" s="307" t="str">
        <f>IF($AA$8&gt;=DATE(2023,5,8),IF('別紙3-3_要件ﾁｪｯｸﾘｽﾄ(0508以降)'!$C$28="×","",IF(AND(踏み台シート!AA252=1,踏み台シート!AA466=1),2,IF(踏み台シート!AA252=1,1,""))),IF(AND(踏み台シート!AA252=1,踏み台シート!AA466=1),2,IF(踏み台シート!AA252=1,1,"")))</f>
        <v/>
      </c>
      <c r="AB42" s="307" t="str">
        <f>IF($AB$8&gt;=DATE(2023,5,8),IF('別紙3-3_要件ﾁｪｯｸﾘｽﾄ(0508以降)'!$C$28="×","",IF(AND(踏み台シート!AB252=1,踏み台シート!AB466=1),2,IF(踏み台シート!AB252=1,1,""))),IF(AND(踏み台シート!AB252=1,踏み台シート!AB466=1),2,IF(踏み台シート!AB252=1,1,"")))</f>
        <v/>
      </c>
      <c r="AC42" s="307" t="str">
        <f>IF($AC$8&gt;=DATE(2023,5,8),IF('別紙3-3_要件ﾁｪｯｸﾘｽﾄ(0508以降)'!$C$28="×","",IF(AND(踏み台シート!AC252=1,踏み台シート!AC466=1),2,IF(踏み台シート!AC252=1,1,""))),IF(AND(踏み台シート!AC252=1,踏み台シート!AC466=1),2,IF(踏み台シート!AC252=1,1,"")))</f>
        <v/>
      </c>
      <c r="AD42" s="307" t="str">
        <f>IF($AD$8&gt;=DATE(2023,5,8),IF('別紙3-3_要件ﾁｪｯｸﾘｽﾄ(0508以降)'!$C$28="×","",IF(AND(踏み台シート!AD252=1,踏み台シート!AD466=1),2,IF(踏み台シート!AD252=1,1,""))),IF(AND(踏み台シート!AD252=1,踏み台シート!AD466=1),2,IF(踏み台シート!AD252=1,1,"")))</f>
        <v/>
      </c>
      <c r="AE42" s="307" t="str">
        <f>IF($AE$8&gt;=DATE(2023,5,8),IF('別紙3-3_要件ﾁｪｯｸﾘｽﾄ(0508以降)'!$C$28="×","",IF(AND(踏み台シート!AE252=1,踏み台シート!AE466=1),2,IF(踏み台シート!AE252=1,1,""))),IF(AND(踏み台シート!AE252=1,踏み台シート!AE466=1),2,IF(踏み台シート!AE252=1,1,"")))</f>
        <v/>
      </c>
      <c r="AF42" s="307" t="str">
        <f>IF($AF$8&gt;=DATE(2023,5,8),IF('別紙3-3_要件ﾁｪｯｸﾘｽﾄ(0508以降)'!$C$28="×","",IF(AND(踏み台シート!AF252=1,踏み台シート!AF466=1),2,IF(踏み台シート!AF252=1,1,""))),IF(AND(踏み台シート!AF252=1,踏み台シート!AF466=1),2,IF(踏み台シート!AF252=1,1,"")))</f>
        <v/>
      </c>
      <c r="AG42" s="307" t="str">
        <f>IF($AG$8&gt;=DATE(2023,5,8),IF('別紙3-3_要件ﾁｪｯｸﾘｽﾄ(0508以降)'!$C$28="×","",IF(AND(踏み台シート!AG252=1,踏み台シート!AG466=1),2,IF(踏み台シート!AG252=1,1,""))),IF(AND(踏み台シート!AG252=1,踏み台シート!AG466=1),2,IF(踏み台シート!AG252=1,1,"")))</f>
        <v/>
      </c>
      <c r="AH42" s="307" t="str">
        <f>IF($AH$8&gt;=DATE(2023,5,8),IF('別紙3-3_要件ﾁｪｯｸﾘｽﾄ(0508以降)'!$C$28="×","",IF(AND(踏み台シート!AH252=1,踏み台シート!AH466=1),2,IF(踏み台シート!AH252=1,1,""))),IF(AND(踏み台シート!AH252=1,踏み台シート!AH466=1),2,IF(踏み台シート!AH252=1,1,"")))</f>
        <v/>
      </c>
      <c r="AI42" s="307" t="str">
        <f>IF($AI$8&gt;=DATE(2023,5,8),IF('別紙3-3_要件ﾁｪｯｸﾘｽﾄ(0508以降)'!$C$28="×","",IF(AND(踏み台シート!AI252=1,踏み台シート!AI466=1),2,IF(踏み台シート!AI252=1,1,""))),IF(AND(踏み台シート!AI252=1,踏み台シート!AI466=1),2,IF(踏み台シート!AI252=1,1,"")))</f>
        <v/>
      </c>
      <c r="AJ42" s="307" t="str">
        <f>IF($AJ$8&gt;=DATE(2023,5,8),IF('別紙3-3_要件ﾁｪｯｸﾘｽﾄ(0508以降)'!$C$28="×","",IF(AND(踏み台シート!AJ252=1,踏み台シート!AJ466=1),2,IF(踏み台シート!AJ252=1,1,""))),IF(AND(踏み台シート!AJ252=1,踏み台シート!AJ466=1),2,IF(踏み台シート!AJ252=1,1,"")))</f>
        <v/>
      </c>
      <c r="AK42" s="307" t="str">
        <f>IF($AK$8&gt;=DATE(2023,5,8),IF('別紙3-3_要件ﾁｪｯｸﾘｽﾄ(0508以降)'!$C$28="×","",IF(AND(踏み台シート!AK252=1,踏み台シート!AK466=1),2,IF(踏み台シート!AK252=1,1,""))),IF(AND(踏み台シート!AK252=1,踏み台シート!AK466=1),2,IF(踏み台シート!AK252=1,1,"")))</f>
        <v/>
      </c>
      <c r="AL42" s="307" t="str">
        <f>IF($AL$8&gt;=DATE(2023,5,8),IF('別紙3-3_要件ﾁｪｯｸﾘｽﾄ(0508以降)'!$C$28="×","",IF(AND(踏み台シート!AL252=1,踏み台シート!AL466=1),2,IF(踏み台シート!AL252=1,1,""))),IF(AND(踏み台シート!AL252=1,踏み台シート!AL466=1),2,IF(踏み台シート!AL252=1,1,"")))</f>
        <v/>
      </c>
      <c r="AM42" s="307" t="str">
        <f>IF($AM$8&gt;=DATE(2023,5,8),IF('別紙3-3_要件ﾁｪｯｸﾘｽﾄ(0508以降)'!$C$28="×","",IF(AND(踏み台シート!AM252=1,踏み台シート!AM466=1),2,IF(踏み台シート!AM252=1,1,""))),IF(AND(踏み台シート!AM252=1,踏み台シート!AM466=1),2,IF(踏み台シート!AM252=1,1,"")))</f>
        <v/>
      </c>
      <c r="AN42" s="307" t="str">
        <f>IF($AN$8&gt;=DATE(2023,5,8),IF('別紙3-3_要件ﾁｪｯｸﾘｽﾄ(0508以降)'!$C$28="×","",IF(AND(踏み台シート!AN252=1,踏み台シート!AN466=1),2,IF(踏み台シート!AN252=1,1,""))),IF(AND(踏み台シート!AN252=1,踏み台シート!AN466=1),2,IF(踏み台シート!AN252=1,1,"")))</f>
        <v/>
      </c>
      <c r="AO42" s="307" t="str">
        <f>IF($AO$8&gt;=DATE(2023,5,8),IF('別紙3-3_要件ﾁｪｯｸﾘｽﾄ(0508以降)'!$C$28="×","",IF(AND(踏み台シート!AO252=1,踏み台シート!AO466=1),2,IF(踏み台シート!AO252=1,1,""))),IF(AND(踏み台シート!AO252=1,踏み台シート!AO466=1),2,IF(踏み台シート!AO252=1,1,"")))</f>
        <v/>
      </c>
      <c r="AP42" s="307" t="str">
        <f>IF($AP$8&gt;=DATE(2023,5,8),IF('別紙3-3_要件ﾁｪｯｸﾘｽﾄ(0508以降)'!$C$28="×","",IF(AND(踏み台シート!AP252=1,踏み台シート!AP466=1),2,IF(踏み台シート!AP252=1,1,""))),IF(AND(踏み台シート!AP252=1,踏み台シート!AP466=1),2,IF(踏み台シート!AP252=1,1,"")))</f>
        <v/>
      </c>
      <c r="AQ42" s="307" t="str">
        <f>IF($AQ$8&gt;=DATE(2023,5,8),IF('別紙3-3_要件ﾁｪｯｸﾘｽﾄ(0508以降)'!$C$28="×","",IF(AND(踏み台シート!AQ252=1,踏み台シート!AQ466=1),2,IF(踏み台シート!AQ252=1,1,""))),IF(AND(踏み台シート!AQ252=1,踏み台シート!AQ466=1),2,IF(踏み台シート!AQ252=1,1,"")))</f>
        <v/>
      </c>
      <c r="AR42" s="307" t="str">
        <f>IF($AR$8&gt;=DATE(2023,5,8),IF('別紙3-3_要件ﾁｪｯｸﾘｽﾄ(0508以降)'!$C$28="×","",IF(AND(踏み台シート!AR252=1,踏み台シート!AR466=1),2,IF(踏み台シート!AR252=1,1,""))),IF(AND(踏み台シート!AR252=1,踏み台シート!AR466=1),2,IF(踏み台シート!AR252=1,1,"")))</f>
        <v/>
      </c>
      <c r="AS42" s="307" t="str">
        <f>IF($AS$8&gt;=DATE(2023,5,8),IF('別紙3-3_要件ﾁｪｯｸﾘｽﾄ(0508以降)'!$C$28="×","",IF(AND(踏み台シート!AS252=1,踏み台シート!AS466=1),2,IF(踏み台シート!AS252=1,1,""))),IF(AND(踏み台シート!AS252=1,踏み台シート!AS466=1),2,IF(踏み台シート!AS252=1,1,"")))</f>
        <v/>
      </c>
      <c r="AT42" s="307" t="str">
        <f>IF($AT$8&gt;=DATE(2023,5,8),IF('別紙3-3_要件ﾁｪｯｸﾘｽﾄ(0508以降)'!$C$28="×","",IF(AND(踏み台シート!AT252=1,踏み台シート!AT466=1),2,IF(踏み台シート!AT252=1,1,""))),IF(AND(踏み台シート!AT252=1,踏み台シート!AT466=1),2,IF(踏み台シート!AT252=1,1,"")))</f>
        <v/>
      </c>
      <c r="AU42" s="307" t="str">
        <f>IF($AU$8&gt;=DATE(2023,5,8),IF('別紙3-3_要件ﾁｪｯｸﾘｽﾄ(0508以降)'!$C$28="×","",IF(AND(踏み台シート!AU252=1,踏み台シート!AU466=1),2,IF(踏み台シート!AU252=1,1,""))),IF(AND(踏み台シート!AU252=1,踏み台シート!AU466=1),2,IF(踏み台シート!AU252=1,1,"")))</f>
        <v/>
      </c>
      <c r="AV42" s="307" t="str">
        <f>IF($AV$8&gt;=DATE(2023,5,8),IF('別紙3-3_要件ﾁｪｯｸﾘｽﾄ(0508以降)'!$C$28="×","",IF(AND(踏み台シート!AV252=1,踏み台シート!AV466=1),2,IF(踏み台シート!AV252=1,1,""))),IF(AND(踏み台シート!AV252=1,踏み台シート!AV466=1),2,IF(踏み台シート!AV252=1,1,"")))</f>
        <v/>
      </c>
      <c r="AW42" s="307" t="str">
        <f>IF($AW$8&gt;=DATE(2023,5,8),IF('別紙3-3_要件ﾁｪｯｸﾘｽﾄ(0508以降)'!$C$28="×","",IF(AND(踏み台シート!AW252=1,踏み台シート!AW466=1),2,IF(踏み台シート!AW252=1,1,""))),IF(AND(踏み台シート!AW252=1,踏み台シート!AW466=1),2,IF(踏み台シート!AW252=1,1,"")))</f>
        <v/>
      </c>
      <c r="AX42" s="307" t="str">
        <f>IF($AX$8&gt;=DATE(2023,5,8),IF('別紙3-3_要件ﾁｪｯｸﾘｽﾄ(0508以降)'!$C$28="×","",IF(AND(踏み台シート!AX252=1,踏み台シート!AX466=1),2,IF(踏み台シート!AX252=1,1,""))),IF(AND(踏み台シート!AX252=1,踏み台シート!AX466=1),2,IF(踏み台シート!AX252=1,1,"")))</f>
        <v/>
      </c>
      <c r="AY42" s="307" t="str">
        <f>IF($AY$8&gt;=DATE(2023,5,8),IF('別紙3-3_要件ﾁｪｯｸﾘｽﾄ(0508以降)'!$C$28="×","",IF(AND(踏み台シート!AY252=1,踏み台シート!AY466=1),2,IF(踏み台シート!AY252=1,1,""))),IF(AND(踏み台シート!AY252=1,踏み台シート!AY466=1),2,IF(踏み台シート!AY252=1,1,"")))</f>
        <v/>
      </c>
      <c r="AZ42" s="307" t="str">
        <f>IF($AZ$8&gt;=DATE(2023,5,8),IF('別紙3-3_要件ﾁｪｯｸﾘｽﾄ(0508以降)'!$C$28="×","",IF(AND(踏み台シート!AZ252=1,踏み台シート!AZ466=1),2,IF(踏み台シート!AZ252=1,1,""))),IF(AND(踏み台シート!AZ252=1,踏み台シート!AZ466=1),2,IF(踏み台シート!AZ252=1,1,"")))</f>
        <v/>
      </c>
      <c r="BA42" s="307" t="str">
        <f>IF($BA$8&gt;=DATE(2023,5,8),IF('別紙3-3_要件ﾁｪｯｸﾘｽﾄ(0508以降)'!$C$28="×","",IF(AND(踏み台シート!BA252=1,踏み台シート!BA466=1),2,IF(踏み台シート!BA252=1,1,""))),IF(AND(踏み台シート!BA252=1,踏み台シート!BA466=1),2,IF(踏み台シート!BA252=1,1,"")))</f>
        <v/>
      </c>
      <c r="BB42" s="311" t="str">
        <f t="shared" si="6"/>
        <v/>
      </c>
      <c r="BC42" s="300" t="str">
        <f t="shared" si="7"/>
        <v/>
      </c>
      <c r="BD42" s="300" t="str">
        <f t="shared" si="8"/>
        <v/>
      </c>
    </row>
    <row r="43" spans="1:56" ht="24" hidden="1" customHeight="1">
      <c r="A43" s="307" t="str">
        <f t="shared" si="9"/>
        <v/>
      </c>
      <c r="B43" s="313" t="str">
        <f>IF('別紙3-1_区分⑤所要額内訳'!B45="","",'別紙3-1_区分⑤所要額内訳'!B45)</f>
        <v/>
      </c>
      <c r="C43" s="307" t="str">
        <f>IF('別紙3-1_区分⑤所要額内訳'!C45="","",'別紙3-1_区分⑤所要額内訳'!C45)</f>
        <v/>
      </c>
      <c r="D43" s="307">
        <f>IF($D$8&gt;=DATE(2023,5,8),IF('別紙3-3_要件ﾁｪｯｸﾘｽﾄ(0508以降)'!$C$28="×","",IF(AND(踏み台シート!D253=1,踏み台シート!D467=1),2,IF(踏み台シート!D253=1,1,""))),IF(AND(踏み台シート!D253=1,踏み台シート!D467=1),2,IF(踏み台シート!D253=1,1,"")))</f>
        <v>1</v>
      </c>
      <c r="E43" s="307" t="str">
        <f>IF($E$8&gt;=DATE(2023,5,8),IF('別紙3-3_要件ﾁｪｯｸﾘｽﾄ(0508以降)'!$C$28="×","",IF(AND(踏み台シート!E253=1,踏み台シート!E467=1),2,IF(踏み台シート!E253=1,1,""))),IF(AND(踏み台シート!E253=1,踏み台シート!E467=1),2,IF(踏み台シート!E253=1,1,"")))</f>
        <v/>
      </c>
      <c r="F43" s="307" t="str">
        <f>IF($F$8&gt;=DATE(2023,5,8),IF('別紙3-3_要件ﾁｪｯｸﾘｽﾄ(0508以降)'!$C$28="×","",IF(AND(踏み台シート!F253=1,踏み台シート!F467=1),2,IF(踏み台シート!F253=1,1,""))),IF(AND(踏み台シート!F253=1,踏み台シート!F467=1),2,IF(踏み台シート!F253=1,1,"")))</f>
        <v/>
      </c>
      <c r="G43" s="307" t="str">
        <f>IF($G$8&gt;=DATE(2023,5,8),IF('別紙3-3_要件ﾁｪｯｸﾘｽﾄ(0508以降)'!$C$28="×","",IF(AND(踏み台シート!G253=1,踏み台シート!G467=1),2,IF(踏み台シート!G253=1,1,""))),IF(AND(踏み台シート!G253=1,踏み台シート!G467=1),2,IF(踏み台シート!G253=1,1,"")))</f>
        <v/>
      </c>
      <c r="H43" s="307" t="str">
        <f>IF($H$8&gt;=DATE(2023,5,8),IF('別紙3-3_要件ﾁｪｯｸﾘｽﾄ(0508以降)'!$C$28="×","",IF(AND(踏み台シート!H253=1,踏み台シート!H467=1),2,IF(踏み台シート!H253=1,1,""))),IF(AND(踏み台シート!H253=1,踏み台シート!H467=1),2,IF(踏み台シート!H253=1,1,"")))</f>
        <v/>
      </c>
      <c r="I43" s="307" t="str">
        <f>IF($I$8&gt;=DATE(2023,5,8),IF('別紙3-3_要件ﾁｪｯｸﾘｽﾄ(0508以降)'!$C$28="×","",IF(AND(踏み台シート!I253=1,踏み台シート!I467=1),2,IF(踏み台シート!I253=1,1,""))),IF(AND(踏み台シート!I253=1,踏み台シート!I467=1),2,IF(踏み台シート!I253=1,1,"")))</f>
        <v/>
      </c>
      <c r="J43" s="307" t="str">
        <f>IF($J$8&gt;=DATE(2023,5,8),IF('別紙3-3_要件ﾁｪｯｸﾘｽﾄ(0508以降)'!$C$28="×","",IF(AND(踏み台シート!J253=1,踏み台シート!J467=1),2,IF(踏み台シート!J253=1,1,""))),IF(AND(踏み台シート!J253=1,踏み台シート!J467=1),2,IF(踏み台シート!J253=1,1,"")))</f>
        <v/>
      </c>
      <c r="K43" s="307" t="str">
        <f>IF($K$8&gt;=DATE(2023,5,8),IF('別紙3-3_要件ﾁｪｯｸﾘｽﾄ(0508以降)'!$C$28="×","",IF(AND(踏み台シート!K253=1,踏み台シート!K467=1),2,IF(踏み台シート!K253=1,1,""))),IF(AND(踏み台シート!K253=1,踏み台シート!K467=1),2,IF(踏み台シート!K253=1,1,"")))</f>
        <v/>
      </c>
      <c r="L43" s="307" t="str">
        <f>IF($L$8&gt;=DATE(2023,5,8),IF('別紙3-3_要件ﾁｪｯｸﾘｽﾄ(0508以降)'!$C$28="×","",IF(AND(踏み台シート!L253=1,踏み台シート!L467=1),2,IF(踏み台シート!L253=1,1,""))),IF(AND(踏み台シート!L253=1,踏み台シート!L467=1),2,IF(踏み台シート!L253=1,1,"")))</f>
        <v/>
      </c>
      <c r="M43" s="307" t="str">
        <f>IF($M$8&gt;=DATE(2023,5,8),IF('別紙3-3_要件ﾁｪｯｸﾘｽﾄ(0508以降)'!$C$28="×","",IF(AND(踏み台シート!M253=1,踏み台シート!M467=1),2,IF(踏み台シート!M253=1,1,""))),IF(AND(踏み台シート!M253=1,踏み台シート!M467=1),2,IF(踏み台シート!M253=1,1,"")))</f>
        <v/>
      </c>
      <c r="N43" s="307" t="str">
        <f>IF($N$8&gt;=DATE(2023,5,8),IF('別紙3-3_要件ﾁｪｯｸﾘｽﾄ(0508以降)'!$C$28="×","",IF(AND(踏み台シート!N253=1,踏み台シート!N467=1),2,IF(踏み台シート!N253=1,1,""))),IF(AND(踏み台シート!N253=1,踏み台シート!N467=1),2,IF(踏み台シート!N253=1,1,"")))</f>
        <v/>
      </c>
      <c r="O43" s="307" t="str">
        <f>IF($O$8&gt;=DATE(2023,5,8),IF('別紙3-3_要件ﾁｪｯｸﾘｽﾄ(0508以降)'!$C$28="×","",IF(AND(踏み台シート!O253=1,踏み台シート!O467=1),2,IF(踏み台シート!O253=1,1,""))),IF(AND(踏み台シート!O253=1,踏み台シート!O467=1),2,IF(踏み台シート!O253=1,1,"")))</f>
        <v/>
      </c>
      <c r="P43" s="307" t="str">
        <f>IF($P$8&gt;=DATE(2023,5,8),IF('別紙3-3_要件ﾁｪｯｸﾘｽﾄ(0508以降)'!$C$28="×","",IF(AND(踏み台シート!P253=1,踏み台シート!P467=1),2,IF(踏み台シート!P253=1,1,""))),IF(AND(踏み台シート!P253=1,踏み台シート!P467=1),2,IF(踏み台シート!P253=1,1,"")))</f>
        <v/>
      </c>
      <c r="Q43" s="307" t="str">
        <f>IF($Q$8&gt;=DATE(2023,5,8),IF('別紙3-3_要件ﾁｪｯｸﾘｽﾄ(0508以降)'!$C$28="×","",IF(AND(踏み台シート!Q253=1,踏み台シート!Q467=1),2,IF(踏み台シート!Q253=1,1,""))),IF(AND(踏み台シート!Q253=1,踏み台シート!Q467=1),2,IF(踏み台シート!Q253=1,1,"")))</f>
        <v/>
      </c>
      <c r="R43" s="307" t="str">
        <f>IF($R$8&gt;=DATE(2023,5,8),IF('別紙3-3_要件ﾁｪｯｸﾘｽﾄ(0508以降)'!$C$28="×","",IF(AND(踏み台シート!R253=1,踏み台シート!R467=1),2,IF(踏み台シート!R253=1,1,""))),IF(AND(踏み台シート!R253=1,踏み台シート!R467=1),2,IF(踏み台シート!R253=1,1,"")))</f>
        <v/>
      </c>
      <c r="S43" s="307" t="str">
        <f>IF($S$8&gt;=DATE(2023,5,8),IF('別紙3-3_要件ﾁｪｯｸﾘｽﾄ(0508以降)'!$C$28="×","",IF(AND(踏み台シート!S253=1,踏み台シート!S467=1),2,IF(踏み台シート!S253=1,1,""))),IF(AND(踏み台シート!S253=1,踏み台シート!S467=1),2,IF(踏み台シート!S253=1,1,"")))</f>
        <v/>
      </c>
      <c r="T43" s="307" t="str">
        <f>IF($T$8&gt;=DATE(2023,5,8),IF('別紙3-3_要件ﾁｪｯｸﾘｽﾄ(0508以降)'!$C$28="×","",IF(AND(踏み台シート!T253=1,踏み台シート!T467=1),2,IF(踏み台シート!T253=1,1,""))),IF(AND(踏み台シート!T253=1,踏み台シート!T467=1),2,IF(踏み台シート!T253=1,1,"")))</f>
        <v/>
      </c>
      <c r="U43" s="307" t="str">
        <f>IF($U$8&gt;=DATE(2023,5,8),IF('別紙3-3_要件ﾁｪｯｸﾘｽﾄ(0508以降)'!$C$28="×","",IF(AND(踏み台シート!U253=1,踏み台シート!U467=1),2,IF(踏み台シート!U253=1,1,""))),IF(AND(踏み台シート!U253=1,踏み台シート!U467=1),2,IF(踏み台シート!U253=1,1,"")))</f>
        <v/>
      </c>
      <c r="V43" s="307" t="str">
        <f>IF($V$8&gt;=DATE(2023,5,8),IF('別紙3-3_要件ﾁｪｯｸﾘｽﾄ(0508以降)'!$C$28="×","",IF(AND(踏み台シート!V253=1,踏み台シート!V467=1),2,IF(踏み台シート!V253=1,1,""))),IF(AND(踏み台シート!V253=1,踏み台シート!V467=1),2,IF(踏み台シート!V253=1,1,"")))</f>
        <v/>
      </c>
      <c r="W43" s="307" t="str">
        <f>IF($W$8&gt;=DATE(2023,5,8),IF('別紙3-3_要件ﾁｪｯｸﾘｽﾄ(0508以降)'!$C$28="×","",IF(AND(踏み台シート!W253=1,踏み台シート!W467=1),2,IF(踏み台シート!W253=1,1,""))),IF(AND(踏み台シート!W253=1,踏み台シート!W467=1),2,IF(踏み台シート!W253=1,1,"")))</f>
        <v/>
      </c>
      <c r="X43" s="307" t="str">
        <f>IF($X$8&gt;=DATE(2023,5,8),IF('別紙3-3_要件ﾁｪｯｸﾘｽﾄ(0508以降)'!$C$28="×","",IF(AND(踏み台シート!X253=1,踏み台シート!X467=1),2,IF(踏み台シート!X253=1,1,""))),IF(AND(踏み台シート!X253=1,踏み台シート!X467=1),2,IF(踏み台シート!X253=1,1,"")))</f>
        <v/>
      </c>
      <c r="Y43" s="307" t="str">
        <f>IF($Y$8&gt;=DATE(2023,5,8),IF('別紙3-3_要件ﾁｪｯｸﾘｽﾄ(0508以降)'!$C$28="×","",IF(AND(踏み台シート!Y253=1,踏み台シート!Y467=1),2,IF(踏み台シート!Y253=1,1,""))),IF(AND(踏み台シート!Y253=1,踏み台シート!Y467=1),2,IF(踏み台シート!Y253=1,1,"")))</f>
        <v/>
      </c>
      <c r="Z43" s="307" t="str">
        <f>IF($Z$8&gt;=DATE(2023,5,8),IF('別紙3-3_要件ﾁｪｯｸﾘｽﾄ(0508以降)'!$C$28="×","",IF(AND(踏み台シート!Z253=1,踏み台シート!Z467=1),2,IF(踏み台シート!Z253=1,1,""))),IF(AND(踏み台シート!Z253=1,踏み台シート!Z467=1),2,IF(踏み台シート!Z253=1,1,"")))</f>
        <v/>
      </c>
      <c r="AA43" s="307" t="str">
        <f>IF($AA$8&gt;=DATE(2023,5,8),IF('別紙3-3_要件ﾁｪｯｸﾘｽﾄ(0508以降)'!$C$28="×","",IF(AND(踏み台シート!AA253=1,踏み台シート!AA467=1),2,IF(踏み台シート!AA253=1,1,""))),IF(AND(踏み台シート!AA253=1,踏み台シート!AA467=1),2,IF(踏み台シート!AA253=1,1,"")))</f>
        <v/>
      </c>
      <c r="AB43" s="307" t="str">
        <f>IF($AB$8&gt;=DATE(2023,5,8),IF('別紙3-3_要件ﾁｪｯｸﾘｽﾄ(0508以降)'!$C$28="×","",IF(AND(踏み台シート!AB253=1,踏み台シート!AB467=1),2,IF(踏み台シート!AB253=1,1,""))),IF(AND(踏み台シート!AB253=1,踏み台シート!AB467=1),2,IF(踏み台シート!AB253=1,1,"")))</f>
        <v/>
      </c>
      <c r="AC43" s="307" t="str">
        <f>IF($AC$8&gt;=DATE(2023,5,8),IF('別紙3-3_要件ﾁｪｯｸﾘｽﾄ(0508以降)'!$C$28="×","",IF(AND(踏み台シート!AC253=1,踏み台シート!AC467=1),2,IF(踏み台シート!AC253=1,1,""))),IF(AND(踏み台シート!AC253=1,踏み台シート!AC467=1),2,IF(踏み台シート!AC253=1,1,"")))</f>
        <v/>
      </c>
      <c r="AD43" s="307" t="str">
        <f>IF($AD$8&gt;=DATE(2023,5,8),IF('別紙3-3_要件ﾁｪｯｸﾘｽﾄ(0508以降)'!$C$28="×","",IF(AND(踏み台シート!AD253=1,踏み台シート!AD467=1),2,IF(踏み台シート!AD253=1,1,""))),IF(AND(踏み台シート!AD253=1,踏み台シート!AD467=1),2,IF(踏み台シート!AD253=1,1,"")))</f>
        <v/>
      </c>
      <c r="AE43" s="307" t="str">
        <f>IF($AE$8&gt;=DATE(2023,5,8),IF('別紙3-3_要件ﾁｪｯｸﾘｽﾄ(0508以降)'!$C$28="×","",IF(AND(踏み台シート!AE253=1,踏み台シート!AE467=1),2,IF(踏み台シート!AE253=1,1,""))),IF(AND(踏み台シート!AE253=1,踏み台シート!AE467=1),2,IF(踏み台シート!AE253=1,1,"")))</f>
        <v/>
      </c>
      <c r="AF43" s="307" t="str">
        <f>IF($AF$8&gt;=DATE(2023,5,8),IF('別紙3-3_要件ﾁｪｯｸﾘｽﾄ(0508以降)'!$C$28="×","",IF(AND(踏み台シート!AF253=1,踏み台シート!AF467=1),2,IF(踏み台シート!AF253=1,1,""))),IF(AND(踏み台シート!AF253=1,踏み台シート!AF467=1),2,IF(踏み台シート!AF253=1,1,"")))</f>
        <v/>
      </c>
      <c r="AG43" s="307" t="str">
        <f>IF($AG$8&gt;=DATE(2023,5,8),IF('別紙3-3_要件ﾁｪｯｸﾘｽﾄ(0508以降)'!$C$28="×","",IF(AND(踏み台シート!AG253=1,踏み台シート!AG467=1),2,IF(踏み台シート!AG253=1,1,""))),IF(AND(踏み台シート!AG253=1,踏み台シート!AG467=1),2,IF(踏み台シート!AG253=1,1,"")))</f>
        <v/>
      </c>
      <c r="AH43" s="307" t="str">
        <f>IF($AH$8&gt;=DATE(2023,5,8),IF('別紙3-3_要件ﾁｪｯｸﾘｽﾄ(0508以降)'!$C$28="×","",IF(AND(踏み台シート!AH253=1,踏み台シート!AH467=1),2,IF(踏み台シート!AH253=1,1,""))),IF(AND(踏み台シート!AH253=1,踏み台シート!AH467=1),2,IF(踏み台シート!AH253=1,1,"")))</f>
        <v/>
      </c>
      <c r="AI43" s="307" t="str">
        <f>IF($AI$8&gt;=DATE(2023,5,8),IF('別紙3-3_要件ﾁｪｯｸﾘｽﾄ(0508以降)'!$C$28="×","",IF(AND(踏み台シート!AI253=1,踏み台シート!AI467=1),2,IF(踏み台シート!AI253=1,1,""))),IF(AND(踏み台シート!AI253=1,踏み台シート!AI467=1),2,IF(踏み台シート!AI253=1,1,"")))</f>
        <v/>
      </c>
      <c r="AJ43" s="307" t="str">
        <f>IF($AJ$8&gt;=DATE(2023,5,8),IF('別紙3-3_要件ﾁｪｯｸﾘｽﾄ(0508以降)'!$C$28="×","",IF(AND(踏み台シート!AJ253=1,踏み台シート!AJ467=1),2,IF(踏み台シート!AJ253=1,1,""))),IF(AND(踏み台シート!AJ253=1,踏み台シート!AJ467=1),2,IF(踏み台シート!AJ253=1,1,"")))</f>
        <v/>
      </c>
      <c r="AK43" s="307" t="str">
        <f>IF($AK$8&gt;=DATE(2023,5,8),IF('別紙3-3_要件ﾁｪｯｸﾘｽﾄ(0508以降)'!$C$28="×","",IF(AND(踏み台シート!AK253=1,踏み台シート!AK467=1),2,IF(踏み台シート!AK253=1,1,""))),IF(AND(踏み台シート!AK253=1,踏み台シート!AK467=1),2,IF(踏み台シート!AK253=1,1,"")))</f>
        <v/>
      </c>
      <c r="AL43" s="307" t="str">
        <f>IF($AL$8&gt;=DATE(2023,5,8),IF('別紙3-3_要件ﾁｪｯｸﾘｽﾄ(0508以降)'!$C$28="×","",IF(AND(踏み台シート!AL253=1,踏み台シート!AL467=1),2,IF(踏み台シート!AL253=1,1,""))),IF(AND(踏み台シート!AL253=1,踏み台シート!AL467=1),2,IF(踏み台シート!AL253=1,1,"")))</f>
        <v/>
      </c>
      <c r="AM43" s="307" t="str">
        <f>IF($AM$8&gt;=DATE(2023,5,8),IF('別紙3-3_要件ﾁｪｯｸﾘｽﾄ(0508以降)'!$C$28="×","",IF(AND(踏み台シート!AM253=1,踏み台シート!AM467=1),2,IF(踏み台シート!AM253=1,1,""))),IF(AND(踏み台シート!AM253=1,踏み台シート!AM467=1),2,IF(踏み台シート!AM253=1,1,"")))</f>
        <v/>
      </c>
      <c r="AN43" s="307" t="str">
        <f>IF($AN$8&gt;=DATE(2023,5,8),IF('別紙3-3_要件ﾁｪｯｸﾘｽﾄ(0508以降)'!$C$28="×","",IF(AND(踏み台シート!AN253=1,踏み台シート!AN467=1),2,IF(踏み台シート!AN253=1,1,""))),IF(AND(踏み台シート!AN253=1,踏み台シート!AN467=1),2,IF(踏み台シート!AN253=1,1,"")))</f>
        <v/>
      </c>
      <c r="AO43" s="307" t="str">
        <f>IF($AO$8&gt;=DATE(2023,5,8),IF('別紙3-3_要件ﾁｪｯｸﾘｽﾄ(0508以降)'!$C$28="×","",IF(AND(踏み台シート!AO253=1,踏み台シート!AO467=1),2,IF(踏み台シート!AO253=1,1,""))),IF(AND(踏み台シート!AO253=1,踏み台シート!AO467=1),2,IF(踏み台シート!AO253=1,1,"")))</f>
        <v/>
      </c>
      <c r="AP43" s="307" t="str">
        <f>IF($AP$8&gt;=DATE(2023,5,8),IF('別紙3-3_要件ﾁｪｯｸﾘｽﾄ(0508以降)'!$C$28="×","",IF(AND(踏み台シート!AP253=1,踏み台シート!AP467=1),2,IF(踏み台シート!AP253=1,1,""))),IF(AND(踏み台シート!AP253=1,踏み台シート!AP467=1),2,IF(踏み台シート!AP253=1,1,"")))</f>
        <v/>
      </c>
      <c r="AQ43" s="307" t="str">
        <f>IF($AQ$8&gt;=DATE(2023,5,8),IF('別紙3-3_要件ﾁｪｯｸﾘｽﾄ(0508以降)'!$C$28="×","",IF(AND(踏み台シート!AQ253=1,踏み台シート!AQ467=1),2,IF(踏み台シート!AQ253=1,1,""))),IF(AND(踏み台シート!AQ253=1,踏み台シート!AQ467=1),2,IF(踏み台シート!AQ253=1,1,"")))</f>
        <v/>
      </c>
      <c r="AR43" s="307" t="str">
        <f>IF($AR$8&gt;=DATE(2023,5,8),IF('別紙3-3_要件ﾁｪｯｸﾘｽﾄ(0508以降)'!$C$28="×","",IF(AND(踏み台シート!AR253=1,踏み台シート!AR467=1),2,IF(踏み台シート!AR253=1,1,""))),IF(AND(踏み台シート!AR253=1,踏み台シート!AR467=1),2,IF(踏み台シート!AR253=1,1,"")))</f>
        <v/>
      </c>
      <c r="AS43" s="307" t="str">
        <f>IF($AS$8&gt;=DATE(2023,5,8),IF('別紙3-3_要件ﾁｪｯｸﾘｽﾄ(0508以降)'!$C$28="×","",IF(AND(踏み台シート!AS253=1,踏み台シート!AS467=1),2,IF(踏み台シート!AS253=1,1,""))),IF(AND(踏み台シート!AS253=1,踏み台シート!AS467=1),2,IF(踏み台シート!AS253=1,1,"")))</f>
        <v/>
      </c>
      <c r="AT43" s="307" t="str">
        <f>IF($AT$8&gt;=DATE(2023,5,8),IF('別紙3-3_要件ﾁｪｯｸﾘｽﾄ(0508以降)'!$C$28="×","",IF(AND(踏み台シート!AT253=1,踏み台シート!AT467=1),2,IF(踏み台シート!AT253=1,1,""))),IF(AND(踏み台シート!AT253=1,踏み台シート!AT467=1),2,IF(踏み台シート!AT253=1,1,"")))</f>
        <v/>
      </c>
      <c r="AU43" s="307" t="str">
        <f>IF($AU$8&gt;=DATE(2023,5,8),IF('別紙3-3_要件ﾁｪｯｸﾘｽﾄ(0508以降)'!$C$28="×","",IF(AND(踏み台シート!AU253=1,踏み台シート!AU467=1),2,IF(踏み台シート!AU253=1,1,""))),IF(AND(踏み台シート!AU253=1,踏み台シート!AU467=1),2,IF(踏み台シート!AU253=1,1,"")))</f>
        <v/>
      </c>
      <c r="AV43" s="307" t="str">
        <f>IF($AV$8&gt;=DATE(2023,5,8),IF('別紙3-3_要件ﾁｪｯｸﾘｽﾄ(0508以降)'!$C$28="×","",IF(AND(踏み台シート!AV253=1,踏み台シート!AV467=1),2,IF(踏み台シート!AV253=1,1,""))),IF(AND(踏み台シート!AV253=1,踏み台シート!AV467=1),2,IF(踏み台シート!AV253=1,1,"")))</f>
        <v/>
      </c>
      <c r="AW43" s="307" t="str">
        <f>IF($AW$8&gt;=DATE(2023,5,8),IF('別紙3-3_要件ﾁｪｯｸﾘｽﾄ(0508以降)'!$C$28="×","",IF(AND(踏み台シート!AW253=1,踏み台シート!AW467=1),2,IF(踏み台シート!AW253=1,1,""))),IF(AND(踏み台シート!AW253=1,踏み台シート!AW467=1),2,IF(踏み台シート!AW253=1,1,"")))</f>
        <v/>
      </c>
      <c r="AX43" s="307" t="str">
        <f>IF($AX$8&gt;=DATE(2023,5,8),IF('別紙3-3_要件ﾁｪｯｸﾘｽﾄ(0508以降)'!$C$28="×","",IF(AND(踏み台シート!AX253=1,踏み台シート!AX467=1),2,IF(踏み台シート!AX253=1,1,""))),IF(AND(踏み台シート!AX253=1,踏み台シート!AX467=1),2,IF(踏み台シート!AX253=1,1,"")))</f>
        <v/>
      </c>
      <c r="AY43" s="307" t="str">
        <f>IF($AY$8&gt;=DATE(2023,5,8),IF('別紙3-3_要件ﾁｪｯｸﾘｽﾄ(0508以降)'!$C$28="×","",IF(AND(踏み台シート!AY253=1,踏み台シート!AY467=1),2,IF(踏み台シート!AY253=1,1,""))),IF(AND(踏み台シート!AY253=1,踏み台シート!AY467=1),2,IF(踏み台シート!AY253=1,1,"")))</f>
        <v/>
      </c>
      <c r="AZ43" s="307" t="str">
        <f>IF($AZ$8&gt;=DATE(2023,5,8),IF('別紙3-3_要件ﾁｪｯｸﾘｽﾄ(0508以降)'!$C$28="×","",IF(AND(踏み台シート!AZ253=1,踏み台シート!AZ467=1),2,IF(踏み台シート!AZ253=1,1,""))),IF(AND(踏み台シート!AZ253=1,踏み台シート!AZ467=1),2,IF(踏み台シート!AZ253=1,1,"")))</f>
        <v/>
      </c>
      <c r="BA43" s="307" t="str">
        <f>IF($BA$8&gt;=DATE(2023,5,8),IF('別紙3-3_要件ﾁｪｯｸﾘｽﾄ(0508以降)'!$C$28="×","",IF(AND(踏み台シート!BA253=1,踏み台シート!BA467=1),2,IF(踏み台シート!BA253=1,1,""))),IF(AND(踏み台シート!BA253=1,踏み台シート!BA467=1),2,IF(踏み台シート!BA253=1,1,"")))</f>
        <v/>
      </c>
      <c r="BB43" s="311" t="str">
        <f t="shared" si="6"/>
        <v/>
      </c>
      <c r="BC43" s="300" t="str">
        <f t="shared" si="7"/>
        <v/>
      </c>
      <c r="BD43" s="300" t="str">
        <f t="shared" si="8"/>
        <v/>
      </c>
    </row>
    <row r="44" spans="1:56" ht="24" hidden="1" customHeight="1">
      <c r="A44" s="307" t="str">
        <f t="shared" si="9"/>
        <v/>
      </c>
      <c r="B44" s="313" t="str">
        <f>IF('別紙3-1_区分⑤所要額内訳'!B46="","",'別紙3-1_区分⑤所要額内訳'!B46)</f>
        <v/>
      </c>
      <c r="C44" s="307" t="str">
        <f>IF('別紙3-1_区分⑤所要額内訳'!C46="","",'別紙3-1_区分⑤所要額内訳'!C46)</f>
        <v/>
      </c>
      <c r="D44" s="307">
        <f>IF($D$8&gt;=DATE(2023,5,8),IF('別紙3-3_要件ﾁｪｯｸﾘｽﾄ(0508以降)'!$C$28="×","",IF(AND(踏み台シート!D254=1,踏み台シート!D468=1),2,IF(踏み台シート!D254=1,1,""))),IF(AND(踏み台シート!D254=1,踏み台シート!D468=1),2,IF(踏み台シート!D254=1,1,"")))</f>
        <v>1</v>
      </c>
      <c r="E44" s="307" t="str">
        <f>IF($E$8&gt;=DATE(2023,5,8),IF('別紙3-3_要件ﾁｪｯｸﾘｽﾄ(0508以降)'!$C$28="×","",IF(AND(踏み台シート!E254=1,踏み台シート!E468=1),2,IF(踏み台シート!E254=1,1,""))),IF(AND(踏み台シート!E254=1,踏み台シート!E468=1),2,IF(踏み台シート!E254=1,1,"")))</f>
        <v/>
      </c>
      <c r="F44" s="307" t="str">
        <f>IF($F$8&gt;=DATE(2023,5,8),IF('別紙3-3_要件ﾁｪｯｸﾘｽﾄ(0508以降)'!$C$28="×","",IF(AND(踏み台シート!F254=1,踏み台シート!F468=1),2,IF(踏み台シート!F254=1,1,""))),IF(AND(踏み台シート!F254=1,踏み台シート!F468=1),2,IF(踏み台シート!F254=1,1,"")))</f>
        <v/>
      </c>
      <c r="G44" s="307" t="str">
        <f>IF($G$8&gt;=DATE(2023,5,8),IF('別紙3-3_要件ﾁｪｯｸﾘｽﾄ(0508以降)'!$C$28="×","",IF(AND(踏み台シート!G254=1,踏み台シート!G468=1),2,IF(踏み台シート!G254=1,1,""))),IF(AND(踏み台シート!G254=1,踏み台シート!G468=1),2,IF(踏み台シート!G254=1,1,"")))</f>
        <v/>
      </c>
      <c r="H44" s="307" t="str">
        <f>IF($H$8&gt;=DATE(2023,5,8),IF('別紙3-3_要件ﾁｪｯｸﾘｽﾄ(0508以降)'!$C$28="×","",IF(AND(踏み台シート!H254=1,踏み台シート!H468=1),2,IF(踏み台シート!H254=1,1,""))),IF(AND(踏み台シート!H254=1,踏み台シート!H468=1),2,IF(踏み台シート!H254=1,1,"")))</f>
        <v/>
      </c>
      <c r="I44" s="307" t="str">
        <f>IF($I$8&gt;=DATE(2023,5,8),IF('別紙3-3_要件ﾁｪｯｸﾘｽﾄ(0508以降)'!$C$28="×","",IF(AND(踏み台シート!I254=1,踏み台シート!I468=1),2,IF(踏み台シート!I254=1,1,""))),IF(AND(踏み台シート!I254=1,踏み台シート!I468=1),2,IF(踏み台シート!I254=1,1,"")))</f>
        <v/>
      </c>
      <c r="J44" s="307" t="str">
        <f>IF($J$8&gt;=DATE(2023,5,8),IF('別紙3-3_要件ﾁｪｯｸﾘｽﾄ(0508以降)'!$C$28="×","",IF(AND(踏み台シート!J254=1,踏み台シート!J468=1),2,IF(踏み台シート!J254=1,1,""))),IF(AND(踏み台シート!J254=1,踏み台シート!J468=1),2,IF(踏み台シート!J254=1,1,"")))</f>
        <v/>
      </c>
      <c r="K44" s="307" t="str">
        <f>IF($K$8&gt;=DATE(2023,5,8),IF('別紙3-3_要件ﾁｪｯｸﾘｽﾄ(0508以降)'!$C$28="×","",IF(AND(踏み台シート!K254=1,踏み台シート!K468=1),2,IF(踏み台シート!K254=1,1,""))),IF(AND(踏み台シート!K254=1,踏み台シート!K468=1),2,IF(踏み台シート!K254=1,1,"")))</f>
        <v/>
      </c>
      <c r="L44" s="307" t="str">
        <f>IF($L$8&gt;=DATE(2023,5,8),IF('別紙3-3_要件ﾁｪｯｸﾘｽﾄ(0508以降)'!$C$28="×","",IF(AND(踏み台シート!L254=1,踏み台シート!L468=1),2,IF(踏み台シート!L254=1,1,""))),IF(AND(踏み台シート!L254=1,踏み台シート!L468=1),2,IF(踏み台シート!L254=1,1,"")))</f>
        <v/>
      </c>
      <c r="M44" s="307" t="str">
        <f>IF($M$8&gt;=DATE(2023,5,8),IF('別紙3-3_要件ﾁｪｯｸﾘｽﾄ(0508以降)'!$C$28="×","",IF(AND(踏み台シート!M254=1,踏み台シート!M468=1),2,IF(踏み台シート!M254=1,1,""))),IF(AND(踏み台シート!M254=1,踏み台シート!M468=1),2,IF(踏み台シート!M254=1,1,"")))</f>
        <v/>
      </c>
      <c r="N44" s="307" t="str">
        <f>IF($N$8&gt;=DATE(2023,5,8),IF('別紙3-3_要件ﾁｪｯｸﾘｽﾄ(0508以降)'!$C$28="×","",IF(AND(踏み台シート!N254=1,踏み台シート!N468=1),2,IF(踏み台シート!N254=1,1,""))),IF(AND(踏み台シート!N254=1,踏み台シート!N468=1),2,IF(踏み台シート!N254=1,1,"")))</f>
        <v/>
      </c>
      <c r="O44" s="307" t="str">
        <f>IF($O$8&gt;=DATE(2023,5,8),IF('別紙3-3_要件ﾁｪｯｸﾘｽﾄ(0508以降)'!$C$28="×","",IF(AND(踏み台シート!O254=1,踏み台シート!O468=1),2,IF(踏み台シート!O254=1,1,""))),IF(AND(踏み台シート!O254=1,踏み台シート!O468=1),2,IF(踏み台シート!O254=1,1,"")))</f>
        <v/>
      </c>
      <c r="P44" s="307" t="str">
        <f>IF($P$8&gt;=DATE(2023,5,8),IF('別紙3-3_要件ﾁｪｯｸﾘｽﾄ(0508以降)'!$C$28="×","",IF(AND(踏み台シート!P254=1,踏み台シート!P468=1),2,IF(踏み台シート!P254=1,1,""))),IF(AND(踏み台シート!P254=1,踏み台シート!P468=1),2,IF(踏み台シート!P254=1,1,"")))</f>
        <v/>
      </c>
      <c r="Q44" s="307" t="str">
        <f>IF($Q$8&gt;=DATE(2023,5,8),IF('別紙3-3_要件ﾁｪｯｸﾘｽﾄ(0508以降)'!$C$28="×","",IF(AND(踏み台シート!Q254=1,踏み台シート!Q468=1),2,IF(踏み台シート!Q254=1,1,""))),IF(AND(踏み台シート!Q254=1,踏み台シート!Q468=1),2,IF(踏み台シート!Q254=1,1,"")))</f>
        <v/>
      </c>
      <c r="R44" s="307" t="str">
        <f>IF($R$8&gt;=DATE(2023,5,8),IF('別紙3-3_要件ﾁｪｯｸﾘｽﾄ(0508以降)'!$C$28="×","",IF(AND(踏み台シート!R254=1,踏み台シート!R468=1),2,IF(踏み台シート!R254=1,1,""))),IF(AND(踏み台シート!R254=1,踏み台シート!R468=1),2,IF(踏み台シート!R254=1,1,"")))</f>
        <v/>
      </c>
      <c r="S44" s="307" t="str">
        <f>IF($S$8&gt;=DATE(2023,5,8),IF('別紙3-3_要件ﾁｪｯｸﾘｽﾄ(0508以降)'!$C$28="×","",IF(AND(踏み台シート!S254=1,踏み台シート!S468=1),2,IF(踏み台シート!S254=1,1,""))),IF(AND(踏み台シート!S254=1,踏み台シート!S468=1),2,IF(踏み台シート!S254=1,1,"")))</f>
        <v/>
      </c>
      <c r="T44" s="307" t="str">
        <f>IF($T$8&gt;=DATE(2023,5,8),IF('別紙3-3_要件ﾁｪｯｸﾘｽﾄ(0508以降)'!$C$28="×","",IF(AND(踏み台シート!T254=1,踏み台シート!T468=1),2,IF(踏み台シート!T254=1,1,""))),IF(AND(踏み台シート!T254=1,踏み台シート!T468=1),2,IF(踏み台シート!T254=1,1,"")))</f>
        <v/>
      </c>
      <c r="U44" s="307" t="str">
        <f>IF($U$8&gt;=DATE(2023,5,8),IF('別紙3-3_要件ﾁｪｯｸﾘｽﾄ(0508以降)'!$C$28="×","",IF(AND(踏み台シート!U254=1,踏み台シート!U468=1),2,IF(踏み台シート!U254=1,1,""))),IF(AND(踏み台シート!U254=1,踏み台シート!U468=1),2,IF(踏み台シート!U254=1,1,"")))</f>
        <v/>
      </c>
      <c r="V44" s="307" t="str">
        <f>IF($V$8&gt;=DATE(2023,5,8),IF('別紙3-3_要件ﾁｪｯｸﾘｽﾄ(0508以降)'!$C$28="×","",IF(AND(踏み台シート!V254=1,踏み台シート!V468=1),2,IF(踏み台シート!V254=1,1,""))),IF(AND(踏み台シート!V254=1,踏み台シート!V468=1),2,IF(踏み台シート!V254=1,1,"")))</f>
        <v/>
      </c>
      <c r="W44" s="307" t="str">
        <f>IF($W$8&gt;=DATE(2023,5,8),IF('別紙3-3_要件ﾁｪｯｸﾘｽﾄ(0508以降)'!$C$28="×","",IF(AND(踏み台シート!W254=1,踏み台シート!W468=1),2,IF(踏み台シート!W254=1,1,""))),IF(AND(踏み台シート!W254=1,踏み台シート!W468=1),2,IF(踏み台シート!W254=1,1,"")))</f>
        <v/>
      </c>
      <c r="X44" s="307" t="str">
        <f>IF($X$8&gt;=DATE(2023,5,8),IF('別紙3-3_要件ﾁｪｯｸﾘｽﾄ(0508以降)'!$C$28="×","",IF(AND(踏み台シート!X254=1,踏み台シート!X468=1),2,IF(踏み台シート!X254=1,1,""))),IF(AND(踏み台シート!X254=1,踏み台シート!X468=1),2,IF(踏み台シート!X254=1,1,"")))</f>
        <v/>
      </c>
      <c r="Y44" s="307" t="str">
        <f>IF($Y$8&gt;=DATE(2023,5,8),IF('別紙3-3_要件ﾁｪｯｸﾘｽﾄ(0508以降)'!$C$28="×","",IF(AND(踏み台シート!Y254=1,踏み台シート!Y468=1),2,IF(踏み台シート!Y254=1,1,""))),IF(AND(踏み台シート!Y254=1,踏み台シート!Y468=1),2,IF(踏み台シート!Y254=1,1,"")))</f>
        <v/>
      </c>
      <c r="Z44" s="307" t="str">
        <f>IF($Z$8&gt;=DATE(2023,5,8),IF('別紙3-3_要件ﾁｪｯｸﾘｽﾄ(0508以降)'!$C$28="×","",IF(AND(踏み台シート!Z254=1,踏み台シート!Z468=1),2,IF(踏み台シート!Z254=1,1,""))),IF(AND(踏み台シート!Z254=1,踏み台シート!Z468=1),2,IF(踏み台シート!Z254=1,1,"")))</f>
        <v/>
      </c>
      <c r="AA44" s="307" t="str">
        <f>IF($AA$8&gt;=DATE(2023,5,8),IF('別紙3-3_要件ﾁｪｯｸﾘｽﾄ(0508以降)'!$C$28="×","",IF(AND(踏み台シート!AA254=1,踏み台シート!AA468=1),2,IF(踏み台シート!AA254=1,1,""))),IF(AND(踏み台シート!AA254=1,踏み台シート!AA468=1),2,IF(踏み台シート!AA254=1,1,"")))</f>
        <v/>
      </c>
      <c r="AB44" s="307" t="str">
        <f>IF($AB$8&gt;=DATE(2023,5,8),IF('別紙3-3_要件ﾁｪｯｸﾘｽﾄ(0508以降)'!$C$28="×","",IF(AND(踏み台シート!AB254=1,踏み台シート!AB468=1),2,IF(踏み台シート!AB254=1,1,""))),IF(AND(踏み台シート!AB254=1,踏み台シート!AB468=1),2,IF(踏み台シート!AB254=1,1,"")))</f>
        <v/>
      </c>
      <c r="AC44" s="307" t="str">
        <f>IF($AC$8&gt;=DATE(2023,5,8),IF('別紙3-3_要件ﾁｪｯｸﾘｽﾄ(0508以降)'!$C$28="×","",IF(AND(踏み台シート!AC254=1,踏み台シート!AC468=1),2,IF(踏み台シート!AC254=1,1,""))),IF(AND(踏み台シート!AC254=1,踏み台シート!AC468=1),2,IF(踏み台シート!AC254=1,1,"")))</f>
        <v/>
      </c>
      <c r="AD44" s="307" t="str">
        <f>IF($AD$8&gt;=DATE(2023,5,8),IF('別紙3-3_要件ﾁｪｯｸﾘｽﾄ(0508以降)'!$C$28="×","",IF(AND(踏み台シート!AD254=1,踏み台シート!AD468=1),2,IF(踏み台シート!AD254=1,1,""))),IF(AND(踏み台シート!AD254=1,踏み台シート!AD468=1),2,IF(踏み台シート!AD254=1,1,"")))</f>
        <v/>
      </c>
      <c r="AE44" s="307" t="str">
        <f>IF($AE$8&gt;=DATE(2023,5,8),IF('別紙3-3_要件ﾁｪｯｸﾘｽﾄ(0508以降)'!$C$28="×","",IF(AND(踏み台シート!AE254=1,踏み台シート!AE468=1),2,IF(踏み台シート!AE254=1,1,""))),IF(AND(踏み台シート!AE254=1,踏み台シート!AE468=1),2,IF(踏み台シート!AE254=1,1,"")))</f>
        <v/>
      </c>
      <c r="AF44" s="307" t="str">
        <f>IF($AF$8&gt;=DATE(2023,5,8),IF('別紙3-3_要件ﾁｪｯｸﾘｽﾄ(0508以降)'!$C$28="×","",IF(AND(踏み台シート!AF254=1,踏み台シート!AF468=1),2,IF(踏み台シート!AF254=1,1,""))),IF(AND(踏み台シート!AF254=1,踏み台シート!AF468=1),2,IF(踏み台シート!AF254=1,1,"")))</f>
        <v/>
      </c>
      <c r="AG44" s="307" t="str">
        <f>IF($AG$8&gt;=DATE(2023,5,8),IF('別紙3-3_要件ﾁｪｯｸﾘｽﾄ(0508以降)'!$C$28="×","",IF(AND(踏み台シート!AG254=1,踏み台シート!AG468=1),2,IF(踏み台シート!AG254=1,1,""))),IF(AND(踏み台シート!AG254=1,踏み台シート!AG468=1),2,IF(踏み台シート!AG254=1,1,"")))</f>
        <v/>
      </c>
      <c r="AH44" s="307" t="str">
        <f>IF($AH$8&gt;=DATE(2023,5,8),IF('別紙3-3_要件ﾁｪｯｸﾘｽﾄ(0508以降)'!$C$28="×","",IF(AND(踏み台シート!AH254=1,踏み台シート!AH468=1),2,IF(踏み台シート!AH254=1,1,""))),IF(AND(踏み台シート!AH254=1,踏み台シート!AH468=1),2,IF(踏み台シート!AH254=1,1,"")))</f>
        <v/>
      </c>
      <c r="AI44" s="307" t="str">
        <f>IF($AI$8&gt;=DATE(2023,5,8),IF('別紙3-3_要件ﾁｪｯｸﾘｽﾄ(0508以降)'!$C$28="×","",IF(AND(踏み台シート!AI254=1,踏み台シート!AI468=1),2,IF(踏み台シート!AI254=1,1,""))),IF(AND(踏み台シート!AI254=1,踏み台シート!AI468=1),2,IF(踏み台シート!AI254=1,1,"")))</f>
        <v/>
      </c>
      <c r="AJ44" s="307" t="str">
        <f>IF($AJ$8&gt;=DATE(2023,5,8),IF('別紙3-3_要件ﾁｪｯｸﾘｽﾄ(0508以降)'!$C$28="×","",IF(AND(踏み台シート!AJ254=1,踏み台シート!AJ468=1),2,IF(踏み台シート!AJ254=1,1,""))),IF(AND(踏み台シート!AJ254=1,踏み台シート!AJ468=1),2,IF(踏み台シート!AJ254=1,1,"")))</f>
        <v/>
      </c>
      <c r="AK44" s="307" t="str">
        <f>IF($AK$8&gt;=DATE(2023,5,8),IF('別紙3-3_要件ﾁｪｯｸﾘｽﾄ(0508以降)'!$C$28="×","",IF(AND(踏み台シート!AK254=1,踏み台シート!AK468=1),2,IF(踏み台シート!AK254=1,1,""))),IF(AND(踏み台シート!AK254=1,踏み台シート!AK468=1),2,IF(踏み台シート!AK254=1,1,"")))</f>
        <v/>
      </c>
      <c r="AL44" s="307" t="str">
        <f>IF($AL$8&gt;=DATE(2023,5,8),IF('別紙3-3_要件ﾁｪｯｸﾘｽﾄ(0508以降)'!$C$28="×","",IF(AND(踏み台シート!AL254=1,踏み台シート!AL468=1),2,IF(踏み台シート!AL254=1,1,""))),IF(AND(踏み台シート!AL254=1,踏み台シート!AL468=1),2,IF(踏み台シート!AL254=1,1,"")))</f>
        <v/>
      </c>
      <c r="AM44" s="307" t="str">
        <f>IF($AM$8&gt;=DATE(2023,5,8),IF('別紙3-3_要件ﾁｪｯｸﾘｽﾄ(0508以降)'!$C$28="×","",IF(AND(踏み台シート!AM254=1,踏み台シート!AM468=1),2,IF(踏み台シート!AM254=1,1,""))),IF(AND(踏み台シート!AM254=1,踏み台シート!AM468=1),2,IF(踏み台シート!AM254=1,1,"")))</f>
        <v/>
      </c>
      <c r="AN44" s="307" t="str">
        <f>IF($AN$8&gt;=DATE(2023,5,8),IF('別紙3-3_要件ﾁｪｯｸﾘｽﾄ(0508以降)'!$C$28="×","",IF(AND(踏み台シート!AN254=1,踏み台シート!AN468=1),2,IF(踏み台シート!AN254=1,1,""))),IF(AND(踏み台シート!AN254=1,踏み台シート!AN468=1),2,IF(踏み台シート!AN254=1,1,"")))</f>
        <v/>
      </c>
      <c r="AO44" s="307" t="str">
        <f>IF($AO$8&gt;=DATE(2023,5,8),IF('別紙3-3_要件ﾁｪｯｸﾘｽﾄ(0508以降)'!$C$28="×","",IF(AND(踏み台シート!AO254=1,踏み台シート!AO468=1),2,IF(踏み台シート!AO254=1,1,""))),IF(AND(踏み台シート!AO254=1,踏み台シート!AO468=1),2,IF(踏み台シート!AO254=1,1,"")))</f>
        <v/>
      </c>
      <c r="AP44" s="307" t="str">
        <f>IF($AP$8&gt;=DATE(2023,5,8),IF('別紙3-3_要件ﾁｪｯｸﾘｽﾄ(0508以降)'!$C$28="×","",IF(AND(踏み台シート!AP254=1,踏み台シート!AP468=1),2,IF(踏み台シート!AP254=1,1,""))),IF(AND(踏み台シート!AP254=1,踏み台シート!AP468=1),2,IF(踏み台シート!AP254=1,1,"")))</f>
        <v/>
      </c>
      <c r="AQ44" s="307" t="str">
        <f>IF($AQ$8&gt;=DATE(2023,5,8),IF('別紙3-3_要件ﾁｪｯｸﾘｽﾄ(0508以降)'!$C$28="×","",IF(AND(踏み台シート!AQ254=1,踏み台シート!AQ468=1),2,IF(踏み台シート!AQ254=1,1,""))),IF(AND(踏み台シート!AQ254=1,踏み台シート!AQ468=1),2,IF(踏み台シート!AQ254=1,1,"")))</f>
        <v/>
      </c>
      <c r="AR44" s="307" t="str">
        <f>IF($AR$8&gt;=DATE(2023,5,8),IF('別紙3-3_要件ﾁｪｯｸﾘｽﾄ(0508以降)'!$C$28="×","",IF(AND(踏み台シート!AR254=1,踏み台シート!AR468=1),2,IF(踏み台シート!AR254=1,1,""))),IF(AND(踏み台シート!AR254=1,踏み台シート!AR468=1),2,IF(踏み台シート!AR254=1,1,"")))</f>
        <v/>
      </c>
      <c r="AS44" s="307" t="str">
        <f>IF($AS$8&gt;=DATE(2023,5,8),IF('別紙3-3_要件ﾁｪｯｸﾘｽﾄ(0508以降)'!$C$28="×","",IF(AND(踏み台シート!AS254=1,踏み台シート!AS468=1),2,IF(踏み台シート!AS254=1,1,""))),IF(AND(踏み台シート!AS254=1,踏み台シート!AS468=1),2,IF(踏み台シート!AS254=1,1,"")))</f>
        <v/>
      </c>
      <c r="AT44" s="307" t="str">
        <f>IF($AT$8&gt;=DATE(2023,5,8),IF('別紙3-3_要件ﾁｪｯｸﾘｽﾄ(0508以降)'!$C$28="×","",IF(AND(踏み台シート!AT254=1,踏み台シート!AT468=1),2,IF(踏み台シート!AT254=1,1,""))),IF(AND(踏み台シート!AT254=1,踏み台シート!AT468=1),2,IF(踏み台シート!AT254=1,1,"")))</f>
        <v/>
      </c>
      <c r="AU44" s="307" t="str">
        <f>IF($AU$8&gt;=DATE(2023,5,8),IF('別紙3-3_要件ﾁｪｯｸﾘｽﾄ(0508以降)'!$C$28="×","",IF(AND(踏み台シート!AU254=1,踏み台シート!AU468=1),2,IF(踏み台シート!AU254=1,1,""))),IF(AND(踏み台シート!AU254=1,踏み台シート!AU468=1),2,IF(踏み台シート!AU254=1,1,"")))</f>
        <v/>
      </c>
      <c r="AV44" s="307" t="str">
        <f>IF($AV$8&gt;=DATE(2023,5,8),IF('別紙3-3_要件ﾁｪｯｸﾘｽﾄ(0508以降)'!$C$28="×","",IF(AND(踏み台シート!AV254=1,踏み台シート!AV468=1),2,IF(踏み台シート!AV254=1,1,""))),IF(AND(踏み台シート!AV254=1,踏み台シート!AV468=1),2,IF(踏み台シート!AV254=1,1,"")))</f>
        <v/>
      </c>
      <c r="AW44" s="307" t="str">
        <f>IF($AW$8&gt;=DATE(2023,5,8),IF('別紙3-3_要件ﾁｪｯｸﾘｽﾄ(0508以降)'!$C$28="×","",IF(AND(踏み台シート!AW254=1,踏み台シート!AW468=1),2,IF(踏み台シート!AW254=1,1,""))),IF(AND(踏み台シート!AW254=1,踏み台シート!AW468=1),2,IF(踏み台シート!AW254=1,1,"")))</f>
        <v/>
      </c>
      <c r="AX44" s="307" t="str">
        <f>IF($AX$8&gt;=DATE(2023,5,8),IF('別紙3-3_要件ﾁｪｯｸﾘｽﾄ(0508以降)'!$C$28="×","",IF(AND(踏み台シート!AX254=1,踏み台シート!AX468=1),2,IF(踏み台シート!AX254=1,1,""))),IF(AND(踏み台シート!AX254=1,踏み台シート!AX468=1),2,IF(踏み台シート!AX254=1,1,"")))</f>
        <v/>
      </c>
      <c r="AY44" s="307" t="str">
        <f>IF($AY$8&gt;=DATE(2023,5,8),IF('別紙3-3_要件ﾁｪｯｸﾘｽﾄ(0508以降)'!$C$28="×","",IF(AND(踏み台シート!AY254=1,踏み台シート!AY468=1),2,IF(踏み台シート!AY254=1,1,""))),IF(AND(踏み台シート!AY254=1,踏み台シート!AY468=1),2,IF(踏み台シート!AY254=1,1,"")))</f>
        <v/>
      </c>
      <c r="AZ44" s="307" t="str">
        <f>IF($AZ$8&gt;=DATE(2023,5,8),IF('別紙3-3_要件ﾁｪｯｸﾘｽﾄ(0508以降)'!$C$28="×","",IF(AND(踏み台シート!AZ254=1,踏み台シート!AZ468=1),2,IF(踏み台シート!AZ254=1,1,""))),IF(AND(踏み台シート!AZ254=1,踏み台シート!AZ468=1),2,IF(踏み台シート!AZ254=1,1,"")))</f>
        <v/>
      </c>
      <c r="BA44" s="307" t="str">
        <f>IF($BA$8&gt;=DATE(2023,5,8),IF('別紙3-3_要件ﾁｪｯｸﾘｽﾄ(0508以降)'!$C$28="×","",IF(AND(踏み台シート!BA254=1,踏み台シート!BA468=1),2,IF(踏み台シート!BA254=1,1,""))),IF(AND(踏み台シート!BA254=1,踏み台シート!BA468=1),2,IF(踏み台シート!BA254=1,1,"")))</f>
        <v/>
      </c>
      <c r="BB44" s="311" t="str">
        <f t="shared" si="6"/>
        <v/>
      </c>
      <c r="BC44" s="300" t="str">
        <f t="shared" si="7"/>
        <v/>
      </c>
      <c r="BD44" s="300" t="str">
        <f t="shared" si="8"/>
        <v/>
      </c>
    </row>
    <row r="45" spans="1:56" ht="24" hidden="1" customHeight="1">
      <c r="A45" s="307" t="str">
        <f t="shared" si="9"/>
        <v/>
      </c>
      <c r="B45" s="313" t="str">
        <f>IF('別紙3-1_区分⑤所要額内訳'!B47="","",'別紙3-1_区分⑤所要額内訳'!B47)</f>
        <v/>
      </c>
      <c r="C45" s="307" t="str">
        <f>IF('別紙3-1_区分⑤所要額内訳'!C47="","",'別紙3-1_区分⑤所要額内訳'!C47)</f>
        <v/>
      </c>
      <c r="D45" s="307">
        <f>IF($D$8&gt;=DATE(2023,5,8),IF('別紙3-3_要件ﾁｪｯｸﾘｽﾄ(0508以降)'!$C$28="×","",IF(AND(踏み台シート!D255=1,踏み台シート!D469=1),2,IF(踏み台シート!D255=1,1,""))),IF(AND(踏み台シート!D255=1,踏み台シート!D469=1),2,IF(踏み台シート!D255=1,1,"")))</f>
        <v>1</v>
      </c>
      <c r="E45" s="307" t="str">
        <f>IF($E$8&gt;=DATE(2023,5,8),IF('別紙3-3_要件ﾁｪｯｸﾘｽﾄ(0508以降)'!$C$28="×","",IF(AND(踏み台シート!E255=1,踏み台シート!E469=1),2,IF(踏み台シート!E255=1,1,""))),IF(AND(踏み台シート!E255=1,踏み台シート!E469=1),2,IF(踏み台シート!E255=1,1,"")))</f>
        <v/>
      </c>
      <c r="F45" s="307" t="str">
        <f>IF($F$8&gt;=DATE(2023,5,8),IF('別紙3-3_要件ﾁｪｯｸﾘｽﾄ(0508以降)'!$C$28="×","",IF(AND(踏み台シート!F255=1,踏み台シート!F469=1),2,IF(踏み台シート!F255=1,1,""))),IF(AND(踏み台シート!F255=1,踏み台シート!F469=1),2,IF(踏み台シート!F255=1,1,"")))</f>
        <v/>
      </c>
      <c r="G45" s="307" t="str">
        <f>IF($G$8&gt;=DATE(2023,5,8),IF('別紙3-3_要件ﾁｪｯｸﾘｽﾄ(0508以降)'!$C$28="×","",IF(AND(踏み台シート!G255=1,踏み台シート!G469=1),2,IF(踏み台シート!G255=1,1,""))),IF(AND(踏み台シート!G255=1,踏み台シート!G469=1),2,IF(踏み台シート!G255=1,1,"")))</f>
        <v/>
      </c>
      <c r="H45" s="307" t="str">
        <f>IF($H$8&gt;=DATE(2023,5,8),IF('別紙3-3_要件ﾁｪｯｸﾘｽﾄ(0508以降)'!$C$28="×","",IF(AND(踏み台シート!H255=1,踏み台シート!H469=1),2,IF(踏み台シート!H255=1,1,""))),IF(AND(踏み台シート!H255=1,踏み台シート!H469=1),2,IF(踏み台シート!H255=1,1,"")))</f>
        <v/>
      </c>
      <c r="I45" s="307" t="str">
        <f>IF($I$8&gt;=DATE(2023,5,8),IF('別紙3-3_要件ﾁｪｯｸﾘｽﾄ(0508以降)'!$C$28="×","",IF(AND(踏み台シート!I255=1,踏み台シート!I469=1),2,IF(踏み台シート!I255=1,1,""))),IF(AND(踏み台シート!I255=1,踏み台シート!I469=1),2,IF(踏み台シート!I255=1,1,"")))</f>
        <v/>
      </c>
      <c r="J45" s="307" t="str">
        <f>IF($J$8&gt;=DATE(2023,5,8),IF('別紙3-3_要件ﾁｪｯｸﾘｽﾄ(0508以降)'!$C$28="×","",IF(AND(踏み台シート!J255=1,踏み台シート!J469=1),2,IF(踏み台シート!J255=1,1,""))),IF(AND(踏み台シート!J255=1,踏み台シート!J469=1),2,IF(踏み台シート!J255=1,1,"")))</f>
        <v/>
      </c>
      <c r="K45" s="307" t="str">
        <f>IF($K$8&gt;=DATE(2023,5,8),IF('別紙3-3_要件ﾁｪｯｸﾘｽﾄ(0508以降)'!$C$28="×","",IF(AND(踏み台シート!K255=1,踏み台シート!K469=1),2,IF(踏み台シート!K255=1,1,""))),IF(AND(踏み台シート!K255=1,踏み台シート!K469=1),2,IF(踏み台シート!K255=1,1,"")))</f>
        <v/>
      </c>
      <c r="L45" s="307" t="str">
        <f>IF($L$8&gt;=DATE(2023,5,8),IF('別紙3-3_要件ﾁｪｯｸﾘｽﾄ(0508以降)'!$C$28="×","",IF(AND(踏み台シート!L255=1,踏み台シート!L469=1),2,IF(踏み台シート!L255=1,1,""))),IF(AND(踏み台シート!L255=1,踏み台シート!L469=1),2,IF(踏み台シート!L255=1,1,"")))</f>
        <v/>
      </c>
      <c r="M45" s="307" t="str">
        <f>IF($M$8&gt;=DATE(2023,5,8),IF('別紙3-3_要件ﾁｪｯｸﾘｽﾄ(0508以降)'!$C$28="×","",IF(AND(踏み台シート!M255=1,踏み台シート!M469=1),2,IF(踏み台シート!M255=1,1,""))),IF(AND(踏み台シート!M255=1,踏み台シート!M469=1),2,IF(踏み台シート!M255=1,1,"")))</f>
        <v/>
      </c>
      <c r="N45" s="307" t="str">
        <f>IF($N$8&gt;=DATE(2023,5,8),IF('別紙3-3_要件ﾁｪｯｸﾘｽﾄ(0508以降)'!$C$28="×","",IF(AND(踏み台シート!N255=1,踏み台シート!N469=1),2,IF(踏み台シート!N255=1,1,""))),IF(AND(踏み台シート!N255=1,踏み台シート!N469=1),2,IF(踏み台シート!N255=1,1,"")))</f>
        <v/>
      </c>
      <c r="O45" s="307" t="str">
        <f>IF($O$8&gt;=DATE(2023,5,8),IF('別紙3-3_要件ﾁｪｯｸﾘｽﾄ(0508以降)'!$C$28="×","",IF(AND(踏み台シート!O255=1,踏み台シート!O469=1),2,IF(踏み台シート!O255=1,1,""))),IF(AND(踏み台シート!O255=1,踏み台シート!O469=1),2,IF(踏み台シート!O255=1,1,"")))</f>
        <v/>
      </c>
      <c r="P45" s="307" t="str">
        <f>IF($P$8&gt;=DATE(2023,5,8),IF('別紙3-3_要件ﾁｪｯｸﾘｽﾄ(0508以降)'!$C$28="×","",IF(AND(踏み台シート!P255=1,踏み台シート!P469=1),2,IF(踏み台シート!P255=1,1,""))),IF(AND(踏み台シート!P255=1,踏み台シート!P469=1),2,IF(踏み台シート!P255=1,1,"")))</f>
        <v/>
      </c>
      <c r="Q45" s="307" t="str">
        <f>IF($Q$8&gt;=DATE(2023,5,8),IF('別紙3-3_要件ﾁｪｯｸﾘｽﾄ(0508以降)'!$C$28="×","",IF(AND(踏み台シート!Q255=1,踏み台シート!Q469=1),2,IF(踏み台シート!Q255=1,1,""))),IF(AND(踏み台シート!Q255=1,踏み台シート!Q469=1),2,IF(踏み台シート!Q255=1,1,"")))</f>
        <v/>
      </c>
      <c r="R45" s="307" t="str">
        <f>IF($R$8&gt;=DATE(2023,5,8),IF('別紙3-3_要件ﾁｪｯｸﾘｽﾄ(0508以降)'!$C$28="×","",IF(AND(踏み台シート!R255=1,踏み台シート!R469=1),2,IF(踏み台シート!R255=1,1,""))),IF(AND(踏み台シート!R255=1,踏み台シート!R469=1),2,IF(踏み台シート!R255=1,1,"")))</f>
        <v/>
      </c>
      <c r="S45" s="307" t="str">
        <f>IF($S$8&gt;=DATE(2023,5,8),IF('別紙3-3_要件ﾁｪｯｸﾘｽﾄ(0508以降)'!$C$28="×","",IF(AND(踏み台シート!S255=1,踏み台シート!S469=1),2,IF(踏み台シート!S255=1,1,""))),IF(AND(踏み台シート!S255=1,踏み台シート!S469=1),2,IF(踏み台シート!S255=1,1,"")))</f>
        <v/>
      </c>
      <c r="T45" s="307" t="str">
        <f>IF($T$8&gt;=DATE(2023,5,8),IF('別紙3-3_要件ﾁｪｯｸﾘｽﾄ(0508以降)'!$C$28="×","",IF(AND(踏み台シート!T255=1,踏み台シート!T469=1),2,IF(踏み台シート!T255=1,1,""))),IF(AND(踏み台シート!T255=1,踏み台シート!T469=1),2,IF(踏み台シート!T255=1,1,"")))</f>
        <v/>
      </c>
      <c r="U45" s="307" t="str">
        <f>IF($U$8&gt;=DATE(2023,5,8),IF('別紙3-3_要件ﾁｪｯｸﾘｽﾄ(0508以降)'!$C$28="×","",IF(AND(踏み台シート!U255=1,踏み台シート!U469=1),2,IF(踏み台シート!U255=1,1,""))),IF(AND(踏み台シート!U255=1,踏み台シート!U469=1),2,IF(踏み台シート!U255=1,1,"")))</f>
        <v/>
      </c>
      <c r="V45" s="307" t="str">
        <f>IF($V$8&gt;=DATE(2023,5,8),IF('別紙3-3_要件ﾁｪｯｸﾘｽﾄ(0508以降)'!$C$28="×","",IF(AND(踏み台シート!V255=1,踏み台シート!V469=1),2,IF(踏み台シート!V255=1,1,""))),IF(AND(踏み台シート!V255=1,踏み台シート!V469=1),2,IF(踏み台シート!V255=1,1,"")))</f>
        <v/>
      </c>
      <c r="W45" s="307" t="str">
        <f>IF($W$8&gt;=DATE(2023,5,8),IF('別紙3-3_要件ﾁｪｯｸﾘｽﾄ(0508以降)'!$C$28="×","",IF(AND(踏み台シート!W255=1,踏み台シート!W469=1),2,IF(踏み台シート!W255=1,1,""))),IF(AND(踏み台シート!W255=1,踏み台シート!W469=1),2,IF(踏み台シート!W255=1,1,"")))</f>
        <v/>
      </c>
      <c r="X45" s="307" t="str">
        <f>IF($X$8&gt;=DATE(2023,5,8),IF('別紙3-3_要件ﾁｪｯｸﾘｽﾄ(0508以降)'!$C$28="×","",IF(AND(踏み台シート!X255=1,踏み台シート!X469=1),2,IF(踏み台シート!X255=1,1,""))),IF(AND(踏み台シート!X255=1,踏み台シート!X469=1),2,IF(踏み台シート!X255=1,1,"")))</f>
        <v/>
      </c>
      <c r="Y45" s="307" t="str">
        <f>IF($Y$8&gt;=DATE(2023,5,8),IF('別紙3-3_要件ﾁｪｯｸﾘｽﾄ(0508以降)'!$C$28="×","",IF(AND(踏み台シート!Y255=1,踏み台シート!Y469=1),2,IF(踏み台シート!Y255=1,1,""))),IF(AND(踏み台シート!Y255=1,踏み台シート!Y469=1),2,IF(踏み台シート!Y255=1,1,"")))</f>
        <v/>
      </c>
      <c r="Z45" s="307" t="str">
        <f>IF($Z$8&gt;=DATE(2023,5,8),IF('別紙3-3_要件ﾁｪｯｸﾘｽﾄ(0508以降)'!$C$28="×","",IF(AND(踏み台シート!Z255=1,踏み台シート!Z469=1),2,IF(踏み台シート!Z255=1,1,""))),IF(AND(踏み台シート!Z255=1,踏み台シート!Z469=1),2,IF(踏み台シート!Z255=1,1,"")))</f>
        <v/>
      </c>
      <c r="AA45" s="307" t="str">
        <f>IF($AA$8&gt;=DATE(2023,5,8),IF('別紙3-3_要件ﾁｪｯｸﾘｽﾄ(0508以降)'!$C$28="×","",IF(AND(踏み台シート!AA255=1,踏み台シート!AA469=1),2,IF(踏み台シート!AA255=1,1,""))),IF(AND(踏み台シート!AA255=1,踏み台シート!AA469=1),2,IF(踏み台シート!AA255=1,1,"")))</f>
        <v/>
      </c>
      <c r="AB45" s="307" t="str">
        <f>IF($AB$8&gt;=DATE(2023,5,8),IF('別紙3-3_要件ﾁｪｯｸﾘｽﾄ(0508以降)'!$C$28="×","",IF(AND(踏み台シート!AB255=1,踏み台シート!AB469=1),2,IF(踏み台シート!AB255=1,1,""))),IF(AND(踏み台シート!AB255=1,踏み台シート!AB469=1),2,IF(踏み台シート!AB255=1,1,"")))</f>
        <v/>
      </c>
      <c r="AC45" s="307" t="str">
        <f>IF($AC$8&gt;=DATE(2023,5,8),IF('別紙3-3_要件ﾁｪｯｸﾘｽﾄ(0508以降)'!$C$28="×","",IF(AND(踏み台シート!AC255=1,踏み台シート!AC469=1),2,IF(踏み台シート!AC255=1,1,""))),IF(AND(踏み台シート!AC255=1,踏み台シート!AC469=1),2,IF(踏み台シート!AC255=1,1,"")))</f>
        <v/>
      </c>
      <c r="AD45" s="307" t="str">
        <f>IF($AD$8&gt;=DATE(2023,5,8),IF('別紙3-3_要件ﾁｪｯｸﾘｽﾄ(0508以降)'!$C$28="×","",IF(AND(踏み台シート!AD255=1,踏み台シート!AD469=1),2,IF(踏み台シート!AD255=1,1,""))),IF(AND(踏み台シート!AD255=1,踏み台シート!AD469=1),2,IF(踏み台シート!AD255=1,1,"")))</f>
        <v/>
      </c>
      <c r="AE45" s="307" t="str">
        <f>IF($AE$8&gt;=DATE(2023,5,8),IF('別紙3-3_要件ﾁｪｯｸﾘｽﾄ(0508以降)'!$C$28="×","",IF(AND(踏み台シート!AE255=1,踏み台シート!AE469=1),2,IF(踏み台シート!AE255=1,1,""))),IF(AND(踏み台シート!AE255=1,踏み台シート!AE469=1),2,IF(踏み台シート!AE255=1,1,"")))</f>
        <v/>
      </c>
      <c r="AF45" s="307" t="str">
        <f>IF($AF$8&gt;=DATE(2023,5,8),IF('別紙3-3_要件ﾁｪｯｸﾘｽﾄ(0508以降)'!$C$28="×","",IF(AND(踏み台シート!AF255=1,踏み台シート!AF469=1),2,IF(踏み台シート!AF255=1,1,""))),IF(AND(踏み台シート!AF255=1,踏み台シート!AF469=1),2,IF(踏み台シート!AF255=1,1,"")))</f>
        <v/>
      </c>
      <c r="AG45" s="307" t="str">
        <f>IF($AG$8&gt;=DATE(2023,5,8),IF('別紙3-3_要件ﾁｪｯｸﾘｽﾄ(0508以降)'!$C$28="×","",IF(AND(踏み台シート!AG255=1,踏み台シート!AG469=1),2,IF(踏み台シート!AG255=1,1,""))),IF(AND(踏み台シート!AG255=1,踏み台シート!AG469=1),2,IF(踏み台シート!AG255=1,1,"")))</f>
        <v/>
      </c>
      <c r="AH45" s="307" t="str">
        <f>IF($AH$8&gt;=DATE(2023,5,8),IF('別紙3-3_要件ﾁｪｯｸﾘｽﾄ(0508以降)'!$C$28="×","",IF(AND(踏み台シート!AH255=1,踏み台シート!AH469=1),2,IF(踏み台シート!AH255=1,1,""))),IF(AND(踏み台シート!AH255=1,踏み台シート!AH469=1),2,IF(踏み台シート!AH255=1,1,"")))</f>
        <v/>
      </c>
      <c r="AI45" s="307" t="str">
        <f>IF($AI$8&gt;=DATE(2023,5,8),IF('別紙3-3_要件ﾁｪｯｸﾘｽﾄ(0508以降)'!$C$28="×","",IF(AND(踏み台シート!AI255=1,踏み台シート!AI469=1),2,IF(踏み台シート!AI255=1,1,""))),IF(AND(踏み台シート!AI255=1,踏み台シート!AI469=1),2,IF(踏み台シート!AI255=1,1,"")))</f>
        <v/>
      </c>
      <c r="AJ45" s="307" t="str">
        <f>IF($AJ$8&gt;=DATE(2023,5,8),IF('別紙3-3_要件ﾁｪｯｸﾘｽﾄ(0508以降)'!$C$28="×","",IF(AND(踏み台シート!AJ255=1,踏み台シート!AJ469=1),2,IF(踏み台シート!AJ255=1,1,""))),IF(AND(踏み台シート!AJ255=1,踏み台シート!AJ469=1),2,IF(踏み台シート!AJ255=1,1,"")))</f>
        <v/>
      </c>
      <c r="AK45" s="307" t="str">
        <f>IF($AK$8&gt;=DATE(2023,5,8),IF('別紙3-3_要件ﾁｪｯｸﾘｽﾄ(0508以降)'!$C$28="×","",IF(AND(踏み台シート!AK255=1,踏み台シート!AK469=1),2,IF(踏み台シート!AK255=1,1,""))),IF(AND(踏み台シート!AK255=1,踏み台シート!AK469=1),2,IF(踏み台シート!AK255=1,1,"")))</f>
        <v/>
      </c>
      <c r="AL45" s="307" t="str">
        <f>IF($AL$8&gt;=DATE(2023,5,8),IF('別紙3-3_要件ﾁｪｯｸﾘｽﾄ(0508以降)'!$C$28="×","",IF(AND(踏み台シート!AL255=1,踏み台シート!AL469=1),2,IF(踏み台シート!AL255=1,1,""))),IF(AND(踏み台シート!AL255=1,踏み台シート!AL469=1),2,IF(踏み台シート!AL255=1,1,"")))</f>
        <v/>
      </c>
      <c r="AM45" s="307" t="str">
        <f>IF($AM$8&gt;=DATE(2023,5,8),IF('別紙3-3_要件ﾁｪｯｸﾘｽﾄ(0508以降)'!$C$28="×","",IF(AND(踏み台シート!AM255=1,踏み台シート!AM469=1),2,IF(踏み台シート!AM255=1,1,""))),IF(AND(踏み台シート!AM255=1,踏み台シート!AM469=1),2,IF(踏み台シート!AM255=1,1,"")))</f>
        <v/>
      </c>
      <c r="AN45" s="307" t="str">
        <f>IF($AN$8&gt;=DATE(2023,5,8),IF('別紙3-3_要件ﾁｪｯｸﾘｽﾄ(0508以降)'!$C$28="×","",IF(AND(踏み台シート!AN255=1,踏み台シート!AN469=1),2,IF(踏み台シート!AN255=1,1,""))),IF(AND(踏み台シート!AN255=1,踏み台シート!AN469=1),2,IF(踏み台シート!AN255=1,1,"")))</f>
        <v/>
      </c>
      <c r="AO45" s="307" t="str">
        <f>IF($AO$8&gt;=DATE(2023,5,8),IF('別紙3-3_要件ﾁｪｯｸﾘｽﾄ(0508以降)'!$C$28="×","",IF(AND(踏み台シート!AO255=1,踏み台シート!AO469=1),2,IF(踏み台シート!AO255=1,1,""))),IF(AND(踏み台シート!AO255=1,踏み台シート!AO469=1),2,IF(踏み台シート!AO255=1,1,"")))</f>
        <v/>
      </c>
      <c r="AP45" s="307" t="str">
        <f>IF($AP$8&gt;=DATE(2023,5,8),IF('別紙3-3_要件ﾁｪｯｸﾘｽﾄ(0508以降)'!$C$28="×","",IF(AND(踏み台シート!AP255=1,踏み台シート!AP469=1),2,IF(踏み台シート!AP255=1,1,""))),IF(AND(踏み台シート!AP255=1,踏み台シート!AP469=1),2,IF(踏み台シート!AP255=1,1,"")))</f>
        <v/>
      </c>
      <c r="AQ45" s="307" t="str">
        <f>IF($AQ$8&gt;=DATE(2023,5,8),IF('別紙3-3_要件ﾁｪｯｸﾘｽﾄ(0508以降)'!$C$28="×","",IF(AND(踏み台シート!AQ255=1,踏み台シート!AQ469=1),2,IF(踏み台シート!AQ255=1,1,""))),IF(AND(踏み台シート!AQ255=1,踏み台シート!AQ469=1),2,IF(踏み台シート!AQ255=1,1,"")))</f>
        <v/>
      </c>
      <c r="AR45" s="307" t="str">
        <f>IF($AR$8&gt;=DATE(2023,5,8),IF('別紙3-3_要件ﾁｪｯｸﾘｽﾄ(0508以降)'!$C$28="×","",IF(AND(踏み台シート!AR255=1,踏み台シート!AR469=1),2,IF(踏み台シート!AR255=1,1,""))),IF(AND(踏み台シート!AR255=1,踏み台シート!AR469=1),2,IF(踏み台シート!AR255=1,1,"")))</f>
        <v/>
      </c>
      <c r="AS45" s="307" t="str">
        <f>IF($AS$8&gt;=DATE(2023,5,8),IF('別紙3-3_要件ﾁｪｯｸﾘｽﾄ(0508以降)'!$C$28="×","",IF(AND(踏み台シート!AS255=1,踏み台シート!AS469=1),2,IF(踏み台シート!AS255=1,1,""))),IF(AND(踏み台シート!AS255=1,踏み台シート!AS469=1),2,IF(踏み台シート!AS255=1,1,"")))</f>
        <v/>
      </c>
      <c r="AT45" s="307" t="str">
        <f>IF($AT$8&gt;=DATE(2023,5,8),IF('別紙3-3_要件ﾁｪｯｸﾘｽﾄ(0508以降)'!$C$28="×","",IF(AND(踏み台シート!AT255=1,踏み台シート!AT469=1),2,IF(踏み台シート!AT255=1,1,""))),IF(AND(踏み台シート!AT255=1,踏み台シート!AT469=1),2,IF(踏み台シート!AT255=1,1,"")))</f>
        <v/>
      </c>
      <c r="AU45" s="307" t="str">
        <f>IF($AU$8&gt;=DATE(2023,5,8),IF('別紙3-3_要件ﾁｪｯｸﾘｽﾄ(0508以降)'!$C$28="×","",IF(AND(踏み台シート!AU255=1,踏み台シート!AU469=1),2,IF(踏み台シート!AU255=1,1,""))),IF(AND(踏み台シート!AU255=1,踏み台シート!AU469=1),2,IF(踏み台シート!AU255=1,1,"")))</f>
        <v/>
      </c>
      <c r="AV45" s="307" t="str">
        <f>IF($AV$8&gt;=DATE(2023,5,8),IF('別紙3-3_要件ﾁｪｯｸﾘｽﾄ(0508以降)'!$C$28="×","",IF(AND(踏み台シート!AV255=1,踏み台シート!AV469=1),2,IF(踏み台シート!AV255=1,1,""))),IF(AND(踏み台シート!AV255=1,踏み台シート!AV469=1),2,IF(踏み台シート!AV255=1,1,"")))</f>
        <v/>
      </c>
      <c r="AW45" s="307" t="str">
        <f>IF($AW$8&gt;=DATE(2023,5,8),IF('別紙3-3_要件ﾁｪｯｸﾘｽﾄ(0508以降)'!$C$28="×","",IF(AND(踏み台シート!AW255=1,踏み台シート!AW469=1),2,IF(踏み台シート!AW255=1,1,""))),IF(AND(踏み台シート!AW255=1,踏み台シート!AW469=1),2,IF(踏み台シート!AW255=1,1,"")))</f>
        <v/>
      </c>
      <c r="AX45" s="307" t="str">
        <f>IF($AX$8&gt;=DATE(2023,5,8),IF('別紙3-3_要件ﾁｪｯｸﾘｽﾄ(0508以降)'!$C$28="×","",IF(AND(踏み台シート!AX255=1,踏み台シート!AX469=1),2,IF(踏み台シート!AX255=1,1,""))),IF(AND(踏み台シート!AX255=1,踏み台シート!AX469=1),2,IF(踏み台シート!AX255=1,1,"")))</f>
        <v/>
      </c>
      <c r="AY45" s="307" t="str">
        <f>IF($AY$8&gt;=DATE(2023,5,8),IF('別紙3-3_要件ﾁｪｯｸﾘｽﾄ(0508以降)'!$C$28="×","",IF(AND(踏み台シート!AY255=1,踏み台シート!AY469=1),2,IF(踏み台シート!AY255=1,1,""))),IF(AND(踏み台シート!AY255=1,踏み台シート!AY469=1),2,IF(踏み台シート!AY255=1,1,"")))</f>
        <v/>
      </c>
      <c r="AZ45" s="307" t="str">
        <f>IF($AZ$8&gt;=DATE(2023,5,8),IF('別紙3-3_要件ﾁｪｯｸﾘｽﾄ(0508以降)'!$C$28="×","",IF(AND(踏み台シート!AZ255=1,踏み台シート!AZ469=1),2,IF(踏み台シート!AZ255=1,1,""))),IF(AND(踏み台シート!AZ255=1,踏み台シート!AZ469=1),2,IF(踏み台シート!AZ255=1,1,"")))</f>
        <v/>
      </c>
      <c r="BA45" s="307" t="str">
        <f>IF($BA$8&gt;=DATE(2023,5,8),IF('別紙3-3_要件ﾁｪｯｸﾘｽﾄ(0508以降)'!$C$28="×","",IF(AND(踏み台シート!BA255=1,踏み台シート!BA469=1),2,IF(踏み台シート!BA255=1,1,""))),IF(AND(踏み台シート!BA255=1,踏み台シート!BA469=1),2,IF(踏み台シート!BA255=1,1,"")))</f>
        <v/>
      </c>
      <c r="BB45" s="311" t="str">
        <f t="shared" si="6"/>
        <v/>
      </c>
      <c r="BC45" s="300" t="str">
        <f t="shared" si="7"/>
        <v/>
      </c>
      <c r="BD45" s="300" t="str">
        <f t="shared" si="8"/>
        <v/>
      </c>
    </row>
    <row r="46" spans="1:56" ht="24" hidden="1" customHeight="1">
      <c r="A46" s="307" t="str">
        <f t="shared" si="9"/>
        <v/>
      </c>
      <c r="B46" s="313" t="str">
        <f>IF('別紙3-1_区分⑤所要額内訳'!B48="","",'別紙3-1_区分⑤所要額内訳'!B48)</f>
        <v/>
      </c>
      <c r="C46" s="307" t="str">
        <f>IF('別紙3-1_区分⑤所要額内訳'!C48="","",'別紙3-1_区分⑤所要額内訳'!C48)</f>
        <v/>
      </c>
      <c r="D46" s="307">
        <f>IF($D$8&gt;=DATE(2023,5,8),IF('別紙3-3_要件ﾁｪｯｸﾘｽﾄ(0508以降)'!$C$28="×","",IF(AND(踏み台シート!D256=1,踏み台シート!D470=1),2,IF(踏み台シート!D256=1,1,""))),IF(AND(踏み台シート!D256=1,踏み台シート!D470=1),2,IF(踏み台シート!D256=1,1,"")))</f>
        <v>1</v>
      </c>
      <c r="E46" s="307" t="str">
        <f>IF($E$8&gt;=DATE(2023,5,8),IF('別紙3-3_要件ﾁｪｯｸﾘｽﾄ(0508以降)'!$C$28="×","",IF(AND(踏み台シート!E256=1,踏み台シート!E470=1),2,IF(踏み台シート!E256=1,1,""))),IF(AND(踏み台シート!E256=1,踏み台シート!E470=1),2,IF(踏み台シート!E256=1,1,"")))</f>
        <v/>
      </c>
      <c r="F46" s="307" t="str">
        <f>IF($F$8&gt;=DATE(2023,5,8),IF('別紙3-3_要件ﾁｪｯｸﾘｽﾄ(0508以降)'!$C$28="×","",IF(AND(踏み台シート!F256=1,踏み台シート!F470=1),2,IF(踏み台シート!F256=1,1,""))),IF(AND(踏み台シート!F256=1,踏み台シート!F470=1),2,IF(踏み台シート!F256=1,1,"")))</f>
        <v/>
      </c>
      <c r="G46" s="307" t="str">
        <f>IF($G$8&gt;=DATE(2023,5,8),IF('別紙3-3_要件ﾁｪｯｸﾘｽﾄ(0508以降)'!$C$28="×","",IF(AND(踏み台シート!G256=1,踏み台シート!G470=1),2,IF(踏み台シート!G256=1,1,""))),IF(AND(踏み台シート!G256=1,踏み台シート!G470=1),2,IF(踏み台シート!G256=1,1,"")))</f>
        <v/>
      </c>
      <c r="H46" s="307" t="str">
        <f>IF($H$8&gt;=DATE(2023,5,8),IF('別紙3-3_要件ﾁｪｯｸﾘｽﾄ(0508以降)'!$C$28="×","",IF(AND(踏み台シート!H256=1,踏み台シート!H470=1),2,IF(踏み台シート!H256=1,1,""))),IF(AND(踏み台シート!H256=1,踏み台シート!H470=1),2,IF(踏み台シート!H256=1,1,"")))</f>
        <v/>
      </c>
      <c r="I46" s="307" t="str">
        <f>IF($I$8&gt;=DATE(2023,5,8),IF('別紙3-3_要件ﾁｪｯｸﾘｽﾄ(0508以降)'!$C$28="×","",IF(AND(踏み台シート!I256=1,踏み台シート!I470=1),2,IF(踏み台シート!I256=1,1,""))),IF(AND(踏み台シート!I256=1,踏み台シート!I470=1),2,IF(踏み台シート!I256=1,1,"")))</f>
        <v/>
      </c>
      <c r="J46" s="307" t="str">
        <f>IF($J$8&gt;=DATE(2023,5,8),IF('別紙3-3_要件ﾁｪｯｸﾘｽﾄ(0508以降)'!$C$28="×","",IF(AND(踏み台シート!J256=1,踏み台シート!J470=1),2,IF(踏み台シート!J256=1,1,""))),IF(AND(踏み台シート!J256=1,踏み台シート!J470=1),2,IF(踏み台シート!J256=1,1,"")))</f>
        <v/>
      </c>
      <c r="K46" s="307" t="str">
        <f>IF($K$8&gt;=DATE(2023,5,8),IF('別紙3-3_要件ﾁｪｯｸﾘｽﾄ(0508以降)'!$C$28="×","",IF(AND(踏み台シート!K256=1,踏み台シート!K470=1),2,IF(踏み台シート!K256=1,1,""))),IF(AND(踏み台シート!K256=1,踏み台シート!K470=1),2,IF(踏み台シート!K256=1,1,"")))</f>
        <v/>
      </c>
      <c r="L46" s="307" t="str">
        <f>IF($L$8&gt;=DATE(2023,5,8),IF('別紙3-3_要件ﾁｪｯｸﾘｽﾄ(0508以降)'!$C$28="×","",IF(AND(踏み台シート!L256=1,踏み台シート!L470=1),2,IF(踏み台シート!L256=1,1,""))),IF(AND(踏み台シート!L256=1,踏み台シート!L470=1),2,IF(踏み台シート!L256=1,1,"")))</f>
        <v/>
      </c>
      <c r="M46" s="307" t="str">
        <f>IF($M$8&gt;=DATE(2023,5,8),IF('別紙3-3_要件ﾁｪｯｸﾘｽﾄ(0508以降)'!$C$28="×","",IF(AND(踏み台シート!M256=1,踏み台シート!M470=1),2,IF(踏み台シート!M256=1,1,""))),IF(AND(踏み台シート!M256=1,踏み台シート!M470=1),2,IF(踏み台シート!M256=1,1,"")))</f>
        <v/>
      </c>
      <c r="N46" s="307" t="str">
        <f>IF($N$8&gt;=DATE(2023,5,8),IF('別紙3-3_要件ﾁｪｯｸﾘｽﾄ(0508以降)'!$C$28="×","",IF(AND(踏み台シート!N256=1,踏み台シート!N470=1),2,IF(踏み台シート!N256=1,1,""))),IF(AND(踏み台シート!N256=1,踏み台シート!N470=1),2,IF(踏み台シート!N256=1,1,"")))</f>
        <v/>
      </c>
      <c r="O46" s="307" t="str">
        <f>IF($O$8&gt;=DATE(2023,5,8),IF('別紙3-3_要件ﾁｪｯｸﾘｽﾄ(0508以降)'!$C$28="×","",IF(AND(踏み台シート!O256=1,踏み台シート!O470=1),2,IF(踏み台シート!O256=1,1,""))),IF(AND(踏み台シート!O256=1,踏み台シート!O470=1),2,IF(踏み台シート!O256=1,1,"")))</f>
        <v/>
      </c>
      <c r="P46" s="307" t="str">
        <f>IF($P$8&gt;=DATE(2023,5,8),IF('別紙3-3_要件ﾁｪｯｸﾘｽﾄ(0508以降)'!$C$28="×","",IF(AND(踏み台シート!P256=1,踏み台シート!P470=1),2,IF(踏み台シート!P256=1,1,""))),IF(AND(踏み台シート!P256=1,踏み台シート!P470=1),2,IF(踏み台シート!P256=1,1,"")))</f>
        <v/>
      </c>
      <c r="Q46" s="307" t="str">
        <f>IF($Q$8&gt;=DATE(2023,5,8),IF('別紙3-3_要件ﾁｪｯｸﾘｽﾄ(0508以降)'!$C$28="×","",IF(AND(踏み台シート!Q256=1,踏み台シート!Q470=1),2,IF(踏み台シート!Q256=1,1,""))),IF(AND(踏み台シート!Q256=1,踏み台シート!Q470=1),2,IF(踏み台シート!Q256=1,1,"")))</f>
        <v/>
      </c>
      <c r="R46" s="307" t="str">
        <f>IF($R$8&gt;=DATE(2023,5,8),IF('別紙3-3_要件ﾁｪｯｸﾘｽﾄ(0508以降)'!$C$28="×","",IF(AND(踏み台シート!R256=1,踏み台シート!R470=1),2,IF(踏み台シート!R256=1,1,""))),IF(AND(踏み台シート!R256=1,踏み台シート!R470=1),2,IF(踏み台シート!R256=1,1,"")))</f>
        <v/>
      </c>
      <c r="S46" s="307" t="str">
        <f>IF($S$8&gt;=DATE(2023,5,8),IF('別紙3-3_要件ﾁｪｯｸﾘｽﾄ(0508以降)'!$C$28="×","",IF(AND(踏み台シート!S256=1,踏み台シート!S470=1),2,IF(踏み台シート!S256=1,1,""))),IF(AND(踏み台シート!S256=1,踏み台シート!S470=1),2,IF(踏み台シート!S256=1,1,"")))</f>
        <v/>
      </c>
      <c r="T46" s="307" t="str">
        <f>IF($T$8&gt;=DATE(2023,5,8),IF('別紙3-3_要件ﾁｪｯｸﾘｽﾄ(0508以降)'!$C$28="×","",IF(AND(踏み台シート!T256=1,踏み台シート!T470=1),2,IF(踏み台シート!T256=1,1,""))),IF(AND(踏み台シート!T256=1,踏み台シート!T470=1),2,IF(踏み台シート!T256=1,1,"")))</f>
        <v/>
      </c>
      <c r="U46" s="307" t="str">
        <f>IF($U$8&gt;=DATE(2023,5,8),IF('別紙3-3_要件ﾁｪｯｸﾘｽﾄ(0508以降)'!$C$28="×","",IF(AND(踏み台シート!U256=1,踏み台シート!U470=1),2,IF(踏み台シート!U256=1,1,""))),IF(AND(踏み台シート!U256=1,踏み台シート!U470=1),2,IF(踏み台シート!U256=1,1,"")))</f>
        <v/>
      </c>
      <c r="V46" s="307" t="str">
        <f>IF($V$8&gt;=DATE(2023,5,8),IF('別紙3-3_要件ﾁｪｯｸﾘｽﾄ(0508以降)'!$C$28="×","",IF(AND(踏み台シート!V256=1,踏み台シート!V470=1),2,IF(踏み台シート!V256=1,1,""))),IF(AND(踏み台シート!V256=1,踏み台シート!V470=1),2,IF(踏み台シート!V256=1,1,"")))</f>
        <v/>
      </c>
      <c r="W46" s="307" t="str">
        <f>IF($W$8&gt;=DATE(2023,5,8),IF('別紙3-3_要件ﾁｪｯｸﾘｽﾄ(0508以降)'!$C$28="×","",IF(AND(踏み台シート!W256=1,踏み台シート!W470=1),2,IF(踏み台シート!W256=1,1,""))),IF(AND(踏み台シート!W256=1,踏み台シート!W470=1),2,IF(踏み台シート!W256=1,1,"")))</f>
        <v/>
      </c>
      <c r="X46" s="307" t="str">
        <f>IF($X$8&gt;=DATE(2023,5,8),IF('別紙3-3_要件ﾁｪｯｸﾘｽﾄ(0508以降)'!$C$28="×","",IF(AND(踏み台シート!X256=1,踏み台シート!X470=1),2,IF(踏み台シート!X256=1,1,""))),IF(AND(踏み台シート!X256=1,踏み台シート!X470=1),2,IF(踏み台シート!X256=1,1,"")))</f>
        <v/>
      </c>
      <c r="Y46" s="307" t="str">
        <f>IF($Y$8&gt;=DATE(2023,5,8),IF('別紙3-3_要件ﾁｪｯｸﾘｽﾄ(0508以降)'!$C$28="×","",IF(AND(踏み台シート!Y256=1,踏み台シート!Y470=1),2,IF(踏み台シート!Y256=1,1,""))),IF(AND(踏み台シート!Y256=1,踏み台シート!Y470=1),2,IF(踏み台シート!Y256=1,1,"")))</f>
        <v/>
      </c>
      <c r="Z46" s="307" t="str">
        <f>IF($Z$8&gt;=DATE(2023,5,8),IF('別紙3-3_要件ﾁｪｯｸﾘｽﾄ(0508以降)'!$C$28="×","",IF(AND(踏み台シート!Z256=1,踏み台シート!Z470=1),2,IF(踏み台シート!Z256=1,1,""))),IF(AND(踏み台シート!Z256=1,踏み台シート!Z470=1),2,IF(踏み台シート!Z256=1,1,"")))</f>
        <v/>
      </c>
      <c r="AA46" s="307" t="str">
        <f>IF($AA$8&gt;=DATE(2023,5,8),IF('別紙3-3_要件ﾁｪｯｸﾘｽﾄ(0508以降)'!$C$28="×","",IF(AND(踏み台シート!AA256=1,踏み台シート!AA470=1),2,IF(踏み台シート!AA256=1,1,""))),IF(AND(踏み台シート!AA256=1,踏み台シート!AA470=1),2,IF(踏み台シート!AA256=1,1,"")))</f>
        <v/>
      </c>
      <c r="AB46" s="307" t="str">
        <f>IF($AB$8&gt;=DATE(2023,5,8),IF('別紙3-3_要件ﾁｪｯｸﾘｽﾄ(0508以降)'!$C$28="×","",IF(AND(踏み台シート!AB256=1,踏み台シート!AB470=1),2,IF(踏み台シート!AB256=1,1,""))),IF(AND(踏み台シート!AB256=1,踏み台シート!AB470=1),2,IF(踏み台シート!AB256=1,1,"")))</f>
        <v/>
      </c>
      <c r="AC46" s="307" t="str">
        <f>IF($AC$8&gt;=DATE(2023,5,8),IF('別紙3-3_要件ﾁｪｯｸﾘｽﾄ(0508以降)'!$C$28="×","",IF(AND(踏み台シート!AC256=1,踏み台シート!AC470=1),2,IF(踏み台シート!AC256=1,1,""))),IF(AND(踏み台シート!AC256=1,踏み台シート!AC470=1),2,IF(踏み台シート!AC256=1,1,"")))</f>
        <v/>
      </c>
      <c r="AD46" s="307" t="str">
        <f>IF($AD$8&gt;=DATE(2023,5,8),IF('別紙3-3_要件ﾁｪｯｸﾘｽﾄ(0508以降)'!$C$28="×","",IF(AND(踏み台シート!AD256=1,踏み台シート!AD470=1),2,IF(踏み台シート!AD256=1,1,""))),IF(AND(踏み台シート!AD256=1,踏み台シート!AD470=1),2,IF(踏み台シート!AD256=1,1,"")))</f>
        <v/>
      </c>
      <c r="AE46" s="307" t="str">
        <f>IF($AE$8&gt;=DATE(2023,5,8),IF('別紙3-3_要件ﾁｪｯｸﾘｽﾄ(0508以降)'!$C$28="×","",IF(AND(踏み台シート!AE256=1,踏み台シート!AE470=1),2,IF(踏み台シート!AE256=1,1,""))),IF(AND(踏み台シート!AE256=1,踏み台シート!AE470=1),2,IF(踏み台シート!AE256=1,1,"")))</f>
        <v/>
      </c>
      <c r="AF46" s="307" t="str">
        <f>IF($AF$8&gt;=DATE(2023,5,8),IF('別紙3-3_要件ﾁｪｯｸﾘｽﾄ(0508以降)'!$C$28="×","",IF(AND(踏み台シート!AF256=1,踏み台シート!AF470=1),2,IF(踏み台シート!AF256=1,1,""))),IF(AND(踏み台シート!AF256=1,踏み台シート!AF470=1),2,IF(踏み台シート!AF256=1,1,"")))</f>
        <v/>
      </c>
      <c r="AG46" s="307" t="str">
        <f>IF($AG$8&gt;=DATE(2023,5,8),IF('別紙3-3_要件ﾁｪｯｸﾘｽﾄ(0508以降)'!$C$28="×","",IF(AND(踏み台シート!AG256=1,踏み台シート!AG470=1),2,IF(踏み台シート!AG256=1,1,""))),IF(AND(踏み台シート!AG256=1,踏み台シート!AG470=1),2,IF(踏み台シート!AG256=1,1,"")))</f>
        <v/>
      </c>
      <c r="AH46" s="307" t="str">
        <f>IF($AH$8&gt;=DATE(2023,5,8),IF('別紙3-3_要件ﾁｪｯｸﾘｽﾄ(0508以降)'!$C$28="×","",IF(AND(踏み台シート!AH256=1,踏み台シート!AH470=1),2,IF(踏み台シート!AH256=1,1,""))),IF(AND(踏み台シート!AH256=1,踏み台シート!AH470=1),2,IF(踏み台シート!AH256=1,1,"")))</f>
        <v/>
      </c>
      <c r="AI46" s="307" t="str">
        <f>IF($AI$8&gt;=DATE(2023,5,8),IF('別紙3-3_要件ﾁｪｯｸﾘｽﾄ(0508以降)'!$C$28="×","",IF(AND(踏み台シート!AI256=1,踏み台シート!AI470=1),2,IF(踏み台シート!AI256=1,1,""))),IF(AND(踏み台シート!AI256=1,踏み台シート!AI470=1),2,IF(踏み台シート!AI256=1,1,"")))</f>
        <v/>
      </c>
      <c r="AJ46" s="307" t="str">
        <f>IF($AJ$8&gt;=DATE(2023,5,8),IF('別紙3-3_要件ﾁｪｯｸﾘｽﾄ(0508以降)'!$C$28="×","",IF(AND(踏み台シート!AJ256=1,踏み台シート!AJ470=1),2,IF(踏み台シート!AJ256=1,1,""))),IF(AND(踏み台シート!AJ256=1,踏み台シート!AJ470=1),2,IF(踏み台シート!AJ256=1,1,"")))</f>
        <v/>
      </c>
      <c r="AK46" s="307" t="str">
        <f>IF($AK$8&gt;=DATE(2023,5,8),IF('別紙3-3_要件ﾁｪｯｸﾘｽﾄ(0508以降)'!$C$28="×","",IF(AND(踏み台シート!AK256=1,踏み台シート!AK470=1),2,IF(踏み台シート!AK256=1,1,""))),IF(AND(踏み台シート!AK256=1,踏み台シート!AK470=1),2,IF(踏み台シート!AK256=1,1,"")))</f>
        <v/>
      </c>
      <c r="AL46" s="307" t="str">
        <f>IF($AL$8&gt;=DATE(2023,5,8),IF('別紙3-3_要件ﾁｪｯｸﾘｽﾄ(0508以降)'!$C$28="×","",IF(AND(踏み台シート!AL256=1,踏み台シート!AL470=1),2,IF(踏み台シート!AL256=1,1,""))),IF(AND(踏み台シート!AL256=1,踏み台シート!AL470=1),2,IF(踏み台シート!AL256=1,1,"")))</f>
        <v/>
      </c>
      <c r="AM46" s="307" t="str">
        <f>IF($AM$8&gt;=DATE(2023,5,8),IF('別紙3-3_要件ﾁｪｯｸﾘｽﾄ(0508以降)'!$C$28="×","",IF(AND(踏み台シート!AM256=1,踏み台シート!AM470=1),2,IF(踏み台シート!AM256=1,1,""))),IF(AND(踏み台シート!AM256=1,踏み台シート!AM470=1),2,IF(踏み台シート!AM256=1,1,"")))</f>
        <v/>
      </c>
      <c r="AN46" s="307" t="str">
        <f>IF($AN$8&gt;=DATE(2023,5,8),IF('別紙3-3_要件ﾁｪｯｸﾘｽﾄ(0508以降)'!$C$28="×","",IF(AND(踏み台シート!AN256=1,踏み台シート!AN470=1),2,IF(踏み台シート!AN256=1,1,""))),IF(AND(踏み台シート!AN256=1,踏み台シート!AN470=1),2,IF(踏み台シート!AN256=1,1,"")))</f>
        <v/>
      </c>
      <c r="AO46" s="307" t="str">
        <f>IF($AO$8&gt;=DATE(2023,5,8),IF('別紙3-3_要件ﾁｪｯｸﾘｽﾄ(0508以降)'!$C$28="×","",IF(AND(踏み台シート!AO256=1,踏み台シート!AO470=1),2,IF(踏み台シート!AO256=1,1,""))),IF(AND(踏み台シート!AO256=1,踏み台シート!AO470=1),2,IF(踏み台シート!AO256=1,1,"")))</f>
        <v/>
      </c>
      <c r="AP46" s="307" t="str">
        <f>IF($AP$8&gt;=DATE(2023,5,8),IF('別紙3-3_要件ﾁｪｯｸﾘｽﾄ(0508以降)'!$C$28="×","",IF(AND(踏み台シート!AP256=1,踏み台シート!AP470=1),2,IF(踏み台シート!AP256=1,1,""))),IF(AND(踏み台シート!AP256=1,踏み台シート!AP470=1),2,IF(踏み台シート!AP256=1,1,"")))</f>
        <v/>
      </c>
      <c r="AQ46" s="307" t="str">
        <f>IF($AQ$8&gt;=DATE(2023,5,8),IF('別紙3-3_要件ﾁｪｯｸﾘｽﾄ(0508以降)'!$C$28="×","",IF(AND(踏み台シート!AQ256=1,踏み台シート!AQ470=1),2,IF(踏み台シート!AQ256=1,1,""))),IF(AND(踏み台シート!AQ256=1,踏み台シート!AQ470=1),2,IF(踏み台シート!AQ256=1,1,"")))</f>
        <v/>
      </c>
      <c r="AR46" s="307" t="str">
        <f>IF($AR$8&gt;=DATE(2023,5,8),IF('別紙3-3_要件ﾁｪｯｸﾘｽﾄ(0508以降)'!$C$28="×","",IF(AND(踏み台シート!AR256=1,踏み台シート!AR470=1),2,IF(踏み台シート!AR256=1,1,""))),IF(AND(踏み台シート!AR256=1,踏み台シート!AR470=1),2,IF(踏み台シート!AR256=1,1,"")))</f>
        <v/>
      </c>
      <c r="AS46" s="307" t="str">
        <f>IF($AS$8&gt;=DATE(2023,5,8),IF('別紙3-3_要件ﾁｪｯｸﾘｽﾄ(0508以降)'!$C$28="×","",IF(AND(踏み台シート!AS256=1,踏み台シート!AS470=1),2,IF(踏み台シート!AS256=1,1,""))),IF(AND(踏み台シート!AS256=1,踏み台シート!AS470=1),2,IF(踏み台シート!AS256=1,1,"")))</f>
        <v/>
      </c>
      <c r="AT46" s="307" t="str">
        <f>IF($AT$8&gt;=DATE(2023,5,8),IF('別紙3-3_要件ﾁｪｯｸﾘｽﾄ(0508以降)'!$C$28="×","",IF(AND(踏み台シート!AT256=1,踏み台シート!AT470=1),2,IF(踏み台シート!AT256=1,1,""))),IF(AND(踏み台シート!AT256=1,踏み台シート!AT470=1),2,IF(踏み台シート!AT256=1,1,"")))</f>
        <v/>
      </c>
      <c r="AU46" s="307" t="str">
        <f>IF($AU$8&gt;=DATE(2023,5,8),IF('別紙3-3_要件ﾁｪｯｸﾘｽﾄ(0508以降)'!$C$28="×","",IF(AND(踏み台シート!AU256=1,踏み台シート!AU470=1),2,IF(踏み台シート!AU256=1,1,""))),IF(AND(踏み台シート!AU256=1,踏み台シート!AU470=1),2,IF(踏み台シート!AU256=1,1,"")))</f>
        <v/>
      </c>
      <c r="AV46" s="307" t="str">
        <f>IF($AV$8&gt;=DATE(2023,5,8),IF('別紙3-3_要件ﾁｪｯｸﾘｽﾄ(0508以降)'!$C$28="×","",IF(AND(踏み台シート!AV256=1,踏み台シート!AV470=1),2,IF(踏み台シート!AV256=1,1,""))),IF(AND(踏み台シート!AV256=1,踏み台シート!AV470=1),2,IF(踏み台シート!AV256=1,1,"")))</f>
        <v/>
      </c>
      <c r="AW46" s="307" t="str">
        <f>IF($AW$8&gt;=DATE(2023,5,8),IF('別紙3-3_要件ﾁｪｯｸﾘｽﾄ(0508以降)'!$C$28="×","",IF(AND(踏み台シート!AW256=1,踏み台シート!AW470=1),2,IF(踏み台シート!AW256=1,1,""))),IF(AND(踏み台シート!AW256=1,踏み台シート!AW470=1),2,IF(踏み台シート!AW256=1,1,"")))</f>
        <v/>
      </c>
      <c r="AX46" s="307" t="str">
        <f>IF($AX$8&gt;=DATE(2023,5,8),IF('別紙3-3_要件ﾁｪｯｸﾘｽﾄ(0508以降)'!$C$28="×","",IF(AND(踏み台シート!AX256=1,踏み台シート!AX470=1),2,IF(踏み台シート!AX256=1,1,""))),IF(AND(踏み台シート!AX256=1,踏み台シート!AX470=1),2,IF(踏み台シート!AX256=1,1,"")))</f>
        <v/>
      </c>
      <c r="AY46" s="307" t="str">
        <f>IF($AY$8&gt;=DATE(2023,5,8),IF('別紙3-3_要件ﾁｪｯｸﾘｽﾄ(0508以降)'!$C$28="×","",IF(AND(踏み台シート!AY256=1,踏み台シート!AY470=1),2,IF(踏み台シート!AY256=1,1,""))),IF(AND(踏み台シート!AY256=1,踏み台シート!AY470=1),2,IF(踏み台シート!AY256=1,1,"")))</f>
        <v/>
      </c>
      <c r="AZ46" s="307" t="str">
        <f>IF($AZ$8&gt;=DATE(2023,5,8),IF('別紙3-3_要件ﾁｪｯｸﾘｽﾄ(0508以降)'!$C$28="×","",IF(AND(踏み台シート!AZ256=1,踏み台シート!AZ470=1),2,IF(踏み台シート!AZ256=1,1,""))),IF(AND(踏み台シート!AZ256=1,踏み台シート!AZ470=1),2,IF(踏み台シート!AZ256=1,1,"")))</f>
        <v/>
      </c>
      <c r="BA46" s="307" t="str">
        <f>IF($BA$8&gt;=DATE(2023,5,8),IF('別紙3-3_要件ﾁｪｯｸﾘｽﾄ(0508以降)'!$C$28="×","",IF(AND(踏み台シート!BA256=1,踏み台シート!BA470=1),2,IF(踏み台シート!BA256=1,1,""))),IF(AND(踏み台シート!BA256=1,踏み台シート!BA470=1),2,IF(踏み台シート!BA256=1,1,"")))</f>
        <v/>
      </c>
      <c r="BB46" s="311" t="str">
        <f t="shared" si="6"/>
        <v/>
      </c>
      <c r="BC46" s="300" t="str">
        <f t="shared" si="7"/>
        <v/>
      </c>
      <c r="BD46" s="300" t="str">
        <f t="shared" si="8"/>
        <v/>
      </c>
    </row>
    <row r="47" spans="1:56" ht="24" hidden="1" customHeight="1">
      <c r="A47" s="307" t="str">
        <f t="shared" si="9"/>
        <v/>
      </c>
      <c r="B47" s="313" t="str">
        <f>IF('別紙3-1_区分⑤所要額内訳'!B49="","",'別紙3-1_区分⑤所要額内訳'!B49)</f>
        <v/>
      </c>
      <c r="C47" s="307" t="str">
        <f>IF('別紙3-1_区分⑤所要額内訳'!C49="","",'別紙3-1_区分⑤所要額内訳'!C49)</f>
        <v/>
      </c>
      <c r="D47" s="307">
        <f>IF($D$8&gt;=DATE(2023,5,8),IF('別紙3-3_要件ﾁｪｯｸﾘｽﾄ(0508以降)'!$C$28="×","",IF(AND(踏み台シート!D257=1,踏み台シート!D471=1),2,IF(踏み台シート!D257=1,1,""))),IF(AND(踏み台シート!D257=1,踏み台シート!D471=1),2,IF(踏み台シート!D257=1,1,"")))</f>
        <v>1</v>
      </c>
      <c r="E47" s="307" t="str">
        <f>IF($E$8&gt;=DATE(2023,5,8),IF('別紙3-3_要件ﾁｪｯｸﾘｽﾄ(0508以降)'!$C$28="×","",IF(AND(踏み台シート!E257=1,踏み台シート!E471=1),2,IF(踏み台シート!E257=1,1,""))),IF(AND(踏み台シート!E257=1,踏み台シート!E471=1),2,IF(踏み台シート!E257=1,1,"")))</f>
        <v/>
      </c>
      <c r="F47" s="307" t="str">
        <f>IF($F$8&gt;=DATE(2023,5,8),IF('別紙3-3_要件ﾁｪｯｸﾘｽﾄ(0508以降)'!$C$28="×","",IF(AND(踏み台シート!F257=1,踏み台シート!F471=1),2,IF(踏み台シート!F257=1,1,""))),IF(AND(踏み台シート!F257=1,踏み台シート!F471=1),2,IF(踏み台シート!F257=1,1,"")))</f>
        <v/>
      </c>
      <c r="G47" s="307" t="str">
        <f>IF($G$8&gt;=DATE(2023,5,8),IF('別紙3-3_要件ﾁｪｯｸﾘｽﾄ(0508以降)'!$C$28="×","",IF(AND(踏み台シート!G257=1,踏み台シート!G471=1),2,IF(踏み台シート!G257=1,1,""))),IF(AND(踏み台シート!G257=1,踏み台シート!G471=1),2,IF(踏み台シート!G257=1,1,"")))</f>
        <v/>
      </c>
      <c r="H47" s="307" t="str">
        <f>IF($H$8&gt;=DATE(2023,5,8),IF('別紙3-3_要件ﾁｪｯｸﾘｽﾄ(0508以降)'!$C$28="×","",IF(AND(踏み台シート!H257=1,踏み台シート!H471=1),2,IF(踏み台シート!H257=1,1,""))),IF(AND(踏み台シート!H257=1,踏み台シート!H471=1),2,IF(踏み台シート!H257=1,1,"")))</f>
        <v/>
      </c>
      <c r="I47" s="307" t="str">
        <f>IF($I$8&gt;=DATE(2023,5,8),IF('別紙3-3_要件ﾁｪｯｸﾘｽﾄ(0508以降)'!$C$28="×","",IF(AND(踏み台シート!I257=1,踏み台シート!I471=1),2,IF(踏み台シート!I257=1,1,""))),IF(AND(踏み台シート!I257=1,踏み台シート!I471=1),2,IF(踏み台シート!I257=1,1,"")))</f>
        <v/>
      </c>
      <c r="J47" s="307" t="str">
        <f>IF($J$8&gt;=DATE(2023,5,8),IF('別紙3-3_要件ﾁｪｯｸﾘｽﾄ(0508以降)'!$C$28="×","",IF(AND(踏み台シート!J257=1,踏み台シート!J471=1),2,IF(踏み台シート!J257=1,1,""))),IF(AND(踏み台シート!J257=1,踏み台シート!J471=1),2,IF(踏み台シート!J257=1,1,"")))</f>
        <v/>
      </c>
      <c r="K47" s="307" t="str">
        <f>IF($K$8&gt;=DATE(2023,5,8),IF('別紙3-3_要件ﾁｪｯｸﾘｽﾄ(0508以降)'!$C$28="×","",IF(AND(踏み台シート!K257=1,踏み台シート!K471=1),2,IF(踏み台シート!K257=1,1,""))),IF(AND(踏み台シート!K257=1,踏み台シート!K471=1),2,IF(踏み台シート!K257=1,1,"")))</f>
        <v/>
      </c>
      <c r="L47" s="307" t="str">
        <f>IF($L$8&gt;=DATE(2023,5,8),IF('別紙3-3_要件ﾁｪｯｸﾘｽﾄ(0508以降)'!$C$28="×","",IF(AND(踏み台シート!L257=1,踏み台シート!L471=1),2,IF(踏み台シート!L257=1,1,""))),IF(AND(踏み台シート!L257=1,踏み台シート!L471=1),2,IF(踏み台シート!L257=1,1,"")))</f>
        <v/>
      </c>
      <c r="M47" s="307" t="str">
        <f>IF($M$8&gt;=DATE(2023,5,8),IF('別紙3-3_要件ﾁｪｯｸﾘｽﾄ(0508以降)'!$C$28="×","",IF(AND(踏み台シート!M257=1,踏み台シート!M471=1),2,IF(踏み台シート!M257=1,1,""))),IF(AND(踏み台シート!M257=1,踏み台シート!M471=1),2,IF(踏み台シート!M257=1,1,"")))</f>
        <v/>
      </c>
      <c r="N47" s="307" t="str">
        <f>IF($N$8&gt;=DATE(2023,5,8),IF('別紙3-3_要件ﾁｪｯｸﾘｽﾄ(0508以降)'!$C$28="×","",IF(AND(踏み台シート!N257=1,踏み台シート!N471=1),2,IF(踏み台シート!N257=1,1,""))),IF(AND(踏み台シート!N257=1,踏み台シート!N471=1),2,IF(踏み台シート!N257=1,1,"")))</f>
        <v/>
      </c>
      <c r="O47" s="307" t="str">
        <f>IF($O$8&gt;=DATE(2023,5,8),IF('別紙3-3_要件ﾁｪｯｸﾘｽﾄ(0508以降)'!$C$28="×","",IF(AND(踏み台シート!O257=1,踏み台シート!O471=1),2,IF(踏み台シート!O257=1,1,""))),IF(AND(踏み台シート!O257=1,踏み台シート!O471=1),2,IF(踏み台シート!O257=1,1,"")))</f>
        <v/>
      </c>
      <c r="P47" s="307" t="str">
        <f>IF($P$8&gt;=DATE(2023,5,8),IF('別紙3-3_要件ﾁｪｯｸﾘｽﾄ(0508以降)'!$C$28="×","",IF(AND(踏み台シート!P257=1,踏み台シート!P471=1),2,IF(踏み台シート!P257=1,1,""))),IF(AND(踏み台シート!P257=1,踏み台シート!P471=1),2,IF(踏み台シート!P257=1,1,"")))</f>
        <v/>
      </c>
      <c r="Q47" s="307" t="str">
        <f>IF($Q$8&gt;=DATE(2023,5,8),IF('別紙3-3_要件ﾁｪｯｸﾘｽﾄ(0508以降)'!$C$28="×","",IF(AND(踏み台シート!Q257=1,踏み台シート!Q471=1),2,IF(踏み台シート!Q257=1,1,""))),IF(AND(踏み台シート!Q257=1,踏み台シート!Q471=1),2,IF(踏み台シート!Q257=1,1,"")))</f>
        <v/>
      </c>
      <c r="R47" s="307" t="str">
        <f>IF($R$8&gt;=DATE(2023,5,8),IF('別紙3-3_要件ﾁｪｯｸﾘｽﾄ(0508以降)'!$C$28="×","",IF(AND(踏み台シート!R257=1,踏み台シート!R471=1),2,IF(踏み台シート!R257=1,1,""))),IF(AND(踏み台シート!R257=1,踏み台シート!R471=1),2,IF(踏み台シート!R257=1,1,"")))</f>
        <v/>
      </c>
      <c r="S47" s="307" t="str">
        <f>IF($S$8&gt;=DATE(2023,5,8),IF('別紙3-3_要件ﾁｪｯｸﾘｽﾄ(0508以降)'!$C$28="×","",IF(AND(踏み台シート!S257=1,踏み台シート!S471=1),2,IF(踏み台シート!S257=1,1,""))),IF(AND(踏み台シート!S257=1,踏み台シート!S471=1),2,IF(踏み台シート!S257=1,1,"")))</f>
        <v/>
      </c>
      <c r="T47" s="307" t="str">
        <f>IF($T$8&gt;=DATE(2023,5,8),IF('別紙3-3_要件ﾁｪｯｸﾘｽﾄ(0508以降)'!$C$28="×","",IF(AND(踏み台シート!T257=1,踏み台シート!T471=1),2,IF(踏み台シート!T257=1,1,""))),IF(AND(踏み台シート!T257=1,踏み台シート!T471=1),2,IF(踏み台シート!T257=1,1,"")))</f>
        <v/>
      </c>
      <c r="U47" s="307" t="str">
        <f>IF($U$8&gt;=DATE(2023,5,8),IF('別紙3-3_要件ﾁｪｯｸﾘｽﾄ(0508以降)'!$C$28="×","",IF(AND(踏み台シート!U257=1,踏み台シート!U471=1),2,IF(踏み台シート!U257=1,1,""))),IF(AND(踏み台シート!U257=1,踏み台シート!U471=1),2,IF(踏み台シート!U257=1,1,"")))</f>
        <v/>
      </c>
      <c r="V47" s="307" t="str">
        <f>IF($V$8&gt;=DATE(2023,5,8),IF('別紙3-3_要件ﾁｪｯｸﾘｽﾄ(0508以降)'!$C$28="×","",IF(AND(踏み台シート!V257=1,踏み台シート!V471=1),2,IF(踏み台シート!V257=1,1,""))),IF(AND(踏み台シート!V257=1,踏み台シート!V471=1),2,IF(踏み台シート!V257=1,1,"")))</f>
        <v/>
      </c>
      <c r="W47" s="307" t="str">
        <f>IF($W$8&gt;=DATE(2023,5,8),IF('別紙3-3_要件ﾁｪｯｸﾘｽﾄ(0508以降)'!$C$28="×","",IF(AND(踏み台シート!W257=1,踏み台シート!W471=1),2,IF(踏み台シート!W257=1,1,""))),IF(AND(踏み台シート!W257=1,踏み台シート!W471=1),2,IF(踏み台シート!W257=1,1,"")))</f>
        <v/>
      </c>
      <c r="X47" s="307" t="str">
        <f>IF($X$8&gt;=DATE(2023,5,8),IF('別紙3-3_要件ﾁｪｯｸﾘｽﾄ(0508以降)'!$C$28="×","",IF(AND(踏み台シート!X257=1,踏み台シート!X471=1),2,IF(踏み台シート!X257=1,1,""))),IF(AND(踏み台シート!X257=1,踏み台シート!X471=1),2,IF(踏み台シート!X257=1,1,"")))</f>
        <v/>
      </c>
      <c r="Y47" s="307" t="str">
        <f>IF($Y$8&gt;=DATE(2023,5,8),IF('別紙3-3_要件ﾁｪｯｸﾘｽﾄ(0508以降)'!$C$28="×","",IF(AND(踏み台シート!Y257=1,踏み台シート!Y471=1),2,IF(踏み台シート!Y257=1,1,""))),IF(AND(踏み台シート!Y257=1,踏み台シート!Y471=1),2,IF(踏み台シート!Y257=1,1,"")))</f>
        <v/>
      </c>
      <c r="Z47" s="307" t="str">
        <f>IF($Z$8&gt;=DATE(2023,5,8),IF('別紙3-3_要件ﾁｪｯｸﾘｽﾄ(0508以降)'!$C$28="×","",IF(AND(踏み台シート!Z257=1,踏み台シート!Z471=1),2,IF(踏み台シート!Z257=1,1,""))),IF(AND(踏み台シート!Z257=1,踏み台シート!Z471=1),2,IF(踏み台シート!Z257=1,1,"")))</f>
        <v/>
      </c>
      <c r="AA47" s="307" t="str">
        <f>IF($AA$8&gt;=DATE(2023,5,8),IF('別紙3-3_要件ﾁｪｯｸﾘｽﾄ(0508以降)'!$C$28="×","",IF(AND(踏み台シート!AA257=1,踏み台シート!AA471=1),2,IF(踏み台シート!AA257=1,1,""))),IF(AND(踏み台シート!AA257=1,踏み台シート!AA471=1),2,IF(踏み台シート!AA257=1,1,"")))</f>
        <v/>
      </c>
      <c r="AB47" s="307" t="str">
        <f>IF($AB$8&gt;=DATE(2023,5,8),IF('別紙3-3_要件ﾁｪｯｸﾘｽﾄ(0508以降)'!$C$28="×","",IF(AND(踏み台シート!AB257=1,踏み台シート!AB471=1),2,IF(踏み台シート!AB257=1,1,""))),IF(AND(踏み台シート!AB257=1,踏み台シート!AB471=1),2,IF(踏み台シート!AB257=1,1,"")))</f>
        <v/>
      </c>
      <c r="AC47" s="307" t="str">
        <f>IF($AC$8&gt;=DATE(2023,5,8),IF('別紙3-3_要件ﾁｪｯｸﾘｽﾄ(0508以降)'!$C$28="×","",IF(AND(踏み台シート!AC257=1,踏み台シート!AC471=1),2,IF(踏み台シート!AC257=1,1,""))),IF(AND(踏み台シート!AC257=1,踏み台シート!AC471=1),2,IF(踏み台シート!AC257=1,1,"")))</f>
        <v/>
      </c>
      <c r="AD47" s="307" t="str">
        <f>IF($AD$8&gt;=DATE(2023,5,8),IF('別紙3-3_要件ﾁｪｯｸﾘｽﾄ(0508以降)'!$C$28="×","",IF(AND(踏み台シート!AD257=1,踏み台シート!AD471=1),2,IF(踏み台シート!AD257=1,1,""))),IF(AND(踏み台シート!AD257=1,踏み台シート!AD471=1),2,IF(踏み台シート!AD257=1,1,"")))</f>
        <v/>
      </c>
      <c r="AE47" s="307" t="str">
        <f>IF($AE$8&gt;=DATE(2023,5,8),IF('別紙3-3_要件ﾁｪｯｸﾘｽﾄ(0508以降)'!$C$28="×","",IF(AND(踏み台シート!AE257=1,踏み台シート!AE471=1),2,IF(踏み台シート!AE257=1,1,""))),IF(AND(踏み台シート!AE257=1,踏み台シート!AE471=1),2,IF(踏み台シート!AE257=1,1,"")))</f>
        <v/>
      </c>
      <c r="AF47" s="307" t="str">
        <f>IF($AF$8&gt;=DATE(2023,5,8),IF('別紙3-3_要件ﾁｪｯｸﾘｽﾄ(0508以降)'!$C$28="×","",IF(AND(踏み台シート!AF257=1,踏み台シート!AF471=1),2,IF(踏み台シート!AF257=1,1,""))),IF(AND(踏み台シート!AF257=1,踏み台シート!AF471=1),2,IF(踏み台シート!AF257=1,1,"")))</f>
        <v/>
      </c>
      <c r="AG47" s="307" t="str">
        <f>IF($AG$8&gt;=DATE(2023,5,8),IF('別紙3-3_要件ﾁｪｯｸﾘｽﾄ(0508以降)'!$C$28="×","",IF(AND(踏み台シート!AG257=1,踏み台シート!AG471=1),2,IF(踏み台シート!AG257=1,1,""))),IF(AND(踏み台シート!AG257=1,踏み台シート!AG471=1),2,IF(踏み台シート!AG257=1,1,"")))</f>
        <v/>
      </c>
      <c r="AH47" s="307" t="str">
        <f>IF($AH$8&gt;=DATE(2023,5,8),IF('別紙3-3_要件ﾁｪｯｸﾘｽﾄ(0508以降)'!$C$28="×","",IF(AND(踏み台シート!AH257=1,踏み台シート!AH471=1),2,IF(踏み台シート!AH257=1,1,""))),IF(AND(踏み台シート!AH257=1,踏み台シート!AH471=1),2,IF(踏み台シート!AH257=1,1,"")))</f>
        <v/>
      </c>
      <c r="AI47" s="307" t="str">
        <f>IF($AI$8&gt;=DATE(2023,5,8),IF('別紙3-3_要件ﾁｪｯｸﾘｽﾄ(0508以降)'!$C$28="×","",IF(AND(踏み台シート!AI257=1,踏み台シート!AI471=1),2,IF(踏み台シート!AI257=1,1,""))),IF(AND(踏み台シート!AI257=1,踏み台シート!AI471=1),2,IF(踏み台シート!AI257=1,1,"")))</f>
        <v/>
      </c>
      <c r="AJ47" s="307" t="str">
        <f>IF($AJ$8&gt;=DATE(2023,5,8),IF('別紙3-3_要件ﾁｪｯｸﾘｽﾄ(0508以降)'!$C$28="×","",IF(AND(踏み台シート!AJ257=1,踏み台シート!AJ471=1),2,IF(踏み台シート!AJ257=1,1,""))),IF(AND(踏み台シート!AJ257=1,踏み台シート!AJ471=1),2,IF(踏み台シート!AJ257=1,1,"")))</f>
        <v/>
      </c>
      <c r="AK47" s="307" t="str">
        <f>IF($AK$8&gt;=DATE(2023,5,8),IF('別紙3-3_要件ﾁｪｯｸﾘｽﾄ(0508以降)'!$C$28="×","",IF(AND(踏み台シート!AK257=1,踏み台シート!AK471=1),2,IF(踏み台シート!AK257=1,1,""))),IF(AND(踏み台シート!AK257=1,踏み台シート!AK471=1),2,IF(踏み台シート!AK257=1,1,"")))</f>
        <v/>
      </c>
      <c r="AL47" s="307" t="str">
        <f>IF($AL$8&gt;=DATE(2023,5,8),IF('別紙3-3_要件ﾁｪｯｸﾘｽﾄ(0508以降)'!$C$28="×","",IF(AND(踏み台シート!AL257=1,踏み台シート!AL471=1),2,IF(踏み台シート!AL257=1,1,""))),IF(AND(踏み台シート!AL257=1,踏み台シート!AL471=1),2,IF(踏み台シート!AL257=1,1,"")))</f>
        <v/>
      </c>
      <c r="AM47" s="307" t="str">
        <f>IF($AM$8&gt;=DATE(2023,5,8),IF('別紙3-3_要件ﾁｪｯｸﾘｽﾄ(0508以降)'!$C$28="×","",IF(AND(踏み台シート!AM257=1,踏み台シート!AM471=1),2,IF(踏み台シート!AM257=1,1,""))),IF(AND(踏み台シート!AM257=1,踏み台シート!AM471=1),2,IF(踏み台シート!AM257=1,1,"")))</f>
        <v/>
      </c>
      <c r="AN47" s="307" t="str">
        <f>IF($AN$8&gt;=DATE(2023,5,8),IF('別紙3-3_要件ﾁｪｯｸﾘｽﾄ(0508以降)'!$C$28="×","",IF(AND(踏み台シート!AN257=1,踏み台シート!AN471=1),2,IF(踏み台シート!AN257=1,1,""))),IF(AND(踏み台シート!AN257=1,踏み台シート!AN471=1),2,IF(踏み台シート!AN257=1,1,"")))</f>
        <v/>
      </c>
      <c r="AO47" s="307" t="str">
        <f>IF($AO$8&gt;=DATE(2023,5,8),IF('別紙3-3_要件ﾁｪｯｸﾘｽﾄ(0508以降)'!$C$28="×","",IF(AND(踏み台シート!AO257=1,踏み台シート!AO471=1),2,IF(踏み台シート!AO257=1,1,""))),IF(AND(踏み台シート!AO257=1,踏み台シート!AO471=1),2,IF(踏み台シート!AO257=1,1,"")))</f>
        <v/>
      </c>
      <c r="AP47" s="307" t="str">
        <f>IF($AP$8&gt;=DATE(2023,5,8),IF('別紙3-3_要件ﾁｪｯｸﾘｽﾄ(0508以降)'!$C$28="×","",IF(AND(踏み台シート!AP257=1,踏み台シート!AP471=1),2,IF(踏み台シート!AP257=1,1,""))),IF(AND(踏み台シート!AP257=1,踏み台シート!AP471=1),2,IF(踏み台シート!AP257=1,1,"")))</f>
        <v/>
      </c>
      <c r="AQ47" s="307" t="str">
        <f>IF($AQ$8&gt;=DATE(2023,5,8),IF('別紙3-3_要件ﾁｪｯｸﾘｽﾄ(0508以降)'!$C$28="×","",IF(AND(踏み台シート!AQ257=1,踏み台シート!AQ471=1),2,IF(踏み台シート!AQ257=1,1,""))),IF(AND(踏み台シート!AQ257=1,踏み台シート!AQ471=1),2,IF(踏み台シート!AQ257=1,1,"")))</f>
        <v/>
      </c>
      <c r="AR47" s="307" t="str">
        <f>IF($AR$8&gt;=DATE(2023,5,8),IF('別紙3-3_要件ﾁｪｯｸﾘｽﾄ(0508以降)'!$C$28="×","",IF(AND(踏み台シート!AR257=1,踏み台シート!AR471=1),2,IF(踏み台シート!AR257=1,1,""))),IF(AND(踏み台シート!AR257=1,踏み台シート!AR471=1),2,IF(踏み台シート!AR257=1,1,"")))</f>
        <v/>
      </c>
      <c r="AS47" s="307" t="str">
        <f>IF($AS$8&gt;=DATE(2023,5,8),IF('別紙3-3_要件ﾁｪｯｸﾘｽﾄ(0508以降)'!$C$28="×","",IF(AND(踏み台シート!AS257=1,踏み台シート!AS471=1),2,IF(踏み台シート!AS257=1,1,""))),IF(AND(踏み台シート!AS257=1,踏み台シート!AS471=1),2,IF(踏み台シート!AS257=1,1,"")))</f>
        <v/>
      </c>
      <c r="AT47" s="307" t="str">
        <f>IF($AT$8&gt;=DATE(2023,5,8),IF('別紙3-3_要件ﾁｪｯｸﾘｽﾄ(0508以降)'!$C$28="×","",IF(AND(踏み台シート!AT257=1,踏み台シート!AT471=1),2,IF(踏み台シート!AT257=1,1,""))),IF(AND(踏み台シート!AT257=1,踏み台シート!AT471=1),2,IF(踏み台シート!AT257=1,1,"")))</f>
        <v/>
      </c>
      <c r="AU47" s="307" t="str">
        <f>IF($AU$8&gt;=DATE(2023,5,8),IF('別紙3-3_要件ﾁｪｯｸﾘｽﾄ(0508以降)'!$C$28="×","",IF(AND(踏み台シート!AU257=1,踏み台シート!AU471=1),2,IF(踏み台シート!AU257=1,1,""))),IF(AND(踏み台シート!AU257=1,踏み台シート!AU471=1),2,IF(踏み台シート!AU257=1,1,"")))</f>
        <v/>
      </c>
      <c r="AV47" s="307" t="str">
        <f>IF($AV$8&gt;=DATE(2023,5,8),IF('別紙3-3_要件ﾁｪｯｸﾘｽﾄ(0508以降)'!$C$28="×","",IF(AND(踏み台シート!AV257=1,踏み台シート!AV471=1),2,IF(踏み台シート!AV257=1,1,""))),IF(AND(踏み台シート!AV257=1,踏み台シート!AV471=1),2,IF(踏み台シート!AV257=1,1,"")))</f>
        <v/>
      </c>
      <c r="AW47" s="307" t="str">
        <f>IF($AW$8&gt;=DATE(2023,5,8),IF('別紙3-3_要件ﾁｪｯｸﾘｽﾄ(0508以降)'!$C$28="×","",IF(AND(踏み台シート!AW257=1,踏み台シート!AW471=1),2,IF(踏み台シート!AW257=1,1,""))),IF(AND(踏み台シート!AW257=1,踏み台シート!AW471=1),2,IF(踏み台シート!AW257=1,1,"")))</f>
        <v/>
      </c>
      <c r="AX47" s="307" t="str">
        <f>IF($AX$8&gt;=DATE(2023,5,8),IF('別紙3-3_要件ﾁｪｯｸﾘｽﾄ(0508以降)'!$C$28="×","",IF(AND(踏み台シート!AX257=1,踏み台シート!AX471=1),2,IF(踏み台シート!AX257=1,1,""))),IF(AND(踏み台シート!AX257=1,踏み台シート!AX471=1),2,IF(踏み台シート!AX257=1,1,"")))</f>
        <v/>
      </c>
      <c r="AY47" s="307" t="str">
        <f>IF($AY$8&gt;=DATE(2023,5,8),IF('別紙3-3_要件ﾁｪｯｸﾘｽﾄ(0508以降)'!$C$28="×","",IF(AND(踏み台シート!AY257=1,踏み台シート!AY471=1),2,IF(踏み台シート!AY257=1,1,""))),IF(AND(踏み台シート!AY257=1,踏み台シート!AY471=1),2,IF(踏み台シート!AY257=1,1,"")))</f>
        <v/>
      </c>
      <c r="AZ47" s="307" t="str">
        <f>IF($AZ$8&gt;=DATE(2023,5,8),IF('別紙3-3_要件ﾁｪｯｸﾘｽﾄ(0508以降)'!$C$28="×","",IF(AND(踏み台シート!AZ257=1,踏み台シート!AZ471=1),2,IF(踏み台シート!AZ257=1,1,""))),IF(AND(踏み台シート!AZ257=1,踏み台シート!AZ471=1),2,IF(踏み台シート!AZ257=1,1,"")))</f>
        <v/>
      </c>
      <c r="BA47" s="307" t="str">
        <f>IF($BA$8&gt;=DATE(2023,5,8),IF('別紙3-3_要件ﾁｪｯｸﾘｽﾄ(0508以降)'!$C$28="×","",IF(AND(踏み台シート!BA257=1,踏み台シート!BA471=1),2,IF(踏み台シート!BA257=1,1,""))),IF(AND(踏み台シート!BA257=1,踏み台シート!BA471=1),2,IF(踏み台シート!BA257=1,1,"")))</f>
        <v/>
      </c>
      <c r="BB47" s="311" t="str">
        <f t="shared" si="6"/>
        <v/>
      </c>
      <c r="BC47" s="300" t="str">
        <f t="shared" si="7"/>
        <v/>
      </c>
      <c r="BD47" s="300" t="str">
        <f t="shared" si="8"/>
        <v/>
      </c>
    </row>
    <row r="48" spans="1:56" ht="24" hidden="1" customHeight="1">
      <c r="A48" s="307" t="str">
        <f t="shared" si="9"/>
        <v/>
      </c>
      <c r="B48" s="313" t="str">
        <f>IF('別紙3-1_区分⑤所要額内訳'!B50="","",'別紙3-1_区分⑤所要額内訳'!B50)</f>
        <v/>
      </c>
      <c r="C48" s="307" t="str">
        <f>IF('別紙3-1_区分⑤所要額内訳'!C50="","",'別紙3-1_区分⑤所要額内訳'!C50)</f>
        <v/>
      </c>
      <c r="D48" s="307">
        <f>IF($D$8&gt;=DATE(2023,5,8),IF('別紙3-3_要件ﾁｪｯｸﾘｽﾄ(0508以降)'!$C$28="×","",IF(AND(踏み台シート!D258=1,踏み台シート!D472=1),2,IF(踏み台シート!D258=1,1,""))),IF(AND(踏み台シート!D258=1,踏み台シート!D472=1),2,IF(踏み台シート!D258=1,1,"")))</f>
        <v>1</v>
      </c>
      <c r="E48" s="307" t="str">
        <f>IF($E$8&gt;=DATE(2023,5,8),IF('別紙3-3_要件ﾁｪｯｸﾘｽﾄ(0508以降)'!$C$28="×","",IF(AND(踏み台シート!E258=1,踏み台シート!E472=1),2,IF(踏み台シート!E258=1,1,""))),IF(AND(踏み台シート!E258=1,踏み台シート!E472=1),2,IF(踏み台シート!E258=1,1,"")))</f>
        <v/>
      </c>
      <c r="F48" s="307" t="str">
        <f>IF($F$8&gt;=DATE(2023,5,8),IF('別紙3-3_要件ﾁｪｯｸﾘｽﾄ(0508以降)'!$C$28="×","",IF(AND(踏み台シート!F258=1,踏み台シート!F472=1),2,IF(踏み台シート!F258=1,1,""))),IF(AND(踏み台シート!F258=1,踏み台シート!F472=1),2,IF(踏み台シート!F258=1,1,"")))</f>
        <v/>
      </c>
      <c r="G48" s="307" t="str">
        <f>IF($G$8&gt;=DATE(2023,5,8),IF('別紙3-3_要件ﾁｪｯｸﾘｽﾄ(0508以降)'!$C$28="×","",IF(AND(踏み台シート!G258=1,踏み台シート!G472=1),2,IF(踏み台シート!G258=1,1,""))),IF(AND(踏み台シート!G258=1,踏み台シート!G472=1),2,IF(踏み台シート!G258=1,1,"")))</f>
        <v/>
      </c>
      <c r="H48" s="307" t="str">
        <f>IF($H$8&gt;=DATE(2023,5,8),IF('別紙3-3_要件ﾁｪｯｸﾘｽﾄ(0508以降)'!$C$28="×","",IF(AND(踏み台シート!H258=1,踏み台シート!H472=1),2,IF(踏み台シート!H258=1,1,""))),IF(AND(踏み台シート!H258=1,踏み台シート!H472=1),2,IF(踏み台シート!H258=1,1,"")))</f>
        <v/>
      </c>
      <c r="I48" s="307" t="str">
        <f>IF($I$8&gt;=DATE(2023,5,8),IF('別紙3-3_要件ﾁｪｯｸﾘｽﾄ(0508以降)'!$C$28="×","",IF(AND(踏み台シート!I258=1,踏み台シート!I472=1),2,IF(踏み台シート!I258=1,1,""))),IF(AND(踏み台シート!I258=1,踏み台シート!I472=1),2,IF(踏み台シート!I258=1,1,"")))</f>
        <v/>
      </c>
      <c r="J48" s="307" t="str">
        <f>IF($J$8&gt;=DATE(2023,5,8),IF('別紙3-3_要件ﾁｪｯｸﾘｽﾄ(0508以降)'!$C$28="×","",IF(AND(踏み台シート!J258=1,踏み台シート!J472=1),2,IF(踏み台シート!J258=1,1,""))),IF(AND(踏み台シート!J258=1,踏み台シート!J472=1),2,IF(踏み台シート!J258=1,1,"")))</f>
        <v/>
      </c>
      <c r="K48" s="307" t="str">
        <f>IF($K$8&gt;=DATE(2023,5,8),IF('別紙3-3_要件ﾁｪｯｸﾘｽﾄ(0508以降)'!$C$28="×","",IF(AND(踏み台シート!K258=1,踏み台シート!K472=1),2,IF(踏み台シート!K258=1,1,""))),IF(AND(踏み台シート!K258=1,踏み台シート!K472=1),2,IF(踏み台シート!K258=1,1,"")))</f>
        <v/>
      </c>
      <c r="L48" s="307" t="str">
        <f>IF($L$8&gt;=DATE(2023,5,8),IF('別紙3-3_要件ﾁｪｯｸﾘｽﾄ(0508以降)'!$C$28="×","",IF(AND(踏み台シート!L258=1,踏み台シート!L472=1),2,IF(踏み台シート!L258=1,1,""))),IF(AND(踏み台シート!L258=1,踏み台シート!L472=1),2,IF(踏み台シート!L258=1,1,"")))</f>
        <v/>
      </c>
      <c r="M48" s="307" t="str">
        <f>IF($M$8&gt;=DATE(2023,5,8),IF('別紙3-3_要件ﾁｪｯｸﾘｽﾄ(0508以降)'!$C$28="×","",IF(AND(踏み台シート!M258=1,踏み台シート!M472=1),2,IF(踏み台シート!M258=1,1,""))),IF(AND(踏み台シート!M258=1,踏み台シート!M472=1),2,IF(踏み台シート!M258=1,1,"")))</f>
        <v/>
      </c>
      <c r="N48" s="307" t="str">
        <f>IF($N$8&gt;=DATE(2023,5,8),IF('別紙3-3_要件ﾁｪｯｸﾘｽﾄ(0508以降)'!$C$28="×","",IF(AND(踏み台シート!N258=1,踏み台シート!N472=1),2,IF(踏み台シート!N258=1,1,""))),IF(AND(踏み台シート!N258=1,踏み台シート!N472=1),2,IF(踏み台シート!N258=1,1,"")))</f>
        <v/>
      </c>
      <c r="O48" s="307" t="str">
        <f>IF($O$8&gt;=DATE(2023,5,8),IF('別紙3-3_要件ﾁｪｯｸﾘｽﾄ(0508以降)'!$C$28="×","",IF(AND(踏み台シート!O258=1,踏み台シート!O472=1),2,IF(踏み台シート!O258=1,1,""))),IF(AND(踏み台シート!O258=1,踏み台シート!O472=1),2,IF(踏み台シート!O258=1,1,"")))</f>
        <v/>
      </c>
      <c r="P48" s="307" t="str">
        <f>IF($P$8&gt;=DATE(2023,5,8),IF('別紙3-3_要件ﾁｪｯｸﾘｽﾄ(0508以降)'!$C$28="×","",IF(AND(踏み台シート!P258=1,踏み台シート!P472=1),2,IF(踏み台シート!P258=1,1,""))),IF(AND(踏み台シート!P258=1,踏み台シート!P472=1),2,IF(踏み台シート!P258=1,1,"")))</f>
        <v/>
      </c>
      <c r="Q48" s="307" t="str">
        <f>IF($Q$8&gt;=DATE(2023,5,8),IF('別紙3-3_要件ﾁｪｯｸﾘｽﾄ(0508以降)'!$C$28="×","",IF(AND(踏み台シート!Q258=1,踏み台シート!Q472=1),2,IF(踏み台シート!Q258=1,1,""))),IF(AND(踏み台シート!Q258=1,踏み台シート!Q472=1),2,IF(踏み台シート!Q258=1,1,"")))</f>
        <v/>
      </c>
      <c r="R48" s="307" t="str">
        <f>IF($R$8&gt;=DATE(2023,5,8),IF('別紙3-3_要件ﾁｪｯｸﾘｽﾄ(0508以降)'!$C$28="×","",IF(AND(踏み台シート!R258=1,踏み台シート!R472=1),2,IF(踏み台シート!R258=1,1,""))),IF(AND(踏み台シート!R258=1,踏み台シート!R472=1),2,IF(踏み台シート!R258=1,1,"")))</f>
        <v/>
      </c>
      <c r="S48" s="307" t="str">
        <f>IF($S$8&gt;=DATE(2023,5,8),IF('別紙3-3_要件ﾁｪｯｸﾘｽﾄ(0508以降)'!$C$28="×","",IF(AND(踏み台シート!S258=1,踏み台シート!S472=1),2,IF(踏み台シート!S258=1,1,""))),IF(AND(踏み台シート!S258=1,踏み台シート!S472=1),2,IF(踏み台シート!S258=1,1,"")))</f>
        <v/>
      </c>
      <c r="T48" s="307" t="str">
        <f>IF($T$8&gt;=DATE(2023,5,8),IF('別紙3-3_要件ﾁｪｯｸﾘｽﾄ(0508以降)'!$C$28="×","",IF(AND(踏み台シート!T258=1,踏み台シート!T472=1),2,IF(踏み台シート!T258=1,1,""))),IF(AND(踏み台シート!T258=1,踏み台シート!T472=1),2,IF(踏み台シート!T258=1,1,"")))</f>
        <v/>
      </c>
      <c r="U48" s="307" t="str">
        <f>IF($U$8&gt;=DATE(2023,5,8),IF('別紙3-3_要件ﾁｪｯｸﾘｽﾄ(0508以降)'!$C$28="×","",IF(AND(踏み台シート!U258=1,踏み台シート!U472=1),2,IF(踏み台シート!U258=1,1,""))),IF(AND(踏み台シート!U258=1,踏み台シート!U472=1),2,IF(踏み台シート!U258=1,1,"")))</f>
        <v/>
      </c>
      <c r="V48" s="307" t="str">
        <f>IF($V$8&gt;=DATE(2023,5,8),IF('別紙3-3_要件ﾁｪｯｸﾘｽﾄ(0508以降)'!$C$28="×","",IF(AND(踏み台シート!V258=1,踏み台シート!V472=1),2,IF(踏み台シート!V258=1,1,""))),IF(AND(踏み台シート!V258=1,踏み台シート!V472=1),2,IF(踏み台シート!V258=1,1,"")))</f>
        <v/>
      </c>
      <c r="W48" s="307" t="str">
        <f>IF($W$8&gt;=DATE(2023,5,8),IF('別紙3-3_要件ﾁｪｯｸﾘｽﾄ(0508以降)'!$C$28="×","",IF(AND(踏み台シート!W258=1,踏み台シート!W472=1),2,IF(踏み台シート!W258=1,1,""))),IF(AND(踏み台シート!W258=1,踏み台シート!W472=1),2,IF(踏み台シート!W258=1,1,"")))</f>
        <v/>
      </c>
      <c r="X48" s="307" t="str">
        <f>IF($X$8&gt;=DATE(2023,5,8),IF('別紙3-3_要件ﾁｪｯｸﾘｽﾄ(0508以降)'!$C$28="×","",IF(AND(踏み台シート!X258=1,踏み台シート!X472=1),2,IF(踏み台シート!X258=1,1,""))),IF(AND(踏み台シート!X258=1,踏み台シート!X472=1),2,IF(踏み台シート!X258=1,1,"")))</f>
        <v/>
      </c>
      <c r="Y48" s="307" t="str">
        <f>IF($Y$8&gt;=DATE(2023,5,8),IF('別紙3-3_要件ﾁｪｯｸﾘｽﾄ(0508以降)'!$C$28="×","",IF(AND(踏み台シート!Y258=1,踏み台シート!Y472=1),2,IF(踏み台シート!Y258=1,1,""))),IF(AND(踏み台シート!Y258=1,踏み台シート!Y472=1),2,IF(踏み台シート!Y258=1,1,"")))</f>
        <v/>
      </c>
      <c r="Z48" s="307" t="str">
        <f>IF($Z$8&gt;=DATE(2023,5,8),IF('別紙3-3_要件ﾁｪｯｸﾘｽﾄ(0508以降)'!$C$28="×","",IF(AND(踏み台シート!Z258=1,踏み台シート!Z472=1),2,IF(踏み台シート!Z258=1,1,""))),IF(AND(踏み台シート!Z258=1,踏み台シート!Z472=1),2,IF(踏み台シート!Z258=1,1,"")))</f>
        <v/>
      </c>
      <c r="AA48" s="307" t="str">
        <f>IF($AA$8&gt;=DATE(2023,5,8),IF('別紙3-3_要件ﾁｪｯｸﾘｽﾄ(0508以降)'!$C$28="×","",IF(AND(踏み台シート!AA258=1,踏み台シート!AA472=1),2,IF(踏み台シート!AA258=1,1,""))),IF(AND(踏み台シート!AA258=1,踏み台シート!AA472=1),2,IF(踏み台シート!AA258=1,1,"")))</f>
        <v/>
      </c>
      <c r="AB48" s="307" t="str">
        <f>IF($AB$8&gt;=DATE(2023,5,8),IF('別紙3-3_要件ﾁｪｯｸﾘｽﾄ(0508以降)'!$C$28="×","",IF(AND(踏み台シート!AB258=1,踏み台シート!AB472=1),2,IF(踏み台シート!AB258=1,1,""))),IF(AND(踏み台シート!AB258=1,踏み台シート!AB472=1),2,IF(踏み台シート!AB258=1,1,"")))</f>
        <v/>
      </c>
      <c r="AC48" s="307" t="str">
        <f>IF($AC$8&gt;=DATE(2023,5,8),IF('別紙3-3_要件ﾁｪｯｸﾘｽﾄ(0508以降)'!$C$28="×","",IF(AND(踏み台シート!AC258=1,踏み台シート!AC472=1),2,IF(踏み台シート!AC258=1,1,""))),IF(AND(踏み台シート!AC258=1,踏み台シート!AC472=1),2,IF(踏み台シート!AC258=1,1,"")))</f>
        <v/>
      </c>
      <c r="AD48" s="307" t="str">
        <f>IF($AD$8&gt;=DATE(2023,5,8),IF('別紙3-3_要件ﾁｪｯｸﾘｽﾄ(0508以降)'!$C$28="×","",IF(AND(踏み台シート!AD258=1,踏み台シート!AD472=1),2,IF(踏み台シート!AD258=1,1,""))),IF(AND(踏み台シート!AD258=1,踏み台シート!AD472=1),2,IF(踏み台シート!AD258=1,1,"")))</f>
        <v/>
      </c>
      <c r="AE48" s="307" t="str">
        <f>IF($AE$8&gt;=DATE(2023,5,8),IF('別紙3-3_要件ﾁｪｯｸﾘｽﾄ(0508以降)'!$C$28="×","",IF(AND(踏み台シート!AE258=1,踏み台シート!AE472=1),2,IF(踏み台シート!AE258=1,1,""))),IF(AND(踏み台シート!AE258=1,踏み台シート!AE472=1),2,IF(踏み台シート!AE258=1,1,"")))</f>
        <v/>
      </c>
      <c r="AF48" s="307" t="str">
        <f>IF($AF$8&gt;=DATE(2023,5,8),IF('別紙3-3_要件ﾁｪｯｸﾘｽﾄ(0508以降)'!$C$28="×","",IF(AND(踏み台シート!AF258=1,踏み台シート!AF472=1),2,IF(踏み台シート!AF258=1,1,""))),IF(AND(踏み台シート!AF258=1,踏み台シート!AF472=1),2,IF(踏み台シート!AF258=1,1,"")))</f>
        <v/>
      </c>
      <c r="AG48" s="307" t="str">
        <f>IF($AG$8&gt;=DATE(2023,5,8),IF('別紙3-3_要件ﾁｪｯｸﾘｽﾄ(0508以降)'!$C$28="×","",IF(AND(踏み台シート!AG258=1,踏み台シート!AG472=1),2,IF(踏み台シート!AG258=1,1,""))),IF(AND(踏み台シート!AG258=1,踏み台シート!AG472=1),2,IF(踏み台シート!AG258=1,1,"")))</f>
        <v/>
      </c>
      <c r="AH48" s="307" t="str">
        <f>IF($AH$8&gt;=DATE(2023,5,8),IF('別紙3-3_要件ﾁｪｯｸﾘｽﾄ(0508以降)'!$C$28="×","",IF(AND(踏み台シート!AH258=1,踏み台シート!AH472=1),2,IF(踏み台シート!AH258=1,1,""))),IF(AND(踏み台シート!AH258=1,踏み台シート!AH472=1),2,IF(踏み台シート!AH258=1,1,"")))</f>
        <v/>
      </c>
      <c r="AI48" s="307" t="str">
        <f>IF($AI$8&gt;=DATE(2023,5,8),IF('別紙3-3_要件ﾁｪｯｸﾘｽﾄ(0508以降)'!$C$28="×","",IF(AND(踏み台シート!AI258=1,踏み台シート!AI472=1),2,IF(踏み台シート!AI258=1,1,""))),IF(AND(踏み台シート!AI258=1,踏み台シート!AI472=1),2,IF(踏み台シート!AI258=1,1,"")))</f>
        <v/>
      </c>
      <c r="AJ48" s="307" t="str">
        <f>IF($AJ$8&gt;=DATE(2023,5,8),IF('別紙3-3_要件ﾁｪｯｸﾘｽﾄ(0508以降)'!$C$28="×","",IF(AND(踏み台シート!AJ258=1,踏み台シート!AJ472=1),2,IF(踏み台シート!AJ258=1,1,""))),IF(AND(踏み台シート!AJ258=1,踏み台シート!AJ472=1),2,IF(踏み台シート!AJ258=1,1,"")))</f>
        <v/>
      </c>
      <c r="AK48" s="307" t="str">
        <f>IF($AK$8&gt;=DATE(2023,5,8),IF('別紙3-3_要件ﾁｪｯｸﾘｽﾄ(0508以降)'!$C$28="×","",IF(AND(踏み台シート!AK258=1,踏み台シート!AK472=1),2,IF(踏み台シート!AK258=1,1,""))),IF(AND(踏み台シート!AK258=1,踏み台シート!AK472=1),2,IF(踏み台シート!AK258=1,1,"")))</f>
        <v/>
      </c>
      <c r="AL48" s="307" t="str">
        <f>IF($AL$8&gt;=DATE(2023,5,8),IF('別紙3-3_要件ﾁｪｯｸﾘｽﾄ(0508以降)'!$C$28="×","",IF(AND(踏み台シート!AL258=1,踏み台シート!AL472=1),2,IF(踏み台シート!AL258=1,1,""))),IF(AND(踏み台シート!AL258=1,踏み台シート!AL472=1),2,IF(踏み台シート!AL258=1,1,"")))</f>
        <v/>
      </c>
      <c r="AM48" s="307" t="str">
        <f>IF($AM$8&gt;=DATE(2023,5,8),IF('別紙3-3_要件ﾁｪｯｸﾘｽﾄ(0508以降)'!$C$28="×","",IF(AND(踏み台シート!AM258=1,踏み台シート!AM472=1),2,IF(踏み台シート!AM258=1,1,""))),IF(AND(踏み台シート!AM258=1,踏み台シート!AM472=1),2,IF(踏み台シート!AM258=1,1,"")))</f>
        <v/>
      </c>
      <c r="AN48" s="307" t="str">
        <f>IF($AN$8&gt;=DATE(2023,5,8),IF('別紙3-3_要件ﾁｪｯｸﾘｽﾄ(0508以降)'!$C$28="×","",IF(AND(踏み台シート!AN258=1,踏み台シート!AN472=1),2,IF(踏み台シート!AN258=1,1,""))),IF(AND(踏み台シート!AN258=1,踏み台シート!AN472=1),2,IF(踏み台シート!AN258=1,1,"")))</f>
        <v/>
      </c>
      <c r="AO48" s="307" t="str">
        <f>IF($AO$8&gt;=DATE(2023,5,8),IF('別紙3-3_要件ﾁｪｯｸﾘｽﾄ(0508以降)'!$C$28="×","",IF(AND(踏み台シート!AO258=1,踏み台シート!AO472=1),2,IF(踏み台シート!AO258=1,1,""))),IF(AND(踏み台シート!AO258=1,踏み台シート!AO472=1),2,IF(踏み台シート!AO258=1,1,"")))</f>
        <v/>
      </c>
      <c r="AP48" s="307" t="str">
        <f>IF($AP$8&gt;=DATE(2023,5,8),IF('別紙3-3_要件ﾁｪｯｸﾘｽﾄ(0508以降)'!$C$28="×","",IF(AND(踏み台シート!AP258=1,踏み台シート!AP472=1),2,IF(踏み台シート!AP258=1,1,""))),IF(AND(踏み台シート!AP258=1,踏み台シート!AP472=1),2,IF(踏み台シート!AP258=1,1,"")))</f>
        <v/>
      </c>
      <c r="AQ48" s="307" t="str">
        <f>IF($AQ$8&gt;=DATE(2023,5,8),IF('別紙3-3_要件ﾁｪｯｸﾘｽﾄ(0508以降)'!$C$28="×","",IF(AND(踏み台シート!AQ258=1,踏み台シート!AQ472=1),2,IF(踏み台シート!AQ258=1,1,""))),IF(AND(踏み台シート!AQ258=1,踏み台シート!AQ472=1),2,IF(踏み台シート!AQ258=1,1,"")))</f>
        <v/>
      </c>
      <c r="AR48" s="307" t="str">
        <f>IF($AR$8&gt;=DATE(2023,5,8),IF('別紙3-3_要件ﾁｪｯｸﾘｽﾄ(0508以降)'!$C$28="×","",IF(AND(踏み台シート!AR258=1,踏み台シート!AR472=1),2,IF(踏み台シート!AR258=1,1,""))),IF(AND(踏み台シート!AR258=1,踏み台シート!AR472=1),2,IF(踏み台シート!AR258=1,1,"")))</f>
        <v/>
      </c>
      <c r="AS48" s="307" t="str">
        <f>IF($AS$8&gt;=DATE(2023,5,8),IF('別紙3-3_要件ﾁｪｯｸﾘｽﾄ(0508以降)'!$C$28="×","",IF(AND(踏み台シート!AS258=1,踏み台シート!AS472=1),2,IF(踏み台シート!AS258=1,1,""))),IF(AND(踏み台シート!AS258=1,踏み台シート!AS472=1),2,IF(踏み台シート!AS258=1,1,"")))</f>
        <v/>
      </c>
      <c r="AT48" s="307" t="str">
        <f>IF($AT$8&gt;=DATE(2023,5,8),IF('別紙3-3_要件ﾁｪｯｸﾘｽﾄ(0508以降)'!$C$28="×","",IF(AND(踏み台シート!AT258=1,踏み台シート!AT472=1),2,IF(踏み台シート!AT258=1,1,""))),IF(AND(踏み台シート!AT258=1,踏み台シート!AT472=1),2,IF(踏み台シート!AT258=1,1,"")))</f>
        <v/>
      </c>
      <c r="AU48" s="307" t="str">
        <f>IF($AU$8&gt;=DATE(2023,5,8),IF('別紙3-3_要件ﾁｪｯｸﾘｽﾄ(0508以降)'!$C$28="×","",IF(AND(踏み台シート!AU258=1,踏み台シート!AU472=1),2,IF(踏み台シート!AU258=1,1,""))),IF(AND(踏み台シート!AU258=1,踏み台シート!AU472=1),2,IF(踏み台シート!AU258=1,1,"")))</f>
        <v/>
      </c>
      <c r="AV48" s="307" t="str">
        <f>IF($AV$8&gt;=DATE(2023,5,8),IF('別紙3-3_要件ﾁｪｯｸﾘｽﾄ(0508以降)'!$C$28="×","",IF(AND(踏み台シート!AV258=1,踏み台シート!AV472=1),2,IF(踏み台シート!AV258=1,1,""))),IF(AND(踏み台シート!AV258=1,踏み台シート!AV472=1),2,IF(踏み台シート!AV258=1,1,"")))</f>
        <v/>
      </c>
      <c r="AW48" s="307" t="str">
        <f>IF($AW$8&gt;=DATE(2023,5,8),IF('別紙3-3_要件ﾁｪｯｸﾘｽﾄ(0508以降)'!$C$28="×","",IF(AND(踏み台シート!AW258=1,踏み台シート!AW472=1),2,IF(踏み台シート!AW258=1,1,""))),IF(AND(踏み台シート!AW258=1,踏み台シート!AW472=1),2,IF(踏み台シート!AW258=1,1,"")))</f>
        <v/>
      </c>
      <c r="AX48" s="307" t="str">
        <f>IF($AX$8&gt;=DATE(2023,5,8),IF('別紙3-3_要件ﾁｪｯｸﾘｽﾄ(0508以降)'!$C$28="×","",IF(AND(踏み台シート!AX258=1,踏み台シート!AX472=1),2,IF(踏み台シート!AX258=1,1,""))),IF(AND(踏み台シート!AX258=1,踏み台シート!AX472=1),2,IF(踏み台シート!AX258=1,1,"")))</f>
        <v/>
      </c>
      <c r="AY48" s="307" t="str">
        <f>IF($AY$8&gt;=DATE(2023,5,8),IF('別紙3-3_要件ﾁｪｯｸﾘｽﾄ(0508以降)'!$C$28="×","",IF(AND(踏み台シート!AY258=1,踏み台シート!AY472=1),2,IF(踏み台シート!AY258=1,1,""))),IF(AND(踏み台シート!AY258=1,踏み台シート!AY472=1),2,IF(踏み台シート!AY258=1,1,"")))</f>
        <v/>
      </c>
      <c r="AZ48" s="307" t="str">
        <f>IF($AZ$8&gt;=DATE(2023,5,8),IF('別紙3-3_要件ﾁｪｯｸﾘｽﾄ(0508以降)'!$C$28="×","",IF(AND(踏み台シート!AZ258=1,踏み台シート!AZ472=1),2,IF(踏み台シート!AZ258=1,1,""))),IF(AND(踏み台シート!AZ258=1,踏み台シート!AZ472=1),2,IF(踏み台シート!AZ258=1,1,"")))</f>
        <v/>
      </c>
      <c r="BA48" s="307" t="str">
        <f>IF($BA$8&gt;=DATE(2023,5,8),IF('別紙3-3_要件ﾁｪｯｸﾘｽﾄ(0508以降)'!$C$28="×","",IF(AND(踏み台シート!BA258=1,踏み台シート!BA472=1),2,IF(踏み台シート!BA258=1,1,""))),IF(AND(踏み台シート!BA258=1,踏み台シート!BA472=1),2,IF(踏み台シート!BA258=1,1,"")))</f>
        <v/>
      </c>
      <c r="BB48" s="311" t="str">
        <f t="shared" si="6"/>
        <v/>
      </c>
      <c r="BC48" s="300" t="str">
        <f t="shared" si="7"/>
        <v/>
      </c>
      <c r="BD48" s="300" t="str">
        <f t="shared" si="8"/>
        <v/>
      </c>
    </row>
    <row r="49" spans="1:56" ht="24" hidden="1" customHeight="1">
      <c r="A49" s="307" t="str">
        <f t="shared" si="9"/>
        <v/>
      </c>
      <c r="B49" s="313" t="str">
        <f>IF('別紙3-1_区分⑤所要額内訳'!B51="","",'別紙3-1_区分⑤所要額内訳'!B51)</f>
        <v/>
      </c>
      <c r="C49" s="307" t="str">
        <f>IF('別紙3-1_区分⑤所要額内訳'!C51="","",'別紙3-1_区分⑤所要額内訳'!C51)</f>
        <v/>
      </c>
      <c r="D49" s="307">
        <f>IF($D$8&gt;=DATE(2023,5,8),IF('別紙3-3_要件ﾁｪｯｸﾘｽﾄ(0508以降)'!$C$28="×","",IF(AND(踏み台シート!D259=1,踏み台シート!D473=1),2,IF(踏み台シート!D259=1,1,""))),IF(AND(踏み台シート!D259=1,踏み台シート!D473=1),2,IF(踏み台シート!D259=1,1,"")))</f>
        <v>1</v>
      </c>
      <c r="E49" s="307" t="str">
        <f>IF($E$8&gt;=DATE(2023,5,8),IF('別紙3-3_要件ﾁｪｯｸﾘｽﾄ(0508以降)'!$C$28="×","",IF(AND(踏み台シート!E259=1,踏み台シート!E473=1),2,IF(踏み台シート!E259=1,1,""))),IF(AND(踏み台シート!E259=1,踏み台シート!E473=1),2,IF(踏み台シート!E259=1,1,"")))</f>
        <v/>
      </c>
      <c r="F49" s="307" t="str">
        <f>IF($F$8&gt;=DATE(2023,5,8),IF('別紙3-3_要件ﾁｪｯｸﾘｽﾄ(0508以降)'!$C$28="×","",IF(AND(踏み台シート!F259=1,踏み台シート!F473=1),2,IF(踏み台シート!F259=1,1,""))),IF(AND(踏み台シート!F259=1,踏み台シート!F473=1),2,IF(踏み台シート!F259=1,1,"")))</f>
        <v/>
      </c>
      <c r="G49" s="307" t="str">
        <f>IF($G$8&gt;=DATE(2023,5,8),IF('別紙3-3_要件ﾁｪｯｸﾘｽﾄ(0508以降)'!$C$28="×","",IF(AND(踏み台シート!G259=1,踏み台シート!G473=1),2,IF(踏み台シート!G259=1,1,""))),IF(AND(踏み台シート!G259=1,踏み台シート!G473=1),2,IF(踏み台シート!G259=1,1,"")))</f>
        <v/>
      </c>
      <c r="H49" s="307" t="str">
        <f>IF($H$8&gt;=DATE(2023,5,8),IF('別紙3-3_要件ﾁｪｯｸﾘｽﾄ(0508以降)'!$C$28="×","",IF(AND(踏み台シート!H259=1,踏み台シート!H473=1),2,IF(踏み台シート!H259=1,1,""))),IF(AND(踏み台シート!H259=1,踏み台シート!H473=1),2,IF(踏み台シート!H259=1,1,"")))</f>
        <v/>
      </c>
      <c r="I49" s="307" t="str">
        <f>IF($I$8&gt;=DATE(2023,5,8),IF('別紙3-3_要件ﾁｪｯｸﾘｽﾄ(0508以降)'!$C$28="×","",IF(AND(踏み台シート!I259=1,踏み台シート!I473=1),2,IF(踏み台シート!I259=1,1,""))),IF(AND(踏み台シート!I259=1,踏み台シート!I473=1),2,IF(踏み台シート!I259=1,1,"")))</f>
        <v/>
      </c>
      <c r="J49" s="307" t="str">
        <f>IF($J$8&gt;=DATE(2023,5,8),IF('別紙3-3_要件ﾁｪｯｸﾘｽﾄ(0508以降)'!$C$28="×","",IF(AND(踏み台シート!J259=1,踏み台シート!J473=1),2,IF(踏み台シート!J259=1,1,""))),IF(AND(踏み台シート!J259=1,踏み台シート!J473=1),2,IF(踏み台シート!J259=1,1,"")))</f>
        <v/>
      </c>
      <c r="K49" s="307" t="str">
        <f>IF($K$8&gt;=DATE(2023,5,8),IF('別紙3-3_要件ﾁｪｯｸﾘｽﾄ(0508以降)'!$C$28="×","",IF(AND(踏み台シート!K259=1,踏み台シート!K473=1),2,IF(踏み台シート!K259=1,1,""))),IF(AND(踏み台シート!K259=1,踏み台シート!K473=1),2,IF(踏み台シート!K259=1,1,"")))</f>
        <v/>
      </c>
      <c r="L49" s="307" t="str">
        <f>IF($L$8&gt;=DATE(2023,5,8),IF('別紙3-3_要件ﾁｪｯｸﾘｽﾄ(0508以降)'!$C$28="×","",IF(AND(踏み台シート!L259=1,踏み台シート!L473=1),2,IF(踏み台シート!L259=1,1,""))),IF(AND(踏み台シート!L259=1,踏み台シート!L473=1),2,IF(踏み台シート!L259=1,1,"")))</f>
        <v/>
      </c>
      <c r="M49" s="307" t="str">
        <f>IF($M$8&gt;=DATE(2023,5,8),IF('別紙3-3_要件ﾁｪｯｸﾘｽﾄ(0508以降)'!$C$28="×","",IF(AND(踏み台シート!M259=1,踏み台シート!M473=1),2,IF(踏み台シート!M259=1,1,""))),IF(AND(踏み台シート!M259=1,踏み台シート!M473=1),2,IF(踏み台シート!M259=1,1,"")))</f>
        <v/>
      </c>
      <c r="N49" s="307" t="str">
        <f>IF($N$8&gt;=DATE(2023,5,8),IF('別紙3-3_要件ﾁｪｯｸﾘｽﾄ(0508以降)'!$C$28="×","",IF(AND(踏み台シート!N259=1,踏み台シート!N473=1),2,IF(踏み台シート!N259=1,1,""))),IF(AND(踏み台シート!N259=1,踏み台シート!N473=1),2,IF(踏み台シート!N259=1,1,"")))</f>
        <v/>
      </c>
      <c r="O49" s="307" t="str">
        <f>IF($O$8&gt;=DATE(2023,5,8),IF('別紙3-3_要件ﾁｪｯｸﾘｽﾄ(0508以降)'!$C$28="×","",IF(AND(踏み台シート!O259=1,踏み台シート!O473=1),2,IF(踏み台シート!O259=1,1,""))),IF(AND(踏み台シート!O259=1,踏み台シート!O473=1),2,IF(踏み台シート!O259=1,1,"")))</f>
        <v/>
      </c>
      <c r="P49" s="307" t="str">
        <f>IF($P$8&gt;=DATE(2023,5,8),IF('別紙3-3_要件ﾁｪｯｸﾘｽﾄ(0508以降)'!$C$28="×","",IF(AND(踏み台シート!P259=1,踏み台シート!P473=1),2,IF(踏み台シート!P259=1,1,""))),IF(AND(踏み台シート!P259=1,踏み台シート!P473=1),2,IF(踏み台シート!P259=1,1,"")))</f>
        <v/>
      </c>
      <c r="Q49" s="307" t="str">
        <f>IF($Q$8&gt;=DATE(2023,5,8),IF('別紙3-3_要件ﾁｪｯｸﾘｽﾄ(0508以降)'!$C$28="×","",IF(AND(踏み台シート!Q259=1,踏み台シート!Q473=1),2,IF(踏み台シート!Q259=1,1,""))),IF(AND(踏み台シート!Q259=1,踏み台シート!Q473=1),2,IF(踏み台シート!Q259=1,1,"")))</f>
        <v/>
      </c>
      <c r="R49" s="307" t="str">
        <f>IF($R$8&gt;=DATE(2023,5,8),IF('別紙3-3_要件ﾁｪｯｸﾘｽﾄ(0508以降)'!$C$28="×","",IF(AND(踏み台シート!R259=1,踏み台シート!R473=1),2,IF(踏み台シート!R259=1,1,""))),IF(AND(踏み台シート!R259=1,踏み台シート!R473=1),2,IF(踏み台シート!R259=1,1,"")))</f>
        <v/>
      </c>
      <c r="S49" s="307" t="str">
        <f>IF($S$8&gt;=DATE(2023,5,8),IF('別紙3-3_要件ﾁｪｯｸﾘｽﾄ(0508以降)'!$C$28="×","",IF(AND(踏み台シート!S259=1,踏み台シート!S473=1),2,IF(踏み台シート!S259=1,1,""))),IF(AND(踏み台シート!S259=1,踏み台シート!S473=1),2,IF(踏み台シート!S259=1,1,"")))</f>
        <v/>
      </c>
      <c r="T49" s="307" t="str">
        <f>IF($T$8&gt;=DATE(2023,5,8),IF('別紙3-3_要件ﾁｪｯｸﾘｽﾄ(0508以降)'!$C$28="×","",IF(AND(踏み台シート!T259=1,踏み台シート!T473=1),2,IF(踏み台シート!T259=1,1,""))),IF(AND(踏み台シート!T259=1,踏み台シート!T473=1),2,IF(踏み台シート!T259=1,1,"")))</f>
        <v/>
      </c>
      <c r="U49" s="307" t="str">
        <f>IF($U$8&gt;=DATE(2023,5,8),IF('別紙3-3_要件ﾁｪｯｸﾘｽﾄ(0508以降)'!$C$28="×","",IF(AND(踏み台シート!U259=1,踏み台シート!U473=1),2,IF(踏み台シート!U259=1,1,""))),IF(AND(踏み台シート!U259=1,踏み台シート!U473=1),2,IF(踏み台シート!U259=1,1,"")))</f>
        <v/>
      </c>
      <c r="V49" s="307" t="str">
        <f>IF($V$8&gt;=DATE(2023,5,8),IF('別紙3-3_要件ﾁｪｯｸﾘｽﾄ(0508以降)'!$C$28="×","",IF(AND(踏み台シート!V259=1,踏み台シート!V473=1),2,IF(踏み台シート!V259=1,1,""))),IF(AND(踏み台シート!V259=1,踏み台シート!V473=1),2,IF(踏み台シート!V259=1,1,"")))</f>
        <v/>
      </c>
      <c r="W49" s="307" t="str">
        <f>IF($W$8&gt;=DATE(2023,5,8),IF('別紙3-3_要件ﾁｪｯｸﾘｽﾄ(0508以降)'!$C$28="×","",IF(AND(踏み台シート!W259=1,踏み台シート!W473=1),2,IF(踏み台シート!W259=1,1,""))),IF(AND(踏み台シート!W259=1,踏み台シート!W473=1),2,IF(踏み台シート!W259=1,1,"")))</f>
        <v/>
      </c>
      <c r="X49" s="307" t="str">
        <f>IF($X$8&gt;=DATE(2023,5,8),IF('別紙3-3_要件ﾁｪｯｸﾘｽﾄ(0508以降)'!$C$28="×","",IF(AND(踏み台シート!X259=1,踏み台シート!X473=1),2,IF(踏み台シート!X259=1,1,""))),IF(AND(踏み台シート!X259=1,踏み台シート!X473=1),2,IF(踏み台シート!X259=1,1,"")))</f>
        <v/>
      </c>
      <c r="Y49" s="307" t="str">
        <f>IF($Y$8&gt;=DATE(2023,5,8),IF('別紙3-3_要件ﾁｪｯｸﾘｽﾄ(0508以降)'!$C$28="×","",IF(AND(踏み台シート!Y259=1,踏み台シート!Y473=1),2,IF(踏み台シート!Y259=1,1,""))),IF(AND(踏み台シート!Y259=1,踏み台シート!Y473=1),2,IF(踏み台シート!Y259=1,1,"")))</f>
        <v/>
      </c>
      <c r="Z49" s="307" t="str">
        <f>IF($Z$8&gt;=DATE(2023,5,8),IF('別紙3-3_要件ﾁｪｯｸﾘｽﾄ(0508以降)'!$C$28="×","",IF(AND(踏み台シート!Z259=1,踏み台シート!Z473=1),2,IF(踏み台シート!Z259=1,1,""))),IF(AND(踏み台シート!Z259=1,踏み台シート!Z473=1),2,IF(踏み台シート!Z259=1,1,"")))</f>
        <v/>
      </c>
      <c r="AA49" s="307" t="str">
        <f>IF($AA$8&gt;=DATE(2023,5,8),IF('別紙3-3_要件ﾁｪｯｸﾘｽﾄ(0508以降)'!$C$28="×","",IF(AND(踏み台シート!AA259=1,踏み台シート!AA473=1),2,IF(踏み台シート!AA259=1,1,""))),IF(AND(踏み台シート!AA259=1,踏み台シート!AA473=1),2,IF(踏み台シート!AA259=1,1,"")))</f>
        <v/>
      </c>
      <c r="AB49" s="307" t="str">
        <f>IF($AB$8&gt;=DATE(2023,5,8),IF('別紙3-3_要件ﾁｪｯｸﾘｽﾄ(0508以降)'!$C$28="×","",IF(AND(踏み台シート!AB259=1,踏み台シート!AB473=1),2,IF(踏み台シート!AB259=1,1,""))),IF(AND(踏み台シート!AB259=1,踏み台シート!AB473=1),2,IF(踏み台シート!AB259=1,1,"")))</f>
        <v/>
      </c>
      <c r="AC49" s="307" t="str">
        <f>IF($AC$8&gt;=DATE(2023,5,8),IF('別紙3-3_要件ﾁｪｯｸﾘｽﾄ(0508以降)'!$C$28="×","",IF(AND(踏み台シート!AC259=1,踏み台シート!AC473=1),2,IF(踏み台シート!AC259=1,1,""))),IF(AND(踏み台シート!AC259=1,踏み台シート!AC473=1),2,IF(踏み台シート!AC259=1,1,"")))</f>
        <v/>
      </c>
      <c r="AD49" s="307" t="str">
        <f>IF($AD$8&gt;=DATE(2023,5,8),IF('別紙3-3_要件ﾁｪｯｸﾘｽﾄ(0508以降)'!$C$28="×","",IF(AND(踏み台シート!AD259=1,踏み台シート!AD473=1),2,IF(踏み台シート!AD259=1,1,""))),IF(AND(踏み台シート!AD259=1,踏み台シート!AD473=1),2,IF(踏み台シート!AD259=1,1,"")))</f>
        <v/>
      </c>
      <c r="AE49" s="307" t="str">
        <f>IF($AE$8&gt;=DATE(2023,5,8),IF('別紙3-3_要件ﾁｪｯｸﾘｽﾄ(0508以降)'!$C$28="×","",IF(AND(踏み台シート!AE259=1,踏み台シート!AE473=1),2,IF(踏み台シート!AE259=1,1,""))),IF(AND(踏み台シート!AE259=1,踏み台シート!AE473=1),2,IF(踏み台シート!AE259=1,1,"")))</f>
        <v/>
      </c>
      <c r="AF49" s="307" t="str">
        <f>IF($AF$8&gt;=DATE(2023,5,8),IF('別紙3-3_要件ﾁｪｯｸﾘｽﾄ(0508以降)'!$C$28="×","",IF(AND(踏み台シート!AF259=1,踏み台シート!AF473=1),2,IF(踏み台シート!AF259=1,1,""))),IF(AND(踏み台シート!AF259=1,踏み台シート!AF473=1),2,IF(踏み台シート!AF259=1,1,"")))</f>
        <v/>
      </c>
      <c r="AG49" s="307" t="str">
        <f>IF($AG$8&gt;=DATE(2023,5,8),IF('別紙3-3_要件ﾁｪｯｸﾘｽﾄ(0508以降)'!$C$28="×","",IF(AND(踏み台シート!AG259=1,踏み台シート!AG473=1),2,IF(踏み台シート!AG259=1,1,""))),IF(AND(踏み台シート!AG259=1,踏み台シート!AG473=1),2,IF(踏み台シート!AG259=1,1,"")))</f>
        <v/>
      </c>
      <c r="AH49" s="307" t="str">
        <f>IF($AH$8&gt;=DATE(2023,5,8),IF('別紙3-3_要件ﾁｪｯｸﾘｽﾄ(0508以降)'!$C$28="×","",IF(AND(踏み台シート!AH259=1,踏み台シート!AH473=1),2,IF(踏み台シート!AH259=1,1,""))),IF(AND(踏み台シート!AH259=1,踏み台シート!AH473=1),2,IF(踏み台シート!AH259=1,1,"")))</f>
        <v/>
      </c>
      <c r="AI49" s="307" t="str">
        <f>IF($AI$8&gt;=DATE(2023,5,8),IF('別紙3-3_要件ﾁｪｯｸﾘｽﾄ(0508以降)'!$C$28="×","",IF(AND(踏み台シート!AI259=1,踏み台シート!AI473=1),2,IF(踏み台シート!AI259=1,1,""))),IF(AND(踏み台シート!AI259=1,踏み台シート!AI473=1),2,IF(踏み台シート!AI259=1,1,"")))</f>
        <v/>
      </c>
      <c r="AJ49" s="307" t="str">
        <f>IF($AJ$8&gt;=DATE(2023,5,8),IF('別紙3-3_要件ﾁｪｯｸﾘｽﾄ(0508以降)'!$C$28="×","",IF(AND(踏み台シート!AJ259=1,踏み台シート!AJ473=1),2,IF(踏み台シート!AJ259=1,1,""))),IF(AND(踏み台シート!AJ259=1,踏み台シート!AJ473=1),2,IF(踏み台シート!AJ259=1,1,"")))</f>
        <v/>
      </c>
      <c r="AK49" s="307" t="str">
        <f>IF($AK$8&gt;=DATE(2023,5,8),IF('別紙3-3_要件ﾁｪｯｸﾘｽﾄ(0508以降)'!$C$28="×","",IF(AND(踏み台シート!AK259=1,踏み台シート!AK473=1),2,IF(踏み台シート!AK259=1,1,""))),IF(AND(踏み台シート!AK259=1,踏み台シート!AK473=1),2,IF(踏み台シート!AK259=1,1,"")))</f>
        <v/>
      </c>
      <c r="AL49" s="307" t="str">
        <f>IF($AL$8&gt;=DATE(2023,5,8),IF('別紙3-3_要件ﾁｪｯｸﾘｽﾄ(0508以降)'!$C$28="×","",IF(AND(踏み台シート!AL259=1,踏み台シート!AL473=1),2,IF(踏み台シート!AL259=1,1,""))),IF(AND(踏み台シート!AL259=1,踏み台シート!AL473=1),2,IF(踏み台シート!AL259=1,1,"")))</f>
        <v/>
      </c>
      <c r="AM49" s="307" t="str">
        <f>IF($AM$8&gt;=DATE(2023,5,8),IF('別紙3-3_要件ﾁｪｯｸﾘｽﾄ(0508以降)'!$C$28="×","",IF(AND(踏み台シート!AM259=1,踏み台シート!AM473=1),2,IF(踏み台シート!AM259=1,1,""))),IF(AND(踏み台シート!AM259=1,踏み台シート!AM473=1),2,IF(踏み台シート!AM259=1,1,"")))</f>
        <v/>
      </c>
      <c r="AN49" s="307" t="str">
        <f>IF($AN$8&gt;=DATE(2023,5,8),IF('別紙3-3_要件ﾁｪｯｸﾘｽﾄ(0508以降)'!$C$28="×","",IF(AND(踏み台シート!AN259=1,踏み台シート!AN473=1),2,IF(踏み台シート!AN259=1,1,""))),IF(AND(踏み台シート!AN259=1,踏み台シート!AN473=1),2,IF(踏み台シート!AN259=1,1,"")))</f>
        <v/>
      </c>
      <c r="AO49" s="307" t="str">
        <f>IF($AO$8&gt;=DATE(2023,5,8),IF('別紙3-3_要件ﾁｪｯｸﾘｽﾄ(0508以降)'!$C$28="×","",IF(AND(踏み台シート!AO259=1,踏み台シート!AO473=1),2,IF(踏み台シート!AO259=1,1,""))),IF(AND(踏み台シート!AO259=1,踏み台シート!AO473=1),2,IF(踏み台シート!AO259=1,1,"")))</f>
        <v/>
      </c>
      <c r="AP49" s="307" t="str">
        <f>IF($AP$8&gt;=DATE(2023,5,8),IF('別紙3-3_要件ﾁｪｯｸﾘｽﾄ(0508以降)'!$C$28="×","",IF(AND(踏み台シート!AP259=1,踏み台シート!AP473=1),2,IF(踏み台シート!AP259=1,1,""))),IF(AND(踏み台シート!AP259=1,踏み台シート!AP473=1),2,IF(踏み台シート!AP259=1,1,"")))</f>
        <v/>
      </c>
      <c r="AQ49" s="307" t="str">
        <f>IF($AQ$8&gt;=DATE(2023,5,8),IF('別紙3-3_要件ﾁｪｯｸﾘｽﾄ(0508以降)'!$C$28="×","",IF(AND(踏み台シート!AQ259=1,踏み台シート!AQ473=1),2,IF(踏み台シート!AQ259=1,1,""))),IF(AND(踏み台シート!AQ259=1,踏み台シート!AQ473=1),2,IF(踏み台シート!AQ259=1,1,"")))</f>
        <v/>
      </c>
      <c r="AR49" s="307" t="str">
        <f>IF($AR$8&gt;=DATE(2023,5,8),IF('別紙3-3_要件ﾁｪｯｸﾘｽﾄ(0508以降)'!$C$28="×","",IF(AND(踏み台シート!AR259=1,踏み台シート!AR473=1),2,IF(踏み台シート!AR259=1,1,""))),IF(AND(踏み台シート!AR259=1,踏み台シート!AR473=1),2,IF(踏み台シート!AR259=1,1,"")))</f>
        <v/>
      </c>
      <c r="AS49" s="307" t="str">
        <f>IF($AS$8&gt;=DATE(2023,5,8),IF('別紙3-3_要件ﾁｪｯｸﾘｽﾄ(0508以降)'!$C$28="×","",IF(AND(踏み台シート!AS259=1,踏み台シート!AS473=1),2,IF(踏み台シート!AS259=1,1,""))),IF(AND(踏み台シート!AS259=1,踏み台シート!AS473=1),2,IF(踏み台シート!AS259=1,1,"")))</f>
        <v/>
      </c>
      <c r="AT49" s="307" t="str">
        <f>IF($AT$8&gt;=DATE(2023,5,8),IF('別紙3-3_要件ﾁｪｯｸﾘｽﾄ(0508以降)'!$C$28="×","",IF(AND(踏み台シート!AT259=1,踏み台シート!AT473=1),2,IF(踏み台シート!AT259=1,1,""))),IF(AND(踏み台シート!AT259=1,踏み台シート!AT473=1),2,IF(踏み台シート!AT259=1,1,"")))</f>
        <v/>
      </c>
      <c r="AU49" s="307" t="str">
        <f>IF($AU$8&gt;=DATE(2023,5,8),IF('別紙3-3_要件ﾁｪｯｸﾘｽﾄ(0508以降)'!$C$28="×","",IF(AND(踏み台シート!AU259=1,踏み台シート!AU473=1),2,IF(踏み台シート!AU259=1,1,""))),IF(AND(踏み台シート!AU259=1,踏み台シート!AU473=1),2,IF(踏み台シート!AU259=1,1,"")))</f>
        <v/>
      </c>
      <c r="AV49" s="307" t="str">
        <f>IF($AV$8&gt;=DATE(2023,5,8),IF('別紙3-3_要件ﾁｪｯｸﾘｽﾄ(0508以降)'!$C$28="×","",IF(AND(踏み台シート!AV259=1,踏み台シート!AV473=1),2,IF(踏み台シート!AV259=1,1,""))),IF(AND(踏み台シート!AV259=1,踏み台シート!AV473=1),2,IF(踏み台シート!AV259=1,1,"")))</f>
        <v/>
      </c>
      <c r="AW49" s="307" t="str">
        <f>IF($AW$8&gt;=DATE(2023,5,8),IF('別紙3-3_要件ﾁｪｯｸﾘｽﾄ(0508以降)'!$C$28="×","",IF(AND(踏み台シート!AW259=1,踏み台シート!AW473=1),2,IF(踏み台シート!AW259=1,1,""))),IF(AND(踏み台シート!AW259=1,踏み台シート!AW473=1),2,IF(踏み台シート!AW259=1,1,"")))</f>
        <v/>
      </c>
      <c r="AX49" s="307" t="str">
        <f>IF($AX$8&gt;=DATE(2023,5,8),IF('別紙3-3_要件ﾁｪｯｸﾘｽﾄ(0508以降)'!$C$28="×","",IF(AND(踏み台シート!AX259=1,踏み台シート!AX473=1),2,IF(踏み台シート!AX259=1,1,""))),IF(AND(踏み台シート!AX259=1,踏み台シート!AX473=1),2,IF(踏み台シート!AX259=1,1,"")))</f>
        <v/>
      </c>
      <c r="AY49" s="307" t="str">
        <f>IF($AY$8&gt;=DATE(2023,5,8),IF('別紙3-3_要件ﾁｪｯｸﾘｽﾄ(0508以降)'!$C$28="×","",IF(AND(踏み台シート!AY259=1,踏み台シート!AY473=1),2,IF(踏み台シート!AY259=1,1,""))),IF(AND(踏み台シート!AY259=1,踏み台シート!AY473=1),2,IF(踏み台シート!AY259=1,1,"")))</f>
        <v/>
      </c>
      <c r="AZ49" s="307" t="str">
        <f>IF($AZ$8&gt;=DATE(2023,5,8),IF('別紙3-3_要件ﾁｪｯｸﾘｽﾄ(0508以降)'!$C$28="×","",IF(AND(踏み台シート!AZ259=1,踏み台シート!AZ473=1),2,IF(踏み台シート!AZ259=1,1,""))),IF(AND(踏み台シート!AZ259=1,踏み台シート!AZ473=1),2,IF(踏み台シート!AZ259=1,1,"")))</f>
        <v/>
      </c>
      <c r="BA49" s="307" t="str">
        <f>IF($BA$8&gt;=DATE(2023,5,8),IF('別紙3-3_要件ﾁｪｯｸﾘｽﾄ(0508以降)'!$C$28="×","",IF(AND(踏み台シート!BA259=1,踏み台シート!BA473=1),2,IF(踏み台シート!BA259=1,1,""))),IF(AND(踏み台シート!BA259=1,踏み台シート!BA473=1),2,IF(踏み台シート!BA259=1,1,"")))</f>
        <v/>
      </c>
      <c r="BB49" s="311" t="str">
        <f t="shared" si="6"/>
        <v/>
      </c>
      <c r="BC49" s="300" t="str">
        <f t="shared" si="7"/>
        <v/>
      </c>
      <c r="BD49" s="300" t="str">
        <f t="shared" si="8"/>
        <v/>
      </c>
    </row>
    <row r="50" spans="1:56" ht="24" hidden="1" customHeight="1">
      <c r="A50" s="307" t="str">
        <f t="shared" si="9"/>
        <v/>
      </c>
      <c r="B50" s="313" t="str">
        <f>IF('別紙3-1_区分⑤所要額内訳'!B52="","",'別紙3-1_区分⑤所要額内訳'!B52)</f>
        <v/>
      </c>
      <c r="C50" s="307" t="str">
        <f>IF('別紙3-1_区分⑤所要額内訳'!C52="","",'別紙3-1_区分⑤所要額内訳'!C52)</f>
        <v/>
      </c>
      <c r="D50" s="307">
        <f>IF($D$8&gt;=DATE(2023,5,8),IF('別紙3-3_要件ﾁｪｯｸﾘｽﾄ(0508以降)'!$C$28="×","",IF(AND(踏み台シート!D260=1,踏み台シート!D474=1),2,IF(踏み台シート!D260=1,1,""))),IF(AND(踏み台シート!D260=1,踏み台シート!D474=1),2,IF(踏み台シート!D260=1,1,"")))</f>
        <v>1</v>
      </c>
      <c r="E50" s="307" t="str">
        <f>IF($E$8&gt;=DATE(2023,5,8),IF('別紙3-3_要件ﾁｪｯｸﾘｽﾄ(0508以降)'!$C$28="×","",IF(AND(踏み台シート!E260=1,踏み台シート!E474=1),2,IF(踏み台シート!E260=1,1,""))),IF(AND(踏み台シート!E260=1,踏み台シート!E474=1),2,IF(踏み台シート!E260=1,1,"")))</f>
        <v/>
      </c>
      <c r="F50" s="307" t="str">
        <f>IF($F$8&gt;=DATE(2023,5,8),IF('別紙3-3_要件ﾁｪｯｸﾘｽﾄ(0508以降)'!$C$28="×","",IF(AND(踏み台シート!F260=1,踏み台シート!F474=1),2,IF(踏み台シート!F260=1,1,""))),IF(AND(踏み台シート!F260=1,踏み台シート!F474=1),2,IF(踏み台シート!F260=1,1,"")))</f>
        <v/>
      </c>
      <c r="G50" s="307" t="str">
        <f>IF($G$8&gt;=DATE(2023,5,8),IF('別紙3-3_要件ﾁｪｯｸﾘｽﾄ(0508以降)'!$C$28="×","",IF(AND(踏み台シート!G260=1,踏み台シート!G474=1),2,IF(踏み台シート!G260=1,1,""))),IF(AND(踏み台シート!G260=1,踏み台シート!G474=1),2,IF(踏み台シート!G260=1,1,"")))</f>
        <v/>
      </c>
      <c r="H50" s="307" t="str">
        <f>IF($H$8&gt;=DATE(2023,5,8),IF('別紙3-3_要件ﾁｪｯｸﾘｽﾄ(0508以降)'!$C$28="×","",IF(AND(踏み台シート!H260=1,踏み台シート!H474=1),2,IF(踏み台シート!H260=1,1,""))),IF(AND(踏み台シート!H260=1,踏み台シート!H474=1),2,IF(踏み台シート!H260=1,1,"")))</f>
        <v/>
      </c>
      <c r="I50" s="307" t="str">
        <f>IF($I$8&gt;=DATE(2023,5,8),IF('別紙3-3_要件ﾁｪｯｸﾘｽﾄ(0508以降)'!$C$28="×","",IF(AND(踏み台シート!I260=1,踏み台シート!I474=1),2,IF(踏み台シート!I260=1,1,""))),IF(AND(踏み台シート!I260=1,踏み台シート!I474=1),2,IF(踏み台シート!I260=1,1,"")))</f>
        <v/>
      </c>
      <c r="J50" s="307" t="str">
        <f>IF($J$8&gt;=DATE(2023,5,8),IF('別紙3-3_要件ﾁｪｯｸﾘｽﾄ(0508以降)'!$C$28="×","",IF(AND(踏み台シート!J260=1,踏み台シート!J474=1),2,IF(踏み台シート!J260=1,1,""))),IF(AND(踏み台シート!J260=1,踏み台シート!J474=1),2,IF(踏み台シート!J260=1,1,"")))</f>
        <v/>
      </c>
      <c r="K50" s="307" t="str">
        <f>IF($K$8&gt;=DATE(2023,5,8),IF('別紙3-3_要件ﾁｪｯｸﾘｽﾄ(0508以降)'!$C$28="×","",IF(AND(踏み台シート!K260=1,踏み台シート!K474=1),2,IF(踏み台シート!K260=1,1,""))),IF(AND(踏み台シート!K260=1,踏み台シート!K474=1),2,IF(踏み台シート!K260=1,1,"")))</f>
        <v/>
      </c>
      <c r="L50" s="307" t="str">
        <f>IF($L$8&gt;=DATE(2023,5,8),IF('別紙3-3_要件ﾁｪｯｸﾘｽﾄ(0508以降)'!$C$28="×","",IF(AND(踏み台シート!L260=1,踏み台シート!L474=1),2,IF(踏み台シート!L260=1,1,""))),IF(AND(踏み台シート!L260=1,踏み台シート!L474=1),2,IF(踏み台シート!L260=1,1,"")))</f>
        <v/>
      </c>
      <c r="M50" s="307" t="str">
        <f>IF($M$8&gt;=DATE(2023,5,8),IF('別紙3-3_要件ﾁｪｯｸﾘｽﾄ(0508以降)'!$C$28="×","",IF(AND(踏み台シート!M260=1,踏み台シート!M474=1),2,IF(踏み台シート!M260=1,1,""))),IF(AND(踏み台シート!M260=1,踏み台シート!M474=1),2,IF(踏み台シート!M260=1,1,"")))</f>
        <v/>
      </c>
      <c r="N50" s="307" t="str">
        <f>IF($N$8&gt;=DATE(2023,5,8),IF('別紙3-3_要件ﾁｪｯｸﾘｽﾄ(0508以降)'!$C$28="×","",IF(AND(踏み台シート!N260=1,踏み台シート!N474=1),2,IF(踏み台シート!N260=1,1,""))),IF(AND(踏み台シート!N260=1,踏み台シート!N474=1),2,IF(踏み台シート!N260=1,1,"")))</f>
        <v/>
      </c>
      <c r="O50" s="307" t="str">
        <f>IF($O$8&gt;=DATE(2023,5,8),IF('別紙3-3_要件ﾁｪｯｸﾘｽﾄ(0508以降)'!$C$28="×","",IF(AND(踏み台シート!O260=1,踏み台シート!O474=1),2,IF(踏み台シート!O260=1,1,""))),IF(AND(踏み台シート!O260=1,踏み台シート!O474=1),2,IF(踏み台シート!O260=1,1,"")))</f>
        <v/>
      </c>
      <c r="P50" s="307" t="str">
        <f>IF($P$8&gt;=DATE(2023,5,8),IF('別紙3-3_要件ﾁｪｯｸﾘｽﾄ(0508以降)'!$C$28="×","",IF(AND(踏み台シート!P260=1,踏み台シート!P474=1),2,IF(踏み台シート!P260=1,1,""))),IF(AND(踏み台シート!P260=1,踏み台シート!P474=1),2,IF(踏み台シート!P260=1,1,"")))</f>
        <v/>
      </c>
      <c r="Q50" s="307" t="str">
        <f>IF($Q$8&gt;=DATE(2023,5,8),IF('別紙3-3_要件ﾁｪｯｸﾘｽﾄ(0508以降)'!$C$28="×","",IF(AND(踏み台シート!Q260=1,踏み台シート!Q474=1),2,IF(踏み台シート!Q260=1,1,""))),IF(AND(踏み台シート!Q260=1,踏み台シート!Q474=1),2,IF(踏み台シート!Q260=1,1,"")))</f>
        <v/>
      </c>
      <c r="R50" s="307" t="str">
        <f>IF($R$8&gt;=DATE(2023,5,8),IF('別紙3-3_要件ﾁｪｯｸﾘｽﾄ(0508以降)'!$C$28="×","",IF(AND(踏み台シート!R260=1,踏み台シート!R474=1),2,IF(踏み台シート!R260=1,1,""))),IF(AND(踏み台シート!R260=1,踏み台シート!R474=1),2,IF(踏み台シート!R260=1,1,"")))</f>
        <v/>
      </c>
      <c r="S50" s="307" t="str">
        <f>IF($S$8&gt;=DATE(2023,5,8),IF('別紙3-3_要件ﾁｪｯｸﾘｽﾄ(0508以降)'!$C$28="×","",IF(AND(踏み台シート!S260=1,踏み台シート!S474=1),2,IF(踏み台シート!S260=1,1,""))),IF(AND(踏み台シート!S260=1,踏み台シート!S474=1),2,IF(踏み台シート!S260=1,1,"")))</f>
        <v/>
      </c>
      <c r="T50" s="307" t="str">
        <f>IF($T$8&gt;=DATE(2023,5,8),IF('別紙3-3_要件ﾁｪｯｸﾘｽﾄ(0508以降)'!$C$28="×","",IF(AND(踏み台シート!T260=1,踏み台シート!T474=1),2,IF(踏み台シート!T260=1,1,""))),IF(AND(踏み台シート!T260=1,踏み台シート!T474=1),2,IF(踏み台シート!T260=1,1,"")))</f>
        <v/>
      </c>
      <c r="U50" s="307" t="str">
        <f>IF($U$8&gt;=DATE(2023,5,8),IF('別紙3-3_要件ﾁｪｯｸﾘｽﾄ(0508以降)'!$C$28="×","",IF(AND(踏み台シート!U260=1,踏み台シート!U474=1),2,IF(踏み台シート!U260=1,1,""))),IF(AND(踏み台シート!U260=1,踏み台シート!U474=1),2,IF(踏み台シート!U260=1,1,"")))</f>
        <v/>
      </c>
      <c r="V50" s="307" t="str">
        <f>IF($V$8&gt;=DATE(2023,5,8),IF('別紙3-3_要件ﾁｪｯｸﾘｽﾄ(0508以降)'!$C$28="×","",IF(AND(踏み台シート!V260=1,踏み台シート!V474=1),2,IF(踏み台シート!V260=1,1,""))),IF(AND(踏み台シート!V260=1,踏み台シート!V474=1),2,IF(踏み台シート!V260=1,1,"")))</f>
        <v/>
      </c>
      <c r="W50" s="307" t="str">
        <f>IF($W$8&gt;=DATE(2023,5,8),IF('別紙3-3_要件ﾁｪｯｸﾘｽﾄ(0508以降)'!$C$28="×","",IF(AND(踏み台シート!W260=1,踏み台シート!W474=1),2,IF(踏み台シート!W260=1,1,""))),IF(AND(踏み台シート!W260=1,踏み台シート!W474=1),2,IF(踏み台シート!W260=1,1,"")))</f>
        <v/>
      </c>
      <c r="X50" s="307" t="str">
        <f>IF($X$8&gt;=DATE(2023,5,8),IF('別紙3-3_要件ﾁｪｯｸﾘｽﾄ(0508以降)'!$C$28="×","",IF(AND(踏み台シート!X260=1,踏み台シート!X474=1),2,IF(踏み台シート!X260=1,1,""))),IF(AND(踏み台シート!X260=1,踏み台シート!X474=1),2,IF(踏み台シート!X260=1,1,"")))</f>
        <v/>
      </c>
      <c r="Y50" s="307" t="str">
        <f>IF($Y$8&gt;=DATE(2023,5,8),IF('別紙3-3_要件ﾁｪｯｸﾘｽﾄ(0508以降)'!$C$28="×","",IF(AND(踏み台シート!Y260=1,踏み台シート!Y474=1),2,IF(踏み台シート!Y260=1,1,""))),IF(AND(踏み台シート!Y260=1,踏み台シート!Y474=1),2,IF(踏み台シート!Y260=1,1,"")))</f>
        <v/>
      </c>
      <c r="Z50" s="307" t="str">
        <f>IF($Z$8&gt;=DATE(2023,5,8),IF('別紙3-3_要件ﾁｪｯｸﾘｽﾄ(0508以降)'!$C$28="×","",IF(AND(踏み台シート!Z260=1,踏み台シート!Z474=1),2,IF(踏み台シート!Z260=1,1,""))),IF(AND(踏み台シート!Z260=1,踏み台シート!Z474=1),2,IF(踏み台シート!Z260=1,1,"")))</f>
        <v/>
      </c>
      <c r="AA50" s="307" t="str">
        <f>IF($AA$8&gt;=DATE(2023,5,8),IF('別紙3-3_要件ﾁｪｯｸﾘｽﾄ(0508以降)'!$C$28="×","",IF(AND(踏み台シート!AA260=1,踏み台シート!AA474=1),2,IF(踏み台シート!AA260=1,1,""))),IF(AND(踏み台シート!AA260=1,踏み台シート!AA474=1),2,IF(踏み台シート!AA260=1,1,"")))</f>
        <v/>
      </c>
      <c r="AB50" s="307" t="str">
        <f>IF($AB$8&gt;=DATE(2023,5,8),IF('別紙3-3_要件ﾁｪｯｸﾘｽﾄ(0508以降)'!$C$28="×","",IF(AND(踏み台シート!AB260=1,踏み台シート!AB474=1),2,IF(踏み台シート!AB260=1,1,""))),IF(AND(踏み台シート!AB260=1,踏み台シート!AB474=1),2,IF(踏み台シート!AB260=1,1,"")))</f>
        <v/>
      </c>
      <c r="AC50" s="307" t="str">
        <f>IF($AC$8&gt;=DATE(2023,5,8),IF('別紙3-3_要件ﾁｪｯｸﾘｽﾄ(0508以降)'!$C$28="×","",IF(AND(踏み台シート!AC260=1,踏み台シート!AC474=1),2,IF(踏み台シート!AC260=1,1,""))),IF(AND(踏み台シート!AC260=1,踏み台シート!AC474=1),2,IF(踏み台シート!AC260=1,1,"")))</f>
        <v/>
      </c>
      <c r="AD50" s="307" t="str">
        <f>IF($AD$8&gt;=DATE(2023,5,8),IF('別紙3-3_要件ﾁｪｯｸﾘｽﾄ(0508以降)'!$C$28="×","",IF(AND(踏み台シート!AD260=1,踏み台シート!AD474=1),2,IF(踏み台シート!AD260=1,1,""))),IF(AND(踏み台シート!AD260=1,踏み台シート!AD474=1),2,IF(踏み台シート!AD260=1,1,"")))</f>
        <v/>
      </c>
      <c r="AE50" s="307" t="str">
        <f>IF($AE$8&gt;=DATE(2023,5,8),IF('別紙3-3_要件ﾁｪｯｸﾘｽﾄ(0508以降)'!$C$28="×","",IF(AND(踏み台シート!AE260=1,踏み台シート!AE474=1),2,IF(踏み台シート!AE260=1,1,""))),IF(AND(踏み台シート!AE260=1,踏み台シート!AE474=1),2,IF(踏み台シート!AE260=1,1,"")))</f>
        <v/>
      </c>
      <c r="AF50" s="307" t="str">
        <f>IF($AF$8&gt;=DATE(2023,5,8),IF('別紙3-3_要件ﾁｪｯｸﾘｽﾄ(0508以降)'!$C$28="×","",IF(AND(踏み台シート!AF260=1,踏み台シート!AF474=1),2,IF(踏み台シート!AF260=1,1,""))),IF(AND(踏み台シート!AF260=1,踏み台シート!AF474=1),2,IF(踏み台シート!AF260=1,1,"")))</f>
        <v/>
      </c>
      <c r="AG50" s="307" t="str">
        <f>IF($AG$8&gt;=DATE(2023,5,8),IF('別紙3-3_要件ﾁｪｯｸﾘｽﾄ(0508以降)'!$C$28="×","",IF(AND(踏み台シート!AG260=1,踏み台シート!AG474=1),2,IF(踏み台シート!AG260=1,1,""))),IF(AND(踏み台シート!AG260=1,踏み台シート!AG474=1),2,IF(踏み台シート!AG260=1,1,"")))</f>
        <v/>
      </c>
      <c r="AH50" s="307" t="str">
        <f>IF($AH$8&gt;=DATE(2023,5,8),IF('別紙3-3_要件ﾁｪｯｸﾘｽﾄ(0508以降)'!$C$28="×","",IF(AND(踏み台シート!AH260=1,踏み台シート!AH474=1),2,IF(踏み台シート!AH260=1,1,""))),IF(AND(踏み台シート!AH260=1,踏み台シート!AH474=1),2,IF(踏み台シート!AH260=1,1,"")))</f>
        <v/>
      </c>
      <c r="AI50" s="307" t="str">
        <f>IF($AI$8&gt;=DATE(2023,5,8),IF('別紙3-3_要件ﾁｪｯｸﾘｽﾄ(0508以降)'!$C$28="×","",IF(AND(踏み台シート!AI260=1,踏み台シート!AI474=1),2,IF(踏み台シート!AI260=1,1,""))),IF(AND(踏み台シート!AI260=1,踏み台シート!AI474=1),2,IF(踏み台シート!AI260=1,1,"")))</f>
        <v/>
      </c>
      <c r="AJ50" s="307" t="str">
        <f>IF($AJ$8&gt;=DATE(2023,5,8),IF('別紙3-3_要件ﾁｪｯｸﾘｽﾄ(0508以降)'!$C$28="×","",IF(AND(踏み台シート!AJ260=1,踏み台シート!AJ474=1),2,IF(踏み台シート!AJ260=1,1,""))),IF(AND(踏み台シート!AJ260=1,踏み台シート!AJ474=1),2,IF(踏み台シート!AJ260=1,1,"")))</f>
        <v/>
      </c>
      <c r="AK50" s="307" t="str">
        <f>IF($AK$8&gt;=DATE(2023,5,8),IF('別紙3-3_要件ﾁｪｯｸﾘｽﾄ(0508以降)'!$C$28="×","",IF(AND(踏み台シート!AK260=1,踏み台シート!AK474=1),2,IF(踏み台シート!AK260=1,1,""))),IF(AND(踏み台シート!AK260=1,踏み台シート!AK474=1),2,IF(踏み台シート!AK260=1,1,"")))</f>
        <v/>
      </c>
      <c r="AL50" s="307" t="str">
        <f>IF($AL$8&gt;=DATE(2023,5,8),IF('別紙3-3_要件ﾁｪｯｸﾘｽﾄ(0508以降)'!$C$28="×","",IF(AND(踏み台シート!AL260=1,踏み台シート!AL474=1),2,IF(踏み台シート!AL260=1,1,""))),IF(AND(踏み台シート!AL260=1,踏み台シート!AL474=1),2,IF(踏み台シート!AL260=1,1,"")))</f>
        <v/>
      </c>
      <c r="AM50" s="307" t="str">
        <f>IF($AM$8&gt;=DATE(2023,5,8),IF('別紙3-3_要件ﾁｪｯｸﾘｽﾄ(0508以降)'!$C$28="×","",IF(AND(踏み台シート!AM260=1,踏み台シート!AM474=1),2,IF(踏み台シート!AM260=1,1,""))),IF(AND(踏み台シート!AM260=1,踏み台シート!AM474=1),2,IF(踏み台シート!AM260=1,1,"")))</f>
        <v/>
      </c>
      <c r="AN50" s="307" t="str">
        <f>IF($AN$8&gt;=DATE(2023,5,8),IF('別紙3-3_要件ﾁｪｯｸﾘｽﾄ(0508以降)'!$C$28="×","",IF(AND(踏み台シート!AN260=1,踏み台シート!AN474=1),2,IF(踏み台シート!AN260=1,1,""))),IF(AND(踏み台シート!AN260=1,踏み台シート!AN474=1),2,IF(踏み台シート!AN260=1,1,"")))</f>
        <v/>
      </c>
      <c r="AO50" s="307" t="str">
        <f>IF($AO$8&gt;=DATE(2023,5,8),IF('別紙3-3_要件ﾁｪｯｸﾘｽﾄ(0508以降)'!$C$28="×","",IF(AND(踏み台シート!AO260=1,踏み台シート!AO474=1),2,IF(踏み台シート!AO260=1,1,""))),IF(AND(踏み台シート!AO260=1,踏み台シート!AO474=1),2,IF(踏み台シート!AO260=1,1,"")))</f>
        <v/>
      </c>
      <c r="AP50" s="307" t="str">
        <f>IF($AP$8&gt;=DATE(2023,5,8),IF('別紙3-3_要件ﾁｪｯｸﾘｽﾄ(0508以降)'!$C$28="×","",IF(AND(踏み台シート!AP260=1,踏み台シート!AP474=1),2,IF(踏み台シート!AP260=1,1,""))),IF(AND(踏み台シート!AP260=1,踏み台シート!AP474=1),2,IF(踏み台シート!AP260=1,1,"")))</f>
        <v/>
      </c>
      <c r="AQ50" s="307" t="str">
        <f>IF($AQ$8&gt;=DATE(2023,5,8),IF('別紙3-3_要件ﾁｪｯｸﾘｽﾄ(0508以降)'!$C$28="×","",IF(AND(踏み台シート!AQ260=1,踏み台シート!AQ474=1),2,IF(踏み台シート!AQ260=1,1,""))),IF(AND(踏み台シート!AQ260=1,踏み台シート!AQ474=1),2,IF(踏み台シート!AQ260=1,1,"")))</f>
        <v/>
      </c>
      <c r="AR50" s="307" t="str">
        <f>IF($AR$8&gt;=DATE(2023,5,8),IF('別紙3-3_要件ﾁｪｯｸﾘｽﾄ(0508以降)'!$C$28="×","",IF(AND(踏み台シート!AR260=1,踏み台シート!AR474=1),2,IF(踏み台シート!AR260=1,1,""))),IF(AND(踏み台シート!AR260=1,踏み台シート!AR474=1),2,IF(踏み台シート!AR260=1,1,"")))</f>
        <v/>
      </c>
      <c r="AS50" s="307" t="str">
        <f>IF($AS$8&gt;=DATE(2023,5,8),IF('別紙3-3_要件ﾁｪｯｸﾘｽﾄ(0508以降)'!$C$28="×","",IF(AND(踏み台シート!AS260=1,踏み台シート!AS474=1),2,IF(踏み台シート!AS260=1,1,""))),IF(AND(踏み台シート!AS260=1,踏み台シート!AS474=1),2,IF(踏み台シート!AS260=1,1,"")))</f>
        <v/>
      </c>
      <c r="AT50" s="307" t="str">
        <f>IF($AT$8&gt;=DATE(2023,5,8),IF('別紙3-3_要件ﾁｪｯｸﾘｽﾄ(0508以降)'!$C$28="×","",IF(AND(踏み台シート!AT260=1,踏み台シート!AT474=1),2,IF(踏み台シート!AT260=1,1,""))),IF(AND(踏み台シート!AT260=1,踏み台シート!AT474=1),2,IF(踏み台シート!AT260=1,1,"")))</f>
        <v/>
      </c>
      <c r="AU50" s="307" t="str">
        <f>IF($AU$8&gt;=DATE(2023,5,8),IF('別紙3-3_要件ﾁｪｯｸﾘｽﾄ(0508以降)'!$C$28="×","",IF(AND(踏み台シート!AU260=1,踏み台シート!AU474=1),2,IF(踏み台シート!AU260=1,1,""))),IF(AND(踏み台シート!AU260=1,踏み台シート!AU474=1),2,IF(踏み台シート!AU260=1,1,"")))</f>
        <v/>
      </c>
      <c r="AV50" s="307" t="str">
        <f>IF($AV$8&gt;=DATE(2023,5,8),IF('別紙3-3_要件ﾁｪｯｸﾘｽﾄ(0508以降)'!$C$28="×","",IF(AND(踏み台シート!AV260=1,踏み台シート!AV474=1),2,IF(踏み台シート!AV260=1,1,""))),IF(AND(踏み台シート!AV260=1,踏み台シート!AV474=1),2,IF(踏み台シート!AV260=1,1,"")))</f>
        <v/>
      </c>
      <c r="AW50" s="307" t="str">
        <f>IF($AW$8&gt;=DATE(2023,5,8),IF('別紙3-3_要件ﾁｪｯｸﾘｽﾄ(0508以降)'!$C$28="×","",IF(AND(踏み台シート!AW260=1,踏み台シート!AW474=1),2,IF(踏み台シート!AW260=1,1,""))),IF(AND(踏み台シート!AW260=1,踏み台シート!AW474=1),2,IF(踏み台シート!AW260=1,1,"")))</f>
        <v/>
      </c>
      <c r="AX50" s="307" t="str">
        <f>IF($AX$8&gt;=DATE(2023,5,8),IF('別紙3-3_要件ﾁｪｯｸﾘｽﾄ(0508以降)'!$C$28="×","",IF(AND(踏み台シート!AX260=1,踏み台シート!AX474=1),2,IF(踏み台シート!AX260=1,1,""))),IF(AND(踏み台シート!AX260=1,踏み台シート!AX474=1),2,IF(踏み台シート!AX260=1,1,"")))</f>
        <v/>
      </c>
      <c r="AY50" s="307" t="str">
        <f>IF($AY$8&gt;=DATE(2023,5,8),IF('別紙3-3_要件ﾁｪｯｸﾘｽﾄ(0508以降)'!$C$28="×","",IF(AND(踏み台シート!AY260=1,踏み台シート!AY474=1),2,IF(踏み台シート!AY260=1,1,""))),IF(AND(踏み台シート!AY260=1,踏み台シート!AY474=1),2,IF(踏み台シート!AY260=1,1,"")))</f>
        <v/>
      </c>
      <c r="AZ50" s="307" t="str">
        <f>IF($AZ$8&gt;=DATE(2023,5,8),IF('別紙3-3_要件ﾁｪｯｸﾘｽﾄ(0508以降)'!$C$28="×","",IF(AND(踏み台シート!AZ260=1,踏み台シート!AZ474=1),2,IF(踏み台シート!AZ260=1,1,""))),IF(AND(踏み台シート!AZ260=1,踏み台シート!AZ474=1),2,IF(踏み台シート!AZ260=1,1,"")))</f>
        <v/>
      </c>
      <c r="BA50" s="307" t="str">
        <f>IF($BA$8&gt;=DATE(2023,5,8),IF('別紙3-3_要件ﾁｪｯｸﾘｽﾄ(0508以降)'!$C$28="×","",IF(AND(踏み台シート!BA260=1,踏み台シート!BA474=1),2,IF(踏み台シート!BA260=1,1,""))),IF(AND(踏み台シート!BA260=1,踏み台シート!BA474=1),2,IF(踏み台シート!BA260=1,1,"")))</f>
        <v/>
      </c>
      <c r="BB50" s="311" t="str">
        <f t="shared" si="6"/>
        <v/>
      </c>
      <c r="BC50" s="300" t="str">
        <f t="shared" si="7"/>
        <v/>
      </c>
      <c r="BD50" s="300" t="str">
        <f t="shared" si="8"/>
        <v/>
      </c>
    </row>
    <row r="51" spans="1:56" ht="24" hidden="1" customHeight="1">
      <c r="A51" s="307" t="str">
        <f t="shared" si="9"/>
        <v/>
      </c>
      <c r="B51" s="313" t="str">
        <f>IF('別紙3-1_区分⑤所要額内訳'!B53="","",'別紙3-1_区分⑤所要額内訳'!B53)</f>
        <v/>
      </c>
      <c r="C51" s="307" t="str">
        <f>IF('別紙3-1_区分⑤所要額内訳'!C53="","",'別紙3-1_区分⑤所要額内訳'!C53)</f>
        <v/>
      </c>
      <c r="D51" s="307">
        <f>IF($D$8&gt;=DATE(2023,5,8),IF('別紙3-3_要件ﾁｪｯｸﾘｽﾄ(0508以降)'!$C$28="×","",IF(AND(踏み台シート!D261=1,踏み台シート!D475=1),2,IF(踏み台シート!D261=1,1,""))),IF(AND(踏み台シート!D261=1,踏み台シート!D475=1),2,IF(踏み台シート!D261=1,1,"")))</f>
        <v>1</v>
      </c>
      <c r="E51" s="307" t="str">
        <f>IF($E$8&gt;=DATE(2023,5,8),IF('別紙3-3_要件ﾁｪｯｸﾘｽﾄ(0508以降)'!$C$28="×","",IF(AND(踏み台シート!E261=1,踏み台シート!E475=1),2,IF(踏み台シート!E261=1,1,""))),IF(AND(踏み台シート!E261=1,踏み台シート!E475=1),2,IF(踏み台シート!E261=1,1,"")))</f>
        <v/>
      </c>
      <c r="F51" s="307" t="str">
        <f>IF($F$8&gt;=DATE(2023,5,8),IF('別紙3-3_要件ﾁｪｯｸﾘｽﾄ(0508以降)'!$C$28="×","",IF(AND(踏み台シート!F261=1,踏み台シート!F475=1),2,IF(踏み台シート!F261=1,1,""))),IF(AND(踏み台シート!F261=1,踏み台シート!F475=1),2,IF(踏み台シート!F261=1,1,"")))</f>
        <v/>
      </c>
      <c r="G51" s="307" t="str">
        <f>IF($G$8&gt;=DATE(2023,5,8),IF('別紙3-3_要件ﾁｪｯｸﾘｽﾄ(0508以降)'!$C$28="×","",IF(AND(踏み台シート!G261=1,踏み台シート!G475=1),2,IF(踏み台シート!G261=1,1,""))),IF(AND(踏み台シート!G261=1,踏み台シート!G475=1),2,IF(踏み台シート!G261=1,1,"")))</f>
        <v/>
      </c>
      <c r="H51" s="307" t="str">
        <f>IF($H$8&gt;=DATE(2023,5,8),IF('別紙3-3_要件ﾁｪｯｸﾘｽﾄ(0508以降)'!$C$28="×","",IF(AND(踏み台シート!H261=1,踏み台シート!H475=1),2,IF(踏み台シート!H261=1,1,""))),IF(AND(踏み台シート!H261=1,踏み台シート!H475=1),2,IF(踏み台シート!H261=1,1,"")))</f>
        <v/>
      </c>
      <c r="I51" s="307" t="str">
        <f>IF($I$8&gt;=DATE(2023,5,8),IF('別紙3-3_要件ﾁｪｯｸﾘｽﾄ(0508以降)'!$C$28="×","",IF(AND(踏み台シート!I261=1,踏み台シート!I475=1),2,IF(踏み台シート!I261=1,1,""))),IF(AND(踏み台シート!I261=1,踏み台シート!I475=1),2,IF(踏み台シート!I261=1,1,"")))</f>
        <v/>
      </c>
      <c r="J51" s="307" t="str">
        <f>IF($J$8&gt;=DATE(2023,5,8),IF('別紙3-3_要件ﾁｪｯｸﾘｽﾄ(0508以降)'!$C$28="×","",IF(AND(踏み台シート!J261=1,踏み台シート!J475=1),2,IF(踏み台シート!J261=1,1,""))),IF(AND(踏み台シート!J261=1,踏み台シート!J475=1),2,IF(踏み台シート!J261=1,1,"")))</f>
        <v/>
      </c>
      <c r="K51" s="307" t="str">
        <f>IF($K$8&gt;=DATE(2023,5,8),IF('別紙3-3_要件ﾁｪｯｸﾘｽﾄ(0508以降)'!$C$28="×","",IF(AND(踏み台シート!K261=1,踏み台シート!K475=1),2,IF(踏み台シート!K261=1,1,""))),IF(AND(踏み台シート!K261=1,踏み台シート!K475=1),2,IF(踏み台シート!K261=1,1,"")))</f>
        <v/>
      </c>
      <c r="L51" s="307" t="str">
        <f>IF($L$8&gt;=DATE(2023,5,8),IF('別紙3-3_要件ﾁｪｯｸﾘｽﾄ(0508以降)'!$C$28="×","",IF(AND(踏み台シート!L261=1,踏み台シート!L475=1),2,IF(踏み台シート!L261=1,1,""))),IF(AND(踏み台シート!L261=1,踏み台シート!L475=1),2,IF(踏み台シート!L261=1,1,"")))</f>
        <v/>
      </c>
      <c r="M51" s="307" t="str">
        <f>IF($M$8&gt;=DATE(2023,5,8),IF('別紙3-3_要件ﾁｪｯｸﾘｽﾄ(0508以降)'!$C$28="×","",IF(AND(踏み台シート!M261=1,踏み台シート!M475=1),2,IF(踏み台シート!M261=1,1,""))),IF(AND(踏み台シート!M261=1,踏み台シート!M475=1),2,IF(踏み台シート!M261=1,1,"")))</f>
        <v/>
      </c>
      <c r="N51" s="307" t="str">
        <f>IF($N$8&gt;=DATE(2023,5,8),IF('別紙3-3_要件ﾁｪｯｸﾘｽﾄ(0508以降)'!$C$28="×","",IF(AND(踏み台シート!N261=1,踏み台シート!N475=1),2,IF(踏み台シート!N261=1,1,""))),IF(AND(踏み台シート!N261=1,踏み台シート!N475=1),2,IF(踏み台シート!N261=1,1,"")))</f>
        <v/>
      </c>
      <c r="O51" s="307" t="str">
        <f>IF($O$8&gt;=DATE(2023,5,8),IF('別紙3-3_要件ﾁｪｯｸﾘｽﾄ(0508以降)'!$C$28="×","",IF(AND(踏み台シート!O261=1,踏み台シート!O475=1),2,IF(踏み台シート!O261=1,1,""))),IF(AND(踏み台シート!O261=1,踏み台シート!O475=1),2,IF(踏み台シート!O261=1,1,"")))</f>
        <v/>
      </c>
      <c r="P51" s="307" t="str">
        <f>IF($P$8&gt;=DATE(2023,5,8),IF('別紙3-3_要件ﾁｪｯｸﾘｽﾄ(0508以降)'!$C$28="×","",IF(AND(踏み台シート!P261=1,踏み台シート!P475=1),2,IF(踏み台シート!P261=1,1,""))),IF(AND(踏み台シート!P261=1,踏み台シート!P475=1),2,IF(踏み台シート!P261=1,1,"")))</f>
        <v/>
      </c>
      <c r="Q51" s="307" t="str">
        <f>IF($Q$8&gt;=DATE(2023,5,8),IF('別紙3-3_要件ﾁｪｯｸﾘｽﾄ(0508以降)'!$C$28="×","",IF(AND(踏み台シート!Q261=1,踏み台シート!Q475=1),2,IF(踏み台シート!Q261=1,1,""))),IF(AND(踏み台シート!Q261=1,踏み台シート!Q475=1),2,IF(踏み台シート!Q261=1,1,"")))</f>
        <v/>
      </c>
      <c r="R51" s="307" t="str">
        <f>IF($R$8&gt;=DATE(2023,5,8),IF('別紙3-3_要件ﾁｪｯｸﾘｽﾄ(0508以降)'!$C$28="×","",IF(AND(踏み台シート!R261=1,踏み台シート!R475=1),2,IF(踏み台シート!R261=1,1,""))),IF(AND(踏み台シート!R261=1,踏み台シート!R475=1),2,IF(踏み台シート!R261=1,1,"")))</f>
        <v/>
      </c>
      <c r="S51" s="307" t="str">
        <f>IF($S$8&gt;=DATE(2023,5,8),IF('別紙3-3_要件ﾁｪｯｸﾘｽﾄ(0508以降)'!$C$28="×","",IF(AND(踏み台シート!S261=1,踏み台シート!S475=1),2,IF(踏み台シート!S261=1,1,""))),IF(AND(踏み台シート!S261=1,踏み台シート!S475=1),2,IF(踏み台シート!S261=1,1,"")))</f>
        <v/>
      </c>
      <c r="T51" s="307" t="str">
        <f>IF($T$8&gt;=DATE(2023,5,8),IF('別紙3-3_要件ﾁｪｯｸﾘｽﾄ(0508以降)'!$C$28="×","",IF(AND(踏み台シート!T261=1,踏み台シート!T475=1),2,IF(踏み台シート!T261=1,1,""))),IF(AND(踏み台シート!T261=1,踏み台シート!T475=1),2,IF(踏み台シート!T261=1,1,"")))</f>
        <v/>
      </c>
      <c r="U51" s="307" t="str">
        <f>IF($U$8&gt;=DATE(2023,5,8),IF('別紙3-3_要件ﾁｪｯｸﾘｽﾄ(0508以降)'!$C$28="×","",IF(AND(踏み台シート!U261=1,踏み台シート!U475=1),2,IF(踏み台シート!U261=1,1,""))),IF(AND(踏み台シート!U261=1,踏み台シート!U475=1),2,IF(踏み台シート!U261=1,1,"")))</f>
        <v/>
      </c>
      <c r="V51" s="307" t="str">
        <f>IF($V$8&gt;=DATE(2023,5,8),IF('別紙3-3_要件ﾁｪｯｸﾘｽﾄ(0508以降)'!$C$28="×","",IF(AND(踏み台シート!V261=1,踏み台シート!V475=1),2,IF(踏み台シート!V261=1,1,""))),IF(AND(踏み台シート!V261=1,踏み台シート!V475=1),2,IF(踏み台シート!V261=1,1,"")))</f>
        <v/>
      </c>
      <c r="W51" s="307" t="str">
        <f>IF($W$8&gt;=DATE(2023,5,8),IF('別紙3-3_要件ﾁｪｯｸﾘｽﾄ(0508以降)'!$C$28="×","",IF(AND(踏み台シート!W261=1,踏み台シート!W475=1),2,IF(踏み台シート!W261=1,1,""))),IF(AND(踏み台シート!W261=1,踏み台シート!W475=1),2,IF(踏み台シート!W261=1,1,"")))</f>
        <v/>
      </c>
      <c r="X51" s="307" t="str">
        <f>IF($X$8&gt;=DATE(2023,5,8),IF('別紙3-3_要件ﾁｪｯｸﾘｽﾄ(0508以降)'!$C$28="×","",IF(AND(踏み台シート!X261=1,踏み台シート!X475=1),2,IF(踏み台シート!X261=1,1,""))),IF(AND(踏み台シート!X261=1,踏み台シート!X475=1),2,IF(踏み台シート!X261=1,1,"")))</f>
        <v/>
      </c>
      <c r="Y51" s="307" t="str">
        <f>IF($Y$8&gt;=DATE(2023,5,8),IF('別紙3-3_要件ﾁｪｯｸﾘｽﾄ(0508以降)'!$C$28="×","",IF(AND(踏み台シート!Y261=1,踏み台シート!Y475=1),2,IF(踏み台シート!Y261=1,1,""))),IF(AND(踏み台シート!Y261=1,踏み台シート!Y475=1),2,IF(踏み台シート!Y261=1,1,"")))</f>
        <v/>
      </c>
      <c r="Z51" s="307" t="str">
        <f>IF($Z$8&gt;=DATE(2023,5,8),IF('別紙3-3_要件ﾁｪｯｸﾘｽﾄ(0508以降)'!$C$28="×","",IF(AND(踏み台シート!Z261=1,踏み台シート!Z475=1),2,IF(踏み台シート!Z261=1,1,""))),IF(AND(踏み台シート!Z261=1,踏み台シート!Z475=1),2,IF(踏み台シート!Z261=1,1,"")))</f>
        <v/>
      </c>
      <c r="AA51" s="307" t="str">
        <f>IF($AA$8&gt;=DATE(2023,5,8),IF('別紙3-3_要件ﾁｪｯｸﾘｽﾄ(0508以降)'!$C$28="×","",IF(AND(踏み台シート!AA261=1,踏み台シート!AA475=1),2,IF(踏み台シート!AA261=1,1,""))),IF(AND(踏み台シート!AA261=1,踏み台シート!AA475=1),2,IF(踏み台シート!AA261=1,1,"")))</f>
        <v/>
      </c>
      <c r="AB51" s="307" t="str">
        <f>IF($AB$8&gt;=DATE(2023,5,8),IF('別紙3-3_要件ﾁｪｯｸﾘｽﾄ(0508以降)'!$C$28="×","",IF(AND(踏み台シート!AB261=1,踏み台シート!AB475=1),2,IF(踏み台シート!AB261=1,1,""))),IF(AND(踏み台シート!AB261=1,踏み台シート!AB475=1),2,IF(踏み台シート!AB261=1,1,"")))</f>
        <v/>
      </c>
      <c r="AC51" s="307" t="str">
        <f>IF($AC$8&gt;=DATE(2023,5,8),IF('別紙3-3_要件ﾁｪｯｸﾘｽﾄ(0508以降)'!$C$28="×","",IF(AND(踏み台シート!AC261=1,踏み台シート!AC475=1),2,IF(踏み台シート!AC261=1,1,""))),IF(AND(踏み台シート!AC261=1,踏み台シート!AC475=1),2,IF(踏み台シート!AC261=1,1,"")))</f>
        <v/>
      </c>
      <c r="AD51" s="307" t="str">
        <f>IF($AD$8&gt;=DATE(2023,5,8),IF('別紙3-3_要件ﾁｪｯｸﾘｽﾄ(0508以降)'!$C$28="×","",IF(AND(踏み台シート!AD261=1,踏み台シート!AD475=1),2,IF(踏み台シート!AD261=1,1,""))),IF(AND(踏み台シート!AD261=1,踏み台シート!AD475=1),2,IF(踏み台シート!AD261=1,1,"")))</f>
        <v/>
      </c>
      <c r="AE51" s="307" t="str">
        <f>IF($AE$8&gt;=DATE(2023,5,8),IF('別紙3-3_要件ﾁｪｯｸﾘｽﾄ(0508以降)'!$C$28="×","",IF(AND(踏み台シート!AE261=1,踏み台シート!AE475=1),2,IF(踏み台シート!AE261=1,1,""))),IF(AND(踏み台シート!AE261=1,踏み台シート!AE475=1),2,IF(踏み台シート!AE261=1,1,"")))</f>
        <v/>
      </c>
      <c r="AF51" s="307" t="str">
        <f>IF($AF$8&gt;=DATE(2023,5,8),IF('別紙3-3_要件ﾁｪｯｸﾘｽﾄ(0508以降)'!$C$28="×","",IF(AND(踏み台シート!AF261=1,踏み台シート!AF475=1),2,IF(踏み台シート!AF261=1,1,""))),IF(AND(踏み台シート!AF261=1,踏み台シート!AF475=1),2,IF(踏み台シート!AF261=1,1,"")))</f>
        <v/>
      </c>
      <c r="AG51" s="307" t="str">
        <f>IF($AG$8&gt;=DATE(2023,5,8),IF('別紙3-3_要件ﾁｪｯｸﾘｽﾄ(0508以降)'!$C$28="×","",IF(AND(踏み台シート!AG261=1,踏み台シート!AG475=1),2,IF(踏み台シート!AG261=1,1,""))),IF(AND(踏み台シート!AG261=1,踏み台シート!AG475=1),2,IF(踏み台シート!AG261=1,1,"")))</f>
        <v/>
      </c>
      <c r="AH51" s="307" t="str">
        <f>IF($AH$8&gt;=DATE(2023,5,8),IF('別紙3-3_要件ﾁｪｯｸﾘｽﾄ(0508以降)'!$C$28="×","",IF(AND(踏み台シート!AH261=1,踏み台シート!AH475=1),2,IF(踏み台シート!AH261=1,1,""))),IF(AND(踏み台シート!AH261=1,踏み台シート!AH475=1),2,IF(踏み台シート!AH261=1,1,"")))</f>
        <v/>
      </c>
      <c r="AI51" s="307" t="str">
        <f>IF($AI$8&gt;=DATE(2023,5,8),IF('別紙3-3_要件ﾁｪｯｸﾘｽﾄ(0508以降)'!$C$28="×","",IF(AND(踏み台シート!AI261=1,踏み台シート!AI475=1),2,IF(踏み台シート!AI261=1,1,""))),IF(AND(踏み台シート!AI261=1,踏み台シート!AI475=1),2,IF(踏み台シート!AI261=1,1,"")))</f>
        <v/>
      </c>
      <c r="AJ51" s="307" t="str">
        <f>IF($AJ$8&gt;=DATE(2023,5,8),IF('別紙3-3_要件ﾁｪｯｸﾘｽﾄ(0508以降)'!$C$28="×","",IF(AND(踏み台シート!AJ261=1,踏み台シート!AJ475=1),2,IF(踏み台シート!AJ261=1,1,""))),IF(AND(踏み台シート!AJ261=1,踏み台シート!AJ475=1),2,IF(踏み台シート!AJ261=1,1,"")))</f>
        <v/>
      </c>
      <c r="AK51" s="307" t="str">
        <f>IF($AK$8&gt;=DATE(2023,5,8),IF('別紙3-3_要件ﾁｪｯｸﾘｽﾄ(0508以降)'!$C$28="×","",IF(AND(踏み台シート!AK261=1,踏み台シート!AK475=1),2,IF(踏み台シート!AK261=1,1,""))),IF(AND(踏み台シート!AK261=1,踏み台シート!AK475=1),2,IF(踏み台シート!AK261=1,1,"")))</f>
        <v/>
      </c>
      <c r="AL51" s="307" t="str">
        <f>IF($AL$8&gt;=DATE(2023,5,8),IF('別紙3-3_要件ﾁｪｯｸﾘｽﾄ(0508以降)'!$C$28="×","",IF(AND(踏み台シート!AL261=1,踏み台シート!AL475=1),2,IF(踏み台シート!AL261=1,1,""))),IF(AND(踏み台シート!AL261=1,踏み台シート!AL475=1),2,IF(踏み台シート!AL261=1,1,"")))</f>
        <v/>
      </c>
      <c r="AM51" s="307" t="str">
        <f>IF($AM$8&gt;=DATE(2023,5,8),IF('別紙3-3_要件ﾁｪｯｸﾘｽﾄ(0508以降)'!$C$28="×","",IF(AND(踏み台シート!AM261=1,踏み台シート!AM475=1),2,IF(踏み台シート!AM261=1,1,""))),IF(AND(踏み台シート!AM261=1,踏み台シート!AM475=1),2,IF(踏み台シート!AM261=1,1,"")))</f>
        <v/>
      </c>
      <c r="AN51" s="307" t="str">
        <f>IF($AN$8&gt;=DATE(2023,5,8),IF('別紙3-3_要件ﾁｪｯｸﾘｽﾄ(0508以降)'!$C$28="×","",IF(AND(踏み台シート!AN261=1,踏み台シート!AN475=1),2,IF(踏み台シート!AN261=1,1,""))),IF(AND(踏み台シート!AN261=1,踏み台シート!AN475=1),2,IF(踏み台シート!AN261=1,1,"")))</f>
        <v/>
      </c>
      <c r="AO51" s="307" t="str">
        <f>IF($AO$8&gt;=DATE(2023,5,8),IF('別紙3-3_要件ﾁｪｯｸﾘｽﾄ(0508以降)'!$C$28="×","",IF(AND(踏み台シート!AO261=1,踏み台シート!AO475=1),2,IF(踏み台シート!AO261=1,1,""))),IF(AND(踏み台シート!AO261=1,踏み台シート!AO475=1),2,IF(踏み台シート!AO261=1,1,"")))</f>
        <v/>
      </c>
      <c r="AP51" s="307" t="str">
        <f>IF($AP$8&gt;=DATE(2023,5,8),IF('別紙3-3_要件ﾁｪｯｸﾘｽﾄ(0508以降)'!$C$28="×","",IF(AND(踏み台シート!AP261=1,踏み台シート!AP475=1),2,IF(踏み台シート!AP261=1,1,""))),IF(AND(踏み台シート!AP261=1,踏み台シート!AP475=1),2,IF(踏み台シート!AP261=1,1,"")))</f>
        <v/>
      </c>
      <c r="AQ51" s="307" t="str">
        <f>IF($AQ$8&gt;=DATE(2023,5,8),IF('別紙3-3_要件ﾁｪｯｸﾘｽﾄ(0508以降)'!$C$28="×","",IF(AND(踏み台シート!AQ261=1,踏み台シート!AQ475=1),2,IF(踏み台シート!AQ261=1,1,""))),IF(AND(踏み台シート!AQ261=1,踏み台シート!AQ475=1),2,IF(踏み台シート!AQ261=1,1,"")))</f>
        <v/>
      </c>
      <c r="AR51" s="307" t="str">
        <f>IF($AR$8&gt;=DATE(2023,5,8),IF('別紙3-3_要件ﾁｪｯｸﾘｽﾄ(0508以降)'!$C$28="×","",IF(AND(踏み台シート!AR261=1,踏み台シート!AR475=1),2,IF(踏み台シート!AR261=1,1,""))),IF(AND(踏み台シート!AR261=1,踏み台シート!AR475=1),2,IF(踏み台シート!AR261=1,1,"")))</f>
        <v/>
      </c>
      <c r="AS51" s="307" t="str">
        <f>IF($AS$8&gt;=DATE(2023,5,8),IF('別紙3-3_要件ﾁｪｯｸﾘｽﾄ(0508以降)'!$C$28="×","",IF(AND(踏み台シート!AS261=1,踏み台シート!AS475=1),2,IF(踏み台シート!AS261=1,1,""))),IF(AND(踏み台シート!AS261=1,踏み台シート!AS475=1),2,IF(踏み台シート!AS261=1,1,"")))</f>
        <v/>
      </c>
      <c r="AT51" s="307" t="str">
        <f>IF($AT$8&gt;=DATE(2023,5,8),IF('別紙3-3_要件ﾁｪｯｸﾘｽﾄ(0508以降)'!$C$28="×","",IF(AND(踏み台シート!AT261=1,踏み台シート!AT475=1),2,IF(踏み台シート!AT261=1,1,""))),IF(AND(踏み台シート!AT261=1,踏み台シート!AT475=1),2,IF(踏み台シート!AT261=1,1,"")))</f>
        <v/>
      </c>
      <c r="AU51" s="307" t="str">
        <f>IF($AU$8&gt;=DATE(2023,5,8),IF('別紙3-3_要件ﾁｪｯｸﾘｽﾄ(0508以降)'!$C$28="×","",IF(AND(踏み台シート!AU261=1,踏み台シート!AU475=1),2,IF(踏み台シート!AU261=1,1,""))),IF(AND(踏み台シート!AU261=1,踏み台シート!AU475=1),2,IF(踏み台シート!AU261=1,1,"")))</f>
        <v/>
      </c>
      <c r="AV51" s="307" t="str">
        <f>IF($AV$8&gt;=DATE(2023,5,8),IF('別紙3-3_要件ﾁｪｯｸﾘｽﾄ(0508以降)'!$C$28="×","",IF(AND(踏み台シート!AV261=1,踏み台シート!AV475=1),2,IF(踏み台シート!AV261=1,1,""))),IF(AND(踏み台シート!AV261=1,踏み台シート!AV475=1),2,IF(踏み台シート!AV261=1,1,"")))</f>
        <v/>
      </c>
      <c r="AW51" s="307" t="str">
        <f>IF($AW$8&gt;=DATE(2023,5,8),IF('別紙3-3_要件ﾁｪｯｸﾘｽﾄ(0508以降)'!$C$28="×","",IF(AND(踏み台シート!AW261=1,踏み台シート!AW475=1),2,IF(踏み台シート!AW261=1,1,""))),IF(AND(踏み台シート!AW261=1,踏み台シート!AW475=1),2,IF(踏み台シート!AW261=1,1,"")))</f>
        <v/>
      </c>
      <c r="AX51" s="307" t="str">
        <f>IF($AX$8&gt;=DATE(2023,5,8),IF('別紙3-3_要件ﾁｪｯｸﾘｽﾄ(0508以降)'!$C$28="×","",IF(AND(踏み台シート!AX261=1,踏み台シート!AX475=1),2,IF(踏み台シート!AX261=1,1,""))),IF(AND(踏み台シート!AX261=1,踏み台シート!AX475=1),2,IF(踏み台シート!AX261=1,1,"")))</f>
        <v/>
      </c>
      <c r="AY51" s="307" t="str">
        <f>IF($AY$8&gt;=DATE(2023,5,8),IF('別紙3-3_要件ﾁｪｯｸﾘｽﾄ(0508以降)'!$C$28="×","",IF(AND(踏み台シート!AY261=1,踏み台シート!AY475=1),2,IF(踏み台シート!AY261=1,1,""))),IF(AND(踏み台シート!AY261=1,踏み台シート!AY475=1),2,IF(踏み台シート!AY261=1,1,"")))</f>
        <v/>
      </c>
      <c r="AZ51" s="307" t="str">
        <f>IF($AZ$8&gt;=DATE(2023,5,8),IF('別紙3-3_要件ﾁｪｯｸﾘｽﾄ(0508以降)'!$C$28="×","",IF(AND(踏み台シート!AZ261=1,踏み台シート!AZ475=1),2,IF(踏み台シート!AZ261=1,1,""))),IF(AND(踏み台シート!AZ261=1,踏み台シート!AZ475=1),2,IF(踏み台シート!AZ261=1,1,"")))</f>
        <v/>
      </c>
      <c r="BA51" s="307" t="str">
        <f>IF($BA$8&gt;=DATE(2023,5,8),IF('別紙3-3_要件ﾁｪｯｸﾘｽﾄ(0508以降)'!$C$28="×","",IF(AND(踏み台シート!BA261=1,踏み台シート!BA475=1),2,IF(踏み台シート!BA261=1,1,""))),IF(AND(踏み台シート!BA261=1,踏み台シート!BA475=1),2,IF(踏み台シート!BA261=1,1,"")))</f>
        <v/>
      </c>
      <c r="BB51" s="311" t="str">
        <f t="shared" si="6"/>
        <v/>
      </c>
      <c r="BC51" s="300" t="str">
        <f t="shared" si="7"/>
        <v/>
      </c>
      <c r="BD51" s="300" t="str">
        <f t="shared" si="8"/>
        <v/>
      </c>
    </row>
    <row r="52" spans="1:56" ht="24" hidden="1" customHeight="1">
      <c r="A52" s="307" t="str">
        <f t="shared" si="9"/>
        <v/>
      </c>
      <c r="B52" s="313" t="str">
        <f>IF('別紙3-1_区分⑤所要額内訳'!B54="","",'別紙3-1_区分⑤所要額内訳'!B54)</f>
        <v/>
      </c>
      <c r="C52" s="307" t="str">
        <f>IF('別紙3-1_区分⑤所要額内訳'!C54="","",'別紙3-1_区分⑤所要額内訳'!C54)</f>
        <v/>
      </c>
      <c r="D52" s="307">
        <f>IF($D$8&gt;=DATE(2023,5,8),IF('別紙3-3_要件ﾁｪｯｸﾘｽﾄ(0508以降)'!$C$28="×","",IF(AND(踏み台シート!D262=1,踏み台シート!D476=1),2,IF(踏み台シート!D262=1,1,""))),IF(AND(踏み台シート!D262=1,踏み台シート!D476=1),2,IF(踏み台シート!D262=1,1,"")))</f>
        <v>1</v>
      </c>
      <c r="E52" s="307" t="str">
        <f>IF($E$8&gt;=DATE(2023,5,8),IF('別紙3-3_要件ﾁｪｯｸﾘｽﾄ(0508以降)'!$C$28="×","",IF(AND(踏み台シート!E262=1,踏み台シート!E476=1),2,IF(踏み台シート!E262=1,1,""))),IF(AND(踏み台シート!E262=1,踏み台シート!E476=1),2,IF(踏み台シート!E262=1,1,"")))</f>
        <v/>
      </c>
      <c r="F52" s="307" t="str">
        <f>IF($F$8&gt;=DATE(2023,5,8),IF('別紙3-3_要件ﾁｪｯｸﾘｽﾄ(0508以降)'!$C$28="×","",IF(AND(踏み台シート!F262=1,踏み台シート!F476=1),2,IF(踏み台シート!F262=1,1,""))),IF(AND(踏み台シート!F262=1,踏み台シート!F476=1),2,IF(踏み台シート!F262=1,1,"")))</f>
        <v/>
      </c>
      <c r="G52" s="307" t="str">
        <f>IF($G$8&gt;=DATE(2023,5,8),IF('別紙3-3_要件ﾁｪｯｸﾘｽﾄ(0508以降)'!$C$28="×","",IF(AND(踏み台シート!G262=1,踏み台シート!G476=1),2,IF(踏み台シート!G262=1,1,""))),IF(AND(踏み台シート!G262=1,踏み台シート!G476=1),2,IF(踏み台シート!G262=1,1,"")))</f>
        <v/>
      </c>
      <c r="H52" s="307" t="str">
        <f>IF($H$8&gt;=DATE(2023,5,8),IF('別紙3-3_要件ﾁｪｯｸﾘｽﾄ(0508以降)'!$C$28="×","",IF(AND(踏み台シート!H262=1,踏み台シート!H476=1),2,IF(踏み台シート!H262=1,1,""))),IF(AND(踏み台シート!H262=1,踏み台シート!H476=1),2,IF(踏み台シート!H262=1,1,"")))</f>
        <v/>
      </c>
      <c r="I52" s="307" t="str">
        <f>IF($I$8&gt;=DATE(2023,5,8),IF('別紙3-3_要件ﾁｪｯｸﾘｽﾄ(0508以降)'!$C$28="×","",IF(AND(踏み台シート!I262=1,踏み台シート!I476=1),2,IF(踏み台シート!I262=1,1,""))),IF(AND(踏み台シート!I262=1,踏み台シート!I476=1),2,IF(踏み台シート!I262=1,1,"")))</f>
        <v/>
      </c>
      <c r="J52" s="307" t="str">
        <f>IF($J$8&gt;=DATE(2023,5,8),IF('別紙3-3_要件ﾁｪｯｸﾘｽﾄ(0508以降)'!$C$28="×","",IF(AND(踏み台シート!J262=1,踏み台シート!J476=1),2,IF(踏み台シート!J262=1,1,""))),IF(AND(踏み台シート!J262=1,踏み台シート!J476=1),2,IF(踏み台シート!J262=1,1,"")))</f>
        <v/>
      </c>
      <c r="K52" s="307" t="str">
        <f>IF($K$8&gt;=DATE(2023,5,8),IF('別紙3-3_要件ﾁｪｯｸﾘｽﾄ(0508以降)'!$C$28="×","",IF(AND(踏み台シート!K262=1,踏み台シート!K476=1),2,IF(踏み台シート!K262=1,1,""))),IF(AND(踏み台シート!K262=1,踏み台シート!K476=1),2,IF(踏み台シート!K262=1,1,"")))</f>
        <v/>
      </c>
      <c r="L52" s="307" t="str">
        <f>IF($L$8&gt;=DATE(2023,5,8),IF('別紙3-3_要件ﾁｪｯｸﾘｽﾄ(0508以降)'!$C$28="×","",IF(AND(踏み台シート!L262=1,踏み台シート!L476=1),2,IF(踏み台シート!L262=1,1,""))),IF(AND(踏み台シート!L262=1,踏み台シート!L476=1),2,IF(踏み台シート!L262=1,1,"")))</f>
        <v/>
      </c>
      <c r="M52" s="307" t="str">
        <f>IF($M$8&gt;=DATE(2023,5,8),IF('別紙3-3_要件ﾁｪｯｸﾘｽﾄ(0508以降)'!$C$28="×","",IF(AND(踏み台シート!M262=1,踏み台シート!M476=1),2,IF(踏み台シート!M262=1,1,""))),IF(AND(踏み台シート!M262=1,踏み台シート!M476=1),2,IF(踏み台シート!M262=1,1,"")))</f>
        <v/>
      </c>
      <c r="N52" s="307" t="str">
        <f>IF($N$8&gt;=DATE(2023,5,8),IF('別紙3-3_要件ﾁｪｯｸﾘｽﾄ(0508以降)'!$C$28="×","",IF(AND(踏み台シート!N262=1,踏み台シート!N476=1),2,IF(踏み台シート!N262=1,1,""))),IF(AND(踏み台シート!N262=1,踏み台シート!N476=1),2,IF(踏み台シート!N262=1,1,"")))</f>
        <v/>
      </c>
      <c r="O52" s="307" t="str">
        <f>IF($O$8&gt;=DATE(2023,5,8),IF('別紙3-3_要件ﾁｪｯｸﾘｽﾄ(0508以降)'!$C$28="×","",IF(AND(踏み台シート!O262=1,踏み台シート!O476=1),2,IF(踏み台シート!O262=1,1,""))),IF(AND(踏み台シート!O262=1,踏み台シート!O476=1),2,IF(踏み台シート!O262=1,1,"")))</f>
        <v/>
      </c>
      <c r="P52" s="307" t="str">
        <f>IF($P$8&gt;=DATE(2023,5,8),IF('別紙3-3_要件ﾁｪｯｸﾘｽﾄ(0508以降)'!$C$28="×","",IF(AND(踏み台シート!P262=1,踏み台シート!P476=1),2,IF(踏み台シート!P262=1,1,""))),IF(AND(踏み台シート!P262=1,踏み台シート!P476=1),2,IF(踏み台シート!P262=1,1,"")))</f>
        <v/>
      </c>
      <c r="Q52" s="307" t="str">
        <f>IF($Q$8&gt;=DATE(2023,5,8),IF('別紙3-3_要件ﾁｪｯｸﾘｽﾄ(0508以降)'!$C$28="×","",IF(AND(踏み台シート!Q262=1,踏み台シート!Q476=1),2,IF(踏み台シート!Q262=1,1,""))),IF(AND(踏み台シート!Q262=1,踏み台シート!Q476=1),2,IF(踏み台シート!Q262=1,1,"")))</f>
        <v/>
      </c>
      <c r="R52" s="307" t="str">
        <f>IF($R$8&gt;=DATE(2023,5,8),IF('別紙3-3_要件ﾁｪｯｸﾘｽﾄ(0508以降)'!$C$28="×","",IF(AND(踏み台シート!R262=1,踏み台シート!R476=1),2,IF(踏み台シート!R262=1,1,""))),IF(AND(踏み台シート!R262=1,踏み台シート!R476=1),2,IF(踏み台シート!R262=1,1,"")))</f>
        <v/>
      </c>
      <c r="S52" s="307" t="str">
        <f>IF($S$8&gt;=DATE(2023,5,8),IF('別紙3-3_要件ﾁｪｯｸﾘｽﾄ(0508以降)'!$C$28="×","",IF(AND(踏み台シート!S262=1,踏み台シート!S476=1),2,IF(踏み台シート!S262=1,1,""))),IF(AND(踏み台シート!S262=1,踏み台シート!S476=1),2,IF(踏み台シート!S262=1,1,"")))</f>
        <v/>
      </c>
      <c r="T52" s="307" t="str">
        <f>IF($T$8&gt;=DATE(2023,5,8),IF('別紙3-3_要件ﾁｪｯｸﾘｽﾄ(0508以降)'!$C$28="×","",IF(AND(踏み台シート!T262=1,踏み台シート!T476=1),2,IF(踏み台シート!T262=1,1,""))),IF(AND(踏み台シート!T262=1,踏み台シート!T476=1),2,IF(踏み台シート!T262=1,1,"")))</f>
        <v/>
      </c>
      <c r="U52" s="307" t="str">
        <f>IF($U$8&gt;=DATE(2023,5,8),IF('別紙3-3_要件ﾁｪｯｸﾘｽﾄ(0508以降)'!$C$28="×","",IF(AND(踏み台シート!U262=1,踏み台シート!U476=1),2,IF(踏み台シート!U262=1,1,""))),IF(AND(踏み台シート!U262=1,踏み台シート!U476=1),2,IF(踏み台シート!U262=1,1,"")))</f>
        <v/>
      </c>
      <c r="V52" s="307" t="str">
        <f>IF($V$8&gt;=DATE(2023,5,8),IF('別紙3-3_要件ﾁｪｯｸﾘｽﾄ(0508以降)'!$C$28="×","",IF(AND(踏み台シート!V262=1,踏み台シート!V476=1),2,IF(踏み台シート!V262=1,1,""))),IF(AND(踏み台シート!V262=1,踏み台シート!V476=1),2,IF(踏み台シート!V262=1,1,"")))</f>
        <v/>
      </c>
      <c r="W52" s="307" t="str">
        <f>IF($W$8&gt;=DATE(2023,5,8),IF('別紙3-3_要件ﾁｪｯｸﾘｽﾄ(0508以降)'!$C$28="×","",IF(AND(踏み台シート!W262=1,踏み台シート!W476=1),2,IF(踏み台シート!W262=1,1,""))),IF(AND(踏み台シート!W262=1,踏み台シート!W476=1),2,IF(踏み台シート!W262=1,1,"")))</f>
        <v/>
      </c>
      <c r="X52" s="307" t="str">
        <f>IF($X$8&gt;=DATE(2023,5,8),IF('別紙3-3_要件ﾁｪｯｸﾘｽﾄ(0508以降)'!$C$28="×","",IF(AND(踏み台シート!X262=1,踏み台シート!X476=1),2,IF(踏み台シート!X262=1,1,""))),IF(AND(踏み台シート!X262=1,踏み台シート!X476=1),2,IF(踏み台シート!X262=1,1,"")))</f>
        <v/>
      </c>
      <c r="Y52" s="307" t="str">
        <f>IF($Y$8&gt;=DATE(2023,5,8),IF('別紙3-3_要件ﾁｪｯｸﾘｽﾄ(0508以降)'!$C$28="×","",IF(AND(踏み台シート!Y262=1,踏み台シート!Y476=1),2,IF(踏み台シート!Y262=1,1,""))),IF(AND(踏み台シート!Y262=1,踏み台シート!Y476=1),2,IF(踏み台シート!Y262=1,1,"")))</f>
        <v/>
      </c>
      <c r="Z52" s="307" t="str">
        <f>IF($Z$8&gt;=DATE(2023,5,8),IF('別紙3-3_要件ﾁｪｯｸﾘｽﾄ(0508以降)'!$C$28="×","",IF(AND(踏み台シート!Z262=1,踏み台シート!Z476=1),2,IF(踏み台シート!Z262=1,1,""))),IF(AND(踏み台シート!Z262=1,踏み台シート!Z476=1),2,IF(踏み台シート!Z262=1,1,"")))</f>
        <v/>
      </c>
      <c r="AA52" s="307" t="str">
        <f>IF($AA$8&gt;=DATE(2023,5,8),IF('別紙3-3_要件ﾁｪｯｸﾘｽﾄ(0508以降)'!$C$28="×","",IF(AND(踏み台シート!AA262=1,踏み台シート!AA476=1),2,IF(踏み台シート!AA262=1,1,""))),IF(AND(踏み台シート!AA262=1,踏み台シート!AA476=1),2,IF(踏み台シート!AA262=1,1,"")))</f>
        <v/>
      </c>
      <c r="AB52" s="307" t="str">
        <f>IF($AB$8&gt;=DATE(2023,5,8),IF('別紙3-3_要件ﾁｪｯｸﾘｽﾄ(0508以降)'!$C$28="×","",IF(AND(踏み台シート!AB262=1,踏み台シート!AB476=1),2,IF(踏み台シート!AB262=1,1,""))),IF(AND(踏み台シート!AB262=1,踏み台シート!AB476=1),2,IF(踏み台シート!AB262=1,1,"")))</f>
        <v/>
      </c>
      <c r="AC52" s="307" t="str">
        <f>IF($AC$8&gt;=DATE(2023,5,8),IF('別紙3-3_要件ﾁｪｯｸﾘｽﾄ(0508以降)'!$C$28="×","",IF(AND(踏み台シート!AC262=1,踏み台シート!AC476=1),2,IF(踏み台シート!AC262=1,1,""))),IF(AND(踏み台シート!AC262=1,踏み台シート!AC476=1),2,IF(踏み台シート!AC262=1,1,"")))</f>
        <v/>
      </c>
      <c r="AD52" s="307" t="str">
        <f>IF($AD$8&gt;=DATE(2023,5,8),IF('別紙3-3_要件ﾁｪｯｸﾘｽﾄ(0508以降)'!$C$28="×","",IF(AND(踏み台シート!AD262=1,踏み台シート!AD476=1),2,IF(踏み台シート!AD262=1,1,""))),IF(AND(踏み台シート!AD262=1,踏み台シート!AD476=1),2,IF(踏み台シート!AD262=1,1,"")))</f>
        <v/>
      </c>
      <c r="AE52" s="307" t="str">
        <f>IF($AE$8&gt;=DATE(2023,5,8),IF('別紙3-3_要件ﾁｪｯｸﾘｽﾄ(0508以降)'!$C$28="×","",IF(AND(踏み台シート!AE262=1,踏み台シート!AE476=1),2,IF(踏み台シート!AE262=1,1,""))),IF(AND(踏み台シート!AE262=1,踏み台シート!AE476=1),2,IF(踏み台シート!AE262=1,1,"")))</f>
        <v/>
      </c>
      <c r="AF52" s="307" t="str">
        <f>IF($AF$8&gt;=DATE(2023,5,8),IF('別紙3-3_要件ﾁｪｯｸﾘｽﾄ(0508以降)'!$C$28="×","",IF(AND(踏み台シート!AF262=1,踏み台シート!AF476=1),2,IF(踏み台シート!AF262=1,1,""))),IF(AND(踏み台シート!AF262=1,踏み台シート!AF476=1),2,IF(踏み台シート!AF262=1,1,"")))</f>
        <v/>
      </c>
      <c r="AG52" s="307" t="str">
        <f>IF($AG$8&gt;=DATE(2023,5,8),IF('別紙3-3_要件ﾁｪｯｸﾘｽﾄ(0508以降)'!$C$28="×","",IF(AND(踏み台シート!AG262=1,踏み台シート!AG476=1),2,IF(踏み台シート!AG262=1,1,""))),IF(AND(踏み台シート!AG262=1,踏み台シート!AG476=1),2,IF(踏み台シート!AG262=1,1,"")))</f>
        <v/>
      </c>
      <c r="AH52" s="307" t="str">
        <f>IF($AH$8&gt;=DATE(2023,5,8),IF('別紙3-3_要件ﾁｪｯｸﾘｽﾄ(0508以降)'!$C$28="×","",IF(AND(踏み台シート!AH262=1,踏み台シート!AH476=1),2,IF(踏み台シート!AH262=1,1,""))),IF(AND(踏み台シート!AH262=1,踏み台シート!AH476=1),2,IF(踏み台シート!AH262=1,1,"")))</f>
        <v/>
      </c>
      <c r="AI52" s="307" t="str">
        <f>IF($AI$8&gt;=DATE(2023,5,8),IF('別紙3-3_要件ﾁｪｯｸﾘｽﾄ(0508以降)'!$C$28="×","",IF(AND(踏み台シート!AI262=1,踏み台シート!AI476=1),2,IF(踏み台シート!AI262=1,1,""))),IF(AND(踏み台シート!AI262=1,踏み台シート!AI476=1),2,IF(踏み台シート!AI262=1,1,"")))</f>
        <v/>
      </c>
      <c r="AJ52" s="307" t="str">
        <f>IF($AJ$8&gt;=DATE(2023,5,8),IF('別紙3-3_要件ﾁｪｯｸﾘｽﾄ(0508以降)'!$C$28="×","",IF(AND(踏み台シート!AJ262=1,踏み台シート!AJ476=1),2,IF(踏み台シート!AJ262=1,1,""))),IF(AND(踏み台シート!AJ262=1,踏み台シート!AJ476=1),2,IF(踏み台シート!AJ262=1,1,"")))</f>
        <v/>
      </c>
      <c r="AK52" s="307" t="str">
        <f>IF($AK$8&gt;=DATE(2023,5,8),IF('別紙3-3_要件ﾁｪｯｸﾘｽﾄ(0508以降)'!$C$28="×","",IF(AND(踏み台シート!AK262=1,踏み台シート!AK476=1),2,IF(踏み台シート!AK262=1,1,""))),IF(AND(踏み台シート!AK262=1,踏み台シート!AK476=1),2,IF(踏み台シート!AK262=1,1,"")))</f>
        <v/>
      </c>
      <c r="AL52" s="307" t="str">
        <f>IF($AL$8&gt;=DATE(2023,5,8),IF('別紙3-3_要件ﾁｪｯｸﾘｽﾄ(0508以降)'!$C$28="×","",IF(AND(踏み台シート!AL262=1,踏み台シート!AL476=1),2,IF(踏み台シート!AL262=1,1,""))),IF(AND(踏み台シート!AL262=1,踏み台シート!AL476=1),2,IF(踏み台シート!AL262=1,1,"")))</f>
        <v/>
      </c>
      <c r="AM52" s="307" t="str">
        <f>IF($AM$8&gt;=DATE(2023,5,8),IF('別紙3-3_要件ﾁｪｯｸﾘｽﾄ(0508以降)'!$C$28="×","",IF(AND(踏み台シート!AM262=1,踏み台シート!AM476=1),2,IF(踏み台シート!AM262=1,1,""))),IF(AND(踏み台シート!AM262=1,踏み台シート!AM476=1),2,IF(踏み台シート!AM262=1,1,"")))</f>
        <v/>
      </c>
      <c r="AN52" s="307" t="str">
        <f>IF($AN$8&gt;=DATE(2023,5,8),IF('別紙3-3_要件ﾁｪｯｸﾘｽﾄ(0508以降)'!$C$28="×","",IF(AND(踏み台シート!AN262=1,踏み台シート!AN476=1),2,IF(踏み台シート!AN262=1,1,""))),IF(AND(踏み台シート!AN262=1,踏み台シート!AN476=1),2,IF(踏み台シート!AN262=1,1,"")))</f>
        <v/>
      </c>
      <c r="AO52" s="307" t="str">
        <f>IF($AO$8&gt;=DATE(2023,5,8),IF('別紙3-3_要件ﾁｪｯｸﾘｽﾄ(0508以降)'!$C$28="×","",IF(AND(踏み台シート!AO262=1,踏み台シート!AO476=1),2,IF(踏み台シート!AO262=1,1,""))),IF(AND(踏み台シート!AO262=1,踏み台シート!AO476=1),2,IF(踏み台シート!AO262=1,1,"")))</f>
        <v/>
      </c>
      <c r="AP52" s="307" t="str">
        <f>IF($AP$8&gt;=DATE(2023,5,8),IF('別紙3-3_要件ﾁｪｯｸﾘｽﾄ(0508以降)'!$C$28="×","",IF(AND(踏み台シート!AP262=1,踏み台シート!AP476=1),2,IF(踏み台シート!AP262=1,1,""))),IF(AND(踏み台シート!AP262=1,踏み台シート!AP476=1),2,IF(踏み台シート!AP262=1,1,"")))</f>
        <v/>
      </c>
      <c r="AQ52" s="307" t="str">
        <f>IF($AQ$8&gt;=DATE(2023,5,8),IF('別紙3-3_要件ﾁｪｯｸﾘｽﾄ(0508以降)'!$C$28="×","",IF(AND(踏み台シート!AQ262=1,踏み台シート!AQ476=1),2,IF(踏み台シート!AQ262=1,1,""))),IF(AND(踏み台シート!AQ262=1,踏み台シート!AQ476=1),2,IF(踏み台シート!AQ262=1,1,"")))</f>
        <v/>
      </c>
      <c r="AR52" s="307" t="str">
        <f>IF($AR$8&gt;=DATE(2023,5,8),IF('別紙3-3_要件ﾁｪｯｸﾘｽﾄ(0508以降)'!$C$28="×","",IF(AND(踏み台シート!AR262=1,踏み台シート!AR476=1),2,IF(踏み台シート!AR262=1,1,""))),IF(AND(踏み台シート!AR262=1,踏み台シート!AR476=1),2,IF(踏み台シート!AR262=1,1,"")))</f>
        <v/>
      </c>
      <c r="AS52" s="307" t="str">
        <f>IF($AS$8&gt;=DATE(2023,5,8),IF('別紙3-3_要件ﾁｪｯｸﾘｽﾄ(0508以降)'!$C$28="×","",IF(AND(踏み台シート!AS262=1,踏み台シート!AS476=1),2,IF(踏み台シート!AS262=1,1,""))),IF(AND(踏み台シート!AS262=1,踏み台シート!AS476=1),2,IF(踏み台シート!AS262=1,1,"")))</f>
        <v/>
      </c>
      <c r="AT52" s="307" t="str">
        <f>IF($AT$8&gt;=DATE(2023,5,8),IF('別紙3-3_要件ﾁｪｯｸﾘｽﾄ(0508以降)'!$C$28="×","",IF(AND(踏み台シート!AT262=1,踏み台シート!AT476=1),2,IF(踏み台シート!AT262=1,1,""))),IF(AND(踏み台シート!AT262=1,踏み台シート!AT476=1),2,IF(踏み台シート!AT262=1,1,"")))</f>
        <v/>
      </c>
      <c r="AU52" s="307" t="str">
        <f>IF($AU$8&gt;=DATE(2023,5,8),IF('別紙3-3_要件ﾁｪｯｸﾘｽﾄ(0508以降)'!$C$28="×","",IF(AND(踏み台シート!AU262=1,踏み台シート!AU476=1),2,IF(踏み台シート!AU262=1,1,""))),IF(AND(踏み台シート!AU262=1,踏み台シート!AU476=1),2,IF(踏み台シート!AU262=1,1,"")))</f>
        <v/>
      </c>
      <c r="AV52" s="307" t="str">
        <f>IF($AV$8&gt;=DATE(2023,5,8),IF('別紙3-3_要件ﾁｪｯｸﾘｽﾄ(0508以降)'!$C$28="×","",IF(AND(踏み台シート!AV262=1,踏み台シート!AV476=1),2,IF(踏み台シート!AV262=1,1,""))),IF(AND(踏み台シート!AV262=1,踏み台シート!AV476=1),2,IF(踏み台シート!AV262=1,1,"")))</f>
        <v/>
      </c>
      <c r="AW52" s="307" t="str">
        <f>IF($AW$8&gt;=DATE(2023,5,8),IF('別紙3-3_要件ﾁｪｯｸﾘｽﾄ(0508以降)'!$C$28="×","",IF(AND(踏み台シート!AW262=1,踏み台シート!AW476=1),2,IF(踏み台シート!AW262=1,1,""))),IF(AND(踏み台シート!AW262=1,踏み台シート!AW476=1),2,IF(踏み台シート!AW262=1,1,"")))</f>
        <v/>
      </c>
      <c r="AX52" s="307" t="str">
        <f>IF($AX$8&gt;=DATE(2023,5,8),IF('別紙3-3_要件ﾁｪｯｸﾘｽﾄ(0508以降)'!$C$28="×","",IF(AND(踏み台シート!AX262=1,踏み台シート!AX476=1),2,IF(踏み台シート!AX262=1,1,""))),IF(AND(踏み台シート!AX262=1,踏み台シート!AX476=1),2,IF(踏み台シート!AX262=1,1,"")))</f>
        <v/>
      </c>
      <c r="AY52" s="307" t="str">
        <f>IF($AY$8&gt;=DATE(2023,5,8),IF('別紙3-3_要件ﾁｪｯｸﾘｽﾄ(0508以降)'!$C$28="×","",IF(AND(踏み台シート!AY262=1,踏み台シート!AY476=1),2,IF(踏み台シート!AY262=1,1,""))),IF(AND(踏み台シート!AY262=1,踏み台シート!AY476=1),2,IF(踏み台シート!AY262=1,1,"")))</f>
        <v/>
      </c>
      <c r="AZ52" s="307" t="str">
        <f>IF($AZ$8&gt;=DATE(2023,5,8),IF('別紙3-3_要件ﾁｪｯｸﾘｽﾄ(0508以降)'!$C$28="×","",IF(AND(踏み台シート!AZ262=1,踏み台シート!AZ476=1),2,IF(踏み台シート!AZ262=1,1,""))),IF(AND(踏み台シート!AZ262=1,踏み台シート!AZ476=1),2,IF(踏み台シート!AZ262=1,1,"")))</f>
        <v/>
      </c>
      <c r="BA52" s="307" t="str">
        <f>IF($BA$8&gt;=DATE(2023,5,8),IF('別紙3-3_要件ﾁｪｯｸﾘｽﾄ(0508以降)'!$C$28="×","",IF(AND(踏み台シート!BA262=1,踏み台シート!BA476=1),2,IF(踏み台シート!BA262=1,1,""))),IF(AND(踏み台シート!BA262=1,踏み台シート!BA476=1),2,IF(踏み台シート!BA262=1,1,"")))</f>
        <v/>
      </c>
      <c r="BB52" s="311" t="str">
        <f t="shared" si="6"/>
        <v/>
      </c>
      <c r="BC52" s="300" t="str">
        <f t="shared" si="7"/>
        <v/>
      </c>
      <c r="BD52" s="300" t="str">
        <f t="shared" si="8"/>
        <v/>
      </c>
    </row>
    <row r="53" spans="1:56" ht="24" hidden="1" customHeight="1">
      <c r="A53" s="307" t="str">
        <f t="shared" si="9"/>
        <v/>
      </c>
      <c r="B53" s="313" t="str">
        <f>IF('別紙3-1_区分⑤所要額内訳'!B55="","",'別紙3-1_区分⑤所要額内訳'!B55)</f>
        <v/>
      </c>
      <c r="C53" s="307" t="str">
        <f>IF('別紙3-1_区分⑤所要額内訳'!C55="","",'別紙3-1_区分⑤所要額内訳'!C55)</f>
        <v/>
      </c>
      <c r="D53" s="307">
        <f>IF($D$8&gt;=DATE(2023,5,8),IF('別紙3-3_要件ﾁｪｯｸﾘｽﾄ(0508以降)'!$C$28="×","",IF(AND(踏み台シート!D263=1,踏み台シート!D477=1),2,IF(踏み台シート!D263=1,1,""))),IF(AND(踏み台シート!D263=1,踏み台シート!D477=1),2,IF(踏み台シート!D263=1,1,"")))</f>
        <v>1</v>
      </c>
      <c r="E53" s="307" t="str">
        <f>IF($E$8&gt;=DATE(2023,5,8),IF('別紙3-3_要件ﾁｪｯｸﾘｽﾄ(0508以降)'!$C$28="×","",IF(AND(踏み台シート!E263=1,踏み台シート!E477=1),2,IF(踏み台シート!E263=1,1,""))),IF(AND(踏み台シート!E263=1,踏み台シート!E477=1),2,IF(踏み台シート!E263=1,1,"")))</f>
        <v/>
      </c>
      <c r="F53" s="307" t="str">
        <f>IF($F$8&gt;=DATE(2023,5,8),IF('別紙3-3_要件ﾁｪｯｸﾘｽﾄ(0508以降)'!$C$28="×","",IF(AND(踏み台シート!F263=1,踏み台シート!F477=1),2,IF(踏み台シート!F263=1,1,""))),IF(AND(踏み台シート!F263=1,踏み台シート!F477=1),2,IF(踏み台シート!F263=1,1,"")))</f>
        <v/>
      </c>
      <c r="G53" s="307" t="str">
        <f>IF($G$8&gt;=DATE(2023,5,8),IF('別紙3-3_要件ﾁｪｯｸﾘｽﾄ(0508以降)'!$C$28="×","",IF(AND(踏み台シート!G263=1,踏み台シート!G477=1),2,IF(踏み台シート!G263=1,1,""))),IF(AND(踏み台シート!G263=1,踏み台シート!G477=1),2,IF(踏み台シート!G263=1,1,"")))</f>
        <v/>
      </c>
      <c r="H53" s="307" t="str">
        <f>IF($H$8&gt;=DATE(2023,5,8),IF('別紙3-3_要件ﾁｪｯｸﾘｽﾄ(0508以降)'!$C$28="×","",IF(AND(踏み台シート!H263=1,踏み台シート!H477=1),2,IF(踏み台シート!H263=1,1,""))),IF(AND(踏み台シート!H263=1,踏み台シート!H477=1),2,IF(踏み台シート!H263=1,1,"")))</f>
        <v/>
      </c>
      <c r="I53" s="307" t="str">
        <f>IF($I$8&gt;=DATE(2023,5,8),IF('別紙3-3_要件ﾁｪｯｸﾘｽﾄ(0508以降)'!$C$28="×","",IF(AND(踏み台シート!I263=1,踏み台シート!I477=1),2,IF(踏み台シート!I263=1,1,""))),IF(AND(踏み台シート!I263=1,踏み台シート!I477=1),2,IF(踏み台シート!I263=1,1,"")))</f>
        <v/>
      </c>
      <c r="J53" s="307" t="str">
        <f>IF($J$8&gt;=DATE(2023,5,8),IF('別紙3-3_要件ﾁｪｯｸﾘｽﾄ(0508以降)'!$C$28="×","",IF(AND(踏み台シート!J263=1,踏み台シート!J477=1),2,IF(踏み台シート!J263=1,1,""))),IF(AND(踏み台シート!J263=1,踏み台シート!J477=1),2,IF(踏み台シート!J263=1,1,"")))</f>
        <v/>
      </c>
      <c r="K53" s="307" t="str">
        <f>IF($K$8&gt;=DATE(2023,5,8),IF('別紙3-3_要件ﾁｪｯｸﾘｽﾄ(0508以降)'!$C$28="×","",IF(AND(踏み台シート!K263=1,踏み台シート!K477=1),2,IF(踏み台シート!K263=1,1,""))),IF(AND(踏み台シート!K263=1,踏み台シート!K477=1),2,IF(踏み台シート!K263=1,1,"")))</f>
        <v/>
      </c>
      <c r="L53" s="307" t="str">
        <f>IF($L$8&gt;=DATE(2023,5,8),IF('別紙3-3_要件ﾁｪｯｸﾘｽﾄ(0508以降)'!$C$28="×","",IF(AND(踏み台シート!L263=1,踏み台シート!L477=1),2,IF(踏み台シート!L263=1,1,""))),IF(AND(踏み台シート!L263=1,踏み台シート!L477=1),2,IF(踏み台シート!L263=1,1,"")))</f>
        <v/>
      </c>
      <c r="M53" s="307" t="str">
        <f>IF($M$8&gt;=DATE(2023,5,8),IF('別紙3-3_要件ﾁｪｯｸﾘｽﾄ(0508以降)'!$C$28="×","",IF(AND(踏み台シート!M263=1,踏み台シート!M477=1),2,IF(踏み台シート!M263=1,1,""))),IF(AND(踏み台シート!M263=1,踏み台シート!M477=1),2,IF(踏み台シート!M263=1,1,"")))</f>
        <v/>
      </c>
      <c r="N53" s="307" t="str">
        <f>IF($N$8&gt;=DATE(2023,5,8),IF('別紙3-3_要件ﾁｪｯｸﾘｽﾄ(0508以降)'!$C$28="×","",IF(AND(踏み台シート!N263=1,踏み台シート!N477=1),2,IF(踏み台シート!N263=1,1,""))),IF(AND(踏み台シート!N263=1,踏み台シート!N477=1),2,IF(踏み台シート!N263=1,1,"")))</f>
        <v/>
      </c>
      <c r="O53" s="307" t="str">
        <f>IF($O$8&gt;=DATE(2023,5,8),IF('別紙3-3_要件ﾁｪｯｸﾘｽﾄ(0508以降)'!$C$28="×","",IF(AND(踏み台シート!O263=1,踏み台シート!O477=1),2,IF(踏み台シート!O263=1,1,""))),IF(AND(踏み台シート!O263=1,踏み台シート!O477=1),2,IF(踏み台シート!O263=1,1,"")))</f>
        <v/>
      </c>
      <c r="P53" s="307" t="str">
        <f>IF($P$8&gt;=DATE(2023,5,8),IF('別紙3-3_要件ﾁｪｯｸﾘｽﾄ(0508以降)'!$C$28="×","",IF(AND(踏み台シート!P263=1,踏み台シート!P477=1),2,IF(踏み台シート!P263=1,1,""))),IF(AND(踏み台シート!P263=1,踏み台シート!P477=1),2,IF(踏み台シート!P263=1,1,"")))</f>
        <v/>
      </c>
      <c r="Q53" s="307" t="str">
        <f>IF($Q$8&gt;=DATE(2023,5,8),IF('別紙3-3_要件ﾁｪｯｸﾘｽﾄ(0508以降)'!$C$28="×","",IF(AND(踏み台シート!Q263=1,踏み台シート!Q477=1),2,IF(踏み台シート!Q263=1,1,""))),IF(AND(踏み台シート!Q263=1,踏み台シート!Q477=1),2,IF(踏み台シート!Q263=1,1,"")))</f>
        <v/>
      </c>
      <c r="R53" s="307" t="str">
        <f>IF($R$8&gt;=DATE(2023,5,8),IF('別紙3-3_要件ﾁｪｯｸﾘｽﾄ(0508以降)'!$C$28="×","",IF(AND(踏み台シート!R263=1,踏み台シート!R477=1),2,IF(踏み台シート!R263=1,1,""))),IF(AND(踏み台シート!R263=1,踏み台シート!R477=1),2,IF(踏み台シート!R263=1,1,"")))</f>
        <v/>
      </c>
      <c r="S53" s="307" t="str">
        <f>IF($S$8&gt;=DATE(2023,5,8),IF('別紙3-3_要件ﾁｪｯｸﾘｽﾄ(0508以降)'!$C$28="×","",IF(AND(踏み台シート!S263=1,踏み台シート!S477=1),2,IF(踏み台シート!S263=1,1,""))),IF(AND(踏み台シート!S263=1,踏み台シート!S477=1),2,IF(踏み台シート!S263=1,1,"")))</f>
        <v/>
      </c>
      <c r="T53" s="307" t="str">
        <f>IF($T$8&gt;=DATE(2023,5,8),IF('別紙3-3_要件ﾁｪｯｸﾘｽﾄ(0508以降)'!$C$28="×","",IF(AND(踏み台シート!T263=1,踏み台シート!T477=1),2,IF(踏み台シート!T263=1,1,""))),IF(AND(踏み台シート!T263=1,踏み台シート!T477=1),2,IF(踏み台シート!T263=1,1,"")))</f>
        <v/>
      </c>
      <c r="U53" s="307" t="str">
        <f>IF($U$8&gt;=DATE(2023,5,8),IF('別紙3-3_要件ﾁｪｯｸﾘｽﾄ(0508以降)'!$C$28="×","",IF(AND(踏み台シート!U263=1,踏み台シート!U477=1),2,IF(踏み台シート!U263=1,1,""))),IF(AND(踏み台シート!U263=1,踏み台シート!U477=1),2,IF(踏み台シート!U263=1,1,"")))</f>
        <v/>
      </c>
      <c r="V53" s="307" t="str">
        <f>IF($V$8&gt;=DATE(2023,5,8),IF('別紙3-3_要件ﾁｪｯｸﾘｽﾄ(0508以降)'!$C$28="×","",IF(AND(踏み台シート!V263=1,踏み台シート!V477=1),2,IF(踏み台シート!V263=1,1,""))),IF(AND(踏み台シート!V263=1,踏み台シート!V477=1),2,IF(踏み台シート!V263=1,1,"")))</f>
        <v/>
      </c>
      <c r="W53" s="307" t="str">
        <f>IF($W$8&gt;=DATE(2023,5,8),IF('別紙3-3_要件ﾁｪｯｸﾘｽﾄ(0508以降)'!$C$28="×","",IF(AND(踏み台シート!W263=1,踏み台シート!W477=1),2,IF(踏み台シート!W263=1,1,""))),IF(AND(踏み台シート!W263=1,踏み台シート!W477=1),2,IF(踏み台シート!W263=1,1,"")))</f>
        <v/>
      </c>
      <c r="X53" s="307" t="str">
        <f>IF($X$8&gt;=DATE(2023,5,8),IF('別紙3-3_要件ﾁｪｯｸﾘｽﾄ(0508以降)'!$C$28="×","",IF(AND(踏み台シート!X263=1,踏み台シート!X477=1),2,IF(踏み台シート!X263=1,1,""))),IF(AND(踏み台シート!X263=1,踏み台シート!X477=1),2,IF(踏み台シート!X263=1,1,"")))</f>
        <v/>
      </c>
      <c r="Y53" s="307" t="str">
        <f>IF($Y$8&gt;=DATE(2023,5,8),IF('別紙3-3_要件ﾁｪｯｸﾘｽﾄ(0508以降)'!$C$28="×","",IF(AND(踏み台シート!Y263=1,踏み台シート!Y477=1),2,IF(踏み台シート!Y263=1,1,""))),IF(AND(踏み台シート!Y263=1,踏み台シート!Y477=1),2,IF(踏み台シート!Y263=1,1,"")))</f>
        <v/>
      </c>
      <c r="Z53" s="307" t="str">
        <f>IF($Z$8&gt;=DATE(2023,5,8),IF('別紙3-3_要件ﾁｪｯｸﾘｽﾄ(0508以降)'!$C$28="×","",IF(AND(踏み台シート!Z263=1,踏み台シート!Z477=1),2,IF(踏み台シート!Z263=1,1,""))),IF(AND(踏み台シート!Z263=1,踏み台シート!Z477=1),2,IF(踏み台シート!Z263=1,1,"")))</f>
        <v/>
      </c>
      <c r="AA53" s="307" t="str">
        <f>IF($AA$8&gt;=DATE(2023,5,8),IF('別紙3-3_要件ﾁｪｯｸﾘｽﾄ(0508以降)'!$C$28="×","",IF(AND(踏み台シート!AA263=1,踏み台シート!AA477=1),2,IF(踏み台シート!AA263=1,1,""))),IF(AND(踏み台シート!AA263=1,踏み台シート!AA477=1),2,IF(踏み台シート!AA263=1,1,"")))</f>
        <v/>
      </c>
      <c r="AB53" s="307" t="str">
        <f>IF($AB$8&gt;=DATE(2023,5,8),IF('別紙3-3_要件ﾁｪｯｸﾘｽﾄ(0508以降)'!$C$28="×","",IF(AND(踏み台シート!AB263=1,踏み台シート!AB477=1),2,IF(踏み台シート!AB263=1,1,""))),IF(AND(踏み台シート!AB263=1,踏み台シート!AB477=1),2,IF(踏み台シート!AB263=1,1,"")))</f>
        <v/>
      </c>
      <c r="AC53" s="307" t="str">
        <f>IF($AC$8&gt;=DATE(2023,5,8),IF('別紙3-3_要件ﾁｪｯｸﾘｽﾄ(0508以降)'!$C$28="×","",IF(AND(踏み台シート!AC263=1,踏み台シート!AC477=1),2,IF(踏み台シート!AC263=1,1,""))),IF(AND(踏み台シート!AC263=1,踏み台シート!AC477=1),2,IF(踏み台シート!AC263=1,1,"")))</f>
        <v/>
      </c>
      <c r="AD53" s="307" t="str">
        <f>IF($AD$8&gt;=DATE(2023,5,8),IF('別紙3-3_要件ﾁｪｯｸﾘｽﾄ(0508以降)'!$C$28="×","",IF(AND(踏み台シート!AD263=1,踏み台シート!AD477=1),2,IF(踏み台シート!AD263=1,1,""))),IF(AND(踏み台シート!AD263=1,踏み台シート!AD477=1),2,IF(踏み台シート!AD263=1,1,"")))</f>
        <v/>
      </c>
      <c r="AE53" s="307" t="str">
        <f>IF($AE$8&gt;=DATE(2023,5,8),IF('別紙3-3_要件ﾁｪｯｸﾘｽﾄ(0508以降)'!$C$28="×","",IF(AND(踏み台シート!AE263=1,踏み台シート!AE477=1),2,IF(踏み台シート!AE263=1,1,""))),IF(AND(踏み台シート!AE263=1,踏み台シート!AE477=1),2,IF(踏み台シート!AE263=1,1,"")))</f>
        <v/>
      </c>
      <c r="AF53" s="307" t="str">
        <f>IF($AF$8&gt;=DATE(2023,5,8),IF('別紙3-3_要件ﾁｪｯｸﾘｽﾄ(0508以降)'!$C$28="×","",IF(AND(踏み台シート!AF263=1,踏み台シート!AF477=1),2,IF(踏み台シート!AF263=1,1,""))),IF(AND(踏み台シート!AF263=1,踏み台シート!AF477=1),2,IF(踏み台シート!AF263=1,1,"")))</f>
        <v/>
      </c>
      <c r="AG53" s="307" t="str">
        <f>IF($AG$8&gt;=DATE(2023,5,8),IF('別紙3-3_要件ﾁｪｯｸﾘｽﾄ(0508以降)'!$C$28="×","",IF(AND(踏み台シート!AG263=1,踏み台シート!AG477=1),2,IF(踏み台シート!AG263=1,1,""))),IF(AND(踏み台シート!AG263=1,踏み台シート!AG477=1),2,IF(踏み台シート!AG263=1,1,"")))</f>
        <v/>
      </c>
      <c r="AH53" s="307" t="str">
        <f>IF($AH$8&gt;=DATE(2023,5,8),IF('別紙3-3_要件ﾁｪｯｸﾘｽﾄ(0508以降)'!$C$28="×","",IF(AND(踏み台シート!AH263=1,踏み台シート!AH477=1),2,IF(踏み台シート!AH263=1,1,""))),IF(AND(踏み台シート!AH263=1,踏み台シート!AH477=1),2,IF(踏み台シート!AH263=1,1,"")))</f>
        <v/>
      </c>
      <c r="AI53" s="307" t="str">
        <f>IF($AI$8&gt;=DATE(2023,5,8),IF('別紙3-3_要件ﾁｪｯｸﾘｽﾄ(0508以降)'!$C$28="×","",IF(AND(踏み台シート!AI263=1,踏み台シート!AI477=1),2,IF(踏み台シート!AI263=1,1,""))),IF(AND(踏み台シート!AI263=1,踏み台シート!AI477=1),2,IF(踏み台シート!AI263=1,1,"")))</f>
        <v/>
      </c>
      <c r="AJ53" s="307" t="str">
        <f>IF($AJ$8&gt;=DATE(2023,5,8),IF('別紙3-3_要件ﾁｪｯｸﾘｽﾄ(0508以降)'!$C$28="×","",IF(AND(踏み台シート!AJ263=1,踏み台シート!AJ477=1),2,IF(踏み台シート!AJ263=1,1,""))),IF(AND(踏み台シート!AJ263=1,踏み台シート!AJ477=1),2,IF(踏み台シート!AJ263=1,1,"")))</f>
        <v/>
      </c>
      <c r="AK53" s="307" t="str">
        <f>IF($AK$8&gt;=DATE(2023,5,8),IF('別紙3-3_要件ﾁｪｯｸﾘｽﾄ(0508以降)'!$C$28="×","",IF(AND(踏み台シート!AK263=1,踏み台シート!AK477=1),2,IF(踏み台シート!AK263=1,1,""))),IF(AND(踏み台シート!AK263=1,踏み台シート!AK477=1),2,IF(踏み台シート!AK263=1,1,"")))</f>
        <v/>
      </c>
      <c r="AL53" s="307" t="str">
        <f>IF($AL$8&gt;=DATE(2023,5,8),IF('別紙3-3_要件ﾁｪｯｸﾘｽﾄ(0508以降)'!$C$28="×","",IF(AND(踏み台シート!AL263=1,踏み台シート!AL477=1),2,IF(踏み台シート!AL263=1,1,""))),IF(AND(踏み台シート!AL263=1,踏み台シート!AL477=1),2,IF(踏み台シート!AL263=1,1,"")))</f>
        <v/>
      </c>
      <c r="AM53" s="307" t="str">
        <f>IF($AM$8&gt;=DATE(2023,5,8),IF('別紙3-3_要件ﾁｪｯｸﾘｽﾄ(0508以降)'!$C$28="×","",IF(AND(踏み台シート!AM263=1,踏み台シート!AM477=1),2,IF(踏み台シート!AM263=1,1,""))),IF(AND(踏み台シート!AM263=1,踏み台シート!AM477=1),2,IF(踏み台シート!AM263=1,1,"")))</f>
        <v/>
      </c>
      <c r="AN53" s="307" t="str">
        <f>IF($AN$8&gt;=DATE(2023,5,8),IF('別紙3-3_要件ﾁｪｯｸﾘｽﾄ(0508以降)'!$C$28="×","",IF(AND(踏み台シート!AN263=1,踏み台シート!AN477=1),2,IF(踏み台シート!AN263=1,1,""))),IF(AND(踏み台シート!AN263=1,踏み台シート!AN477=1),2,IF(踏み台シート!AN263=1,1,"")))</f>
        <v/>
      </c>
      <c r="AO53" s="307" t="str">
        <f>IF($AO$8&gt;=DATE(2023,5,8),IF('別紙3-3_要件ﾁｪｯｸﾘｽﾄ(0508以降)'!$C$28="×","",IF(AND(踏み台シート!AO263=1,踏み台シート!AO477=1),2,IF(踏み台シート!AO263=1,1,""))),IF(AND(踏み台シート!AO263=1,踏み台シート!AO477=1),2,IF(踏み台シート!AO263=1,1,"")))</f>
        <v/>
      </c>
      <c r="AP53" s="307" t="str">
        <f>IF($AP$8&gt;=DATE(2023,5,8),IF('別紙3-3_要件ﾁｪｯｸﾘｽﾄ(0508以降)'!$C$28="×","",IF(AND(踏み台シート!AP263=1,踏み台シート!AP477=1),2,IF(踏み台シート!AP263=1,1,""))),IF(AND(踏み台シート!AP263=1,踏み台シート!AP477=1),2,IF(踏み台シート!AP263=1,1,"")))</f>
        <v/>
      </c>
      <c r="AQ53" s="307" t="str">
        <f>IF($AQ$8&gt;=DATE(2023,5,8),IF('別紙3-3_要件ﾁｪｯｸﾘｽﾄ(0508以降)'!$C$28="×","",IF(AND(踏み台シート!AQ263=1,踏み台シート!AQ477=1),2,IF(踏み台シート!AQ263=1,1,""))),IF(AND(踏み台シート!AQ263=1,踏み台シート!AQ477=1),2,IF(踏み台シート!AQ263=1,1,"")))</f>
        <v/>
      </c>
      <c r="AR53" s="307" t="str">
        <f>IF($AR$8&gt;=DATE(2023,5,8),IF('別紙3-3_要件ﾁｪｯｸﾘｽﾄ(0508以降)'!$C$28="×","",IF(AND(踏み台シート!AR263=1,踏み台シート!AR477=1),2,IF(踏み台シート!AR263=1,1,""))),IF(AND(踏み台シート!AR263=1,踏み台シート!AR477=1),2,IF(踏み台シート!AR263=1,1,"")))</f>
        <v/>
      </c>
      <c r="AS53" s="307" t="str">
        <f>IF($AS$8&gt;=DATE(2023,5,8),IF('別紙3-3_要件ﾁｪｯｸﾘｽﾄ(0508以降)'!$C$28="×","",IF(AND(踏み台シート!AS263=1,踏み台シート!AS477=1),2,IF(踏み台シート!AS263=1,1,""))),IF(AND(踏み台シート!AS263=1,踏み台シート!AS477=1),2,IF(踏み台シート!AS263=1,1,"")))</f>
        <v/>
      </c>
      <c r="AT53" s="307" t="str">
        <f>IF($AT$8&gt;=DATE(2023,5,8),IF('別紙3-3_要件ﾁｪｯｸﾘｽﾄ(0508以降)'!$C$28="×","",IF(AND(踏み台シート!AT263=1,踏み台シート!AT477=1),2,IF(踏み台シート!AT263=1,1,""))),IF(AND(踏み台シート!AT263=1,踏み台シート!AT477=1),2,IF(踏み台シート!AT263=1,1,"")))</f>
        <v/>
      </c>
      <c r="AU53" s="307" t="str">
        <f>IF($AU$8&gt;=DATE(2023,5,8),IF('別紙3-3_要件ﾁｪｯｸﾘｽﾄ(0508以降)'!$C$28="×","",IF(AND(踏み台シート!AU263=1,踏み台シート!AU477=1),2,IF(踏み台シート!AU263=1,1,""))),IF(AND(踏み台シート!AU263=1,踏み台シート!AU477=1),2,IF(踏み台シート!AU263=1,1,"")))</f>
        <v/>
      </c>
      <c r="AV53" s="307" t="str">
        <f>IF($AV$8&gt;=DATE(2023,5,8),IF('別紙3-3_要件ﾁｪｯｸﾘｽﾄ(0508以降)'!$C$28="×","",IF(AND(踏み台シート!AV263=1,踏み台シート!AV477=1),2,IF(踏み台シート!AV263=1,1,""))),IF(AND(踏み台シート!AV263=1,踏み台シート!AV477=1),2,IF(踏み台シート!AV263=1,1,"")))</f>
        <v/>
      </c>
      <c r="AW53" s="307" t="str">
        <f>IF($AW$8&gt;=DATE(2023,5,8),IF('別紙3-3_要件ﾁｪｯｸﾘｽﾄ(0508以降)'!$C$28="×","",IF(AND(踏み台シート!AW263=1,踏み台シート!AW477=1),2,IF(踏み台シート!AW263=1,1,""))),IF(AND(踏み台シート!AW263=1,踏み台シート!AW477=1),2,IF(踏み台シート!AW263=1,1,"")))</f>
        <v/>
      </c>
      <c r="AX53" s="307" t="str">
        <f>IF($AX$8&gt;=DATE(2023,5,8),IF('別紙3-3_要件ﾁｪｯｸﾘｽﾄ(0508以降)'!$C$28="×","",IF(AND(踏み台シート!AX263=1,踏み台シート!AX477=1),2,IF(踏み台シート!AX263=1,1,""))),IF(AND(踏み台シート!AX263=1,踏み台シート!AX477=1),2,IF(踏み台シート!AX263=1,1,"")))</f>
        <v/>
      </c>
      <c r="AY53" s="307" t="str">
        <f>IF($AY$8&gt;=DATE(2023,5,8),IF('別紙3-3_要件ﾁｪｯｸﾘｽﾄ(0508以降)'!$C$28="×","",IF(AND(踏み台シート!AY263=1,踏み台シート!AY477=1),2,IF(踏み台シート!AY263=1,1,""))),IF(AND(踏み台シート!AY263=1,踏み台シート!AY477=1),2,IF(踏み台シート!AY263=1,1,"")))</f>
        <v/>
      </c>
      <c r="AZ53" s="307" t="str">
        <f>IF($AZ$8&gt;=DATE(2023,5,8),IF('別紙3-3_要件ﾁｪｯｸﾘｽﾄ(0508以降)'!$C$28="×","",IF(AND(踏み台シート!AZ263=1,踏み台シート!AZ477=1),2,IF(踏み台シート!AZ263=1,1,""))),IF(AND(踏み台シート!AZ263=1,踏み台シート!AZ477=1),2,IF(踏み台シート!AZ263=1,1,"")))</f>
        <v/>
      </c>
      <c r="BA53" s="307" t="str">
        <f>IF($BA$8&gt;=DATE(2023,5,8),IF('別紙3-3_要件ﾁｪｯｸﾘｽﾄ(0508以降)'!$C$28="×","",IF(AND(踏み台シート!BA263=1,踏み台シート!BA477=1),2,IF(踏み台シート!BA263=1,1,""))),IF(AND(踏み台シート!BA263=1,踏み台シート!BA477=1),2,IF(踏み台シート!BA263=1,1,"")))</f>
        <v/>
      </c>
      <c r="BB53" s="311" t="str">
        <f t="shared" si="6"/>
        <v/>
      </c>
      <c r="BC53" s="300" t="str">
        <f t="shared" si="7"/>
        <v/>
      </c>
      <c r="BD53" s="300" t="str">
        <f t="shared" si="8"/>
        <v/>
      </c>
    </row>
    <row r="54" spans="1:56" ht="24" hidden="1" customHeight="1">
      <c r="A54" s="307" t="str">
        <f t="shared" si="9"/>
        <v/>
      </c>
      <c r="B54" s="313" t="str">
        <f>IF('別紙3-1_区分⑤所要額内訳'!B56="","",'別紙3-1_区分⑤所要額内訳'!B56)</f>
        <v/>
      </c>
      <c r="C54" s="307" t="str">
        <f>IF('別紙3-1_区分⑤所要額内訳'!C56="","",'別紙3-1_区分⑤所要額内訳'!C56)</f>
        <v/>
      </c>
      <c r="D54" s="307">
        <f>IF($D$8&gt;=DATE(2023,5,8),IF('別紙3-3_要件ﾁｪｯｸﾘｽﾄ(0508以降)'!$C$28="×","",IF(AND(踏み台シート!D264=1,踏み台シート!D478=1),2,IF(踏み台シート!D264=1,1,""))),IF(AND(踏み台シート!D264=1,踏み台シート!D478=1),2,IF(踏み台シート!D264=1,1,"")))</f>
        <v>1</v>
      </c>
      <c r="E54" s="307" t="str">
        <f>IF($E$8&gt;=DATE(2023,5,8),IF('別紙3-3_要件ﾁｪｯｸﾘｽﾄ(0508以降)'!$C$28="×","",IF(AND(踏み台シート!E264=1,踏み台シート!E478=1),2,IF(踏み台シート!E264=1,1,""))),IF(AND(踏み台シート!E264=1,踏み台シート!E478=1),2,IF(踏み台シート!E264=1,1,"")))</f>
        <v/>
      </c>
      <c r="F54" s="307" t="str">
        <f>IF($F$8&gt;=DATE(2023,5,8),IF('別紙3-3_要件ﾁｪｯｸﾘｽﾄ(0508以降)'!$C$28="×","",IF(AND(踏み台シート!F264=1,踏み台シート!F478=1),2,IF(踏み台シート!F264=1,1,""))),IF(AND(踏み台シート!F264=1,踏み台シート!F478=1),2,IF(踏み台シート!F264=1,1,"")))</f>
        <v/>
      </c>
      <c r="G54" s="307" t="str">
        <f>IF($G$8&gt;=DATE(2023,5,8),IF('別紙3-3_要件ﾁｪｯｸﾘｽﾄ(0508以降)'!$C$28="×","",IF(AND(踏み台シート!G264=1,踏み台シート!G478=1),2,IF(踏み台シート!G264=1,1,""))),IF(AND(踏み台シート!G264=1,踏み台シート!G478=1),2,IF(踏み台シート!G264=1,1,"")))</f>
        <v/>
      </c>
      <c r="H54" s="307" t="str">
        <f>IF($H$8&gt;=DATE(2023,5,8),IF('別紙3-3_要件ﾁｪｯｸﾘｽﾄ(0508以降)'!$C$28="×","",IF(AND(踏み台シート!H264=1,踏み台シート!H478=1),2,IF(踏み台シート!H264=1,1,""))),IF(AND(踏み台シート!H264=1,踏み台シート!H478=1),2,IF(踏み台シート!H264=1,1,"")))</f>
        <v/>
      </c>
      <c r="I54" s="307" t="str">
        <f>IF($I$8&gt;=DATE(2023,5,8),IF('別紙3-3_要件ﾁｪｯｸﾘｽﾄ(0508以降)'!$C$28="×","",IF(AND(踏み台シート!I264=1,踏み台シート!I478=1),2,IF(踏み台シート!I264=1,1,""))),IF(AND(踏み台シート!I264=1,踏み台シート!I478=1),2,IF(踏み台シート!I264=1,1,"")))</f>
        <v/>
      </c>
      <c r="J54" s="307" t="str">
        <f>IF($J$8&gt;=DATE(2023,5,8),IF('別紙3-3_要件ﾁｪｯｸﾘｽﾄ(0508以降)'!$C$28="×","",IF(AND(踏み台シート!J264=1,踏み台シート!J478=1),2,IF(踏み台シート!J264=1,1,""))),IF(AND(踏み台シート!J264=1,踏み台シート!J478=1),2,IF(踏み台シート!J264=1,1,"")))</f>
        <v/>
      </c>
      <c r="K54" s="307" t="str">
        <f>IF($K$8&gt;=DATE(2023,5,8),IF('別紙3-3_要件ﾁｪｯｸﾘｽﾄ(0508以降)'!$C$28="×","",IF(AND(踏み台シート!K264=1,踏み台シート!K478=1),2,IF(踏み台シート!K264=1,1,""))),IF(AND(踏み台シート!K264=1,踏み台シート!K478=1),2,IF(踏み台シート!K264=1,1,"")))</f>
        <v/>
      </c>
      <c r="L54" s="307" t="str">
        <f>IF($L$8&gt;=DATE(2023,5,8),IF('別紙3-3_要件ﾁｪｯｸﾘｽﾄ(0508以降)'!$C$28="×","",IF(AND(踏み台シート!L264=1,踏み台シート!L478=1),2,IF(踏み台シート!L264=1,1,""))),IF(AND(踏み台シート!L264=1,踏み台シート!L478=1),2,IF(踏み台シート!L264=1,1,"")))</f>
        <v/>
      </c>
      <c r="M54" s="307" t="str">
        <f>IF($M$8&gt;=DATE(2023,5,8),IF('別紙3-3_要件ﾁｪｯｸﾘｽﾄ(0508以降)'!$C$28="×","",IF(AND(踏み台シート!M264=1,踏み台シート!M478=1),2,IF(踏み台シート!M264=1,1,""))),IF(AND(踏み台シート!M264=1,踏み台シート!M478=1),2,IF(踏み台シート!M264=1,1,"")))</f>
        <v/>
      </c>
      <c r="N54" s="307" t="str">
        <f>IF($N$8&gt;=DATE(2023,5,8),IF('別紙3-3_要件ﾁｪｯｸﾘｽﾄ(0508以降)'!$C$28="×","",IF(AND(踏み台シート!N264=1,踏み台シート!N478=1),2,IF(踏み台シート!N264=1,1,""))),IF(AND(踏み台シート!N264=1,踏み台シート!N478=1),2,IF(踏み台シート!N264=1,1,"")))</f>
        <v/>
      </c>
      <c r="O54" s="307" t="str">
        <f>IF($O$8&gt;=DATE(2023,5,8),IF('別紙3-3_要件ﾁｪｯｸﾘｽﾄ(0508以降)'!$C$28="×","",IF(AND(踏み台シート!O264=1,踏み台シート!O478=1),2,IF(踏み台シート!O264=1,1,""))),IF(AND(踏み台シート!O264=1,踏み台シート!O478=1),2,IF(踏み台シート!O264=1,1,"")))</f>
        <v/>
      </c>
      <c r="P54" s="307" t="str">
        <f>IF($P$8&gt;=DATE(2023,5,8),IF('別紙3-3_要件ﾁｪｯｸﾘｽﾄ(0508以降)'!$C$28="×","",IF(AND(踏み台シート!P264=1,踏み台シート!P478=1),2,IF(踏み台シート!P264=1,1,""))),IF(AND(踏み台シート!P264=1,踏み台シート!P478=1),2,IF(踏み台シート!P264=1,1,"")))</f>
        <v/>
      </c>
      <c r="Q54" s="307" t="str">
        <f>IF($Q$8&gt;=DATE(2023,5,8),IF('別紙3-3_要件ﾁｪｯｸﾘｽﾄ(0508以降)'!$C$28="×","",IF(AND(踏み台シート!Q264=1,踏み台シート!Q478=1),2,IF(踏み台シート!Q264=1,1,""))),IF(AND(踏み台シート!Q264=1,踏み台シート!Q478=1),2,IF(踏み台シート!Q264=1,1,"")))</f>
        <v/>
      </c>
      <c r="R54" s="307" t="str">
        <f>IF($R$8&gt;=DATE(2023,5,8),IF('別紙3-3_要件ﾁｪｯｸﾘｽﾄ(0508以降)'!$C$28="×","",IF(AND(踏み台シート!R264=1,踏み台シート!R478=1),2,IF(踏み台シート!R264=1,1,""))),IF(AND(踏み台シート!R264=1,踏み台シート!R478=1),2,IF(踏み台シート!R264=1,1,"")))</f>
        <v/>
      </c>
      <c r="S54" s="307" t="str">
        <f>IF($S$8&gt;=DATE(2023,5,8),IF('別紙3-3_要件ﾁｪｯｸﾘｽﾄ(0508以降)'!$C$28="×","",IF(AND(踏み台シート!S264=1,踏み台シート!S478=1),2,IF(踏み台シート!S264=1,1,""))),IF(AND(踏み台シート!S264=1,踏み台シート!S478=1),2,IF(踏み台シート!S264=1,1,"")))</f>
        <v/>
      </c>
      <c r="T54" s="307" t="str">
        <f>IF($T$8&gt;=DATE(2023,5,8),IF('別紙3-3_要件ﾁｪｯｸﾘｽﾄ(0508以降)'!$C$28="×","",IF(AND(踏み台シート!T264=1,踏み台シート!T478=1),2,IF(踏み台シート!T264=1,1,""))),IF(AND(踏み台シート!T264=1,踏み台シート!T478=1),2,IF(踏み台シート!T264=1,1,"")))</f>
        <v/>
      </c>
      <c r="U54" s="307" t="str">
        <f>IF($U$8&gt;=DATE(2023,5,8),IF('別紙3-3_要件ﾁｪｯｸﾘｽﾄ(0508以降)'!$C$28="×","",IF(AND(踏み台シート!U264=1,踏み台シート!U478=1),2,IF(踏み台シート!U264=1,1,""))),IF(AND(踏み台シート!U264=1,踏み台シート!U478=1),2,IF(踏み台シート!U264=1,1,"")))</f>
        <v/>
      </c>
      <c r="V54" s="307" t="str">
        <f>IF($V$8&gt;=DATE(2023,5,8),IF('別紙3-3_要件ﾁｪｯｸﾘｽﾄ(0508以降)'!$C$28="×","",IF(AND(踏み台シート!V264=1,踏み台シート!V478=1),2,IF(踏み台シート!V264=1,1,""))),IF(AND(踏み台シート!V264=1,踏み台シート!V478=1),2,IF(踏み台シート!V264=1,1,"")))</f>
        <v/>
      </c>
      <c r="W54" s="307" t="str">
        <f>IF($W$8&gt;=DATE(2023,5,8),IF('別紙3-3_要件ﾁｪｯｸﾘｽﾄ(0508以降)'!$C$28="×","",IF(AND(踏み台シート!W264=1,踏み台シート!W478=1),2,IF(踏み台シート!W264=1,1,""))),IF(AND(踏み台シート!W264=1,踏み台シート!W478=1),2,IF(踏み台シート!W264=1,1,"")))</f>
        <v/>
      </c>
      <c r="X54" s="307" t="str">
        <f>IF($X$8&gt;=DATE(2023,5,8),IF('別紙3-3_要件ﾁｪｯｸﾘｽﾄ(0508以降)'!$C$28="×","",IF(AND(踏み台シート!X264=1,踏み台シート!X478=1),2,IF(踏み台シート!X264=1,1,""))),IF(AND(踏み台シート!X264=1,踏み台シート!X478=1),2,IF(踏み台シート!X264=1,1,"")))</f>
        <v/>
      </c>
      <c r="Y54" s="307" t="str">
        <f>IF($Y$8&gt;=DATE(2023,5,8),IF('別紙3-3_要件ﾁｪｯｸﾘｽﾄ(0508以降)'!$C$28="×","",IF(AND(踏み台シート!Y264=1,踏み台シート!Y478=1),2,IF(踏み台シート!Y264=1,1,""))),IF(AND(踏み台シート!Y264=1,踏み台シート!Y478=1),2,IF(踏み台シート!Y264=1,1,"")))</f>
        <v/>
      </c>
      <c r="Z54" s="307" t="str">
        <f>IF($Z$8&gt;=DATE(2023,5,8),IF('別紙3-3_要件ﾁｪｯｸﾘｽﾄ(0508以降)'!$C$28="×","",IF(AND(踏み台シート!Z264=1,踏み台シート!Z478=1),2,IF(踏み台シート!Z264=1,1,""))),IF(AND(踏み台シート!Z264=1,踏み台シート!Z478=1),2,IF(踏み台シート!Z264=1,1,"")))</f>
        <v/>
      </c>
      <c r="AA54" s="307" t="str">
        <f>IF($AA$8&gt;=DATE(2023,5,8),IF('別紙3-3_要件ﾁｪｯｸﾘｽﾄ(0508以降)'!$C$28="×","",IF(AND(踏み台シート!AA264=1,踏み台シート!AA478=1),2,IF(踏み台シート!AA264=1,1,""))),IF(AND(踏み台シート!AA264=1,踏み台シート!AA478=1),2,IF(踏み台シート!AA264=1,1,"")))</f>
        <v/>
      </c>
      <c r="AB54" s="307" t="str">
        <f>IF($AB$8&gt;=DATE(2023,5,8),IF('別紙3-3_要件ﾁｪｯｸﾘｽﾄ(0508以降)'!$C$28="×","",IF(AND(踏み台シート!AB264=1,踏み台シート!AB478=1),2,IF(踏み台シート!AB264=1,1,""))),IF(AND(踏み台シート!AB264=1,踏み台シート!AB478=1),2,IF(踏み台シート!AB264=1,1,"")))</f>
        <v/>
      </c>
      <c r="AC54" s="307" t="str">
        <f>IF($AC$8&gt;=DATE(2023,5,8),IF('別紙3-3_要件ﾁｪｯｸﾘｽﾄ(0508以降)'!$C$28="×","",IF(AND(踏み台シート!AC264=1,踏み台シート!AC478=1),2,IF(踏み台シート!AC264=1,1,""))),IF(AND(踏み台シート!AC264=1,踏み台シート!AC478=1),2,IF(踏み台シート!AC264=1,1,"")))</f>
        <v/>
      </c>
      <c r="AD54" s="307" t="str">
        <f>IF($AD$8&gt;=DATE(2023,5,8),IF('別紙3-3_要件ﾁｪｯｸﾘｽﾄ(0508以降)'!$C$28="×","",IF(AND(踏み台シート!AD264=1,踏み台シート!AD478=1),2,IF(踏み台シート!AD264=1,1,""))),IF(AND(踏み台シート!AD264=1,踏み台シート!AD478=1),2,IF(踏み台シート!AD264=1,1,"")))</f>
        <v/>
      </c>
      <c r="AE54" s="307" t="str">
        <f>IF($AE$8&gt;=DATE(2023,5,8),IF('別紙3-3_要件ﾁｪｯｸﾘｽﾄ(0508以降)'!$C$28="×","",IF(AND(踏み台シート!AE264=1,踏み台シート!AE478=1),2,IF(踏み台シート!AE264=1,1,""))),IF(AND(踏み台シート!AE264=1,踏み台シート!AE478=1),2,IF(踏み台シート!AE264=1,1,"")))</f>
        <v/>
      </c>
      <c r="AF54" s="307" t="str">
        <f>IF($AF$8&gt;=DATE(2023,5,8),IF('別紙3-3_要件ﾁｪｯｸﾘｽﾄ(0508以降)'!$C$28="×","",IF(AND(踏み台シート!AF264=1,踏み台シート!AF478=1),2,IF(踏み台シート!AF264=1,1,""))),IF(AND(踏み台シート!AF264=1,踏み台シート!AF478=1),2,IF(踏み台シート!AF264=1,1,"")))</f>
        <v/>
      </c>
      <c r="AG54" s="307" t="str">
        <f>IF($AG$8&gt;=DATE(2023,5,8),IF('別紙3-3_要件ﾁｪｯｸﾘｽﾄ(0508以降)'!$C$28="×","",IF(AND(踏み台シート!AG264=1,踏み台シート!AG478=1),2,IF(踏み台シート!AG264=1,1,""))),IF(AND(踏み台シート!AG264=1,踏み台シート!AG478=1),2,IF(踏み台シート!AG264=1,1,"")))</f>
        <v/>
      </c>
      <c r="AH54" s="307" t="str">
        <f>IF($AH$8&gt;=DATE(2023,5,8),IF('別紙3-3_要件ﾁｪｯｸﾘｽﾄ(0508以降)'!$C$28="×","",IF(AND(踏み台シート!AH264=1,踏み台シート!AH478=1),2,IF(踏み台シート!AH264=1,1,""))),IF(AND(踏み台シート!AH264=1,踏み台シート!AH478=1),2,IF(踏み台シート!AH264=1,1,"")))</f>
        <v/>
      </c>
      <c r="AI54" s="307" t="str">
        <f>IF($AI$8&gt;=DATE(2023,5,8),IF('別紙3-3_要件ﾁｪｯｸﾘｽﾄ(0508以降)'!$C$28="×","",IF(AND(踏み台シート!AI264=1,踏み台シート!AI478=1),2,IF(踏み台シート!AI264=1,1,""))),IF(AND(踏み台シート!AI264=1,踏み台シート!AI478=1),2,IF(踏み台シート!AI264=1,1,"")))</f>
        <v/>
      </c>
      <c r="AJ54" s="307" t="str">
        <f>IF($AJ$8&gt;=DATE(2023,5,8),IF('別紙3-3_要件ﾁｪｯｸﾘｽﾄ(0508以降)'!$C$28="×","",IF(AND(踏み台シート!AJ264=1,踏み台シート!AJ478=1),2,IF(踏み台シート!AJ264=1,1,""))),IF(AND(踏み台シート!AJ264=1,踏み台シート!AJ478=1),2,IF(踏み台シート!AJ264=1,1,"")))</f>
        <v/>
      </c>
      <c r="AK54" s="307" t="str">
        <f>IF($AK$8&gt;=DATE(2023,5,8),IF('別紙3-3_要件ﾁｪｯｸﾘｽﾄ(0508以降)'!$C$28="×","",IF(AND(踏み台シート!AK264=1,踏み台シート!AK478=1),2,IF(踏み台シート!AK264=1,1,""))),IF(AND(踏み台シート!AK264=1,踏み台シート!AK478=1),2,IF(踏み台シート!AK264=1,1,"")))</f>
        <v/>
      </c>
      <c r="AL54" s="307" t="str">
        <f>IF($AL$8&gt;=DATE(2023,5,8),IF('別紙3-3_要件ﾁｪｯｸﾘｽﾄ(0508以降)'!$C$28="×","",IF(AND(踏み台シート!AL264=1,踏み台シート!AL478=1),2,IF(踏み台シート!AL264=1,1,""))),IF(AND(踏み台シート!AL264=1,踏み台シート!AL478=1),2,IF(踏み台シート!AL264=1,1,"")))</f>
        <v/>
      </c>
      <c r="AM54" s="307" t="str">
        <f>IF($AM$8&gt;=DATE(2023,5,8),IF('別紙3-3_要件ﾁｪｯｸﾘｽﾄ(0508以降)'!$C$28="×","",IF(AND(踏み台シート!AM264=1,踏み台シート!AM478=1),2,IF(踏み台シート!AM264=1,1,""))),IF(AND(踏み台シート!AM264=1,踏み台シート!AM478=1),2,IF(踏み台シート!AM264=1,1,"")))</f>
        <v/>
      </c>
      <c r="AN54" s="307" t="str">
        <f>IF($AN$8&gt;=DATE(2023,5,8),IF('別紙3-3_要件ﾁｪｯｸﾘｽﾄ(0508以降)'!$C$28="×","",IF(AND(踏み台シート!AN264=1,踏み台シート!AN478=1),2,IF(踏み台シート!AN264=1,1,""))),IF(AND(踏み台シート!AN264=1,踏み台シート!AN478=1),2,IF(踏み台シート!AN264=1,1,"")))</f>
        <v/>
      </c>
      <c r="AO54" s="307" t="str">
        <f>IF($AO$8&gt;=DATE(2023,5,8),IF('別紙3-3_要件ﾁｪｯｸﾘｽﾄ(0508以降)'!$C$28="×","",IF(AND(踏み台シート!AO264=1,踏み台シート!AO478=1),2,IF(踏み台シート!AO264=1,1,""))),IF(AND(踏み台シート!AO264=1,踏み台シート!AO478=1),2,IF(踏み台シート!AO264=1,1,"")))</f>
        <v/>
      </c>
      <c r="AP54" s="307" t="str">
        <f>IF($AP$8&gt;=DATE(2023,5,8),IF('別紙3-3_要件ﾁｪｯｸﾘｽﾄ(0508以降)'!$C$28="×","",IF(AND(踏み台シート!AP264=1,踏み台シート!AP478=1),2,IF(踏み台シート!AP264=1,1,""))),IF(AND(踏み台シート!AP264=1,踏み台シート!AP478=1),2,IF(踏み台シート!AP264=1,1,"")))</f>
        <v/>
      </c>
      <c r="AQ54" s="307" t="str">
        <f>IF($AQ$8&gt;=DATE(2023,5,8),IF('別紙3-3_要件ﾁｪｯｸﾘｽﾄ(0508以降)'!$C$28="×","",IF(AND(踏み台シート!AQ264=1,踏み台シート!AQ478=1),2,IF(踏み台シート!AQ264=1,1,""))),IF(AND(踏み台シート!AQ264=1,踏み台シート!AQ478=1),2,IF(踏み台シート!AQ264=1,1,"")))</f>
        <v/>
      </c>
      <c r="AR54" s="307" t="str">
        <f>IF($AR$8&gt;=DATE(2023,5,8),IF('別紙3-3_要件ﾁｪｯｸﾘｽﾄ(0508以降)'!$C$28="×","",IF(AND(踏み台シート!AR264=1,踏み台シート!AR478=1),2,IF(踏み台シート!AR264=1,1,""))),IF(AND(踏み台シート!AR264=1,踏み台シート!AR478=1),2,IF(踏み台シート!AR264=1,1,"")))</f>
        <v/>
      </c>
      <c r="AS54" s="307" t="str">
        <f>IF($AS$8&gt;=DATE(2023,5,8),IF('別紙3-3_要件ﾁｪｯｸﾘｽﾄ(0508以降)'!$C$28="×","",IF(AND(踏み台シート!AS264=1,踏み台シート!AS478=1),2,IF(踏み台シート!AS264=1,1,""))),IF(AND(踏み台シート!AS264=1,踏み台シート!AS478=1),2,IF(踏み台シート!AS264=1,1,"")))</f>
        <v/>
      </c>
      <c r="AT54" s="307" t="str">
        <f>IF($AT$8&gt;=DATE(2023,5,8),IF('別紙3-3_要件ﾁｪｯｸﾘｽﾄ(0508以降)'!$C$28="×","",IF(AND(踏み台シート!AT264=1,踏み台シート!AT478=1),2,IF(踏み台シート!AT264=1,1,""))),IF(AND(踏み台シート!AT264=1,踏み台シート!AT478=1),2,IF(踏み台シート!AT264=1,1,"")))</f>
        <v/>
      </c>
      <c r="AU54" s="307" t="str">
        <f>IF($AU$8&gt;=DATE(2023,5,8),IF('別紙3-3_要件ﾁｪｯｸﾘｽﾄ(0508以降)'!$C$28="×","",IF(AND(踏み台シート!AU264=1,踏み台シート!AU478=1),2,IF(踏み台シート!AU264=1,1,""))),IF(AND(踏み台シート!AU264=1,踏み台シート!AU478=1),2,IF(踏み台シート!AU264=1,1,"")))</f>
        <v/>
      </c>
      <c r="AV54" s="307" t="str">
        <f>IF($AV$8&gt;=DATE(2023,5,8),IF('別紙3-3_要件ﾁｪｯｸﾘｽﾄ(0508以降)'!$C$28="×","",IF(AND(踏み台シート!AV264=1,踏み台シート!AV478=1),2,IF(踏み台シート!AV264=1,1,""))),IF(AND(踏み台シート!AV264=1,踏み台シート!AV478=1),2,IF(踏み台シート!AV264=1,1,"")))</f>
        <v/>
      </c>
      <c r="AW54" s="307" t="str">
        <f>IF($AW$8&gt;=DATE(2023,5,8),IF('別紙3-3_要件ﾁｪｯｸﾘｽﾄ(0508以降)'!$C$28="×","",IF(AND(踏み台シート!AW264=1,踏み台シート!AW478=1),2,IF(踏み台シート!AW264=1,1,""))),IF(AND(踏み台シート!AW264=1,踏み台シート!AW478=1),2,IF(踏み台シート!AW264=1,1,"")))</f>
        <v/>
      </c>
      <c r="AX54" s="307" t="str">
        <f>IF($AX$8&gt;=DATE(2023,5,8),IF('別紙3-3_要件ﾁｪｯｸﾘｽﾄ(0508以降)'!$C$28="×","",IF(AND(踏み台シート!AX264=1,踏み台シート!AX478=1),2,IF(踏み台シート!AX264=1,1,""))),IF(AND(踏み台シート!AX264=1,踏み台シート!AX478=1),2,IF(踏み台シート!AX264=1,1,"")))</f>
        <v/>
      </c>
      <c r="AY54" s="307" t="str">
        <f>IF($AY$8&gt;=DATE(2023,5,8),IF('別紙3-3_要件ﾁｪｯｸﾘｽﾄ(0508以降)'!$C$28="×","",IF(AND(踏み台シート!AY264=1,踏み台シート!AY478=1),2,IF(踏み台シート!AY264=1,1,""))),IF(AND(踏み台シート!AY264=1,踏み台シート!AY478=1),2,IF(踏み台シート!AY264=1,1,"")))</f>
        <v/>
      </c>
      <c r="AZ54" s="307" t="str">
        <f>IF($AZ$8&gt;=DATE(2023,5,8),IF('別紙3-3_要件ﾁｪｯｸﾘｽﾄ(0508以降)'!$C$28="×","",IF(AND(踏み台シート!AZ264=1,踏み台シート!AZ478=1),2,IF(踏み台シート!AZ264=1,1,""))),IF(AND(踏み台シート!AZ264=1,踏み台シート!AZ478=1),2,IF(踏み台シート!AZ264=1,1,"")))</f>
        <v/>
      </c>
      <c r="BA54" s="307" t="str">
        <f>IF($BA$8&gt;=DATE(2023,5,8),IF('別紙3-3_要件ﾁｪｯｸﾘｽﾄ(0508以降)'!$C$28="×","",IF(AND(踏み台シート!BA264=1,踏み台シート!BA478=1),2,IF(踏み台シート!BA264=1,1,""))),IF(AND(踏み台シート!BA264=1,踏み台シート!BA478=1),2,IF(踏み台シート!BA264=1,1,"")))</f>
        <v/>
      </c>
      <c r="BB54" s="311" t="str">
        <f t="shared" si="6"/>
        <v/>
      </c>
      <c r="BC54" s="300" t="str">
        <f t="shared" si="7"/>
        <v/>
      </c>
      <c r="BD54" s="300" t="str">
        <f t="shared" si="8"/>
        <v/>
      </c>
    </row>
    <row r="55" spans="1:56" ht="24" hidden="1" customHeight="1">
      <c r="A55" s="307" t="str">
        <f t="shared" si="9"/>
        <v/>
      </c>
      <c r="B55" s="313" t="str">
        <f>IF('別紙3-1_区分⑤所要額内訳'!B57="","",'別紙3-1_区分⑤所要額内訳'!B57)</f>
        <v/>
      </c>
      <c r="C55" s="307" t="str">
        <f>IF('別紙3-1_区分⑤所要額内訳'!C57="","",'別紙3-1_区分⑤所要額内訳'!C57)</f>
        <v/>
      </c>
      <c r="D55" s="307">
        <f>IF($D$8&gt;=DATE(2023,5,8),IF('別紙3-3_要件ﾁｪｯｸﾘｽﾄ(0508以降)'!$C$28="×","",IF(AND(踏み台シート!D265=1,踏み台シート!D479=1),2,IF(踏み台シート!D265=1,1,""))),IF(AND(踏み台シート!D265=1,踏み台シート!D479=1),2,IF(踏み台シート!D265=1,1,"")))</f>
        <v>1</v>
      </c>
      <c r="E55" s="307" t="str">
        <f>IF($E$8&gt;=DATE(2023,5,8),IF('別紙3-3_要件ﾁｪｯｸﾘｽﾄ(0508以降)'!$C$28="×","",IF(AND(踏み台シート!E265=1,踏み台シート!E479=1),2,IF(踏み台シート!E265=1,1,""))),IF(AND(踏み台シート!E265=1,踏み台シート!E479=1),2,IF(踏み台シート!E265=1,1,"")))</f>
        <v/>
      </c>
      <c r="F55" s="307" t="str">
        <f>IF($F$8&gt;=DATE(2023,5,8),IF('別紙3-3_要件ﾁｪｯｸﾘｽﾄ(0508以降)'!$C$28="×","",IF(AND(踏み台シート!F265=1,踏み台シート!F479=1),2,IF(踏み台シート!F265=1,1,""))),IF(AND(踏み台シート!F265=1,踏み台シート!F479=1),2,IF(踏み台シート!F265=1,1,"")))</f>
        <v/>
      </c>
      <c r="G55" s="307" t="str">
        <f>IF($G$8&gt;=DATE(2023,5,8),IF('別紙3-3_要件ﾁｪｯｸﾘｽﾄ(0508以降)'!$C$28="×","",IF(AND(踏み台シート!G265=1,踏み台シート!G479=1),2,IF(踏み台シート!G265=1,1,""))),IF(AND(踏み台シート!G265=1,踏み台シート!G479=1),2,IF(踏み台シート!G265=1,1,"")))</f>
        <v/>
      </c>
      <c r="H55" s="307" t="str">
        <f>IF($H$8&gt;=DATE(2023,5,8),IF('別紙3-3_要件ﾁｪｯｸﾘｽﾄ(0508以降)'!$C$28="×","",IF(AND(踏み台シート!H265=1,踏み台シート!H479=1),2,IF(踏み台シート!H265=1,1,""))),IF(AND(踏み台シート!H265=1,踏み台シート!H479=1),2,IF(踏み台シート!H265=1,1,"")))</f>
        <v/>
      </c>
      <c r="I55" s="307" t="str">
        <f>IF($I$8&gt;=DATE(2023,5,8),IF('別紙3-3_要件ﾁｪｯｸﾘｽﾄ(0508以降)'!$C$28="×","",IF(AND(踏み台シート!I265=1,踏み台シート!I479=1),2,IF(踏み台シート!I265=1,1,""))),IF(AND(踏み台シート!I265=1,踏み台シート!I479=1),2,IF(踏み台シート!I265=1,1,"")))</f>
        <v/>
      </c>
      <c r="J55" s="307" t="str">
        <f>IF($J$8&gt;=DATE(2023,5,8),IF('別紙3-3_要件ﾁｪｯｸﾘｽﾄ(0508以降)'!$C$28="×","",IF(AND(踏み台シート!J265=1,踏み台シート!J479=1),2,IF(踏み台シート!J265=1,1,""))),IF(AND(踏み台シート!J265=1,踏み台シート!J479=1),2,IF(踏み台シート!J265=1,1,"")))</f>
        <v/>
      </c>
      <c r="K55" s="307" t="str">
        <f>IF($K$8&gt;=DATE(2023,5,8),IF('別紙3-3_要件ﾁｪｯｸﾘｽﾄ(0508以降)'!$C$28="×","",IF(AND(踏み台シート!K265=1,踏み台シート!K479=1),2,IF(踏み台シート!K265=1,1,""))),IF(AND(踏み台シート!K265=1,踏み台シート!K479=1),2,IF(踏み台シート!K265=1,1,"")))</f>
        <v/>
      </c>
      <c r="L55" s="307" t="str">
        <f>IF($L$8&gt;=DATE(2023,5,8),IF('別紙3-3_要件ﾁｪｯｸﾘｽﾄ(0508以降)'!$C$28="×","",IF(AND(踏み台シート!L265=1,踏み台シート!L479=1),2,IF(踏み台シート!L265=1,1,""))),IF(AND(踏み台シート!L265=1,踏み台シート!L479=1),2,IF(踏み台シート!L265=1,1,"")))</f>
        <v/>
      </c>
      <c r="M55" s="307" t="str">
        <f>IF($M$8&gt;=DATE(2023,5,8),IF('別紙3-3_要件ﾁｪｯｸﾘｽﾄ(0508以降)'!$C$28="×","",IF(AND(踏み台シート!M265=1,踏み台シート!M479=1),2,IF(踏み台シート!M265=1,1,""))),IF(AND(踏み台シート!M265=1,踏み台シート!M479=1),2,IF(踏み台シート!M265=1,1,"")))</f>
        <v/>
      </c>
      <c r="N55" s="307" t="str">
        <f>IF($N$8&gt;=DATE(2023,5,8),IF('別紙3-3_要件ﾁｪｯｸﾘｽﾄ(0508以降)'!$C$28="×","",IF(AND(踏み台シート!N265=1,踏み台シート!N479=1),2,IF(踏み台シート!N265=1,1,""))),IF(AND(踏み台シート!N265=1,踏み台シート!N479=1),2,IF(踏み台シート!N265=1,1,"")))</f>
        <v/>
      </c>
      <c r="O55" s="307" t="str">
        <f>IF($O$8&gt;=DATE(2023,5,8),IF('別紙3-3_要件ﾁｪｯｸﾘｽﾄ(0508以降)'!$C$28="×","",IF(AND(踏み台シート!O265=1,踏み台シート!O479=1),2,IF(踏み台シート!O265=1,1,""))),IF(AND(踏み台シート!O265=1,踏み台シート!O479=1),2,IF(踏み台シート!O265=1,1,"")))</f>
        <v/>
      </c>
      <c r="P55" s="307" t="str">
        <f>IF($P$8&gt;=DATE(2023,5,8),IF('別紙3-3_要件ﾁｪｯｸﾘｽﾄ(0508以降)'!$C$28="×","",IF(AND(踏み台シート!P265=1,踏み台シート!P479=1),2,IF(踏み台シート!P265=1,1,""))),IF(AND(踏み台シート!P265=1,踏み台シート!P479=1),2,IF(踏み台シート!P265=1,1,"")))</f>
        <v/>
      </c>
      <c r="Q55" s="307" t="str">
        <f>IF($Q$8&gt;=DATE(2023,5,8),IF('別紙3-3_要件ﾁｪｯｸﾘｽﾄ(0508以降)'!$C$28="×","",IF(AND(踏み台シート!Q265=1,踏み台シート!Q479=1),2,IF(踏み台シート!Q265=1,1,""))),IF(AND(踏み台シート!Q265=1,踏み台シート!Q479=1),2,IF(踏み台シート!Q265=1,1,"")))</f>
        <v/>
      </c>
      <c r="R55" s="307" t="str">
        <f>IF($R$8&gt;=DATE(2023,5,8),IF('別紙3-3_要件ﾁｪｯｸﾘｽﾄ(0508以降)'!$C$28="×","",IF(AND(踏み台シート!R265=1,踏み台シート!R479=1),2,IF(踏み台シート!R265=1,1,""))),IF(AND(踏み台シート!R265=1,踏み台シート!R479=1),2,IF(踏み台シート!R265=1,1,"")))</f>
        <v/>
      </c>
      <c r="S55" s="307" t="str">
        <f>IF($S$8&gt;=DATE(2023,5,8),IF('別紙3-3_要件ﾁｪｯｸﾘｽﾄ(0508以降)'!$C$28="×","",IF(AND(踏み台シート!S265=1,踏み台シート!S479=1),2,IF(踏み台シート!S265=1,1,""))),IF(AND(踏み台シート!S265=1,踏み台シート!S479=1),2,IF(踏み台シート!S265=1,1,"")))</f>
        <v/>
      </c>
      <c r="T55" s="307" t="str">
        <f>IF($T$8&gt;=DATE(2023,5,8),IF('別紙3-3_要件ﾁｪｯｸﾘｽﾄ(0508以降)'!$C$28="×","",IF(AND(踏み台シート!T265=1,踏み台シート!T479=1),2,IF(踏み台シート!T265=1,1,""))),IF(AND(踏み台シート!T265=1,踏み台シート!T479=1),2,IF(踏み台シート!T265=1,1,"")))</f>
        <v/>
      </c>
      <c r="U55" s="307" t="str">
        <f>IF($U$8&gt;=DATE(2023,5,8),IF('別紙3-3_要件ﾁｪｯｸﾘｽﾄ(0508以降)'!$C$28="×","",IF(AND(踏み台シート!U265=1,踏み台シート!U479=1),2,IF(踏み台シート!U265=1,1,""))),IF(AND(踏み台シート!U265=1,踏み台シート!U479=1),2,IF(踏み台シート!U265=1,1,"")))</f>
        <v/>
      </c>
      <c r="V55" s="307" t="str">
        <f>IF($V$8&gt;=DATE(2023,5,8),IF('別紙3-3_要件ﾁｪｯｸﾘｽﾄ(0508以降)'!$C$28="×","",IF(AND(踏み台シート!V265=1,踏み台シート!V479=1),2,IF(踏み台シート!V265=1,1,""))),IF(AND(踏み台シート!V265=1,踏み台シート!V479=1),2,IF(踏み台シート!V265=1,1,"")))</f>
        <v/>
      </c>
      <c r="W55" s="307" t="str">
        <f>IF($W$8&gt;=DATE(2023,5,8),IF('別紙3-3_要件ﾁｪｯｸﾘｽﾄ(0508以降)'!$C$28="×","",IF(AND(踏み台シート!W265=1,踏み台シート!W479=1),2,IF(踏み台シート!W265=1,1,""))),IF(AND(踏み台シート!W265=1,踏み台シート!W479=1),2,IF(踏み台シート!W265=1,1,"")))</f>
        <v/>
      </c>
      <c r="X55" s="307" t="str">
        <f>IF($X$8&gt;=DATE(2023,5,8),IF('別紙3-3_要件ﾁｪｯｸﾘｽﾄ(0508以降)'!$C$28="×","",IF(AND(踏み台シート!X265=1,踏み台シート!X479=1),2,IF(踏み台シート!X265=1,1,""))),IF(AND(踏み台シート!X265=1,踏み台シート!X479=1),2,IF(踏み台シート!X265=1,1,"")))</f>
        <v/>
      </c>
      <c r="Y55" s="307" t="str">
        <f>IF($Y$8&gt;=DATE(2023,5,8),IF('別紙3-3_要件ﾁｪｯｸﾘｽﾄ(0508以降)'!$C$28="×","",IF(AND(踏み台シート!Y265=1,踏み台シート!Y479=1),2,IF(踏み台シート!Y265=1,1,""))),IF(AND(踏み台シート!Y265=1,踏み台シート!Y479=1),2,IF(踏み台シート!Y265=1,1,"")))</f>
        <v/>
      </c>
      <c r="Z55" s="307" t="str">
        <f>IF($Z$8&gt;=DATE(2023,5,8),IF('別紙3-3_要件ﾁｪｯｸﾘｽﾄ(0508以降)'!$C$28="×","",IF(AND(踏み台シート!Z265=1,踏み台シート!Z479=1),2,IF(踏み台シート!Z265=1,1,""))),IF(AND(踏み台シート!Z265=1,踏み台シート!Z479=1),2,IF(踏み台シート!Z265=1,1,"")))</f>
        <v/>
      </c>
      <c r="AA55" s="307" t="str">
        <f>IF($AA$8&gt;=DATE(2023,5,8),IF('別紙3-3_要件ﾁｪｯｸﾘｽﾄ(0508以降)'!$C$28="×","",IF(AND(踏み台シート!AA265=1,踏み台シート!AA479=1),2,IF(踏み台シート!AA265=1,1,""))),IF(AND(踏み台シート!AA265=1,踏み台シート!AA479=1),2,IF(踏み台シート!AA265=1,1,"")))</f>
        <v/>
      </c>
      <c r="AB55" s="307" t="str">
        <f>IF($AB$8&gt;=DATE(2023,5,8),IF('別紙3-3_要件ﾁｪｯｸﾘｽﾄ(0508以降)'!$C$28="×","",IF(AND(踏み台シート!AB265=1,踏み台シート!AB479=1),2,IF(踏み台シート!AB265=1,1,""))),IF(AND(踏み台シート!AB265=1,踏み台シート!AB479=1),2,IF(踏み台シート!AB265=1,1,"")))</f>
        <v/>
      </c>
      <c r="AC55" s="307" t="str">
        <f>IF($AC$8&gt;=DATE(2023,5,8),IF('別紙3-3_要件ﾁｪｯｸﾘｽﾄ(0508以降)'!$C$28="×","",IF(AND(踏み台シート!AC265=1,踏み台シート!AC479=1),2,IF(踏み台シート!AC265=1,1,""))),IF(AND(踏み台シート!AC265=1,踏み台シート!AC479=1),2,IF(踏み台シート!AC265=1,1,"")))</f>
        <v/>
      </c>
      <c r="AD55" s="307" t="str">
        <f>IF($AD$8&gt;=DATE(2023,5,8),IF('別紙3-3_要件ﾁｪｯｸﾘｽﾄ(0508以降)'!$C$28="×","",IF(AND(踏み台シート!AD265=1,踏み台シート!AD479=1),2,IF(踏み台シート!AD265=1,1,""))),IF(AND(踏み台シート!AD265=1,踏み台シート!AD479=1),2,IF(踏み台シート!AD265=1,1,"")))</f>
        <v/>
      </c>
      <c r="AE55" s="307" t="str">
        <f>IF($AE$8&gt;=DATE(2023,5,8),IF('別紙3-3_要件ﾁｪｯｸﾘｽﾄ(0508以降)'!$C$28="×","",IF(AND(踏み台シート!AE265=1,踏み台シート!AE479=1),2,IF(踏み台シート!AE265=1,1,""))),IF(AND(踏み台シート!AE265=1,踏み台シート!AE479=1),2,IF(踏み台シート!AE265=1,1,"")))</f>
        <v/>
      </c>
      <c r="AF55" s="307" t="str">
        <f>IF($AF$8&gt;=DATE(2023,5,8),IF('別紙3-3_要件ﾁｪｯｸﾘｽﾄ(0508以降)'!$C$28="×","",IF(AND(踏み台シート!AF265=1,踏み台シート!AF479=1),2,IF(踏み台シート!AF265=1,1,""))),IF(AND(踏み台シート!AF265=1,踏み台シート!AF479=1),2,IF(踏み台シート!AF265=1,1,"")))</f>
        <v/>
      </c>
      <c r="AG55" s="307" t="str">
        <f>IF($AG$8&gt;=DATE(2023,5,8),IF('別紙3-3_要件ﾁｪｯｸﾘｽﾄ(0508以降)'!$C$28="×","",IF(AND(踏み台シート!AG265=1,踏み台シート!AG479=1),2,IF(踏み台シート!AG265=1,1,""))),IF(AND(踏み台シート!AG265=1,踏み台シート!AG479=1),2,IF(踏み台シート!AG265=1,1,"")))</f>
        <v/>
      </c>
      <c r="AH55" s="307" t="str">
        <f>IF($AH$8&gt;=DATE(2023,5,8),IF('別紙3-3_要件ﾁｪｯｸﾘｽﾄ(0508以降)'!$C$28="×","",IF(AND(踏み台シート!AH265=1,踏み台シート!AH479=1),2,IF(踏み台シート!AH265=1,1,""))),IF(AND(踏み台シート!AH265=1,踏み台シート!AH479=1),2,IF(踏み台シート!AH265=1,1,"")))</f>
        <v/>
      </c>
      <c r="AI55" s="307" t="str">
        <f>IF($AI$8&gt;=DATE(2023,5,8),IF('別紙3-3_要件ﾁｪｯｸﾘｽﾄ(0508以降)'!$C$28="×","",IF(AND(踏み台シート!AI265=1,踏み台シート!AI479=1),2,IF(踏み台シート!AI265=1,1,""))),IF(AND(踏み台シート!AI265=1,踏み台シート!AI479=1),2,IF(踏み台シート!AI265=1,1,"")))</f>
        <v/>
      </c>
      <c r="AJ55" s="307" t="str">
        <f>IF($AJ$8&gt;=DATE(2023,5,8),IF('別紙3-3_要件ﾁｪｯｸﾘｽﾄ(0508以降)'!$C$28="×","",IF(AND(踏み台シート!AJ265=1,踏み台シート!AJ479=1),2,IF(踏み台シート!AJ265=1,1,""))),IF(AND(踏み台シート!AJ265=1,踏み台シート!AJ479=1),2,IF(踏み台シート!AJ265=1,1,"")))</f>
        <v/>
      </c>
      <c r="AK55" s="307" t="str">
        <f>IF($AK$8&gt;=DATE(2023,5,8),IF('別紙3-3_要件ﾁｪｯｸﾘｽﾄ(0508以降)'!$C$28="×","",IF(AND(踏み台シート!AK265=1,踏み台シート!AK479=1),2,IF(踏み台シート!AK265=1,1,""))),IF(AND(踏み台シート!AK265=1,踏み台シート!AK479=1),2,IF(踏み台シート!AK265=1,1,"")))</f>
        <v/>
      </c>
      <c r="AL55" s="307" t="str">
        <f>IF($AL$8&gt;=DATE(2023,5,8),IF('別紙3-3_要件ﾁｪｯｸﾘｽﾄ(0508以降)'!$C$28="×","",IF(AND(踏み台シート!AL265=1,踏み台シート!AL479=1),2,IF(踏み台シート!AL265=1,1,""))),IF(AND(踏み台シート!AL265=1,踏み台シート!AL479=1),2,IF(踏み台シート!AL265=1,1,"")))</f>
        <v/>
      </c>
      <c r="AM55" s="307" t="str">
        <f>IF($AM$8&gt;=DATE(2023,5,8),IF('別紙3-3_要件ﾁｪｯｸﾘｽﾄ(0508以降)'!$C$28="×","",IF(AND(踏み台シート!AM265=1,踏み台シート!AM479=1),2,IF(踏み台シート!AM265=1,1,""))),IF(AND(踏み台シート!AM265=1,踏み台シート!AM479=1),2,IF(踏み台シート!AM265=1,1,"")))</f>
        <v/>
      </c>
      <c r="AN55" s="307" t="str">
        <f>IF($AN$8&gt;=DATE(2023,5,8),IF('別紙3-3_要件ﾁｪｯｸﾘｽﾄ(0508以降)'!$C$28="×","",IF(AND(踏み台シート!AN265=1,踏み台シート!AN479=1),2,IF(踏み台シート!AN265=1,1,""))),IF(AND(踏み台シート!AN265=1,踏み台シート!AN479=1),2,IF(踏み台シート!AN265=1,1,"")))</f>
        <v/>
      </c>
      <c r="AO55" s="307" t="str">
        <f>IF($AO$8&gt;=DATE(2023,5,8),IF('別紙3-3_要件ﾁｪｯｸﾘｽﾄ(0508以降)'!$C$28="×","",IF(AND(踏み台シート!AO265=1,踏み台シート!AO479=1),2,IF(踏み台シート!AO265=1,1,""))),IF(AND(踏み台シート!AO265=1,踏み台シート!AO479=1),2,IF(踏み台シート!AO265=1,1,"")))</f>
        <v/>
      </c>
      <c r="AP55" s="307" t="str">
        <f>IF($AP$8&gt;=DATE(2023,5,8),IF('別紙3-3_要件ﾁｪｯｸﾘｽﾄ(0508以降)'!$C$28="×","",IF(AND(踏み台シート!AP265=1,踏み台シート!AP479=1),2,IF(踏み台シート!AP265=1,1,""))),IF(AND(踏み台シート!AP265=1,踏み台シート!AP479=1),2,IF(踏み台シート!AP265=1,1,"")))</f>
        <v/>
      </c>
      <c r="AQ55" s="307" t="str">
        <f>IF($AQ$8&gt;=DATE(2023,5,8),IF('別紙3-3_要件ﾁｪｯｸﾘｽﾄ(0508以降)'!$C$28="×","",IF(AND(踏み台シート!AQ265=1,踏み台シート!AQ479=1),2,IF(踏み台シート!AQ265=1,1,""))),IF(AND(踏み台シート!AQ265=1,踏み台シート!AQ479=1),2,IF(踏み台シート!AQ265=1,1,"")))</f>
        <v/>
      </c>
      <c r="AR55" s="307" t="str">
        <f>IF($AR$8&gt;=DATE(2023,5,8),IF('別紙3-3_要件ﾁｪｯｸﾘｽﾄ(0508以降)'!$C$28="×","",IF(AND(踏み台シート!AR265=1,踏み台シート!AR479=1),2,IF(踏み台シート!AR265=1,1,""))),IF(AND(踏み台シート!AR265=1,踏み台シート!AR479=1),2,IF(踏み台シート!AR265=1,1,"")))</f>
        <v/>
      </c>
      <c r="AS55" s="307" t="str">
        <f>IF($AS$8&gt;=DATE(2023,5,8),IF('別紙3-3_要件ﾁｪｯｸﾘｽﾄ(0508以降)'!$C$28="×","",IF(AND(踏み台シート!AS265=1,踏み台シート!AS479=1),2,IF(踏み台シート!AS265=1,1,""))),IF(AND(踏み台シート!AS265=1,踏み台シート!AS479=1),2,IF(踏み台シート!AS265=1,1,"")))</f>
        <v/>
      </c>
      <c r="AT55" s="307" t="str">
        <f>IF($AT$8&gt;=DATE(2023,5,8),IF('別紙3-3_要件ﾁｪｯｸﾘｽﾄ(0508以降)'!$C$28="×","",IF(AND(踏み台シート!AT265=1,踏み台シート!AT479=1),2,IF(踏み台シート!AT265=1,1,""))),IF(AND(踏み台シート!AT265=1,踏み台シート!AT479=1),2,IF(踏み台シート!AT265=1,1,"")))</f>
        <v/>
      </c>
      <c r="AU55" s="307" t="str">
        <f>IF($AU$8&gt;=DATE(2023,5,8),IF('別紙3-3_要件ﾁｪｯｸﾘｽﾄ(0508以降)'!$C$28="×","",IF(AND(踏み台シート!AU265=1,踏み台シート!AU479=1),2,IF(踏み台シート!AU265=1,1,""))),IF(AND(踏み台シート!AU265=1,踏み台シート!AU479=1),2,IF(踏み台シート!AU265=1,1,"")))</f>
        <v/>
      </c>
      <c r="AV55" s="307" t="str">
        <f>IF($AV$8&gt;=DATE(2023,5,8),IF('別紙3-3_要件ﾁｪｯｸﾘｽﾄ(0508以降)'!$C$28="×","",IF(AND(踏み台シート!AV265=1,踏み台シート!AV479=1),2,IF(踏み台シート!AV265=1,1,""))),IF(AND(踏み台シート!AV265=1,踏み台シート!AV479=1),2,IF(踏み台シート!AV265=1,1,"")))</f>
        <v/>
      </c>
      <c r="AW55" s="307" t="str">
        <f>IF($AW$8&gt;=DATE(2023,5,8),IF('別紙3-3_要件ﾁｪｯｸﾘｽﾄ(0508以降)'!$C$28="×","",IF(AND(踏み台シート!AW265=1,踏み台シート!AW479=1),2,IF(踏み台シート!AW265=1,1,""))),IF(AND(踏み台シート!AW265=1,踏み台シート!AW479=1),2,IF(踏み台シート!AW265=1,1,"")))</f>
        <v/>
      </c>
      <c r="AX55" s="307" t="str">
        <f>IF($AX$8&gt;=DATE(2023,5,8),IF('別紙3-3_要件ﾁｪｯｸﾘｽﾄ(0508以降)'!$C$28="×","",IF(AND(踏み台シート!AX265=1,踏み台シート!AX479=1),2,IF(踏み台シート!AX265=1,1,""))),IF(AND(踏み台シート!AX265=1,踏み台シート!AX479=1),2,IF(踏み台シート!AX265=1,1,"")))</f>
        <v/>
      </c>
      <c r="AY55" s="307" t="str">
        <f>IF($AY$8&gt;=DATE(2023,5,8),IF('別紙3-3_要件ﾁｪｯｸﾘｽﾄ(0508以降)'!$C$28="×","",IF(AND(踏み台シート!AY265=1,踏み台シート!AY479=1),2,IF(踏み台シート!AY265=1,1,""))),IF(AND(踏み台シート!AY265=1,踏み台シート!AY479=1),2,IF(踏み台シート!AY265=1,1,"")))</f>
        <v/>
      </c>
      <c r="AZ55" s="307" t="str">
        <f>IF($AZ$8&gt;=DATE(2023,5,8),IF('別紙3-3_要件ﾁｪｯｸﾘｽﾄ(0508以降)'!$C$28="×","",IF(AND(踏み台シート!AZ265=1,踏み台シート!AZ479=1),2,IF(踏み台シート!AZ265=1,1,""))),IF(AND(踏み台シート!AZ265=1,踏み台シート!AZ479=1),2,IF(踏み台シート!AZ265=1,1,"")))</f>
        <v/>
      </c>
      <c r="BA55" s="307" t="str">
        <f>IF($BA$8&gt;=DATE(2023,5,8),IF('別紙3-3_要件ﾁｪｯｸﾘｽﾄ(0508以降)'!$C$28="×","",IF(AND(踏み台シート!BA265=1,踏み台シート!BA479=1),2,IF(踏み台シート!BA265=1,1,""))),IF(AND(踏み台シート!BA265=1,踏み台シート!BA479=1),2,IF(踏み台シート!BA265=1,1,"")))</f>
        <v/>
      </c>
      <c r="BB55" s="311" t="str">
        <f t="shared" si="6"/>
        <v/>
      </c>
      <c r="BC55" s="300" t="str">
        <f t="shared" si="7"/>
        <v/>
      </c>
      <c r="BD55" s="300" t="str">
        <f t="shared" si="8"/>
        <v/>
      </c>
    </row>
    <row r="56" spans="1:56" ht="24" hidden="1" customHeight="1">
      <c r="A56" s="307" t="str">
        <f t="shared" si="9"/>
        <v/>
      </c>
      <c r="B56" s="313" t="str">
        <f>IF('別紙3-1_区分⑤所要額内訳'!B58="","",'別紙3-1_区分⑤所要額内訳'!B58)</f>
        <v/>
      </c>
      <c r="C56" s="307" t="str">
        <f>IF('別紙3-1_区分⑤所要額内訳'!C58="","",'別紙3-1_区分⑤所要額内訳'!C58)</f>
        <v/>
      </c>
      <c r="D56" s="307">
        <f>IF($D$8&gt;=DATE(2023,5,8),IF('別紙3-3_要件ﾁｪｯｸﾘｽﾄ(0508以降)'!$C$28="×","",IF(AND(踏み台シート!D266=1,踏み台シート!D480=1),2,IF(踏み台シート!D266=1,1,""))),IF(AND(踏み台シート!D266=1,踏み台シート!D480=1),2,IF(踏み台シート!D266=1,1,"")))</f>
        <v>1</v>
      </c>
      <c r="E56" s="307" t="str">
        <f>IF($E$8&gt;=DATE(2023,5,8),IF('別紙3-3_要件ﾁｪｯｸﾘｽﾄ(0508以降)'!$C$28="×","",IF(AND(踏み台シート!E266=1,踏み台シート!E480=1),2,IF(踏み台シート!E266=1,1,""))),IF(AND(踏み台シート!E266=1,踏み台シート!E480=1),2,IF(踏み台シート!E266=1,1,"")))</f>
        <v/>
      </c>
      <c r="F56" s="307" t="str">
        <f>IF($F$8&gt;=DATE(2023,5,8),IF('別紙3-3_要件ﾁｪｯｸﾘｽﾄ(0508以降)'!$C$28="×","",IF(AND(踏み台シート!F266=1,踏み台シート!F480=1),2,IF(踏み台シート!F266=1,1,""))),IF(AND(踏み台シート!F266=1,踏み台シート!F480=1),2,IF(踏み台シート!F266=1,1,"")))</f>
        <v/>
      </c>
      <c r="G56" s="307" t="str">
        <f>IF($G$8&gt;=DATE(2023,5,8),IF('別紙3-3_要件ﾁｪｯｸﾘｽﾄ(0508以降)'!$C$28="×","",IF(AND(踏み台シート!G266=1,踏み台シート!G480=1),2,IF(踏み台シート!G266=1,1,""))),IF(AND(踏み台シート!G266=1,踏み台シート!G480=1),2,IF(踏み台シート!G266=1,1,"")))</f>
        <v/>
      </c>
      <c r="H56" s="307" t="str">
        <f>IF($H$8&gt;=DATE(2023,5,8),IF('別紙3-3_要件ﾁｪｯｸﾘｽﾄ(0508以降)'!$C$28="×","",IF(AND(踏み台シート!H266=1,踏み台シート!H480=1),2,IF(踏み台シート!H266=1,1,""))),IF(AND(踏み台シート!H266=1,踏み台シート!H480=1),2,IF(踏み台シート!H266=1,1,"")))</f>
        <v/>
      </c>
      <c r="I56" s="307" t="str">
        <f>IF($I$8&gt;=DATE(2023,5,8),IF('別紙3-3_要件ﾁｪｯｸﾘｽﾄ(0508以降)'!$C$28="×","",IF(AND(踏み台シート!I266=1,踏み台シート!I480=1),2,IF(踏み台シート!I266=1,1,""))),IF(AND(踏み台シート!I266=1,踏み台シート!I480=1),2,IF(踏み台シート!I266=1,1,"")))</f>
        <v/>
      </c>
      <c r="J56" s="307" t="str">
        <f>IF($J$8&gt;=DATE(2023,5,8),IF('別紙3-3_要件ﾁｪｯｸﾘｽﾄ(0508以降)'!$C$28="×","",IF(AND(踏み台シート!J266=1,踏み台シート!J480=1),2,IF(踏み台シート!J266=1,1,""))),IF(AND(踏み台シート!J266=1,踏み台シート!J480=1),2,IF(踏み台シート!J266=1,1,"")))</f>
        <v/>
      </c>
      <c r="K56" s="307" t="str">
        <f>IF($K$8&gt;=DATE(2023,5,8),IF('別紙3-3_要件ﾁｪｯｸﾘｽﾄ(0508以降)'!$C$28="×","",IF(AND(踏み台シート!K266=1,踏み台シート!K480=1),2,IF(踏み台シート!K266=1,1,""))),IF(AND(踏み台シート!K266=1,踏み台シート!K480=1),2,IF(踏み台シート!K266=1,1,"")))</f>
        <v/>
      </c>
      <c r="L56" s="307" t="str">
        <f>IF($L$8&gt;=DATE(2023,5,8),IF('別紙3-3_要件ﾁｪｯｸﾘｽﾄ(0508以降)'!$C$28="×","",IF(AND(踏み台シート!L266=1,踏み台シート!L480=1),2,IF(踏み台シート!L266=1,1,""))),IF(AND(踏み台シート!L266=1,踏み台シート!L480=1),2,IF(踏み台シート!L266=1,1,"")))</f>
        <v/>
      </c>
      <c r="M56" s="307" t="str">
        <f>IF($M$8&gt;=DATE(2023,5,8),IF('別紙3-3_要件ﾁｪｯｸﾘｽﾄ(0508以降)'!$C$28="×","",IF(AND(踏み台シート!M266=1,踏み台シート!M480=1),2,IF(踏み台シート!M266=1,1,""))),IF(AND(踏み台シート!M266=1,踏み台シート!M480=1),2,IF(踏み台シート!M266=1,1,"")))</f>
        <v/>
      </c>
      <c r="N56" s="307" t="str">
        <f>IF($N$8&gt;=DATE(2023,5,8),IF('別紙3-3_要件ﾁｪｯｸﾘｽﾄ(0508以降)'!$C$28="×","",IF(AND(踏み台シート!N266=1,踏み台シート!N480=1),2,IF(踏み台シート!N266=1,1,""))),IF(AND(踏み台シート!N266=1,踏み台シート!N480=1),2,IF(踏み台シート!N266=1,1,"")))</f>
        <v/>
      </c>
      <c r="O56" s="307" t="str">
        <f>IF($O$8&gt;=DATE(2023,5,8),IF('別紙3-3_要件ﾁｪｯｸﾘｽﾄ(0508以降)'!$C$28="×","",IF(AND(踏み台シート!O266=1,踏み台シート!O480=1),2,IF(踏み台シート!O266=1,1,""))),IF(AND(踏み台シート!O266=1,踏み台シート!O480=1),2,IF(踏み台シート!O266=1,1,"")))</f>
        <v/>
      </c>
      <c r="P56" s="307" t="str">
        <f>IF($P$8&gt;=DATE(2023,5,8),IF('別紙3-3_要件ﾁｪｯｸﾘｽﾄ(0508以降)'!$C$28="×","",IF(AND(踏み台シート!P266=1,踏み台シート!P480=1),2,IF(踏み台シート!P266=1,1,""))),IF(AND(踏み台シート!P266=1,踏み台シート!P480=1),2,IF(踏み台シート!P266=1,1,"")))</f>
        <v/>
      </c>
      <c r="Q56" s="307" t="str">
        <f>IF($Q$8&gt;=DATE(2023,5,8),IF('別紙3-3_要件ﾁｪｯｸﾘｽﾄ(0508以降)'!$C$28="×","",IF(AND(踏み台シート!Q266=1,踏み台シート!Q480=1),2,IF(踏み台シート!Q266=1,1,""))),IF(AND(踏み台シート!Q266=1,踏み台シート!Q480=1),2,IF(踏み台シート!Q266=1,1,"")))</f>
        <v/>
      </c>
      <c r="R56" s="307" t="str">
        <f>IF($R$8&gt;=DATE(2023,5,8),IF('別紙3-3_要件ﾁｪｯｸﾘｽﾄ(0508以降)'!$C$28="×","",IF(AND(踏み台シート!R266=1,踏み台シート!R480=1),2,IF(踏み台シート!R266=1,1,""))),IF(AND(踏み台シート!R266=1,踏み台シート!R480=1),2,IF(踏み台シート!R266=1,1,"")))</f>
        <v/>
      </c>
      <c r="S56" s="307" t="str">
        <f>IF($S$8&gt;=DATE(2023,5,8),IF('別紙3-3_要件ﾁｪｯｸﾘｽﾄ(0508以降)'!$C$28="×","",IF(AND(踏み台シート!S266=1,踏み台シート!S480=1),2,IF(踏み台シート!S266=1,1,""))),IF(AND(踏み台シート!S266=1,踏み台シート!S480=1),2,IF(踏み台シート!S266=1,1,"")))</f>
        <v/>
      </c>
      <c r="T56" s="307" t="str">
        <f>IF($T$8&gt;=DATE(2023,5,8),IF('別紙3-3_要件ﾁｪｯｸﾘｽﾄ(0508以降)'!$C$28="×","",IF(AND(踏み台シート!T266=1,踏み台シート!T480=1),2,IF(踏み台シート!T266=1,1,""))),IF(AND(踏み台シート!T266=1,踏み台シート!T480=1),2,IF(踏み台シート!T266=1,1,"")))</f>
        <v/>
      </c>
      <c r="U56" s="307" t="str">
        <f>IF($U$8&gt;=DATE(2023,5,8),IF('別紙3-3_要件ﾁｪｯｸﾘｽﾄ(0508以降)'!$C$28="×","",IF(AND(踏み台シート!U266=1,踏み台シート!U480=1),2,IF(踏み台シート!U266=1,1,""))),IF(AND(踏み台シート!U266=1,踏み台シート!U480=1),2,IF(踏み台シート!U266=1,1,"")))</f>
        <v/>
      </c>
      <c r="V56" s="307" t="str">
        <f>IF($V$8&gt;=DATE(2023,5,8),IF('別紙3-3_要件ﾁｪｯｸﾘｽﾄ(0508以降)'!$C$28="×","",IF(AND(踏み台シート!V266=1,踏み台シート!V480=1),2,IF(踏み台シート!V266=1,1,""))),IF(AND(踏み台シート!V266=1,踏み台シート!V480=1),2,IF(踏み台シート!V266=1,1,"")))</f>
        <v/>
      </c>
      <c r="W56" s="307" t="str">
        <f>IF($W$8&gt;=DATE(2023,5,8),IF('別紙3-3_要件ﾁｪｯｸﾘｽﾄ(0508以降)'!$C$28="×","",IF(AND(踏み台シート!W266=1,踏み台シート!W480=1),2,IF(踏み台シート!W266=1,1,""))),IF(AND(踏み台シート!W266=1,踏み台シート!W480=1),2,IF(踏み台シート!W266=1,1,"")))</f>
        <v/>
      </c>
      <c r="X56" s="307" t="str">
        <f>IF($X$8&gt;=DATE(2023,5,8),IF('別紙3-3_要件ﾁｪｯｸﾘｽﾄ(0508以降)'!$C$28="×","",IF(AND(踏み台シート!X266=1,踏み台シート!X480=1),2,IF(踏み台シート!X266=1,1,""))),IF(AND(踏み台シート!X266=1,踏み台シート!X480=1),2,IF(踏み台シート!X266=1,1,"")))</f>
        <v/>
      </c>
      <c r="Y56" s="307" t="str">
        <f>IF($Y$8&gt;=DATE(2023,5,8),IF('別紙3-3_要件ﾁｪｯｸﾘｽﾄ(0508以降)'!$C$28="×","",IF(AND(踏み台シート!Y266=1,踏み台シート!Y480=1),2,IF(踏み台シート!Y266=1,1,""))),IF(AND(踏み台シート!Y266=1,踏み台シート!Y480=1),2,IF(踏み台シート!Y266=1,1,"")))</f>
        <v/>
      </c>
      <c r="Z56" s="307" t="str">
        <f>IF($Z$8&gt;=DATE(2023,5,8),IF('別紙3-3_要件ﾁｪｯｸﾘｽﾄ(0508以降)'!$C$28="×","",IF(AND(踏み台シート!Z266=1,踏み台シート!Z480=1),2,IF(踏み台シート!Z266=1,1,""))),IF(AND(踏み台シート!Z266=1,踏み台シート!Z480=1),2,IF(踏み台シート!Z266=1,1,"")))</f>
        <v/>
      </c>
      <c r="AA56" s="307" t="str">
        <f>IF($AA$8&gt;=DATE(2023,5,8),IF('別紙3-3_要件ﾁｪｯｸﾘｽﾄ(0508以降)'!$C$28="×","",IF(AND(踏み台シート!AA266=1,踏み台シート!AA480=1),2,IF(踏み台シート!AA266=1,1,""))),IF(AND(踏み台シート!AA266=1,踏み台シート!AA480=1),2,IF(踏み台シート!AA266=1,1,"")))</f>
        <v/>
      </c>
      <c r="AB56" s="307" t="str">
        <f>IF($AB$8&gt;=DATE(2023,5,8),IF('別紙3-3_要件ﾁｪｯｸﾘｽﾄ(0508以降)'!$C$28="×","",IF(AND(踏み台シート!AB266=1,踏み台シート!AB480=1),2,IF(踏み台シート!AB266=1,1,""))),IF(AND(踏み台シート!AB266=1,踏み台シート!AB480=1),2,IF(踏み台シート!AB266=1,1,"")))</f>
        <v/>
      </c>
      <c r="AC56" s="307" t="str">
        <f>IF($AC$8&gt;=DATE(2023,5,8),IF('別紙3-3_要件ﾁｪｯｸﾘｽﾄ(0508以降)'!$C$28="×","",IF(AND(踏み台シート!AC266=1,踏み台シート!AC480=1),2,IF(踏み台シート!AC266=1,1,""))),IF(AND(踏み台シート!AC266=1,踏み台シート!AC480=1),2,IF(踏み台シート!AC266=1,1,"")))</f>
        <v/>
      </c>
      <c r="AD56" s="307" t="str">
        <f>IF($AD$8&gt;=DATE(2023,5,8),IF('別紙3-3_要件ﾁｪｯｸﾘｽﾄ(0508以降)'!$C$28="×","",IF(AND(踏み台シート!AD266=1,踏み台シート!AD480=1),2,IF(踏み台シート!AD266=1,1,""))),IF(AND(踏み台シート!AD266=1,踏み台シート!AD480=1),2,IF(踏み台シート!AD266=1,1,"")))</f>
        <v/>
      </c>
      <c r="AE56" s="307" t="str">
        <f>IF($AE$8&gt;=DATE(2023,5,8),IF('別紙3-3_要件ﾁｪｯｸﾘｽﾄ(0508以降)'!$C$28="×","",IF(AND(踏み台シート!AE266=1,踏み台シート!AE480=1),2,IF(踏み台シート!AE266=1,1,""))),IF(AND(踏み台シート!AE266=1,踏み台シート!AE480=1),2,IF(踏み台シート!AE266=1,1,"")))</f>
        <v/>
      </c>
      <c r="AF56" s="307" t="str">
        <f>IF($AF$8&gt;=DATE(2023,5,8),IF('別紙3-3_要件ﾁｪｯｸﾘｽﾄ(0508以降)'!$C$28="×","",IF(AND(踏み台シート!AF266=1,踏み台シート!AF480=1),2,IF(踏み台シート!AF266=1,1,""))),IF(AND(踏み台シート!AF266=1,踏み台シート!AF480=1),2,IF(踏み台シート!AF266=1,1,"")))</f>
        <v/>
      </c>
      <c r="AG56" s="307" t="str">
        <f>IF($AG$8&gt;=DATE(2023,5,8),IF('別紙3-3_要件ﾁｪｯｸﾘｽﾄ(0508以降)'!$C$28="×","",IF(AND(踏み台シート!AG266=1,踏み台シート!AG480=1),2,IF(踏み台シート!AG266=1,1,""))),IF(AND(踏み台シート!AG266=1,踏み台シート!AG480=1),2,IF(踏み台シート!AG266=1,1,"")))</f>
        <v/>
      </c>
      <c r="AH56" s="307" t="str">
        <f>IF($AH$8&gt;=DATE(2023,5,8),IF('別紙3-3_要件ﾁｪｯｸﾘｽﾄ(0508以降)'!$C$28="×","",IF(AND(踏み台シート!AH266=1,踏み台シート!AH480=1),2,IF(踏み台シート!AH266=1,1,""))),IF(AND(踏み台シート!AH266=1,踏み台シート!AH480=1),2,IF(踏み台シート!AH266=1,1,"")))</f>
        <v/>
      </c>
      <c r="AI56" s="307" t="str">
        <f>IF($AI$8&gt;=DATE(2023,5,8),IF('別紙3-3_要件ﾁｪｯｸﾘｽﾄ(0508以降)'!$C$28="×","",IF(AND(踏み台シート!AI266=1,踏み台シート!AI480=1),2,IF(踏み台シート!AI266=1,1,""))),IF(AND(踏み台シート!AI266=1,踏み台シート!AI480=1),2,IF(踏み台シート!AI266=1,1,"")))</f>
        <v/>
      </c>
      <c r="AJ56" s="307" t="str">
        <f>IF($AJ$8&gt;=DATE(2023,5,8),IF('別紙3-3_要件ﾁｪｯｸﾘｽﾄ(0508以降)'!$C$28="×","",IF(AND(踏み台シート!AJ266=1,踏み台シート!AJ480=1),2,IF(踏み台シート!AJ266=1,1,""))),IF(AND(踏み台シート!AJ266=1,踏み台シート!AJ480=1),2,IF(踏み台シート!AJ266=1,1,"")))</f>
        <v/>
      </c>
      <c r="AK56" s="307" t="str">
        <f>IF($AK$8&gt;=DATE(2023,5,8),IF('別紙3-3_要件ﾁｪｯｸﾘｽﾄ(0508以降)'!$C$28="×","",IF(AND(踏み台シート!AK266=1,踏み台シート!AK480=1),2,IF(踏み台シート!AK266=1,1,""))),IF(AND(踏み台シート!AK266=1,踏み台シート!AK480=1),2,IF(踏み台シート!AK266=1,1,"")))</f>
        <v/>
      </c>
      <c r="AL56" s="307" t="str">
        <f>IF($AL$8&gt;=DATE(2023,5,8),IF('別紙3-3_要件ﾁｪｯｸﾘｽﾄ(0508以降)'!$C$28="×","",IF(AND(踏み台シート!AL266=1,踏み台シート!AL480=1),2,IF(踏み台シート!AL266=1,1,""))),IF(AND(踏み台シート!AL266=1,踏み台シート!AL480=1),2,IF(踏み台シート!AL266=1,1,"")))</f>
        <v/>
      </c>
      <c r="AM56" s="307" t="str">
        <f>IF($AM$8&gt;=DATE(2023,5,8),IF('別紙3-3_要件ﾁｪｯｸﾘｽﾄ(0508以降)'!$C$28="×","",IF(AND(踏み台シート!AM266=1,踏み台シート!AM480=1),2,IF(踏み台シート!AM266=1,1,""))),IF(AND(踏み台シート!AM266=1,踏み台シート!AM480=1),2,IF(踏み台シート!AM266=1,1,"")))</f>
        <v/>
      </c>
      <c r="AN56" s="307" t="str">
        <f>IF($AN$8&gt;=DATE(2023,5,8),IF('別紙3-3_要件ﾁｪｯｸﾘｽﾄ(0508以降)'!$C$28="×","",IF(AND(踏み台シート!AN266=1,踏み台シート!AN480=1),2,IF(踏み台シート!AN266=1,1,""))),IF(AND(踏み台シート!AN266=1,踏み台シート!AN480=1),2,IF(踏み台シート!AN266=1,1,"")))</f>
        <v/>
      </c>
      <c r="AO56" s="307" t="str">
        <f>IF($AO$8&gt;=DATE(2023,5,8),IF('別紙3-3_要件ﾁｪｯｸﾘｽﾄ(0508以降)'!$C$28="×","",IF(AND(踏み台シート!AO266=1,踏み台シート!AO480=1),2,IF(踏み台シート!AO266=1,1,""))),IF(AND(踏み台シート!AO266=1,踏み台シート!AO480=1),2,IF(踏み台シート!AO266=1,1,"")))</f>
        <v/>
      </c>
      <c r="AP56" s="307" t="str">
        <f>IF($AP$8&gt;=DATE(2023,5,8),IF('別紙3-3_要件ﾁｪｯｸﾘｽﾄ(0508以降)'!$C$28="×","",IF(AND(踏み台シート!AP266=1,踏み台シート!AP480=1),2,IF(踏み台シート!AP266=1,1,""))),IF(AND(踏み台シート!AP266=1,踏み台シート!AP480=1),2,IF(踏み台シート!AP266=1,1,"")))</f>
        <v/>
      </c>
      <c r="AQ56" s="307" t="str">
        <f>IF($AQ$8&gt;=DATE(2023,5,8),IF('別紙3-3_要件ﾁｪｯｸﾘｽﾄ(0508以降)'!$C$28="×","",IF(AND(踏み台シート!AQ266=1,踏み台シート!AQ480=1),2,IF(踏み台シート!AQ266=1,1,""))),IF(AND(踏み台シート!AQ266=1,踏み台シート!AQ480=1),2,IF(踏み台シート!AQ266=1,1,"")))</f>
        <v/>
      </c>
      <c r="AR56" s="307" t="str">
        <f>IF($AR$8&gt;=DATE(2023,5,8),IF('別紙3-3_要件ﾁｪｯｸﾘｽﾄ(0508以降)'!$C$28="×","",IF(AND(踏み台シート!AR266=1,踏み台シート!AR480=1),2,IF(踏み台シート!AR266=1,1,""))),IF(AND(踏み台シート!AR266=1,踏み台シート!AR480=1),2,IF(踏み台シート!AR266=1,1,"")))</f>
        <v/>
      </c>
      <c r="AS56" s="307" t="str">
        <f>IF($AS$8&gt;=DATE(2023,5,8),IF('別紙3-3_要件ﾁｪｯｸﾘｽﾄ(0508以降)'!$C$28="×","",IF(AND(踏み台シート!AS266=1,踏み台シート!AS480=1),2,IF(踏み台シート!AS266=1,1,""))),IF(AND(踏み台シート!AS266=1,踏み台シート!AS480=1),2,IF(踏み台シート!AS266=1,1,"")))</f>
        <v/>
      </c>
      <c r="AT56" s="307" t="str">
        <f>IF($AT$8&gt;=DATE(2023,5,8),IF('別紙3-3_要件ﾁｪｯｸﾘｽﾄ(0508以降)'!$C$28="×","",IF(AND(踏み台シート!AT266=1,踏み台シート!AT480=1),2,IF(踏み台シート!AT266=1,1,""))),IF(AND(踏み台シート!AT266=1,踏み台シート!AT480=1),2,IF(踏み台シート!AT266=1,1,"")))</f>
        <v/>
      </c>
      <c r="AU56" s="307" t="str">
        <f>IF($AU$8&gt;=DATE(2023,5,8),IF('別紙3-3_要件ﾁｪｯｸﾘｽﾄ(0508以降)'!$C$28="×","",IF(AND(踏み台シート!AU266=1,踏み台シート!AU480=1),2,IF(踏み台シート!AU266=1,1,""))),IF(AND(踏み台シート!AU266=1,踏み台シート!AU480=1),2,IF(踏み台シート!AU266=1,1,"")))</f>
        <v/>
      </c>
      <c r="AV56" s="307" t="str">
        <f>IF($AV$8&gt;=DATE(2023,5,8),IF('別紙3-3_要件ﾁｪｯｸﾘｽﾄ(0508以降)'!$C$28="×","",IF(AND(踏み台シート!AV266=1,踏み台シート!AV480=1),2,IF(踏み台シート!AV266=1,1,""))),IF(AND(踏み台シート!AV266=1,踏み台シート!AV480=1),2,IF(踏み台シート!AV266=1,1,"")))</f>
        <v/>
      </c>
      <c r="AW56" s="307" t="str">
        <f>IF($AW$8&gt;=DATE(2023,5,8),IF('別紙3-3_要件ﾁｪｯｸﾘｽﾄ(0508以降)'!$C$28="×","",IF(AND(踏み台シート!AW266=1,踏み台シート!AW480=1),2,IF(踏み台シート!AW266=1,1,""))),IF(AND(踏み台シート!AW266=1,踏み台シート!AW480=1),2,IF(踏み台シート!AW266=1,1,"")))</f>
        <v/>
      </c>
      <c r="AX56" s="307" t="str">
        <f>IF($AX$8&gt;=DATE(2023,5,8),IF('別紙3-3_要件ﾁｪｯｸﾘｽﾄ(0508以降)'!$C$28="×","",IF(AND(踏み台シート!AX266=1,踏み台シート!AX480=1),2,IF(踏み台シート!AX266=1,1,""))),IF(AND(踏み台シート!AX266=1,踏み台シート!AX480=1),2,IF(踏み台シート!AX266=1,1,"")))</f>
        <v/>
      </c>
      <c r="AY56" s="307" t="str">
        <f>IF($AY$8&gt;=DATE(2023,5,8),IF('別紙3-3_要件ﾁｪｯｸﾘｽﾄ(0508以降)'!$C$28="×","",IF(AND(踏み台シート!AY266=1,踏み台シート!AY480=1),2,IF(踏み台シート!AY266=1,1,""))),IF(AND(踏み台シート!AY266=1,踏み台シート!AY480=1),2,IF(踏み台シート!AY266=1,1,"")))</f>
        <v/>
      </c>
      <c r="AZ56" s="307" t="str">
        <f>IF($AZ$8&gt;=DATE(2023,5,8),IF('別紙3-3_要件ﾁｪｯｸﾘｽﾄ(0508以降)'!$C$28="×","",IF(AND(踏み台シート!AZ266=1,踏み台シート!AZ480=1),2,IF(踏み台シート!AZ266=1,1,""))),IF(AND(踏み台シート!AZ266=1,踏み台シート!AZ480=1),2,IF(踏み台シート!AZ266=1,1,"")))</f>
        <v/>
      </c>
      <c r="BA56" s="307" t="str">
        <f>IF($BA$8&gt;=DATE(2023,5,8),IF('別紙3-3_要件ﾁｪｯｸﾘｽﾄ(0508以降)'!$C$28="×","",IF(AND(踏み台シート!BA266=1,踏み台シート!BA480=1),2,IF(踏み台シート!BA266=1,1,""))),IF(AND(踏み台シート!BA266=1,踏み台シート!BA480=1),2,IF(踏み台シート!BA266=1,1,"")))</f>
        <v/>
      </c>
      <c r="BB56" s="311" t="str">
        <f t="shared" si="6"/>
        <v/>
      </c>
      <c r="BC56" s="300" t="str">
        <f t="shared" si="7"/>
        <v/>
      </c>
      <c r="BD56" s="300" t="str">
        <f t="shared" si="8"/>
        <v/>
      </c>
    </row>
    <row r="57" spans="1:56" ht="24" hidden="1" customHeight="1">
      <c r="A57" s="307" t="str">
        <f t="shared" si="9"/>
        <v/>
      </c>
      <c r="B57" s="313" t="str">
        <f>IF('別紙3-1_区分⑤所要額内訳'!B59="","",'別紙3-1_区分⑤所要額内訳'!B59)</f>
        <v/>
      </c>
      <c r="C57" s="307" t="str">
        <f>IF('別紙3-1_区分⑤所要額内訳'!C59="","",'別紙3-1_区分⑤所要額内訳'!C59)</f>
        <v/>
      </c>
      <c r="D57" s="307">
        <f>IF($D$8&gt;=DATE(2023,5,8),IF('別紙3-3_要件ﾁｪｯｸﾘｽﾄ(0508以降)'!$C$28="×","",IF(AND(踏み台シート!D267=1,踏み台シート!D481=1),2,IF(踏み台シート!D267=1,1,""))),IF(AND(踏み台シート!D267=1,踏み台シート!D481=1),2,IF(踏み台シート!D267=1,1,"")))</f>
        <v>1</v>
      </c>
      <c r="E57" s="307" t="str">
        <f>IF($E$8&gt;=DATE(2023,5,8),IF('別紙3-3_要件ﾁｪｯｸﾘｽﾄ(0508以降)'!$C$28="×","",IF(AND(踏み台シート!E267=1,踏み台シート!E481=1),2,IF(踏み台シート!E267=1,1,""))),IF(AND(踏み台シート!E267=1,踏み台シート!E481=1),2,IF(踏み台シート!E267=1,1,"")))</f>
        <v/>
      </c>
      <c r="F57" s="307" t="str">
        <f>IF($F$8&gt;=DATE(2023,5,8),IF('別紙3-3_要件ﾁｪｯｸﾘｽﾄ(0508以降)'!$C$28="×","",IF(AND(踏み台シート!F267=1,踏み台シート!F481=1),2,IF(踏み台シート!F267=1,1,""))),IF(AND(踏み台シート!F267=1,踏み台シート!F481=1),2,IF(踏み台シート!F267=1,1,"")))</f>
        <v/>
      </c>
      <c r="G57" s="307" t="str">
        <f>IF($G$8&gt;=DATE(2023,5,8),IF('別紙3-3_要件ﾁｪｯｸﾘｽﾄ(0508以降)'!$C$28="×","",IF(AND(踏み台シート!G267=1,踏み台シート!G481=1),2,IF(踏み台シート!G267=1,1,""))),IF(AND(踏み台シート!G267=1,踏み台シート!G481=1),2,IF(踏み台シート!G267=1,1,"")))</f>
        <v/>
      </c>
      <c r="H57" s="307" t="str">
        <f>IF($H$8&gt;=DATE(2023,5,8),IF('別紙3-3_要件ﾁｪｯｸﾘｽﾄ(0508以降)'!$C$28="×","",IF(AND(踏み台シート!H267=1,踏み台シート!H481=1),2,IF(踏み台シート!H267=1,1,""))),IF(AND(踏み台シート!H267=1,踏み台シート!H481=1),2,IF(踏み台シート!H267=1,1,"")))</f>
        <v/>
      </c>
      <c r="I57" s="307" t="str">
        <f>IF($I$8&gt;=DATE(2023,5,8),IF('別紙3-3_要件ﾁｪｯｸﾘｽﾄ(0508以降)'!$C$28="×","",IF(AND(踏み台シート!I267=1,踏み台シート!I481=1),2,IF(踏み台シート!I267=1,1,""))),IF(AND(踏み台シート!I267=1,踏み台シート!I481=1),2,IF(踏み台シート!I267=1,1,"")))</f>
        <v/>
      </c>
      <c r="J57" s="307" t="str">
        <f>IF($J$8&gt;=DATE(2023,5,8),IF('別紙3-3_要件ﾁｪｯｸﾘｽﾄ(0508以降)'!$C$28="×","",IF(AND(踏み台シート!J267=1,踏み台シート!J481=1),2,IF(踏み台シート!J267=1,1,""))),IF(AND(踏み台シート!J267=1,踏み台シート!J481=1),2,IF(踏み台シート!J267=1,1,"")))</f>
        <v/>
      </c>
      <c r="K57" s="307" t="str">
        <f>IF($K$8&gt;=DATE(2023,5,8),IF('別紙3-3_要件ﾁｪｯｸﾘｽﾄ(0508以降)'!$C$28="×","",IF(AND(踏み台シート!K267=1,踏み台シート!K481=1),2,IF(踏み台シート!K267=1,1,""))),IF(AND(踏み台シート!K267=1,踏み台シート!K481=1),2,IF(踏み台シート!K267=1,1,"")))</f>
        <v/>
      </c>
      <c r="L57" s="307" t="str">
        <f>IF($L$8&gt;=DATE(2023,5,8),IF('別紙3-3_要件ﾁｪｯｸﾘｽﾄ(0508以降)'!$C$28="×","",IF(AND(踏み台シート!L267=1,踏み台シート!L481=1),2,IF(踏み台シート!L267=1,1,""))),IF(AND(踏み台シート!L267=1,踏み台シート!L481=1),2,IF(踏み台シート!L267=1,1,"")))</f>
        <v/>
      </c>
      <c r="M57" s="307" t="str">
        <f>IF($M$8&gt;=DATE(2023,5,8),IF('別紙3-3_要件ﾁｪｯｸﾘｽﾄ(0508以降)'!$C$28="×","",IF(AND(踏み台シート!M267=1,踏み台シート!M481=1),2,IF(踏み台シート!M267=1,1,""))),IF(AND(踏み台シート!M267=1,踏み台シート!M481=1),2,IF(踏み台シート!M267=1,1,"")))</f>
        <v/>
      </c>
      <c r="N57" s="307" t="str">
        <f>IF($N$8&gt;=DATE(2023,5,8),IF('別紙3-3_要件ﾁｪｯｸﾘｽﾄ(0508以降)'!$C$28="×","",IF(AND(踏み台シート!N267=1,踏み台シート!N481=1),2,IF(踏み台シート!N267=1,1,""))),IF(AND(踏み台シート!N267=1,踏み台シート!N481=1),2,IF(踏み台シート!N267=1,1,"")))</f>
        <v/>
      </c>
      <c r="O57" s="307" t="str">
        <f>IF($O$8&gt;=DATE(2023,5,8),IF('別紙3-3_要件ﾁｪｯｸﾘｽﾄ(0508以降)'!$C$28="×","",IF(AND(踏み台シート!O267=1,踏み台シート!O481=1),2,IF(踏み台シート!O267=1,1,""))),IF(AND(踏み台シート!O267=1,踏み台シート!O481=1),2,IF(踏み台シート!O267=1,1,"")))</f>
        <v/>
      </c>
      <c r="P57" s="307" t="str">
        <f>IF($P$8&gt;=DATE(2023,5,8),IF('別紙3-3_要件ﾁｪｯｸﾘｽﾄ(0508以降)'!$C$28="×","",IF(AND(踏み台シート!P267=1,踏み台シート!P481=1),2,IF(踏み台シート!P267=1,1,""))),IF(AND(踏み台シート!P267=1,踏み台シート!P481=1),2,IF(踏み台シート!P267=1,1,"")))</f>
        <v/>
      </c>
      <c r="Q57" s="307" t="str">
        <f>IF($Q$8&gt;=DATE(2023,5,8),IF('別紙3-3_要件ﾁｪｯｸﾘｽﾄ(0508以降)'!$C$28="×","",IF(AND(踏み台シート!Q267=1,踏み台シート!Q481=1),2,IF(踏み台シート!Q267=1,1,""))),IF(AND(踏み台シート!Q267=1,踏み台シート!Q481=1),2,IF(踏み台シート!Q267=1,1,"")))</f>
        <v/>
      </c>
      <c r="R57" s="307" t="str">
        <f>IF($R$8&gt;=DATE(2023,5,8),IF('別紙3-3_要件ﾁｪｯｸﾘｽﾄ(0508以降)'!$C$28="×","",IF(AND(踏み台シート!R267=1,踏み台シート!R481=1),2,IF(踏み台シート!R267=1,1,""))),IF(AND(踏み台シート!R267=1,踏み台シート!R481=1),2,IF(踏み台シート!R267=1,1,"")))</f>
        <v/>
      </c>
      <c r="S57" s="307" t="str">
        <f>IF($S$8&gt;=DATE(2023,5,8),IF('別紙3-3_要件ﾁｪｯｸﾘｽﾄ(0508以降)'!$C$28="×","",IF(AND(踏み台シート!S267=1,踏み台シート!S481=1),2,IF(踏み台シート!S267=1,1,""))),IF(AND(踏み台シート!S267=1,踏み台シート!S481=1),2,IF(踏み台シート!S267=1,1,"")))</f>
        <v/>
      </c>
      <c r="T57" s="307" t="str">
        <f>IF($T$8&gt;=DATE(2023,5,8),IF('別紙3-3_要件ﾁｪｯｸﾘｽﾄ(0508以降)'!$C$28="×","",IF(AND(踏み台シート!T267=1,踏み台シート!T481=1),2,IF(踏み台シート!T267=1,1,""))),IF(AND(踏み台シート!T267=1,踏み台シート!T481=1),2,IF(踏み台シート!T267=1,1,"")))</f>
        <v/>
      </c>
      <c r="U57" s="307" t="str">
        <f>IF($U$8&gt;=DATE(2023,5,8),IF('別紙3-3_要件ﾁｪｯｸﾘｽﾄ(0508以降)'!$C$28="×","",IF(AND(踏み台シート!U267=1,踏み台シート!U481=1),2,IF(踏み台シート!U267=1,1,""))),IF(AND(踏み台シート!U267=1,踏み台シート!U481=1),2,IF(踏み台シート!U267=1,1,"")))</f>
        <v/>
      </c>
      <c r="V57" s="307" t="str">
        <f>IF($V$8&gt;=DATE(2023,5,8),IF('別紙3-3_要件ﾁｪｯｸﾘｽﾄ(0508以降)'!$C$28="×","",IF(AND(踏み台シート!V267=1,踏み台シート!V481=1),2,IF(踏み台シート!V267=1,1,""))),IF(AND(踏み台シート!V267=1,踏み台シート!V481=1),2,IF(踏み台シート!V267=1,1,"")))</f>
        <v/>
      </c>
      <c r="W57" s="307" t="str">
        <f>IF($W$8&gt;=DATE(2023,5,8),IF('別紙3-3_要件ﾁｪｯｸﾘｽﾄ(0508以降)'!$C$28="×","",IF(AND(踏み台シート!W267=1,踏み台シート!W481=1),2,IF(踏み台シート!W267=1,1,""))),IF(AND(踏み台シート!W267=1,踏み台シート!W481=1),2,IF(踏み台シート!W267=1,1,"")))</f>
        <v/>
      </c>
      <c r="X57" s="307" t="str">
        <f>IF($X$8&gt;=DATE(2023,5,8),IF('別紙3-3_要件ﾁｪｯｸﾘｽﾄ(0508以降)'!$C$28="×","",IF(AND(踏み台シート!X267=1,踏み台シート!X481=1),2,IF(踏み台シート!X267=1,1,""))),IF(AND(踏み台シート!X267=1,踏み台シート!X481=1),2,IF(踏み台シート!X267=1,1,"")))</f>
        <v/>
      </c>
      <c r="Y57" s="307" t="str">
        <f>IF($Y$8&gt;=DATE(2023,5,8),IF('別紙3-3_要件ﾁｪｯｸﾘｽﾄ(0508以降)'!$C$28="×","",IF(AND(踏み台シート!Y267=1,踏み台シート!Y481=1),2,IF(踏み台シート!Y267=1,1,""))),IF(AND(踏み台シート!Y267=1,踏み台シート!Y481=1),2,IF(踏み台シート!Y267=1,1,"")))</f>
        <v/>
      </c>
      <c r="Z57" s="307" t="str">
        <f>IF($Z$8&gt;=DATE(2023,5,8),IF('別紙3-3_要件ﾁｪｯｸﾘｽﾄ(0508以降)'!$C$28="×","",IF(AND(踏み台シート!Z267=1,踏み台シート!Z481=1),2,IF(踏み台シート!Z267=1,1,""))),IF(AND(踏み台シート!Z267=1,踏み台シート!Z481=1),2,IF(踏み台シート!Z267=1,1,"")))</f>
        <v/>
      </c>
      <c r="AA57" s="307" t="str">
        <f>IF($AA$8&gt;=DATE(2023,5,8),IF('別紙3-3_要件ﾁｪｯｸﾘｽﾄ(0508以降)'!$C$28="×","",IF(AND(踏み台シート!AA267=1,踏み台シート!AA481=1),2,IF(踏み台シート!AA267=1,1,""))),IF(AND(踏み台シート!AA267=1,踏み台シート!AA481=1),2,IF(踏み台シート!AA267=1,1,"")))</f>
        <v/>
      </c>
      <c r="AB57" s="307" t="str">
        <f>IF($AB$8&gt;=DATE(2023,5,8),IF('別紙3-3_要件ﾁｪｯｸﾘｽﾄ(0508以降)'!$C$28="×","",IF(AND(踏み台シート!AB267=1,踏み台シート!AB481=1),2,IF(踏み台シート!AB267=1,1,""))),IF(AND(踏み台シート!AB267=1,踏み台シート!AB481=1),2,IF(踏み台シート!AB267=1,1,"")))</f>
        <v/>
      </c>
      <c r="AC57" s="307" t="str">
        <f>IF($AC$8&gt;=DATE(2023,5,8),IF('別紙3-3_要件ﾁｪｯｸﾘｽﾄ(0508以降)'!$C$28="×","",IF(AND(踏み台シート!AC267=1,踏み台シート!AC481=1),2,IF(踏み台シート!AC267=1,1,""))),IF(AND(踏み台シート!AC267=1,踏み台シート!AC481=1),2,IF(踏み台シート!AC267=1,1,"")))</f>
        <v/>
      </c>
      <c r="AD57" s="307" t="str">
        <f>IF($AD$8&gt;=DATE(2023,5,8),IF('別紙3-3_要件ﾁｪｯｸﾘｽﾄ(0508以降)'!$C$28="×","",IF(AND(踏み台シート!AD267=1,踏み台シート!AD481=1),2,IF(踏み台シート!AD267=1,1,""))),IF(AND(踏み台シート!AD267=1,踏み台シート!AD481=1),2,IF(踏み台シート!AD267=1,1,"")))</f>
        <v/>
      </c>
      <c r="AE57" s="307" t="str">
        <f>IF($AE$8&gt;=DATE(2023,5,8),IF('別紙3-3_要件ﾁｪｯｸﾘｽﾄ(0508以降)'!$C$28="×","",IF(AND(踏み台シート!AE267=1,踏み台シート!AE481=1),2,IF(踏み台シート!AE267=1,1,""))),IF(AND(踏み台シート!AE267=1,踏み台シート!AE481=1),2,IF(踏み台シート!AE267=1,1,"")))</f>
        <v/>
      </c>
      <c r="AF57" s="307" t="str">
        <f>IF($AF$8&gt;=DATE(2023,5,8),IF('別紙3-3_要件ﾁｪｯｸﾘｽﾄ(0508以降)'!$C$28="×","",IF(AND(踏み台シート!AF267=1,踏み台シート!AF481=1),2,IF(踏み台シート!AF267=1,1,""))),IF(AND(踏み台シート!AF267=1,踏み台シート!AF481=1),2,IF(踏み台シート!AF267=1,1,"")))</f>
        <v/>
      </c>
      <c r="AG57" s="307" t="str">
        <f>IF($AG$8&gt;=DATE(2023,5,8),IF('別紙3-3_要件ﾁｪｯｸﾘｽﾄ(0508以降)'!$C$28="×","",IF(AND(踏み台シート!AG267=1,踏み台シート!AG481=1),2,IF(踏み台シート!AG267=1,1,""))),IF(AND(踏み台シート!AG267=1,踏み台シート!AG481=1),2,IF(踏み台シート!AG267=1,1,"")))</f>
        <v/>
      </c>
      <c r="AH57" s="307" t="str">
        <f>IF($AH$8&gt;=DATE(2023,5,8),IF('別紙3-3_要件ﾁｪｯｸﾘｽﾄ(0508以降)'!$C$28="×","",IF(AND(踏み台シート!AH267=1,踏み台シート!AH481=1),2,IF(踏み台シート!AH267=1,1,""))),IF(AND(踏み台シート!AH267=1,踏み台シート!AH481=1),2,IF(踏み台シート!AH267=1,1,"")))</f>
        <v/>
      </c>
      <c r="AI57" s="307" t="str">
        <f>IF($AI$8&gt;=DATE(2023,5,8),IF('別紙3-3_要件ﾁｪｯｸﾘｽﾄ(0508以降)'!$C$28="×","",IF(AND(踏み台シート!AI267=1,踏み台シート!AI481=1),2,IF(踏み台シート!AI267=1,1,""))),IF(AND(踏み台シート!AI267=1,踏み台シート!AI481=1),2,IF(踏み台シート!AI267=1,1,"")))</f>
        <v/>
      </c>
      <c r="AJ57" s="307" t="str">
        <f>IF($AJ$8&gt;=DATE(2023,5,8),IF('別紙3-3_要件ﾁｪｯｸﾘｽﾄ(0508以降)'!$C$28="×","",IF(AND(踏み台シート!AJ267=1,踏み台シート!AJ481=1),2,IF(踏み台シート!AJ267=1,1,""))),IF(AND(踏み台シート!AJ267=1,踏み台シート!AJ481=1),2,IF(踏み台シート!AJ267=1,1,"")))</f>
        <v/>
      </c>
      <c r="AK57" s="307" t="str">
        <f>IF($AK$8&gt;=DATE(2023,5,8),IF('別紙3-3_要件ﾁｪｯｸﾘｽﾄ(0508以降)'!$C$28="×","",IF(AND(踏み台シート!AK267=1,踏み台シート!AK481=1),2,IF(踏み台シート!AK267=1,1,""))),IF(AND(踏み台シート!AK267=1,踏み台シート!AK481=1),2,IF(踏み台シート!AK267=1,1,"")))</f>
        <v/>
      </c>
      <c r="AL57" s="307" t="str">
        <f>IF($AL$8&gt;=DATE(2023,5,8),IF('別紙3-3_要件ﾁｪｯｸﾘｽﾄ(0508以降)'!$C$28="×","",IF(AND(踏み台シート!AL267=1,踏み台シート!AL481=1),2,IF(踏み台シート!AL267=1,1,""))),IF(AND(踏み台シート!AL267=1,踏み台シート!AL481=1),2,IF(踏み台シート!AL267=1,1,"")))</f>
        <v/>
      </c>
      <c r="AM57" s="307" t="str">
        <f>IF($AM$8&gt;=DATE(2023,5,8),IF('別紙3-3_要件ﾁｪｯｸﾘｽﾄ(0508以降)'!$C$28="×","",IF(AND(踏み台シート!AM267=1,踏み台シート!AM481=1),2,IF(踏み台シート!AM267=1,1,""))),IF(AND(踏み台シート!AM267=1,踏み台シート!AM481=1),2,IF(踏み台シート!AM267=1,1,"")))</f>
        <v/>
      </c>
      <c r="AN57" s="307" t="str">
        <f>IF($AN$8&gt;=DATE(2023,5,8),IF('別紙3-3_要件ﾁｪｯｸﾘｽﾄ(0508以降)'!$C$28="×","",IF(AND(踏み台シート!AN267=1,踏み台シート!AN481=1),2,IF(踏み台シート!AN267=1,1,""))),IF(AND(踏み台シート!AN267=1,踏み台シート!AN481=1),2,IF(踏み台シート!AN267=1,1,"")))</f>
        <v/>
      </c>
      <c r="AO57" s="307" t="str">
        <f>IF($AO$8&gt;=DATE(2023,5,8),IF('別紙3-3_要件ﾁｪｯｸﾘｽﾄ(0508以降)'!$C$28="×","",IF(AND(踏み台シート!AO267=1,踏み台シート!AO481=1),2,IF(踏み台シート!AO267=1,1,""))),IF(AND(踏み台シート!AO267=1,踏み台シート!AO481=1),2,IF(踏み台シート!AO267=1,1,"")))</f>
        <v/>
      </c>
      <c r="AP57" s="307" t="str">
        <f>IF($AP$8&gt;=DATE(2023,5,8),IF('別紙3-3_要件ﾁｪｯｸﾘｽﾄ(0508以降)'!$C$28="×","",IF(AND(踏み台シート!AP267=1,踏み台シート!AP481=1),2,IF(踏み台シート!AP267=1,1,""))),IF(AND(踏み台シート!AP267=1,踏み台シート!AP481=1),2,IF(踏み台シート!AP267=1,1,"")))</f>
        <v/>
      </c>
      <c r="AQ57" s="307" t="str">
        <f>IF($AQ$8&gt;=DATE(2023,5,8),IF('別紙3-3_要件ﾁｪｯｸﾘｽﾄ(0508以降)'!$C$28="×","",IF(AND(踏み台シート!AQ267=1,踏み台シート!AQ481=1),2,IF(踏み台シート!AQ267=1,1,""))),IF(AND(踏み台シート!AQ267=1,踏み台シート!AQ481=1),2,IF(踏み台シート!AQ267=1,1,"")))</f>
        <v/>
      </c>
      <c r="AR57" s="307" t="str">
        <f>IF($AR$8&gt;=DATE(2023,5,8),IF('別紙3-3_要件ﾁｪｯｸﾘｽﾄ(0508以降)'!$C$28="×","",IF(AND(踏み台シート!AR267=1,踏み台シート!AR481=1),2,IF(踏み台シート!AR267=1,1,""))),IF(AND(踏み台シート!AR267=1,踏み台シート!AR481=1),2,IF(踏み台シート!AR267=1,1,"")))</f>
        <v/>
      </c>
      <c r="AS57" s="307" t="str">
        <f>IF($AS$8&gt;=DATE(2023,5,8),IF('別紙3-3_要件ﾁｪｯｸﾘｽﾄ(0508以降)'!$C$28="×","",IF(AND(踏み台シート!AS267=1,踏み台シート!AS481=1),2,IF(踏み台シート!AS267=1,1,""))),IF(AND(踏み台シート!AS267=1,踏み台シート!AS481=1),2,IF(踏み台シート!AS267=1,1,"")))</f>
        <v/>
      </c>
      <c r="AT57" s="307" t="str">
        <f>IF($AT$8&gt;=DATE(2023,5,8),IF('別紙3-3_要件ﾁｪｯｸﾘｽﾄ(0508以降)'!$C$28="×","",IF(AND(踏み台シート!AT267=1,踏み台シート!AT481=1),2,IF(踏み台シート!AT267=1,1,""))),IF(AND(踏み台シート!AT267=1,踏み台シート!AT481=1),2,IF(踏み台シート!AT267=1,1,"")))</f>
        <v/>
      </c>
      <c r="AU57" s="307" t="str">
        <f>IF($AU$8&gt;=DATE(2023,5,8),IF('別紙3-3_要件ﾁｪｯｸﾘｽﾄ(0508以降)'!$C$28="×","",IF(AND(踏み台シート!AU267=1,踏み台シート!AU481=1),2,IF(踏み台シート!AU267=1,1,""))),IF(AND(踏み台シート!AU267=1,踏み台シート!AU481=1),2,IF(踏み台シート!AU267=1,1,"")))</f>
        <v/>
      </c>
      <c r="AV57" s="307" t="str">
        <f>IF($AV$8&gt;=DATE(2023,5,8),IF('別紙3-3_要件ﾁｪｯｸﾘｽﾄ(0508以降)'!$C$28="×","",IF(AND(踏み台シート!AV267=1,踏み台シート!AV481=1),2,IF(踏み台シート!AV267=1,1,""))),IF(AND(踏み台シート!AV267=1,踏み台シート!AV481=1),2,IF(踏み台シート!AV267=1,1,"")))</f>
        <v/>
      </c>
      <c r="AW57" s="307" t="str">
        <f>IF($AW$8&gt;=DATE(2023,5,8),IF('別紙3-3_要件ﾁｪｯｸﾘｽﾄ(0508以降)'!$C$28="×","",IF(AND(踏み台シート!AW267=1,踏み台シート!AW481=1),2,IF(踏み台シート!AW267=1,1,""))),IF(AND(踏み台シート!AW267=1,踏み台シート!AW481=1),2,IF(踏み台シート!AW267=1,1,"")))</f>
        <v/>
      </c>
      <c r="AX57" s="307" t="str">
        <f>IF($AX$8&gt;=DATE(2023,5,8),IF('別紙3-3_要件ﾁｪｯｸﾘｽﾄ(0508以降)'!$C$28="×","",IF(AND(踏み台シート!AX267=1,踏み台シート!AX481=1),2,IF(踏み台シート!AX267=1,1,""))),IF(AND(踏み台シート!AX267=1,踏み台シート!AX481=1),2,IF(踏み台シート!AX267=1,1,"")))</f>
        <v/>
      </c>
      <c r="AY57" s="307" t="str">
        <f>IF($AY$8&gt;=DATE(2023,5,8),IF('別紙3-3_要件ﾁｪｯｸﾘｽﾄ(0508以降)'!$C$28="×","",IF(AND(踏み台シート!AY267=1,踏み台シート!AY481=1),2,IF(踏み台シート!AY267=1,1,""))),IF(AND(踏み台シート!AY267=1,踏み台シート!AY481=1),2,IF(踏み台シート!AY267=1,1,"")))</f>
        <v/>
      </c>
      <c r="AZ57" s="307" t="str">
        <f>IF($AZ$8&gt;=DATE(2023,5,8),IF('別紙3-3_要件ﾁｪｯｸﾘｽﾄ(0508以降)'!$C$28="×","",IF(AND(踏み台シート!AZ267=1,踏み台シート!AZ481=1),2,IF(踏み台シート!AZ267=1,1,""))),IF(AND(踏み台シート!AZ267=1,踏み台シート!AZ481=1),2,IF(踏み台シート!AZ267=1,1,"")))</f>
        <v/>
      </c>
      <c r="BA57" s="307" t="str">
        <f>IF($BA$8&gt;=DATE(2023,5,8),IF('別紙3-3_要件ﾁｪｯｸﾘｽﾄ(0508以降)'!$C$28="×","",IF(AND(踏み台シート!BA267=1,踏み台シート!BA481=1),2,IF(踏み台シート!BA267=1,1,""))),IF(AND(踏み台シート!BA267=1,踏み台シート!BA481=1),2,IF(踏み台シート!BA267=1,1,"")))</f>
        <v/>
      </c>
      <c r="BB57" s="311" t="str">
        <f t="shared" si="6"/>
        <v/>
      </c>
      <c r="BC57" s="300" t="str">
        <f t="shared" si="7"/>
        <v/>
      </c>
      <c r="BD57" s="300" t="str">
        <f t="shared" si="8"/>
        <v/>
      </c>
    </row>
    <row r="58" spans="1:56" ht="24" hidden="1" customHeight="1">
      <c r="A58" s="307" t="str">
        <f t="shared" si="9"/>
        <v/>
      </c>
      <c r="B58" s="313" t="str">
        <f>IF('別紙3-1_区分⑤所要額内訳'!B60="","",'別紙3-1_区分⑤所要額内訳'!B60)</f>
        <v/>
      </c>
      <c r="C58" s="307" t="str">
        <f>IF('別紙3-1_区分⑤所要額内訳'!C60="","",'別紙3-1_区分⑤所要額内訳'!C60)</f>
        <v/>
      </c>
      <c r="D58" s="307">
        <f>IF($D$8&gt;=DATE(2023,5,8),IF('別紙3-3_要件ﾁｪｯｸﾘｽﾄ(0508以降)'!$C$28="×","",IF(AND(踏み台シート!D268=1,踏み台シート!D482=1),2,IF(踏み台シート!D268=1,1,""))),IF(AND(踏み台シート!D268=1,踏み台シート!D482=1),2,IF(踏み台シート!D268=1,1,"")))</f>
        <v>1</v>
      </c>
      <c r="E58" s="307" t="str">
        <f>IF($E$8&gt;=DATE(2023,5,8),IF('別紙3-3_要件ﾁｪｯｸﾘｽﾄ(0508以降)'!$C$28="×","",IF(AND(踏み台シート!E268=1,踏み台シート!E482=1),2,IF(踏み台シート!E268=1,1,""))),IF(AND(踏み台シート!E268=1,踏み台シート!E482=1),2,IF(踏み台シート!E268=1,1,"")))</f>
        <v/>
      </c>
      <c r="F58" s="307" t="str">
        <f>IF($F$8&gt;=DATE(2023,5,8),IF('別紙3-3_要件ﾁｪｯｸﾘｽﾄ(0508以降)'!$C$28="×","",IF(AND(踏み台シート!F268=1,踏み台シート!F482=1),2,IF(踏み台シート!F268=1,1,""))),IF(AND(踏み台シート!F268=1,踏み台シート!F482=1),2,IF(踏み台シート!F268=1,1,"")))</f>
        <v/>
      </c>
      <c r="G58" s="307" t="str">
        <f>IF($G$8&gt;=DATE(2023,5,8),IF('別紙3-3_要件ﾁｪｯｸﾘｽﾄ(0508以降)'!$C$28="×","",IF(AND(踏み台シート!G268=1,踏み台シート!G482=1),2,IF(踏み台シート!G268=1,1,""))),IF(AND(踏み台シート!G268=1,踏み台シート!G482=1),2,IF(踏み台シート!G268=1,1,"")))</f>
        <v/>
      </c>
      <c r="H58" s="307" t="str">
        <f>IF($H$8&gt;=DATE(2023,5,8),IF('別紙3-3_要件ﾁｪｯｸﾘｽﾄ(0508以降)'!$C$28="×","",IF(AND(踏み台シート!H268=1,踏み台シート!H482=1),2,IF(踏み台シート!H268=1,1,""))),IF(AND(踏み台シート!H268=1,踏み台シート!H482=1),2,IF(踏み台シート!H268=1,1,"")))</f>
        <v/>
      </c>
      <c r="I58" s="307" t="str">
        <f>IF($I$8&gt;=DATE(2023,5,8),IF('別紙3-3_要件ﾁｪｯｸﾘｽﾄ(0508以降)'!$C$28="×","",IF(AND(踏み台シート!I268=1,踏み台シート!I482=1),2,IF(踏み台シート!I268=1,1,""))),IF(AND(踏み台シート!I268=1,踏み台シート!I482=1),2,IF(踏み台シート!I268=1,1,"")))</f>
        <v/>
      </c>
      <c r="J58" s="307" t="str">
        <f>IF($J$8&gt;=DATE(2023,5,8),IF('別紙3-3_要件ﾁｪｯｸﾘｽﾄ(0508以降)'!$C$28="×","",IF(AND(踏み台シート!J268=1,踏み台シート!J482=1),2,IF(踏み台シート!J268=1,1,""))),IF(AND(踏み台シート!J268=1,踏み台シート!J482=1),2,IF(踏み台シート!J268=1,1,"")))</f>
        <v/>
      </c>
      <c r="K58" s="307" t="str">
        <f>IF($K$8&gt;=DATE(2023,5,8),IF('別紙3-3_要件ﾁｪｯｸﾘｽﾄ(0508以降)'!$C$28="×","",IF(AND(踏み台シート!K268=1,踏み台シート!K482=1),2,IF(踏み台シート!K268=1,1,""))),IF(AND(踏み台シート!K268=1,踏み台シート!K482=1),2,IF(踏み台シート!K268=1,1,"")))</f>
        <v/>
      </c>
      <c r="L58" s="307" t="str">
        <f>IF($L$8&gt;=DATE(2023,5,8),IF('別紙3-3_要件ﾁｪｯｸﾘｽﾄ(0508以降)'!$C$28="×","",IF(AND(踏み台シート!L268=1,踏み台シート!L482=1),2,IF(踏み台シート!L268=1,1,""))),IF(AND(踏み台シート!L268=1,踏み台シート!L482=1),2,IF(踏み台シート!L268=1,1,"")))</f>
        <v/>
      </c>
      <c r="M58" s="307" t="str">
        <f>IF($M$8&gt;=DATE(2023,5,8),IF('別紙3-3_要件ﾁｪｯｸﾘｽﾄ(0508以降)'!$C$28="×","",IF(AND(踏み台シート!M268=1,踏み台シート!M482=1),2,IF(踏み台シート!M268=1,1,""))),IF(AND(踏み台シート!M268=1,踏み台シート!M482=1),2,IF(踏み台シート!M268=1,1,"")))</f>
        <v/>
      </c>
      <c r="N58" s="307" t="str">
        <f>IF($N$8&gt;=DATE(2023,5,8),IF('別紙3-3_要件ﾁｪｯｸﾘｽﾄ(0508以降)'!$C$28="×","",IF(AND(踏み台シート!N268=1,踏み台シート!N482=1),2,IF(踏み台シート!N268=1,1,""))),IF(AND(踏み台シート!N268=1,踏み台シート!N482=1),2,IF(踏み台シート!N268=1,1,"")))</f>
        <v/>
      </c>
      <c r="O58" s="307" t="str">
        <f>IF($O$8&gt;=DATE(2023,5,8),IF('別紙3-3_要件ﾁｪｯｸﾘｽﾄ(0508以降)'!$C$28="×","",IF(AND(踏み台シート!O268=1,踏み台シート!O482=1),2,IF(踏み台シート!O268=1,1,""))),IF(AND(踏み台シート!O268=1,踏み台シート!O482=1),2,IF(踏み台シート!O268=1,1,"")))</f>
        <v/>
      </c>
      <c r="P58" s="307" t="str">
        <f>IF($P$8&gt;=DATE(2023,5,8),IF('別紙3-3_要件ﾁｪｯｸﾘｽﾄ(0508以降)'!$C$28="×","",IF(AND(踏み台シート!P268=1,踏み台シート!P482=1),2,IF(踏み台シート!P268=1,1,""))),IF(AND(踏み台シート!P268=1,踏み台シート!P482=1),2,IF(踏み台シート!P268=1,1,"")))</f>
        <v/>
      </c>
      <c r="Q58" s="307" t="str">
        <f>IF($Q$8&gt;=DATE(2023,5,8),IF('別紙3-3_要件ﾁｪｯｸﾘｽﾄ(0508以降)'!$C$28="×","",IF(AND(踏み台シート!Q268=1,踏み台シート!Q482=1),2,IF(踏み台シート!Q268=1,1,""))),IF(AND(踏み台シート!Q268=1,踏み台シート!Q482=1),2,IF(踏み台シート!Q268=1,1,"")))</f>
        <v/>
      </c>
      <c r="R58" s="307" t="str">
        <f>IF($R$8&gt;=DATE(2023,5,8),IF('別紙3-3_要件ﾁｪｯｸﾘｽﾄ(0508以降)'!$C$28="×","",IF(AND(踏み台シート!R268=1,踏み台シート!R482=1),2,IF(踏み台シート!R268=1,1,""))),IF(AND(踏み台シート!R268=1,踏み台シート!R482=1),2,IF(踏み台シート!R268=1,1,"")))</f>
        <v/>
      </c>
      <c r="S58" s="307" t="str">
        <f>IF($S$8&gt;=DATE(2023,5,8),IF('別紙3-3_要件ﾁｪｯｸﾘｽﾄ(0508以降)'!$C$28="×","",IF(AND(踏み台シート!S268=1,踏み台シート!S482=1),2,IF(踏み台シート!S268=1,1,""))),IF(AND(踏み台シート!S268=1,踏み台シート!S482=1),2,IF(踏み台シート!S268=1,1,"")))</f>
        <v/>
      </c>
      <c r="T58" s="307" t="str">
        <f>IF($T$8&gt;=DATE(2023,5,8),IF('別紙3-3_要件ﾁｪｯｸﾘｽﾄ(0508以降)'!$C$28="×","",IF(AND(踏み台シート!T268=1,踏み台シート!T482=1),2,IF(踏み台シート!T268=1,1,""))),IF(AND(踏み台シート!T268=1,踏み台シート!T482=1),2,IF(踏み台シート!T268=1,1,"")))</f>
        <v/>
      </c>
      <c r="U58" s="307" t="str">
        <f>IF($U$8&gt;=DATE(2023,5,8),IF('別紙3-3_要件ﾁｪｯｸﾘｽﾄ(0508以降)'!$C$28="×","",IF(AND(踏み台シート!U268=1,踏み台シート!U482=1),2,IF(踏み台シート!U268=1,1,""))),IF(AND(踏み台シート!U268=1,踏み台シート!U482=1),2,IF(踏み台シート!U268=1,1,"")))</f>
        <v/>
      </c>
      <c r="V58" s="307" t="str">
        <f>IF($V$8&gt;=DATE(2023,5,8),IF('別紙3-3_要件ﾁｪｯｸﾘｽﾄ(0508以降)'!$C$28="×","",IF(AND(踏み台シート!V268=1,踏み台シート!V482=1),2,IF(踏み台シート!V268=1,1,""))),IF(AND(踏み台シート!V268=1,踏み台シート!V482=1),2,IF(踏み台シート!V268=1,1,"")))</f>
        <v/>
      </c>
      <c r="W58" s="307" t="str">
        <f>IF($W$8&gt;=DATE(2023,5,8),IF('別紙3-3_要件ﾁｪｯｸﾘｽﾄ(0508以降)'!$C$28="×","",IF(AND(踏み台シート!W268=1,踏み台シート!W482=1),2,IF(踏み台シート!W268=1,1,""))),IF(AND(踏み台シート!W268=1,踏み台シート!W482=1),2,IF(踏み台シート!W268=1,1,"")))</f>
        <v/>
      </c>
      <c r="X58" s="307" t="str">
        <f>IF($X$8&gt;=DATE(2023,5,8),IF('別紙3-3_要件ﾁｪｯｸﾘｽﾄ(0508以降)'!$C$28="×","",IF(AND(踏み台シート!X268=1,踏み台シート!X482=1),2,IF(踏み台シート!X268=1,1,""))),IF(AND(踏み台シート!X268=1,踏み台シート!X482=1),2,IF(踏み台シート!X268=1,1,"")))</f>
        <v/>
      </c>
      <c r="Y58" s="307" t="str">
        <f>IF($Y$8&gt;=DATE(2023,5,8),IF('別紙3-3_要件ﾁｪｯｸﾘｽﾄ(0508以降)'!$C$28="×","",IF(AND(踏み台シート!Y268=1,踏み台シート!Y482=1),2,IF(踏み台シート!Y268=1,1,""))),IF(AND(踏み台シート!Y268=1,踏み台シート!Y482=1),2,IF(踏み台シート!Y268=1,1,"")))</f>
        <v/>
      </c>
      <c r="Z58" s="307" t="str">
        <f>IF($Z$8&gt;=DATE(2023,5,8),IF('別紙3-3_要件ﾁｪｯｸﾘｽﾄ(0508以降)'!$C$28="×","",IF(AND(踏み台シート!Z268=1,踏み台シート!Z482=1),2,IF(踏み台シート!Z268=1,1,""))),IF(AND(踏み台シート!Z268=1,踏み台シート!Z482=1),2,IF(踏み台シート!Z268=1,1,"")))</f>
        <v/>
      </c>
      <c r="AA58" s="307" t="str">
        <f>IF($AA$8&gt;=DATE(2023,5,8),IF('別紙3-3_要件ﾁｪｯｸﾘｽﾄ(0508以降)'!$C$28="×","",IF(AND(踏み台シート!AA268=1,踏み台シート!AA482=1),2,IF(踏み台シート!AA268=1,1,""))),IF(AND(踏み台シート!AA268=1,踏み台シート!AA482=1),2,IF(踏み台シート!AA268=1,1,"")))</f>
        <v/>
      </c>
      <c r="AB58" s="307" t="str">
        <f>IF($AB$8&gt;=DATE(2023,5,8),IF('別紙3-3_要件ﾁｪｯｸﾘｽﾄ(0508以降)'!$C$28="×","",IF(AND(踏み台シート!AB268=1,踏み台シート!AB482=1),2,IF(踏み台シート!AB268=1,1,""))),IF(AND(踏み台シート!AB268=1,踏み台シート!AB482=1),2,IF(踏み台シート!AB268=1,1,"")))</f>
        <v/>
      </c>
      <c r="AC58" s="307" t="str">
        <f>IF($AC$8&gt;=DATE(2023,5,8),IF('別紙3-3_要件ﾁｪｯｸﾘｽﾄ(0508以降)'!$C$28="×","",IF(AND(踏み台シート!AC268=1,踏み台シート!AC482=1),2,IF(踏み台シート!AC268=1,1,""))),IF(AND(踏み台シート!AC268=1,踏み台シート!AC482=1),2,IF(踏み台シート!AC268=1,1,"")))</f>
        <v/>
      </c>
      <c r="AD58" s="307" t="str">
        <f>IF($AD$8&gt;=DATE(2023,5,8),IF('別紙3-3_要件ﾁｪｯｸﾘｽﾄ(0508以降)'!$C$28="×","",IF(AND(踏み台シート!AD268=1,踏み台シート!AD482=1),2,IF(踏み台シート!AD268=1,1,""))),IF(AND(踏み台シート!AD268=1,踏み台シート!AD482=1),2,IF(踏み台シート!AD268=1,1,"")))</f>
        <v/>
      </c>
      <c r="AE58" s="307" t="str">
        <f>IF($AE$8&gt;=DATE(2023,5,8),IF('別紙3-3_要件ﾁｪｯｸﾘｽﾄ(0508以降)'!$C$28="×","",IF(AND(踏み台シート!AE268=1,踏み台シート!AE482=1),2,IF(踏み台シート!AE268=1,1,""))),IF(AND(踏み台シート!AE268=1,踏み台シート!AE482=1),2,IF(踏み台シート!AE268=1,1,"")))</f>
        <v/>
      </c>
      <c r="AF58" s="307" t="str">
        <f>IF($AF$8&gt;=DATE(2023,5,8),IF('別紙3-3_要件ﾁｪｯｸﾘｽﾄ(0508以降)'!$C$28="×","",IF(AND(踏み台シート!AF268=1,踏み台シート!AF482=1),2,IF(踏み台シート!AF268=1,1,""))),IF(AND(踏み台シート!AF268=1,踏み台シート!AF482=1),2,IF(踏み台シート!AF268=1,1,"")))</f>
        <v/>
      </c>
      <c r="AG58" s="307" t="str">
        <f>IF($AG$8&gt;=DATE(2023,5,8),IF('別紙3-3_要件ﾁｪｯｸﾘｽﾄ(0508以降)'!$C$28="×","",IF(AND(踏み台シート!AG268=1,踏み台シート!AG482=1),2,IF(踏み台シート!AG268=1,1,""))),IF(AND(踏み台シート!AG268=1,踏み台シート!AG482=1),2,IF(踏み台シート!AG268=1,1,"")))</f>
        <v/>
      </c>
      <c r="AH58" s="307" t="str">
        <f>IF($AH$8&gt;=DATE(2023,5,8),IF('別紙3-3_要件ﾁｪｯｸﾘｽﾄ(0508以降)'!$C$28="×","",IF(AND(踏み台シート!AH268=1,踏み台シート!AH482=1),2,IF(踏み台シート!AH268=1,1,""))),IF(AND(踏み台シート!AH268=1,踏み台シート!AH482=1),2,IF(踏み台シート!AH268=1,1,"")))</f>
        <v/>
      </c>
      <c r="AI58" s="307" t="str">
        <f>IF($AI$8&gt;=DATE(2023,5,8),IF('別紙3-3_要件ﾁｪｯｸﾘｽﾄ(0508以降)'!$C$28="×","",IF(AND(踏み台シート!AI268=1,踏み台シート!AI482=1),2,IF(踏み台シート!AI268=1,1,""))),IF(AND(踏み台シート!AI268=1,踏み台シート!AI482=1),2,IF(踏み台シート!AI268=1,1,"")))</f>
        <v/>
      </c>
      <c r="AJ58" s="307" t="str">
        <f>IF($AJ$8&gt;=DATE(2023,5,8),IF('別紙3-3_要件ﾁｪｯｸﾘｽﾄ(0508以降)'!$C$28="×","",IF(AND(踏み台シート!AJ268=1,踏み台シート!AJ482=1),2,IF(踏み台シート!AJ268=1,1,""))),IF(AND(踏み台シート!AJ268=1,踏み台シート!AJ482=1),2,IF(踏み台シート!AJ268=1,1,"")))</f>
        <v/>
      </c>
      <c r="AK58" s="307" t="str">
        <f>IF($AK$8&gt;=DATE(2023,5,8),IF('別紙3-3_要件ﾁｪｯｸﾘｽﾄ(0508以降)'!$C$28="×","",IF(AND(踏み台シート!AK268=1,踏み台シート!AK482=1),2,IF(踏み台シート!AK268=1,1,""))),IF(AND(踏み台シート!AK268=1,踏み台シート!AK482=1),2,IF(踏み台シート!AK268=1,1,"")))</f>
        <v/>
      </c>
      <c r="AL58" s="307" t="str">
        <f>IF($AL$8&gt;=DATE(2023,5,8),IF('別紙3-3_要件ﾁｪｯｸﾘｽﾄ(0508以降)'!$C$28="×","",IF(AND(踏み台シート!AL268=1,踏み台シート!AL482=1),2,IF(踏み台シート!AL268=1,1,""))),IF(AND(踏み台シート!AL268=1,踏み台シート!AL482=1),2,IF(踏み台シート!AL268=1,1,"")))</f>
        <v/>
      </c>
      <c r="AM58" s="307" t="str">
        <f>IF($AM$8&gt;=DATE(2023,5,8),IF('別紙3-3_要件ﾁｪｯｸﾘｽﾄ(0508以降)'!$C$28="×","",IF(AND(踏み台シート!AM268=1,踏み台シート!AM482=1),2,IF(踏み台シート!AM268=1,1,""))),IF(AND(踏み台シート!AM268=1,踏み台シート!AM482=1),2,IF(踏み台シート!AM268=1,1,"")))</f>
        <v/>
      </c>
      <c r="AN58" s="307" t="str">
        <f>IF($AN$8&gt;=DATE(2023,5,8),IF('別紙3-3_要件ﾁｪｯｸﾘｽﾄ(0508以降)'!$C$28="×","",IF(AND(踏み台シート!AN268=1,踏み台シート!AN482=1),2,IF(踏み台シート!AN268=1,1,""))),IF(AND(踏み台シート!AN268=1,踏み台シート!AN482=1),2,IF(踏み台シート!AN268=1,1,"")))</f>
        <v/>
      </c>
      <c r="AO58" s="307" t="str">
        <f>IF($AO$8&gt;=DATE(2023,5,8),IF('別紙3-3_要件ﾁｪｯｸﾘｽﾄ(0508以降)'!$C$28="×","",IF(AND(踏み台シート!AO268=1,踏み台シート!AO482=1),2,IF(踏み台シート!AO268=1,1,""))),IF(AND(踏み台シート!AO268=1,踏み台シート!AO482=1),2,IF(踏み台シート!AO268=1,1,"")))</f>
        <v/>
      </c>
      <c r="AP58" s="307" t="str">
        <f>IF($AP$8&gt;=DATE(2023,5,8),IF('別紙3-3_要件ﾁｪｯｸﾘｽﾄ(0508以降)'!$C$28="×","",IF(AND(踏み台シート!AP268=1,踏み台シート!AP482=1),2,IF(踏み台シート!AP268=1,1,""))),IF(AND(踏み台シート!AP268=1,踏み台シート!AP482=1),2,IF(踏み台シート!AP268=1,1,"")))</f>
        <v/>
      </c>
      <c r="AQ58" s="307" t="str">
        <f>IF($AQ$8&gt;=DATE(2023,5,8),IF('別紙3-3_要件ﾁｪｯｸﾘｽﾄ(0508以降)'!$C$28="×","",IF(AND(踏み台シート!AQ268=1,踏み台シート!AQ482=1),2,IF(踏み台シート!AQ268=1,1,""))),IF(AND(踏み台シート!AQ268=1,踏み台シート!AQ482=1),2,IF(踏み台シート!AQ268=1,1,"")))</f>
        <v/>
      </c>
      <c r="AR58" s="307" t="str">
        <f>IF($AR$8&gt;=DATE(2023,5,8),IF('別紙3-3_要件ﾁｪｯｸﾘｽﾄ(0508以降)'!$C$28="×","",IF(AND(踏み台シート!AR268=1,踏み台シート!AR482=1),2,IF(踏み台シート!AR268=1,1,""))),IF(AND(踏み台シート!AR268=1,踏み台シート!AR482=1),2,IF(踏み台シート!AR268=1,1,"")))</f>
        <v/>
      </c>
      <c r="AS58" s="307" t="str">
        <f>IF($AS$8&gt;=DATE(2023,5,8),IF('別紙3-3_要件ﾁｪｯｸﾘｽﾄ(0508以降)'!$C$28="×","",IF(AND(踏み台シート!AS268=1,踏み台シート!AS482=1),2,IF(踏み台シート!AS268=1,1,""))),IF(AND(踏み台シート!AS268=1,踏み台シート!AS482=1),2,IF(踏み台シート!AS268=1,1,"")))</f>
        <v/>
      </c>
      <c r="AT58" s="307" t="str">
        <f>IF($AT$8&gt;=DATE(2023,5,8),IF('別紙3-3_要件ﾁｪｯｸﾘｽﾄ(0508以降)'!$C$28="×","",IF(AND(踏み台シート!AT268=1,踏み台シート!AT482=1),2,IF(踏み台シート!AT268=1,1,""))),IF(AND(踏み台シート!AT268=1,踏み台シート!AT482=1),2,IF(踏み台シート!AT268=1,1,"")))</f>
        <v/>
      </c>
      <c r="AU58" s="307" t="str">
        <f>IF($AU$8&gt;=DATE(2023,5,8),IF('別紙3-3_要件ﾁｪｯｸﾘｽﾄ(0508以降)'!$C$28="×","",IF(AND(踏み台シート!AU268=1,踏み台シート!AU482=1),2,IF(踏み台シート!AU268=1,1,""))),IF(AND(踏み台シート!AU268=1,踏み台シート!AU482=1),2,IF(踏み台シート!AU268=1,1,"")))</f>
        <v/>
      </c>
      <c r="AV58" s="307" t="str">
        <f>IF($AV$8&gt;=DATE(2023,5,8),IF('別紙3-3_要件ﾁｪｯｸﾘｽﾄ(0508以降)'!$C$28="×","",IF(AND(踏み台シート!AV268=1,踏み台シート!AV482=1),2,IF(踏み台シート!AV268=1,1,""))),IF(AND(踏み台シート!AV268=1,踏み台シート!AV482=1),2,IF(踏み台シート!AV268=1,1,"")))</f>
        <v/>
      </c>
      <c r="AW58" s="307" t="str">
        <f>IF($AW$8&gt;=DATE(2023,5,8),IF('別紙3-3_要件ﾁｪｯｸﾘｽﾄ(0508以降)'!$C$28="×","",IF(AND(踏み台シート!AW268=1,踏み台シート!AW482=1),2,IF(踏み台シート!AW268=1,1,""))),IF(AND(踏み台シート!AW268=1,踏み台シート!AW482=1),2,IF(踏み台シート!AW268=1,1,"")))</f>
        <v/>
      </c>
      <c r="AX58" s="307" t="str">
        <f>IF($AX$8&gt;=DATE(2023,5,8),IF('別紙3-3_要件ﾁｪｯｸﾘｽﾄ(0508以降)'!$C$28="×","",IF(AND(踏み台シート!AX268=1,踏み台シート!AX482=1),2,IF(踏み台シート!AX268=1,1,""))),IF(AND(踏み台シート!AX268=1,踏み台シート!AX482=1),2,IF(踏み台シート!AX268=1,1,"")))</f>
        <v/>
      </c>
      <c r="AY58" s="307" t="str">
        <f>IF($AY$8&gt;=DATE(2023,5,8),IF('別紙3-3_要件ﾁｪｯｸﾘｽﾄ(0508以降)'!$C$28="×","",IF(AND(踏み台シート!AY268=1,踏み台シート!AY482=1),2,IF(踏み台シート!AY268=1,1,""))),IF(AND(踏み台シート!AY268=1,踏み台シート!AY482=1),2,IF(踏み台シート!AY268=1,1,"")))</f>
        <v/>
      </c>
      <c r="AZ58" s="307" t="str">
        <f>IF($AZ$8&gt;=DATE(2023,5,8),IF('別紙3-3_要件ﾁｪｯｸﾘｽﾄ(0508以降)'!$C$28="×","",IF(AND(踏み台シート!AZ268=1,踏み台シート!AZ482=1),2,IF(踏み台シート!AZ268=1,1,""))),IF(AND(踏み台シート!AZ268=1,踏み台シート!AZ482=1),2,IF(踏み台シート!AZ268=1,1,"")))</f>
        <v/>
      </c>
      <c r="BA58" s="307" t="str">
        <f>IF($BA$8&gt;=DATE(2023,5,8),IF('別紙3-3_要件ﾁｪｯｸﾘｽﾄ(0508以降)'!$C$28="×","",IF(AND(踏み台シート!BA268=1,踏み台シート!BA482=1),2,IF(踏み台シート!BA268=1,1,""))),IF(AND(踏み台シート!BA268=1,踏み台シート!BA482=1),2,IF(踏み台シート!BA268=1,1,"")))</f>
        <v/>
      </c>
      <c r="BB58" s="311" t="str">
        <f t="shared" si="6"/>
        <v/>
      </c>
      <c r="BC58" s="300" t="str">
        <f t="shared" si="7"/>
        <v/>
      </c>
      <c r="BD58" s="300" t="str">
        <f t="shared" si="8"/>
        <v/>
      </c>
    </row>
    <row r="59" spans="1:56" ht="24" hidden="1" customHeight="1">
      <c r="A59" s="307" t="str">
        <f t="shared" si="9"/>
        <v/>
      </c>
      <c r="B59" s="313" t="str">
        <f>IF('別紙3-1_区分⑤所要額内訳'!B61="","",'別紙3-1_区分⑤所要額内訳'!B61)</f>
        <v/>
      </c>
      <c r="C59" s="307" t="str">
        <f>IF('別紙3-1_区分⑤所要額内訳'!C61="","",'別紙3-1_区分⑤所要額内訳'!C61)</f>
        <v/>
      </c>
      <c r="D59" s="307">
        <f>IF($D$8&gt;=DATE(2023,5,8),IF('別紙3-3_要件ﾁｪｯｸﾘｽﾄ(0508以降)'!$C$28="×","",IF(AND(踏み台シート!D269=1,踏み台シート!D483=1),2,IF(踏み台シート!D269=1,1,""))),IF(AND(踏み台シート!D269=1,踏み台シート!D483=1),2,IF(踏み台シート!D269=1,1,"")))</f>
        <v>1</v>
      </c>
      <c r="E59" s="307" t="str">
        <f>IF($E$8&gt;=DATE(2023,5,8),IF('別紙3-3_要件ﾁｪｯｸﾘｽﾄ(0508以降)'!$C$28="×","",IF(AND(踏み台シート!E269=1,踏み台シート!E483=1),2,IF(踏み台シート!E269=1,1,""))),IF(AND(踏み台シート!E269=1,踏み台シート!E483=1),2,IF(踏み台シート!E269=1,1,"")))</f>
        <v/>
      </c>
      <c r="F59" s="307" t="str">
        <f>IF($F$8&gt;=DATE(2023,5,8),IF('別紙3-3_要件ﾁｪｯｸﾘｽﾄ(0508以降)'!$C$28="×","",IF(AND(踏み台シート!F269=1,踏み台シート!F483=1),2,IF(踏み台シート!F269=1,1,""))),IF(AND(踏み台シート!F269=1,踏み台シート!F483=1),2,IF(踏み台シート!F269=1,1,"")))</f>
        <v/>
      </c>
      <c r="G59" s="307" t="str">
        <f>IF($G$8&gt;=DATE(2023,5,8),IF('別紙3-3_要件ﾁｪｯｸﾘｽﾄ(0508以降)'!$C$28="×","",IF(AND(踏み台シート!G269=1,踏み台シート!G483=1),2,IF(踏み台シート!G269=1,1,""))),IF(AND(踏み台シート!G269=1,踏み台シート!G483=1),2,IF(踏み台シート!G269=1,1,"")))</f>
        <v/>
      </c>
      <c r="H59" s="307" t="str">
        <f>IF($H$8&gt;=DATE(2023,5,8),IF('別紙3-3_要件ﾁｪｯｸﾘｽﾄ(0508以降)'!$C$28="×","",IF(AND(踏み台シート!H269=1,踏み台シート!H483=1),2,IF(踏み台シート!H269=1,1,""))),IF(AND(踏み台シート!H269=1,踏み台シート!H483=1),2,IF(踏み台シート!H269=1,1,"")))</f>
        <v/>
      </c>
      <c r="I59" s="307" t="str">
        <f>IF($I$8&gt;=DATE(2023,5,8),IF('別紙3-3_要件ﾁｪｯｸﾘｽﾄ(0508以降)'!$C$28="×","",IF(AND(踏み台シート!I269=1,踏み台シート!I483=1),2,IF(踏み台シート!I269=1,1,""))),IF(AND(踏み台シート!I269=1,踏み台シート!I483=1),2,IF(踏み台シート!I269=1,1,"")))</f>
        <v/>
      </c>
      <c r="J59" s="307" t="str">
        <f>IF($J$8&gt;=DATE(2023,5,8),IF('別紙3-3_要件ﾁｪｯｸﾘｽﾄ(0508以降)'!$C$28="×","",IF(AND(踏み台シート!J269=1,踏み台シート!J483=1),2,IF(踏み台シート!J269=1,1,""))),IF(AND(踏み台シート!J269=1,踏み台シート!J483=1),2,IF(踏み台シート!J269=1,1,"")))</f>
        <v/>
      </c>
      <c r="K59" s="307" t="str">
        <f>IF($K$8&gt;=DATE(2023,5,8),IF('別紙3-3_要件ﾁｪｯｸﾘｽﾄ(0508以降)'!$C$28="×","",IF(AND(踏み台シート!K269=1,踏み台シート!K483=1),2,IF(踏み台シート!K269=1,1,""))),IF(AND(踏み台シート!K269=1,踏み台シート!K483=1),2,IF(踏み台シート!K269=1,1,"")))</f>
        <v/>
      </c>
      <c r="L59" s="307" t="str">
        <f>IF($L$8&gt;=DATE(2023,5,8),IF('別紙3-3_要件ﾁｪｯｸﾘｽﾄ(0508以降)'!$C$28="×","",IF(AND(踏み台シート!L269=1,踏み台シート!L483=1),2,IF(踏み台シート!L269=1,1,""))),IF(AND(踏み台シート!L269=1,踏み台シート!L483=1),2,IF(踏み台シート!L269=1,1,"")))</f>
        <v/>
      </c>
      <c r="M59" s="307" t="str">
        <f>IF($M$8&gt;=DATE(2023,5,8),IF('別紙3-3_要件ﾁｪｯｸﾘｽﾄ(0508以降)'!$C$28="×","",IF(AND(踏み台シート!M269=1,踏み台シート!M483=1),2,IF(踏み台シート!M269=1,1,""))),IF(AND(踏み台シート!M269=1,踏み台シート!M483=1),2,IF(踏み台シート!M269=1,1,"")))</f>
        <v/>
      </c>
      <c r="N59" s="307" t="str">
        <f>IF($N$8&gt;=DATE(2023,5,8),IF('別紙3-3_要件ﾁｪｯｸﾘｽﾄ(0508以降)'!$C$28="×","",IF(AND(踏み台シート!N269=1,踏み台シート!N483=1),2,IF(踏み台シート!N269=1,1,""))),IF(AND(踏み台シート!N269=1,踏み台シート!N483=1),2,IF(踏み台シート!N269=1,1,"")))</f>
        <v/>
      </c>
      <c r="O59" s="307" t="str">
        <f>IF($O$8&gt;=DATE(2023,5,8),IF('別紙3-3_要件ﾁｪｯｸﾘｽﾄ(0508以降)'!$C$28="×","",IF(AND(踏み台シート!O269=1,踏み台シート!O483=1),2,IF(踏み台シート!O269=1,1,""))),IF(AND(踏み台シート!O269=1,踏み台シート!O483=1),2,IF(踏み台シート!O269=1,1,"")))</f>
        <v/>
      </c>
      <c r="P59" s="307" t="str">
        <f>IF($P$8&gt;=DATE(2023,5,8),IF('別紙3-3_要件ﾁｪｯｸﾘｽﾄ(0508以降)'!$C$28="×","",IF(AND(踏み台シート!P269=1,踏み台シート!P483=1),2,IF(踏み台シート!P269=1,1,""))),IF(AND(踏み台シート!P269=1,踏み台シート!P483=1),2,IF(踏み台シート!P269=1,1,"")))</f>
        <v/>
      </c>
      <c r="Q59" s="307" t="str">
        <f>IF($Q$8&gt;=DATE(2023,5,8),IF('別紙3-3_要件ﾁｪｯｸﾘｽﾄ(0508以降)'!$C$28="×","",IF(AND(踏み台シート!Q269=1,踏み台シート!Q483=1),2,IF(踏み台シート!Q269=1,1,""))),IF(AND(踏み台シート!Q269=1,踏み台シート!Q483=1),2,IF(踏み台シート!Q269=1,1,"")))</f>
        <v/>
      </c>
      <c r="R59" s="307" t="str">
        <f>IF($R$8&gt;=DATE(2023,5,8),IF('別紙3-3_要件ﾁｪｯｸﾘｽﾄ(0508以降)'!$C$28="×","",IF(AND(踏み台シート!R269=1,踏み台シート!R483=1),2,IF(踏み台シート!R269=1,1,""))),IF(AND(踏み台シート!R269=1,踏み台シート!R483=1),2,IF(踏み台シート!R269=1,1,"")))</f>
        <v/>
      </c>
      <c r="S59" s="307" t="str">
        <f>IF($S$8&gt;=DATE(2023,5,8),IF('別紙3-3_要件ﾁｪｯｸﾘｽﾄ(0508以降)'!$C$28="×","",IF(AND(踏み台シート!S269=1,踏み台シート!S483=1),2,IF(踏み台シート!S269=1,1,""))),IF(AND(踏み台シート!S269=1,踏み台シート!S483=1),2,IF(踏み台シート!S269=1,1,"")))</f>
        <v/>
      </c>
      <c r="T59" s="307" t="str">
        <f>IF($T$8&gt;=DATE(2023,5,8),IF('別紙3-3_要件ﾁｪｯｸﾘｽﾄ(0508以降)'!$C$28="×","",IF(AND(踏み台シート!T269=1,踏み台シート!T483=1),2,IF(踏み台シート!T269=1,1,""))),IF(AND(踏み台シート!T269=1,踏み台シート!T483=1),2,IF(踏み台シート!T269=1,1,"")))</f>
        <v/>
      </c>
      <c r="U59" s="307" t="str">
        <f>IF($U$8&gt;=DATE(2023,5,8),IF('別紙3-3_要件ﾁｪｯｸﾘｽﾄ(0508以降)'!$C$28="×","",IF(AND(踏み台シート!U269=1,踏み台シート!U483=1),2,IF(踏み台シート!U269=1,1,""))),IF(AND(踏み台シート!U269=1,踏み台シート!U483=1),2,IF(踏み台シート!U269=1,1,"")))</f>
        <v/>
      </c>
      <c r="V59" s="307" t="str">
        <f>IF($V$8&gt;=DATE(2023,5,8),IF('別紙3-3_要件ﾁｪｯｸﾘｽﾄ(0508以降)'!$C$28="×","",IF(AND(踏み台シート!V269=1,踏み台シート!V483=1),2,IF(踏み台シート!V269=1,1,""))),IF(AND(踏み台シート!V269=1,踏み台シート!V483=1),2,IF(踏み台シート!V269=1,1,"")))</f>
        <v/>
      </c>
      <c r="W59" s="307" t="str">
        <f>IF($W$8&gt;=DATE(2023,5,8),IF('別紙3-3_要件ﾁｪｯｸﾘｽﾄ(0508以降)'!$C$28="×","",IF(AND(踏み台シート!W269=1,踏み台シート!W483=1),2,IF(踏み台シート!W269=1,1,""))),IF(AND(踏み台シート!W269=1,踏み台シート!W483=1),2,IF(踏み台シート!W269=1,1,"")))</f>
        <v/>
      </c>
      <c r="X59" s="307" t="str">
        <f>IF($X$8&gt;=DATE(2023,5,8),IF('別紙3-3_要件ﾁｪｯｸﾘｽﾄ(0508以降)'!$C$28="×","",IF(AND(踏み台シート!X269=1,踏み台シート!X483=1),2,IF(踏み台シート!X269=1,1,""))),IF(AND(踏み台シート!X269=1,踏み台シート!X483=1),2,IF(踏み台シート!X269=1,1,"")))</f>
        <v/>
      </c>
      <c r="Y59" s="307" t="str">
        <f>IF($Y$8&gt;=DATE(2023,5,8),IF('別紙3-3_要件ﾁｪｯｸﾘｽﾄ(0508以降)'!$C$28="×","",IF(AND(踏み台シート!Y269=1,踏み台シート!Y483=1),2,IF(踏み台シート!Y269=1,1,""))),IF(AND(踏み台シート!Y269=1,踏み台シート!Y483=1),2,IF(踏み台シート!Y269=1,1,"")))</f>
        <v/>
      </c>
      <c r="Z59" s="307" t="str">
        <f>IF($Z$8&gt;=DATE(2023,5,8),IF('別紙3-3_要件ﾁｪｯｸﾘｽﾄ(0508以降)'!$C$28="×","",IF(AND(踏み台シート!Z269=1,踏み台シート!Z483=1),2,IF(踏み台シート!Z269=1,1,""))),IF(AND(踏み台シート!Z269=1,踏み台シート!Z483=1),2,IF(踏み台シート!Z269=1,1,"")))</f>
        <v/>
      </c>
      <c r="AA59" s="307" t="str">
        <f>IF($AA$8&gt;=DATE(2023,5,8),IF('別紙3-3_要件ﾁｪｯｸﾘｽﾄ(0508以降)'!$C$28="×","",IF(AND(踏み台シート!AA269=1,踏み台シート!AA483=1),2,IF(踏み台シート!AA269=1,1,""))),IF(AND(踏み台シート!AA269=1,踏み台シート!AA483=1),2,IF(踏み台シート!AA269=1,1,"")))</f>
        <v/>
      </c>
      <c r="AB59" s="307" t="str">
        <f>IF($AB$8&gt;=DATE(2023,5,8),IF('別紙3-3_要件ﾁｪｯｸﾘｽﾄ(0508以降)'!$C$28="×","",IF(AND(踏み台シート!AB269=1,踏み台シート!AB483=1),2,IF(踏み台シート!AB269=1,1,""))),IF(AND(踏み台シート!AB269=1,踏み台シート!AB483=1),2,IF(踏み台シート!AB269=1,1,"")))</f>
        <v/>
      </c>
      <c r="AC59" s="307" t="str">
        <f>IF($AC$8&gt;=DATE(2023,5,8),IF('別紙3-3_要件ﾁｪｯｸﾘｽﾄ(0508以降)'!$C$28="×","",IF(AND(踏み台シート!AC269=1,踏み台シート!AC483=1),2,IF(踏み台シート!AC269=1,1,""))),IF(AND(踏み台シート!AC269=1,踏み台シート!AC483=1),2,IF(踏み台シート!AC269=1,1,"")))</f>
        <v/>
      </c>
      <c r="AD59" s="307" t="str">
        <f>IF($AD$8&gt;=DATE(2023,5,8),IF('別紙3-3_要件ﾁｪｯｸﾘｽﾄ(0508以降)'!$C$28="×","",IF(AND(踏み台シート!AD269=1,踏み台シート!AD483=1),2,IF(踏み台シート!AD269=1,1,""))),IF(AND(踏み台シート!AD269=1,踏み台シート!AD483=1),2,IF(踏み台シート!AD269=1,1,"")))</f>
        <v/>
      </c>
      <c r="AE59" s="307" t="str">
        <f>IF($AE$8&gt;=DATE(2023,5,8),IF('別紙3-3_要件ﾁｪｯｸﾘｽﾄ(0508以降)'!$C$28="×","",IF(AND(踏み台シート!AE269=1,踏み台シート!AE483=1),2,IF(踏み台シート!AE269=1,1,""))),IF(AND(踏み台シート!AE269=1,踏み台シート!AE483=1),2,IF(踏み台シート!AE269=1,1,"")))</f>
        <v/>
      </c>
      <c r="AF59" s="307" t="str">
        <f>IF($AF$8&gt;=DATE(2023,5,8),IF('別紙3-3_要件ﾁｪｯｸﾘｽﾄ(0508以降)'!$C$28="×","",IF(AND(踏み台シート!AF269=1,踏み台シート!AF483=1),2,IF(踏み台シート!AF269=1,1,""))),IF(AND(踏み台シート!AF269=1,踏み台シート!AF483=1),2,IF(踏み台シート!AF269=1,1,"")))</f>
        <v/>
      </c>
      <c r="AG59" s="307" t="str">
        <f>IF($AG$8&gt;=DATE(2023,5,8),IF('別紙3-3_要件ﾁｪｯｸﾘｽﾄ(0508以降)'!$C$28="×","",IF(AND(踏み台シート!AG269=1,踏み台シート!AG483=1),2,IF(踏み台シート!AG269=1,1,""))),IF(AND(踏み台シート!AG269=1,踏み台シート!AG483=1),2,IF(踏み台シート!AG269=1,1,"")))</f>
        <v/>
      </c>
      <c r="AH59" s="307" t="str">
        <f>IF($AH$8&gt;=DATE(2023,5,8),IF('別紙3-3_要件ﾁｪｯｸﾘｽﾄ(0508以降)'!$C$28="×","",IF(AND(踏み台シート!AH269=1,踏み台シート!AH483=1),2,IF(踏み台シート!AH269=1,1,""))),IF(AND(踏み台シート!AH269=1,踏み台シート!AH483=1),2,IF(踏み台シート!AH269=1,1,"")))</f>
        <v/>
      </c>
      <c r="AI59" s="307" t="str">
        <f>IF($AI$8&gt;=DATE(2023,5,8),IF('別紙3-3_要件ﾁｪｯｸﾘｽﾄ(0508以降)'!$C$28="×","",IF(AND(踏み台シート!AI269=1,踏み台シート!AI483=1),2,IF(踏み台シート!AI269=1,1,""))),IF(AND(踏み台シート!AI269=1,踏み台シート!AI483=1),2,IF(踏み台シート!AI269=1,1,"")))</f>
        <v/>
      </c>
      <c r="AJ59" s="307" t="str">
        <f>IF($AJ$8&gt;=DATE(2023,5,8),IF('別紙3-3_要件ﾁｪｯｸﾘｽﾄ(0508以降)'!$C$28="×","",IF(AND(踏み台シート!AJ269=1,踏み台シート!AJ483=1),2,IF(踏み台シート!AJ269=1,1,""))),IF(AND(踏み台シート!AJ269=1,踏み台シート!AJ483=1),2,IF(踏み台シート!AJ269=1,1,"")))</f>
        <v/>
      </c>
      <c r="AK59" s="307" t="str">
        <f>IF($AK$8&gt;=DATE(2023,5,8),IF('別紙3-3_要件ﾁｪｯｸﾘｽﾄ(0508以降)'!$C$28="×","",IF(AND(踏み台シート!AK269=1,踏み台シート!AK483=1),2,IF(踏み台シート!AK269=1,1,""))),IF(AND(踏み台シート!AK269=1,踏み台シート!AK483=1),2,IF(踏み台シート!AK269=1,1,"")))</f>
        <v/>
      </c>
      <c r="AL59" s="307" t="str">
        <f>IF($AL$8&gt;=DATE(2023,5,8),IF('別紙3-3_要件ﾁｪｯｸﾘｽﾄ(0508以降)'!$C$28="×","",IF(AND(踏み台シート!AL269=1,踏み台シート!AL483=1),2,IF(踏み台シート!AL269=1,1,""))),IF(AND(踏み台シート!AL269=1,踏み台シート!AL483=1),2,IF(踏み台シート!AL269=1,1,"")))</f>
        <v/>
      </c>
      <c r="AM59" s="307" t="str">
        <f>IF($AM$8&gt;=DATE(2023,5,8),IF('別紙3-3_要件ﾁｪｯｸﾘｽﾄ(0508以降)'!$C$28="×","",IF(AND(踏み台シート!AM269=1,踏み台シート!AM483=1),2,IF(踏み台シート!AM269=1,1,""))),IF(AND(踏み台シート!AM269=1,踏み台シート!AM483=1),2,IF(踏み台シート!AM269=1,1,"")))</f>
        <v/>
      </c>
      <c r="AN59" s="307" t="str">
        <f>IF($AN$8&gt;=DATE(2023,5,8),IF('別紙3-3_要件ﾁｪｯｸﾘｽﾄ(0508以降)'!$C$28="×","",IF(AND(踏み台シート!AN269=1,踏み台シート!AN483=1),2,IF(踏み台シート!AN269=1,1,""))),IF(AND(踏み台シート!AN269=1,踏み台シート!AN483=1),2,IF(踏み台シート!AN269=1,1,"")))</f>
        <v/>
      </c>
      <c r="AO59" s="307" t="str">
        <f>IF($AO$8&gt;=DATE(2023,5,8),IF('別紙3-3_要件ﾁｪｯｸﾘｽﾄ(0508以降)'!$C$28="×","",IF(AND(踏み台シート!AO269=1,踏み台シート!AO483=1),2,IF(踏み台シート!AO269=1,1,""))),IF(AND(踏み台シート!AO269=1,踏み台シート!AO483=1),2,IF(踏み台シート!AO269=1,1,"")))</f>
        <v/>
      </c>
      <c r="AP59" s="307" t="str">
        <f>IF($AP$8&gt;=DATE(2023,5,8),IF('別紙3-3_要件ﾁｪｯｸﾘｽﾄ(0508以降)'!$C$28="×","",IF(AND(踏み台シート!AP269=1,踏み台シート!AP483=1),2,IF(踏み台シート!AP269=1,1,""))),IF(AND(踏み台シート!AP269=1,踏み台シート!AP483=1),2,IF(踏み台シート!AP269=1,1,"")))</f>
        <v/>
      </c>
      <c r="AQ59" s="307" t="str">
        <f>IF($AQ$8&gt;=DATE(2023,5,8),IF('別紙3-3_要件ﾁｪｯｸﾘｽﾄ(0508以降)'!$C$28="×","",IF(AND(踏み台シート!AQ269=1,踏み台シート!AQ483=1),2,IF(踏み台シート!AQ269=1,1,""))),IF(AND(踏み台シート!AQ269=1,踏み台シート!AQ483=1),2,IF(踏み台シート!AQ269=1,1,"")))</f>
        <v/>
      </c>
      <c r="AR59" s="307" t="str">
        <f>IF($AR$8&gt;=DATE(2023,5,8),IF('別紙3-3_要件ﾁｪｯｸﾘｽﾄ(0508以降)'!$C$28="×","",IF(AND(踏み台シート!AR269=1,踏み台シート!AR483=1),2,IF(踏み台シート!AR269=1,1,""))),IF(AND(踏み台シート!AR269=1,踏み台シート!AR483=1),2,IF(踏み台シート!AR269=1,1,"")))</f>
        <v/>
      </c>
      <c r="AS59" s="307" t="str">
        <f>IF($AS$8&gt;=DATE(2023,5,8),IF('別紙3-3_要件ﾁｪｯｸﾘｽﾄ(0508以降)'!$C$28="×","",IF(AND(踏み台シート!AS269=1,踏み台シート!AS483=1),2,IF(踏み台シート!AS269=1,1,""))),IF(AND(踏み台シート!AS269=1,踏み台シート!AS483=1),2,IF(踏み台シート!AS269=1,1,"")))</f>
        <v/>
      </c>
      <c r="AT59" s="307" t="str">
        <f>IF($AT$8&gt;=DATE(2023,5,8),IF('別紙3-3_要件ﾁｪｯｸﾘｽﾄ(0508以降)'!$C$28="×","",IF(AND(踏み台シート!AT269=1,踏み台シート!AT483=1),2,IF(踏み台シート!AT269=1,1,""))),IF(AND(踏み台シート!AT269=1,踏み台シート!AT483=1),2,IF(踏み台シート!AT269=1,1,"")))</f>
        <v/>
      </c>
      <c r="AU59" s="307" t="str">
        <f>IF($AU$8&gt;=DATE(2023,5,8),IF('別紙3-3_要件ﾁｪｯｸﾘｽﾄ(0508以降)'!$C$28="×","",IF(AND(踏み台シート!AU269=1,踏み台シート!AU483=1),2,IF(踏み台シート!AU269=1,1,""))),IF(AND(踏み台シート!AU269=1,踏み台シート!AU483=1),2,IF(踏み台シート!AU269=1,1,"")))</f>
        <v/>
      </c>
      <c r="AV59" s="307" t="str">
        <f>IF($AV$8&gt;=DATE(2023,5,8),IF('別紙3-3_要件ﾁｪｯｸﾘｽﾄ(0508以降)'!$C$28="×","",IF(AND(踏み台シート!AV269=1,踏み台シート!AV483=1),2,IF(踏み台シート!AV269=1,1,""))),IF(AND(踏み台シート!AV269=1,踏み台シート!AV483=1),2,IF(踏み台シート!AV269=1,1,"")))</f>
        <v/>
      </c>
      <c r="AW59" s="307" t="str">
        <f>IF($AW$8&gt;=DATE(2023,5,8),IF('別紙3-3_要件ﾁｪｯｸﾘｽﾄ(0508以降)'!$C$28="×","",IF(AND(踏み台シート!AW269=1,踏み台シート!AW483=1),2,IF(踏み台シート!AW269=1,1,""))),IF(AND(踏み台シート!AW269=1,踏み台シート!AW483=1),2,IF(踏み台シート!AW269=1,1,"")))</f>
        <v/>
      </c>
      <c r="AX59" s="307" t="str">
        <f>IF($AX$8&gt;=DATE(2023,5,8),IF('別紙3-3_要件ﾁｪｯｸﾘｽﾄ(0508以降)'!$C$28="×","",IF(AND(踏み台シート!AX269=1,踏み台シート!AX483=1),2,IF(踏み台シート!AX269=1,1,""))),IF(AND(踏み台シート!AX269=1,踏み台シート!AX483=1),2,IF(踏み台シート!AX269=1,1,"")))</f>
        <v/>
      </c>
      <c r="AY59" s="307" t="str">
        <f>IF($AY$8&gt;=DATE(2023,5,8),IF('別紙3-3_要件ﾁｪｯｸﾘｽﾄ(0508以降)'!$C$28="×","",IF(AND(踏み台シート!AY269=1,踏み台シート!AY483=1),2,IF(踏み台シート!AY269=1,1,""))),IF(AND(踏み台シート!AY269=1,踏み台シート!AY483=1),2,IF(踏み台シート!AY269=1,1,"")))</f>
        <v/>
      </c>
      <c r="AZ59" s="307" t="str">
        <f>IF($AZ$8&gt;=DATE(2023,5,8),IF('別紙3-3_要件ﾁｪｯｸﾘｽﾄ(0508以降)'!$C$28="×","",IF(AND(踏み台シート!AZ269=1,踏み台シート!AZ483=1),2,IF(踏み台シート!AZ269=1,1,""))),IF(AND(踏み台シート!AZ269=1,踏み台シート!AZ483=1),2,IF(踏み台シート!AZ269=1,1,"")))</f>
        <v/>
      </c>
      <c r="BA59" s="307" t="str">
        <f>IF($BA$8&gt;=DATE(2023,5,8),IF('別紙3-3_要件ﾁｪｯｸﾘｽﾄ(0508以降)'!$C$28="×","",IF(AND(踏み台シート!BA269=1,踏み台シート!BA483=1),2,IF(踏み台シート!BA269=1,1,""))),IF(AND(踏み台シート!BA269=1,踏み台シート!BA483=1),2,IF(踏み台シート!BA269=1,1,"")))</f>
        <v/>
      </c>
      <c r="BB59" s="311" t="str">
        <f t="shared" si="6"/>
        <v/>
      </c>
      <c r="BC59" s="300" t="str">
        <f t="shared" si="7"/>
        <v/>
      </c>
      <c r="BD59" s="300" t="str">
        <f t="shared" si="8"/>
        <v/>
      </c>
    </row>
    <row r="60" spans="1:56" ht="24" hidden="1" customHeight="1">
      <c r="A60" s="307" t="str">
        <f t="shared" si="9"/>
        <v/>
      </c>
      <c r="B60" s="313" t="str">
        <f>IF('別紙3-1_区分⑤所要額内訳'!B62="","",'別紙3-1_区分⑤所要額内訳'!B62)</f>
        <v/>
      </c>
      <c r="C60" s="307" t="str">
        <f>IF('別紙3-1_区分⑤所要額内訳'!C62="","",'別紙3-1_区分⑤所要額内訳'!C62)</f>
        <v/>
      </c>
      <c r="D60" s="307">
        <f>IF($D$8&gt;=DATE(2023,5,8),IF('別紙3-3_要件ﾁｪｯｸﾘｽﾄ(0508以降)'!$C$28="×","",IF(AND(踏み台シート!D270=1,踏み台シート!D484=1),2,IF(踏み台シート!D270=1,1,""))),IF(AND(踏み台シート!D270=1,踏み台シート!D484=1),2,IF(踏み台シート!D270=1,1,"")))</f>
        <v>1</v>
      </c>
      <c r="E60" s="307" t="str">
        <f>IF($E$8&gt;=DATE(2023,5,8),IF('別紙3-3_要件ﾁｪｯｸﾘｽﾄ(0508以降)'!$C$28="×","",IF(AND(踏み台シート!E270=1,踏み台シート!E484=1),2,IF(踏み台シート!E270=1,1,""))),IF(AND(踏み台シート!E270=1,踏み台シート!E484=1),2,IF(踏み台シート!E270=1,1,"")))</f>
        <v/>
      </c>
      <c r="F60" s="307" t="str">
        <f>IF($F$8&gt;=DATE(2023,5,8),IF('別紙3-3_要件ﾁｪｯｸﾘｽﾄ(0508以降)'!$C$28="×","",IF(AND(踏み台シート!F270=1,踏み台シート!F484=1),2,IF(踏み台シート!F270=1,1,""))),IF(AND(踏み台シート!F270=1,踏み台シート!F484=1),2,IF(踏み台シート!F270=1,1,"")))</f>
        <v/>
      </c>
      <c r="G60" s="307" t="str">
        <f>IF($G$8&gt;=DATE(2023,5,8),IF('別紙3-3_要件ﾁｪｯｸﾘｽﾄ(0508以降)'!$C$28="×","",IF(AND(踏み台シート!G270=1,踏み台シート!G484=1),2,IF(踏み台シート!G270=1,1,""))),IF(AND(踏み台シート!G270=1,踏み台シート!G484=1),2,IF(踏み台シート!G270=1,1,"")))</f>
        <v/>
      </c>
      <c r="H60" s="307" t="str">
        <f>IF($H$8&gt;=DATE(2023,5,8),IF('別紙3-3_要件ﾁｪｯｸﾘｽﾄ(0508以降)'!$C$28="×","",IF(AND(踏み台シート!H270=1,踏み台シート!H484=1),2,IF(踏み台シート!H270=1,1,""))),IF(AND(踏み台シート!H270=1,踏み台シート!H484=1),2,IF(踏み台シート!H270=1,1,"")))</f>
        <v/>
      </c>
      <c r="I60" s="307" t="str">
        <f>IF($I$8&gt;=DATE(2023,5,8),IF('別紙3-3_要件ﾁｪｯｸﾘｽﾄ(0508以降)'!$C$28="×","",IF(AND(踏み台シート!I270=1,踏み台シート!I484=1),2,IF(踏み台シート!I270=1,1,""))),IF(AND(踏み台シート!I270=1,踏み台シート!I484=1),2,IF(踏み台シート!I270=1,1,"")))</f>
        <v/>
      </c>
      <c r="J60" s="307" t="str">
        <f>IF($J$8&gt;=DATE(2023,5,8),IF('別紙3-3_要件ﾁｪｯｸﾘｽﾄ(0508以降)'!$C$28="×","",IF(AND(踏み台シート!J270=1,踏み台シート!J484=1),2,IF(踏み台シート!J270=1,1,""))),IF(AND(踏み台シート!J270=1,踏み台シート!J484=1),2,IF(踏み台シート!J270=1,1,"")))</f>
        <v/>
      </c>
      <c r="K60" s="307" t="str">
        <f>IF($K$8&gt;=DATE(2023,5,8),IF('別紙3-3_要件ﾁｪｯｸﾘｽﾄ(0508以降)'!$C$28="×","",IF(AND(踏み台シート!K270=1,踏み台シート!K484=1),2,IF(踏み台シート!K270=1,1,""))),IF(AND(踏み台シート!K270=1,踏み台シート!K484=1),2,IF(踏み台シート!K270=1,1,"")))</f>
        <v/>
      </c>
      <c r="L60" s="307" t="str">
        <f>IF($L$8&gt;=DATE(2023,5,8),IF('別紙3-3_要件ﾁｪｯｸﾘｽﾄ(0508以降)'!$C$28="×","",IF(AND(踏み台シート!L270=1,踏み台シート!L484=1),2,IF(踏み台シート!L270=1,1,""))),IF(AND(踏み台シート!L270=1,踏み台シート!L484=1),2,IF(踏み台シート!L270=1,1,"")))</f>
        <v/>
      </c>
      <c r="M60" s="307" t="str">
        <f>IF($M$8&gt;=DATE(2023,5,8),IF('別紙3-3_要件ﾁｪｯｸﾘｽﾄ(0508以降)'!$C$28="×","",IF(AND(踏み台シート!M270=1,踏み台シート!M484=1),2,IF(踏み台シート!M270=1,1,""))),IF(AND(踏み台シート!M270=1,踏み台シート!M484=1),2,IF(踏み台シート!M270=1,1,"")))</f>
        <v/>
      </c>
      <c r="N60" s="307" t="str">
        <f>IF($N$8&gt;=DATE(2023,5,8),IF('別紙3-3_要件ﾁｪｯｸﾘｽﾄ(0508以降)'!$C$28="×","",IF(AND(踏み台シート!N270=1,踏み台シート!N484=1),2,IF(踏み台シート!N270=1,1,""))),IF(AND(踏み台シート!N270=1,踏み台シート!N484=1),2,IF(踏み台シート!N270=1,1,"")))</f>
        <v/>
      </c>
      <c r="O60" s="307" t="str">
        <f>IF($O$8&gt;=DATE(2023,5,8),IF('別紙3-3_要件ﾁｪｯｸﾘｽﾄ(0508以降)'!$C$28="×","",IF(AND(踏み台シート!O270=1,踏み台シート!O484=1),2,IF(踏み台シート!O270=1,1,""))),IF(AND(踏み台シート!O270=1,踏み台シート!O484=1),2,IF(踏み台シート!O270=1,1,"")))</f>
        <v/>
      </c>
      <c r="P60" s="307" t="str">
        <f>IF($P$8&gt;=DATE(2023,5,8),IF('別紙3-3_要件ﾁｪｯｸﾘｽﾄ(0508以降)'!$C$28="×","",IF(AND(踏み台シート!P270=1,踏み台シート!P484=1),2,IF(踏み台シート!P270=1,1,""))),IF(AND(踏み台シート!P270=1,踏み台シート!P484=1),2,IF(踏み台シート!P270=1,1,"")))</f>
        <v/>
      </c>
      <c r="Q60" s="307" t="str">
        <f>IF($Q$8&gt;=DATE(2023,5,8),IF('別紙3-3_要件ﾁｪｯｸﾘｽﾄ(0508以降)'!$C$28="×","",IF(AND(踏み台シート!Q270=1,踏み台シート!Q484=1),2,IF(踏み台シート!Q270=1,1,""))),IF(AND(踏み台シート!Q270=1,踏み台シート!Q484=1),2,IF(踏み台シート!Q270=1,1,"")))</f>
        <v/>
      </c>
      <c r="R60" s="307" t="str">
        <f>IF($R$8&gt;=DATE(2023,5,8),IF('別紙3-3_要件ﾁｪｯｸﾘｽﾄ(0508以降)'!$C$28="×","",IF(AND(踏み台シート!R270=1,踏み台シート!R484=1),2,IF(踏み台シート!R270=1,1,""))),IF(AND(踏み台シート!R270=1,踏み台シート!R484=1),2,IF(踏み台シート!R270=1,1,"")))</f>
        <v/>
      </c>
      <c r="S60" s="307" t="str">
        <f>IF($S$8&gt;=DATE(2023,5,8),IF('別紙3-3_要件ﾁｪｯｸﾘｽﾄ(0508以降)'!$C$28="×","",IF(AND(踏み台シート!S270=1,踏み台シート!S484=1),2,IF(踏み台シート!S270=1,1,""))),IF(AND(踏み台シート!S270=1,踏み台シート!S484=1),2,IF(踏み台シート!S270=1,1,"")))</f>
        <v/>
      </c>
      <c r="T60" s="307" t="str">
        <f>IF($T$8&gt;=DATE(2023,5,8),IF('別紙3-3_要件ﾁｪｯｸﾘｽﾄ(0508以降)'!$C$28="×","",IF(AND(踏み台シート!T270=1,踏み台シート!T484=1),2,IF(踏み台シート!T270=1,1,""))),IF(AND(踏み台シート!T270=1,踏み台シート!T484=1),2,IF(踏み台シート!T270=1,1,"")))</f>
        <v/>
      </c>
      <c r="U60" s="307" t="str">
        <f>IF($U$8&gt;=DATE(2023,5,8),IF('別紙3-3_要件ﾁｪｯｸﾘｽﾄ(0508以降)'!$C$28="×","",IF(AND(踏み台シート!U270=1,踏み台シート!U484=1),2,IF(踏み台シート!U270=1,1,""))),IF(AND(踏み台シート!U270=1,踏み台シート!U484=1),2,IF(踏み台シート!U270=1,1,"")))</f>
        <v/>
      </c>
      <c r="V60" s="307" t="str">
        <f>IF($V$8&gt;=DATE(2023,5,8),IF('別紙3-3_要件ﾁｪｯｸﾘｽﾄ(0508以降)'!$C$28="×","",IF(AND(踏み台シート!V270=1,踏み台シート!V484=1),2,IF(踏み台シート!V270=1,1,""))),IF(AND(踏み台シート!V270=1,踏み台シート!V484=1),2,IF(踏み台シート!V270=1,1,"")))</f>
        <v/>
      </c>
      <c r="W60" s="307" t="str">
        <f>IF($W$8&gt;=DATE(2023,5,8),IF('別紙3-3_要件ﾁｪｯｸﾘｽﾄ(0508以降)'!$C$28="×","",IF(AND(踏み台シート!W270=1,踏み台シート!W484=1),2,IF(踏み台シート!W270=1,1,""))),IF(AND(踏み台シート!W270=1,踏み台シート!W484=1),2,IF(踏み台シート!W270=1,1,"")))</f>
        <v/>
      </c>
      <c r="X60" s="307" t="str">
        <f>IF($X$8&gt;=DATE(2023,5,8),IF('別紙3-3_要件ﾁｪｯｸﾘｽﾄ(0508以降)'!$C$28="×","",IF(AND(踏み台シート!X270=1,踏み台シート!X484=1),2,IF(踏み台シート!X270=1,1,""))),IF(AND(踏み台シート!X270=1,踏み台シート!X484=1),2,IF(踏み台シート!X270=1,1,"")))</f>
        <v/>
      </c>
      <c r="Y60" s="307" t="str">
        <f>IF($Y$8&gt;=DATE(2023,5,8),IF('別紙3-3_要件ﾁｪｯｸﾘｽﾄ(0508以降)'!$C$28="×","",IF(AND(踏み台シート!Y270=1,踏み台シート!Y484=1),2,IF(踏み台シート!Y270=1,1,""))),IF(AND(踏み台シート!Y270=1,踏み台シート!Y484=1),2,IF(踏み台シート!Y270=1,1,"")))</f>
        <v/>
      </c>
      <c r="Z60" s="307" t="str">
        <f>IF($Z$8&gt;=DATE(2023,5,8),IF('別紙3-3_要件ﾁｪｯｸﾘｽﾄ(0508以降)'!$C$28="×","",IF(AND(踏み台シート!Z270=1,踏み台シート!Z484=1),2,IF(踏み台シート!Z270=1,1,""))),IF(AND(踏み台シート!Z270=1,踏み台シート!Z484=1),2,IF(踏み台シート!Z270=1,1,"")))</f>
        <v/>
      </c>
      <c r="AA60" s="307" t="str">
        <f>IF($AA$8&gt;=DATE(2023,5,8),IF('別紙3-3_要件ﾁｪｯｸﾘｽﾄ(0508以降)'!$C$28="×","",IF(AND(踏み台シート!AA270=1,踏み台シート!AA484=1),2,IF(踏み台シート!AA270=1,1,""))),IF(AND(踏み台シート!AA270=1,踏み台シート!AA484=1),2,IF(踏み台シート!AA270=1,1,"")))</f>
        <v/>
      </c>
      <c r="AB60" s="307" t="str">
        <f>IF($AB$8&gt;=DATE(2023,5,8),IF('別紙3-3_要件ﾁｪｯｸﾘｽﾄ(0508以降)'!$C$28="×","",IF(AND(踏み台シート!AB270=1,踏み台シート!AB484=1),2,IF(踏み台シート!AB270=1,1,""))),IF(AND(踏み台シート!AB270=1,踏み台シート!AB484=1),2,IF(踏み台シート!AB270=1,1,"")))</f>
        <v/>
      </c>
      <c r="AC60" s="307" t="str">
        <f>IF($AC$8&gt;=DATE(2023,5,8),IF('別紙3-3_要件ﾁｪｯｸﾘｽﾄ(0508以降)'!$C$28="×","",IF(AND(踏み台シート!AC270=1,踏み台シート!AC484=1),2,IF(踏み台シート!AC270=1,1,""))),IF(AND(踏み台シート!AC270=1,踏み台シート!AC484=1),2,IF(踏み台シート!AC270=1,1,"")))</f>
        <v/>
      </c>
      <c r="AD60" s="307" t="str">
        <f>IF($AD$8&gt;=DATE(2023,5,8),IF('別紙3-3_要件ﾁｪｯｸﾘｽﾄ(0508以降)'!$C$28="×","",IF(AND(踏み台シート!AD270=1,踏み台シート!AD484=1),2,IF(踏み台シート!AD270=1,1,""))),IF(AND(踏み台シート!AD270=1,踏み台シート!AD484=1),2,IF(踏み台シート!AD270=1,1,"")))</f>
        <v/>
      </c>
      <c r="AE60" s="307" t="str">
        <f>IF($AE$8&gt;=DATE(2023,5,8),IF('別紙3-3_要件ﾁｪｯｸﾘｽﾄ(0508以降)'!$C$28="×","",IF(AND(踏み台シート!AE270=1,踏み台シート!AE484=1),2,IF(踏み台シート!AE270=1,1,""))),IF(AND(踏み台シート!AE270=1,踏み台シート!AE484=1),2,IF(踏み台シート!AE270=1,1,"")))</f>
        <v/>
      </c>
      <c r="AF60" s="307" t="str">
        <f>IF($AF$8&gt;=DATE(2023,5,8),IF('別紙3-3_要件ﾁｪｯｸﾘｽﾄ(0508以降)'!$C$28="×","",IF(AND(踏み台シート!AF270=1,踏み台シート!AF484=1),2,IF(踏み台シート!AF270=1,1,""))),IF(AND(踏み台シート!AF270=1,踏み台シート!AF484=1),2,IF(踏み台シート!AF270=1,1,"")))</f>
        <v/>
      </c>
      <c r="AG60" s="307" t="str">
        <f>IF($AG$8&gt;=DATE(2023,5,8),IF('別紙3-3_要件ﾁｪｯｸﾘｽﾄ(0508以降)'!$C$28="×","",IF(AND(踏み台シート!AG270=1,踏み台シート!AG484=1),2,IF(踏み台シート!AG270=1,1,""))),IF(AND(踏み台シート!AG270=1,踏み台シート!AG484=1),2,IF(踏み台シート!AG270=1,1,"")))</f>
        <v/>
      </c>
      <c r="AH60" s="307" t="str">
        <f>IF($AH$8&gt;=DATE(2023,5,8),IF('別紙3-3_要件ﾁｪｯｸﾘｽﾄ(0508以降)'!$C$28="×","",IF(AND(踏み台シート!AH270=1,踏み台シート!AH484=1),2,IF(踏み台シート!AH270=1,1,""))),IF(AND(踏み台シート!AH270=1,踏み台シート!AH484=1),2,IF(踏み台シート!AH270=1,1,"")))</f>
        <v/>
      </c>
      <c r="AI60" s="307" t="str">
        <f>IF($AI$8&gt;=DATE(2023,5,8),IF('別紙3-3_要件ﾁｪｯｸﾘｽﾄ(0508以降)'!$C$28="×","",IF(AND(踏み台シート!AI270=1,踏み台シート!AI484=1),2,IF(踏み台シート!AI270=1,1,""))),IF(AND(踏み台シート!AI270=1,踏み台シート!AI484=1),2,IF(踏み台シート!AI270=1,1,"")))</f>
        <v/>
      </c>
      <c r="AJ60" s="307" t="str">
        <f>IF($AJ$8&gt;=DATE(2023,5,8),IF('別紙3-3_要件ﾁｪｯｸﾘｽﾄ(0508以降)'!$C$28="×","",IF(AND(踏み台シート!AJ270=1,踏み台シート!AJ484=1),2,IF(踏み台シート!AJ270=1,1,""))),IF(AND(踏み台シート!AJ270=1,踏み台シート!AJ484=1),2,IF(踏み台シート!AJ270=1,1,"")))</f>
        <v/>
      </c>
      <c r="AK60" s="307" t="str">
        <f>IF($AK$8&gt;=DATE(2023,5,8),IF('別紙3-3_要件ﾁｪｯｸﾘｽﾄ(0508以降)'!$C$28="×","",IF(AND(踏み台シート!AK270=1,踏み台シート!AK484=1),2,IF(踏み台シート!AK270=1,1,""))),IF(AND(踏み台シート!AK270=1,踏み台シート!AK484=1),2,IF(踏み台シート!AK270=1,1,"")))</f>
        <v/>
      </c>
      <c r="AL60" s="307" t="str">
        <f>IF($AL$8&gt;=DATE(2023,5,8),IF('別紙3-3_要件ﾁｪｯｸﾘｽﾄ(0508以降)'!$C$28="×","",IF(AND(踏み台シート!AL270=1,踏み台シート!AL484=1),2,IF(踏み台シート!AL270=1,1,""))),IF(AND(踏み台シート!AL270=1,踏み台シート!AL484=1),2,IF(踏み台シート!AL270=1,1,"")))</f>
        <v/>
      </c>
      <c r="AM60" s="307" t="str">
        <f>IF($AM$8&gt;=DATE(2023,5,8),IF('別紙3-3_要件ﾁｪｯｸﾘｽﾄ(0508以降)'!$C$28="×","",IF(AND(踏み台シート!AM270=1,踏み台シート!AM484=1),2,IF(踏み台シート!AM270=1,1,""))),IF(AND(踏み台シート!AM270=1,踏み台シート!AM484=1),2,IF(踏み台シート!AM270=1,1,"")))</f>
        <v/>
      </c>
      <c r="AN60" s="307" t="str">
        <f>IF($AN$8&gt;=DATE(2023,5,8),IF('別紙3-3_要件ﾁｪｯｸﾘｽﾄ(0508以降)'!$C$28="×","",IF(AND(踏み台シート!AN270=1,踏み台シート!AN484=1),2,IF(踏み台シート!AN270=1,1,""))),IF(AND(踏み台シート!AN270=1,踏み台シート!AN484=1),2,IF(踏み台シート!AN270=1,1,"")))</f>
        <v/>
      </c>
      <c r="AO60" s="307" t="str">
        <f>IF($AO$8&gt;=DATE(2023,5,8),IF('別紙3-3_要件ﾁｪｯｸﾘｽﾄ(0508以降)'!$C$28="×","",IF(AND(踏み台シート!AO270=1,踏み台シート!AO484=1),2,IF(踏み台シート!AO270=1,1,""))),IF(AND(踏み台シート!AO270=1,踏み台シート!AO484=1),2,IF(踏み台シート!AO270=1,1,"")))</f>
        <v/>
      </c>
      <c r="AP60" s="307" t="str">
        <f>IF($AP$8&gt;=DATE(2023,5,8),IF('別紙3-3_要件ﾁｪｯｸﾘｽﾄ(0508以降)'!$C$28="×","",IF(AND(踏み台シート!AP270=1,踏み台シート!AP484=1),2,IF(踏み台シート!AP270=1,1,""))),IF(AND(踏み台シート!AP270=1,踏み台シート!AP484=1),2,IF(踏み台シート!AP270=1,1,"")))</f>
        <v/>
      </c>
      <c r="AQ60" s="307" t="str">
        <f>IF($AQ$8&gt;=DATE(2023,5,8),IF('別紙3-3_要件ﾁｪｯｸﾘｽﾄ(0508以降)'!$C$28="×","",IF(AND(踏み台シート!AQ270=1,踏み台シート!AQ484=1),2,IF(踏み台シート!AQ270=1,1,""))),IF(AND(踏み台シート!AQ270=1,踏み台シート!AQ484=1),2,IF(踏み台シート!AQ270=1,1,"")))</f>
        <v/>
      </c>
      <c r="AR60" s="307" t="str">
        <f>IF($AR$8&gt;=DATE(2023,5,8),IF('別紙3-3_要件ﾁｪｯｸﾘｽﾄ(0508以降)'!$C$28="×","",IF(AND(踏み台シート!AR270=1,踏み台シート!AR484=1),2,IF(踏み台シート!AR270=1,1,""))),IF(AND(踏み台シート!AR270=1,踏み台シート!AR484=1),2,IF(踏み台シート!AR270=1,1,"")))</f>
        <v/>
      </c>
      <c r="AS60" s="307" t="str">
        <f>IF($AS$8&gt;=DATE(2023,5,8),IF('別紙3-3_要件ﾁｪｯｸﾘｽﾄ(0508以降)'!$C$28="×","",IF(AND(踏み台シート!AS270=1,踏み台シート!AS484=1),2,IF(踏み台シート!AS270=1,1,""))),IF(AND(踏み台シート!AS270=1,踏み台シート!AS484=1),2,IF(踏み台シート!AS270=1,1,"")))</f>
        <v/>
      </c>
      <c r="AT60" s="307" t="str">
        <f>IF($AT$8&gt;=DATE(2023,5,8),IF('別紙3-3_要件ﾁｪｯｸﾘｽﾄ(0508以降)'!$C$28="×","",IF(AND(踏み台シート!AT270=1,踏み台シート!AT484=1),2,IF(踏み台シート!AT270=1,1,""))),IF(AND(踏み台シート!AT270=1,踏み台シート!AT484=1),2,IF(踏み台シート!AT270=1,1,"")))</f>
        <v/>
      </c>
      <c r="AU60" s="307" t="str">
        <f>IF($AU$8&gt;=DATE(2023,5,8),IF('別紙3-3_要件ﾁｪｯｸﾘｽﾄ(0508以降)'!$C$28="×","",IF(AND(踏み台シート!AU270=1,踏み台シート!AU484=1),2,IF(踏み台シート!AU270=1,1,""))),IF(AND(踏み台シート!AU270=1,踏み台シート!AU484=1),2,IF(踏み台シート!AU270=1,1,"")))</f>
        <v/>
      </c>
      <c r="AV60" s="307" t="str">
        <f>IF($AV$8&gt;=DATE(2023,5,8),IF('別紙3-3_要件ﾁｪｯｸﾘｽﾄ(0508以降)'!$C$28="×","",IF(AND(踏み台シート!AV270=1,踏み台シート!AV484=1),2,IF(踏み台シート!AV270=1,1,""))),IF(AND(踏み台シート!AV270=1,踏み台シート!AV484=1),2,IF(踏み台シート!AV270=1,1,"")))</f>
        <v/>
      </c>
      <c r="AW60" s="307" t="str">
        <f>IF($AW$8&gt;=DATE(2023,5,8),IF('別紙3-3_要件ﾁｪｯｸﾘｽﾄ(0508以降)'!$C$28="×","",IF(AND(踏み台シート!AW270=1,踏み台シート!AW484=1),2,IF(踏み台シート!AW270=1,1,""))),IF(AND(踏み台シート!AW270=1,踏み台シート!AW484=1),2,IF(踏み台シート!AW270=1,1,"")))</f>
        <v/>
      </c>
      <c r="AX60" s="307" t="str">
        <f>IF($AX$8&gt;=DATE(2023,5,8),IF('別紙3-3_要件ﾁｪｯｸﾘｽﾄ(0508以降)'!$C$28="×","",IF(AND(踏み台シート!AX270=1,踏み台シート!AX484=1),2,IF(踏み台シート!AX270=1,1,""))),IF(AND(踏み台シート!AX270=1,踏み台シート!AX484=1),2,IF(踏み台シート!AX270=1,1,"")))</f>
        <v/>
      </c>
      <c r="AY60" s="307" t="str">
        <f>IF($AY$8&gt;=DATE(2023,5,8),IF('別紙3-3_要件ﾁｪｯｸﾘｽﾄ(0508以降)'!$C$28="×","",IF(AND(踏み台シート!AY270=1,踏み台シート!AY484=1),2,IF(踏み台シート!AY270=1,1,""))),IF(AND(踏み台シート!AY270=1,踏み台シート!AY484=1),2,IF(踏み台シート!AY270=1,1,"")))</f>
        <v/>
      </c>
      <c r="AZ60" s="307" t="str">
        <f>IF($AZ$8&gt;=DATE(2023,5,8),IF('別紙3-3_要件ﾁｪｯｸﾘｽﾄ(0508以降)'!$C$28="×","",IF(AND(踏み台シート!AZ270=1,踏み台シート!AZ484=1),2,IF(踏み台シート!AZ270=1,1,""))),IF(AND(踏み台シート!AZ270=1,踏み台シート!AZ484=1),2,IF(踏み台シート!AZ270=1,1,"")))</f>
        <v/>
      </c>
      <c r="BA60" s="307" t="str">
        <f>IF($BA$8&gt;=DATE(2023,5,8),IF('別紙3-3_要件ﾁｪｯｸﾘｽﾄ(0508以降)'!$C$28="×","",IF(AND(踏み台シート!BA270=1,踏み台シート!BA484=1),2,IF(踏み台シート!BA270=1,1,""))),IF(AND(踏み台シート!BA270=1,踏み台シート!BA484=1),2,IF(踏み台シート!BA270=1,1,"")))</f>
        <v/>
      </c>
      <c r="BB60" s="311" t="str">
        <f t="shared" si="6"/>
        <v/>
      </c>
      <c r="BC60" s="300" t="str">
        <f t="shared" si="7"/>
        <v/>
      </c>
      <c r="BD60" s="300" t="str">
        <f t="shared" si="8"/>
        <v/>
      </c>
    </row>
    <row r="61" spans="1:56" ht="24" hidden="1" customHeight="1">
      <c r="A61" s="307" t="str">
        <f t="shared" si="9"/>
        <v/>
      </c>
      <c r="B61" s="313" t="str">
        <f>IF('別紙3-1_区分⑤所要額内訳'!B63="","",'別紙3-1_区分⑤所要額内訳'!B63)</f>
        <v/>
      </c>
      <c r="C61" s="307" t="str">
        <f>IF('別紙3-1_区分⑤所要額内訳'!C63="","",'別紙3-1_区分⑤所要額内訳'!C63)</f>
        <v/>
      </c>
      <c r="D61" s="307">
        <f>IF($D$8&gt;=DATE(2023,5,8),IF('別紙3-3_要件ﾁｪｯｸﾘｽﾄ(0508以降)'!$C$28="×","",IF(AND(踏み台シート!D271=1,踏み台シート!D485=1),2,IF(踏み台シート!D271=1,1,""))),IF(AND(踏み台シート!D271=1,踏み台シート!D485=1),2,IF(踏み台シート!D271=1,1,"")))</f>
        <v>1</v>
      </c>
      <c r="E61" s="307" t="str">
        <f>IF($E$8&gt;=DATE(2023,5,8),IF('別紙3-3_要件ﾁｪｯｸﾘｽﾄ(0508以降)'!$C$28="×","",IF(AND(踏み台シート!E271=1,踏み台シート!E485=1),2,IF(踏み台シート!E271=1,1,""))),IF(AND(踏み台シート!E271=1,踏み台シート!E485=1),2,IF(踏み台シート!E271=1,1,"")))</f>
        <v/>
      </c>
      <c r="F61" s="307" t="str">
        <f>IF($F$8&gt;=DATE(2023,5,8),IF('別紙3-3_要件ﾁｪｯｸﾘｽﾄ(0508以降)'!$C$28="×","",IF(AND(踏み台シート!F271=1,踏み台シート!F485=1),2,IF(踏み台シート!F271=1,1,""))),IF(AND(踏み台シート!F271=1,踏み台シート!F485=1),2,IF(踏み台シート!F271=1,1,"")))</f>
        <v/>
      </c>
      <c r="G61" s="307" t="str">
        <f>IF($G$8&gt;=DATE(2023,5,8),IF('別紙3-3_要件ﾁｪｯｸﾘｽﾄ(0508以降)'!$C$28="×","",IF(AND(踏み台シート!G271=1,踏み台シート!G485=1),2,IF(踏み台シート!G271=1,1,""))),IF(AND(踏み台シート!G271=1,踏み台シート!G485=1),2,IF(踏み台シート!G271=1,1,"")))</f>
        <v/>
      </c>
      <c r="H61" s="307" t="str">
        <f>IF($H$8&gt;=DATE(2023,5,8),IF('別紙3-3_要件ﾁｪｯｸﾘｽﾄ(0508以降)'!$C$28="×","",IF(AND(踏み台シート!H271=1,踏み台シート!H485=1),2,IF(踏み台シート!H271=1,1,""))),IF(AND(踏み台シート!H271=1,踏み台シート!H485=1),2,IF(踏み台シート!H271=1,1,"")))</f>
        <v/>
      </c>
      <c r="I61" s="307" t="str">
        <f>IF($I$8&gt;=DATE(2023,5,8),IF('別紙3-3_要件ﾁｪｯｸﾘｽﾄ(0508以降)'!$C$28="×","",IF(AND(踏み台シート!I271=1,踏み台シート!I485=1),2,IF(踏み台シート!I271=1,1,""))),IF(AND(踏み台シート!I271=1,踏み台シート!I485=1),2,IF(踏み台シート!I271=1,1,"")))</f>
        <v/>
      </c>
      <c r="J61" s="307" t="str">
        <f>IF($J$8&gt;=DATE(2023,5,8),IF('別紙3-3_要件ﾁｪｯｸﾘｽﾄ(0508以降)'!$C$28="×","",IF(AND(踏み台シート!J271=1,踏み台シート!J485=1),2,IF(踏み台シート!J271=1,1,""))),IF(AND(踏み台シート!J271=1,踏み台シート!J485=1),2,IF(踏み台シート!J271=1,1,"")))</f>
        <v/>
      </c>
      <c r="K61" s="307" t="str">
        <f>IF($K$8&gt;=DATE(2023,5,8),IF('別紙3-3_要件ﾁｪｯｸﾘｽﾄ(0508以降)'!$C$28="×","",IF(AND(踏み台シート!K271=1,踏み台シート!K485=1),2,IF(踏み台シート!K271=1,1,""))),IF(AND(踏み台シート!K271=1,踏み台シート!K485=1),2,IF(踏み台シート!K271=1,1,"")))</f>
        <v/>
      </c>
      <c r="L61" s="307" t="str">
        <f>IF($L$8&gt;=DATE(2023,5,8),IF('別紙3-3_要件ﾁｪｯｸﾘｽﾄ(0508以降)'!$C$28="×","",IF(AND(踏み台シート!L271=1,踏み台シート!L485=1),2,IF(踏み台シート!L271=1,1,""))),IF(AND(踏み台シート!L271=1,踏み台シート!L485=1),2,IF(踏み台シート!L271=1,1,"")))</f>
        <v/>
      </c>
      <c r="M61" s="307" t="str">
        <f>IF($M$8&gt;=DATE(2023,5,8),IF('別紙3-3_要件ﾁｪｯｸﾘｽﾄ(0508以降)'!$C$28="×","",IF(AND(踏み台シート!M271=1,踏み台シート!M485=1),2,IF(踏み台シート!M271=1,1,""))),IF(AND(踏み台シート!M271=1,踏み台シート!M485=1),2,IF(踏み台シート!M271=1,1,"")))</f>
        <v/>
      </c>
      <c r="N61" s="307" t="str">
        <f>IF($N$8&gt;=DATE(2023,5,8),IF('別紙3-3_要件ﾁｪｯｸﾘｽﾄ(0508以降)'!$C$28="×","",IF(AND(踏み台シート!N271=1,踏み台シート!N485=1),2,IF(踏み台シート!N271=1,1,""))),IF(AND(踏み台シート!N271=1,踏み台シート!N485=1),2,IF(踏み台シート!N271=1,1,"")))</f>
        <v/>
      </c>
      <c r="O61" s="307" t="str">
        <f>IF($O$8&gt;=DATE(2023,5,8),IF('別紙3-3_要件ﾁｪｯｸﾘｽﾄ(0508以降)'!$C$28="×","",IF(AND(踏み台シート!O271=1,踏み台シート!O485=1),2,IF(踏み台シート!O271=1,1,""))),IF(AND(踏み台シート!O271=1,踏み台シート!O485=1),2,IF(踏み台シート!O271=1,1,"")))</f>
        <v/>
      </c>
      <c r="P61" s="307" t="str">
        <f>IF($P$8&gt;=DATE(2023,5,8),IF('別紙3-3_要件ﾁｪｯｸﾘｽﾄ(0508以降)'!$C$28="×","",IF(AND(踏み台シート!P271=1,踏み台シート!P485=1),2,IF(踏み台シート!P271=1,1,""))),IF(AND(踏み台シート!P271=1,踏み台シート!P485=1),2,IF(踏み台シート!P271=1,1,"")))</f>
        <v/>
      </c>
      <c r="Q61" s="307" t="str">
        <f>IF($Q$8&gt;=DATE(2023,5,8),IF('別紙3-3_要件ﾁｪｯｸﾘｽﾄ(0508以降)'!$C$28="×","",IF(AND(踏み台シート!Q271=1,踏み台シート!Q485=1),2,IF(踏み台シート!Q271=1,1,""))),IF(AND(踏み台シート!Q271=1,踏み台シート!Q485=1),2,IF(踏み台シート!Q271=1,1,"")))</f>
        <v/>
      </c>
      <c r="R61" s="307" t="str">
        <f>IF($R$8&gt;=DATE(2023,5,8),IF('別紙3-3_要件ﾁｪｯｸﾘｽﾄ(0508以降)'!$C$28="×","",IF(AND(踏み台シート!R271=1,踏み台シート!R485=1),2,IF(踏み台シート!R271=1,1,""))),IF(AND(踏み台シート!R271=1,踏み台シート!R485=1),2,IF(踏み台シート!R271=1,1,"")))</f>
        <v/>
      </c>
      <c r="S61" s="307" t="str">
        <f>IF($S$8&gt;=DATE(2023,5,8),IF('別紙3-3_要件ﾁｪｯｸﾘｽﾄ(0508以降)'!$C$28="×","",IF(AND(踏み台シート!S271=1,踏み台シート!S485=1),2,IF(踏み台シート!S271=1,1,""))),IF(AND(踏み台シート!S271=1,踏み台シート!S485=1),2,IF(踏み台シート!S271=1,1,"")))</f>
        <v/>
      </c>
      <c r="T61" s="307" t="str">
        <f>IF($T$8&gt;=DATE(2023,5,8),IF('別紙3-3_要件ﾁｪｯｸﾘｽﾄ(0508以降)'!$C$28="×","",IF(AND(踏み台シート!T271=1,踏み台シート!T485=1),2,IF(踏み台シート!T271=1,1,""))),IF(AND(踏み台シート!T271=1,踏み台シート!T485=1),2,IF(踏み台シート!T271=1,1,"")))</f>
        <v/>
      </c>
      <c r="U61" s="307" t="str">
        <f>IF($U$8&gt;=DATE(2023,5,8),IF('別紙3-3_要件ﾁｪｯｸﾘｽﾄ(0508以降)'!$C$28="×","",IF(AND(踏み台シート!U271=1,踏み台シート!U485=1),2,IF(踏み台シート!U271=1,1,""))),IF(AND(踏み台シート!U271=1,踏み台シート!U485=1),2,IF(踏み台シート!U271=1,1,"")))</f>
        <v/>
      </c>
      <c r="V61" s="307" t="str">
        <f>IF($V$8&gt;=DATE(2023,5,8),IF('別紙3-3_要件ﾁｪｯｸﾘｽﾄ(0508以降)'!$C$28="×","",IF(AND(踏み台シート!V271=1,踏み台シート!V485=1),2,IF(踏み台シート!V271=1,1,""))),IF(AND(踏み台シート!V271=1,踏み台シート!V485=1),2,IF(踏み台シート!V271=1,1,"")))</f>
        <v/>
      </c>
      <c r="W61" s="307" t="str">
        <f>IF($W$8&gt;=DATE(2023,5,8),IF('別紙3-3_要件ﾁｪｯｸﾘｽﾄ(0508以降)'!$C$28="×","",IF(AND(踏み台シート!W271=1,踏み台シート!W485=1),2,IF(踏み台シート!W271=1,1,""))),IF(AND(踏み台シート!W271=1,踏み台シート!W485=1),2,IF(踏み台シート!W271=1,1,"")))</f>
        <v/>
      </c>
      <c r="X61" s="307" t="str">
        <f>IF($X$8&gt;=DATE(2023,5,8),IF('別紙3-3_要件ﾁｪｯｸﾘｽﾄ(0508以降)'!$C$28="×","",IF(AND(踏み台シート!X271=1,踏み台シート!X485=1),2,IF(踏み台シート!X271=1,1,""))),IF(AND(踏み台シート!X271=1,踏み台シート!X485=1),2,IF(踏み台シート!X271=1,1,"")))</f>
        <v/>
      </c>
      <c r="Y61" s="307" t="str">
        <f>IF($Y$8&gt;=DATE(2023,5,8),IF('別紙3-3_要件ﾁｪｯｸﾘｽﾄ(0508以降)'!$C$28="×","",IF(AND(踏み台シート!Y271=1,踏み台シート!Y485=1),2,IF(踏み台シート!Y271=1,1,""))),IF(AND(踏み台シート!Y271=1,踏み台シート!Y485=1),2,IF(踏み台シート!Y271=1,1,"")))</f>
        <v/>
      </c>
      <c r="Z61" s="307" t="str">
        <f>IF($Z$8&gt;=DATE(2023,5,8),IF('別紙3-3_要件ﾁｪｯｸﾘｽﾄ(0508以降)'!$C$28="×","",IF(AND(踏み台シート!Z271=1,踏み台シート!Z485=1),2,IF(踏み台シート!Z271=1,1,""))),IF(AND(踏み台シート!Z271=1,踏み台シート!Z485=1),2,IF(踏み台シート!Z271=1,1,"")))</f>
        <v/>
      </c>
      <c r="AA61" s="307" t="str">
        <f>IF($AA$8&gt;=DATE(2023,5,8),IF('別紙3-3_要件ﾁｪｯｸﾘｽﾄ(0508以降)'!$C$28="×","",IF(AND(踏み台シート!AA271=1,踏み台シート!AA485=1),2,IF(踏み台シート!AA271=1,1,""))),IF(AND(踏み台シート!AA271=1,踏み台シート!AA485=1),2,IF(踏み台シート!AA271=1,1,"")))</f>
        <v/>
      </c>
      <c r="AB61" s="307" t="str">
        <f>IF($AB$8&gt;=DATE(2023,5,8),IF('別紙3-3_要件ﾁｪｯｸﾘｽﾄ(0508以降)'!$C$28="×","",IF(AND(踏み台シート!AB271=1,踏み台シート!AB485=1),2,IF(踏み台シート!AB271=1,1,""))),IF(AND(踏み台シート!AB271=1,踏み台シート!AB485=1),2,IF(踏み台シート!AB271=1,1,"")))</f>
        <v/>
      </c>
      <c r="AC61" s="307" t="str">
        <f>IF($AC$8&gt;=DATE(2023,5,8),IF('別紙3-3_要件ﾁｪｯｸﾘｽﾄ(0508以降)'!$C$28="×","",IF(AND(踏み台シート!AC271=1,踏み台シート!AC485=1),2,IF(踏み台シート!AC271=1,1,""))),IF(AND(踏み台シート!AC271=1,踏み台シート!AC485=1),2,IF(踏み台シート!AC271=1,1,"")))</f>
        <v/>
      </c>
      <c r="AD61" s="307" t="str">
        <f>IF($AD$8&gt;=DATE(2023,5,8),IF('別紙3-3_要件ﾁｪｯｸﾘｽﾄ(0508以降)'!$C$28="×","",IF(AND(踏み台シート!AD271=1,踏み台シート!AD485=1),2,IF(踏み台シート!AD271=1,1,""))),IF(AND(踏み台シート!AD271=1,踏み台シート!AD485=1),2,IF(踏み台シート!AD271=1,1,"")))</f>
        <v/>
      </c>
      <c r="AE61" s="307" t="str">
        <f>IF($AE$8&gt;=DATE(2023,5,8),IF('別紙3-3_要件ﾁｪｯｸﾘｽﾄ(0508以降)'!$C$28="×","",IF(AND(踏み台シート!AE271=1,踏み台シート!AE485=1),2,IF(踏み台シート!AE271=1,1,""))),IF(AND(踏み台シート!AE271=1,踏み台シート!AE485=1),2,IF(踏み台シート!AE271=1,1,"")))</f>
        <v/>
      </c>
      <c r="AF61" s="307" t="str">
        <f>IF($AF$8&gt;=DATE(2023,5,8),IF('別紙3-3_要件ﾁｪｯｸﾘｽﾄ(0508以降)'!$C$28="×","",IF(AND(踏み台シート!AF271=1,踏み台シート!AF485=1),2,IF(踏み台シート!AF271=1,1,""))),IF(AND(踏み台シート!AF271=1,踏み台シート!AF485=1),2,IF(踏み台シート!AF271=1,1,"")))</f>
        <v/>
      </c>
      <c r="AG61" s="307" t="str">
        <f>IF($AG$8&gt;=DATE(2023,5,8),IF('別紙3-3_要件ﾁｪｯｸﾘｽﾄ(0508以降)'!$C$28="×","",IF(AND(踏み台シート!AG271=1,踏み台シート!AG485=1),2,IF(踏み台シート!AG271=1,1,""))),IF(AND(踏み台シート!AG271=1,踏み台シート!AG485=1),2,IF(踏み台シート!AG271=1,1,"")))</f>
        <v/>
      </c>
      <c r="AH61" s="307" t="str">
        <f>IF($AH$8&gt;=DATE(2023,5,8),IF('別紙3-3_要件ﾁｪｯｸﾘｽﾄ(0508以降)'!$C$28="×","",IF(AND(踏み台シート!AH271=1,踏み台シート!AH485=1),2,IF(踏み台シート!AH271=1,1,""))),IF(AND(踏み台シート!AH271=1,踏み台シート!AH485=1),2,IF(踏み台シート!AH271=1,1,"")))</f>
        <v/>
      </c>
      <c r="AI61" s="307" t="str">
        <f>IF($AI$8&gt;=DATE(2023,5,8),IF('別紙3-3_要件ﾁｪｯｸﾘｽﾄ(0508以降)'!$C$28="×","",IF(AND(踏み台シート!AI271=1,踏み台シート!AI485=1),2,IF(踏み台シート!AI271=1,1,""))),IF(AND(踏み台シート!AI271=1,踏み台シート!AI485=1),2,IF(踏み台シート!AI271=1,1,"")))</f>
        <v/>
      </c>
      <c r="AJ61" s="307" t="str">
        <f>IF($AJ$8&gt;=DATE(2023,5,8),IF('別紙3-3_要件ﾁｪｯｸﾘｽﾄ(0508以降)'!$C$28="×","",IF(AND(踏み台シート!AJ271=1,踏み台シート!AJ485=1),2,IF(踏み台シート!AJ271=1,1,""))),IF(AND(踏み台シート!AJ271=1,踏み台シート!AJ485=1),2,IF(踏み台シート!AJ271=1,1,"")))</f>
        <v/>
      </c>
      <c r="AK61" s="307" t="str">
        <f>IF($AK$8&gt;=DATE(2023,5,8),IF('別紙3-3_要件ﾁｪｯｸﾘｽﾄ(0508以降)'!$C$28="×","",IF(AND(踏み台シート!AK271=1,踏み台シート!AK485=1),2,IF(踏み台シート!AK271=1,1,""))),IF(AND(踏み台シート!AK271=1,踏み台シート!AK485=1),2,IF(踏み台シート!AK271=1,1,"")))</f>
        <v/>
      </c>
      <c r="AL61" s="307" t="str">
        <f>IF($AL$8&gt;=DATE(2023,5,8),IF('別紙3-3_要件ﾁｪｯｸﾘｽﾄ(0508以降)'!$C$28="×","",IF(AND(踏み台シート!AL271=1,踏み台シート!AL485=1),2,IF(踏み台シート!AL271=1,1,""))),IF(AND(踏み台シート!AL271=1,踏み台シート!AL485=1),2,IF(踏み台シート!AL271=1,1,"")))</f>
        <v/>
      </c>
      <c r="AM61" s="307" t="str">
        <f>IF($AM$8&gt;=DATE(2023,5,8),IF('別紙3-3_要件ﾁｪｯｸﾘｽﾄ(0508以降)'!$C$28="×","",IF(AND(踏み台シート!AM271=1,踏み台シート!AM485=1),2,IF(踏み台シート!AM271=1,1,""))),IF(AND(踏み台シート!AM271=1,踏み台シート!AM485=1),2,IF(踏み台シート!AM271=1,1,"")))</f>
        <v/>
      </c>
      <c r="AN61" s="307" t="str">
        <f>IF($AN$8&gt;=DATE(2023,5,8),IF('別紙3-3_要件ﾁｪｯｸﾘｽﾄ(0508以降)'!$C$28="×","",IF(AND(踏み台シート!AN271=1,踏み台シート!AN485=1),2,IF(踏み台シート!AN271=1,1,""))),IF(AND(踏み台シート!AN271=1,踏み台シート!AN485=1),2,IF(踏み台シート!AN271=1,1,"")))</f>
        <v/>
      </c>
      <c r="AO61" s="307" t="str">
        <f>IF($AO$8&gt;=DATE(2023,5,8),IF('別紙3-3_要件ﾁｪｯｸﾘｽﾄ(0508以降)'!$C$28="×","",IF(AND(踏み台シート!AO271=1,踏み台シート!AO485=1),2,IF(踏み台シート!AO271=1,1,""))),IF(AND(踏み台シート!AO271=1,踏み台シート!AO485=1),2,IF(踏み台シート!AO271=1,1,"")))</f>
        <v/>
      </c>
      <c r="AP61" s="307" t="str">
        <f>IF($AP$8&gt;=DATE(2023,5,8),IF('別紙3-3_要件ﾁｪｯｸﾘｽﾄ(0508以降)'!$C$28="×","",IF(AND(踏み台シート!AP271=1,踏み台シート!AP485=1),2,IF(踏み台シート!AP271=1,1,""))),IF(AND(踏み台シート!AP271=1,踏み台シート!AP485=1),2,IF(踏み台シート!AP271=1,1,"")))</f>
        <v/>
      </c>
      <c r="AQ61" s="307" t="str">
        <f>IF($AQ$8&gt;=DATE(2023,5,8),IF('別紙3-3_要件ﾁｪｯｸﾘｽﾄ(0508以降)'!$C$28="×","",IF(AND(踏み台シート!AQ271=1,踏み台シート!AQ485=1),2,IF(踏み台シート!AQ271=1,1,""))),IF(AND(踏み台シート!AQ271=1,踏み台シート!AQ485=1),2,IF(踏み台シート!AQ271=1,1,"")))</f>
        <v/>
      </c>
      <c r="AR61" s="307" t="str">
        <f>IF($AR$8&gt;=DATE(2023,5,8),IF('別紙3-3_要件ﾁｪｯｸﾘｽﾄ(0508以降)'!$C$28="×","",IF(AND(踏み台シート!AR271=1,踏み台シート!AR485=1),2,IF(踏み台シート!AR271=1,1,""))),IF(AND(踏み台シート!AR271=1,踏み台シート!AR485=1),2,IF(踏み台シート!AR271=1,1,"")))</f>
        <v/>
      </c>
      <c r="AS61" s="307" t="str">
        <f>IF($AS$8&gt;=DATE(2023,5,8),IF('別紙3-3_要件ﾁｪｯｸﾘｽﾄ(0508以降)'!$C$28="×","",IF(AND(踏み台シート!AS271=1,踏み台シート!AS485=1),2,IF(踏み台シート!AS271=1,1,""))),IF(AND(踏み台シート!AS271=1,踏み台シート!AS485=1),2,IF(踏み台シート!AS271=1,1,"")))</f>
        <v/>
      </c>
      <c r="AT61" s="307" t="str">
        <f>IF($AT$8&gt;=DATE(2023,5,8),IF('別紙3-3_要件ﾁｪｯｸﾘｽﾄ(0508以降)'!$C$28="×","",IF(AND(踏み台シート!AT271=1,踏み台シート!AT485=1),2,IF(踏み台シート!AT271=1,1,""))),IF(AND(踏み台シート!AT271=1,踏み台シート!AT485=1),2,IF(踏み台シート!AT271=1,1,"")))</f>
        <v/>
      </c>
      <c r="AU61" s="307" t="str">
        <f>IF($AU$8&gt;=DATE(2023,5,8),IF('別紙3-3_要件ﾁｪｯｸﾘｽﾄ(0508以降)'!$C$28="×","",IF(AND(踏み台シート!AU271=1,踏み台シート!AU485=1),2,IF(踏み台シート!AU271=1,1,""))),IF(AND(踏み台シート!AU271=1,踏み台シート!AU485=1),2,IF(踏み台シート!AU271=1,1,"")))</f>
        <v/>
      </c>
      <c r="AV61" s="307" t="str">
        <f>IF($AV$8&gt;=DATE(2023,5,8),IF('別紙3-3_要件ﾁｪｯｸﾘｽﾄ(0508以降)'!$C$28="×","",IF(AND(踏み台シート!AV271=1,踏み台シート!AV485=1),2,IF(踏み台シート!AV271=1,1,""))),IF(AND(踏み台シート!AV271=1,踏み台シート!AV485=1),2,IF(踏み台シート!AV271=1,1,"")))</f>
        <v/>
      </c>
      <c r="AW61" s="307" t="str">
        <f>IF($AW$8&gt;=DATE(2023,5,8),IF('別紙3-3_要件ﾁｪｯｸﾘｽﾄ(0508以降)'!$C$28="×","",IF(AND(踏み台シート!AW271=1,踏み台シート!AW485=1),2,IF(踏み台シート!AW271=1,1,""))),IF(AND(踏み台シート!AW271=1,踏み台シート!AW485=1),2,IF(踏み台シート!AW271=1,1,"")))</f>
        <v/>
      </c>
      <c r="AX61" s="307" t="str">
        <f>IF($AX$8&gt;=DATE(2023,5,8),IF('別紙3-3_要件ﾁｪｯｸﾘｽﾄ(0508以降)'!$C$28="×","",IF(AND(踏み台シート!AX271=1,踏み台シート!AX485=1),2,IF(踏み台シート!AX271=1,1,""))),IF(AND(踏み台シート!AX271=1,踏み台シート!AX485=1),2,IF(踏み台シート!AX271=1,1,"")))</f>
        <v/>
      </c>
      <c r="AY61" s="307" t="str">
        <f>IF($AY$8&gt;=DATE(2023,5,8),IF('別紙3-3_要件ﾁｪｯｸﾘｽﾄ(0508以降)'!$C$28="×","",IF(AND(踏み台シート!AY271=1,踏み台シート!AY485=1),2,IF(踏み台シート!AY271=1,1,""))),IF(AND(踏み台シート!AY271=1,踏み台シート!AY485=1),2,IF(踏み台シート!AY271=1,1,"")))</f>
        <v/>
      </c>
      <c r="AZ61" s="307" t="str">
        <f>IF($AZ$8&gt;=DATE(2023,5,8),IF('別紙3-3_要件ﾁｪｯｸﾘｽﾄ(0508以降)'!$C$28="×","",IF(AND(踏み台シート!AZ271=1,踏み台シート!AZ485=1),2,IF(踏み台シート!AZ271=1,1,""))),IF(AND(踏み台シート!AZ271=1,踏み台シート!AZ485=1),2,IF(踏み台シート!AZ271=1,1,"")))</f>
        <v/>
      </c>
      <c r="BA61" s="307" t="str">
        <f>IF($BA$8&gt;=DATE(2023,5,8),IF('別紙3-3_要件ﾁｪｯｸﾘｽﾄ(0508以降)'!$C$28="×","",IF(AND(踏み台シート!BA271=1,踏み台シート!BA485=1),2,IF(踏み台シート!BA271=1,1,""))),IF(AND(踏み台シート!BA271=1,踏み台シート!BA485=1),2,IF(踏み台シート!BA271=1,1,"")))</f>
        <v/>
      </c>
      <c r="BB61" s="311" t="str">
        <f t="shared" si="6"/>
        <v/>
      </c>
      <c r="BC61" s="300" t="str">
        <f t="shared" si="7"/>
        <v/>
      </c>
      <c r="BD61" s="300" t="str">
        <f t="shared" si="8"/>
        <v/>
      </c>
    </row>
    <row r="62" spans="1:56" ht="24" hidden="1" customHeight="1">
      <c r="A62" s="307" t="str">
        <f t="shared" si="9"/>
        <v/>
      </c>
      <c r="B62" s="313" t="str">
        <f>IF('別紙3-1_区分⑤所要額内訳'!B64="","",'別紙3-1_区分⑤所要額内訳'!B64)</f>
        <v/>
      </c>
      <c r="C62" s="307" t="str">
        <f>IF('別紙3-1_区分⑤所要額内訳'!C64="","",'別紙3-1_区分⑤所要額内訳'!C64)</f>
        <v/>
      </c>
      <c r="D62" s="307">
        <f>IF($D$8&gt;=DATE(2023,5,8),IF('別紙3-3_要件ﾁｪｯｸﾘｽﾄ(0508以降)'!$C$28="×","",IF(AND(踏み台シート!D272=1,踏み台シート!D486=1),2,IF(踏み台シート!D272=1,1,""))),IF(AND(踏み台シート!D272=1,踏み台シート!D486=1),2,IF(踏み台シート!D272=1,1,"")))</f>
        <v>1</v>
      </c>
      <c r="E62" s="307" t="str">
        <f>IF($E$8&gt;=DATE(2023,5,8),IF('別紙3-3_要件ﾁｪｯｸﾘｽﾄ(0508以降)'!$C$28="×","",IF(AND(踏み台シート!E272=1,踏み台シート!E486=1),2,IF(踏み台シート!E272=1,1,""))),IF(AND(踏み台シート!E272=1,踏み台シート!E486=1),2,IF(踏み台シート!E272=1,1,"")))</f>
        <v/>
      </c>
      <c r="F62" s="307" t="str">
        <f>IF($F$8&gt;=DATE(2023,5,8),IF('別紙3-3_要件ﾁｪｯｸﾘｽﾄ(0508以降)'!$C$28="×","",IF(AND(踏み台シート!F272=1,踏み台シート!F486=1),2,IF(踏み台シート!F272=1,1,""))),IF(AND(踏み台シート!F272=1,踏み台シート!F486=1),2,IF(踏み台シート!F272=1,1,"")))</f>
        <v/>
      </c>
      <c r="G62" s="307" t="str">
        <f>IF($G$8&gt;=DATE(2023,5,8),IF('別紙3-3_要件ﾁｪｯｸﾘｽﾄ(0508以降)'!$C$28="×","",IF(AND(踏み台シート!G272=1,踏み台シート!G486=1),2,IF(踏み台シート!G272=1,1,""))),IF(AND(踏み台シート!G272=1,踏み台シート!G486=1),2,IF(踏み台シート!G272=1,1,"")))</f>
        <v/>
      </c>
      <c r="H62" s="307" t="str">
        <f>IF($H$8&gt;=DATE(2023,5,8),IF('別紙3-3_要件ﾁｪｯｸﾘｽﾄ(0508以降)'!$C$28="×","",IF(AND(踏み台シート!H272=1,踏み台シート!H486=1),2,IF(踏み台シート!H272=1,1,""))),IF(AND(踏み台シート!H272=1,踏み台シート!H486=1),2,IF(踏み台シート!H272=1,1,"")))</f>
        <v/>
      </c>
      <c r="I62" s="307" t="str">
        <f>IF($I$8&gt;=DATE(2023,5,8),IF('別紙3-3_要件ﾁｪｯｸﾘｽﾄ(0508以降)'!$C$28="×","",IF(AND(踏み台シート!I272=1,踏み台シート!I486=1),2,IF(踏み台シート!I272=1,1,""))),IF(AND(踏み台シート!I272=1,踏み台シート!I486=1),2,IF(踏み台シート!I272=1,1,"")))</f>
        <v/>
      </c>
      <c r="J62" s="307" t="str">
        <f>IF($J$8&gt;=DATE(2023,5,8),IF('別紙3-3_要件ﾁｪｯｸﾘｽﾄ(0508以降)'!$C$28="×","",IF(AND(踏み台シート!J272=1,踏み台シート!J486=1),2,IF(踏み台シート!J272=1,1,""))),IF(AND(踏み台シート!J272=1,踏み台シート!J486=1),2,IF(踏み台シート!J272=1,1,"")))</f>
        <v/>
      </c>
      <c r="K62" s="307" t="str">
        <f>IF($K$8&gt;=DATE(2023,5,8),IF('別紙3-3_要件ﾁｪｯｸﾘｽﾄ(0508以降)'!$C$28="×","",IF(AND(踏み台シート!K272=1,踏み台シート!K486=1),2,IF(踏み台シート!K272=1,1,""))),IF(AND(踏み台シート!K272=1,踏み台シート!K486=1),2,IF(踏み台シート!K272=1,1,"")))</f>
        <v/>
      </c>
      <c r="L62" s="307" t="str">
        <f>IF($L$8&gt;=DATE(2023,5,8),IF('別紙3-3_要件ﾁｪｯｸﾘｽﾄ(0508以降)'!$C$28="×","",IF(AND(踏み台シート!L272=1,踏み台シート!L486=1),2,IF(踏み台シート!L272=1,1,""))),IF(AND(踏み台シート!L272=1,踏み台シート!L486=1),2,IF(踏み台シート!L272=1,1,"")))</f>
        <v/>
      </c>
      <c r="M62" s="307" t="str">
        <f>IF($M$8&gt;=DATE(2023,5,8),IF('別紙3-3_要件ﾁｪｯｸﾘｽﾄ(0508以降)'!$C$28="×","",IF(AND(踏み台シート!M272=1,踏み台シート!M486=1),2,IF(踏み台シート!M272=1,1,""))),IF(AND(踏み台シート!M272=1,踏み台シート!M486=1),2,IF(踏み台シート!M272=1,1,"")))</f>
        <v/>
      </c>
      <c r="N62" s="307" t="str">
        <f>IF($N$8&gt;=DATE(2023,5,8),IF('別紙3-3_要件ﾁｪｯｸﾘｽﾄ(0508以降)'!$C$28="×","",IF(AND(踏み台シート!N272=1,踏み台シート!N486=1),2,IF(踏み台シート!N272=1,1,""))),IF(AND(踏み台シート!N272=1,踏み台シート!N486=1),2,IF(踏み台シート!N272=1,1,"")))</f>
        <v/>
      </c>
      <c r="O62" s="307" t="str">
        <f>IF($O$8&gt;=DATE(2023,5,8),IF('別紙3-3_要件ﾁｪｯｸﾘｽﾄ(0508以降)'!$C$28="×","",IF(AND(踏み台シート!O272=1,踏み台シート!O486=1),2,IF(踏み台シート!O272=1,1,""))),IF(AND(踏み台シート!O272=1,踏み台シート!O486=1),2,IF(踏み台シート!O272=1,1,"")))</f>
        <v/>
      </c>
      <c r="P62" s="307" t="str">
        <f>IF($P$8&gt;=DATE(2023,5,8),IF('別紙3-3_要件ﾁｪｯｸﾘｽﾄ(0508以降)'!$C$28="×","",IF(AND(踏み台シート!P272=1,踏み台シート!P486=1),2,IF(踏み台シート!P272=1,1,""))),IF(AND(踏み台シート!P272=1,踏み台シート!P486=1),2,IF(踏み台シート!P272=1,1,"")))</f>
        <v/>
      </c>
      <c r="Q62" s="307" t="str">
        <f>IF($Q$8&gt;=DATE(2023,5,8),IF('別紙3-3_要件ﾁｪｯｸﾘｽﾄ(0508以降)'!$C$28="×","",IF(AND(踏み台シート!Q272=1,踏み台シート!Q486=1),2,IF(踏み台シート!Q272=1,1,""))),IF(AND(踏み台シート!Q272=1,踏み台シート!Q486=1),2,IF(踏み台シート!Q272=1,1,"")))</f>
        <v/>
      </c>
      <c r="R62" s="307" t="str">
        <f>IF($R$8&gt;=DATE(2023,5,8),IF('別紙3-3_要件ﾁｪｯｸﾘｽﾄ(0508以降)'!$C$28="×","",IF(AND(踏み台シート!R272=1,踏み台シート!R486=1),2,IF(踏み台シート!R272=1,1,""))),IF(AND(踏み台シート!R272=1,踏み台シート!R486=1),2,IF(踏み台シート!R272=1,1,"")))</f>
        <v/>
      </c>
      <c r="S62" s="307" t="str">
        <f>IF($S$8&gt;=DATE(2023,5,8),IF('別紙3-3_要件ﾁｪｯｸﾘｽﾄ(0508以降)'!$C$28="×","",IF(AND(踏み台シート!S272=1,踏み台シート!S486=1),2,IF(踏み台シート!S272=1,1,""))),IF(AND(踏み台シート!S272=1,踏み台シート!S486=1),2,IF(踏み台シート!S272=1,1,"")))</f>
        <v/>
      </c>
      <c r="T62" s="307" t="str">
        <f>IF($T$8&gt;=DATE(2023,5,8),IF('別紙3-3_要件ﾁｪｯｸﾘｽﾄ(0508以降)'!$C$28="×","",IF(AND(踏み台シート!T272=1,踏み台シート!T486=1),2,IF(踏み台シート!T272=1,1,""))),IF(AND(踏み台シート!T272=1,踏み台シート!T486=1),2,IF(踏み台シート!T272=1,1,"")))</f>
        <v/>
      </c>
      <c r="U62" s="307" t="str">
        <f>IF($U$8&gt;=DATE(2023,5,8),IF('別紙3-3_要件ﾁｪｯｸﾘｽﾄ(0508以降)'!$C$28="×","",IF(AND(踏み台シート!U272=1,踏み台シート!U486=1),2,IF(踏み台シート!U272=1,1,""))),IF(AND(踏み台シート!U272=1,踏み台シート!U486=1),2,IF(踏み台シート!U272=1,1,"")))</f>
        <v/>
      </c>
      <c r="V62" s="307" t="str">
        <f>IF($V$8&gt;=DATE(2023,5,8),IF('別紙3-3_要件ﾁｪｯｸﾘｽﾄ(0508以降)'!$C$28="×","",IF(AND(踏み台シート!V272=1,踏み台シート!V486=1),2,IF(踏み台シート!V272=1,1,""))),IF(AND(踏み台シート!V272=1,踏み台シート!V486=1),2,IF(踏み台シート!V272=1,1,"")))</f>
        <v/>
      </c>
      <c r="W62" s="307" t="str">
        <f>IF($W$8&gt;=DATE(2023,5,8),IF('別紙3-3_要件ﾁｪｯｸﾘｽﾄ(0508以降)'!$C$28="×","",IF(AND(踏み台シート!W272=1,踏み台シート!W486=1),2,IF(踏み台シート!W272=1,1,""))),IF(AND(踏み台シート!W272=1,踏み台シート!W486=1),2,IF(踏み台シート!W272=1,1,"")))</f>
        <v/>
      </c>
      <c r="X62" s="307" t="str">
        <f>IF($X$8&gt;=DATE(2023,5,8),IF('別紙3-3_要件ﾁｪｯｸﾘｽﾄ(0508以降)'!$C$28="×","",IF(AND(踏み台シート!X272=1,踏み台シート!X486=1),2,IF(踏み台シート!X272=1,1,""))),IF(AND(踏み台シート!X272=1,踏み台シート!X486=1),2,IF(踏み台シート!X272=1,1,"")))</f>
        <v/>
      </c>
      <c r="Y62" s="307" t="str">
        <f>IF($Y$8&gt;=DATE(2023,5,8),IF('別紙3-3_要件ﾁｪｯｸﾘｽﾄ(0508以降)'!$C$28="×","",IF(AND(踏み台シート!Y272=1,踏み台シート!Y486=1),2,IF(踏み台シート!Y272=1,1,""))),IF(AND(踏み台シート!Y272=1,踏み台シート!Y486=1),2,IF(踏み台シート!Y272=1,1,"")))</f>
        <v/>
      </c>
      <c r="Z62" s="307" t="str">
        <f>IF($Z$8&gt;=DATE(2023,5,8),IF('別紙3-3_要件ﾁｪｯｸﾘｽﾄ(0508以降)'!$C$28="×","",IF(AND(踏み台シート!Z272=1,踏み台シート!Z486=1),2,IF(踏み台シート!Z272=1,1,""))),IF(AND(踏み台シート!Z272=1,踏み台シート!Z486=1),2,IF(踏み台シート!Z272=1,1,"")))</f>
        <v/>
      </c>
      <c r="AA62" s="307" t="str">
        <f>IF($AA$8&gt;=DATE(2023,5,8),IF('別紙3-3_要件ﾁｪｯｸﾘｽﾄ(0508以降)'!$C$28="×","",IF(AND(踏み台シート!AA272=1,踏み台シート!AA486=1),2,IF(踏み台シート!AA272=1,1,""))),IF(AND(踏み台シート!AA272=1,踏み台シート!AA486=1),2,IF(踏み台シート!AA272=1,1,"")))</f>
        <v/>
      </c>
      <c r="AB62" s="307" t="str">
        <f>IF($AB$8&gt;=DATE(2023,5,8),IF('別紙3-3_要件ﾁｪｯｸﾘｽﾄ(0508以降)'!$C$28="×","",IF(AND(踏み台シート!AB272=1,踏み台シート!AB486=1),2,IF(踏み台シート!AB272=1,1,""))),IF(AND(踏み台シート!AB272=1,踏み台シート!AB486=1),2,IF(踏み台シート!AB272=1,1,"")))</f>
        <v/>
      </c>
      <c r="AC62" s="307" t="str">
        <f>IF($AC$8&gt;=DATE(2023,5,8),IF('別紙3-3_要件ﾁｪｯｸﾘｽﾄ(0508以降)'!$C$28="×","",IF(AND(踏み台シート!AC272=1,踏み台シート!AC486=1),2,IF(踏み台シート!AC272=1,1,""))),IF(AND(踏み台シート!AC272=1,踏み台シート!AC486=1),2,IF(踏み台シート!AC272=1,1,"")))</f>
        <v/>
      </c>
      <c r="AD62" s="307" t="str">
        <f>IF($AD$8&gt;=DATE(2023,5,8),IF('別紙3-3_要件ﾁｪｯｸﾘｽﾄ(0508以降)'!$C$28="×","",IF(AND(踏み台シート!AD272=1,踏み台シート!AD486=1),2,IF(踏み台シート!AD272=1,1,""))),IF(AND(踏み台シート!AD272=1,踏み台シート!AD486=1),2,IF(踏み台シート!AD272=1,1,"")))</f>
        <v/>
      </c>
      <c r="AE62" s="307" t="str">
        <f>IF($AE$8&gt;=DATE(2023,5,8),IF('別紙3-3_要件ﾁｪｯｸﾘｽﾄ(0508以降)'!$C$28="×","",IF(AND(踏み台シート!AE272=1,踏み台シート!AE486=1),2,IF(踏み台シート!AE272=1,1,""))),IF(AND(踏み台シート!AE272=1,踏み台シート!AE486=1),2,IF(踏み台シート!AE272=1,1,"")))</f>
        <v/>
      </c>
      <c r="AF62" s="307" t="str">
        <f>IF($AF$8&gt;=DATE(2023,5,8),IF('別紙3-3_要件ﾁｪｯｸﾘｽﾄ(0508以降)'!$C$28="×","",IF(AND(踏み台シート!AF272=1,踏み台シート!AF486=1),2,IF(踏み台シート!AF272=1,1,""))),IF(AND(踏み台シート!AF272=1,踏み台シート!AF486=1),2,IF(踏み台シート!AF272=1,1,"")))</f>
        <v/>
      </c>
      <c r="AG62" s="307" t="str">
        <f>IF($AG$8&gt;=DATE(2023,5,8),IF('別紙3-3_要件ﾁｪｯｸﾘｽﾄ(0508以降)'!$C$28="×","",IF(AND(踏み台シート!AG272=1,踏み台シート!AG486=1),2,IF(踏み台シート!AG272=1,1,""))),IF(AND(踏み台シート!AG272=1,踏み台シート!AG486=1),2,IF(踏み台シート!AG272=1,1,"")))</f>
        <v/>
      </c>
      <c r="AH62" s="307" t="str">
        <f>IF($AH$8&gt;=DATE(2023,5,8),IF('別紙3-3_要件ﾁｪｯｸﾘｽﾄ(0508以降)'!$C$28="×","",IF(AND(踏み台シート!AH272=1,踏み台シート!AH486=1),2,IF(踏み台シート!AH272=1,1,""))),IF(AND(踏み台シート!AH272=1,踏み台シート!AH486=1),2,IF(踏み台シート!AH272=1,1,"")))</f>
        <v/>
      </c>
      <c r="AI62" s="307" t="str">
        <f>IF($AI$8&gt;=DATE(2023,5,8),IF('別紙3-3_要件ﾁｪｯｸﾘｽﾄ(0508以降)'!$C$28="×","",IF(AND(踏み台シート!AI272=1,踏み台シート!AI486=1),2,IF(踏み台シート!AI272=1,1,""))),IF(AND(踏み台シート!AI272=1,踏み台シート!AI486=1),2,IF(踏み台シート!AI272=1,1,"")))</f>
        <v/>
      </c>
      <c r="AJ62" s="307" t="str">
        <f>IF($AJ$8&gt;=DATE(2023,5,8),IF('別紙3-3_要件ﾁｪｯｸﾘｽﾄ(0508以降)'!$C$28="×","",IF(AND(踏み台シート!AJ272=1,踏み台シート!AJ486=1),2,IF(踏み台シート!AJ272=1,1,""))),IF(AND(踏み台シート!AJ272=1,踏み台シート!AJ486=1),2,IF(踏み台シート!AJ272=1,1,"")))</f>
        <v/>
      </c>
      <c r="AK62" s="307" t="str">
        <f>IF($AK$8&gt;=DATE(2023,5,8),IF('別紙3-3_要件ﾁｪｯｸﾘｽﾄ(0508以降)'!$C$28="×","",IF(AND(踏み台シート!AK272=1,踏み台シート!AK486=1),2,IF(踏み台シート!AK272=1,1,""))),IF(AND(踏み台シート!AK272=1,踏み台シート!AK486=1),2,IF(踏み台シート!AK272=1,1,"")))</f>
        <v/>
      </c>
      <c r="AL62" s="307" t="str">
        <f>IF($AL$8&gt;=DATE(2023,5,8),IF('別紙3-3_要件ﾁｪｯｸﾘｽﾄ(0508以降)'!$C$28="×","",IF(AND(踏み台シート!AL272=1,踏み台シート!AL486=1),2,IF(踏み台シート!AL272=1,1,""))),IF(AND(踏み台シート!AL272=1,踏み台シート!AL486=1),2,IF(踏み台シート!AL272=1,1,"")))</f>
        <v/>
      </c>
      <c r="AM62" s="307" t="str">
        <f>IF($AM$8&gt;=DATE(2023,5,8),IF('別紙3-3_要件ﾁｪｯｸﾘｽﾄ(0508以降)'!$C$28="×","",IF(AND(踏み台シート!AM272=1,踏み台シート!AM486=1),2,IF(踏み台シート!AM272=1,1,""))),IF(AND(踏み台シート!AM272=1,踏み台シート!AM486=1),2,IF(踏み台シート!AM272=1,1,"")))</f>
        <v/>
      </c>
      <c r="AN62" s="307" t="str">
        <f>IF($AN$8&gt;=DATE(2023,5,8),IF('別紙3-3_要件ﾁｪｯｸﾘｽﾄ(0508以降)'!$C$28="×","",IF(AND(踏み台シート!AN272=1,踏み台シート!AN486=1),2,IF(踏み台シート!AN272=1,1,""))),IF(AND(踏み台シート!AN272=1,踏み台シート!AN486=1),2,IF(踏み台シート!AN272=1,1,"")))</f>
        <v/>
      </c>
      <c r="AO62" s="307" t="str">
        <f>IF($AO$8&gt;=DATE(2023,5,8),IF('別紙3-3_要件ﾁｪｯｸﾘｽﾄ(0508以降)'!$C$28="×","",IF(AND(踏み台シート!AO272=1,踏み台シート!AO486=1),2,IF(踏み台シート!AO272=1,1,""))),IF(AND(踏み台シート!AO272=1,踏み台シート!AO486=1),2,IF(踏み台シート!AO272=1,1,"")))</f>
        <v/>
      </c>
      <c r="AP62" s="307" t="str">
        <f>IF($AP$8&gt;=DATE(2023,5,8),IF('別紙3-3_要件ﾁｪｯｸﾘｽﾄ(0508以降)'!$C$28="×","",IF(AND(踏み台シート!AP272=1,踏み台シート!AP486=1),2,IF(踏み台シート!AP272=1,1,""))),IF(AND(踏み台シート!AP272=1,踏み台シート!AP486=1),2,IF(踏み台シート!AP272=1,1,"")))</f>
        <v/>
      </c>
      <c r="AQ62" s="307" t="str">
        <f>IF($AQ$8&gt;=DATE(2023,5,8),IF('別紙3-3_要件ﾁｪｯｸﾘｽﾄ(0508以降)'!$C$28="×","",IF(AND(踏み台シート!AQ272=1,踏み台シート!AQ486=1),2,IF(踏み台シート!AQ272=1,1,""))),IF(AND(踏み台シート!AQ272=1,踏み台シート!AQ486=1),2,IF(踏み台シート!AQ272=1,1,"")))</f>
        <v/>
      </c>
      <c r="AR62" s="307" t="str">
        <f>IF($AR$8&gt;=DATE(2023,5,8),IF('別紙3-3_要件ﾁｪｯｸﾘｽﾄ(0508以降)'!$C$28="×","",IF(AND(踏み台シート!AR272=1,踏み台シート!AR486=1),2,IF(踏み台シート!AR272=1,1,""))),IF(AND(踏み台シート!AR272=1,踏み台シート!AR486=1),2,IF(踏み台シート!AR272=1,1,"")))</f>
        <v/>
      </c>
      <c r="AS62" s="307" t="str">
        <f>IF($AS$8&gt;=DATE(2023,5,8),IF('別紙3-3_要件ﾁｪｯｸﾘｽﾄ(0508以降)'!$C$28="×","",IF(AND(踏み台シート!AS272=1,踏み台シート!AS486=1),2,IF(踏み台シート!AS272=1,1,""))),IF(AND(踏み台シート!AS272=1,踏み台シート!AS486=1),2,IF(踏み台シート!AS272=1,1,"")))</f>
        <v/>
      </c>
      <c r="AT62" s="307" t="str">
        <f>IF($AT$8&gt;=DATE(2023,5,8),IF('別紙3-3_要件ﾁｪｯｸﾘｽﾄ(0508以降)'!$C$28="×","",IF(AND(踏み台シート!AT272=1,踏み台シート!AT486=1),2,IF(踏み台シート!AT272=1,1,""))),IF(AND(踏み台シート!AT272=1,踏み台シート!AT486=1),2,IF(踏み台シート!AT272=1,1,"")))</f>
        <v/>
      </c>
      <c r="AU62" s="307" t="str">
        <f>IF($AU$8&gt;=DATE(2023,5,8),IF('別紙3-3_要件ﾁｪｯｸﾘｽﾄ(0508以降)'!$C$28="×","",IF(AND(踏み台シート!AU272=1,踏み台シート!AU486=1),2,IF(踏み台シート!AU272=1,1,""))),IF(AND(踏み台シート!AU272=1,踏み台シート!AU486=1),2,IF(踏み台シート!AU272=1,1,"")))</f>
        <v/>
      </c>
      <c r="AV62" s="307" t="str">
        <f>IF($AV$8&gt;=DATE(2023,5,8),IF('別紙3-3_要件ﾁｪｯｸﾘｽﾄ(0508以降)'!$C$28="×","",IF(AND(踏み台シート!AV272=1,踏み台シート!AV486=1),2,IF(踏み台シート!AV272=1,1,""))),IF(AND(踏み台シート!AV272=1,踏み台シート!AV486=1),2,IF(踏み台シート!AV272=1,1,"")))</f>
        <v/>
      </c>
      <c r="AW62" s="307" t="str">
        <f>IF($AW$8&gt;=DATE(2023,5,8),IF('別紙3-3_要件ﾁｪｯｸﾘｽﾄ(0508以降)'!$C$28="×","",IF(AND(踏み台シート!AW272=1,踏み台シート!AW486=1),2,IF(踏み台シート!AW272=1,1,""))),IF(AND(踏み台シート!AW272=1,踏み台シート!AW486=1),2,IF(踏み台シート!AW272=1,1,"")))</f>
        <v/>
      </c>
      <c r="AX62" s="307" t="str">
        <f>IF($AX$8&gt;=DATE(2023,5,8),IF('別紙3-3_要件ﾁｪｯｸﾘｽﾄ(0508以降)'!$C$28="×","",IF(AND(踏み台シート!AX272=1,踏み台シート!AX486=1),2,IF(踏み台シート!AX272=1,1,""))),IF(AND(踏み台シート!AX272=1,踏み台シート!AX486=1),2,IF(踏み台シート!AX272=1,1,"")))</f>
        <v/>
      </c>
      <c r="AY62" s="307" t="str">
        <f>IF($AY$8&gt;=DATE(2023,5,8),IF('別紙3-3_要件ﾁｪｯｸﾘｽﾄ(0508以降)'!$C$28="×","",IF(AND(踏み台シート!AY272=1,踏み台シート!AY486=1),2,IF(踏み台シート!AY272=1,1,""))),IF(AND(踏み台シート!AY272=1,踏み台シート!AY486=1),2,IF(踏み台シート!AY272=1,1,"")))</f>
        <v/>
      </c>
      <c r="AZ62" s="307" t="str">
        <f>IF($AZ$8&gt;=DATE(2023,5,8),IF('別紙3-3_要件ﾁｪｯｸﾘｽﾄ(0508以降)'!$C$28="×","",IF(AND(踏み台シート!AZ272=1,踏み台シート!AZ486=1),2,IF(踏み台シート!AZ272=1,1,""))),IF(AND(踏み台シート!AZ272=1,踏み台シート!AZ486=1),2,IF(踏み台シート!AZ272=1,1,"")))</f>
        <v/>
      </c>
      <c r="BA62" s="307" t="str">
        <f>IF($BA$8&gt;=DATE(2023,5,8),IF('別紙3-3_要件ﾁｪｯｸﾘｽﾄ(0508以降)'!$C$28="×","",IF(AND(踏み台シート!BA272=1,踏み台シート!BA486=1),2,IF(踏み台シート!BA272=1,1,""))),IF(AND(踏み台シート!BA272=1,踏み台シート!BA486=1),2,IF(踏み台シート!BA272=1,1,"")))</f>
        <v/>
      </c>
      <c r="BB62" s="311" t="str">
        <f t="shared" si="6"/>
        <v/>
      </c>
      <c r="BC62" s="300" t="str">
        <f t="shared" si="7"/>
        <v/>
      </c>
      <c r="BD62" s="300" t="str">
        <f t="shared" si="8"/>
        <v/>
      </c>
    </row>
    <row r="63" spans="1:56" ht="24" hidden="1" customHeight="1">
      <c r="A63" s="307" t="str">
        <f t="shared" si="9"/>
        <v/>
      </c>
      <c r="B63" s="313" t="str">
        <f>IF('別紙3-1_区分⑤所要額内訳'!B65="","",'別紙3-1_区分⑤所要額内訳'!B65)</f>
        <v/>
      </c>
      <c r="C63" s="307" t="str">
        <f>IF('別紙3-1_区分⑤所要額内訳'!C65="","",'別紙3-1_区分⑤所要額内訳'!C65)</f>
        <v/>
      </c>
      <c r="D63" s="307">
        <f>IF($D$8&gt;=DATE(2023,5,8),IF('別紙3-3_要件ﾁｪｯｸﾘｽﾄ(0508以降)'!$C$28="×","",IF(AND(踏み台シート!D273=1,踏み台シート!D487=1),2,IF(踏み台シート!D273=1,1,""))),IF(AND(踏み台シート!D273=1,踏み台シート!D487=1),2,IF(踏み台シート!D273=1,1,"")))</f>
        <v>1</v>
      </c>
      <c r="E63" s="307" t="str">
        <f>IF($E$8&gt;=DATE(2023,5,8),IF('別紙3-3_要件ﾁｪｯｸﾘｽﾄ(0508以降)'!$C$28="×","",IF(AND(踏み台シート!E273=1,踏み台シート!E487=1),2,IF(踏み台シート!E273=1,1,""))),IF(AND(踏み台シート!E273=1,踏み台シート!E487=1),2,IF(踏み台シート!E273=1,1,"")))</f>
        <v/>
      </c>
      <c r="F63" s="307" t="str">
        <f>IF($F$8&gt;=DATE(2023,5,8),IF('別紙3-3_要件ﾁｪｯｸﾘｽﾄ(0508以降)'!$C$28="×","",IF(AND(踏み台シート!F273=1,踏み台シート!F487=1),2,IF(踏み台シート!F273=1,1,""))),IF(AND(踏み台シート!F273=1,踏み台シート!F487=1),2,IF(踏み台シート!F273=1,1,"")))</f>
        <v/>
      </c>
      <c r="G63" s="307" t="str">
        <f>IF($G$8&gt;=DATE(2023,5,8),IF('別紙3-3_要件ﾁｪｯｸﾘｽﾄ(0508以降)'!$C$28="×","",IF(AND(踏み台シート!G273=1,踏み台シート!G487=1),2,IF(踏み台シート!G273=1,1,""))),IF(AND(踏み台シート!G273=1,踏み台シート!G487=1),2,IF(踏み台シート!G273=1,1,"")))</f>
        <v/>
      </c>
      <c r="H63" s="307" t="str">
        <f>IF($H$8&gt;=DATE(2023,5,8),IF('別紙3-3_要件ﾁｪｯｸﾘｽﾄ(0508以降)'!$C$28="×","",IF(AND(踏み台シート!H273=1,踏み台シート!H487=1),2,IF(踏み台シート!H273=1,1,""))),IF(AND(踏み台シート!H273=1,踏み台シート!H487=1),2,IF(踏み台シート!H273=1,1,"")))</f>
        <v/>
      </c>
      <c r="I63" s="307" t="str">
        <f>IF($I$8&gt;=DATE(2023,5,8),IF('別紙3-3_要件ﾁｪｯｸﾘｽﾄ(0508以降)'!$C$28="×","",IF(AND(踏み台シート!I273=1,踏み台シート!I487=1),2,IF(踏み台シート!I273=1,1,""))),IF(AND(踏み台シート!I273=1,踏み台シート!I487=1),2,IF(踏み台シート!I273=1,1,"")))</f>
        <v/>
      </c>
      <c r="J63" s="307" t="str">
        <f>IF($J$8&gt;=DATE(2023,5,8),IF('別紙3-3_要件ﾁｪｯｸﾘｽﾄ(0508以降)'!$C$28="×","",IF(AND(踏み台シート!J273=1,踏み台シート!J487=1),2,IF(踏み台シート!J273=1,1,""))),IF(AND(踏み台シート!J273=1,踏み台シート!J487=1),2,IF(踏み台シート!J273=1,1,"")))</f>
        <v/>
      </c>
      <c r="K63" s="307" t="str">
        <f>IF($K$8&gt;=DATE(2023,5,8),IF('別紙3-3_要件ﾁｪｯｸﾘｽﾄ(0508以降)'!$C$28="×","",IF(AND(踏み台シート!K273=1,踏み台シート!K487=1),2,IF(踏み台シート!K273=1,1,""))),IF(AND(踏み台シート!K273=1,踏み台シート!K487=1),2,IF(踏み台シート!K273=1,1,"")))</f>
        <v/>
      </c>
      <c r="L63" s="307" t="str">
        <f>IF($L$8&gt;=DATE(2023,5,8),IF('別紙3-3_要件ﾁｪｯｸﾘｽﾄ(0508以降)'!$C$28="×","",IF(AND(踏み台シート!L273=1,踏み台シート!L487=1),2,IF(踏み台シート!L273=1,1,""))),IF(AND(踏み台シート!L273=1,踏み台シート!L487=1),2,IF(踏み台シート!L273=1,1,"")))</f>
        <v/>
      </c>
      <c r="M63" s="307" t="str">
        <f>IF($M$8&gt;=DATE(2023,5,8),IF('別紙3-3_要件ﾁｪｯｸﾘｽﾄ(0508以降)'!$C$28="×","",IF(AND(踏み台シート!M273=1,踏み台シート!M487=1),2,IF(踏み台シート!M273=1,1,""))),IF(AND(踏み台シート!M273=1,踏み台シート!M487=1),2,IF(踏み台シート!M273=1,1,"")))</f>
        <v/>
      </c>
      <c r="N63" s="307" t="str">
        <f>IF($N$8&gt;=DATE(2023,5,8),IF('別紙3-3_要件ﾁｪｯｸﾘｽﾄ(0508以降)'!$C$28="×","",IF(AND(踏み台シート!N273=1,踏み台シート!N487=1),2,IF(踏み台シート!N273=1,1,""))),IF(AND(踏み台シート!N273=1,踏み台シート!N487=1),2,IF(踏み台シート!N273=1,1,"")))</f>
        <v/>
      </c>
      <c r="O63" s="307" t="str">
        <f>IF($O$8&gt;=DATE(2023,5,8),IF('別紙3-3_要件ﾁｪｯｸﾘｽﾄ(0508以降)'!$C$28="×","",IF(AND(踏み台シート!O273=1,踏み台シート!O487=1),2,IF(踏み台シート!O273=1,1,""))),IF(AND(踏み台シート!O273=1,踏み台シート!O487=1),2,IF(踏み台シート!O273=1,1,"")))</f>
        <v/>
      </c>
      <c r="P63" s="307" t="str">
        <f>IF($P$8&gt;=DATE(2023,5,8),IF('別紙3-3_要件ﾁｪｯｸﾘｽﾄ(0508以降)'!$C$28="×","",IF(AND(踏み台シート!P273=1,踏み台シート!P487=1),2,IF(踏み台シート!P273=1,1,""))),IF(AND(踏み台シート!P273=1,踏み台シート!P487=1),2,IF(踏み台シート!P273=1,1,"")))</f>
        <v/>
      </c>
      <c r="Q63" s="307" t="str">
        <f>IF($Q$8&gt;=DATE(2023,5,8),IF('別紙3-3_要件ﾁｪｯｸﾘｽﾄ(0508以降)'!$C$28="×","",IF(AND(踏み台シート!Q273=1,踏み台シート!Q487=1),2,IF(踏み台シート!Q273=1,1,""))),IF(AND(踏み台シート!Q273=1,踏み台シート!Q487=1),2,IF(踏み台シート!Q273=1,1,"")))</f>
        <v/>
      </c>
      <c r="R63" s="307" t="str">
        <f>IF($R$8&gt;=DATE(2023,5,8),IF('別紙3-3_要件ﾁｪｯｸﾘｽﾄ(0508以降)'!$C$28="×","",IF(AND(踏み台シート!R273=1,踏み台シート!R487=1),2,IF(踏み台シート!R273=1,1,""))),IF(AND(踏み台シート!R273=1,踏み台シート!R487=1),2,IF(踏み台シート!R273=1,1,"")))</f>
        <v/>
      </c>
      <c r="S63" s="307" t="str">
        <f>IF($S$8&gt;=DATE(2023,5,8),IF('別紙3-3_要件ﾁｪｯｸﾘｽﾄ(0508以降)'!$C$28="×","",IF(AND(踏み台シート!S273=1,踏み台シート!S487=1),2,IF(踏み台シート!S273=1,1,""))),IF(AND(踏み台シート!S273=1,踏み台シート!S487=1),2,IF(踏み台シート!S273=1,1,"")))</f>
        <v/>
      </c>
      <c r="T63" s="307" t="str">
        <f>IF($T$8&gt;=DATE(2023,5,8),IF('別紙3-3_要件ﾁｪｯｸﾘｽﾄ(0508以降)'!$C$28="×","",IF(AND(踏み台シート!T273=1,踏み台シート!T487=1),2,IF(踏み台シート!T273=1,1,""))),IF(AND(踏み台シート!T273=1,踏み台シート!T487=1),2,IF(踏み台シート!T273=1,1,"")))</f>
        <v/>
      </c>
      <c r="U63" s="307" t="str">
        <f>IF($U$8&gt;=DATE(2023,5,8),IF('別紙3-3_要件ﾁｪｯｸﾘｽﾄ(0508以降)'!$C$28="×","",IF(AND(踏み台シート!U273=1,踏み台シート!U487=1),2,IF(踏み台シート!U273=1,1,""))),IF(AND(踏み台シート!U273=1,踏み台シート!U487=1),2,IF(踏み台シート!U273=1,1,"")))</f>
        <v/>
      </c>
      <c r="V63" s="307" t="str">
        <f>IF($V$8&gt;=DATE(2023,5,8),IF('別紙3-3_要件ﾁｪｯｸﾘｽﾄ(0508以降)'!$C$28="×","",IF(AND(踏み台シート!V273=1,踏み台シート!V487=1),2,IF(踏み台シート!V273=1,1,""))),IF(AND(踏み台シート!V273=1,踏み台シート!V487=1),2,IF(踏み台シート!V273=1,1,"")))</f>
        <v/>
      </c>
      <c r="W63" s="307" t="str">
        <f>IF($W$8&gt;=DATE(2023,5,8),IF('別紙3-3_要件ﾁｪｯｸﾘｽﾄ(0508以降)'!$C$28="×","",IF(AND(踏み台シート!W273=1,踏み台シート!W487=1),2,IF(踏み台シート!W273=1,1,""))),IF(AND(踏み台シート!W273=1,踏み台シート!W487=1),2,IF(踏み台シート!W273=1,1,"")))</f>
        <v/>
      </c>
      <c r="X63" s="307" t="str">
        <f>IF($X$8&gt;=DATE(2023,5,8),IF('別紙3-3_要件ﾁｪｯｸﾘｽﾄ(0508以降)'!$C$28="×","",IF(AND(踏み台シート!X273=1,踏み台シート!X487=1),2,IF(踏み台シート!X273=1,1,""))),IF(AND(踏み台シート!X273=1,踏み台シート!X487=1),2,IF(踏み台シート!X273=1,1,"")))</f>
        <v/>
      </c>
      <c r="Y63" s="307" t="str">
        <f>IF($Y$8&gt;=DATE(2023,5,8),IF('別紙3-3_要件ﾁｪｯｸﾘｽﾄ(0508以降)'!$C$28="×","",IF(AND(踏み台シート!Y273=1,踏み台シート!Y487=1),2,IF(踏み台シート!Y273=1,1,""))),IF(AND(踏み台シート!Y273=1,踏み台シート!Y487=1),2,IF(踏み台シート!Y273=1,1,"")))</f>
        <v/>
      </c>
      <c r="Z63" s="307" t="str">
        <f>IF($Z$8&gt;=DATE(2023,5,8),IF('別紙3-3_要件ﾁｪｯｸﾘｽﾄ(0508以降)'!$C$28="×","",IF(AND(踏み台シート!Z273=1,踏み台シート!Z487=1),2,IF(踏み台シート!Z273=1,1,""))),IF(AND(踏み台シート!Z273=1,踏み台シート!Z487=1),2,IF(踏み台シート!Z273=1,1,"")))</f>
        <v/>
      </c>
      <c r="AA63" s="307" t="str">
        <f>IF($AA$8&gt;=DATE(2023,5,8),IF('別紙3-3_要件ﾁｪｯｸﾘｽﾄ(0508以降)'!$C$28="×","",IF(AND(踏み台シート!AA273=1,踏み台シート!AA487=1),2,IF(踏み台シート!AA273=1,1,""))),IF(AND(踏み台シート!AA273=1,踏み台シート!AA487=1),2,IF(踏み台シート!AA273=1,1,"")))</f>
        <v/>
      </c>
      <c r="AB63" s="307" t="str">
        <f>IF($AB$8&gt;=DATE(2023,5,8),IF('別紙3-3_要件ﾁｪｯｸﾘｽﾄ(0508以降)'!$C$28="×","",IF(AND(踏み台シート!AB273=1,踏み台シート!AB487=1),2,IF(踏み台シート!AB273=1,1,""))),IF(AND(踏み台シート!AB273=1,踏み台シート!AB487=1),2,IF(踏み台シート!AB273=1,1,"")))</f>
        <v/>
      </c>
      <c r="AC63" s="307" t="str">
        <f>IF($AC$8&gt;=DATE(2023,5,8),IF('別紙3-3_要件ﾁｪｯｸﾘｽﾄ(0508以降)'!$C$28="×","",IF(AND(踏み台シート!AC273=1,踏み台シート!AC487=1),2,IF(踏み台シート!AC273=1,1,""))),IF(AND(踏み台シート!AC273=1,踏み台シート!AC487=1),2,IF(踏み台シート!AC273=1,1,"")))</f>
        <v/>
      </c>
      <c r="AD63" s="307" t="str">
        <f>IF($AD$8&gt;=DATE(2023,5,8),IF('別紙3-3_要件ﾁｪｯｸﾘｽﾄ(0508以降)'!$C$28="×","",IF(AND(踏み台シート!AD273=1,踏み台シート!AD487=1),2,IF(踏み台シート!AD273=1,1,""))),IF(AND(踏み台シート!AD273=1,踏み台シート!AD487=1),2,IF(踏み台シート!AD273=1,1,"")))</f>
        <v/>
      </c>
      <c r="AE63" s="307" t="str">
        <f>IF($AE$8&gt;=DATE(2023,5,8),IF('別紙3-3_要件ﾁｪｯｸﾘｽﾄ(0508以降)'!$C$28="×","",IF(AND(踏み台シート!AE273=1,踏み台シート!AE487=1),2,IF(踏み台シート!AE273=1,1,""))),IF(AND(踏み台シート!AE273=1,踏み台シート!AE487=1),2,IF(踏み台シート!AE273=1,1,"")))</f>
        <v/>
      </c>
      <c r="AF63" s="307" t="str">
        <f>IF($AF$8&gt;=DATE(2023,5,8),IF('別紙3-3_要件ﾁｪｯｸﾘｽﾄ(0508以降)'!$C$28="×","",IF(AND(踏み台シート!AF273=1,踏み台シート!AF487=1),2,IF(踏み台シート!AF273=1,1,""))),IF(AND(踏み台シート!AF273=1,踏み台シート!AF487=1),2,IF(踏み台シート!AF273=1,1,"")))</f>
        <v/>
      </c>
      <c r="AG63" s="307" t="str">
        <f>IF($AG$8&gt;=DATE(2023,5,8),IF('別紙3-3_要件ﾁｪｯｸﾘｽﾄ(0508以降)'!$C$28="×","",IF(AND(踏み台シート!AG273=1,踏み台シート!AG487=1),2,IF(踏み台シート!AG273=1,1,""))),IF(AND(踏み台シート!AG273=1,踏み台シート!AG487=1),2,IF(踏み台シート!AG273=1,1,"")))</f>
        <v/>
      </c>
      <c r="AH63" s="307" t="str">
        <f>IF($AH$8&gt;=DATE(2023,5,8),IF('別紙3-3_要件ﾁｪｯｸﾘｽﾄ(0508以降)'!$C$28="×","",IF(AND(踏み台シート!AH273=1,踏み台シート!AH487=1),2,IF(踏み台シート!AH273=1,1,""))),IF(AND(踏み台シート!AH273=1,踏み台シート!AH487=1),2,IF(踏み台シート!AH273=1,1,"")))</f>
        <v/>
      </c>
      <c r="AI63" s="307" t="str">
        <f>IF($AI$8&gt;=DATE(2023,5,8),IF('別紙3-3_要件ﾁｪｯｸﾘｽﾄ(0508以降)'!$C$28="×","",IF(AND(踏み台シート!AI273=1,踏み台シート!AI487=1),2,IF(踏み台シート!AI273=1,1,""))),IF(AND(踏み台シート!AI273=1,踏み台シート!AI487=1),2,IF(踏み台シート!AI273=1,1,"")))</f>
        <v/>
      </c>
      <c r="AJ63" s="307" t="str">
        <f>IF($AJ$8&gt;=DATE(2023,5,8),IF('別紙3-3_要件ﾁｪｯｸﾘｽﾄ(0508以降)'!$C$28="×","",IF(AND(踏み台シート!AJ273=1,踏み台シート!AJ487=1),2,IF(踏み台シート!AJ273=1,1,""))),IF(AND(踏み台シート!AJ273=1,踏み台シート!AJ487=1),2,IF(踏み台シート!AJ273=1,1,"")))</f>
        <v/>
      </c>
      <c r="AK63" s="307" t="str">
        <f>IF($AK$8&gt;=DATE(2023,5,8),IF('別紙3-3_要件ﾁｪｯｸﾘｽﾄ(0508以降)'!$C$28="×","",IF(AND(踏み台シート!AK273=1,踏み台シート!AK487=1),2,IF(踏み台シート!AK273=1,1,""))),IF(AND(踏み台シート!AK273=1,踏み台シート!AK487=1),2,IF(踏み台シート!AK273=1,1,"")))</f>
        <v/>
      </c>
      <c r="AL63" s="307" t="str">
        <f>IF($AL$8&gt;=DATE(2023,5,8),IF('別紙3-3_要件ﾁｪｯｸﾘｽﾄ(0508以降)'!$C$28="×","",IF(AND(踏み台シート!AL273=1,踏み台シート!AL487=1),2,IF(踏み台シート!AL273=1,1,""))),IF(AND(踏み台シート!AL273=1,踏み台シート!AL487=1),2,IF(踏み台シート!AL273=1,1,"")))</f>
        <v/>
      </c>
      <c r="AM63" s="307" t="str">
        <f>IF($AM$8&gt;=DATE(2023,5,8),IF('別紙3-3_要件ﾁｪｯｸﾘｽﾄ(0508以降)'!$C$28="×","",IF(AND(踏み台シート!AM273=1,踏み台シート!AM487=1),2,IF(踏み台シート!AM273=1,1,""))),IF(AND(踏み台シート!AM273=1,踏み台シート!AM487=1),2,IF(踏み台シート!AM273=1,1,"")))</f>
        <v/>
      </c>
      <c r="AN63" s="307" t="str">
        <f>IF($AN$8&gt;=DATE(2023,5,8),IF('別紙3-3_要件ﾁｪｯｸﾘｽﾄ(0508以降)'!$C$28="×","",IF(AND(踏み台シート!AN273=1,踏み台シート!AN487=1),2,IF(踏み台シート!AN273=1,1,""))),IF(AND(踏み台シート!AN273=1,踏み台シート!AN487=1),2,IF(踏み台シート!AN273=1,1,"")))</f>
        <v/>
      </c>
      <c r="AO63" s="307" t="str">
        <f>IF($AO$8&gt;=DATE(2023,5,8),IF('別紙3-3_要件ﾁｪｯｸﾘｽﾄ(0508以降)'!$C$28="×","",IF(AND(踏み台シート!AO273=1,踏み台シート!AO487=1),2,IF(踏み台シート!AO273=1,1,""))),IF(AND(踏み台シート!AO273=1,踏み台シート!AO487=1),2,IF(踏み台シート!AO273=1,1,"")))</f>
        <v/>
      </c>
      <c r="AP63" s="307" t="str">
        <f>IF($AP$8&gt;=DATE(2023,5,8),IF('別紙3-3_要件ﾁｪｯｸﾘｽﾄ(0508以降)'!$C$28="×","",IF(AND(踏み台シート!AP273=1,踏み台シート!AP487=1),2,IF(踏み台シート!AP273=1,1,""))),IF(AND(踏み台シート!AP273=1,踏み台シート!AP487=1),2,IF(踏み台シート!AP273=1,1,"")))</f>
        <v/>
      </c>
      <c r="AQ63" s="307" t="str">
        <f>IF($AQ$8&gt;=DATE(2023,5,8),IF('別紙3-3_要件ﾁｪｯｸﾘｽﾄ(0508以降)'!$C$28="×","",IF(AND(踏み台シート!AQ273=1,踏み台シート!AQ487=1),2,IF(踏み台シート!AQ273=1,1,""))),IF(AND(踏み台シート!AQ273=1,踏み台シート!AQ487=1),2,IF(踏み台シート!AQ273=1,1,"")))</f>
        <v/>
      </c>
      <c r="AR63" s="307" t="str">
        <f>IF($AR$8&gt;=DATE(2023,5,8),IF('別紙3-3_要件ﾁｪｯｸﾘｽﾄ(0508以降)'!$C$28="×","",IF(AND(踏み台シート!AR273=1,踏み台シート!AR487=1),2,IF(踏み台シート!AR273=1,1,""))),IF(AND(踏み台シート!AR273=1,踏み台シート!AR487=1),2,IF(踏み台シート!AR273=1,1,"")))</f>
        <v/>
      </c>
      <c r="AS63" s="307" t="str">
        <f>IF($AS$8&gt;=DATE(2023,5,8),IF('別紙3-3_要件ﾁｪｯｸﾘｽﾄ(0508以降)'!$C$28="×","",IF(AND(踏み台シート!AS273=1,踏み台シート!AS487=1),2,IF(踏み台シート!AS273=1,1,""))),IF(AND(踏み台シート!AS273=1,踏み台シート!AS487=1),2,IF(踏み台シート!AS273=1,1,"")))</f>
        <v/>
      </c>
      <c r="AT63" s="307" t="str">
        <f>IF($AT$8&gt;=DATE(2023,5,8),IF('別紙3-3_要件ﾁｪｯｸﾘｽﾄ(0508以降)'!$C$28="×","",IF(AND(踏み台シート!AT273=1,踏み台シート!AT487=1),2,IF(踏み台シート!AT273=1,1,""))),IF(AND(踏み台シート!AT273=1,踏み台シート!AT487=1),2,IF(踏み台シート!AT273=1,1,"")))</f>
        <v/>
      </c>
      <c r="AU63" s="307" t="str">
        <f>IF($AU$8&gt;=DATE(2023,5,8),IF('別紙3-3_要件ﾁｪｯｸﾘｽﾄ(0508以降)'!$C$28="×","",IF(AND(踏み台シート!AU273=1,踏み台シート!AU487=1),2,IF(踏み台シート!AU273=1,1,""))),IF(AND(踏み台シート!AU273=1,踏み台シート!AU487=1),2,IF(踏み台シート!AU273=1,1,"")))</f>
        <v/>
      </c>
      <c r="AV63" s="307" t="str">
        <f>IF($AV$8&gt;=DATE(2023,5,8),IF('別紙3-3_要件ﾁｪｯｸﾘｽﾄ(0508以降)'!$C$28="×","",IF(AND(踏み台シート!AV273=1,踏み台シート!AV487=1),2,IF(踏み台シート!AV273=1,1,""))),IF(AND(踏み台シート!AV273=1,踏み台シート!AV487=1),2,IF(踏み台シート!AV273=1,1,"")))</f>
        <v/>
      </c>
      <c r="AW63" s="307" t="str">
        <f>IF($AW$8&gt;=DATE(2023,5,8),IF('別紙3-3_要件ﾁｪｯｸﾘｽﾄ(0508以降)'!$C$28="×","",IF(AND(踏み台シート!AW273=1,踏み台シート!AW487=1),2,IF(踏み台シート!AW273=1,1,""))),IF(AND(踏み台シート!AW273=1,踏み台シート!AW487=1),2,IF(踏み台シート!AW273=1,1,"")))</f>
        <v/>
      </c>
      <c r="AX63" s="307" t="str">
        <f>IF($AX$8&gt;=DATE(2023,5,8),IF('別紙3-3_要件ﾁｪｯｸﾘｽﾄ(0508以降)'!$C$28="×","",IF(AND(踏み台シート!AX273=1,踏み台シート!AX487=1),2,IF(踏み台シート!AX273=1,1,""))),IF(AND(踏み台シート!AX273=1,踏み台シート!AX487=1),2,IF(踏み台シート!AX273=1,1,"")))</f>
        <v/>
      </c>
      <c r="AY63" s="307" t="str">
        <f>IF($AY$8&gt;=DATE(2023,5,8),IF('別紙3-3_要件ﾁｪｯｸﾘｽﾄ(0508以降)'!$C$28="×","",IF(AND(踏み台シート!AY273=1,踏み台シート!AY487=1),2,IF(踏み台シート!AY273=1,1,""))),IF(AND(踏み台シート!AY273=1,踏み台シート!AY487=1),2,IF(踏み台シート!AY273=1,1,"")))</f>
        <v/>
      </c>
      <c r="AZ63" s="307" t="str">
        <f>IF($AZ$8&gt;=DATE(2023,5,8),IF('別紙3-3_要件ﾁｪｯｸﾘｽﾄ(0508以降)'!$C$28="×","",IF(AND(踏み台シート!AZ273=1,踏み台シート!AZ487=1),2,IF(踏み台シート!AZ273=1,1,""))),IF(AND(踏み台シート!AZ273=1,踏み台シート!AZ487=1),2,IF(踏み台シート!AZ273=1,1,"")))</f>
        <v/>
      </c>
      <c r="BA63" s="307" t="str">
        <f>IF($BA$8&gt;=DATE(2023,5,8),IF('別紙3-3_要件ﾁｪｯｸﾘｽﾄ(0508以降)'!$C$28="×","",IF(AND(踏み台シート!BA273=1,踏み台シート!BA487=1),2,IF(踏み台シート!BA273=1,1,""))),IF(AND(踏み台シート!BA273=1,踏み台シート!BA487=1),2,IF(踏み台シート!BA273=1,1,"")))</f>
        <v/>
      </c>
      <c r="BB63" s="311" t="str">
        <f t="shared" si="6"/>
        <v/>
      </c>
      <c r="BC63" s="300" t="str">
        <f t="shared" si="7"/>
        <v/>
      </c>
      <c r="BD63" s="300" t="str">
        <f t="shared" si="8"/>
        <v/>
      </c>
    </row>
    <row r="64" spans="1:56" ht="24" hidden="1" customHeight="1">
      <c r="A64" s="307" t="str">
        <f t="shared" si="9"/>
        <v/>
      </c>
      <c r="B64" s="313" t="str">
        <f>IF('別紙3-1_区分⑤所要額内訳'!B66="","",'別紙3-1_区分⑤所要額内訳'!B66)</f>
        <v/>
      </c>
      <c r="C64" s="307" t="str">
        <f>IF('別紙3-1_区分⑤所要額内訳'!C66="","",'別紙3-1_区分⑤所要額内訳'!C66)</f>
        <v/>
      </c>
      <c r="D64" s="307">
        <f>IF($D$8&gt;=DATE(2023,5,8),IF('別紙3-3_要件ﾁｪｯｸﾘｽﾄ(0508以降)'!$C$28="×","",IF(AND(踏み台シート!D274=1,踏み台シート!D488=1),2,IF(踏み台シート!D274=1,1,""))),IF(AND(踏み台シート!D274=1,踏み台シート!D488=1),2,IF(踏み台シート!D274=1,1,"")))</f>
        <v>1</v>
      </c>
      <c r="E64" s="307" t="str">
        <f>IF($E$8&gt;=DATE(2023,5,8),IF('別紙3-3_要件ﾁｪｯｸﾘｽﾄ(0508以降)'!$C$28="×","",IF(AND(踏み台シート!E274=1,踏み台シート!E488=1),2,IF(踏み台シート!E274=1,1,""))),IF(AND(踏み台シート!E274=1,踏み台シート!E488=1),2,IF(踏み台シート!E274=1,1,"")))</f>
        <v/>
      </c>
      <c r="F64" s="307" t="str">
        <f>IF($F$8&gt;=DATE(2023,5,8),IF('別紙3-3_要件ﾁｪｯｸﾘｽﾄ(0508以降)'!$C$28="×","",IF(AND(踏み台シート!F274=1,踏み台シート!F488=1),2,IF(踏み台シート!F274=1,1,""))),IF(AND(踏み台シート!F274=1,踏み台シート!F488=1),2,IF(踏み台シート!F274=1,1,"")))</f>
        <v/>
      </c>
      <c r="G64" s="307" t="str">
        <f>IF($G$8&gt;=DATE(2023,5,8),IF('別紙3-3_要件ﾁｪｯｸﾘｽﾄ(0508以降)'!$C$28="×","",IF(AND(踏み台シート!G274=1,踏み台シート!G488=1),2,IF(踏み台シート!G274=1,1,""))),IF(AND(踏み台シート!G274=1,踏み台シート!G488=1),2,IF(踏み台シート!G274=1,1,"")))</f>
        <v/>
      </c>
      <c r="H64" s="307" t="str">
        <f>IF($H$8&gt;=DATE(2023,5,8),IF('別紙3-3_要件ﾁｪｯｸﾘｽﾄ(0508以降)'!$C$28="×","",IF(AND(踏み台シート!H274=1,踏み台シート!H488=1),2,IF(踏み台シート!H274=1,1,""))),IF(AND(踏み台シート!H274=1,踏み台シート!H488=1),2,IF(踏み台シート!H274=1,1,"")))</f>
        <v/>
      </c>
      <c r="I64" s="307" t="str">
        <f>IF($I$8&gt;=DATE(2023,5,8),IF('別紙3-3_要件ﾁｪｯｸﾘｽﾄ(0508以降)'!$C$28="×","",IF(AND(踏み台シート!I274=1,踏み台シート!I488=1),2,IF(踏み台シート!I274=1,1,""))),IF(AND(踏み台シート!I274=1,踏み台シート!I488=1),2,IF(踏み台シート!I274=1,1,"")))</f>
        <v/>
      </c>
      <c r="J64" s="307" t="str">
        <f>IF($J$8&gt;=DATE(2023,5,8),IF('別紙3-3_要件ﾁｪｯｸﾘｽﾄ(0508以降)'!$C$28="×","",IF(AND(踏み台シート!J274=1,踏み台シート!J488=1),2,IF(踏み台シート!J274=1,1,""))),IF(AND(踏み台シート!J274=1,踏み台シート!J488=1),2,IF(踏み台シート!J274=1,1,"")))</f>
        <v/>
      </c>
      <c r="K64" s="307" t="str">
        <f>IF($K$8&gt;=DATE(2023,5,8),IF('別紙3-3_要件ﾁｪｯｸﾘｽﾄ(0508以降)'!$C$28="×","",IF(AND(踏み台シート!K274=1,踏み台シート!K488=1),2,IF(踏み台シート!K274=1,1,""))),IF(AND(踏み台シート!K274=1,踏み台シート!K488=1),2,IF(踏み台シート!K274=1,1,"")))</f>
        <v/>
      </c>
      <c r="L64" s="307" t="str">
        <f>IF($L$8&gt;=DATE(2023,5,8),IF('別紙3-3_要件ﾁｪｯｸﾘｽﾄ(0508以降)'!$C$28="×","",IF(AND(踏み台シート!L274=1,踏み台シート!L488=1),2,IF(踏み台シート!L274=1,1,""))),IF(AND(踏み台シート!L274=1,踏み台シート!L488=1),2,IF(踏み台シート!L274=1,1,"")))</f>
        <v/>
      </c>
      <c r="M64" s="307" t="str">
        <f>IF($M$8&gt;=DATE(2023,5,8),IF('別紙3-3_要件ﾁｪｯｸﾘｽﾄ(0508以降)'!$C$28="×","",IF(AND(踏み台シート!M274=1,踏み台シート!M488=1),2,IF(踏み台シート!M274=1,1,""))),IF(AND(踏み台シート!M274=1,踏み台シート!M488=1),2,IF(踏み台シート!M274=1,1,"")))</f>
        <v/>
      </c>
      <c r="N64" s="307" t="str">
        <f>IF($N$8&gt;=DATE(2023,5,8),IF('別紙3-3_要件ﾁｪｯｸﾘｽﾄ(0508以降)'!$C$28="×","",IF(AND(踏み台シート!N274=1,踏み台シート!N488=1),2,IF(踏み台シート!N274=1,1,""))),IF(AND(踏み台シート!N274=1,踏み台シート!N488=1),2,IF(踏み台シート!N274=1,1,"")))</f>
        <v/>
      </c>
      <c r="O64" s="307" t="str">
        <f>IF($O$8&gt;=DATE(2023,5,8),IF('別紙3-3_要件ﾁｪｯｸﾘｽﾄ(0508以降)'!$C$28="×","",IF(AND(踏み台シート!O274=1,踏み台シート!O488=1),2,IF(踏み台シート!O274=1,1,""))),IF(AND(踏み台シート!O274=1,踏み台シート!O488=1),2,IF(踏み台シート!O274=1,1,"")))</f>
        <v/>
      </c>
      <c r="P64" s="307" t="str">
        <f>IF($P$8&gt;=DATE(2023,5,8),IF('別紙3-3_要件ﾁｪｯｸﾘｽﾄ(0508以降)'!$C$28="×","",IF(AND(踏み台シート!P274=1,踏み台シート!P488=1),2,IF(踏み台シート!P274=1,1,""))),IF(AND(踏み台シート!P274=1,踏み台シート!P488=1),2,IF(踏み台シート!P274=1,1,"")))</f>
        <v/>
      </c>
      <c r="Q64" s="307" t="str">
        <f>IF($Q$8&gt;=DATE(2023,5,8),IF('別紙3-3_要件ﾁｪｯｸﾘｽﾄ(0508以降)'!$C$28="×","",IF(AND(踏み台シート!Q274=1,踏み台シート!Q488=1),2,IF(踏み台シート!Q274=1,1,""))),IF(AND(踏み台シート!Q274=1,踏み台シート!Q488=1),2,IF(踏み台シート!Q274=1,1,"")))</f>
        <v/>
      </c>
      <c r="R64" s="307" t="str">
        <f>IF($R$8&gt;=DATE(2023,5,8),IF('別紙3-3_要件ﾁｪｯｸﾘｽﾄ(0508以降)'!$C$28="×","",IF(AND(踏み台シート!R274=1,踏み台シート!R488=1),2,IF(踏み台シート!R274=1,1,""))),IF(AND(踏み台シート!R274=1,踏み台シート!R488=1),2,IF(踏み台シート!R274=1,1,"")))</f>
        <v/>
      </c>
      <c r="S64" s="307" t="str">
        <f>IF($S$8&gt;=DATE(2023,5,8),IF('別紙3-3_要件ﾁｪｯｸﾘｽﾄ(0508以降)'!$C$28="×","",IF(AND(踏み台シート!S274=1,踏み台シート!S488=1),2,IF(踏み台シート!S274=1,1,""))),IF(AND(踏み台シート!S274=1,踏み台シート!S488=1),2,IF(踏み台シート!S274=1,1,"")))</f>
        <v/>
      </c>
      <c r="T64" s="307" t="str">
        <f>IF($T$8&gt;=DATE(2023,5,8),IF('別紙3-3_要件ﾁｪｯｸﾘｽﾄ(0508以降)'!$C$28="×","",IF(AND(踏み台シート!T274=1,踏み台シート!T488=1),2,IF(踏み台シート!T274=1,1,""))),IF(AND(踏み台シート!T274=1,踏み台シート!T488=1),2,IF(踏み台シート!T274=1,1,"")))</f>
        <v/>
      </c>
      <c r="U64" s="307" t="str">
        <f>IF($U$8&gt;=DATE(2023,5,8),IF('別紙3-3_要件ﾁｪｯｸﾘｽﾄ(0508以降)'!$C$28="×","",IF(AND(踏み台シート!U274=1,踏み台シート!U488=1),2,IF(踏み台シート!U274=1,1,""))),IF(AND(踏み台シート!U274=1,踏み台シート!U488=1),2,IF(踏み台シート!U274=1,1,"")))</f>
        <v/>
      </c>
      <c r="V64" s="307" t="str">
        <f>IF($V$8&gt;=DATE(2023,5,8),IF('別紙3-3_要件ﾁｪｯｸﾘｽﾄ(0508以降)'!$C$28="×","",IF(AND(踏み台シート!V274=1,踏み台シート!V488=1),2,IF(踏み台シート!V274=1,1,""))),IF(AND(踏み台シート!V274=1,踏み台シート!V488=1),2,IF(踏み台シート!V274=1,1,"")))</f>
        <v/>
      </c>
      <c r="W64" s="307" t="str">
        <f>IF($W$8&gt;=DATE(2023,5,8),IF('別紙3-3_要件ﾁｪｯｸﾘｽﾄ(0508以降)'!$C$28="×","",IF(AND(踏み台シート!W274=1,踏み台シート!W488=1),2,IF(踏み台シート!W274=1,1,""))),IF(AND(踏み台シート!W274=1,踏み台シート!W488=1),2,IF(踏み台シート!W274=1,1,"")))</f>
        <v/>
      </c>
      <c r="X64" s="307" t="str">
        <f>IF($X$8&gt;=DATE(2023,5,8),IF('別紙3-3_要件ﾁｪｯｸﾘｽﾄ(0508以降)'!$C$28="×","",IF(AND(踏み台シート!X274=1,踏み台シート!X488=1),2,IF(踏み台シート!X274=1,1,""))),IF(AND(踏み台シート!X274=1,踏み台シート!X488=1),2,IF(踏み台シート!X274=1,1,"")))</f>
        <v/>
      </c>
      <c r="Y64" s="307" t="str">
        <f>IF($Y$8&gt;=DATE(2023,5,8),IF('別紙3-3_要件ﾁｪｯｸﾘｽﾄ(0508以降)'!$C$28="×","",IF(AND(踏み台シート!Y274=1,踏み台シート!Y488=1),2,IF(踏み台シート!Y274=1,1,""))),IF(AND(踏み台シート!Y274=1,踏み台シート!Y488=1),2,IF(踏み台シート!Y274=1,1,"")))</f>
        <v/>
      </c>
      <c r="Z64" s="307" t="str">
        <f>IF($Z$8&gt;=DATE(2023,5,8),IF('別紙3-3_要件ﾁｪｯｸﾘｽﾄ(0508以降)'!$C$28="×","",IF(AND(踏み台シート!Z274=1,踏み台シート!Z488=1),2,IF(踏み台シート!Z274=1,1,""))),IF(AND(踏み台シート!Z274=1,踏み台シート!Z488=1),2,IF(踏み台シート!Z274=1,1,"")))</f>
        <v/>
      </c>
      <c r="AA64" s="307" t="str">
        <f>IF($AA$8&gt;=DATE(2023,5,8),IF('別紙3-3_要件ﾁｪｯｸﾘｽﾄ(0508以降)'!$C$28="×","",IF(AND(踏み台シート!AA274=1,踏み台シート!AA488=1),2,IF(踏み台シート!AA274=1,1,""))),IF(AND(踏み台シート!AA274=1,踏み台シート!AA488=1),2,IF(踏み台シート!AA274=1,1,"")))</f>
        <v/>
      </c>
      <c r="AB64" s="307" t="str">
        <f>IF($AB$8&gt;=DATE(2023,5,8),IF('別紙3-3_要件ﾁｪｯｸﾘｽﾄ(0508以降)'!$C$28="×","",IF(AND(踏み台シート!AB274=1,踏み台シート!AB488=1),2,IF(踏み台シート!AB274=1,1,""))),IF(AND(踏み台シート!AB274=1,踏み台シート!AB488=1),2,IF(踏み台シート!AB274=1,1,"")))</f>
        <v/>
      </c>
      <c r="AC64" s="307" t="str">
        <f>IF($AC$8&gt;=DATE(2023,5,8),IF('別紙3-3_要件ﾁｪｯｸﾘｽﾄ(0508以降)'!$C$28="×","",IF(AND(踏み台シート!AC274=1,踏み台シート!AC488=1),2,IF(踏み台シート!AC274=1,1,""))),IF(AND(踏み台シート!AC274=1,踏み台シート!AC488=1),2,IF(踏み台シート!AC274=1,1,"")))</f>
        <v/>
      </c>
      <c r="AD64" s="307" t="str">
        <f>IF($AD$8&gt;=DATE(2023,5,8),IF('別紙3-3_要件ﾁｪｯｸﾘｽﾄ(0508以降)'!$C$28="×","",IF(AND(踏み台シート!AD274=1,踏み台シート!AD488=1),2,IF(踏み台シート!AD274=1,1,""))),IF(AND(踏み台シート!AD274=1,踏み台シート!AD488=1),2,IF(踏み台シート!AD274=1,1,"")))</f>
        <v/>
      </c>
      <c r="AE64" s="307" t="str">
        <f>IF($AE$8&gt;=DATE(2023,5,8),IF('別紙3-3_要件ﾁｪｯｸﾘｽﾄ(0508以降)'!$C$28="×","",IF(AND(踏み台シート!AE274=1,踏み台シート!AE488=1),2,IF(踏み台シート!AE274=1,1,""))),IF(AND(踏み台シート!AE274=1,踏み台シート!AE488=1),2,IF(踏み台シート!AE274=1,1,"")))</f>
        <v/>
      </c>
      <c r="AF64" s="307" t="str">
        <f>IF($AF$8&gt;=DATE(2023,5,8),IF('別紙3-3_要件ﾁｪｯｸﾘｽﾄ(0508以降)'!$C$28="×","",IF(AND(踏み台シート!AF274=1,踏み台シート!AF488=1),2,IF(踏み台シート!AF274=1,1,""))),IF(AND(踏み台シート!AF274=1,踏み台シート!AF488=1),2,IF(踏み台シート!AF274=1,1,"")))</f>
        <v/>
      </c>
      <c r="AG64" s="307" t="str">
        <f>IF($AG$8&gt;=DATE(2023,5,8),IF('別紙3-3_要件ﾁｪｯｸﾘｽﾄ(0508以降)'!$C$28="×","",IF(AND(踏み台シート!AG274=1,踏み台シート!AG488=1),2,IF(踏み台シート!AG274=1,1,""))),IF(AND(踏み台シート!AG274=1,踏み台シート!AG488=1),2,IF(踏み台シート!AG274=1,1,"")))</f>
        <v/>
      </c>
      <c r="AH64" s="307" t="str">
        <f>IF($AH$8&gt;=DATE(2023,5,8),IF('別紙3-3_要件ﾁｪｯｸﾘｽﾄ(0508以降)'!$C$28="×","",IF(AND(踏み台シート!AH274=1,踏み台シート!AH488=1),2,IF(踏み台シート!AH274=1,1,""))),IF(AND(踏み台シート!AH274=1,踏み台シート!AH488=1),2,IF(踏み台シート!AH274=1,1,"")))</f>
        <v/>
      </c>
      <c r="AI64" s="307" t="str">
        <f>IF($AI$8&gt;=DATE(2023,5,8),IF('別紙3-3_要件ﾁｪｯｸﾘｽﾄ(0508以降)'!$C$28="×","",IF(AND(踏み台シート!AI274=1,踏み台シート!AI488=1),2,IF(踏み台シート!AI274=1,1,""))),IF(AND(踏み台シート!AI274=1,踏み台シート!AI488=1),2,IF(踏み台シート!AI274=1,1,"")))</f>
        <v/>
      </c>
      <c r="AJ64" s="307" t="str">
        <f>IF($AJ$8&gt;=DATE(2023,5,8),IF('別紙3-3_要件ﾁｪｯｸﾘｽﾄ(0508以降)'!$C$28="×","",IF(AND(踏み台シート!AJ274=1,踏み台シート!AJ488=1),2,IF(踏み台シート!AJ274=1,1,""))),IF(AND(踏み台シート!AJ274=1,踏み台シート!AJ488=1),2,IF(踏み台シート!AJ274=1,1,"")))</f>
        <v/>
      </c>
      <c r="AK64" s="307" t="str">
        <f>IF($AK$8&gt;=DATE(2023,5,8),IF('別紙3-3_要件ﾁｪｯｸﾘｽﾄ(0508以降)'!$C$28="×","",IF(AND(踏み台シート!AK274=1,踏み台シート!AK488=1),2,IF(踏み台シート!AK274=1,1,""))),IF(AND(踏み台シート!AK274=1,踏み台シート!AK488=1),2,IF(踏み台シート!AK274=1,1,"")))</f>
        <v/>
      </c>
      <c r="AL64" s="307" t="str">
        <f>IF($AL$8&gt;=DATE(2023,5,8),IF('別紙3-3_要件ﾁｪｯｸﾘｽﾄ(0508以降)'!$C$28="×","",IF(AND(踏み台シート!AL274=1,踏み台シート!AL488=1),2,IF(踏み台シート!AL274=1,1,""))),IF(AND(踏み台シート!AL274=1,踏み台シート!AL488=1),2,IF(踏み台シート!AL274=1,1,"")))</f>
        <v/>
      </c>
      <c r="AM64" s="307" t="str">
        <f>IF($AM$8&gt;=DATE(2023,5,8),IF('別紙3-3_要件ﾁｪｯｸﾘｽﾄ(0508以降)'!$C$28="×","",IF(AND(踏み台シート!AM274=1,踏み台シート!AM488=1),2,IF(踏み台シート!AM274=1,1,""))),IF(AND(踏み台シート!AM274=1,踏み台シート!AM488=1),2,IF(踏み台シート!AM274=1,1,"")))</f>
        <v/>
      </c>
      <c r="AN64" s="307" t="str">
        <f>IF($AN$8&gt;=DATE(2023,5,8),IF('別紙3-3_要件ﾁｪｯｸﾘｽﾄ(0508以降)'!$C$28="×","",IF(AND(踏み台シート!AN274=1,踏み台シート!AN488=1),2,IF(踏み台シート!AN274=1,1,""))),IF(AND(踏み台シート!AN274=1,踏み台シート!AN488=1),2,IF(踏み台シート!AN274=1,1,"")))</f>
        <v/>
      </c>
      <c r="AO64" s="307" t="str">
        <f>IF($AO$8&gt;=DATE(2023,5,8),IF('別紙3-3_要件ﾁｪｯｸﾘｽﾄ(0508以降)'!$C$28="×","",IF(AND(踏み台シート!AO274=1,踏み台シート!AO488=1),2,IF(踏み台シート!AO274=1,1,""))),IF(AND(踏み台シート!AO274=1,踏み台シート!AO488=1),2,IF(踏み台シート!AO274=1,1,"")))</f>
        <v/>
      </c>
      <c r="AP64" s="307" t="str">
        <f>IF($AP$8&gt;=DATE(2023,5,8),IF('別紙3-3_要件ﾁｪｯｸﾘｽﾄ(0508以降)'!$C$28="×","",IF(AND(踏み台シート!AP274=1,踏み台シート!AP488=1),2,IF(踏み台シート!AP274=1,1,""))),IF(AND(踏み台シート!AP274=1,踏み台シート!AP488=1),2,IF(踏み台シート!AP274=1,1,"")))</f>
        <v/>
      </c>
      <c r="AQ64" s="307" t="str">
        <f>IF($AQ$8&gt;=DATE(2023,5,8),IF('別紙3-3_要件ﾁｪｯｸﾘｽﾄ(0508以降)'!$C$28="×","",IF(AND(踏み台シート!AQ274=1,踏み台シート!AQ488=1),2,IF(踏み台シート!AQ274=1,1,""))),IF(AND(踏み台シート!AQ274=1,踏み台シート!AQ488=1),2,IF(踏み台シート!AQ274=1,1,"")))</f>
        <v/>
      </c>
      <c r="AR64" s="307" t="str">
        <f>IF($AR$8&gt;=DATE(2023,5,8),IF('別紙3-3_要件ﾁｪｯｸﾘｽﾄ(0508以降)'!$C$28="×","",IF(AND(踏み台シート!AR274=1,踏み台シート!AR488=1),2,IF(踏み台シート!AR274=1,1,""))),IF(AND(踏み台シート!AR274=1,踏み台シート!AR488=1),2,IF(踏み台シート!AR274=1,1,"")))</f>
        <v/>
      </c>
      <c r="AS64" s="307" t="str">
        <f>IF($AS$8&gt;=DATE(2023,5,8),IF('別紙3-3_要件ﾁｪｯｸﾘｽﾄ(0508以降)'!$C$28="×","",IF(AND(踏み台シート!AS274=1,踏み台シート!AS488=1),2,IF(踏み台シート!AS274=1,1,""))),IF(AND(踏み台シート!AS274=1,踏み台シート!AS488=1),2,IF(踏み台シート!AS274=1,1,"")))</f>
        <v/>
      </c>
      <c r="AT64" s="307" t="str">
        <f>IF($AT$8&gt;=DATE(2023,5,8),IF('別紙3-3_要件ﾁｪｯｸﾘｽﾄ(0508以降)'!$C$28="×","",IF(AND(踏み台シート!AT274=1,踏み台シート!AT488=1),2,IF(踏み台シート!AT274=1,1,""))),IF(AND(踏み台シート!AT274=1,踏み台シート!AT488=1),2,IF(踏み台シート!AT274=1,1,"")))</f>
        <v/>
      </c>
      <c r="AU64" s="307" t="str">
        <f>IF($AU$8&gt;=DATE(2023,5,8),IF('別紙3-3_要件ﾁｪｯｸﾘｽﾄ(0508以降)'!$C$28="×","",IF(AND(踏み台シート!AU274=1,踏み台シート!AU488=1),2,IF(踏み台シート!AU274=1,1,""))),IF(AND(踏み台シート!AU274=1,踏み台シート!AU488=1),2,IF(踏み台シート!AU274=1,1,"")))</f>
        <v/>
      </c>
      <c r="AV64" s="307" t="str">
        <f>IF($AV$8&gt;=DATE(2023,5,8),IF('別紙3-3_要件ﾁｪｯｸﾘｽﾄ(0508以降)'!$C$28="×","",IF(AND(踏み台シート!AV274=1,踏み台シート!AV488=1),2,IF(踏み台シート!AV274=1,1,""))),IF(AND(踏み台シート!AV274=1,踏み台シート!AV488=1),2,IF(踏み台シート!AV274=1,1,"")))</f>
        <v/>
      </c>
      <c r="AW64" s="307" t="str">
        <f>IF($AW$8&gt;=DATE(2023,5,8),IF('別紙3-3_要件ﾁｪｯｸﾘｽﾄ(0508以降)'!$C$28="×","",IF(AND(踏み台シート!AW274=1,踏み台シート!AW488=1),2,IF(踏み台シート!AW274=1,1,""))),IF(AND(踏み台シート!AW274=1,踏み台シート!AW488=1),2,IF(踏み台シート!AW274=1,1,"")))</f>
        <v/>
      </c>
      <c r="AX64" s="307" t="str">
        <f>IF($AX$8&gt;=DATE(2023,5,8),IF('別紙3-3_要件ﾁｪｯｸﾘｽﾄ(0508以降)'!$C$28="×","",IF(AND(踏み台シート!AX274=1,踏み台シート!AX488=1),2,IF(踏み台シート!AX274=1,1,""))),IF(AND(踏み台シート!AX274=1,踏み台シート!AX488=1),2,IF(踏み台シート!AX274=1,1,"")))</f>
        <v/>
      </c>
      <c r="AY64" s="307" t="str">
        <f>IF($AY$8&gt;=DATE(2023,5,8),IF('別紙3-3_要件ﾁｪｯｸﾘｽﾄ(0508以降)'!$C$28="×","",IF(AND(踏み台シート!AY274=1,踏み台シート!AY488=1),2,IF(踏み台シート!AY274=1,1,""))),IF(AND(踏み台シート!AY274=1,踏み台シート!AY488=1),2,IF(踏み台シート!AY274=1,1,"")))</f>
        <v/>
      </c>
      <c r="AZ64" s="307" t="str">
        <f>IF($AZ$8&gt;=DATE(2023,5,8),IF('別紙3-3_要件ﾁｪｯｸﾘｽﾄ(0508以降)'!$C$28="×","",IF(AND(踏み台シート!AZ274=1,踏み台シート!AZ488=1),2,IF(踏み台シート!AZ274=1,1,""))),IF(AND(踏み台シート!AZ274=1,踏み台シート!AZ488=1),2,IF(踏み台シート!AZ274=1,1,"")))</f>
        <v/>
      </c>
      <c r="BA64" s="307" t="str">
        <f>IF($BA$8&gt;=DATE(2023,5,8),IF('別紙3-3_要件ﾁｪｯｸﾘｽﾄ(0508以降)'!$C$28="×","",IF(AND(踏み台シート!BA274=1,踏み台シート!BA488=1),2,IF(踏み台シート!BA274=1,1,""))),IF(AND(踏み台シート!BA274=1,踏み台シート!BA488=1),2,IF(踏み台シート!BA274=1,1,"")))</f>
        <v/>
      </c>
      <c r="BB64" s="311" t="str">
        <f t="shared" si="6"/>
        <v/>
      </c>
      <c r="BC64" s="300" t="str">
        <f t="shared" si="7"/>
        <v/>
      </c>
      <c r="BD64" s="300" t="str">
        <f t="shared" si="8"/>
        <v/>
      </c>
    </row>
    <row r="65" spans="1:56" ht="24" hidden="1" customHeight="1">
      <c r="A65" s="307" t="str">
        <f t="shared" si="9"/>
        <v/>
      </c>
      <c r="B65" s="313" t="str">
        <f>IF('別紙3-1_区分⑤所要額内訳'!B67="","",'別紙3-1_区分⑤所要額内訳'!B67)</f>
        <v/>
      </c>
      <c r="C65" s="307" t="str">
        <f>IF('別紙3-1_区分⑤所要額内訳'!C67="","",'別紙3-1_区分⑤所要額内訳'!C67)</f>
        <v/>
      </c>
      <c r="D65" s="307">
        <f>IF($D$8&gt;=DATE(2023,5,8),IF('別紙3-3_要件ﾁｪｯｸﾘｽﾄ(0508以降)'!$C$28="×","",IF(AND(踏み台シート!D275=1,踏み台シート!D489=1),2,IF(踏み台シート!D275=1,1,""))),IF(AND(踏み台シート!D275=1,踏み台シート!D489=1),2,IF(踏み台シート!D275=1,1,"")))</f>
        <v>1</v>
      </c>
      <c r="E65" s="307" t="str">
        <f>IF($E$8&gt;=DATE(2023,5,8),IF('別紙3-3_要件ﾁｪｯｸﾘｽﾄ(0508以降)'!$C$28="×","",IF(AND(踏み台シート!E275=1,踏み台シート!E489=1),2,IF(踏み台シート!E275=1,1,""))),IF(AND(踏み台シート!E275=1,踏み台シート!E489=1),2,IF(踏み台シート!E275=1,1,"")))</f>
        <v/>
      </c>
      <c r="F65" s="307" t="str">
        <f>IF($F$8&gt;=DATE(2023,5,8),IF('別紙3-3_要件ﾁｪｯｸﾘｽﾄ(0508以降)'!$C$28="×","",IF(AND(踏み台シート!F275=1,踏み台シート!F489=1),2,IF(踏み台シート!F275=1,1,""))),IF(AND(踏み台シート!F275=1,踏み台シート!F489=1),2,IF(踏み台シート!F275=1,1,"")))</f>
        <v/>
      </c>
      <c r="G65" s="307" t="str">
        <f>IF($G$8&gt;=DATE(2023,5,8),IF('別紙3-3_要件ﾁｪｯｸﾘｽﾄ(0508以降)'!$C$28="×","",IF(AND(踏み台シート!G275=1,踏み台シート!G489=1),2,IF(踏み台シート!G275=1,1,""))),IF(AND(踏み台シート!G275=1,踏み台シート!G489=1),2,IF(踏み台シート!G275=1,1,"")))</f>
        <v/>
      </c>
      <c r="H65" s="307" t="str">
        <f>IF($H$8&gt;=DATE(2023,5,8),IF('別紙3-3_要件ﾁｪｯｸﾘｽﾄ(0508以降)'!$C$28="×","",IF(AND(踏み台シート!H275=1,踏み台シート!H489=1),2,IF(踏み台シート!H275=1,1,""))),IF(AND(踏み台シート!H275=1,踏み台シート!H489=1),2,IF(踏み台シート!H275=1,1,"")))</f>
        <v/>
      </c>
      <c r="I65" s="307" t="str">
        <f>IF($I$8&gt;=DATE(2023,5,8),IF('別紙3-3_要件ﾁｪｯｸﾘｽﾄ(0508以降)'!$C$28="×","",IF(AND(踏み台シート!I275=1,踏み台シート!I489=1),2,IF(踏み台シート!I275=1,1,""))),IF(AND(踏み台シート!I275=1,踏み台シート!I489=1),2,IF(踏み台シート!I275=1,1,"")))</f>
        <v/>
      </c>
      <c r="J65" s="307" t="str">
        <f>IF($J$8&gt;=DATE(2023,5,8),IF('別紙3-3_要件ﾁｪｯｸﾘｽﾄ(0508以降)'!$C$28="×","",IF(AND(踏み台シート!J275=1,踏み台シート!J489=1),2,IF(踏み台シート!J275=1,1,""))),IF(AND(踏み台シート!J275=1,踏み台シート!J489=1),2,IF(踏み台シート!J275=1,1,"")))</f>
        <v/>
      </c>
      <c r="K65" s="307" t="str">
        <f>IF($K$8&gt;=DATE(2023,5,8),IF('別紙3-3_要件ﾁｪｯｸﾘｽﾄ(0508以降)'!$C$28="×","",IF(AND(踏み台シート!K275=1,踏み台シート!K489=1),2,IF(踏み台シート!K275=1,1,""))),IF(AND(踏み台シート!K275=1,踏み台シート!K489=1),2,IF(踏み台シート!K275=1,1,"")))</f>
        <v/>
      </c>
      <c r="L65" s="307" t="str">
        <f>IF($L$8&gt;=DATE(2023,5,8),IF('別紙3-3_要件ﾁｪｯｸﾘｽﾄ(0508以降)'!$C$28="×","",IF(AND(踏み台シート!L275=1,踏み台シート!L489=1),2,IF(踏み台シート!L275=1,1,""))),IF(AND(踏み台シート!L275=1,踏み台シート!L489=1),2,IF(踏み台シート!L275=1,1,"")))</f>
        <v/>
      </c>
      <c r="M65" s="307" t="str">
        <f>IF($M$8&gt;=DATE(2023,5,8),IF('別紙3-3_要件ﾁｪｯｸﾘｽﾄ(0508以降)'!$C$28="×","",IF(AND(踏み台シート!M275=1,踏み台シート!M489=1),2,IF(踏み台シート!M275=1,1,""))),IF(AND(踏み台シート!M275=1,踏み台シート!M489=1),2,IF(踏み台シート!M275=1,1,"")))</f>
        <v/>
      </c>
      <c r="N65" s="307" t="str">
        <f>IF($N$8&gt;=DATE(2023,5,8),IF('別紙3-3_要件ﾁｪｯｸﾘｽﾄ(0508以降)'!$C$28="×","",IF(AND(踏み台シート!N275=1,踏み台シート!N489=1),2,IF(踏み台シート!N275=1,1,""))),IF(AND(踏み台シート!N275=1,踏み台シート!N489=1),2,IF(踏み台シート!N275=1,1,"")))</f>
        <v/>
      </c>
      <c r="O65" s="307" t="str">
        <f>IF($O$8&gt;=DATE(2023,5,8),IF('別紙3-3_要件ﾁｪｯｸﾘｽﾄ(0508以降)'!$C$28="×","",IF(AND(踏み台シート!O275=1,踏み台シート!O489=1),2,IF(踏み台シート!O275=1,1,""))),IF(AND(踏み台シート!O275=1,踏み台シート!O489=1),2,IF(踏み台シート!O275=1,1,"")))</f>
        <v/>
      </c>
      <c r="P65" s="307" t="str">
        <f>IF($P$8&gt;=DATE(2023,5,8),IF('別紙3-3_要件ﾁｪｯｸﾘｽﾄ(0508以降)'!$C$28="×","",IF(AND(踏み台シート!P275=1,踏み台シート!P489=1),2,IF(踏み台シート!P275=1,1,""))),IF(AND(踏み台シート!P275=1,踏み台シート!P489=1),2,IF(踏み台シート!P275=1,1,"")))</f>
        <v/>
      </c>
      <c r="Q65" s="307" t="str">
        <f>IF($Q$8&gt;=DATE(2023,5,8),IF('別紙3-3_要件ﾁｪｯｸﾘｽﾄ(0508以降)'!$C$28="×","",IF(AND(踏み台シート!Q275=1,踏み台シート!Q489=1),2,IF(踏み台シート!Q275=1,1,""))),IF(AND(踏み台シート!Q275=1,踏み台シート!Q489=1),2,IF(踏み台シート!Q275=1,1,"")))</f>
        <v/>
      </c>
      <c r="R65" s="307" t="str">
        <f>IF($R$8&gt;=DATE(2023,5,8),IF('別紙3-3_要件ﾁｪｯｸﾘｽﾄ(0508以降)'!$C$28="×","",IF(AND(踏み台シート!R275=1,踏み台シート!R489=1),2,IF(踏み台シート!R275=1,1,""))),IF(AND(踏み台シート!R275=1,踏み台シート!R489=1),2,IF(踏み台シート!R275=1,1,"")))</f>
        <v/>
      </c>
      <c r="S65" s="307" t="str">
        <f>IF($S$8&gt;=DATE(2023,5,8),IF('別紙3-3_要件ﾁｪｯｸﾘｽﾄ(0508以降)'!$C$28="×","",IF(AND(踏み台シート!S275=1,踏み台シート!S489=1),2,IF(踏み台シート!S275=1,1,""))),IF(AND(踏み台シート!S275=1,踏み台シート!S489=1),2,IF(踏み台シート!S275=1,1,"")))</f>
        <v/>
      </c>
      <c r="T65" s="307" t="str">
        <f>IF($T$8&gt;=DATE(2023,5,8),IF('別紙3-3_要件ﾁｪｯｸﾘｽﾄ(0508以降)'!$C$28="×","",IF(AND(踏み台シート!T275=1,踏み台シート!T489=1),2,IF(踏み台シート!T275=1,1,""))),IF(AND(踏み台シート!T275=1,踏み台シート!T489=1),2,IF(踏み台シート!T275=1,1,"")))</f>
        <v/>
      </c>
      <c r="U65" s="307" t="str">
        <f>IF($U$8&gt;=DATE(2023,5,8),IF('別紙3-3_要件ﾁｪｯｸﾘｽﾄ(0508以降)'!$C$28="×","",IF(AND(踏み台シート!U275=1,踏み台シート!U489=1),2,IF(踏み台シート!U275=1,1,""))),IF(AND(踏み台シート!U275=1,踏み台シート!U489=1),2,IF(踏み台シート!U275=1,1,"")))</f>
        <v/>
      </c>
      <c r="V65" s="307" t="str">
        <f>IF($V$8&gt;=DATE(2023,5,8),IF('別紙3-3_要件ﾁｪｯｸﾘｽﾄ(0508以降)'!$C$28="×","",IF(AND(踏み台シート!V275=1,踏み台シート!V489=1),2,IF(踏み台シート!V275=1,1,""))),IF(AND(踏み台シート!V275=1,踏み台シート!V489=1),2,IF(踏み台シート!V275=1,1,"")))</f>
        <v/>
      </c>
      <c r="W65" s="307" t="str">
        <f>IF($W$8&gt;=DATE(2023,5,8),IF('別紙3-3_要件ﾁｪｯｸﾘｽﾄ(0508以降)'!$C$28="×","",IF(AND(踏み台シート!W275=1,踏み台シート!W489=1),2,IF(踏み台シート!W275=1,1,""))),IF(AND(踏み台シート!W275=1,踏み台シート!W489=1),2,IF(踏み台シート!W275=1,1,"")))</f>
        <v/>
      </c>
      <c r="X65" s="307" t="str">
        <f>IF($X$8&gt;=DATE(2023,5,8),IF('別紙3-3_要件ﾁｪｯｸﾘｽﾄ(0508以降)'!$C$28="×","",IF(AND(踏み台シート!X275=1,踏み台シート!X489=1),2,IF(踏み台シート!X275=1,1,""))),IF(AND(踏み台シート!X275=1,踏み台シート!X489=1),2,IF(踏み台シート!X275=1,1,"")))</f>
        <v/>
      </c>
      <c r="Y65" s="307" t="str">
        <f>IF($Y$8&gt;=DATE(2023,5,8),IF('別紙3-3_要件ﾁｪｯｸﾘｽﾄ(0508以降)'!$C$28="×","",IF(AND(踏み台シート!Y275=1,踏み台シート!Y489=1),2,IF(踏み台シート!Y275=1,1,""))),IF(AND(踏み台シート!Y275=1,踏み台シート!Y489=1),2,IF(踏み台シート!Y275=1,1,"")))</f>
        <v/>
      </c>
      <c r="Z65" s="307" t="str">
        <f>IF($Z$8&gt;=DATE(2023,5,8),IF('別紙3-3_要件ﾁｪｯｸﾘｽﾄ(0508以降)'!$C$28="×","",IF(AND(踏み台シート!Z275=1,踏み台シート!Z489=1),2,IF(踏み台シート!Z275=1,1,""))),IF(AND(踏み台シート!Z275=1,踏み台シート!Z489=1),2,IF(踏み台シート!Z275=1,1,"")))</f>
        <v/>
      </c>
      <c r="AA65" s="307" t="str">
        <f>IF($AA$8&gt;=DATE(2023,5,8),IF('別紙3-3_要件ﾁｪｯｸﾘｽﾄ(0508以降)'!$C$28="×","",IF(AND(踏み台シート!AA275=1,踏み台シート!AA489=1),2,IF(踏み台シート!AA275=1,1,""))),IF(AND(踏み台シート!AA275=1,踏み台シート!AA489=1),2,IF(踏み台シート!AA275=1,1,"")))</f>
        <v/>
      </c>
      <c r="AB65" s="307" t="str">
        <f>IF($AB$8&gt;=DATE(2023,5,8),IF('別紙3-3_要件ﾁｪｯｸﾘｽﾄ(0508以降)'!$C$28="×","",IF(AND(踏み台シート!AB275=1,踏み台シート!AB489=1),2,IF(踏み台シート!AB275=1,1,""))),IF(AND(踏み台シート!AB275=1,踏み台シート!AB489=1),2,IF(踏み台シート!AB275=1,1,"")))</f>
        <v/>
      </c>
      <c r="AC65" s="307" t="str">
        <f>IF($AC$8&gt;=DATE(2023,5,8),IF('別紙3-3_要件ﾁｪｯｸﾘｽﾄ(0508以降)'!$C$28="×","",IF(AND(踏み台シート!AC275=1,踏み台シート!AC489=1),2,IF(踏み台シート!AC275=1,1,""))),IF(AND(踏み台シート!AC275=1,踏み台シート!AC489=1),2,IF(踏み台シート!AC275=1,1,"")))</f>
        <v/>
      </c>
      <c r="AD65" s="307" t="str">
        <f>IF($AD$8&gt;=DATE(2023,5,8),IF('別紙3-3_要件ﾁｪｯｸﾘｽﾄ(0508以降)'!$C$28="×","",IF(AND(踏み台シート!AD275=1,踏み台シート!AD489=1),2,IF(踏み台シート!AD275=1,1,""))),IF(AND(踏み台シート!AD275=1,踏み台シート!AD489=1),2,IF(踏み台シート!AD275=1,1,"")))</f>
        <v/>
      </c>
      <c r="AE65" s="307" t="str">
        <f>IF($AE$8&gt;=DATE(2023,5,8),IF('別紙3-3_要件ﾁｪｯｸﾘｽﾄ(0508以降)'!$C$28="×","",IF(AND(踏み台シート!AE275=1,踏み台シート!AE489=1),2,IF(踏み台シート!AE275=1,1,""))),IF(AND(踏み台シート!AE275=1,踏み台シート!AE489=1),2,IF(踏み台シート!AE275=1,1,"")))</f>
        <v/>
      </c>
      <c r="AF65" s="307" t="str">
        <f>IF($AF$8&gt;=DATE(2023,5,8),IF('別紙3-3_要件ﾁｪｯｸﾘｽﾄ(0508以降)'!$C$28="×","",IF(AND(踏み台シート!AF275=1,踏み台シート!AF489=1),2,IF(踏み台シート!AF275=1,1,""))),IF(AND(踏み台シート!AF275=1,踏み台シート!AF489=1),2,IF(踏み台シート!AF275=1,1,"")))</f>
        <v/>
      </c>
      <c r="AG65" s="307" t="str">
        <f>IF($AG$8&gt;=DATE(2023,5,8),IF('別紙3-3_要件ﾁｪｯｸﾘｽﾄ(0508以降)'!$C$28="×","",IF(AND(踏み台シート!AG275=1,踏み台シート!AG489=1),2,IF(踏み台シート!AG275=1,1,""))),IF(AND(踏み台シート!AG275=1,踏み台シート!AG489=1),2,IF(踏み台シート!AG275=1,1,"")))</f>
        <v/>
      </c>
      <c r="AH65" s="307" t="str">
        <f>IF($AH$8&gt;=DATE(2023,5,8),IF('別紙3-3_要件ﾁｪｯｸﾘｽﾄ(0508以降)'!$C$28="×","",IF(AND(踏み台シート!AH275=1,踏み台シート!AH489=1),2,IF(踏み台シート!AH275=1,1,""))),IF(AND(踏み台シート!AH275=1,踏み台シート!AH489=1),2,IF(踏み台シート!AH275=1,1,"")))</f>
        <v/>
      </c>
      <c r="AI65" s="307" t="str">
        <f>IF($AI$8&gt;=DATE(2023,5,8),IF('別紙3-3_要件ﾁｪｯｸﾘｽﾄ(0508以降)'!$C$28="×","",IF(AND(踏み台シート!AI275=1,踏み台シート!AI489=1),2,IF(踏み台シート!AI275=1,1,""))),IF(AND(踏み台シート!AI275=1,踏み台シート!AI489=1),2,IF(踏み台シート!AI275=1,1,"")))</f>
        <v/>
      </c>
      <c r="AJ65" s="307" t="str">
        <f>IF($AJ$8&gt;=DATE(2023,5,8),IF('別紙3-3_要件ﾁｪｯｸﾘｽﾄ(0508以降)'!$C$28="×","",IF(AND(踏み台シート!AJ275=1,踏み台シート!AJ489=1),2,IF(踏み台シート!AJ275=1,1,""))),IF(AND(踏み台シート!AJ275=1,踏み台シート!AJ489=1),2,IF(踏み台シート!AJ275=1,1,"")))</f>
        <v/>
      </c>
      <c r="AK65" s="307" t="str">
        <f>IF($AK$8&gt;=DATE(2023,5,8),IF('別紙3-3_要件ﾁｪｯｸﾘｽﾄ(0508以降)'!$C$28="×","",IF(AND(踏み台シート!AK275=1,踏み台シート!AK489=1),2,IF(踏み台シート!AK275=1,1,""))),IF(AND(踏み台シート!AK275=1,踏み台シート!AK489=1),2,IF(踏み台シート!AK275=1,1,"")))</f>
        <v/>
      </c>
      <c r="AL65" s="307" t="str">
        <f>IF($AL$8&gt;=DATE(2023,5,8),IF('別紙3-3_要件ﾁｪｯｸﾘｽﾄ(0508以降)'!$C$28="×","",IF(AND(踏み台シート!AL275=1,踏み台シート!AL489=1),2,IF(踏み台シート!AL275=1,1,""))),IF(AND(踏み台シート!AL275=1,踏み台シート!AL489=1),2,IF(踏み台シート!AL275=1,1,"")))</f>
        <v/>
      </c>
      <c r="AM65" s="307" t="str">
        <f>IF($AM$8&gt;=DATE(2023,5,8),IF('別紙3-3_要件ﾁｪｯｸﾘｽﾄ(0508以降)'!$C$28="×","",IF(AND(踏み台シート!AM275=1,踏み台シート!AM489=1),2,IF(踏み台シート!AM275=1,1,""))),IF(AND(踏み台シート!AM275=1,踏み台シート!AM489=1),2,IF(踏み台シート!AM275=1,1,"")))</f>
        <v/>
      </c>
      <c r="AN65" s="307" t="str">
        <f>IF($AN$8&gt;=DATE(2023,5,8),IF('別紙3-3_要件ﾁｪｯｸﾘｽﾄ(0508以降)'!$C$28="×","",IF(AND(踏み台シート!AN275=1,踏み台シート!AN489=1),2,IF(踏み台シート!AN275=1,1,""))),IF(AND(踏み台シート!AN275=1,踏み台シート!AN489=1),2,IF(踏み台シート!AN275=1,1,"")))</f>
        <v/>
      </c>
      <c r="AO65" s="307" t="str">
        <f>IF($AO$8&gt;=DATE(2023,5,8),IF('別紙3-3_要件ﾁｪｯｸﾘｽﾄ(0508以降)'!$C$28="×","",IF(AND(踏み台シート!AO275=1,踏み台シート!AO489=1),2,IF(踏み台シート!AO275=1,1,""))),IF(AND(踏み台シート!AO275=1,踏み台シート!AO489=1),2,IF(踏み台シート!AO275=1,1,"")))</f>
        <v/>
      </c>
      <c r="AP65" s="307" t="str">
        <f>IF($AP$8&gt;=DATE(2023,5,8),IF('別紙3-3_要件ﾁｪｯｸﾘｽﾄ(0508以降)'!$C$28="×","",IF(AND(踏み台シート!AP275=1,踏み台シート!AP489=1),2,IF(踏み台シート!AP275=1,1,""))),IF(AND(踏み台シート!AP275=1,踏み台シート!AP489=1),2,IF(踏み台シート!AP275=1,1,"")))</f>
        <v/>
      </c>
      <c r="AQ65" s="307" t="str">
        <f>IF($AQ$8&gt;=DATE(2023,5,8),IF('別紙3-3_要件ﾁｪｯｸﾘｽﾄ(0508以降)'!$C$28="×","",IF(AND(踏み台シート!AQ275=1,踏み台シート!AQ489=1),2,IF(踏み台シート!AQ275=1,1,""))),IF(AND(踏み台シート!AQ275=1,踏み台シート!AQ489=1),2,IF(踏み台シート!AQ275=1,1,"")))</f>
        <v/>
      </c>
      <c r="AR65" s="307" t="str">
        <f>IF($AR$8&gt;=DATE(2023,5,8),IF('別紙3-3_要件ﾁｪｯｸﾘｽﾄ(0508以降)'!$C$28="×","",IF(AND(踏み台シート!AR275=1,踏み台シート!AR489=1),2,IF(踏み台シート!AR275=1,1,""))),IF(AND(踏み台シート!AR275=1,踏み台シート!AR489=1),2,IF(踏み台シート!AR275=1,1,"")))</f>
        <v/>
      </c>
      <c r="AS65" s="307" t="str">
        <f>IF($AS$8&gt;=DATE(2023,5,8),IF('別紙3-3_要件ﾁｪｯｸﾘｽﾄ(0508以降)'!$C$28="×","",IF(AND(踏み台シート!AS275=1,踏み台シート!AS489=1),2,IF(踏み台シート!AS275=1,1,""))),IF(AND(踏み台シート!AS275=1,踏み台シート!AS489=1),2,IF(踏み台シート!AS275=1,1,"")))</f>
        <v/>
      </c>
      <c r="AT65" s="307" t="str">
        <f>IF($AT$8&gt;=DATE(2023,5,8),IF('別紙3-3_要件ﾁｪｯｸﾘｽﾄ(0508以降)'!$C$28="×","",IF(AND(踏み台シート!AT275=1,踏み台シート!AT489=1),2,IF(踏み台シート!AT275=1,1,""))),IF(AND(踏み台シート!AT275=1,踏み台シート!AT489=1),2,IF(踏み台シート!AT275=1,1,"")))</f>
        <v/>
      </c>
      <c r="AU65" s="307" t="str">
        <f>IF($AU$8&gt;=DATE(2023,5,8),IF('別紙3-3_要件ﾁｪｯｸﾘｽﾄ(0508以降)'!$C$28="×","",IF(AND(踏み台シート!AU275=1,踏み台シート!AU489=1),2,IF(踏み台シート!AU275=1,1,""))),IF(AND(踏み台シート!AU275=1,踏み台シート!AU489=1),2,IF(踏み台シート!AU275=1,1,"")))</f>
        <v/>
      </c>
      <c r="AV65" s="307" t="str">
        <f>IF($AV$8&gt;=DATE(2023,5,8),IF('別紙3-3_要件ﾁｪｯｸﾘｽﾄ(0508以降)'!$C$28="×","",IF(AND(踏み台シート!AV275=1,踏み台シート!AV489=1),2,IF(踏み台シート!AV275=1,1,""))),IF(AND(踏み台シート!AV275=1,踏み台シート!AV489=1),2,IF(踏み台シート!AV275=1,1,"")))</f>
        <v/>
      </c>
      <c r="AW65" s="307" t="str">
        <f>IF($AW$8&gt;=DATE(2023,5,8),IF('別紙3-3_要件ﾁｪｯｸﾘｽﾄ(0508以降)'!$C$28="×","",IF(AND(踏み台シート!AW275=1,踏み台シート!AW489=1),2,IF(踏み台シート!AW275=1,1,""))),IF(AND(踏み台シート!AW275=1,踏み台シート!AW489=1),2,IF(踏み台シート!AW275=1,1,"")))</f>
        <v/>
      </c>
      <c r="AX65" s="307" t="str">
        <f>IF($AX$8&gt;=DATE(2023,5,8),IF('別紙3-3_要件ﾁｪｯｸﾘｽﾄ(0508以降)'!$C$28="×","",IF(AND(踏み台シート!AX275=1,踏み台シート!AX489=1),2,IF(踏み台シート!AX275=1,1,""))),IF(AND(踏み台シート!AX275=1,踏み台シート!AX489=1),2,IF(踏み台シート!AX275=1,1,"")))</f>
        <v/>
      </c>
      <c r="AY65" s="307" t="str">
        <f>IF($AY$8&gt;=DATE(2023,5,8),IF('別紙3-3_要件ﾁｪｯｸﾘｽﾄ(0508以降)'!$C$28="×","",IF(AND(踏み台シート!AY275=1,踏み台シート!AY489=1),2,IF(踏み台シート!AY275=1,1,""))),IF(AND(踏み台シート!AY275=1,踏み台シート!AY489=1),2,IF(踏み台シート!AY275=1,1,"")))</f>
        <v/>
      </c>
      <c r="AZ65" s="307" t="str">
        <f>IF($AZ$8&gt;=DATE(2023,5,8),IF('別紙3-3_要件ﾁｪｯｸﾘｽﾄ(0508以降)'!$C$28="×","",IF(AND(踏み台シート!AZ275=1,踏み台シート!AZ489=1),2,IF(踏み台シート!AZ275=1,1,""))),IF(AND(踏み台シート!AZ275=1,踏み台シート!AZ489=1),2,IF(踏み台シート!AZ275=1,1,"")))</f>
        <v/>
      </c>
      <c r="BA65" s="307" t="str">
        <f>IF($BA$8&gt;=DATE(2023,5,8),IF('別紙3-3_要件ﾁｪｯｸﾘｽﾄ(0508以降)'!$C$28="×","",IF(AND(踏み台シート!BA275=1,踏み台シート!BA489=1),2,IF(踏み台シート!BA275=1,1,""))),IF(AND(踏み台シート!BA275=1,踏み台シート!BA489=1),2,IF(踏み台シート!BA275=1,1,"")))</f>
        <v/>
      </c>
      <c r="BB65" s="311" t="str">
        <f t="shared" si="6"/>
        <v/>
      </c>
      <c r="BC65" s="300" t="str">
        <f t="shared" si="7"/>
        <v/>
      </c>
      <c r="BD65" s="300" t="str">
        <f t="shared" si="8"/>
        <v/>
      </c>
    </row>
    <row r="66" spans="1:56" ht="24" hidden="1" customHeight="1">
      <c r="A66" s="307" t="str">
        <f t="shared" si="9"/>
        <v/>
      </c>
      <c r="B66" s="313" t="str">
        <f>IF('別紙3-1_区分⑤所要額内訳'!B68="","",'別紙3-1_区分⑤所要額内訳'!B68)</f>
        <v/>
      </c>
      <c r="C66" s="307" t="str">
        <f>IF('別紙3-1_区分⑤所要額内訳'!C68="","",'別紙3-1_区分⑤所要額内訳'!C68)</f>
        <v/>
      </c>
      <c r="D66" s="307">
        <f>IF($D$8&gt;=DATE(2023,5,8),IF('別紙3-3_要件ﾁｪｯｸﾘｽﾄ(0508以降)'!$C$28="×","",IF(AND(踏み台シート!D276=1,踏み台シート!D490=1),2,IF(踏み台シート!D276=1,1,""))),IF(AND(踏み台シート!D276=1,踏み台シート!D490=1),2,IF(踏み台シート!D276=1,1,"")))</f>
        <v>1</v>
      </c>
      <c r="E66" s="307" t="str">
        <f>IF($E$8&gt;=DATE(2023,5,8),IF('別紙3-3_要件ﾁｪｯｸﾘｽﾄ(0508以降)'!$C$28="×","",IF(AND(踏み台シート!E276=1,踏み台シート!E490=1),2,IF(踏み台シート!E276=1,1,""))),IF(AND(踏み台シート!E276=1,踏み台シート!E490=1),2,IF(踏み台シート!E276=1,1,"")))</f>
        <v/>
      </c>
      <c r="F66" s="307" t="str">
        <f>IF($F$8&gt;=DATE(2023,5,8),IF('別紙3-3_要件ﾁｪｯｸﾘｽﾄ(0508以降)'!$C$28="×","",IF(AND(踏み台シート!F276=1,踏み台シート!F490=1),2,IF(踏み台シート!F276=1,1,""))),IF(AND(踏み台シート!F276=1,踏み台シート!F490=1),2,IF(踏み台シート!F276=1,1,"")))</f>
        <v/>
      </c>
      <c r="G66" s="307" t="str">
        <f>IF($G$8&gt;=DATE(2023,5,8),IF('別紙3-3_要件ﾁｪｯｸﾘｽﾄ(0508以降)'!$C$28="×","",IF(AND(踏み台シート!G276=1,踏み台シート!G490=1),2,IF(踏み台シート!G276=1,1,""))),IF(AND(踏み台シート!G276=1,踏み台シート!G490=1),2,IF(踏み台シート!G276=1,1,"")))</f>
        <v/>
      </c>
      <c r="H66" s="307" t="str">
        <f>IF($H$8&gt;=DATE(2023,5,8),IF('別紙3-3_要件ﾁｪｯｸﾘｽﾄ(0508以降)'!$C$28="×","",IF(AND(踏み台シート!H276=1,踏み台シート!H490=1),2,IF(踏み台シート!H276=1,1,""))),IF(AND(踏み台シート!H276=1,踏み台シート!H490=1),2,IF(踏み台シート!H276=1,1,"")))</f>
        <v/>
      </c>
      <c r="I66" s="307" t="str">
        <f>IF($I$8&gt;=DATE(2023,5,8),IF('別紙3-3_要件ﾁｪｯｸﾘｽﾄ(0508以降)'!$C$28="×","",IF(AND(踏み台シート!I276=1,踏み台シート!I490=1),2,IF(踏み台シート!I276=1,1,""))),IF(AND(踏み台シート!I276=1,踏み台シート!I490=1),2,IF(踏み台シート!I276=1,1,"")))</f>
        <v/>
      </c>
      <c r="J66" s="307" t="str">
        <f>IF($J$8&gt;=DATE(2023,5,8),IF('別紙3-3_要件ﾁｪｯｸﾘｽﾄ(0508以降)'!$C$28="×","",IF(AND(踏み台シート!J276=1,踏み台シート!J490=1),2,IF(踏み台シート!J276=1,1,""))),IF(AND(踏み台シート!J276=1,踏み台シート!J490=1),2,IF(踏み台シート!J276=1,1,"")))</f>
        <v/>
      </c>
      <c r="K66" s="307" t="str">
        <f>IF($K$8&gt;=DATE(2023,5,8),IF('別紙3-3_要件ﾁｪｯｸﾘｽﾄ(0508以降)'!$C$28="×","",IF(AND(踏み台シート!K276=1,踏み台シート!K490=1),2,IF(踏み台シート!K276=1,1,""))),IF(AND(踏み台シート!K276=1,踏み台シート!K490=1),2,IF(踏み台シート!K276=1,1,"")))</f>
        <v/>
      </c>
      <c r="L66" s="307" t="str">
        <f>IF($L$8&gt;=DATE(2023,5,8),IF('別紙3-3_要件ﾁｪｯｸﾘｽﾄ(0508以降)'!$C$28="×","",IF(AND(踏み台シート!L276=1,踏み台シート!L490=1),2,IF(踏み台シート!L276=1,1,""))),IF(AND(踏み台シート!L276=1,踏み台シート!L490=1),2,IF(踏み台シート!L276=1,1,"")))</f>
        <v/>
      </c>
      <c r="M66" s="307" t="str">
        <f>IF($M$8&gt;=DATE(2023,5,8),IF('別紙3-3_要件ﾁｪｯｸﾘｽﾄ(0508以降)'!$C$28="×","",IF(AND(踏み台シート!M276=1,踏み台シート!M490=1),2,IF(踏み台シート!M276=1,1,""))),IF(AND(踏み台シート!M276=1,踏み台シート!M490=1),2,IF(踏み台シート!M276=1,1,"")))</f>
        <v/>
      </c>
      <c r="N66" s="307" t="str">
        <f>IF($N$8&gt;=DATE(2023,5,8),IF('別紙3-3_要件ﾁｪｯｸﾘｽﾄ(0508以降)'!$C$28="×","",IF(AND(踏み台シート!N276=1,踏み台シート!N490=1),2,IF(踏み台シート!N276=1,1,""))),IF(AND(踏み台シート!N276=1,踏み台シート!N490=1),2,IF(踏み台シート!N276=1,1,"")))</f>
        <v/>
      </c>
      <c r="O66" s="307" t="str">
        <f>IF($O$8&gt;=DATE(2023,5,8),IF('別紙3-3_要件ﾁｪｯｸﾘｽﾄ(0508以降)'!$C$28="×","",IF(AND(踏み台シート!O276=1,踏み台シート!O490=1),2,IF(踏み台シート!O276=1,1,""))),IF(AND(踏み台シート!O276=1,踏み台シート!O490=1),2,IF(踏み台シート!O276=1,1,"")))</f>
        <v/>
      </c>
      <c r="P66" s="307" t="str">
        <f>IF($P$8&gt;=DATE(2023,5,8),IF('別紙3-3_要件ﾁｪｯｸﾘｽﾄ(0508以降)'!$C$28="×","",IF(AND(踏み台シート!P276=1,踏み台シート!P490=1),2,IF(踏み台シート!P276=1,1,""))),IF(AND(踏み台シート!P276=1,踏み台シート!P490=1),2,IF(踏み台シート!P276=1,1,"")))</f>
        <v/>
      </c>
      <c r="Q66" s="307" t="str">
        <f>IF($Q$8&gt;=DATE(2023,5,8),IF('別紙3-3_要件ﾁｪｯｸﾘｽﾄ(0508以降)'!$C$28="×","",IF(AND(踏み台シート!Q276=1,踏み台シート!Q490=1),2,IF(踏み台シート!Q276=1,1,""))),IF(AND(踏み台シート!Q276=1,踏み台シート!Q490=1),2,IF(踏み台シート!Q276=1,1,"")))</f>
        <v/>
      </c>
      <c r="R66" s="307" t="str">
        <f>IF($R$8&gt;=DATE(2023,5,8),IF('別紙3-3_要件ﾁｪｯｸﾘｽﾄ(0508以降)'!$C$28="×","",IF(AND(踏み台シート!R276=1,踏み台シート!R490=1),2,IF(踏み台シート!R276=1,1,""))),IF(AND(踏み台シート!R276=1,踏み台シート!R490=1),2,IF(踏み台シート!R276=1,1,"")))</f>
        <v/>
      </c>
      <c r="S66" s="307" t="str">
        <f>IF($S$8&gt;=DATE(2023,5,8),IF('別紙3-3_要件ﾁｪｯｸﾘｽﾄ(0508以降)'!$C$28="×","",IF(AND(踏み台シート!S276=1,踏み台シート!S490=1),2,IF(踏み台シート!S276=1,1,""))),IF(AND(踏み台シート!S276=1,踏み台シート!S490=1),2,IF(踏み台シート!S276=1,1,"")))</f>
        <v/>
      </c>
      <c r="T66" s="307" t="str">
        <f>IF($T$8&gt;=DATE(2023,5,8),IF('別紙3-3_要件ﾁｪｯｸﾘｽﾄ(0508以降)'!$C$28="×","",IF(AND(踏み台シート!T276=1,踏み台シート!T490=1),2,IF(踏み台シート!T276=1,1,""))),IF(AND(踏み台シート!T276=1,踏み台シート!T490=1),2,IF(踏み台シート!T276=1,1,"")))</f>
        <v/>
      </c>
      <c r="U66" s="307" t="str">
        <f>IF($U$8&gt;=DATE(2023,5,8),IF('別紙3-3_要件ﾁｪｯｸﾘｽﾄ(0508以降)'!$C$28="×","",IF(AND(踏み台シート!U276=1,踏み台シート!U490=1),2,IF(踏み台シート!U276=1,1,""))),IF(AND(踏み台シート!U276=1,踏み台シート!U490=1),2,IF(踏み台シート!U276=1,1,"")))</f>
        <v/>
      </c>
      <c r="V66" s="307" t="str">
        <f>IF($V$8&gt;=DATE(2023,5,8),IF('別紙3-3_要件ﾁｪｯｸﾘｽﾄ(0508以降)'!$C$28="×","",IF(AND(踏み台シート!V276=1,踏み台シート!V490=1),2,IF(踏み台シート!V276=1,1,""))),IF(AND(踏み台シート!V276=1,踏み台シート!V490=1),2,IF(踏み台シート!V276=1,1,"")))</f>
        <v/>
      </c>
      <c r="W66" s="307" t="str">
        <f>IF($W$8&gt;=DATE(2023,5,8),IF('別紙3-3_要件ﾁｪｯｸﾘｽﾄ(0508以降)'!$C$28="×","",IF(AND(踏み台シート!W276=1,踏み台シート!W490=1),2,IF(踏み台シート!W276=1,1,""))),IF(AND(踏み台シート!W276=1,踏み台シート!W490=1),2,IF(踏み台シート!W276=1,1,"")))</f>
        <v/>
      </c>
      <c r="X66" s="307" t="str">
        <f>IF($X$8&gt;=DATE(2023,5,8),IF('別紙3-3_要件ﾁｪｯｸﾘｽﾄ(0508以降)'!$C$28="×","",IF(AND(踏み台シート!X276=1,踏み台シート!X490=1),2,IF(踏み台シート!X276=1,1,""))),IF(AND(踏み台シート!X276=1,踏み台シート!X490=1),2,IF(踏み台シート!X276=1,1,"")))</f>
        <v/>
      </c>
      <c r="Y66" s="307" t="str">
        <f>IF($Y$8&gt;=DATE(2023,5,8),IF('別紙3-3_要件ﾁｪｯｸﾘｽﾄ(0508以降)'!$C$28="×","",IF(AND(踏み台シート!Y276=1,踏み台シート!Y490=1),2,IF(踏み台シート!Y276=1,1,""))),IF(AND(踏み台シート!Y276=1,踏み台シート!Y490=1),2,IF(踏み台シート!Y276=1,1,"")))</f>
        <v/>
      </c>
      <c r="Z66" s="307" t="str">
        <f>IF($Z$8&gt;=DATE(2023,5,8),IF('別紙3-3_要件ﾁｪｯｸﾘｽﾄ(0508以降)'!$C$28="×","",IF(AND(踏み台シート!Z276=1,踏み台シート!Z490=1),2,IF(踏み台シート!Z276=1,1,""))),IF(AND(踏み台シート!Z276=1,踏み台シート!Z490=1),2,IF(踏み台シート!Z276=1,1,"")))</f>
        <v/>
      </c>
      <c r="AA66" s="307" t="str">
        <f>IF($AA$8&gt;=DATE(2023,5,8),IF('別紙3-3_要件ﾁｪｯｸﾘｽﾄ(0508以降)'!$C$28="×","",IF(AND(踏み台シート!AA276=1,踏み台シート!AA490=1),2,IF(踏み台シート!AA276=1,1,""))),IF(AND(踏み台シート!AA276=1,踏み台シート!AA490=1),2,IF(踏み台シート!AA276=1,1,"")))</f>
        <v/>
      </c>
      <c r="AB66" s="307" t="str">
        <f>IF($AB$8&gt;=DATE(2023,5,8),IF('別紙3-3_要件ﾁｪｯｸﾘｽﾄ(0508以降)'!$C$28="×","",IF(AND(踏み台シート!AB276=1,踏み台シート!AB490=1),2,IF(踏み台シート!AB276=1,1,""))),IF(AND(踏み台シート!AB276=1,踏み台シート!AB490=1),2,IF(踏み台シート!AB276=1,1,"")))</f>
        <v/>
      </c>
      <c r="AC66" s="307" t="str">
        <f>IF($AC$8&gt;=DATE(2023,5,8),IF('別紙3-3_要件ﾁｪｯｸﾘｽﾄ(0508以降)'!$C$28="×","",IF(AND(踏み台シート!AC276=1,踏み台シート!AC490=1),2,IF(踏み台シート!AC276=1,1,""))),IF(AND(踏み台シート!AC276=1,踏み台シート!AC490=1),2,IF(踏み台シート!AC276=1,1,"")))</f>
        <v/>
      </c>
      <c r="AD66" s="307" t="str">
        <f>IF($AD$8&gt;=DATE(2023,5,8),IF('別紙3-3_要件ﾁｪｯｸﾘｽﾄ(0508以降)'!$C$28="×","",IF(AND(踏み台シート!AD276=1,踏み台シート!AD490=1),2,IF(踏み台シート!AD276=1,1,""))),IF(AND(踏み台シート!AD276=1,踏み台シート!AD490=1),2,IF(踏み台シート!AD276=1,1,"")))</f>
        <v/>
      </c>
      <c r="AE66" s="307" t="str">
        <f>IF($AE$8&gt;=DATE(2023,5,8),IF('別紙3-3_要件ﾁｪｯｸﾘｽﾄ(0508以降)'!$C$28="×","",IF(AND(踏み台シート!AE276=1,踏み台シート!AE490=1),2,IF(踏み台シート!AE276=1,1,""))),IF(AND(踏み台シート!AE276=1,踏み台シート!AE490=1),2,IF(踏み台シート!AE276=1,1,"")))</f>
        <v/>
      </c>
      <c r="AF66" s="307" t="str">
        <f>IF($AF$8&gt;=DATE(2023,5,8),IF('別紙3-3_要件ﾁｪｯｸﾘｽﾄ(0508以降)'!$C$28="×","",IF(AND(踏み台シート!AF276=1,踏み台シート!AF490=1),2,IF(踏み台シート!AF276=1,1,""))),IF(AND(踏み台シート!AF276=1,踏み台シート!AF490=1),2,IF(踏み台シート!AF276=1,1,"")))</f>
        <v/>
      </c>
      <c r="AG66" s="307" t="str">
        <f>IF($AG$8&gt;=DATE(2023,5,8),IF('別紙3-3_要件ﾁｪｯｸﾘｽﾄ(0508以降)'!$C$28="×","",IF(AND(踏み台シート!AG276=1,踏み台シート!AG490=1),2,IF(踏み台シート!AG276=1,1,""))),IF(AND(踏み台シート!AG276=1,踏み台シート!AG490=1),2,IF(踏み台シート!AG276=1,1,"")))</f>
        <v/>
      </c>
      <c r="AH66" s="307" t="str">
        <f>IF($AH$8&gt;=DATE(2023,5,8),IF('別紙3-3_要件ﾁｪｯｸﾘｽﾄ(0508以降)'!$C$28="×","",IF(AND(踏み台シート!AH276=1,踏み台シート!AH490=1),2,IF(踏み台シート!AH276=1,1,""))),IF(AND(踏み台シート!AH276=1,踏み台シート!AH490=1),2,IF(踏み台シート!AH276=1,1,"")))</f>
        <v/>
      </c>
      <c r="AI66" s="307" t="str">
        <f>IF($AI$8&gt;=DATE(2023,5,8),IF('別紙3-3_要件ﾁｪｯｸﾘｽﾄ(0508以降)'!$C$28="×","",IF(AND(踏み台シート!AI276=1,踏み台シート!AI490=1),2,IF(踏み台シート!AI276=1,1,""))),IF(AND(踏み台シート!AI276=1,踏み台シート!AI490=1),2,IF(踏み台シート!AI276=1,1,"")))</f>
        <v/>
      </c>
      <c r="AJ66" s="307" t="str">
        <f>IF($AJ$8&gt;=DATE(2023,5,8),IF('別紙3-3_要件ﾁｪｯｸﾘｽﾄ(0508以降)'!$C$28="×","",IF(AND(踏み台シート!AJ276=1,踏み台シート!AJ490=1),2,IF(踏み台シート!AJ276=1,1,""))),IF(AND(踏み台シート!AJ276=1,踏み台シート!AJ490=1),2,IF(踏み台シート!AJ276=1,1,"")))</f>
        <v/>
      </c>
      <c r="AK66" s="307" t="str">
        <f>IF($AK$8&gt;=DATE(2023,5,8),IF('別紙3-3_要件ﾁｪｯｸﾘｽﾄ(0508以降)'!$C$28="×","",IF(AND(踏み台シート!AK276=1,踏み台シート!AK490=1),2,IF(踏み台シート!AK276=1,1,""))),IF(AND(踏み台シート!AK276=1,踏み台シート!AK490=1),2,IF(踏み台シート!AK276=1,1,"")))</f>
        <v/>
      </c>
      <c r="AL66" s="307" t="str">
        <f>IF($AL$8&gt;=DATE(2023,5,8),IF('別紙3-3_要件ﾁｪｯｸﾘｽﾄ(0508以降)'!$C$28="×","",IF(AND(踏み台シート!AL276=1,踏み台シート!AL490=1),2,IF(踏み台シート!AL276=1,1,""))),IF(AND(踏み台シート!AL276=1,踏み台シート!AL490=1),2,IF(踏み台シート!AL276=1,1,"")))</f>
        <v/>
      </c>
      <c r="AM66" s="307" t="str">
        <f>IF($AM$8&gt;=DATE(2023,5,8),IF('別紙3-3_要件ﾁｪｯｸﾘｽﾄ(0508以降)'!$C$28="×","",IF(AND(踏み台シート!AM276=1,踏み台シート!AM490=1),2,IF(踏み台シート!AM276=1,1,""))),IF(AND(踏み台シート!AM276=1,踏み台シート!AM490=1),2,IF(踏み台シート!AM276=1,1,"")))</f>
        <v/>
      </c>
      <c r="AN66" s="307" t="str">
        <f>IF($AN$8&gt;=DATE(2023,5,8),IF('別紙3-3_要件ﾁｪｯｸﾘｽﾄ(0508以降)'!$C$28="×","",IF(AND(踏み台シート!AN276=1,踏み台シート!AN490=1),2,IF(踏み台シート!AN276=1,1,""))),IF(AND(踏み台シート!AN276=1,踏み台シート!AN490=1),2,IF(踏み台シート!AN276=1,1,"")))</f>
        <v/>
      </c>
      <c r="AO66" s="307" t="str">
        <f>IF($AO$8&gt;=DATE(2023,5,8),IF('別紙3-3_要件ﾁｪｯｸﾘｽﾄ(0508以降)'!$C$28="×","",IF(AND(踏み台シート!AO276=1,踏み台シート!AO490=1),2,IF(踏み台シート!AO276=1,1,""))),IF(AND(踏み台シート!AO276=1,踏み台シート!AO490=1),2,IF(踏み台シート!AO276=1,1,"")))</f>
        <v/>
      </c>
      <c r="AP66" s="307" t="str">
        <f>IF($AP$8&gt;=DATE(2023,5,8),IF('別紙3-3_要件ﾁｪｯｸﾘｽﾄ(0508以降)'!$C$28="×","",IF(AND(踏み台シート!AP276=1,踏み台シート!AP490=1),2,IF(踏み台シート!AP276=1,1,""))),IF(AND(踏み台シート!AP276=1,踏み台シート!AP490=1),2,IF(踏み台シート!AP276=1,1,"")))</f>
        <v/>
      </c>
      <c r="AQ66" s="307" t="str">
        <f>IF($AQ$8&gt;=DATE(2023,5,8),IF('別紙3-3_要件ﾁｪｯｸﾘｽﾄ(0508以降)'!$C$28="×","",IF(AND(踏み台シート!AQ276=1,踏み台シート!AQ490=1),2,IF(踏み台シート!AQ276=1,1,""))),IF(AND(踏み台シート!AQ276=1,踏み台シート!AQ490=1),2,IF(踏み台シート!AQ276=1,1,"")))</f>
        <v/>
      </c>
      <c r="AR66" s="307" t="str">
        <f>IF($AR$8&gt;=DATE(2023,5,8),IF('別紙3-3_要件ﾁｪｯｸﾘｽﾄ(0508以降)'!$C$28="×","",IF(AND(踏み台シート!AR276=1,踏み台シート!AR490=1),2,IF(踏み台シート!AR276=1,1,""))),IF(AND(踏み台シート!AR276=1,踏み台シート!AR490=1),2,IF(踏み台シート!AR276=1,1,"")))</f>
        <v/>
      </c>
      <c r="AS66" s="307" t="str">
        <f>IF($AS$8&gt;=DATE(2023,5,8),IF('別紙3-3_要件ﾁｪｯｸﾘｽﾄ(0508以降)'!$C$28="×","",IF(AND(踏み台シート!AS276=1,踏み台シート!AS490=1),2,IF(踏み台シート!AS276=1,1,""))),IF(AND(踏み台シート!AS276=1,踏み台シート!AS490=1),2,IF(踏み台シート!AS276=1,1,"")))</f>
        <v/>
      </c>
      <c r="AT66" s="307" t="str">
        <f>IF($AT$8&gt;=DATE(2023,5,8),IF('別紙3-3_要件ﾁｪｯｸﾘｽﾄ(0508以降)'!$C$28="×","",IF(AND(踏み台シート!AT276=1,踏み台シート!AT490=1),2,IF(踏み台シート!AT276=1,1,""))),IF(AND(踏み台シート!AT276=1,踏み台シート!AT490=1),2,IF(踏み台シート!AT276=1,1,"")))</f>
        <v/>
      </c>
      <c r="AU66" s="307" t="str">
        <f>IF($AU$8&gt;=DATE(2023,5,8),IF('別紙3-3_要件ﾁｪｯｸﾘｽﾄ(0508以降)'!$C$28="×","",IF(AND(踏み台シート!AU276=1,踏み台シート!AU490=1),2,IF(踏み台シート!AU276=1,1,""))),IF(AND(踏み台シート!AU276=1,踏み台シート!AU490=1),2,IF(踏み台シート!AU276=1,1,"")))</f>
        <v/>
      </c>
      <c r="AV66" s="307" t="str">
        <f>IF($AV$8&gt;=DATE(2023,5,8),IF('別紙3-3_要件ﾁｪｯｸﾘｽﾄ(0508以降)'!$C$28="×","",IF(AND(踏み台シート!AV276=1,踏み台シート!AV490=1),2,IF(踏み台シート!AV276=1,1,""))),IF(AND(踏み台シート!AV276=1,踏み台シート!AV490=1),2,IF(踏み台シート!AV276=1,1,"")))</f>
        <v/>
      </c>
      <c r="AW66" s="307" t="str">
        <f>IF($AW$8&gt;=DATE(2023,5,8),IF('別紙3-3_要件ﾁｪｯｸﾘｽﾄ(0508以降)'!$C$28="×","",IF(AND(踏み台シート!AW276=1,踏み台シート!AW490=1),2,IF(踏み台シート!AW276=1,1,""))),IF(AND(踏み台シート!AW276=1,踏み台シート!AW490=1),2,IF(踏み台シート!AW276=1,1,"")))</f>
        <v/>
      </c>
      <c r="AX66" s="307" t="str">
        <f>IF($AX$8&gt;=DATE(2023,5,8),IF('別紙3-3_要件ﾁｪｯｸﾘｽﾄ(0508以降)'!$C$28="×","",IF(AND(踏み台シート!AX276=1,踏み台シート!AX490=1),2,IF(踏み台シート!AX276=1,1,""))),IF(AND(踏み台シート!AX276=1,踏み台シート!AX490=1),2,IF(踏み台シート!AX276=1,1,"")))</f>
        <v/>
      </c>
      <c r="AY66" s="307" t="str">
        <f>IF($AY$8&gt;=DATE(2023,5,8),IF('別紙3-3_要件ﾁｪｯｸﾘｽﾄ(0508以降)'!$C$28="×","",IF(AND(踏み台シート!AY276=1,踏み台シート!AY490=1),2,IF(踏み台シート!AY276=1,1,""))),IF(AND(踏み台シート!AY276=1,踏み台シート!AY490=1),2,IF(踏み台シート!AY276=1,1,"")))</f>
        <v/>
      </c>
      <c r="AZ66" s="307" t="str">
        <f>IF($AZ$8&gt;=DATE(2023,5,8),IF('別紙3-3_要件ﾁｪｯｸﾘｽﾄ(0508以降)'!$C$28="×","",IF(AND(踏み台シート!AZ276=1,踏み台シート!AZ490=1),2,IF(踏み台シート!AZ276=1,1,""))),IF(AND(踏み台シート!AZ276=1,踏み台シート!AZ490=1),2,IF(踏み台シート!AZ276=1,1,"")))</f>
        <v/>
      </c>
      <c r="BA66" s="307" t="str">
        <f>IF($BA$8&gt;=DATE(2023,5,8),IF('別紙3-3_要件ﾁｪｯｸﾘｽﾄ(0508以降)'!$C$28="×","",IF(AND(踏み台シート!BA276=1,踏み台シート!BA490=1),2,IF(踏み台シート!BA276=1,1,""))),IF(AND(踏み台シート!BA276=1,踏み台シート!BA490=1),2,IF(踏み台シート!BA276=1,1,"")))</f>
        <v/>
      </c>
      <c r="BB66" s="311" t="str">
        <f t="shared" si="6"/>
        <v/>
      </c>
      <c r="BC66" s="300" t="str">
        <f t="shared" si="7"/>
        <v/>
      </c>
      <c r="BD66" s="300" t="str">
        <f t="shared" si="8"/>
        <v/>
      </c>
    </row>
    <row r="67" spans="1:56" ht="24" hidden="1" customHeight="1">
      <c r="A67" s="307" t="str">
        <f t="shared" si="9"/>
        <v/>
      </c>
      <c r="B67" s="313" t="str">
        <f>IF('別紙3-1_区分⑤所要額内訳'!B69="","",'別紙3-1_区分⑤所要額内訳'!B69)</f>
        <v/>
      </c>
      <c r="C67" s="307" t="str">
        <f>IF('別紙3-1_区分⑤所要額内訳'!C69="","",'別紙3-1_区分⑤所要額内訳'!C69)</f>
        <v/>
      </c>
      <c r="D67" s="307">
        <f>IF($D$8&gt;=DATE(2023,5,8),IF('別紙3-3_要件ﾁｪｯｸﾘｽﾄ(0508以降)'!$C$28="×","",IF(AND(踏み台シート!D277=1,踏み台シート!D491=1),2,IF(踏み台シート!D277=1,1,""))),IF(AND(踏み台シート!D277=1,踏み台シート!D491=1),2,IF(踏み台シート!D277=1,1,"")))</f>
        <v>1</v>
      </c>
      <c r="E67" s="307" t="str">
        <f>IF($E$8&gt;=DATE(2023,5,8),IF('別紙3-3_要件ﾁｪｯｸﾘｽﾄ(0508以降)'!$C$28="×","",IF(AND(踏み台シート!E277=1,踏み台シート!E491=1),2,IF(踏み台シート!E277=1,1,""))),IF(AND(踏み台シート!E277=1,踏み台シート!E491=1),2,IF(踏み台シート!E277=1,1,"")))</f>
        <v/>
      </c>
      <c r="F67" s="307" t="str">
        <f>IF($F$8&gt;=DATE(2023,5,8),IF('別紙3-3_要件ﾁｪｯｸﾘｽﾄ(0508以降)'!$C$28="×","",IF(AND(踏み台シート!F277=1,踏み台シート!F491=1),2,IF(踏み台シート!F277=1,1,""))),IF(AND(踏み台シート!F277=1,踏み台シート!F491=1),2,IF(踏み台シート!F277=1,1,"")))</f>
        <v/>
      </c>
      <c r="G67" s="307" t="str">
        <f>IF($G$8&gt;=DATE(2023,5,8),IF('別紙3-3_要件ﾁｪｯｸﾘｽﾄ(0508以降)'!$C$28="×","",IF(AND(踏み台シート!G277=1,踏み台シート!G491=1),2,IF(踏み台シート!G277=1,1,""))),IF(AND(踏み台シート!G277=1,踏み台シート!G491=1),2,IF(踏み台シート!G277=1,1,"")))</f>
        <v/>
      </c>
      <c r="H67" s="307" t="str">
        <f>IF($H$8&gt;=DATE(2023,5,8),IF('別紙3-3_要件ﾁｪｯｸﾘｽﾄ(0508以降)'!$C$28="×","",IF(AND(踏み台シート!H277=1,踏み台シート!H491=1),2,IF(踏み台シート!H277=1,1,""))),IF(AND(踏み台シート!H277=1,踏み台シート!H491=1),2,IF(踏み台シート!H277=1,1,"")))</f>
        <v/>
      </c>
      <c r="I67" s="307" t="str">
        <f>IF($I$8&gt;=DATE(2023,5,8),IF('別紙3-3_要件ﾁｪｯｸﾘｽﾄ(0508以降)'!$C$28="×","",IF(AND(踏み台シート!I277=1,踏み台シート!I491=1),2,IF(踏み台シート!I277=1,1,""))),IF(AND(踏み台シート!I277=1,踏み台シート!I491=1),2,IF(踏み台シート!I277=1,1,"")))</f>
        <v/>
      </c>
      <c r="J67" s="307" t="str">
        <f>IF($J$8&gt;=DATE(2023,5,8),IF('別紙3-3_要件ﾁｪｯｸﾘｽﾄ(0508以降)'!$C$28="×","",IF(AND(踏み台シート!J277=1,踏み台シート!J491=1),2,IF(踏み台シート!J277=1,1,""))),IF(AND(踏み台シート!J277=1,踏み台シート!J491=1),2,IF(踏み台シート!J277=1,1,"")))</f>
        <v/>
      </c>
      <c r="K67" s="307" t="str">
        <f>IF($K$8&gt;=DATE(2023,5,8),IF('別紙3-3_要件ﾁｪｯｸﾘｽﾄ(0508以降)'!$C$28="×","",IF(AND(踏み台シート!K277=1,踏み台シート!K491=1),2,IF(踏み台シート!K277=1,1,""))),IF(AND(踏み台シート!K277=1,踏み台シート!K491=1),2,IF(踏み台シート!K277=1,1,"")))</f>
        <v/>
      </c>
      <c r="L67" s="307" t="str">
        <f>IF($L$8&gt;=DATE(2023,5,8),IF('別紙3-3_要件ﾁｪｯｸﾘｽﾄ(0508以降)'!$C$28="×","",IF(AND(踏み台シート!L277=1,踏み台シート!L491=1),2,IF(踏み台シート!L277=1,1,""))),IF(AND(踏み台シート!L277=1,踏み台シート!L491=1),2,IF(踏み台シート!L277=1,1,"")))</f>
        <v/>
      </c>
      <c r="M67" s="307" t="str">
        <f>IF($M$8&gt;=DATE(2023,5,8),IF('別紙3-3_要件ﾁｪｯｸﾘｽﾄ(0508以降)'!$C$28="×","",IF(AND(踏み台シート!M277=1,踏み台シート!M491=1),2,IF(踏み台シート!M277=1,1,""))),IF(AND(踏み台シート!M277=1,踏み台シート!M491=1),2,IF(踏み台シート!M277=1,1,"")))</f>
        <v/>
      </c>
      <c r="N67" s="307" t="str">
        <f>IF($N$8&gt;=DATE(2023,5,8),IF('別紙3-3_要件ﾁｪｯｸﾘｽﾄ(0508以降)'!$C$28="×","",IF(AND(踏み台シート!N277=1,踏み台シート!N491=1),2,IF(踏み台シート!N277=1,1,""))),IF(AND(踏み台シート!N277=1,踏み台シート!N491=1),2,IF(踏み台シート!N277=1,1,"")))</f>
        <v/>
      </c>
      <c r="O67" s="307" t="str">
        <f>IF($O$8&gt;=DATE(2023,5,8),IF('別紙3-3_要件ﾁｪｯｸﾘｽﾄ(0508以降)'!$C$28="×","",IF(AND(踏み台シート!O277=1,踏み台シート!O491=1),2,IF(踏み台シート!O277=1,1,""))),IF(AND(踏み台シート!O277=1,踏み台シート!O491=1),2,IF(踏み台シート!O277=1,1,"")))</f>
        <v/>
      </c>
      <c r="P67" s="307" t="str">
        <f>IF($P$8&gt;=DATE(2023,5,8),IF('別紙3-3_要件ﾁｪｯｸﾘｽﾄ(0508以降)'!$C$28="×","",IF(AND(踏み台シート!P277=1,踏み台シート!P491=1),2,IF(踏み台シート!P277=1,1,""))),IF(AND(踏み台シート!P277=1,踏み台シート!P491=1),2,IF(踏み台シート!P277=1,1,"")))</f>
        <v/>
      </c>
      <c r="Q67" s="307" t="str">
        <f>IF($Q$8&gt;=DATE(2023,5,8),IF('別紙3-3_要件ﾁｪｯｸﾘｽﾄ(0508以降)'!$C$28="×","",IF(AND(踏み台シート!Q277=1,踏み台シート!Q491=1),2,IF(踏み台シート!Q277=1,1,""))),IF(AND(踏み台シート!Q277=1,踏み台シート!Q491=1),2,IF(踏み台シート!Q277=1,1,"")))</f>
        <v/>
      </c>
      <c r="R67" s="307" t="str">
        <f>IF($R$8&gt;=DATE(2023,5,8),IF('別紙3-3_要件ﾁｪｯｸﾘｽﾄ(0508以降)'!$C$28="×","",IF(AND(踏み台シート!R277=1,踏み台シート!R491=1),2,IF(踏み台シート!R277=1,1,""))),IF(AND(踏み台シート!R277=1,踏み台シート!R491=1),2,IF(踏み台シート!R277=1,1,"")))</f>
        <v/>
      </c>
      <c r="S67" s="307" t="str">
        <f>IF($S$8&gt;=DATE(2023,5,8),IF('別紙3-3_要件ﾁｪｯｸﾘｽﾄ(0508以降)'!$C$28="×","",IF(AND(踏み台シート!S277=1,踏み台シート!S491=1),2,IF(踏み台シート!S277=1,1,""))),IF(AND(踏み台シート!S277=1,踏み台シート!S491=1),2,IF(踏み台シート!S277=1,1,"")))</f>
        <v/>
      </c>
      <c r="T67" s="307" t="str">
        <f>IF($T$8&gt;=DATE(2023,5,8),IF('別紙3-3_要件ﾁｪｯｸﾘｽﾄ(0508以降)'!$C$28="×","",IF(AND(踏み台シート!T277=1,踏み台シート!T491=1),2,IF(踏み台シート!T277=1,1,""))),IF(AND(踏み台シート!T277=1,踏み台シート!T491=1),2,IF(踏み台シート!T277=1,1,"")))</f>
        <v/>
      </c>
      <c r="U67" s="307" t="str">
        <f>IF($U$8&gt;=DATE(2023,5,8),IF('別紙3-3_要件ﾁｪｯｸﾘｽﾄ(0508以降)'!$C$28="×","",IF(AND(踏み台シート!U277=1,踏み台シート!U491=1),2,IF(踏み台シート!U277=1,1,""))),IF(AND(踏み台シート!U277=1,踏み台シート!U491=1),2,IF(踏み台シート!U277=1,1,"")))</f>
        <v/>
      </c>
      <c r="V67" s="307" t="str">
        <f>IF($V$8&gt;=DATE(2023,5,8),IF('別紙3-3_要件ﾁｪｯｸﾘｽﾄ(0508以降)'!$C$28="×","",IF(AND(踏み台シート!V277=1,踏み台シート!V491=1),2,IF(踏み台シート!V277=1,1,""))),IF(AND(踏み台シート!V277=1,踏み台シート!V491=1),2,IF(踏み台シート!V277=1,1,"")))</f>
        <v/>
      </c>
      <c r="W67" s="307" t="str">
        <f>IF($W$8&gt;=DATE(2023,5,8),IF('別紙3-3_要件ﾁｪｯｸﾘｽﾄ(0508以降)'!$C$28="×","",IF(AND(踏み台シート!W277=1,踏み台シート!W491=1),2,IF(踏み台シート!W277=1,1,""))),IF(AND(踏み台シート!W277=1,踏み台シート!W491=1),2,IF(踏み台シート!W277=1,1,"")))</f>
        <v/>
      </c>
      <c r="X67" s="307" t="str">
        <f>IF($X$8&gt;=DATE(2023,5,8),IF('別紙3-3_要件ﾁｪｯｸﾘｽﾄ(0508以降)'!$C$28="×","",IF(AND(踏み台シート!X277=1,踏み台シート!X491=1),2,IF(踏み台シート!X277=1,1,""))),IF(AND(踏み台シート!X277=1,踏み台シート!X491=1),2,IF(踏み台シート!X277=1,1,"")))</f>
        <v/>
      </c>
      <c r="Y67" s="307" t="str">
        <f>IF($Y$8&gt;=DATE(2023,5,8),IF('別紙3-3_要件ﾁｪｯｸﾘｽﾄ(0508以降)'!$C$28="×","",IF(AND(踏み台シート!Y277=1,踏み台シート!Y491=1),2,IF(踏み台シート!Y277=1,1,""))),IF(AND(踏み台シート!Y277=1,踏み台シート!Y491=1),2,IF(踏み台シート!Y277=1,1,"")))</f>
        <v/>
      </c>
      <c r="Z67" s="307" t="str">
        <f>IF($Z$8&gt;=DATE(2023,5,8),IF('別紙3-3_要件ﾁｪｯｸﾘｽﾄ(0508以降)'!$C$28="×","",IF(AND(踏み台シート!Z277=1,踏み台シート!Z491=1),2,IF(踏み台シート!Z277=1,1,""))),IF(AND(踏み台シート!Z277=1,踏み台シート!Z491=1),2,IF(踏み台シート!Z277=1,1,"")))</f>
        <v/>
      </c>
      <c r="AA67" s="307" t="str">
        <f>IF($AA$8&gt;=DATE(2023,5,8),IF('別紙3-3_要件ﾁｪｯｸﾘｽﾄ(0508以降)'!$C$28="×","",IF(AND(踏み台シート!AA277=1,踏み台シート!AA491=1),2,IF(踏み台シート!AA277=1,1,""))),IF(AND(踏み台シート!AA277=1,踏み台シート!AA491=1),2,IF(踏み台シート!AA277=1,1,"")))</f>
        <v/>
      </c>
      <c r="AB67" s="307" t="str">
        <f>IF($AB$8&gt;=DATE(2023,5,8),IF('別紙3-3_要件ﾁｪｯｸﾘｽﾄ(0508以降)'!$C$28="×","",IF(AND(踏み台シート!AB277=1,踏み台シート!AB491=1),2,IF(踏み台シート!AB277=1,1,""))),IF(AND(踏み台シート!AB277=1,踏み台シート!AB491=1),2,IF(踏み台シート!AB277=1,1,"")))</f>
        <v/>
      </c>
      <c r="AC67" s="307" t="str">
        <f>IF($AC$8&gt;=DATE(2023,5,8),IF('別紙3-3_要件ﾁｪｯｸﾘｽﾄ(0508以降)'!$C$28="×","",IF(AND(踏み台シート!AC277=1,踏み台シート!AC491=1),2,IF(踏み台シート!AC277=1,1,""))),IF(AND(踏み台シート!AC277=1,踏み台シート!AC491=1),2,IF(踏み台シート!AC277=1,1,"")))</f>
        <v/>
      </c>
      <c r="AD67" s="307" t="str">
        <f>IF($AD$8&gt;=DATE(2023,5,8),IF('別紙3-3_要件ﾁｪｯｸﾘｽﾄ(0508以降)'!$C$28="×","",IF(AND(踏み台シート!AD277=1,踏み台シート!AD491=1),2,IF(踏み台シート!AD277=1,1,""))),IF(AND(踏み台シート!AD277=1,踏み台シート!AD491=1),2,IF(踏み台シート!AD277=1,1,"")))</f>
        <v/>
      </c>
      <c r="AE67" s="307" t="str">
        <f>IF($AE$8&gt;=DATE(2023,5,8),IF('別紙3-3_要件ﾁｪｯｸﾘｽﾄ(0508以降)'!$C$28="×","",IF(AND(踏み台シート!AE277=1,踏み台シート!AE491=1),2,IF(踏み台シート!AE277=1,1,""))),IF(AND(踏み台シート!AE277=1,踏み台シート!AE491=1),2,IF(踏み台シート!AE277=1,1,"")))</f>
        <v/>
      </c>
      <c r="AF67" s="307" t="str">
        <f>IF($AF$8&gt;=DATE(2023,5,8),IF('別紙3-3_要件ﾁｪｯｸﾘｽﾄ(0508以降)'!$C$28="×","",IF(AND(踏み台シート!AF277=1,踏み台シート!AF491=1),2,IF(踏み台シート!AF277=1,1,""))),IF(AND(踏み台シート!AF277=1,踏み台シート!AF491=1),2,IF(踏み台シート!AF277=1,1,"")))</f>
        <v/>
      </c>
      <c r="AG67" s="307" t="str">
        <f>IF($AG$8&gt;=DATE(2023,5,8),IF('別紙3-3_要件ﾁｪｯｸﾘｽﾄ(0508以降)'!$C$28="×","",IF(AND(踏み台シート!AG277=1,踏み台シート!AG491=1),2,IF(踏み台シート!AG277=1,1,""))),IF(AND(踏み台シート!AG277=1,踏み台シート!AG491=1),2,IF(踏み台シート!AG277=1,1,"")))</f>
        <v/>
      </c>
      <c r="AH67" s="307" t="str">
        <f>IF($AH$8&gt;=DATE(2023,5,8),IF('別紙3-3_要件ﾁｪｯｸﾘｽﾄ(0508以降)'!$C$28="×","",IF(AND(踏み台シート!AH277=1,踏み台シート!AH491=1),2,IF(踏み台シート!AH277=1,1,""))),IF(AND(踏み台シート!AH277=1,踏み台シート!AH491=1),2,IF(踏み台シート!AH277=1,1,"")))</f>
        <v/>
      </c>
      <c r="AI67" s="307" t="str">
        <f>IF($AI$8&gt;=DATE(2023,5,8),IF('別紙3-3_要件ﾁｪｯｸﾘｽﾄ(0508以降)'!$C$28="×","",IF(AND(踏み台シート!AI277=1,踏み台シート!AI491=1),2,IF(踏み台シート!AI277=1,1,""))),IF(AND(踏み台シート!AI277=1,踏み台シート!AI491=1),2,IF(踏み台シート!AI277=1,1,"")))</f>
        <v/>
      </c>
      <c r="AJ67" s="307" t="str">
        <f>IF($AJ$8&gt;=DATE(2023,5,8),IF('別紙3-3_要件ﾁｪｯｸﾘｽﾄ(0508以降)'!$C$28="×","",IF(AND(踏み台シート!AJ277=1,踏み台シート!AJ491=1),2,IF(踏み台シート!AJ277=1,1,""))),IF(AND(踏み台シート!AJ277=1,踏み台シート!AJ491=1),2,IF(踏み台シート!AJ277=1,1,"")))</f>
        <v/>
      </c>
      <c r="AK67" s="307" t="str">
        <f>IF($AK$8&gt;=DATE(2023,5,8),IF('別紙3-3_要件ﾁｪｯｸﾘｽﾄ(0508以降)'!$C$28="×","",IF(AND(踏み台シート!AK277=1,踏み台シート!AK491=1),2,IF(踏み台シート!AK277=1,1,""))),IF(AND(踏み台シート!AK277=1,踏み台シート!AK491=1),2,IF(踏み台シート!AK277=1,1,"")))</f>
        <v/>
      </c>
      <c r="AL67" s="307" t="str">
        <f>IF($AL$8&gt;=DATE(2023,5,8),IF('別紙3-3_要件ﾁｪｯｸﾘｽﾄ(0508以降)'!$C$28="×","",IF(AND(踏み台シート!AL277=1,踏み台シート!AL491=1),2,IF(踏み台シート!AL277=1,1,""))),IF(AND(踏み台シート!AL277=1,踏み台シート!AL491=1),2,IF(踏み台シート!AL277=1,1,"")))</f>
        <v/>
      </c>
      <c r="AM67" s="307" t="str">
        <f>IF($AM$8&gt;=DATE(2023,5,8),IF('別紙3-3_要件ﾁｪｯｸﾘｽﾄ(0508以降)'!$C$28="×","",IF(AND(踏み台シート!AM277=1,踏み台シート!AM491=1),2,IF(踏み台シート!AM277=1,1,""))),IF(AND(踏み台シート!AM277=1,踏み台シート!AM491=1),2,IF(踏み台シート!AM277=1,1,"")))</f>
        <v/>
      </c>
      <c r="AN67" s="307" t="str">
        <f>IF($AN$8&gt;=DATE(2023,5,8),IF('別紙3-3_要件ﾁｪｯｸﾘｽﾄ(0508以降)'!$C$28="×","",IF(AND(踏み台シート!AN277=1,踏み台シート!AN491=1),2,IF(踏み台シート!AN277=1,1,""))),IF(AND(踏み台シート!AN277=1,踏み台シート!AN491=1),2,IF(踏み台シート!AN277=1,1,"")))</f>
        <v/>
      </c>
      <c r="AO67" s="307" t="str">
        <f>IF($AO$8&gt;=DATE(2023,5,8),IF('別紙3-3_要件ﾁｪｯｸﾘｽﾄ(0508以降)'!$C$28="×","",IF(AND(踏み台シート!AO277=1,踏み台シート!AO491=1),2,IF(踏み台シート!AO277=1,1,""))),IF(AND(踏み台シート!AO277=1,踏み台シート!AO491=1),2,IF(踏み台シート!AO277=1,1,"")))</f>
        <v/>
      </c>
      <c r="AP67" s="307" t="str">
        <f>IF($AP$8&gt;=DATE(2023,5,8),IF('別紙3-3_要件ﾁｪｯｸﾘｽﾄ(0508以降)'!$C$28="×","",IF(AND(踏み台シート!AP277=1,踏み台シート!AP491=1),2,IF(踏み台シート!AP277=1,1,""))),IF(AND(踏み台シート!AP277=1,踏み台シート!AP491=1),2,IF(踏み台シート!AP277=1,1,"")))</f>
        <v/>
      </c>
      <c r="AQ67" s="307" t="str">
        <f>IF($AQ$8&gt;=DATE(2023,5,8),IF('別紙3-3_要件ﾁｪｯｸﾘｽﾄ(0508以降)'!$C$28="×","",IF(AND(踏み台シート!AQ277=1,踏み台シート!AQ491=1),2,IF(踏み台シート!AQ277=1,1,""))),IF(AND(踏み台シート!AQ277=1,踏み台シート!AQ491=1),2,IF(踏み台シート!AQ277=1,1,"")))</f>
        <v/>
      </c>
      <c r="AR67" s="307" t="str">
        <f>IF($AR$8&gt;=DATE(2023,5,8),IF('別紙3-3_要件ﾁｪｯｸﾘｽﾄ(0508以降)'!$C$28="×","",IF(AND(踏み台シート!AR277=1,踏み台シート!AR491=1),2,IF(踏み台シート!AR277=1,1,""))),IF(AND(踏み台シート!AR277=1,踏み台シート!AR491=1),2,IF(踏み台シート!AR277=1,1,"")))</f>
        <v/>
      </c>
      <c r="AS67" s="307" t="str">
        <f>IF($AS$8&gt;=DATE(2023,5,8),IF('別紙3-3_要件ﾁｪｯｸﾘｽﾄ(0508以降)'!$C$28="×","",IF(AND(踏み台シート!AS277=1,踏み台シート!AS491=1),2,IF(踏み台シート!AS277=1,1,""))),IF(AND(踏み台シート!AS277=1,踏み台シート!AS491=1),2,IF(踏み台シート!AS277=1,1,"")))</f>
        <v/>
      </c>
      <c r="AT67" s="307" t="str">
        <f>IF($AT$8&gt;=DATE(2023,5,8),IF('別紙3-3_要件ﾁｪｯｸﾘｽﾄ(0508以降)'!$C$28="×","",IF(AND(踏み台シート!AT277=1,踏み台シート!AT491=1),2,IF(踏み台シート!AT277=1,1,""))),IF(AND(踏み台シート!AT277=1,踏み台シート!AT491=1),2,IF(踏み台シート!AT277=1,1,"")))</f>
        <v/>
      </c>
      <c r="AU67" s="307" t="str">
        <f>IF($AU$8&gt;=DATE(2023,5,8),IF('別紙3-3_要件ﾁｪｯｸﾘｽﾄ(0508以降)'!$C$28="×","",IF(AND(踏み台シート!AU277=1,踏み台シート!AU491=1),2,IF(踏み台シート!AU277=1,1,""))),IF(AND(踏み台シート!AU277=1,踏み台シート!AU491=1),2,IF(踏み台シート!AU277=1,1,"")))</f>
        <v/>
      </c>
      <c r="AV67" s="307" t="str">
        <f>IF($AV$8&gt;=DATE(2023,5,8),IF('別紙3-3_要件ﾁｪｯｸﾘｽﾄ(0508以降)'!$C$28="×","",IF(AND(踏み台シート!AV277=1,踏み台シート!AV491=1),2,IF(踏み台シート!AV277=1,1,""))),IF(AND(踏み台シート!AV277=1,踏み台シート!AV491=1),2,IF(踏み台シート!AV277=1,1,"")))</f>
        <v/>
      </c>
      <c r="AW67" s="307" t="str">
        <f>IF($AW$8&gt;=DATE(2023,5,8),IF('別紙3-3_要件ﾁｪｯｸﾘｽﾄ(0508以降)'!$C$28="×","",IF(AND(踏み台シート!AW277=1,踏み台シート!AW491=1),2,IF(踏み台シート!AW277=1,1,""))),IF(AND(踏み台シート!AW277=1,踏み台シート!AW491=1),2,IF(踏み台シート!AW277=1,1,"")))</f>
        <v/>
      </c>
      <c r="AX67" s="307" t="str">
        <f>IF($AX$8&gt;=DATE(2023,5,8),IF('別紙3-3_要件ﾁｪｯｸﾘｽﾄ(0508以降)'!$C$28="×","",IF(AND(踏み台シート!AX277=1,踏み台シート!AX491=1),2,IF(踏み台シート!AX277=1,1,""))),IF(AND(踏み台シート!AX277=1,踏み台シート!AX491=1),2,IF(踏み台シート!AX277=1,1,"")))</f>
        <v/>
      </c>
      <c r="AY67" s="307" t="str">
        <f>IF($AY$8&gt;=DATE(2023,5,8),IF('別紙3-3_要件ﾁｪｯｸﾘｽﾄ(0508以降)'!$C$28="×","",IF(AND(踏み台シート!AY277=1,踏み台シート!AY491=1),2,IF(踏み台シート!AY277=1,1,""))),IF(AND(踏み台シート!AY277=1,踏み台シート!AY491=1),2,IF(踏み台シート!AY277=1,1,"")))</f>
        <v/>
      </c>
      <c r="AZ67" s="307" t="str">
        <f>IF($AZ$8&gt;=DATE(2023,5,8),IF('別紙3-3_要件ﾁｪｯｸﾘｽﾄ(0508以降)'!$C$28="×","",IF(AND(踏み台シート!AZ277=1,踏み台シート!AZ491=1),2,IF(踏み台シート!AZ277=1,1,""))),IF(AND(踏み台シート!AZ277=1,踏み台シート!AZ491=1),2,IF(踏み台シート!AZ277=1,1,"")))</f>
        <v/>
      </c>
      <c r="BA67" s="307" t="str">
        <f>IF($BA$8&gt;=DATE(2023,5,8),IF('別紙3-3_要件ﾁｪｯｸﾘｽﾄ(0508以降)'!$C$28="×","",IF(AND(踏み台シート!BA277=1,踏み台シート!BA491=1),2,IF(踏み台シート!BA277=1,1,""))),IF(AND(踏み台シート!BA277=1,踏み台シート!BA491=1),2,IF(踏み台シート!BA277=1,1,"")))</f>
        <v/>
      </c>
      <c r="BB67" s="311" t="str">
        <f t="shared" si="6"/>
        <v/>
      </c>
      <c r="BC67" s="300" t="str">
        <f t="shared" si="7"/>
        <v/>
      </c>
      <c r="BD67" s="300" t="str">
        <f t="shared" si="8"/>
        <v/>
      </c>
    </row>
    <row r="68" spans="1:56" ht="24" hidden="1" customHeight="1">
      <c r="A68" s="307" t="str">
        <f t="shared" si="9"/>
        <v/>
      </c>
      <c r="B68" s="313" t="str">
        <f>IF('別紙3-1_区分⑤所要額内訳'!B70="","",'別紙3-1_区分⑤所要額内訳'!B70)</f>
        <v/>
      </c>
      <c r="C68" s="307" t="str">
        <f>IF('別紙3-1_区分⑤所要額内訳'!C70="","",'別紙3-1_区分⑤所要額内訳'!C70)</f>
        <v/>
      </c>
      <c r="D68" s="307">
        <f>IF($D$8&gt;=DATE(2023,5,8),IF('別紙3-3_要件ﾁｪｯｸﾘｽﾄ(0508以降)'!$C$28="×","",IF(AND(踏み台シート!D278=1,踏み台シート!D492=1),2,IF(踏み台シート!D278=1,1,""))),IF(AND(踏み台シート!D278=1,踏み台シート!D492=1),2,IF(踏み台シート!D278=1,1,"")))</f>
        <v>1</v>
      </c>
      <c r="E68" s="307" t="str">
        <f>IF($E$8&gt;=DATE(2023,5,8),IF('別紙3-3_要件ﾁｪｯｸﾘｽﾄ(0508以降)'!$C$28="×","",IF(AND(踏み台シート!E278=1,踏み台シート!E492=1),2,IF(踏み台シート!E278=1,1,""))),IF(AND(踏み台シート!E278=1,踏み台シート!E492=1),2,IF(踏み台シート!E278=1,1,"")))</f>
        <v/>
      </c>
      <c r="F68" s="307" t="str">
        <f>IF($F$8&gt;=DATE(2023,5,8),IF('別紙3-3_要件ﾁｪｯｸﾘｽﾄ(0508以降)'!$C$28="×","",IF(AND(踏み台シート!F278=1,踏み台シート!F492=1),2,IF(踏み台シート!F278=1,1,""))),IF(AND(踏み台シート!F278=1,踏み台シート!F492=1),2,IF(踏み台シート!F278=1,1,"")))</f>
        <v/>
      </c>
      <c r="G68" s="307" t="str">
        <f>IF($G$8&gt;=DATE(2023,5,8),IF('別紙3-3_要件ﾁｪｯｸﾘｽﾄ(0508以降)'!$C$28="×","",IF(AND(踏み台シート!G278=1,踏み台シート!G492=1),2,IF(踏み台シート!G278=1,1,""))),IF(AND(踏み台シート!G278=1,踏み台シート!G492=1),2,IF(踏み台シート!G278=1,1,"")))</f>
        <v/>
      </c>
      <c r="H68" s="307" t="str">
        <f>IF($H$8&gt;=DATE(2023,5,8),IF('別紙3-3_要件ﾁｪｯｸﾘｽﾄ(0508以降)'!$C$28="×","",IF(AND(踏み台シート!H278=1,踏み台シート!H492=1),2,IF(踏み台シート!H278=1,1,""))),IF(AND(踏み台シート!H278=1,踏み台シート!H492=1),2,IF(踏み台シート!H278=1,1,"")))</f>
        <v/>
      </c>
      <c r="I68" s="307" t="str">
        <f>IF($I$8&gt;=DATE(2023,5,8),IF('別紙3-3_要件ﾁｪｯｸﾘｽﾄ(0508以降)'!$C$28="×","",IF(AND(踏み台シート!I278=1,踏み台シート!I492=1),2,IF(踏み台シート!I278=1,1,""))),IF(AND(踏み台シート!I278=1,踏み台シート!I492=1),2,IF(踏み台シート!I278=1,1,"")))</f>
        <v/>
      </c>
      <c r="J68" s="307" t="str">
        <f>IF($J$8&gt;=DATE(2023,5,8),IF('別紙3-3_要件ﾁｪｯｸﾘｽﾄ(0508以降)'!$C$28="×","",IF(AND(踏み台シート!J278=1,踏み台シート!J492=1),2,IF(踏み台シート!J278=1,1,""))),IF(AND(踏み台シート!J278=1,踏み台シート!J492=1),2,IF(踏み台シート!J278=1,1,"")))</f>
        <v/>
      </c>
      <c r="K68" s="307" t="str">
        <f>IF($K$8&gt;=DATE(2023,5,8),IF('別紙3-3_要件ﾁｪｯｸﾘｽﾄ(0508以降)'!$C$28="×","",IF(AND(踏み台シート!K278=1,踏み台シート!K492=1),2,IF(踏み台シート!K278=1,1,""))),IF(AND(踏み台シート!K278=1,踏み台シート!K492=1),2,IF(踏み台シート!K278=1,1,"")))</f>
        <v/>
      </c>
      <c r="L68" s="307" t="str">
        <f>IF($L$8&gt;=DATE(2023,5,8),IF('別紙3-3_要件ﾁｪｯｸﾘｽﾄ(0508以降)'!$C$28="×","",IF(AND(踏み台シート!L278=1,踏み台シート!L492=1),2,IF(踏み台シート!L278=1,1,""))),IF(AND(踏み台シート!L278=1,踏み台シート!L492=1),2,IF(踏み台シート!L278=1,1,"")))</f>
        <v/>
      </c>
      <c r="M68" s="307" t="str">
        <f>IF($M$8&gt;=DATE(2023,5,8),IF('別紙3-3_要件ﾁｪｯｸﾘｽﾄ(0508以降)'!$C$28="×","",IF(AND(踏み台シート!M278=1,踏み台シート!M492=1),2,IF(踏み台シート!M278=1,1,""))),IF(AND(踏み台シート!M278=1,踏み台シート!M492=1),2,IF(踏み台シート!M278=1,1,"")))</f>
        <v/>
      </c>
      <c r="N68" s="307" t="str">
        <f>IF($N$8&gt;=DATE(2023,5,8),IF('別紙3-3_要件ﾁｪｯｸﾘｽﾄ(0508以降)'!$C$28="×","",IF(AND(踏み台シート!N278=1,踏み台シート!N492=1),2,IF(踏み台シート!N278=1,1,""))),IF(AND(踏み台シート!N278=1,踏み台シート!N492=1),2,IF(踏み台シート!N278=1,1,"")))</f>
        <v/>
      </c>
      <c r="O68" s="307" t="str">
        <f>IF($O$8&gt;=DATE(2023,5,8),IF('別紙3-3_要件ﾁｪｯｸﾘｽﾄ(0508以降)'!$C$28="×","",IF(AND(踏み台シート!O278=1,踏み台シート!O492=1),2,IF(踏み台シート!O278=1,1,""))),IF(AND(踏み台シート!O278=1,踏み台シート!O492=1),2,IF(踏み台シート!O278=1,1,"")))</f>
        <v/>
      </c>
      <c r="P68" s="307" t="str">
        <f>IF($P$8&gt;=DATE(2023,5,8),IF('別紙3-3_要件ﾁｪｯｸﾘｽﾄ(0508以降)'!$C$28="×","",IF(AND(踏み台シート!P278=1,踏み台シート!P492=1),2,IF(踏み台シート!P278=1,1,""))),IF(AND(踏み台シート!P278=1,踏み台シート!P492=1),2,IF(踏み台シート!P278=1,1,"")))</f>
        <v/>
      </c>
      <c r="Q68" s="307" t="str">
        <f>IF($Q$8&gt;=DATE(2023,5,8),IF('別紙3-3_要件ﾁｪｯｸﾘｽﾄ(0508以降)'!$C$28="×","",IF(AND(踏み台シート!Q278=1,踏み台シート!Q492=1),2,IF(踏み台シート!Q278=1,1,""))),IF(AND(踏み台シート!Q278=1,踏み台シート!Q492=1),2,IF(踏み台シート!Q278=1,1,"")))</f>
        <v/>
      </c>
      <c r="R68" s="307" t="str">
        <f>IF($R$8&gt;=DATE(2023,5,8),IF('別紙3-3_要件ﾁｪｯｸﾘｽﾄ(0508以降)'!$C$28="×","",IF(AND(踏み台シート!R278=1,踏み台シート!R492=1),2,IF(踏み台シート!R278=1,1,""))),IF(AND(踏み台シート!R278=1,踏み台シート!R492=1),2,IF(踏み台シート!R278=1,1,"")))</f>
        <v/>
      </c>
      <c r="S68" s="307" t="str">
        <f>IF($S$8&gt;=DATE(2023,5,8),IF('別紙3-3_要件ﾁｪｯｸﾘｽﾄ(0508以降)'!$C$28="×","",IF(AND(踏み台シート!S278=1,踏み台シート!S492=1),2,IF(踏み台シート!S278=1,1,""))),IF(AND(踏み台シート!S278=1,踏み台シート!S492=1),2,IF(踏み台シート!S278=1,1,"")))</f>
        <v/>
      </c>
      <c r="T68" s="307" t="str">
        <f>IF($T$8&gt;=DATE(2023,5,8),IF('別紙3-3_要件ﾁｪｯｸﾘｽﾄ(0508以降)'!$C$28="×","",IF(AND(踏み台シート!T278=1,踏み台シート!T492=1),2,IF(踏み台シート!T278=1,1,""))),IF(AND(踏み台シート!T278=1,踏み台シート!T492=1),2,IF(踏み台シート!T278=1,1,"")))</f>
        <v/>
      </c>
      <c r="U68" s="307" t="str">
        <f>IF($U$8&gt;=DATE(2023,5,8),IF('別紙3-3_要件ﾁｪｯｸﾘｽﾄ(0508以降)'!$C$28="×","",IF(AND(踏み台シート!U278=1,踏み台シート!U492=1),2,IF(踏み台シート!U278=1,1,""))),IF(AND(踏み台シート!U278=1,踏み台シート!U492=1),2,IF(踏み台シート!U278=1,1,"")))</f>
        <v/>
      </c>
      <c r="V68" s="307" t="str">
        <f>IF($V$8&gt;=DATE(2023,5,8),IF('別紙3-3_要件ﾁｪｯｸﾘｽﾄ(0508以降)'!$C$28="×","",IF(AND(踏み台シート!V278=1,踏み台シート!V492=1),2,IF(踏み台シート!V278=1,1,""))),IF(AND(踏み台シート!V278=1,踏み台シート!V492=1),2,IF(踏み台シート!V278=1,1,"")))</f>
        <v/>
      </c>
      <c r="W68" s="307" t="str">
        <f>IF($W$8&gt;=DATE(2023,5,8),IF('別紙3-3_要件ﾁｪｯｸﾘｽﾄ(0508以降)'!$C$28="×","",IF(AND(踏み台シート!W278=1,踏み台シート!W492=1),2,IF(踏み台シート!W278=1,1,""))),IF(AND(踏み台シート!W278=1,踏み台シート!W492=1),2,IF(踏み台シート!W278=1,1,"")))</f>
        <v/>
      </c>
      <c r="X68" s="307" t="str">
        <f>IF($X$8&gt;=DATE(2023,5,8),IF('別紙3-3_要件ﾁｪｯｸﾘｽﾄ(0508以降)'!$C$28="×","",IF(AND(踏み台シート!X278=1,踏み台シート!X492=1),2,IF(踏み台シート!X278=1,1,""))),IF(AND(踏み台シート!X278=1,踏み台シート!X492=1),2,IF(踏み台シート!X278=1,1,"")))</f>
        <v/>
      </c>
      <c r="Y68" s="307" t="str">
        <f>IF($Y$8&gt;=DATE(2023,5,8),IF('別紙3-3_要件ﾁｪｯｸﾘｽﾄ(0508以降)'!$C$28="×","",IF(AND(踏み台シート!Y278=1,踏み台シート!Y492=1),2,IF(踏み台シート!Y278=1,1,""))),IF(AND(踏み台シート!Y278=1,踏み台シート!Y492=1),2,IF(踏み台シート!Y278=1,1,"")))</f>
        <v/>
      </c>
      <c r="Z68" s="307" t="str">
        <f>IF($Z$8&gt;=DATE(2023,5,8),IF('別紙3-3_要件ﾁｪｯｸﾘｽﾄ(0508以降)'!$C$28="×","",IF(AND(踏み台シート!Z278=1,踏み台シート!Z492=1),2,IF(踏み台シート!Z278=1,1,""))),IF(AND(踏み台シート!Z278=1,踏み台シート!Z492=1),2,IF(踏み台シート!Z278=1,1,"")))</f>
        <v/>
      </c>
      <c r="AA68" s="307" t="str">
        <f>IF($AA$8&gt;=DATE(2023,5,8),IF('別紙3-3_要件ﾁｪｯｸﾘｽﾄ(0508以降)'!$C$28="×","",IF(AND(踏み台シート!AA278=1,踏み台シート!AA492=1),2,IF(踏み台シート!AA278=1,1,""))),IF(AND(踏み台シート!AA278=1,踏み台シート!AA492=1),2,IF(踏み台シート!AA278=1,1,"")))</f>
        <v/>
      </c>
      <c r="AB68" s="307" t="str">
        <f>IF($AB$8&gt;=DATE(2023,5,8),IF('別紙3-3_要件ﾁｪｯｸﾘｽﾄ(0508以降)'!$C$28="×","",IF(AND(踏み台シート!AB278=1,踏み台シート!AB492=1),2,IF(踏み台シート!AB278=1,1,""))),IF(AND(踏み台シート!AB278=1,踏み台シート!AB492=1),2,IF(踏み台シート!AB278=1,1,"")))</f>
        <v/>
      </c>
      <c r="AC68" s="307" t="str">
        <f>IF($AC$8&gt;=DATE(2023,5,8),IF('別紙3-3_要件ﾁｪｯｸﾘｽﾄ(0508以降)'!$C$28="×","",IF(AND(踏み台シート!AC278=1,踏み台シート!AC492=1),2,IF(踏み台シート!AC278=1,1,""))),IF(AND(踏み台シート!AC278=1,踏み台シート!AC492=1),2,IF(踏み台シート!AC278=1,1,"")))</f>
        <v/>
      </c>
      <c r="AD68" s="307" t="str">
        <f>IF($AD$8&gt;=DATE(2023,5,8),IF('別紙3-3_要件ﾁｪｯｸﾘｽﾄ(0508以降)'!$C$28="×","",IF(AND(踏み台シート!AD278=1,踏み台シート!AD492=1),2,IF(踏み台シート!AD278=1,1,""))),IF(AND(踏み台シート!AD278=1,踏み台シート!AD492=1),2,IF(踏み台シート!AD278=1,1,"")))</f>
        <v/>
      </c>
      <c r="AE68" s="307" t="str">
        <f>IF($AE$8&gt;=DATE(2023,5,8),IF('別紙3-3_要件ﾁｪｯｸﾘｽﾄ(0508以降)'!$C$28="×","",IF(AND(踏み台シート!AE278=1,踏み台シート!AE492=1),2,IF(踏み台シート!AE278=1,1,""))),IF(AND(踏み台シート!AE278=1,踏み台シート!AE492=1),2,IF(踏み台シート!AE278=1,1,"")))</f>
        <v/>
      </c>
      <c r="AF68" s="307" t="str">
        <f>IF($AF$8&gt;=DATE(2023,5,8),IF('別紙3-3_要件ﾁｪｯｸﾘｽﾄ(0508以降)'!$C$28="×","",IF(AND(踏み台シート!AF278=1,踏み台シート!AF492=1),2,IF(踏み台シート!AF278=1,1,""))),IF(AND(踏み台シート!AF278=1,踏み台シート!AF492=1),2,IF(踏み台シート!AF278=1,1,"")))</f>
        <v/>
      </c>
      <c r="AG68" s="307" t="str">
        <f>IF($AG$8&gt;=DATE(2023,5,8),IF('別紙3-3_要件ﾁｪｯｸﾘｽﾄ(0508以降)'!$C$28="×","",IF(AND(踏み台シート!AG278=1,踏み台シート!AG492=1),2,IF(踏み台シート!AG278=1,1,""))),IF(AND(踏み台シート!AG278=1,踏み台シート!AG492=1),2,IF(踏み台シート!AG278=1,1,"")))</f>
        <v/>
      </c>
      <c r="AH68" s="307" t="str">
        <f>IF($AH$8&gt;=DATE(2023,5,8),IF('別紙3-3_要件ﾁｪｯｸﾘｽﾄ(0508以降)'!$C$28="×","",IF(AND(踏み台シート!AH278=1,踏み台シート!AH492=1),2,IF(踏み台シート!AH278=1,1,""))),IF(AND(踏み台シート!AH278=1,踏み台シート!AH492=1),2,IF(踏み台シート!AH278=1,1,"")))</f>
        <v/>
      </c>
      <c r="AI68" s="307" t="str">
        <f>IF($AI$8&gt;=DATE(2023,5,8),IF('別紙3-3_要件ﾁｪｯｸﾘｽﾄ(0508以降)'!$C$28="×","",IF(AND(踏み台シート!AI278=1,踏み台シート!AI492=1),2,IF(踏み台シート!AI278=1,1,""))),IF(AND(踏み台シート!AI278=1,踏み台シート!AI492=1),2,IF(踏み台シート!AI278=1,1,"")))</f>
        <v/>
      </c>
      <c r="AJ68" s="307" t="str">
        <f>IF($AJ$8&gt;=DATE(2023,5,8),IF('別紙3-3_要件ﾁｪｯｸﾘｽﾄ(0508以降)'!$C$28="×","",IF(AND(踏み台シート!AJ278=1,踏み台シート!AJ492=1),2,IF(踏み台シート!AJ278=1,1,""))),IF(AND(踏み台シート!AJ278=1,踏み台シート!AJ492=1),2,IF(踏み台シート!AJ278=1,1,"")))</f>
        <v/>
      </c>
      <c r="AK68" s="307" t="str">
        <f>IF($AK$8&gt;=DATE(2023,5,8),IF('別紙3-3_要件ﾁｪｯｸﾘｽﾄ(0508以降)'!$C$28="×","",IF(AND(踏み台シート!AK278=1,踏み台シート!AK492=1),2,IF(踏み台シート!AK278=1,1,""))),IF(AND(踏み台シート!AK278=1,踏み台シート!AK492=1),2,IF(踏み台シート!AK278=1,1,"")))</f>
        <v/>
      </c>
      <c r="AL68" s="307" t="str">
        <f>IF($AL$8&gt;=DATE(2023,5,8),IF('別紙3-3_要件ﾁｪｯｸﾘｽﾄ(0508以降)'!$C$28="×","",IF(AND(踏み台シート!AL278=1,踏み台シート!AL492=1),2,IF(踏み台シート!AL278=1,1,""))),IF(AND(踏み台シート!AL278=1,踏み台シート!AL492=1),2,IF(踏み台シート!AL278=1,1,"")))</f>
        <v/>
      </c>
      <c r="AM68" s="307" t="str">
        <f>IF($AM$8&gt;=DATE(2023,5,8),IF('別紙3-3_要件ﾁｪｯｸﾘｽﾄ(0508以降)'!$C$28="×","",IF(AND(踏み台シート!AM278=1,踏み台シート!AM492=1),2,IF(踏み台シート!AM278=1,1,""))),IF(AND(踏み台シート!AM278=1,踏み台シート!AM492=1),2,IF(踏み台シート!AM278=1,1,"")))</f>
        <v/>
      </c>
      <c r="AN68" s="307" t="str">
        <f>IF($AN$8&gt;=DATE(2023,5,8),IF('別紙3-3_要件ﾁｪｯｸﾘｽﾄ(0508以降)'!$C$28="×","",IF(AND(踏み台シート!AN278=1,踏み台シート!AN492=1),2,IF(踏み台シート!AN278=1,1,""))),IF(AND(踏み台シート!AN278=1,踏み台シート!AN492=1),2,IF(踏み台シート!AN278=1,1,"")))</f>
        <v/>
      </c>
      <c r="AO68" s="307" t="str">
        <f>IF($AO$8&gt;=DATE(2023,5,8),IF('別紙3-3_要件ﾁｪｯｸﾘｽﾄ(0508以降)'!$C$28="×","",IF(AND(踏み台シート!AO278=1,踏み台シート!AO492=1),2,IF(踏み台シート!AO278=1,1,""))),IF(AND(踏み台シート!AO278=1,踏み台シート!AO492=1),2,IF(踏み台シート!AO278=1,1,"")))</f>
        <v/>
      </c>
      <c r="AP68" s="307" t="str">
        <f>IF($AP$8&gt;=DATE(2023,5,8),IF('別紙3-3_要件ﾁｪｯｸﾘｽﾄ(0508以降)'!$C$28="×","",IF(AND(踏み台シート!AP278=1,踏み台シート!AP492=1),2,IF(踏み台シート!AP278=1,1,""))),IF(AND(踏み台シート!AP278=1,踏み台シート!AP492=1),2,IF(踏み台シート!AP278=1,1,"")))</f>
        <v/>
      </c>
      <c r="AQ68" s="307" t="str">
        <f>IF($AQ$8&gt;=DATE(2023,5,8),IF('別紙3-3_要件ﾁｪｯｸﾘｽﾄ(0508以降)'!$C$28="×","",IF(AND(踏み台シート!AQ278=1,踏み台シート!AQ492=1),2,IF(踏み台シート!AQ278=1,1,""))),IF(AND(踏み台シート!AQ278=1,踏み台シート!AQ492=1),2,IF(踏み台シート!AQ278=1,1,"")))</f>
        <v/>
      </c>
      <c r="AR68" s="307" t="str">
        <f>IF($AR$8&gt;=DATE(2023,5,8),IF('別紙3-3_要件ﾁｪｯｸﾘｽﾄ(0508以降)'!$C$28="×","",IF(AND(踏み台シート!AR278=1,踏み台シート!AR492=1),2,IF(踏み台シート!AR278=1,1,""))),IF(AND(踏み台シート!AR278=1,踏み台シート!AR492=1),2,IF(踏み台シート!AR278=1,1,"")))</f>
        <v/>
      </c>
      <c r="AS68" s="307" t="str">
        <f>IF($AS$8&gt;=DATE(2023,5,8),IF('別紙3-3_要件ﾁｪｯｸﾘｽﾄ(0508以降)'!$C$28="×","",IF(AND(踏み台シート!AS278=1,踏み台シート!AS492=1),2,IF(踏み台シート!AS278=1,1,""))),IF(AND(踏み台シート!AS278=1,踏み台シート!AS492=1),2,IF(踏み台シート!AS278=1,1,"")))</f>
        <v/>
      </c>
      <c r="AT68" s="307" t="str">
        <f>IF($AT$8&gt;=DATE(2023,5,8),IF('別紙3-3_要件ﾁｪｯｸﾘｽﾄ(0508以降)'!$C$28="×","",IF(AND(踏み台シート!AT278=1,踏み台シート!AT492=1),2,IF(踏み台シート!AT278=1,1,""))),IF(AND(踏み台シート!AT278=1,踏み台シート!AT492=1),2,IF(踏み台シート!AT278=1,1,"")))</f>
        <v/>
      </c>
      <c r="AU68" s="307" t="str">
        <f>IF($AU$8&gt;=DATE(2023,5,8),IF('別紙3-3_要件ﾁｪｯｸﾘｽﾄ(0508以降)'!$C$28="×","",IF(AND(踏み台シート!AU278=1,踏み台シート!AU492=1),2,IF(踏み台シート!AU278=1,1,""))),IF(AND(踏み台シート!AU278=1,踏み台シート!AU492=1),2,IF(踏み台シート!AU278=1,1,"")))</f>
        <v/>
      </c>
      <c r="AV68" s="307" t="str">
        <f>IF($AV$8&gt;=DATE(2023,5,8),IF('別紙3-3_要件ﾁｪｯｸﾘｽﾄ(0508以降)'!$C$28="×","",IF(AND(踏み台シート!AV278=1,踏み台シート!AV492=1),2,IF(踏み台シート!AV278=1,1,""))),IF(AND(踏み台シート!AV278=1,踏み台シート!AV492=1),2,IF(踏み台シート!AV278=1,1,"")))</f>
        <v/>
      </c>
      <c r="AW68" s="307" t="str">
        <f>IF($AW$8&gt;=DATE(2023,5,8),IF('別紙3-3_要件ﾁｪｯｸﾘｽﾄ(0508以降)'!$C$28="×","",IF(AND(踏み台シート!AW278=1,踏み台シート!AW492=1),2,IF(踏み台シート!AW278=1,1,""))),IF(AND(踏み台シート!AW278=1,踏み台シート!AW492=1),2,IF(踏み台シート!AW278=1,1,"")))</f>
        <v/>
      </c>
      <c r="AX68" s="307" t="str">
        <f>IF($AX$8&gt;=DATE(2023,5,8),IF('別紙3-3_要件ﾁｪｯｸﾘｽﾄ(0508以降)'!$C$28="×","",IF(AND(踏み台シート!AX278=1,踏み台シート!AX492=1),2,IF(踏み台シート!AX278=1,1,""))),IF(AND(踏み台シート!AX278=1,踏み台シート!AX492=1),2,IF(踏み台シート!AX278=1,1,"")))</f>
        <v/>
      </c>
      <c r="AY68" s="307" t="str">
        <f>IF($AY$8&gt;=DATE(2023,5,8),IF('別紙3-3_要件ﾁｪｯｸﾘｽﾄ(0508以降)'!$C$28="×","",IF(AND(踏み台シート!AY278=1,踏み台シート!AY492=1),2,IF(踏み台シート!AY278=1,1,""))),IF(AND(踏み台シート!AY278=1,踏み台シート!AY492=1),2,IF(踏み台シート!AY278=1,1,"")))</f>
        <v/>
      </c>
      <c r="AZ68" s="307" t="str">
        <f>IF($AZ$8&gt;=DATE(2023,5,8),IF('別紙3-3_要件ﾁｪｯｸﾘｽﾄ(0508以降)'!$C$28="×","",IF(AND(踏み台シート!AZ278=1,踏み台シート!AZ492=1),2,IF(踏み台シート!AZ278=1,1,""))),IF(AND(踏み台シート!AZ278=1,踏み台シート!AZ492=1),2,IF(踏み台シート!AZ278=1,1,"")))</f>
        <v/>
      </c>
      <c r="BA68" s="307" t="str">
        <f>IF($BA$8&gt;=DATE(2023,5,8),IF('別紙3-3_要件ﾁｪｯｸﾘｽﾄ(0508以降)'!$C$28="×","",IF(AND(踏み台シート!BA278=1,踏み台シート!BA492=1),2,IF(踏み台シート!BA278=1,1,""))),IF(AND(踏み台シート!BA278=1,踏み台シート!BA492=1),2,IF(踏み台シート!BA278=1,1,"")))</f>
        <v/>
      </c>
      <c r="BB68" s="311" t="str">
        <f t="shared" si="6"/>
        <v/>
      </c>
      <c r="BC68" s="324" t="str">
        <f t="shared" si="7"/>
        <v/>
      </c>
      <c r="BD68" s="324" t="str">
        <f t="shared" si="8"/>
        <v/>
      </c>
    </row>
    <row r="69" spans="1:56" ht="24" hidden="1" customHeight="1">
      <c r="A69" s="307" t="str">
        <f t="shared" si="9"/>
        <v/>
      </c>
      <c r="B69" s="313" t="str">
        <f>IF('別紙3-1_区分⑤所要額内訳'!B71="","",'別紙3-1_区分⑤所要額内訳'!B71)</f>
        <v/>
      </c>
      <c r="C69" s="307" t="str">
        <f>IF('別紙3-1_区分⑤所要額内訳'!C71="","",'別紙3-1_区分⑤所要額内訳'!C71)</f>
        <v/>
      </c>
      <c r="D69" s="307">
        <f>IF($D$8&gt;=DATE(2023,5,8),IF('別紙3-3_要件ﾁｪｯｸﾘｽﾄ(0508以降)'!$C$28="×","",IF(AND(踏み台シート!D279=1,踏み台シート!D493=1),2,IF(踏み台シート!D279=1,1,""))),IF(AND(踏み台シート!D279=1,踏み台シート!D493=1),2,IF(踏み台シート!D279=1,1,"")))</f>
        <v>1</v>
      </c>
      <c r="E69" s="307" t="str">
        <f>IF($E$8&gt;=DATE(2023,5,8),IF('別紙3-3_要件ﾁｪｯｸﾘｽﾄ(0508以降)'!$C$28="×","",IF(AND(踏み台シート!E279=1,踏み台シート!E493=1),2,IF(踏み台シート!E279=1,1,""))),IF(AND(踏み台シート!E279=1,踏み台シート!E493=1),2,IF(踏み台シート!E279=1,1,"")))</f>
        <v/>
      </c>
      <c r="F69" s="307" t="str">
        <f>IF($F$8&gt;=DATE(2023,5,8),IF('別紙3-3_要件ﾁｪｯｸﾘｽﾄ(0508以降)'!$C$28="×","",IF(AND(踏み台シート!F279=1,踏み台シート!F493=1),2,IF(踏み台シート!F279=1,1,""))),IF(AND(踏み台シート!F279=1,踏み台シート!F493=1),2,IF(踏み台シート!F279=1,1,"")))</f>
        <v/>
      </c>
      <c r="G69" s="307" t="str">
        <f>IF($G$8&gt;=DATE(2023,5,8),IF('別紙3-3_要件ﾁｪｯｸﾘｽﾄ(0508以降)'!$C$28="×","",IF(AND(踏み台シート!G279=1,踏み台シート!G493=1),2,IF(踏み台シート!G279=1,1,""))),IF(AND(踏み台シート!G279=1,踏み台シート!G493=1),2,IF(踏み台シート!G279=1,1,"")))</f>
        <v/>
      </c>
      <c r="H69" s="307" t="str">
        <f>IF($H$8&gt;=DATE(2023,5,8),IF('別紙3-3_要件ﾁｪｯｸﾘｽﾄ(0508以降)'!$C$28="×","",IF(AND(踏み台シート!H279=1,踏み台シート!H493=1),2,IF(踏み台シート!H279=1,1,""))),IF(AND(踏み台シート!H279=1,踏み台シート!H493=1),2,IF(踏み台シート!H279=1,1,"")))</f>
        <v/>
      </c>
      <c r="I69" s="307" t="str">
        <f>IF($I$8&gt;=DATE(2023,5,8),IF('別紙3-3_要件ﾁｪｯｸﾘｽﾄ(0508以降)'!$C$28="×","",IF(AND(踏み台シート!I279=1,踏み台シート!I493=1),2,IF(踏み台シート!I279=1,1,""))),IF(AND(踏み台シート!I279=1,踏み台シート!I493=1),2,IF(踏み台シート!I279=1,1,"")))</f>
        <v/>
      </c>
      <c r="J69" s="307" t="str">
        <f>IF($J$8&gt;=DATE(2023,5,8),IF('別紙3-3_要件ﾁｪｯｸﾘｽﾄ(0508以降)'!$C$28="×","",IF(AND(踏み台シート!J279=1,踏み台シート!J493=1),2,IF(踏み台シート!J279=1,1,""))),IF(AND(踏み台シート!J279=1,踏み台シート!J493=1),2,IF(踏み台シート!J279=1,1,"")))</f>
        <v/>
      </c>
      <c r="K69" s="307" t="str">
        <f>IF($K$8&gt;=DATE(2023,5,8),IF('別紙3-3_要件ﾁｪｯｸﾘｽﾄ(0508以降)'!$C$28="×","",IF(AND(踏み台シート!K279=1,踏み台シート!K493=1),2,IF(踏み台シート!K279=1,1,""))),IF(AND(踏み台シート!K279=1,踏み台シート!K493=1),2,IF(踏み台シート!K279=1,1,"")))</f>
        <v/>
      </c>
      <c r="L69" s="307" t="str">
        <f>IF($L$8&gt;=DATE(2023,5,8),IF('別紙3-3_要件ﾁｪｯｸﾘｽﾄ(0508以降)'!$C$28="×","",IF(AND(踏み台シート!L279=1,踏み台シート!L493=1),2,IF(踏み台シート!L279=1,1,""))),IF(AND(踏み台シート!L279=1,踏み台シート!L493=1),2,IF(踏み台シート!L279=1,1,"")))</f>
        <v/>
      </c>
      <c r="M69" s="307" t="str">
        <f>IF($M$8&gt;=DATE(2023,5,8),IF('別紙3-3_要件ﾁｪｯｸﾘｽﾄ(0508以降)'!$C$28="×","",IF(AND(踏み台シート!M279=1,踏み台シート!M493=1),2,IF(踏み台シート!M279=1,1,""))),IF(AND(踏み台シート!M279=1,踏み台シート!M493=1),2,IF(踏み台シート!M279=1,1,"")))</f>
        <v/>
      </c>
      <c r="N69" s="307" t="str">
        <f>IF($N$8&gt;=DATE(2023,5,8),IF('別紙3-3_要件ﾁｪｯｸﾘｽﾄ(0508以降)'!$C$28="×","",IF(AND(踏み台シート!N279=1,踏み台シート!N493=1),2,IF(踏み台シート!N279=1,1,""))),IF(AND(踏み台シート!N279=1,踏み台シート!N493=1),2,IF(踏み台シート!N279=1,1,"")))</f>
        <v/>
      </c>
      <c r="O69" s="307" t="str">
        <f>IF($O$8&gt;=DATE(2023,5,8),IF('別紙3-3_要件ﾁｪｯｸﾘｽﾄ(0508以降)'!$C$28="×","",IF(AND(踏み台シート!O279=1,踏み台シート!O493=1),2,IF(踏み台シート!O279=1,1,""))),IF(AND(踏み台シート!O279=1,踏み台シート!O493=1),2,IF(踏み台シート!O279=1,1,"")))</f>
        <v/>
      </c>
      <c r="P69" s="307" t="str">
        <f>IF($P$8&gt;=DATE(2023,5,8),IF('別紙3-3_要件ﾁｪｯｸﾘｽﾄ(0508以降)'!$C$28="×","",IF(AND(踏み台シート!P279=1,踏み台シート!P493=1),2,IF(踏み台シート!P279=1,1,""))),IF(AND(踏み台シート!P279=1,踏み台シート!P493=1),2,IF(踏み台シート!P279=1,1,"")))</f>
        <v/>
      </c>
      <c r="Q69" s="307" t="str">
        <f>IF($Q$8&gt;=DATE(2023,5,8),IF('別紙3-3_要件ﾁｪｯｸﾘｽﾄ(0508以降)'!$C$28="×","",IF(AND(踏み台シート!Q279=1,踏み台シート!Q493=1),2,IF(踏み台シート!Q279=1,1,""))),IF(AND(踏み台シート!Q279=1,踏み台シート!Q493=1),2,IF(踏み台シート!Q279=1,1,"")))</f>
        <v/>
      </c>
      <c r="R69" s="307" t="str">
        <f>IF($R$8&gt;=DATE(2023,5,8),IF('別紙3-3_要件ﾁｪｯｸﾘｽﾄ(0508以降)'!$C$28="×","",IF(AND(踏み台シート!R279=1,踏み台シート!R493=1),2,IF(踏み台シート!R279=1,1,""))),IF(AND(踏み台シート!R279=1,踏み台シート!R493=1),2,IF(踏み台シート!R279=1,1,"")))</f>
        <v/>
      </c>
      <c r="S69" s="307" t="str">
        <f>IF($S$8&gt;=DATE(2023,5,8),IF('別紙3-3_要件ﾁｪｯｸﾘｽﾄ(0508以降)'!$C$28="×","",IF(AND(踏み台シート!S279=1,踏み台シート!S493=1),2,IF(踏み台シート!S279=1,1,""))),IF(AND(踏み台シート!S279=1,踏み台シート!S493=1),2,IF(踏み台シート!S279=1,1,"")))</f>
        <v/>
      </c>
      <c r="T69" s="307" t="str">
        <f>IF($T$8&gt;=DATE(2023,5,8),IF('別紙3-3_要件ﾁｪｯｸﾘｽﾄ(0508以降)'!$C$28="×","",IF(AND(踏み台シート!T279=1,踏み台シート!T493=1),2,IF(踏み台シート!T279=1,1,""))),IF(AND(踏み台シート!T279=1,踏み台シート!T493=1),2,IF(踏み台シート!T279=1,1,"")))</f>
        <v/>
      </c>
      <c r="U69" s="307" t="str">
        <f>IF($U$8&gt;=DATE(2023,5,8),IF('別紙3-3_要件ﾁｪｯｸﾘｽﾄ(0508以降)'!$C$28="×","",IF(AND(踏み台シート!U279=1,踏み台シート!U493=1),2,IF(踏み台シート!U279=1,1,""))),IF(AND(踏み台シート!U279=1,踏み台シート!U493=1),2,IF(踏み台シート!U279=1,1,"")))</f>
        <v/>
      </c>
      <c r="V69" s="307" t="str">
        <f>IF($V$8&gt;=DATE(2023,5,8),IF('別紙3-3_要件ﾁｪｯｸﾘｽﾄ(0508以降)'!$C$28="×","",IF(AND(踏み台シート!V279=1,踏み台シート!V493=1),2,IF(踏み台シート!V279=1,1,""))),IF(AND(踏み台シート!V279=1,踏み台シート!V493=1),2,IF(踏み台シート!V279=1,1,"")))</f>
        <v/>
      </c>
      <c r="W69" s="307" t="str">
        <f>IF($W$8&gt;=DATE(2023,5,8),IF('別紙3-3_要件ﾁｪｯｸﾘｽﾄ(0508以降)'!$C$28="×","",IF(AND(踏み台シート!W279=1,踏み台シート!W493=1),2,IF(踏み台シート!W279=1,1,""))),IF(AND(踏み台シート!W279=1,踏み台シート!W493=1),2,IF(踏み台シート!W279=1,1,"")))</f>
        <v/>
      </c>
      <c r="X69" s="307" t="str">
        <f>IF($X$8&gt;=DATE(2023,5,8),IF('別紙3-3_要件ﾁｪｯｸﾘｽﾄ(0508以降)'!$C$28="×","",IF(AND(踏み台シート!X279=1,踏み台シート!X493=1),2,IF(踏み台シート!X279=1,1,""))),IF(AND(踏み台シート!X279=1,踏み台シート!X493=1),2,IF(踏み台シート!X279=1,1,"")))</f>
        <v/>
      </c>
      <c r="Y69" s="307" t="str">
        <f>IF($Y$8&gt;=DATE(2023,5,8),IF('別紙3-3_要件ﾁｪｯｸﾘｽﾄ(0508以降)'!$C$28="×","",IF(AND(踏み台シート!Y279=1,踏み台シート!Y493=1),2,IF(踏み台シート!Y279=1,1,""))),IF(AND(踏み台シート!Y279=1,踏み台シート!Y493=1),2,IF(踏み台シート!Y279=1,1,"")))</f>
        <v/>
      </c>
      <c r="Z69" s="307" t="str">
        <f>IF($Z$8&gt;=DATE(2023,5,8),IF('別紙3-3_要件ﾁｪｯｸﾘｽﾄ(0508以降)'!$C$28="×","",IF(AND(踏み台シート!Z279=1,踏み台シート!Z493=1),2,IF(踏み台シート!Z279=1,1,""))),IF(AND(踏み台シート!Z279=1,踏み台シート!Z493=1),2,IF(踏み台シート!Z279=1,1,"")))</f>
        <v/>
      </c>
      <c r="AA69" s="307" t="str">
        <f>IF($AA$8&gt;=DATE(2023,5,8),IF('別紙3-3_要件ﾁｪｯｸﾘｽﾄ(0508以降)'!$C$28="×","",IF(AND(踏み台シート!AA279=1,踏み台シート!AA493=1),2,IF(踏み台シート!AA279=1,1,""))),IF(AND(踏み台シート!AA279=1,踏み台シート!AA493=1),2,IF(踏み台シート!AA279=1,1,"")))</f>
        <v/>
      </c>
      <c r="AB69" s="307" t="str">
        <f>IF($AB$8&gt;=DATE(2023,5,8),IF('別紙3-3_要件ﾁｪｯｸﾘｽﾄ(0508以降)'!$C$28="×","",IF(AND(踏み台シート!AB279=1,踏み台シート!AB493=1),2,IF(踏み台シート!AB279=1,1,""))),IF(AND(踏み台シート!AB279=1,踏み台シート!AB493=1),2,IF(踏み台シート!AB279=1,1,"")))</f>
        <v/>
      </c>
      <c r="AC69" s="307" t="str">
        <f>IF($AC$8&gt;=DATE(2023,5,8),IF('別紙3-3_要件ﾁｪｯｸﾘｽﾄ(0508以降)'!$C$28="×","",IF(AND(踏み台シート!AC279=1,踏み台シート!AC493=1),2,IF(踏み台シート!AC279=1,1,""))),IF(AND(踏み台シート!AC279=1,踏み台シート!AC493=1),2,IF(踏み台シート!AC279=1,1,"")))</f>
        <v/>
      </c>
      <c r="AD69" s="307" t="str">
        <f>IF($AD$8&gt;=DATE(2023,5,8),IF('別紙3-3_要件ﾁｪｯｸﾘｽﾄ(0508以降)'!$C$28="×","",IF(AND(踏み台シート!AD279=1,踏み台シート!AD493=1),2,IF(踏み台シート!AD279=1,1,""))),IF(AND(踏み台シート!AD279=1,踏み台シート!AD493=1),2,IF(踏み台シート!AD279=1,1,"")))</f>
        <v/>
      </c>
      <c r="AE69" s="307" t="str">
        <f>IF($AE$8&gt;=DATE(2023,5,8),IF('別紙3-3_要件ﾁｪｯｸﾘｽﾄ(0508以降)'!$C$28="×","",IF(AND(踏み台シート!AE279=1,踏み台シート!AE493=1),2,IF(踏み台シート!AE279=1,1,""))),IF(AND(踏み台シート!AE279=1,踏み台シート!AE493=1),2,IF(踏み台シート!AE279=1,1,"")))</f>
        <v/>
      </c>
      <c r="AF69" s="307" t="str">
        <f>IF($AF$8&gt;=DATE(2023,5,8),IF('別紙3-3_要件ﾁｪｯｸﾘｽﾄ(0508以降)'!$C$28="×","",IF(AND(踏み台シート!AF279=1,踏み台シート!AF493=1),2,IF(踏み台シート!AF279=1,1,""))),IF(AND(踏み台シート!AF279=1,踏み台シート!AF493=1),2,IF(踏み台シート!AF279=1,1,"")))</f>
        <v/>
      </c>
      <c r="AG69" s="307" t="str">
        <f>IF($AG$8&gt;=DATE(2023,5,8),IF('別紙3-3_要件ﾁｪｯｸﾘｽﾄ(0508以降)'!$C$28="×","",IF(AND(踏み台シート!AG279=1,踏み台シート!AG493=1),2,IF(踏み台シート!AG279=1,1,""))),IF(AND(踏み台シート!AG279=1,踏み台シート!AG493=1),2,IF(踏み台シート!AG279=1,1,"")))</f>
        <v/>
      </c>
      <c r="AH69" s="307" t="str">
        <f>IF($AH$8&gt;=DATE(2023,5,8),IF('別紙3-3_要件ﾁｪｯｸﾘｽﾄ(0508以降)'!$C$28="×","",IF(AND(踏み台シート!AH279=1,踏み台シート!AH493=1),2,IF(踏み台シート!AH279=1,1,""))),IF(AND(踏み台シート!AH279=1,踏み台シート!AH493=1),2,IF(踏み台シート!AH279=1,1,"")))</f>
        <v/>
      </c>
      <c r="AI69" s="307" t="str">
        <f>IF($AI$8&gt;=DATE(2023,5,8),IF('別紙3-3_要件ﾁｪｯｸﾘｽﾄ(0508以降)'!$C$28="×","",IF(AND(踏み台シート!AI279=1,踏み台シート!AI493=1),2,IF(踏み台シート!AI279=1,1,""))),IF(AND(踏み台シート!AI279=1,踏み台シート!AI493=1),2,IF(踏み台シート!AI279=1,1,"")))</f>
        <v/>
      </c>
      <c r="AJ69" s="307" t="str">
        <f>IF($AJ$8&gt;=DATE(2023,5,8),IF('別紙3-3_要件ﾁｪｯｸﾘｽﾄ(0508以降)'!$C$28="×","",IF(AND(踏み台シート!AJ279=1,踏み台シート!AJ493=1),2,IF(踏み台シート!AJ279=1,1,""))),IF(AND(踏み台シート!AJ279=1,踏み台シート!AJ493=1),2,IF(踏み台シート!AJ279=1,1,"")))</f>
        <v/>
      </c>
      <c r="AK69" s="307" t="str">
        <f>IF($AK$8&gt;=DATE(2023,5,8),IF('別紙3-3_要件ﾁｪｯｸﾘｽﾄ(0508以降)'!$C$28="×","",IF(AND(踏み台シート!AK279=1,踏み台シート!AK493=1),2,IF(踏み台シート!AK279=1,1,""))),IF(AND(踏み台シート!AK279=1,踏み台シート!AK493=1),2,IF(踏み台シート!AK279=1,1,"")))</f>
        <v/>
      </c>
      <c r="AL69" s="307" t="str">
        <f>IF($AL$8&gt;=DATE(2023,5,8),IF('別紙3-3_要件ﾁｪｯｸﾘｽﾄ(0508以降)'!$C$28="×","",IF(AND(踏み台シート!AL279=1,踏み台シート!AL493=1),2,IF(踏み台シート!AL279=1,1,""))),IF(AND(踏み台シート!AL279=1,踏み台シート!AL493=1),2,IF(踏み台シート!AL279=1,1,"")))</f>
        <v/>
      </c>
      <c r="AM69" s="307" t="str">
        <f>IF($AM$8&gt;=DATE(2023,5,8),IF('別紙3-3_要件ﾁｪｯｸﾘｽﾄ(0508以降)'!$C$28="×","",IF(AND(踏み台シート!AM279=1,踏み台シート!AM493=1),2,IF(踏み台シート!AM279=1,1,""))),IF(AND(踏み台シート!AM279=1,踏み台シート!AM493=1),2,IF(踏み台シート!AM279=1,1,"")))</f>
        <v/>
      </c>
      <c r="AN69" s="307" t="str">
        <f>IF($AN$8&gt;=DATE(2023,5,8),IF('別紙3-3_要件ﾁｪｯｸﾘｽﾄ(0508以降)'!$C$28="×","",IF(AND(踏み台シート!AN279=1,踏み台シート!AN493=1),2,IF(踏み台シート!AN279=1,1,""))),IF(AND(踏み台シート!AN279=1,踏み台シート!AN493=1),2,IF(踏み台シート!AN279=1,1,"")))</f>
        <v/>
      </c>
      <c r="AO69" s="307" t="str">
        <f>IF($AO$8&gt;=DATE(2023,5,8),IF('別紙3-3_要件ﾁｪｯｸﾘｽﾄ(0508以降)'!$C$28="×","",IF(AND(踏み台シート!AO279=1,踏み台シート!AO493=1),2,IF(踏み台シート!AO279=1,1,""))),IF(AND(踏み台シート!AO279=1,踏み台シート!AO493=1),2,IF(踏み台シート!AO279=1,1,"")))</f>
        <v/>
      </c>
      <c r="AP69" s="307" t="str">
        <f>IF($AP$8&gt;=DATE(2023,5,8),IF('別紙3-3_要件ﾁｪｯｸﾘｽﾄ(0508以降)'!$C$28="×","",IF(AND(踏み台シート!AP279=1,踏み台シート!AP493=1),2,IF(踏み台シート!AP279=1,1,""))),IF(AND(踏み台シート!AP279=1,踏み台シート!AP493=1),2,IF(踏み台シート!AP279=1,1,"")))</f>
        <v/>
      </c>
      <c r="AQ69" s="307" t="str">
        <f>IF($AQ$8&gt;=DATE(2023,5,8),IF('別紙3-3_要件ﾁｪｯｸﾘｽﾄ(0508以降)'!$C$28="×","",IF(AND(踏み台シート!AQ279=1,踏み台シート!AQ493=1),2,IF(踏み台シート!AQ279=1,1,""))),IF(AND(踏み台シート!AQ279=1,踏み台シート!AQ493=1),2,IF(踏み台シート!AQ279=1,1,"")))</f>
        <v/>
      </c>
      <c r="AR69" s="307" t="str">
        <f>IF($AR$8&gt;=DATE(2023,5,8),IF('別紙3-3_要件ﾁｪｯｸﾘｽﾄ(0508以降)'!$C$28="×","",IF(AND(踏み台シート!AR279=1,踏み台シート!AR493=1),2,IF(踏み台シート!AR279=1,1,""))),IF(AND(踏み台シート!AR279=1,踏み台シート!AR493=1),2,IF(踏み台シート!AR279=1,1,"")))</f>
        <v/>
      </c>
      <c r="AS69" s="307" t="str">
        <f>IF($AS$8&gt;=DATE(2023,5,8),IF('別紙3-3_要件ﾁｪｯｸﾘｽﾄ(0508以降)'!$C$28="×","",IF(AND(踏み台シート!AS279=1,踏み台シート!AS493=1),2,IF(踏み台シート!AS279=1,1,""))),IF(AND(踏み台シート!AS279=1,踏み台シート!AS493=1),2,IF(踏み台シート!AS279=1,1,"")))</f>
        <v/>
      </c>
      <c r="AT69" s="307" t="str">
        <f>IF($AT$8&gt;=DATE(2023,5,8),IF('別紙3-3_要件ﾁｪｯｸﾘｽﾄ(0508以降)'!$C$28="×","",IF(AND(踏み台シート!AT279=1,踏み台シート!AT493=1),2,IF(踏み台シート!AT279=1,1,""))),IF(AND(踏み台シート!AT279=1,踏み台シート!AT493=1),2,IF(踏み台シート!AT279=1,1,"")))</f>
        <v/>
      </c>
      <c r="AU69" s="307" t="str">
        <f>IF($AU$8&gt;=DATE(2023,5,8),IF('別紙3-3_要件ﾁｪｯｸﾘｽﾄ(0508以降)'!$C$28="×","",IF(AND(踏み台シート!AU279=1,踏み台シート!AU493=1),2,IF(踏み台シート!AU279=1,1,""))),IF(AND(踏み台シート!AU279=1,踏み台シート!AU493=1),2,IF(踏み台シート!AU279=1,1,"")))</f>
        <v/>
      </c>
      <c r="AV69" s="307" t="str">
        <f>IF($AV$8&gt;=DATE(2023,5,8),IF('別紙3-3_要件ﾁｪｯｸﾘｽﾄ(0508以降)'!$C$28="×","",IF(AND(踏み台シート!AV279=1,踏み台シート!AV493=1),2,IF(踏み台シート!AV279=1,1,""))),IF(AND(踏み台シート!AV279=1,踏み台シート!AV493=1),2,IF(踏み台シート!AV279=1,1,"")))</f>
        <v/>
      </c>
      <c r="AW69" s="307" t="str">
        <f>IF($AW$8&gt;=DATE(2023,5,8),IF('別紙3-3_要件ﾁｪｯｸﾘｽﾄ(0508以降)'!$C$28="×","",IF(AND(踏み台シート!AW279=1,踏み台シート!AW493=1),2,IF(踏み台シート!AW279=1,1,""))),IF(AND(踏み台シート!AW279=1,踏み台シート!AW493=1),2,IF(踏み台シート!AW279=1,1,"")))</f>
        <v/>
      </c>
      <c r="AX69" s="307" t="str">
        <f>IF($AX$8&gt;=DATE(2023,5,8),IF('別紙3-3_要件ﾁｪｯｸﾘｽﾄ(0508以降)'!$C$28="×","",IF(AND(踏み台シート!AX279=1,踏み台シート!AX493=1),2,IF(踏み台シート!AX279=1,1,""))),IF(AND(踏み台シート!AX279=1,踏み台シート!AX493=1),2,IF(踏み台シート!AX279=1,1,"")))</f>
        <v/>
      </c>
      <c r="AY69" s="307" t="str">
        <f>IF($AY$8&gt;=DATE(2023,5,8),IF('別紙3-3_要件ﾁｪｯｸﾘｽﾄ(0508以降)'!$C$28="×","",IF(AND(踏み台シート!AY279=1,踏み台シート!AY493=1),2,IF(踏み台シート!AY279=1,1,""))),IF(AND(踏み台シート!AY279=1,踏み台シート!AY493=1),2,IF(踏み台シート!AY279=1,1,"")))</f>
        <v/>
      </c>
      <c r="AZ69" s="307" t="str">
        <f>IF($AZ$8&gt;=DATE(2023,5,8),IF('別紙3-3_要件ﾁｪｯｸﾘｽﾄ(0508以降)'!$C$28="×","",IF(AND(踏み台シート!AZ279=1,踏み台シート!AZ493=1),2,IF(踏み台シート!AZ279=1,1,""))),IF(AND(踏み台シート!AZ279=1,踏み台シート!AZ493=1),2,IF(踏み台シート!AZ279=1,1,"")))</f>
        <v/>
      </c>
      <c r="BA69" s="307" t="str">
        <f>IF($BA$8&gt;=DATE(2023,5,8),IF('別紙3-3_要件ﾁｪｯｸﾘｽﾄ(0508以降)'!$C$28="×","",IF(AND(踏み台シート!BA279=1,踏み台シート!BA493=1),2,IF(踏み台シート!BA279=1,1,""))),IF(AND(踏み台シート!BA279=1,踏み台シート!BA493=1),2,IF(踏み台シート!BA279=1,1,"")))</f>
        <v/>
      </c>
      <c r="BB69" s="311" t="str">
        <f t="shared" si="6"/>
        <v/>
      </c>
      <c r="BC69" s="300" t="str">
        <f t="shared" si="7"/>
        <v/>
      </c>
      <c r="BD69" s="300" t="str">
        <f t="shared" si="8"/>
        <v/>
      </c>
    </row>
    <row r="70" spans="1:56" ht="24" hidden="1" customHeight="1">
      <c r="A70" s="307" t="str">
        <f t="shared" si="9"/>
        <v/>
      </c>
      <c r="B70" s="313" t="str">
        <f>IF('別紙3-1_区分⑤所要額内訳'!B72="","",'別紙3-1_区分⑤所要額内訳'!B72)</f>
        <v/>
      </c>
      <c r="C70" s="307" t="str">
        <f>IF('別紙3-1_区分⑤所要額内訳'!C72="","",'別紙3-1_区分⑤所要額内訳'!C72)</f>
        <v/>
      </c>
      <c r="D70" s="307">
        <f>IF($D$8&gt;=DATE(2023,5,8),IF('別紙3-3_要件ﾁｪｯｸﾘｽﾄ(0508以降)'!$C$28="×","",IF(AND(踏み台シート!D280=1,踏み台シート!D494=1),2,IF(踏み台シート!D280=1,1,""))),IF(AND(踏み台シート!D280=1,踏み台シート!D494=1),2,IF(踏み台シート!D280=1,1,"")))</f>
        <v>1</v>
      </c>
      <c r="E70" s="307" t="str">
        <f>IF($E$8&gt;=DATE(2023,5,8),IF('別紙3-3_要件ﾁｪｯｸﾘｽﾄ(0508以降)'!$C$28="×","",IF(AND(踏み台シート!E280=1,踏み台シート!E494=1),2,IF(踏み台シート!E280=1,1,""))),IF(AND(踏み台シート!E280=1,踏み台シート!E494=1),2,IF(踏み台シート!E280=1,1,"")))</f>
        <v/>
      </c>
      <c r="F70" s="307" t="str">
        <f>IF($F$8&gt;=DATE(2023,5,8),IF('別紙3-3_要件ﾁｪｯｸﾘｽﾄ(0508以降)'!$C$28="×","",IF(AND(踏み台シート!F280=1,踏み台シート!F494=1),2,IF(踏み台シート!F280=1,1,""))),IF(AND(踏み台シート!F280=1,踏み台シート!F494=1),2,IF(踏み台シート!F280=1,1,"")))</f>
        <v/>
      </c>
      <c r="G70" s="307" t="str">
        <f>IF($G$8&gt;=DATE(2023,5,8),IF('別紙3-3_要件ﾁｪｯｸﾘｽﾄ(0508以降)'!$C$28="×","",IF(AND(踏み台シート!G280=1,踏み台シート!G494=1),2,IF(踏み台シート!G280=1,1,""))),IF(AND(踏み台シート!G280=1,踏み台シート!G494=1),2,IF(踏み台シート!G280=1,1,"")))</f>
        <v/>
      </c>
      <c r="H70" s="307" t="str">
        <f>IF($H$8&gt;=DATE(2023,5,8),IF('別紙3-3_要件ﾁｪｯｸﾘｽﾄ(0508以降)'!$C$28="×","",IF(AND(踏み台シート!H280=1,踏み台シート!H494=1),2,IF(踏み台シート!H280=1,1,""))),IF(AND(踏み台シート!H280=1,踏み台シート!H494=1),2,IF(踏み台シート!H280=1,1,"")))</f>
        <v/>
      </c>
      <c r="I70" s="307" t="str">
        <f>IF($I$8&gt;=DATE(2023,5,8),IF('別紙3-3_要件ﾁｪｯｸﾘｽﾄ(0508以降)'!$C$28="×","",IF(AND(踏み台シート!I280=1,踏み台シート!I494=1),2,IF(踏み台シート!I280=1,1,""))),IF(AND(踏み台シート!I280=1,踏み台シート!I494=1),2,IF(踏み台シート!I280=1,1,"")))</f>
        <v/>
      </c>
      <c r="J70" s="307" t="str">
        <f>IF($J$8&gt;=DATE(2023,5,8),IF('別紙3-3_要件ﾁｪｯｸﾘｽﾄ(0508以降)'!$C$28="×","",IF(AND(踏み台シート!J280=1,踏み台シート!J494=1),2,IF(踏み台シート!J280=1,1,""))),IF(AND(踏み台シート!J280=1,踏み台シート!J494=1),2,IF(踏み台シート!J280=1,1,"")))</f>
        <v/>
      </c>
      <c r="K70" s="307" t="str">
        <f>IF($K$8&gt;=DATE(2023,5,8),IF('別紙3-3_要件ﾁｪｯｸﾘｽﾄ(0508以降)'!$C$28="×","",IF(AND(踏み台シート!K280=1,踏み台シート!K494=1),2,IF(踏み台シート!K280=1,1,""))),IF(AND(踏み台シート!K280=1,踏み台シート!K494=1),2,IF(踏み台シート!K280=1,1,"")))</f>
        <v/>
      </c>
      <c r="L70" s="307" t="str">
        <f>IF($L$8&gt;=DATE(2023,5,8),IF('別紙3-3_要件ﾁｪｯｸﾘｽﾄ(0508以降)'!$C$28="×","",IF(AND(踏み台シート!L280=1,踏み台シート!L494=1),2,IF(踏み台シート!L280=1,1,""))),IF(AND(踏み台シート!L280=1,踏み台シート!L494=1),2,IF(踏み台シート!L280=1,1,"")))</f>
        <v/>
      </c>
      <c r="M70" s="307" t="str">
        <f>IF($M$8&gt;=DATE(2023,5,8),IF('別紙3-3_要件ﾁｪｯｸﾘｽﾄ(0508以降)'!$C$28="×","",IF(AND(踏み台シート!M280=1,踏み台シート!M494=1),2,IF(踏み台シート!M280=1,1,""))),IF(AND(踏み台シート!M280=1,踏み台シート!M494=1),2,IF(踏み台シート!M280=1,1,"")))</f>
        <v/>
      </c>
      <c r="N70" s="307" t="str">
        <f>IF($N$8&gt;=DATE(2023,5,8),IF('別紙3-3_要件ﾁｪｯｸﾘｽﾄ(0508以降)'!$C$28="×","",IF(AND(踏み台シート!N280=1,踏み台シート!N494=1),2,IF(踏み台シート!N280=1,1,""))),IF(AND(踏み台シート!N280=1,踏み台シート!N494=1),2,IF(踏み台シート!N280=1,1,"")))</f>
        <v/>
      </c>
      <c r="O70" s="307" t="str">
        <f>IF($O$8&gt;=DATE(2023,5,8),IF('別紙3-3_要件ﾁｪｯｸﾘｽﾄ(0508以降)'!$C$28="×","",IF(AND(踏み台シート!O280=1,踏み台シート!O494=1),2,IF(踏み台シート!O280=1,1,""))),IF(AND(踏み台シート!O280=1,踏み台シート!O494=1),2,IF(踏み台シート!O280=1,1,"")))</f>
        <v/>
      </c>
      <c r="P70" s="307" t="str">
        <f>IF($P$8&gt;=DATE(2023,5,8),IF('別紙3-3_要件ﾁｪｯｸﾘｽﾄ(0508以降)'!$C$28="×","",IF(AND(踏み台シート!P280=1,踏み台シート!P494=1),2,IF(踏み台シート!P280=1,1,""))),IF(AND(踏み台シート!P280=1,踏み台シート!P494=1),2,IF(踏み台シート!P280=1,1,"")))</f>
        <v/>
      </c>
      <c r="Q70" s="307" t="str">
        <f>IF($Q$8&gt;=DATE(2023,5,8),IF('別紙3-3_要件ﾁｪｯｸﾘｽﾄ(0508以降)'!$C$28="×","",IF(AND(踏み台シート!Q280=1,踏み台シート!Q494=1),2,IF(踏み台シート!Q280=1,1,""))),IF(AND(踏み台シート!Q280=1,踏み台シート!Q494=1),2,IF(踏み台シート!Q280=1,1,"")))</f>
        <v/>
      </c>
      <c r="R70" s="307" t="str">
        <f>IF($R$8&gt;=DATE(2023,5,8),IF('別紙3-3_要件ﾁｪｯｸﾘｽﾄ(0508以降)'!$C$28="×","",IF(AND(踏み台シート!R280=1,踏み台シート!R494=1),2,IF(踏み台シート!R280=1,1,""))),IF(AND(踏み台シート!R280=1,踏み台シート!R494=1),2,IF(踏み台シート!R280=1,1,"")))</f>
        <v/>
      </c>
      <c r="S70" s="307" t="str">
        <f>IF($S$8&gt;=DATE(2023,5,8),IF('別紙3-3_要件ﾁｪｯｸﾘｽﾄ(0508以降)'!$C$28="×","",IF(AND(踏み台シート!S280=1,踏み台シート!S494=1),2,IF(踏み台シート!S280=1,1,""))),IF(AND(踏み台シート!S280=1,踏み台シート!S494=1),2,IF(踏み台シート!S280=1,1,"")))</f>
        <v/>
      </c>
      <c r="T70" s="307" t="str">
        <f>IF($T$8&gt;=DATE(2023,5,8),IF('別紙3-3_要件ﾁｪｯｸﾘｽﾄ(0508以降)'!$C$28="×","",IF(AND(踏み台シート!T280=1,踏み台シート!T494=1),2,IF(踏み台シート!T280=1,1,""))),IF(AND(踏み台シート!T280=1,踏み台シート!T494=1),2,IF(踏み台シート!T280=1,1,"")))</f>
        <v/>
      </c>
      <c r="U70" s="307" t="str">
        <f>IF($U$8&gt;=DATE(2023,5,8),IF('別紙3-3_要件ﾁｪｯｸﾘｽﾄ(0508以降)'!$C$28="×","",IF(AND(踏み台シート!U280=1,踏み台シート!U494=1),2,IF(踏み台シート!U280=1,1,""))),IF(AND(踏み台シート!U280=1,踏み台シート!U494=1),2,IF(踏み台シート!U280=1,1,"")))</f>
        <v/>
      </c>
      <c r="V70" s="307" t="str">
        <f>IF($V$8&gt;=DATE(2023,5,8),IF('別紙3-3_要件ﾁｪｯｸﾘｽﾄ(0508以降)'!$C$28="×","",IF(AND(踏み台シート!V280=1,踏み台シート!V494=1),2,IF(踏み台シート!V280=1,1,""))),IF(AND(踏み台シート!V280=1,踏み台シート!V494=1),2,IF(踏み台シート!V280=1,1,"")))</f>
        <v/>
      </c>
      <c r="W70" s="307" t="str">
        <f>IF($W$8&gt;=DATE(2023,5,8),IF('別紙3-3_要件ﾁｪｯｸﾘｽﾄ(0508以降)'!$C$28="×","",IF(AND(踏み台シート!W280=1,踏み台シート!W494=1),2,IF(踏み台シート!W280=1,1,""))),IF(AND(踏み台シート!W280=1,踏み台シート!W494=1),2,IF(踏み台シート!W280=1,1,"")))</f>
        <v/>
      </c>
      <c r="X70" s="307" t="str">
        <f>IF($X$8&gt;=DATE(2023,5,8),IF('別紙3-3_要件ﾁｪｯｸﾘｽﾄ(0508以降)'!$C$28="×","",IF(AND(踏み台シート!X280=1,踏み台シート!X494=1),2,IF(踏み台シート!X280=1,1,""))),IF(AND(踏み台シート!X280=1,踏み台シート!X494=1),2,IF(踏み台シート!X280=1,1,"")))</f>
        <v/>
      </c>
      <c r="Y70" s="307" t="str">
        <f>IF($Y$8&gt;=DATE(2023,5,8),IF('別紙3-3_要件ﾁｪｯｸﾘｽﾄ(0508以降)'!$C$28="×","",IF(AND(踏み台シート!Y280=1,踏み台シート!Y494=1),2,IF(踏み台シート!Y280=1,1,""))),IF(AND(踏み台シート!Y280=1,踏み台シート!Y494=1),2,IF(踏み台シート!Y280=1,1,"")))</f>
        <v/>
      </c>
      <c r="Z70" s="307" t="str">
        <f>IF($Z$8&gt;=DATE(2023,5,8),IF('別紙3-3_要件ﾁｪｯｸﾘｽﾄ(0508以降)'!$C$28="×","",IF(AND(踏み台シート!Z280=1,踏み台シート!Z494=1),2,IF(踏み台シート!Z280=1,1,""))),IF(AND(踏み台シート!Z280=1,踏み台シート!Z494=1),2,IF(踏み台シート!Z280=1,1,"")))</f>
        <v/>
      </c>
      <c r="AA70" s="307" t="str">
        <f>IF($AA$8&gt;=DATE(2023,5,8),IF('別紙3-3_要件ﾁｪｯｸﾘｽﾄ(0508以降)'!$C$28="×","",IF(AND(踏み台シート!AA280=1,踏み台シート!AA494=1),2,IF(踏み台シート!AA280=1,1,""))),IF(AND(踏み台シート!AA280=1,踏み台シート!AA494=1),2,IF(踏み台シート!AA280=1,1,"")))</f>
        <v/>
      </c>
      <c r="AB70" s="307" t="str">
        <f>IF($AB$8&gt;=DATE(2023,5,8),IF('別紙3-3_要件ﾁｪｯｸﾘｽﾄ(0508以降)'!$C$28="×","",IF(AND(踏み台シート!AB280=1,踏み台シート!AB494=1),2,IF(踏み台シート!AB280=1,1,""))),IF(AND(踏み台シート!AB280=1,踏み台シート!AB494=1),2,IF(踏み台シート!AB280=1,1,"")))</f>
        <v/>
      </c>
      <c r="AC70" s="307" t="str">
        <f>IF($AC$8&gt;=DATE(2023,5,8),IF('別紙3-3_要件ﾁｪｯｸﾘｽﾄ(0508以降)'!$C$28="×","",IF(AND(踏み台シート!AC280=1,踏み台シート!AC494=1),2,IF(踏み台シート!AC280=1,1,""))),IF(AND(踏み台シート!AC280=1,踏み台シート!AC494=1),2,IF(踏み台シート!AC280=1,1,"")))</f>
        <v/>
      </c>
      <c r="AD70" s="307" t="str">
        <f>IF($AD$8&gt;=DATE(2023,5,8),IF('別紙3-3_要件ﾁｪｯｸﾘｽﾄ(0508以降)'!$C$28="×","",IF(AND(踏み台シート!AD280=1,踏み台シート!AD494=1),2,IF(踏み台シート!AD280=1,1,""))),IF(AND(踏み台シート!AD280=1,踏み台シート!AD494=1),2,IF(踏み台シート!AD280=1,1,"")))</f>
        <v/>
      </c>
      <c r="AE70" s="307" t="str">
        <f>IF($AE$8&gt;=DATE(2023,5,8),IF('別紙3-3_要件ﾁｪｯｸﾘｽﾄ(0508以降)'!$C$28="×","",IF(AND(踏み台シート!AE280=1,踏み台シート!AE494=1),2,IF(踏み台シート!AE280=1,1,""))),IF(AND(踏み台シート!AE280=1,踏み台シート!AE494=1),2,IF(踏み台シート!AE280=1,1,"")))</f>
        <v/>
      </c>
      <c r="AF70" s="307" t="str">
        <f>IF($AF$8&gt;=DATE(2023,5,8),IF('別紙3-3_要件ﾁｪｯｸﾘｽﾄ(0508以降)'!$C$28="×","",IF(AND(踏み台シート!AF280=1,踏み台シート!AF494=1),2,IF(踏み台シート!AF280=1,1,""))),IF(AND(踏み台シート!AF280=1,踏み台シート!AF494=1),2,IF(踏み台シート!AF280=1,1,"")))</f>
        <v/>
      </c>
      <c r="AG70" s="307" t="str">
        <f>IF($AG$8&gt;=DATE(2023,5,8),IF('別紙3-3_要件ﾁｪｯｸﾘｽﾄ(0508以降)'!$C$28="×","",IF(AND(踏み台シート!AG280=1,踏み台シート!AG494=1),2,IF(踏み台シート!AG280=1,1,""))),IF(AND(踏み台シート!AG280=1,踏み台シート!AG494=1),2,IF(踏み台シート!AG280=1,1,"")))</f>
        <v/>
      </c>
      <c r="AH70" s="307" t="str">
        <f>IF($AH$8&gt;=DATE(2023,5,8),IF('別紙3-3_要件ﾁｪｯｸﾘｽﾄ(0508以降)'!$C$28="×","",IF(AND(踏み台シート!AH280=1,踏み台シート!AH494=1),2,IF(踏み台シート!AH280=1,1,""))),IF(AND(踏み台シート!AH280=1,踏み台シート!AH494=1),2,IF(踏み台シート!AH280=1,1,"")))</f>
        <v/>
      </c>
      <c r="AI70" s="307" t="str">
        <f>IF($AI$8&gt;=DATE(2023,5,8),IF('別紙3-3_要件ﾁｪｯｸﾘｽﾄ(0508以降)'!$C$28="×","",IF(AND(踏み台シート!AI280=1,踏み台シート!AI494=1),2,IF(踏み台シート!AI280=1,1,""))),IF(AND(踏み台シート!AI280=1,踏み台シート!AI494=1),2,IF(踏み台シート!AI280=1,1,"")))</f>
        <v/>
      </c>
      <c r="AJ70" s="307" t="str">
        <f>IF($AJ$8&gt;=DATE(2023,5,8),IF('別紙3-3_要件ﾁｪｯｸﾘｽﾄ(0508以降)'!$C$28="×","",IF(AND(踏み台シート!AJ280=1,踏み台シート!AJ494=1),2,IF(踏み台シート!AJ280=1,1,""))),IF(AND(踏み台シート!AJ280=1,踏み台シート!AJ494=1),2,IF(踏み台シート!AJ280=1,1,"")))</f>
        <v/>
      </c>
      <c r="AK70" s="307" t="str">
        <f>IF($AK$8&gt;=DATE(2023,5,8),IF('別紙3-3_要件ﾁｪｯｸﾘｽﾄ(0508以降)'!$C$28="×","",IF(AND(踏み台シート!AK280=1,踏み台シート!AK494=1),2,IF(踏み台シート!AK280=1,1,""))),IF(AND(踏み台シート!AK280=1,踏み台シート!AK494=1),2,IF(踏み台シート!AK280=1,1,"")))</f>
        <v/>
      </c>
      <c r="AL70" s="307" t="str">
        <f>IF($AL$8&gt;=DATE(2023,5,8),IF('別紙3-3_要件ﾁｪｯｸﾘｽﾄ(0508以降)'!$C$28="×","",IF(AND(踏み台シート!AL280=1,踏み台シート!AL494=1),2,IF(踏み台シート!AL280=1,1,""))),IF(AND(踏み台シート!AL280=1,踏み台シート!AL494=1),2,IF(踏み台シート!AL280=1,1,"")))</f>
        <v/>
      </c>
      <c r="AM70" s="307" t="str">
        <f>IF($AM$8&gt;=DATE(2023,5,8),IF('別紙3-3_要件ﾁｪｯｸﾘｽﾄ(0508以降)'!$C$28="×","",IF(AND(踏み台シート!AM280=1,踏み台シート!AM494=1),2,IF(踏み台シート!AM280=1,1,""))),IF(AND(踏み台シート!AM280=1,踏み台シート!AM494=1),2,IF(踏み台シート!AM280=1,1,"")))</f>
        <v/>
      </c>
      <c r="AN70" s="307" t="str">
        <f>IF($AN$8&gt;=DATE(2023,5,8),IF('別紙3-3_要件ﾁｪｯｸﾘｽﾄ(0508以降)'!$C$28="×","",IF(AND(踏み台シート!AN280=1,踏み台シート!AN494=1),2,IF(踏み台シート!AN280=1,1,""))),IF(AND(踏み台シート!AN280=1,踏み台シート!AN494=1),2,IF(踏み台シート!AN280=1,1,"")))</f>
        <v/>
      </c>
      <c r="AO70" s="307" t="str">
        <f>IF($AO$8&gt;=DATE(2023,5,8),IF('別紙3-3_要件ﾁｪｯｸﾘｽﾄ(0508以降)'!$C$28="×","",IF(AND(踏み台シート!AO280=1,踏み台シート!AO494=1),2,IF(踏み台シート!AO280=1,1,""))),IF(AND(踏み台シート!AO280=1,踏み台シート!AO494=1),2,IF(踏み台シート!AO280=1,1,"")))</f>
        <v/>
      </c>
      <c r="AP70" s="307" t="str">
        <f>IF($AP$8&gt;=DATE(2023,5,8),IF('別紙3-3_要件ﾁｪｯｸﾘｽﾄ(0508以降)'!$C$28="×","",IF(AND(踏み台シート!AP280=1,踏み台シート!AP494=1),2,IF(踏み台シート!AP280=1,1,""))),IF(AND(踏み台シート!AP280=1,踏み台シート!AP494=1),2,IF(踏み台シート!AP280=1,1,"")))</f>
        <v/>
      </c>
      <c r="AQ70" s="307" t="str">
        <f>IF($AQ$8&gt;=DATE(2023,5,8),IF('別紙3-3_要件ﾁｪｯｸﾘｽﾄ(0508以降)'!$C$28="×","",IF(AND(踏み台シート!AQ280=1,踏み台シート!AQ494=1),2,IF(踏み台シート!AQ280=1,1,""))),IF(AND(踏み台シート!AQ280=1,踏み台シート!AQ494=1),2,IF(踏み台シート!AQ280=1,1,"")))</f>
        <v/>
      </c>
      <c r="AR70" s="307" t="str">
        <f>IF($AR$8&gt;=DATE(2023,5,8),IF('別紙3-3_要件ﾁｪｯｸﾘｽﾄ(0508以降)'!$C$28="×","",IF(AND(踏み台シート!AR280=1,踏み台シート!AR494=1),2,IF(踏み台シート!AR280=1,1,""))),IF(AND(踏み台シート!AR280=1,踏み台シート!AR494=1),2,IF(踏み台シート!AR280=1,1,"")))</f>
        <v/>
      </c>
      <c r="AS70" s="307" t="str">
        <f>IF($AS$8&gt;=DATE(2023,5,8),IF('別紙3-3_要件ﾁｪｯｸﾘｽﾄ(0508以降)'!$C$28="×","",IF(AND(踏み台シート!AS280=1,踏み台シート!AS494=1),2,IF(踏み台シート!AS280=1,1,""))),IF(AND(踏み台シート!AS280=1,踏み台シート!AS494=1),2,IF(踏み台シート!AS280=1,1,"")))</f>
        <v/>
      </c>
      <c r="AT70" s="307" t="str">
        <f>IF($AT$8&gt;=DATE(2023,5,8),IF('別紙3-3_要件ﾁｪｯｸﾘｽﾄ(0508以降)'!$C$28="×","",IF(AND(踏み台シート!AT280=1,踏み台シート!AT494=1),2,IF(踏み台シート!AT280=1,1,""))),IF(AND(踏み台シート!AT280=1,踏み台シート!AT494=1),2,IF(踏み台シート!AT280=1,1,"")))</f>
        <v/>
      </c>
      <c r="AU70" s="307" t="str">
        <f>IF($AU$8&gt;=DATE(2023,5,8),IF('別紙3-3_要件ﾁｪｯｸﾘｽﾄ(0508以降)'!$C$28="×","",IF(AND(踏み台シート!AU280=1,踏み台シート!AU494=1),2,IF(踏み台シート!AU280=1,1,""))),IF(AND(踏み台シート!AU280=1,踏み台シート!AU494=1),2,IF(踏み台シート!AU280=1,1,"")))</f>
        <v/>
      </c>
      <c r="AV70" s="307" t="str">
        <f>IF($AV$8&gt;=DATE(2023,5,8),IF('別紙3-3_要件ﾁｪｯｸﾘｽﾄ(0508以降)'!$C$28="×","",IF(AND(踏み台シート!AV280=1,踏み台シート!AV494=1),2,IF(踏み台シート!AV280=1,1,""))),IF(AND(踏み台シート!AV280=1,踏み台シート!AV494=1),2,IF(踏み台シート!AV280=1,1,"")))</f>
        <v/>
      </c>
      <c r="AW70" s="307" t="str">
        <f>IF($AW$8&gt;=DATE(2023,5,8),IF('別紙3-3_要件ﾁｪｯｸﾘｽﾄ(0508以降)'!$C$28="×","",IF(AND(踏み台シート!AW280=1,踏み台シート!AW494=1),2,IF(踏み台シート!AW280=1,1,""))),IF(AND(踏み台シート!AW280=1,踏み台シート!AW494=1),2,IF(踏み台シート!AW280=1,1,"")))</f>
        <v/>
      </c>
      <c r="AX70" s="307" t="str">
        <f>IF($AX$8&gt;=DATE(2023,5,8),IF('別紙3-3_要件ﾁｪｯｸﾘｽﾄ(0508以降)'!$C$28="×","",IF(AND(踏み台シート!AX280=1,踏み台シート!AX494=1),2,IF(踏み台シート!AX280=1,1,""))),IF(AND(踏み台シート!AX280=1,踏み台シート!AX494=1),2,IF(踏み台シート!AX280=1,1,"")))</f>
        <v/>
      </c>
      <c r="AY70" s="307" t="str">
        <f>IF($AY$8&gt;=DATE(2023,5,8),IF('別紙3-3_要件ﾁｪｯｸﾘｽﾄ(0508以降)'!$C$28="×","",IF(AND(踏み台シート!AY280=1,踏み台シート!AY494=1),2,IF(踏み台シート!AY280=1,1,""))),IF(AND(踏み台シート!AY280=1,踏み台シート!AY494=1),2,IF(踏み台シート!AY280=1,1,"")))</f>
        <v/>
      </c>
      <c r="AZ70" s="307" t="str">
        <f>IF($AZ$8&gt;=DATE(2023,5,8),IF('別紙3-3_要件ﾁｪｯｸﾘｽﾄ(0508以降)'!$C$28="×","",IF(AND(踏み台シート!AZ280=1,踏み台シート!AZ494=1),2,IF(踏み台シート!AZ280=1,1,""))),IF(AND(踏み台シート!AZ280=1,踏み台シート!AZ494=1),2,IF(踏み台シート!AZ280=1,1,"")))</f>
        <v/>
      </c>
      <c r="BA70" s="307" t="str">
        <f>IF($BA$8&gt;=DATE(2023,5,8),IF('別紙3-3_要件ﾁｪｯｸﾘｽﾄ(0508以降)'!$C$28="×","",IF(AND(踏み台シート!BA280=1,踏み台シート!BA494=1),2,IF(踏み台シート!BA280=1,1,""))),IF(AND(踏み台シート!BA280=1,踏み台シート!BA494=1),2,IF(踏み台シート!BA280=1,1,"")))</f>
        <v/>
      </c>
      <c r="BB70" s="311" t="str">
        <f t="shared" si="6"/>
        <v/>
      </c>
      <c r="BC70" s="300" t="str">
        <f t="shared" si="7"/>
        <v/>
      </c>
      <c r="BD70" s="300" t="str">
        <f t="shared" si="8"/>
        <v/>
      </c>
    </row>
    <row r="71" spans="1:56" ht="24" hidden="1" customHeight="1">
      <c r="A71" s="307" t="str">
        <f t="shared" si="9"/>
        <v/>
      </c>
      <c r="B71" s="313" t="str">
        <f>IF('別紙3-1_区分⑤所要額内訳'!B73="","",'別紙3-1_区分⑤所要額内訳'!B73)</f>
        <v/>
      </c>
      <c r="C71" s="307" t="str">
        <f>IF('別紙3-1_区分⑤所要額内訳'!C73="","",'別紙3-1_区分⑤所要額内訳'!C73)</f>
        <v/>
      </c>
      <c r="D71" s="307">
        <f>IF($D$8&gt;=DATE(2023,5,8),IF('別紙3-3_要件ﾁｪｯｸﾘｽﾄ(0508以降)'!$C$28="×","",IF(AND(踏み台シート!D281=1,踏み台シート!D495=1),2,IF(踏み台シート!D281=1,1,""))),IF(AND(踏み台シート!D281=1,踏み台シート!D495=1),2,IF(踏み台シート!D281=1,1,"")))</f>
        <v>1</v>
      </c>
      <c r="E71" s="307" t="str">
        <f>IF($E$8&gt;=DATE(2023,5,8),IF('別紙3-3_要件ﾁｪｯｸﾘｽﾄ(0508以降)'!$C$28="×","",IF(AND(踏み台シート!E281=1,踏み台シート!E495=1),2,IF(踏み台シート!E281=1,1,""))),IF(AND(踏み台シート!E281=1,踏み台シート!E495=1),2,IF(踏み台シート!E281=1,1,"")))</f>
        <v/>
      </c>
      <c r="F71" s="307" t="str">
        <f>IF($F$8&gt;=DATE(2023,5,8),IF('別紙3-3_要件ﾁｪｯｸﾘｽﾄ(0508以降)'!$C$28="×","",IF(AND(踏み台シート!F281=1,踏み台シート!F495=1),2,IF(踏み台シート!F281=1,1,""))),IF(AND(踏み台シート!F281=1,踏み台シート!F495=1),2,IF(踏み台シート!F281=1,1,"")))</f>
        <v/>
      </c>
      <c r="G71" s="307" t="str">
        <f>IF($G$8&gt;=DATE(2023,5,8),IF('別紙3-3_要件ﾁｪｯｸﾘｽﾄ(0508以降)'!$C$28="×","",IF(AND(踏み台シート!G281=1,踏み台シート!G495=1),2,IF(踏み台シート!G281=1,1,""))),IF(AND(踏み台シート!G281=1,踏み台シート!G495=1),2,IF(踏み台シート!G281=1,1,"")))</f>
        <v/>
      </c>
      <c r="H71" s="307" t="str">
        <f>IF($H$8&gt;=DATE(2023,5,8),IF('別紙3-3_要件ﾁｪｯｸﾘｽﾄ(0508以降)'!$C$28="×","",IF(AND(踏み台シート!H281=1,踏み台シート!H495=1),2,IF(踏み台シート!H281=1,1,""))),IF(AND(踏み台シート!H281=1,踏み台シート!H495=1),2,IF(踏み台シート!H281=1,1,"")))</f>
        <v/>
      </c>
      <c r="I71" s="307" t="str">
        <f>IF($I$8&gt;=DATE(2023,5,8),IF('別紙3-3_要件ﾁｪｯｸﾘｽﾄ(0508以降)'!$C$28="×","",IF(AND(踏み台シート!I281=1,踏み台シート!I495=1),2,IF(踏み台シート!I281=1,1,""))),IF(AND(踏み台シート!I281=1,踏み台シート!I495=1),2,IF(踏み台シート!I281=1,1,"")))</f>
        <v/>
      </c>
      <c r="J71" s="307" t="str">
        <f>IF($J$8&gt;=DATE(2023,5,8),IF('別紙3-3_要件ﾁｪｯｸﾘｽﾄ(0508以降)'!$C$28="×","",IF(AND(踏み台シート!J281=1,踏み台シート!J495=1),2,IF(踏み台シート!J281=1,1,""))),IF(AND(踏み台シート!J281=1,踏み台シート!J495=1),2,IF(踏み台シート!J281=1,1,"")))</f>
        <v/>
      </c>
      <c r="K71" s="307" t="str">
        <f>IF($K$8&gt;=DATE(2023,5,8),IF('別紙3-3_要件ﾁｪｯｸﾘｽﾄ(0508以降)'!$C$28="×","",IF(AND(踏み台シート!K281=1,踏み台シート!K495=1),2,IF(踏み台シート!K281=1,1,""))),IF(AND(踏み台シート!K281=1,踏み台シート!K495=1),2,IF(踏み台シート!K281=1,1,"")))</f>
        <v/>
      </c>
      <c r="L71" s="307" t="str">
        <f>IF($L$8&gt;=DATE(2023,5,8),IF('別紙3-3_要件ﾁｪｯｸﾘｽﾄ(0508以降)'!$C$28="×","",IF(AND(踏み台シート!L281=1,踏み台シート!L495=1),2,IF(踏み台シート!L281=1,1,""))),IF(AND(踏み台シート!L281=1,踏み台シート!L495=1),2,IF(踏み台シート!L281=1,1,"")))</f>
        <v/>
      </c>
      <c r="M71" s="307" t="str">
        <f>IF($M$8&gt;=DATE(2023,5,8),IF('別紙3-3_要件ﾁｪｯｸﾘｽﾄ(0508以降)'!$C$28="×","",IF(AND(踏み台シート!M281=1,踏み台シート!M495=1),2,IF(踏み台シート!M281=1,1,""))),IF(AND(踏み台シート!M281=1,踏み台シート!M495=1),2,IF(踏み台シート!M281=1,1,"")))</f>
        <v/>
      </c>
      <c r="N71" s="307" t="str">
        <f>IF($N$8&gt;=DATE(2023,5,8),IF('別紙3-3_要件ﾁｪｯｸﾘｽﾄ(0508以降)'!$C$28="×","",IF(AND(踏み台シート!N281=1,踏み台シート!N495=1),2,IF(踏み台シート!N281=1,1,""))),IF(AND(踏み台シート!N281=1,踏み台シート!N495=1),2,IF(踏み台シート!N281=1,1,"")))</f>
        <v/>
      </c>
      <c r="O71" s="307" t="str">
        <f>IF($O$8&gt;=DATE(2023,5,8),IF('別紙3-3_要件ﾁｪｯｸﾘｽﾄ(0508以降)'!$C$28="×","",IF(AND(踏み台シート!O281=1,踏み台シート!O495=1),2,IF(踏み台シート!O281=1,1,""))),IF(AND(踏み台シート!O281=1,踏み台シート!O495=1),2,IF(踏み台シート!O281=1,1,"")))</f>
        <v/>
      </c>
      <c r="P71" s="307" t="str">
        <f>IF($P$8&gt;=DATE(2023,5,8),IF('別紙3-3_要件ﾁｪｯｸﾘｽﾄ(0508以降)'!$C$28="×","",IF(AND(踏み台シート!P281=1,踏み台シート!P495=1),2,IF(踏み台シート!P281=1,1,""))),IF(AND(踏み台シート!P281=1,踏み台シート!P495=1),2,IF(踏み台シート!P281=1,1,"")))</f>
        <v/>
      </c>
      <c r="Q71" s="307" t="str">
        <f>IF($Q$8&gt;=DATE(2023,5,8),IF('別紙3-3_要件ﾁｪｯｸﾘｽﾄ(0508以降)'!$C$28="×","",IF(AND(踏み台シート!Q281=1,踏み台シート!Q495=1),2,IF(踏み台シート!Q281=1,1,""))),IF(AND(踏み台シート!Q281=1,踏み台シート!Q495=1),2,IF(踏み台シート!Q281=1,1,"")))</f>
        <v/>
      </c>
      <c r="R71" s="307" t="str">
        <f>IF($R$8&gt;=DATE(2023,5,8),IF('別紙3-3_要件ﾁｪｯｸﾘｽﾄ(0508以降)'!$C$28="×","",IF(AND(踏み台シート!R281=1,踏み台シート!R495=1),2,IF(踏み台シート!R281=1,1,""))),IF(AND(踏み台シート!R281=1,踏み台シート!R495=1),2,IF(踏み台シート!R281=1,1,"")))</f>
        <v/>
      </c>
      <c r="S71" s="307" t="str">
        <f>IF($S$8&gt;=DATE(2023,5,8),IF('別紙3-3_要件ﾁｪｯｸﾘｽﾄ(0508以降)'!$C$28="×","",IF(AND(踏み台シート!S281=1,踏み台シート!S495=1),2,IF(踏み台シート!S281=1,1,""))),IF(AND(踏み台シート!S281=1,踏み台シート!S495=1),2,IF(踏み台シート!S281=1,1,"")))</f>
        <v/>
      </c>
      <c r="T71" s="307" t="str">
        <f>IF($T$8&gt;=DATE(2023,5,8),IF('別紙3-3_要件ﾁｪｯｸﾘｽﾄ(0508以降)'!$C$28="×","",IF(AND(踏み台シート!T281=1,踏み台シート!T495=1),2,IF(踏み台シート!T281=1,1,""))),IF(AND(踏み台シート!T281=1,踏み台シート!T495=1),2,IF(踏み台シート!T281=1,1,"")))</f>
        <v/>
      </c>
      <c r="U71" s="307" t="str">
        <f>IF($U$8&gt;=DATE(2023,5,8),IF('別紙3-3_要件ﾁｪｯｸﾘｽﾄ(0508以降)'!$C$28="×","",IF(AND(踏み台シート!U281=1,踏み台シート!U495=1),2,IF(踏み台シート!U281=1,1,""))),IF(AND(踏み台シート!U281=1,踏み台シート!U495=1),2,IF(踏み台シート!U281=1,1,"")))</f>
        <v/>
      </c>
      <c r="V71" s="307" t="str">
        <f>IF($V$8&gt;=DATE(2023,5,8),IF('別紙3-3_要件ﾁｪｯｸﾘｽﾄ(0508以降)'!$C$28="×","",IF(AND(踏み台シート!V281=1,踏み台シート!V495=1),2,IF(踏み台シート!V281=1,1,""))),IF(AND(踏み台シート!V281=1,踏み台シート!V495=1),2,IF(踏み台シート!V281=1,1,"")))</f>
        <v/>
      </c>
      <c r="W71" s="307" t="str">
        <f>IF($W$8&gt;=DATE(2023,5,8),IF('別紙3-3_要件ﾁｪｯｸﾘｽﾄ(0508以降)'!$C$28="×","",IF(AND(踏み台シート!W281=1,踏み台シート!W495=1),2,IF(踏み台シート!W281=1,1,""))),IF(AND(踏み台シート!W281=1,踏み台シート!W495=1),2,IF(踏み台シート!W281=1,1,"")))</f>
        <v/>
      </c>
      <c r="X71" s="307" t="str">
        <f>IF($X$8&gt;=DATE(2023,5,8),IF('別紙3-3_要件ﾁｪｯｸﾘｽﾄ(0508以降)'!$C$28="×","",IF(AND(踏み台シート!X281=1,踏み台シート!X495=1),2,IF(踏み台シート!X281=1,1,""))),IF(AND(踏み台シート!X281=1,踏み台シート!X495=1),2,IF(踏み台シート!X281=1,1,"")))</f>
        <v/>
      </c>
      <c r="Y71" s="307" t="str">
        <f>IF($Y$8&gt;=DATE(2023,5,8),IF('別紙3-3_要件ﾁｪｯｸﾘｽﾄ(0508以降)'!$C$28="×","",IF(AND(踏み台シート!Y281=1,踏み台シート!Y495=1),2,IF(踏み台シート!Y281=1,1,""))),IF(AND(踏み台シート!Y281=1,踏み台シート!Y495=1),2,IF(踏み台シート!Y281=1,1,"")))</f>
        <v/>
      </c>
      <c r="Z71" s="307" t="str">
        <f>IF($Z$8&gt;=DATE(2023,5,8),IF('別紙3-3_要件ﾁｪｯｸﾘｽﾄ(0508以降)'!$C$28="×","",IF(AND(踏み台シート!Z281=1,踏み台シート!Z495=1),2,IF(踏み台シート!Z281=1,1,""))),IF(AND(踏み台シート!Z281=1,踏み台シート!Z495=1),2,IF(踏み台シート!Z281=1,1,"")))</f>
        <v/>
      </c>
      <c r="AA71" s="307" t="str">
        <f>IF($AA$8&gt;=DATE(2023,5,8),IF('別紙3-3_要件ﾁｪｯｸﾘｽﾄ(0508以降)'!$C$28="×","",IF(AND(踏み台シート!AA281=1,踏み台シート!AA495=1),2,IF(踏み台シート!AA281=1,1,""))),IF(AND(踏み台シート!AA281=1,踏み台シート!AA495=1),2,IF(踏み台シート!AA281=1,1,"")))</f>
        <v/>
      </c>
      <c r="AB71" s="307" t="str">
        <f>IF($AB$8&gt;=DATE(2023,5,8),IF('別紙3-3_要件ﾁｪｯｸﾘｽﾄ(0508以降)'!$C$28="×","",IF(AND(踏み台シート!AB281=1,踏み台シート!AB495=1),2,IF(踏み台シート!AB281=1,1,""))),IF(AND(踏み台シート!AB281=1,踏み台シート!AB495=1),2,IF(踏み台シート!AB281=1,1,"")))</f>
        <v/>
      </c>
      <c r="AC71" s="307" t="str">
        <f>IF($AC$8&gt;=DATE(2023,5,8),IF('別紙3-3_要件ﾁｪｯｸﾘｽﾄ(0508以降)'!$C$28="×","",IF(AND(踏み台シート!AC281=1,踏み台シート!AC495=1),2,IF(踏み台シート!AC281=1,1,""))),IF(AND(踏み台シート!AC281=1,踏み台シート!AC495=1),2,IF(踏み台シート!AC281=1,1,"")))</f>
        <v/>
      </c>
      <c r="AD71" s="307" t="str">
        <f>IF($AD$8&gt;=DATE(2023,5,8),IF('別紙3-3_要件ﾁｪｯｸﾘｽﾄ(0508以降)'!$C$28="×","",IF(AND(踏み台シート!AD281=1,踏み台シート!AD495=1),2,IF(踏み台シート!AD281=1,1,""))),IF(AND(踏み台シート!AD281=1,踏み台シート!AD495=1),2,IF(踏み台シート!AD281=1,1,"")))</f>
        <v/>
      </c>
      <c r="AE71" s="307" t="str">
        <f>IF($AE$8&gt;=DATE(2023,5,8),IF('別紙3-3_要件ﾁｪｯｸﾘｽﾄ(0508以降)'!$C$28="×","",IF(AND(踏み台シート!AE281=1,踏み台シート!AE495=1),2,IF(踏み台シート!AE281=1,1,""))),IF(AND(踏み台シート!AE281=1,踏み台シート!AE495=1),2,IF(踏み台シート!AE281=1,1,"")))</f>
        <v/>
      </c>
      <c r="AF71" s="307" t="str">
        <f>IF($AF$8&gt;=DATE(2023,5,8),IF('別紙3-3_要件ﾁｪｯｸﾘｽﾄ(0508以降)'!$C$28="×","",IF(AND(踏み台シート!AF281=1,踏み台シート!AF495=1),2,IF(踏み台シート!AF281=1,1,""))),IF(AND(踏み台シート!AF281=1,踏み台シート!AF495=1),2,IF(踏み台シート!AF281=1,1,"")))</f>
        <v/>
      </c>
      <c r="AG71" s="307" t="str">
        <f>IF($AG$8&gt;=DATE(2023,5,8),IF('別紙3-3_要件ﾁｪｯｸﾘｽﾄ(0508以降)'!$C$28="×","",IF(AND(踏み台シート!AG281=1,踏み台シート!AG495=1),2,IF(踏み台シート!AG281=1,1,""))),IF(AND(踏み台シート!AG281=1,踏み台シート!AG495=1),2,IF(踏み台シート!AG281=1,1,"")))</f>
        <v/>
      </c>
      <c r="AH71" s="307" t="str">
        <f>IF($AH$8&gt;=DATE(2023,5,8),IF('別紙3-3_要件ﾁｪｯｸﾘｽﾄ(0508以降)'!$C$28="×","",IF(AND(踏み台シート!AH281=1,踏み台シート!AH495=1),2,IF(踏み台シート!AH281=1,1,""))),IF(AND(踏み台シート!AH281=1,踏み台シート!AH495=1),2,IF(踏み台シート!AH281=1,1,"")))</f>
        <v/>
      </c>
      <c r="AI71" s="307" t="str">
        <f>IF($AI$8&gt;=DATE(2023,5,8),IF('別紙3-3_要件ﾁｪｯｸﾘｽﾄ(0508以降)'!$C$28="×","",IF(AND(踏み台シート!AI281=1,踏み台シート!AI495=1),2,IF(踏み台シート!AI281=1,1,""))),IF(AND(踏み台シート!AI281=1,踏み台シート!AI495=1),2,IF(踏み台シート!AI281=1,1,"")))</f>
        <v/>
      </c>
      <c r="AJ71" s="307" t="str">
        <f>IF($AJ$8&gt;=DATE(2023,5,8),IF('別紙3-3_要件ﾁｪｯｸﾘｽﾄ(0508以降)'!$C$28="×","",IF(AND(踏み台シート!AJ281=1,踏み台シート!AJ495=1),2,IF(踏み台シート!AJ281=1,1,""))),IF(AND(踏み台シート!AJ281=1,踏み台シート!AJ495=1),2,IF(踏み台シート!AJ281=1,1,"")))</f>
        <v/>
      </c>
      <c r="AK71" s="307" t="str">
        <f>IF($AK$8&gt;=DATE(2023,5,8),IF('別紙3-3_要件ﾁｪｯｸﾘｽﾄ(0508以降)'!$C$28="×","",IF(AND(踏み台シート!AK281=1,踏み台シート!AK495=1),2,IF(踏み台シート!AK281=1,1,""))),IF(AND(踏み台シート!AK281=1,踏み台シート!AK495=1),2,IF(踏み台シート!AK281=1,1,"")))</f>
        <v/>
      </c>
      <c r="AL71" s="307" t="str">
        <f>IF($AL$8&gt;=DATE(2023,5,8),IF('別紙3-3_要件ﾁｪｯｸﾘｽﾄ(0508以降)'!$C$28="×","",IF(AND(踏み台シート!AL281=1,踏み台シート!AL495=1),2,IF(踏み台シート!AL281=1,1,""))),IF(AND(踏み台シート!AL281=1,踏み台シート!AL495=1),2,IF(踏み台シート!AL281=1,1,"")))</f>
        <v/>
      </c>
      <c r="AM71" s="307" t="str">
        <f>IF($AM$8&gt;=DATE(2023,5,8),IF('別紙3-3_要件ﾁｪｯｸﾘｽﾄ(0508以降)'!$C$28="×","",IF(AND(踏み台シート!AM281=1,踏み台シート!AM495=1),2,IF(踏み台シート!AM281=1,1,""))),IF(AND(踏み台シート!AM281=1,踏み台シート!AM495=1),2,IF(踏み台シート!AM281=1,1,"")))</f>
        <v/>
      </c>
      <c r="AN71" s="307" t="str">
        <f>IF($AN$8&gt;=DATE(2023,5,8),IF('別紙3-3_要件ﾁｪｯｸﾘｽﾄ(0508以降)'!$C$28="×","",IF(AND(踏み台シート!AN281=1,踏み台シート!AN495=1),2,IF(踏み台シート!AN281=1,1,""))),IF(AND(踏み台シート!AN281=1,踏み台シート!AN495=1),2,IF(踏み台シート!AN281=1,1,"")))</f>
        <v/>
      </c>
      <c r="AO71" s="307" t="str">
        <f>IF($AO$8&gt;=DATE(2023,5,8),IF('別紙3-3_要件ﾁｪｯｸﾘｽﾄ(0508以降)'!$C$28="×","",IF(AND(踏み台シート!AO281=1,踏み台シート!AO495=1),2,IF(踏み台シート!AO281=1,1,""))),IF(AND(踏み台シート!AO281=1,踏み台シート!AO495=1),2,IF(踏み台シート!AO281=1,1,"")))</f>
        <v/>
      </c>
      <c r="AP71" s="307" t="str">
        <f>IF($AP$8&gt;=DATE(2023,5,8),IF('別紙3-3_要件ﾁｪｯｸﾘｽﾄ(0508以降)'!$C$28="×","",IF(AND(踏み台シート!AP281=1,踏み台シート!AP495=1),2,IF(踏み台シート!AP281=1,1,""))),IF(AND(踏み台シート!AP281=1,踏み台シート!AP495=1),2,IF(踏み台シート!AP281=1,1,"")))</f>
        <v/>
      </c>
      <c r="AQ71" s="307" t="str">
        <f>IF($AQ$8&gt;=DATE(2023,5,8),IF('別紙3-3_要件ﾁｪｯｸﾘｽﾄ(0508以降)'!$C$28="×","",IF(AND(踏み台シート!AQ281=1,踏み台シート!AQ495=1),2,IF(踏み台シート!AQ281=1,1,""))),IF(AND(踏み台シート!AQ281=1,踏み台シート!AQ495=1),2,IF(踏み台シート!AQ281=1,1,"")))</f>
        <v/>
      </c>
      <c r="AR71" s="307" t="str">
        <f>IF($AR$8&gt;=DATE(2023,5,8),IF('別紙3-3_要件ﾁｪｯｸﾘｽﾄ(0508以降)'!$C$28="×","",IF(AND(踏み台シート!AR281=1,踏み台シート!AR495=1),2,IF(踏み台シート!AR281=1,1,""))),IF(AND(踏み台シート!AR281=1,踏み台シート!AR495=1),2,IF(踏み台シート!AR281=1,1,"")))</f>
        <v/>
      </c>
      <c r="AS71" s="307" t="str">
        <f>IF($AS$8&gt;=DATE(2023,5,8),IF('別紙3-3_要件ﾁｪｯｸﾘｽﾄ(0508以降)'!$C$28="×","",IF(AND(踏み台シート!AS281=1,踏み台シート!AS495=1),2,IF(踏み台シート!AS281=1,1,""))),IF(AND(踏み台シート!AS281=1,踏み台シート!AS495=1),2,IF(踏み台シート!AS281=1,1,"")))</f>
        <v/>
      </c>
      <c r="AT71" s="307" t="str">
        <f>IF($AT$8&gt;=DATE(2023,5,8),IF('別紙3-3_要件ﾁｪｯｸﾘｽﾄ(0508以降)'!$C$28="×","",IF(AND(踏み台シート!AT281=1,踏み台シート!AT495=1),2,IF(踏み台シート!AT281=1,1,""))),IF(AND(踏み台シート!AT281=1,踏み台シート!AT495=1),2,IF(踏み台シート!AT281=1,1,"")))</f>
        <v/>
      </c>
      <c r="AU71" s="307" t="str">
        <f>IF($AU$8&gt;=DATE(2023,5,8),IF('別紙3-3_要件ﾁｪｯｸﾘｽﾄ(0508以降)'!$C$28="×","",IF(AND(踏み台シート!AU281=1,踏み台シート!AU495=1),2,IF(踏み台シート!AU281=1,1,""))),IF(AND(踏み台シート!AU281=1,踏み台シート!AU495=1),2,IF(踏み台シート!AU281=1,1,"")))</f>
        <v/>
      </c>
      <c r="AV71" s="307" t="str">
        <f>IF($AV$8&gt;=DATE(2023,5,8),IF('別紙3-3_要件ﾁｪｯｸﾘｽﾄ(0508以降)'!$C$28="×","",IF(AND(踏み台シート!AV281=1,踏み台シート!AV495=1),2,IF(踏み台シート!AV281=1,1,""))),IF(AND(踏み台シート!AV281=1,踏み台シート!AV495=1),2,IF(踏み台シート!AV281=1,1,"")))</f>
        <v/>
      </c>
      <c r="AW71" s="307" t="str">
        <f>IF($AW$8&gt;=DATE(2023,5,8),IF('別紙3-3_要件ﾁｪｯｸﾘｽﾄ(0508以降)'!$C$28="×","",IF(AND(踏み台シート!AW281=1,踏み台シート!AW495=1),2,IF(踏み台シート!AW281=1,1,""))),IF(AND(踏み台シート!AW281=1,踏み台シート!AW495=1),2,IF(踏み台シート!AW281=1,1,"")))</f>
        <v/>
      </c>
      <c r="AX71" s="307" t="str">
        <f>IF($AX$8&gt;=DATE(2023,5,8),IF('別紙3-3_要件ﾁｪｯｸﾘｽﾄ(0508以降)'!$C$28="×","",IF(AND(踏み台シート!AX281=1,踏み台シート!AX495=1),2,IF(踏み台シート!AX281=1,1,""))),IF(AND(踏み台シート!AX281=1,踏み台シート!AX495=1),2,IF(踏み台シート!AX281=1,1,"")))</f>
        <v/>
      </c>
      <c r="AY71" s="307" t="str">
        <f>IF($AY$8&gt;=DATE(2023,5,8),IF('別紙3-3_要件ﾁｪｯｸﾘｽﾄ(0508以降)'!$C$28="×","",IF(AND(踏み台シート!AY281=1,踏み台シート!AY495=1),2,IF(踏み台シート!AY281=1,1,""))),IF(AND(踏み台シート!AY281=1,踏み台シート!AY495=1),2,IF(踏み台シート!AY281=1,1,"")))</f>
        <v/>
      </c>
      <c r="AZ71" s="307" t="str">
        <f>IF($AZ$8&gt;=DATE(2023,5,8),IF('別紙3-3_要件ﾁｪｯｸﾘｽﾄ(0508以降)'!$C$28="×","",IF(AND(踏み台シート!AZ281=1,踏み台シート!AZ495=1),2,IF(踏み台シート!AZ281=1,1,""))),IF(AND(踏み台シート!AZ281=1,踏み台シート!AZ495=1),2,IF(踏み台シート!AZ281=1,1,"")))</f>
        <v/>
      </c>
      <c r="BA71" s="307" t="str">
        <f>IF($BA$8&gt;=DATE(2023,5,8),IF('別紙3-3_要件ﾁｪｯｸﾘｽﾄ(0508以降)'!$C$28="×","",IF(AND(踏み台シート!BA281=1,踏み台シート!BA495=1),2,IF(踏み台シート!BA281=1,1,""))),IF(AND(踏み台シート!BA281=1,踏み台シート!BA495=1),2,IF(踏み台シート!BA281=1,1,"")))</f>
        <v/>
      </c>
      <c r="BB71" s="311" t="str">
        <f t="shared" si="6"/>
        <v/>
      </c>
      <c r="BC71" s="300" t="str">
        <f t="shared" si="7"/>
        <v/>
      </c>
      <c r="BD71" s="300" t="str">
        <f t="shared" si="8"/>
        <v/>
      </c>
    </row>
    <row r="72" spans="1:56" ht="24" hidden="1" customHeight="1">
      <c r="A72" s="307" t="str">
        <f t="shared" si="9"/>
        <v/>
      </c>
      <c r="B72" s="313" t="str">
        <f>IF('別紙3-1_区分⑤所要額内訳'!B74="","",'別紙3-1_区分⑤所要額内訳'!B74)</f>
        <v/>
      </c>
      <c r="C72" s="307" t="str">
        <f>IF('別紙3-1_区分⑤所要額内訳'!C74="","",'別紙3-1_区分⑤所要額内訳'!C74)</f>
        <v/>
      </c>
      <c r="D72" s="307">
        <f>IF($D$8&gt;=DATE(2023,5,8),IF('別紙3-3_要件ﾁｪｯｸﾘｽﾄ(0508以降)'!$C$28="×","",IF(AND(踏み台シート!D282=1,踏み台シート!D496=1),2,IF(踏み台シート!D282=1,1,""))),IF(AND(踏み台シート!D282=1,踏み台シート!D496=1),2,IF(踏み台シート!D282=1,1,"")))</f>
        <v>1</v>
      </c>
      <c r="E72" s="307" t="str">
        <f>IF($E$8&gt;=DATE(2023,5,8),IF('別紙3-3_要件ﾁｪｯｸﾘｽﾄ(0508以降)'!$C$28="×","",IF(AND(踏み台シート!E282=1,踏み台シート!E496=1),2,IF(踏み台シート!E282=1,1,""))),IF(AND(踏み台シート!E282=1,踏み台シート!E496=1),2,IF(踏み台シート!E282=1,1,"")))</f>
        <v/>
      </c>
      <c r="F72" s="307" t="str">
        <f>IF($F$8&gt;=DATE(2023,5,8),IF('別紙3-3_要件ﾁｪｯｸﾘｽﾄ(0508以降)'!$C$28="×","",IF(AND(踏み台シート!F282=1,踏み台シート!F496=1),2,IF(踏み台シート!F282=1,1,""))),IF(AND(踏み台シート!F282=1,踏み台シート!F496=1),2,IF(踏み台シート!F282=1,1,"")))</f>
        <v/>
      </c>
      <c r="G72" s="307" t="str">
        <f>IF($G$8&gt;=DATE(2023,5,8),IF('別紙3-3_要件ﾁｪｯｸﾘｽﾄ(0508以降)'!$C$28="×","",IF(AND(踏み台シート!G282=1,踏み台シート!G496=1),2,IF(踏み台シート!G282=1,1,""))),IF(AND(踏み台シート!G282=1,踏み台シート!G496=1),2,IF(踏み台シート!G282=1,1,"")))</f>
        <v/>
      </c>
      <c r="H72" s="307" t="str">
        <f>IF($H$8&gt;=DATE(2023,5,8),IF('別紙3-3_要件ﾁｪｯｸﾘｽﾄ(0508以降)'!$C$28="×","",IF(AND(踏み台シート!H282=1,踏み台シート!H496=1),2,IF(踏み台シート!H282=1,1,""))),IF(AND(踏み台シート!H282=1,踏み台シート!H496=1),2,IF(踏み台シート!H282=1,1,"")))</f>
        <v/>
      </c>
      <c r="I72" s="307" t="str">
        <f>IF($I$8&gt;=DATE(2023,5,8),IF('別紙3-3_要件ﾁｪｯｸﾘｽﾄ(0508以降)'!$C$28="×","",IF(AND(踏み台シート!I282=1,踏み台シート!I496=1),2,IF(踏み台シート!I282=1,1,""))),IF(AND(踏み台シート!I282=1,踏み台シート!I496=1),2,IF(踏み台シート!I282=1,1,"")))</f>
        <v/>
      </c>
      <c r="J72" s="307" t="str">
        <f>IF($J$8&gt;=DATE(2023,5,8),IF('別紙3-3_要件ﾁｪｯｸﾘｽﾄ(0508以降)'!$C$28="×","",IF(AND(踏み台シート!J282=1,踏み台シート!J496=1),2,IF(踏み台シート!J282=1,1,""))),IF(AND(踏み台シート!J282=1,踏み台シート!J496=1),2,IF(踏み台シート!J282=1,1,"")))</f>
        <v/>
      </c>
      <c r="K72" s="307" t="str">
        <f>IF($K$8&gt;=DATE(2023,5,8),IF('別紙3-3_要件ﾁｪｯｸﾘｽﾄ(0508以降)'!$C$28="×","",IF(AND(踏み台シート!K282=1,踏み台シート!K496=1),2,IF(踏み台シート!K282=1,1,""))),IF(AND(踏み台シート!K282=1,踏み台シート!K496=1),2,IF(踏み台シート!K282=1,1,"")))</f>
        <v/>
      </c>
      <c r="L72" s="307" t="str">
        <f>IF($L$8&gt;=DATE(2023,5,8),IF('別紙3-3_要件ﾁｪｯｸﾘｽﾄ(0508以降)'!$C$28="×","",IF(AND(踏み台シート!L282=1,踏み台シート!L496=1),2,IF(踏み台シート!L282=1,1,""))),IF(AND(踏み台シート!L282=1,踏み台シート!L496=1),2,IF(踏み台シート!L282=1,1,"")))</f>
        <v/>
      </c>
      <c r="M72" s="307" t="str">
        <f>IF($M$8&gt;=DATE(2023,5,8),IF('別紙3-3_要件ﾁｪｯｸﾘｽﾄ(0508以降)'!$C$28="×","",IF(AND(踏み台シート!M282=1,踏み台シート!M496=1),2,IF(踏み台シート!M282=1,1,""))),IF(AND(踏み台シート!M282=1,踏み台シート!M496=1),2,IF(踏み台シート!M282=1,1,"")))</f>
        <v/>
      </c>
      <c r="N72" s="307" t="str">
        <f>IF($N$8&gt;=DATE(2023,5,8),IF('別紙3-3_要件ﾁｪｯｸﾘｽﾄ(0508以降)'!$C$28="×","",IF(AND(踏み台シート!N282=1,踏み台シート!N496=1),2,IF(踏み台シート!N282=1,1,""))),IF(AND(踏み台シート!N282=1,踏み台シート!N496=1),2,IF(踏み台シート!N282=1,1,"")))</f>
        <v/>
      </c>
      <c r="O72" s="307" t="str">
        <f>IF($O$8&gt;=DATE(2023,5,8),IF('別紙3-3_要件ﾁｪｯｸﾘｽﾄ(0508以降)'!$C$28="×","",IF(AND(踏み台シート!O282=1,踏み台シート!O496=1),2,IF(踏み台シート!O282=1,1,""))),IF(AND(踏み台シート!O282=1,踏み台シート!O496=1),2,IF(踏み台シート!O282=1,1,"")))</f>
        <v/>
      </c>
      <c r="P72" s="307" t="str">
        <f>IF($P$8&gt;=DATE(2023,5,8),IF('別紙3-3_要件ﾁｪｯｸﾘｽﾄ(0508以降)'!$C$28="×","",IF(AND(踏み台シート!P282=1,踏み台シート!P496=1),2,IF(踏み台シート!P282=1,1,""))),IF(AND(踏み台シート!P282=1,踏み台シート!P496=1),2,IF(踏み台シート!P282=1,1,"")))</f>
        <v/>
      </c>
      <c r="Q72" s="307" t="str">
        <f>IF($Q$8&gt;=DATE(2023,5,8),IF('別紙3-3_要件ﾁｪｯｸﾘｽﾄ(0508以降)'!$C$28="×","",IF(AND(踏み台シート!Q282=1,踏み台シート!Q496=1),2,IF(踏み台シート!Q282=1,1,""))),IF(AND(踏み台シート!Q282=1,踏み台シート!Q496=1),2,IF(踏み台シート!Q282=1,1,"")))</f>
        <v/>
      </c>
      <c r="R72" s="307" t="str">
        <f>IF($R$8&gt;=DATE(2023,5,8),IF('別紙3-3_要件ﾁｪｯｸﾘｽﾄ(0508以降)'!$C$28="×","",IF(AND(踏み台シート!R282=1,踏み台シート!R496=1),2,IF(踏み台シート!R282=1,1,""))),IF(AND(踏み台シート!R282=1,踏み台シート!R496=1),2,IF(踏み台シート!R282=1,1,"")))</f>
        <v/>
      </c>
      <c r="S72" s="307" t="str">
        <f>IF($S$8&gt;=DATE(2023,5,8),IF('別紙3-3_要件ﾁｪｯｸﾘｽﾄ(0508以降)'!$C$28="×","",IF(AND(踏み台シート!S282=1,踏み台シート!S496=1),2,IF(踏み台シート!S282=1,1,""))),IF(AND(踏み台シート!S282=1,踏み台シート!S496=1),2,IF(踏み台シート!S282=1,1,"")))</f>
        <v/>
      </c>
      <c r="T72" s="307" t="str">
        <f>IF($T$8&gt;=DATE(2023,5,8),IF('別紙3-3_要件ﾁｪｯｸﾘｽﾄ(0508以降)'!$C$28="×","",IF(AND(踏み台シート!T282=1,踏み台シート!T496=1),2,IF(踏み台シート!T282=1,1,""))),IF(AND(踏み台シート!T282=1,踏み台シート!T496=1),2,IF(踏み台シート!T282=1,1,"")))</f>
        <v/>
      </c>
      <c r="U72" s="307" t="str">
        <f>IF($U$8&gt;=DATE(2023,5,8),IF('別紙3-3_要件ﾁｪｯｸﾘｽﾄ(0508以降)'!$C$28="×","",IF(AND(踏み台シート!U282=1,踏み台シート!U496=1),2,IF(踏み台シート!U282=1,1,""))),IF(AND(踏み台シート!U282=1,踏み台シート!U496=1),2,IF(踏み台シート!U282=1,1,"")))</f>
        <v/>
      </c>
      <c r="V72" s="307" t="str">
        <f>IF($V$8&gt;=DATE(2023,5,8),IF('別紙3-3_要件ﾁｪｯｸﾘｽﾄ(0508以降)'!$C$28="×","",IF(AND(踏み台シート!V282=1,踏み台シート!V496=1),2,IF(踏み台シート!V282=1,1,""))),IF(AND(踏み台シート!V282=1,踏み台シート!V496=1),2,IF(踏み台シート!V282=1,1,"")))</f>
        <v/>
      </c>
      <c r="W72" s="307" t="str">
        <f>IF($W$8&gt;=DATE(2023,5,8),IF('別紙3-3_要件ﾁｪｯｸﾘｽﾄ(0508以降)'!$C$28="×","",IF(AND(踏み台シート!W282=1,踏み台シート!W496=1),2,IF(踏み台シート!W282=1,1,""))),IF(AND(踏み台シート!W282=1,踏み台シート!W496=1),2,IF(踏み台シート!W282=1,1,"")))</f>
        <v/>
      </c>
      <c r="X72" s="307" t="str">
        <f>IF($X$8&gt;=DATE(2023,5,8),IF('別紙3-3_要件ﾁｪｯｸﾘｽﾄ(0508以降)'!$C$28="×","",IF(AND(踏み台シート!X282=1,踏み台シート!X496=1),2,IF(踏み台シート!X282=1,1,""))),IF(AND(踏み台シート!X282=1,踏み台シート!X496=1),2,IF(踏み台シート!X282=1,1,"")))</f>
        <v/>
      </c>
      <c r="Y72" s="307" t="str">
        <f>IF($Y$8&gt;=DATE(2023,5,8),IF('別紙3-3_要件ﾁｪｯｸﾘｽﾄ(0508以降)'!$C$28="×","",IF(AND(踏み台シート!Y282=1,踏み台シート!Y496=1),2,IF(踏み台シート!Y282=1,1,""))),IF(AND(踏み台シート!Y282=1,踏み台シート!Y496=1),2,IF(踏み台シート!Y282=1,1,"")))</f>
        <v/>
      </c>
      <c r="Z72" s="307" t="str">
        <f>IF($Z$8&gt;=DATE(2023,5,8),IF('別紙3-3_要件ﾁｪｯｸﾘｽﾄ(0508以降)'!$C$28="×","",IF(AND(踏み台シート!Z282=1,踏み台シート!Z496=1),2,IF(踏み台シート!Z282=1,1,""))),IF(AND(踏み台シート!Z282=1,踏み台シート!Z496=1),2,IF(踏み台シート!Z282=1,1,"")))</f>
        <v/>
      </c>
      <c r="AA72" s="307" t="str">
        <f>IF($AA$8&gt;=DATE(2023,5,8),IF('別紙3-3_要件ﾁｪｯｸﾘｽﾄ(0508以降)'!$C$28="×","",IF(AND(踏み台シート!AA282=1,踏み台シート!AA496=1),2,IF(踏み台シート!AA282=1,1,""))),IF(AND(踏み台シート!AA282=1,踏み台シート!AA496=1),2,IF(踏み台シート!AA282=1,1,"")))</f>
        <v/>
      </c>
      <c r="AB72" s="307" t="str">
        <f>IF($AB$8&gt;=DATE(2023,5,8),IF('別紙3-3_要件ﾁｪｯｸﾘｽﾄ(0508以降)'!$C$28="×","",IF(AND(踏み台シート!AB282=1,踏み台シート!AB496=1),2,IF(踏み台シート!AB282=1,1,""))),IF(AND(踏み台シート!AB282=1,踏み台シート!AB496=1),2,IF(踏み台シート!AB282=1,1,"")))</f>
        <v/>
      </c>
      <c r="AC72" s="307" t="str">
        <f>IF($AC$8&gt;=DATE(2023,5,8),IF('別紙3-3_要件ﾁｪｯｸﾘｽﾄ(0508以降)'!$C$28="×","",IF(AND(踏み台シート!AC282=1,踏み台シート!AC496=1),2,IF(踏み台シート!AC282=1,1,""))),IF(AND(踏み台シート!AC282=1,踏み台シート!AC496=1),2,IF(踏み台シート!AC282=1,1,"")))</f>
        <v/>
      </c>
      <c r="AD72" s="307" t="str">
        <f>IF($AD$8&gt;=DATE(2023,5,8),IF('別紙3-3_要件ﾁｪｯｸﾘｽﾄ(0508以降)'!$C$28="×","",IF(AND(踏み台シート!AD282=1,踏み台シート!AD496=1),2,IF(踏み台シート!AD282=1,1,""))),IF(AND(踏み台シート!AD282=1,踏み台シート!AD496=1),2,IF(踏み台シート!AD282=1,1,"")))</f>
        <v/>
      </c>
      <c r="AE72" s="307" t="str">
        <f>IF($AE$8&gt;=DATE(2023,5,8),IF('別紙3-3_要件ﾁｪｯｸﾘｽﾄ(0508以降)'!$C$28="×","",IF(AND(踏み台シート!AE282=1,踏み台シート!AE496=1),2,IF(踏み台シート!AE282=1,1,""))),IF(AND(踏み台シート!AE282=1,踏み台シート!AE496=1),2,IF(踏み台シート!AE282=1,1,"")))</f>
        <v/>
      </c>
      <c r="AF72" s="307" t="str">
        <f>IF($AF$8&gt;=DATE(2023,5,8),IF('別紙3-3_要件ﾁｪｯｸﾘｽﾄ(0508以降)'!$C$28="×","",IF(AND(踏み台シート!AF282=1,踏み台シート!AF496=1),2,IF(踏み台シート!AF282=1,1,""))),IF(AND(踏み台シート!AF282=1,踏み台シート!AF496=1),2,IF(踏み台シート!AF282=1,1,"")))</f>
        <v/>
      </c>
      <c r="AG72" s="307" t="str">
        <f>IF($AG$8&gt;=DATE(2023,5,8),IF('別紙3-3_要件ﾁｪｯｸﾘｽﾄ(0508以降)'!$C$28="×","",IF(AND(踏み台シート!AG282=1,踏み台シート!AG496=1),2,IF(踏み台シート!AG282=1,1,""))),IF(AND(踏み台シート!AG282=1,踏み台シート!AG496=1),2,IF(踏み台シート!AG282=1,1,"")))</f>
        <v/>
      </c>
      <c r="AH72" s="307" t="str">
        <f>IF($AH$8&gt;=DATE(2023,5,8),IF('別紙3-3_要件ﾁｪｯｸﾘｽﾄ(0508以降)'!$C$28="×","",IF(AND(踏み台シート!AH282=1,踏み台シート!AH496=1),2,IF(踏み台シート!AH282=1,1,""))),IF(AND(踏み台シート!AH282=1,踏み台シート!AH496=1),2,IF(踏み台シート!AH282=1,1,"")))</f>
        <v/>
      </c>
      <c r="AI72" s="307" t="str">
        <f>IF($AI$8&gt;=DATE(2023,5,8),IF('別紙3-3_要件ﾁｪｯｸﾘｽﾄ(0508以降)'!$C$28="×","",IF(AND(踏み台シート!AI282=1,踏み台シート!AI496=1),2,IF(踏み台シート!AI282=1,1,""))),IF(AND(踏み台シート!AI282=1,踏み台シート!AI496=1),2,IF(踏み台シート!AI282=1,1,"")))</f>
        <v/>
      </c>
      <c r="AJ72" s="307" t="str">
        <f>IF($AJ$8&gt;=DATE(2023,5,8),IF('別紙3-3_要件ﾁｪｯｸﾘｽﾄ(0508以降)'!$C$28="×","",IF(AND(踏み台シート!AJ282=1,踏み台シート!AJ496=1),2,IF(踏み台シート!AJ282=1,1,""))),IF(AND(踏み台シート!AJ282=1,踏み台シート!AJ496=1),2,IF(踏み台シート!AJ282=1,1,"")))</f>
        <v/>
      </c>
      <c r="AK72" s="307" t="str">
        <f>IF($AK$8&gt;=DATE(2023,5,8),IF('別紙3-3_要件ﾁｪｯｸﾘｽﾄ(0508以降)'!$C$28="×","",IF(AND(踏み台シート!AK282=1,踏み台シート!AK496=1),2,IF(踏み台シート!AK282=1,1,""))),IF(AND(踏み台シート!AK282=1,踏み台シート!AK496=1),2,IF(踏み台シート!AK282=1,1,"")))</f>
        <v/>
      </c>
      <c r="AL72" s="307" t="str">
        <f>IF($AL$8&gt;=DATE(2023,5,8),IF('別紙3-3_要件ﾁｪｯｸﾘｽﾄ(0508以降)'!$C$28="×","",IF(AND(踏み台シート!AL282=1,踏み台シート!AL496=1),2,IF(踏み台シート!AL282=1,1,""))),IF(AND(踏み台シート!AL282=1,踏み台シート!AL496=1),2,IF(踏み台シート!AL282=1,1,"")))</f>
        <v/>
      </c>
      <c r="AM72" s="307" t="str">
        <f>IF($AM$8&gt;=DATE(2023,5,8),IF('別紙3-3_要件ﾁｪｯｸﾘｽﾄ(0508以降)'!$C$28="×","",IF(AND(踏み台シート!AM282=1,踏み台シート!AM496=1),2,IF(踏み台シート!AM282=1,1,""))),IF(AND(踏み台シート!AM282=1,踏み台シート!AM496=1),2,IF(踏み台シート!AM282=1,1,"")))</f>
        <v/>
      </c>
      <c r="AN72" s="307" t="str">
        <f>IF($AN$8&gt;=DATE(2023,5,8),IF('別紙3-3_要件ﾁｪｯｸﾘｽﾄ(0508以降)'!$C$28="×","",IF(AND(踏み台シート!AN282=1,踏み台シート!AN496=1),2,IF(踏み台シート!AN282=1,1,""))),IF(AND(踏み台シート!AN282=1,踏み台シート!AN496=1),2,IF(踏み台シート!AN282=1,1,"")))</f>
        <v/>
      </c>
      <c r="AO72" s="307" t="str">
        <f>IF($AO$8&gt;=DATE(2023,5,8),IF('別紙3-3_要件ﾁｪｯｸﾘｽﾄ(0508以降)'!$C$28="×","",IF(AND(踏み台シート!AO282=1,踏み台シート!AO496=1),2,IF(踏み台シート!AO282=1,1,""))),IF(AND(踏み台シート!AO282=1,踏み台シート!AO496=1),2,IF(踏み台シート!AO282=1,1,"")))</f>
        <v/>
      </c>
      <c r="AP72" s="307" t="str">
        <f>IF($AP$8&gt;=DATE(2023,5,8),IF('別紙3-3_要件ﾁｪｯｸﾘｽﾄ(0508以降)'!$C$28="×","",IF(AND(踏み台シート!AP282=1,踏み台シート!AP496=1),2,IF(踏み台シート!AP282=1,1,""))),IF(AND(踏み台シート!AP282=1,踏み台シート!AP496=1),2,IF(踏み台シート!AP282=1,1,"")))</f>
        <v/>
      </c>
      <c r="AQ72" s="307" t="str">
        <f>IF($AQ$8&gt;=DATE(2023,5,8),IF('別紙3-3_要件ﾁｪｯｸﾘｽﾄ(0508以降)'!$C$28="×","",IF(AND(踏み台シート!AQ282=1,踏み台シート!AQ496=1),2,IF(踏み台シート!AQ282=1,1,""))),IF(AND(踏み台シート!AQ282=1,踏み台シート!AQ496=1),2,IF(踏み台シート!AQ282=1,1,"")))</f>
        <v/>
      </c>
      <c r="AR72" s="307" t="str">
        <f>IF($AR$8&gt;=DATE(2023,5,8),IF('別紙3-3_要件ﾁｪｯｸﾘｽﾄ(0508以降)'!$C$28="×","",IF(AND(踏み台シート!AR282=1,踏み台シート!AR496=1),2,IF(踏み台シート!AR282=1,1,""))),IF(AND(踏み台シート!AR282=1,踏み台シート!AR496=1),2,IF(踏み台シート!AR282=1,1,"")))</f>
        <v/>
      </c>
      <c r="AS72" s="307" t="str">
        <f>IF($AS$8&gt;=DATE(2023,5,8),IF('別紙3-3_要件ﾁｪｯｸﾘｽﾄ(0508以降)'!$C$28="×","",IF(AND(踏み台シート!AS282=1,踏み台シート!AS496=1),2,IF(踏み台シート!AS282=1,1,""))),IF(AND(踏み台シート!AS282=1,踏み台シート!AS496=1),2,IF(踏み台シート!AS282=1,1,"")))</f>
        <v/>
      </c>
      <c r="AT72" s="307" t="str">
        <f>IF($AT$8&gt;=DATE(2023,5,8),IF('別紙3-3_要件ﾁｪｯｸﾘｽﾄ(0508以降)'!$C$28="×","",IF(AND(踏み台シート!AT282=1,踏み台シート!AT496=1),2,IF(踏み台シート!AT282=1,1,""))),IF(AND(踏み台シート!AT282=1,踏み台シート!AT496=1),2,IF(踏み台シート!AT282=1,1,"")))</f>
        <v/>
      </c>
      <c r="AU72" s="307" t="str">
        <f>IF($AU$8&gt;=DATE(2023,5,8),IF('別紙3-3_要件ﾁｪｯｸﾘｽﾄ(0508以降)'!$C$28="×","",IF(AND(踏み台シート!AU282=1,踏み台シート!AU496=1),2,IF(踏み台シート!AU282=1,1,""))),IF(AND(踏み台シート!AU282=1,踏み台シート!AU496=1),2,IF(踏み台シート!AU282=1,1,"")))</f>
        <v/>
      </c>
      <c r="AV72" s="307" t="str">
        <f>IF($AV$8&gt;=DATE(2023,5,8),IF('別紙3-3_要件ﾁｪｯｸﾘｽﾄ(0508以降)'!$C$28="×","",IF(AND(踏み台シート!AV282=1,踏み台シート!AV496=1),2,IF(踏み台シート!AV282=1,1,""))),IF(AND(踏み台シート!AV282=1,踏み台シート!AV496=1),2,IF(踏み台シート!AV282=1,1,"")))</f>
        <v/>
      </c>
      <c r="AW72" s="307" t="str">
        <f>IF($AW$8&gt;=DATE(2023,5,8),IF('別紙3-3_要件ﾁｪｯｸﾘｽﾄ(0508以降)'!$C$28="×","",IF(AND(踏み台シート!AW282=1,踏み台シート!AW496=1),2,IF(踏み台シート!AW282=1,1,""))),IF(AND(踏み台シート!AW282=1,踏み台シート!AW496=1),2,IF(踏み台シート!AW282=1,1,"")))</f>
        <v/>
      </c>
      <c r="AX72" s="307" t="str">
        <f>IF($AX$8&gt;=DATE(2023,5,8),IF('別紙3-3_要件ﾁｪｯｸﾘｽﾄ(0508以降)'!$C$28="×","",IF(AND(踏み台シート!AX282=1,踏み台シート!AX496=1),2,IF(踏み台シート!AX282=1,1,""))),IF(AND(踏み台シート!AX282=1,踏み台シート!AX496=1),2,IF(踏み台シート!AX282=1,1,"")))</f>
        <v/>
      </c>
      <c r="AY72" s="307" t="str">
        <f>IF($AY$8&gt;=DATE(2023,5,8),IF('別紙3-3_要件ﾁｪｯｸﾘｽﾄ(0508以降)'!$C$28="×","",IF(AND(踏み台シート!AY282=1,踏み台シート!AY496=1),2,IF(踏み台シート!AY282=1,1,""))),IF(AND(踏み台シート!AY282=1,踏み台シート!AY496=1),2,IF(踏み台シート!AY282=1,1,"")))</f>
        <v/>
      </c>
      <c r="AZ72" s="307" t="str">
        <f>IF($AZ$8&gt;=DATE(2023,5,8),IF('別紙3-3_要件ﾁｪｯｸﾘｽﾄ(0508以降)'!$C$28="×","",IF(AND(踏み台シート!AZ282=1,踏み台シート!AZ496=1),2,IF(踏み台シート!AZ282=1,1,""))),IF(AND(踏み台シート!AZ282=1,踏み台シート!AZ496=1),2,IF(踏み台シート!AZ282=1,1,"")))</f>
        <v/>
      </c>
      <c r="BA72" s="307" t="str">
        <f>IF($BA$8&gt;=DATE(2023,5,8),IF('別紙3-3_要件ﾁｪｯｸﾘｽﾄ(0508以降)'!$C$28="×","",IF(AND(踏み台シート!BA282=1,踏み台シート!BA496=1),2,IF(踏み台シート!BA282=1,1,""))),IF(AND(踏み台シート!BA282=1,踏み台シート!BA496=1),2,IF(踏み台シート!BA282=1,1,"")))</f>
        <v/>
      </c>
      <c r="BB72" s="311" t="str">
        <f t="shared" si="6"/>
        <v/>
      </c>
      <c r="BC72" s="300" t="str">
        <f t="shared" si="7"/>
        <v/>
      </c>
      <c r="BD72" s="300" t="str">
        <f t="shared" si="8"/>
        <v/>
      </c>
    </row>
    <row r="73" spans="1:56" ht="24" hidden="1" customHeight="1">
      <c r="A73" s="307" t="str">
        <f t="shared" si="9"/>
        <v/>
      </c>
      <c r="B73" s="313" t="str">
        <f>IF('別紙3-1_区分⑤所要額内訳'!B75="","",'別紙3-1_区分⑤所要額内訳'!B75)</f>
        <v/>
      </c>
      <c r="C73" s="307" t="str">
        <f>IF('別紙3-1_区分⑤所要額内訳'!C75="","",'別紙3-1_区分⑤所要額内訳'!C75)</f>
        <v/>
      </c>
      <c r="D73" s="307">
        <f>IF($D$8&gt;=DATE(2023,5,8),IF('別紙3-3_要件ﾁｪｯｸﾘｽﾄ(0508以降)'!$C$28="×","",IF(AND(踏み台シート!D283=1,踏み台シート!D497=1),2,IF(踏み台シート!D283=1,1,""))),IF(AND(踏み台シート!D283=1,踏み台シート!D497=1),2,IF(踏み台シート!D283=1,1,"")))</f>
        <v>1</v>
      </c>
      <c r="E73" s="307" t="str">
        <f>IF($E$8&gt;=DATE(2023,5,8),IF('別紙3-3_要件ﾁｪｯｸﾘｽﾄ(0508以降)'!$C$28="×","",IF(AND(踏み台シート!E283=1,踏み台シート!E497=1),2,IF(踏み台シート!E283=1,1,""))),IF(AND(踏み台シート!E283=1,踏み台シート!E497=1),2,IF(踏み台シート!E283=1,1,"")))</f>
        <v/>
      </c>
      <c r="F73" s="307" t="str">
        <f>IF($F$8&gt;=DATE(2023,5,8),IF('別紙3-3_要件ﾁｪｯｸﾘｽﾄ(0508以降)'!$C$28="×","",IF(AND(踏み台シート!F283=1,踏み台シート!F497=1),2,IF(踏み台シート!F283=1,1,""))),IF(AND(踏み台シート!F283=1,踏み台シート!F497=1),2,IF(踏み台シート!F283=1,1,"")))</f>
        <v/>
      </c>
      <c r="G73" s="307" t="str">
        <f>IF($G$8&gt;=DATE(2023,5,8),IF('別紙3-3_要件ﾁｪｯｸﾘｽﾄ(0508以降)'!$C$28="×","",IF(AND(踏み台シート!G283=1,踏み台シート!G497=1),2,IF(踏み台シート!G283=1,1,""))),IF(AND(踏み台シート!G283=1,踏み台シート!G497=1),2,IF(踏み台シート!G283=1,1,"")))</f>
        <v/>
      </c>
      <c r="H73" s="307" t="str">
        <f>IF($H$8&gt;=DATE(2023,5,8),IF('別紙3-3_要件ﾁｪｯｸﾘｽﾄ(0508以降)'!$C$28="×","",IF(AND(踏み台シート!H283=1,踏み台シート!H497=1),2,IF(踏み台シート!H283=1,1,""))),IF(AND(踏み台シート!H283=1,踏み台シート!H497=1),2,IF(踏み台シート!H283=1,1,"")))</f>
        <v/>
      </c>
      <c r="I73" s="307" t="str">
        <f>IF($I$8&gt;=DATE(2023,5,8),IF('別紙3-3_要件ﾁｪｯｸﾘｽﾄ(0508以降)'!$C$28="×","",IF(AND(踏み台シート!I283=1,踏み台シート!I497=1),2,IF(踏み台シート!I283=1,1,""))),IF(AND(踏み台シート!I283=1,踏み台シート!I497=1),2,IF(踏み台シート!I283=1,1,"")))</f>
        <v/>
      </c>
      <c r="J73" s="307" t="str">
        <f>IF($J$8&gt;=DATE(2023,5,8),IF('別紙3-3_要件ﾁｪｯｸﾘｽﾄ(0508以降)'!$C$28="×","",IF(AND(踏み台シート!J283=1,踏み台シート!J497=1),2,IF(踏み台シート!J283=1,1,""))),IF(AND(踏み台シート!J283=1,踏み台シート!J497=1),2,IF(踏み台シート!J283=1,1,"")))</f>
        <v/>
      </c>
      <c r="K73" s="307" t="str">
        <f>IF($K$8&gt;=DATE(2023,5,8),IF('別紙3-3_要件ﾁｪｯｸﾘｽﾄ(0508以降)'!$C$28="×","",IF(AND(踏み台シート!K283=1,踏み台シート!K497=1),2,IF(踏み台シート!K283=1,1,""))),IF(AND(踏み台シート!K283=1,踏み台シート!K497=1),2,IF(踏み台シート!K283=1,1,"")))</f>
        <v/>
      </c>
      <c r="L73" s="307" t="str">
        <f>IF($L$8&gt;=DATE(2023,5,8),IF('別紙3-3_要件ﾁｪｯｸﾘｽﾄ(0508以降)'!$C$28="×","",IF(AND(踏み台シート!L283=1,踏み台シート!L497=1),2,IF(踏み台シート!L283=1,1,""))),IF(AND(踏み台シート!L283=1,踏み台シート!L497=1),2,IF(踏み台シート!L283=1,1,"")))</f>
        <v/>
      </c>
      <c r="M73" s="307" t="str">
        <f>IF($M$8&gt;=DATE(2023,5,8),IF('別紙3-3_要件ﾁｪｯｸﾘｽﾄ(0508以降)'!$C$28="×","",IF(AND(踏み台シート!M283=1,踏み台シート!M497=1),2,IF(踏み台シート!M283=1,1,""))),IF(AND(踏み台シート!M283=1,踏み台シート!M497=1),2,IF(踏み台シート!M283=1,1,"")))</f>
        <v/>
      </c>
      <c r="N73" s="307" t="str">
        <f>IF($N$8&gt;=DATE(2023,5,8),IF('別紙3-3_要件ﾁｪｯｸﾘｽﾄ(0508以降)'!$C$28="×","",IF(AND(踏み台シート!N283=1,踏み台シート!N497=1),2,IF(踏み台シート!N283=1,1,""))),IF(AND(踏み台シート!N283=1,踏み台シート!N497=1),2,IF(踏み台シート!N283=1,1,"")))</f>
        <v/>
      </c>
      <c r="O73" s="307" t="str">
        <f>IF($O$8&gt;=DATE(2023,5,8),IF('別紙3-3_要件ﾁｪｯｸﾘｽﾄ(0508以降)'!$C$28="×","",IF(AND(踏み台シート!O283=1,踏み台シート!O497=1),2,IF(踏み台シート!O283=1,1,""))),IF(AND(踏み台シート!O283=1,踏み台シート!O497=1),2,IF(踏み台シート!O283=1,1,"")))</f>
        <v/>
      </c>
      <c r="P73" s="307" t="str">
        <f>IF($P$8&gt;=DATE(2023,5,8),IF('別紙3-3_要件ﾁｪｯｸﾘｽﾄ(0508以降)'!$C$28="×","",IF(AND(踏み台シート!P283=1,踏み台シート!P497=1),2,IF(踏み台シート!P283=1,1,""))),IF(AND(踏み台シート!P283=1,踏み台シート!P497=1),2,IF(踏み台シート!P283=1,1,"")))</f>
        <v/>
      </c>
      <c r="Q73" s="307" t="str">
        <f>IF($Q$8&gt;=DATE(2023,5,8),IF('別紙3-3_要件ﾁｪｯｸﾘｽﾄ(0508以降)'!$C$28="×","",IF(AND(踏み台シート!Q283=1,踏み台シート!Q497=1),2,IF(踏み台シート!Q283=1,1,""))),IF(AND(踏み台シート!Q283=1,踏み台シート!Q497=1),2,IF(踏み台シート!Q283=1,1,"")))</f>
        <v/>
      </c>
      <c r="R73" s="307" t="str">
        <f>IF($R$8&gt;=DATE(2023,5,8),IF('別紙3-3_要件ﾁｪｯｸﾘｽﾄ(0508以降)'!$C$28="×","",IF(AND(踏み台シート!R283=1,踏み台シート!R497=1),2,IF(踏み台シート!R283=1,1,""))),IF(AND(踏み台シート!R283=1,踏み台シート!R497=1),2,IF(踏み台シート!R283=1,1,"")))</f>
        <v/>
      </c>
      <c r="S73" s="307" t="str">
        <f>IF($S$8&gt;=DATE(2023,5,8),IF('別紙3-3_要件ﾁｪｯｸﾘｽﾄ(0508以降)'!$C$28="×","",IF(AND(踏み台シート!S283=1,踏み台シート!S497=1),2,IF(踏み台シート!S283=1,1,""))),IF(AND(踏み台シート!S283=1,踏み台シート!S497=1),2,IF(踏み台シート!S283=1,1,"")))</f>
        <v/>
      </c>
      <c r="T73" s="307" t="str">
        <f>IF($T$8&gt;=DATE(2023,5,8),IF('別紙3-3_要件ﾁｪｯｸﾘｽﾄ(0508以降)'!$C$28="×","",IF(AND(踏み台シート!T283=1,踏み台シート!T497=1),2,IF(踏み台シート!T283=1,1,""))),IF(AND(踏み台シート!T283=1,踏み台シート!T497=1),2,IF(踏み台シート!T283=1,1,"")))</f>
        <v/>
      </c>
      <c r="U73" s="307" t="str">
        <f>IF($U$8&gt;=DATE(2023,5,8),IF('別紙3-3_要件ﾁｪｯｸﾘｽﾄ(0508以降)'!$C$28="×","",IF(AND(踏み台シート!U283=1,踏み台シート!U497=1),2,IF(踏み台シート!U283=1,1,""))),IF(AND(踏み台シート!U283=1,踏み台シート!U497=1),2,IF(踏み台シート!U283=1,1,"")))</f>
        <v/>
      </c>
      <c r="V73" s="307" t="str">
        <f>IF($V$8&gt;=DATE(2023,5,8),IF('別紙3-3_要件ﾁｪｯｸﾘｽﾄ(0508以降)'!$C$28="×","",IF(AND(踏み台シート!V283=1,踏み台シート!V497=1),2,IF(踏み台シート!V283=1,1,""))),IF(AND(踏み台シート!V283=1,踏み台シート!V497=1),2,IF(踏み台シート!V283=1,1,"")))</f>
        <v/>
      </c>
      <c r="W73" s="307" t="str">
        <f>IF($W$8&gt;=DATE(2023,5,8),IF('別紙3-3_要件ﾁｪｯｸﾘｽﾄ(0508以降)'!$C$28="×","",IF(AND(踏み台シート!W283=1,踏み台シート!W497=1),2,IF(踏み台シート!W283=1,1,""))),IF(AND(踏み台シート!W283=1,踏み台シート!W497=1),2,IF(踏み台シート!W283=1,1,"")))</f>
        <v/>
      </c>
      <c r="X73" s="307" t="str">
        <f>IF($X$8&gt;=DATE(2023,5,8),IF('別紙3-3_要件ﾁｪｯｸﾘｽﾄ(0508以降)'!$C$28="×","",IF(AND(踏み台シート!X283=1,踏み台シート!X497=1),2,IF(踏み台シート!X283=1,1,""))),IF(AND(踏み台シート!X283=1,踏み台シート!X497=1),2,IF(踏み台シート!X283=1,1,"")))</f>
        <v/>
      </c>
      <c r="Y73" s="307" t="str">
        <f>IF($Y$8&gt;=DATE(2023,5,8),IF('別紙3-3_要件ﾁｪｯｸﾘｽﾄ(0508以降)'!$C$28="×","",IF(AND(踏み台シート!Y283=1,踏み台シート!Y497=1),2,IF(踏み台シート!Y283=1,1,""))),IF(AND(踏み台シート!Y283=1,踏み台シート!Y497=1),2,IF(踏み台シート!Y283=1,1,"")))</f>
        <v/>
      </c>
      <c r="Z73" s="307" t="str">
        <f>IF($Z$8&gt;=DATE(2023,5,8),IF('別紙3-3_要件ﾁｪｯｸﾘｽﾄ(0508以降)'!$C$28="×","",IF(AND(踏み台シート!Z283=1,踏み台シート!Z497=1),2,IF(踏み台シート!Z283=1,1,""))),IF(AND(踏み台シート!Z283=1,踏み台シート!Z497=1),2,IF(踏み台シート!Z283=1,1,"")))</f>
        <v/>
      </c>
      <c r="AA73" s="307" t="str">
        <f>IF($AA$8&gt;=DATE(2023,5,8),IF('別紙3-3_要件ﾁｪｯｸﾘｽﾄ(0508以降)'!$C$28="×","",IF(AND(踏み台シート!AA283=1,踏み台シート!AA497=1),2,IF(踏み台シート!AA283=1,1,""))),IF(AND(踏み台シート!AA283=1,踏み台シート!AA497=1),2,IF(踏み台シート!AA283=1,1,"")))</f>
        <v/>
      </c>
      <c r="AB73" s="307" t="str">
        <f>IF($AB$8&gt;=DATE(2023,5,8),IF('別紙3-3_要件ﾁｪｯｸﾘｽﾄ(0508以降)'!$C$28="×","",IF(AND(踏み台シート!AB283=1,踏み台シート!AB497=1),2,IF(踏み台シート!AB283=1,1,""))),IF(AND(踏み台シート!AB283=1,踏み台シート!AB497=1),2,IF(踏み台シート!AB283=1,1,"")))</f>
        <v/>
      </c>
      <c r="AC73" s="307" t="str">
        <f>IF($AC$8&gt;=DATE(2023,5,8),IF('別紙3-3_要件ﾁｪｯｸﾘｽﾄ(0508以降)'!$C$28="×","",IF(AND(踏み台シート!AC283=1,踏み台シート!AC497=1),2,IF(踏み台シート!AC283=1,1,""))),IF(AND(踏み台シート!AC283=1,踏み台シート!AC497=1),2,IF(踏み台シート!AC283=1,1,"")))</f>
        <v/>
      </c>
      <c r="AD73" s="307" t="str">
        <f>IF($AD$8&gt;=DATE(2023,5,8),IF('別紙3-3_要件ﾁｪｯｸﾘｽﾄ(0508以降)'!$C$28="×","",IF(AND(踏み台シート!AD283=1,踏み台シート!AD497=1),2,IF(踏み台シート!AD283=1,1,""))),IF(AND(踏み台シート!AD283=1,踏み台シート!AD497=1),2,IF(踏み台シート!AD283=1,1,"")))</f>
        <v/>
      </c>
      <c r="AE73" s="307" t="str">
        <f>IF($AE$8&gt;=DATE(2023,5,8),IF('別紙3-3_要件ﾁｪｯｸﾘｽﾄ(0508以降)'!$C$28="×","",IF(AND(踏み台シート!AE283=1,踏み台シート!AE497=1),2,IF(踏み台シート!AE283=1,1,""))),IF(AND(踏み台シート!AE283=1,踏み台シート!AE497=1),2,IF(踏み台シート!AE283=1,1,"")))</f>
        <v/>
      </c>
      <c r="AF73" s="307" t="str">
        <f>IF($AF$8&gt;=DATE(2023,5,8),IF('別紙3-3_要件ﾁｪｯｸﾘｽﾄ(0508以降)'!$C$28="×","",IF(AND(踏み台シート!AF283=1,踏み台シート!AF497=1),2,IF(踏み台シート!AF283=1,1,""))),IF(AND(踏み台シート!AF283=1,踏み台シート!AF497=1),2,IF(踏み台シート!AF283=1,1,"")))</f>
        <v/>
      </c>
      <c r="AG73" s="307" t="str">
        <f>IF($AG$8&gt;=DATE(2023,5,8),IF('別紙3-3_要件ﾁｪｯｸﾘｽﾄ(0508以降)'!$C$28="×","",IF(AND(踏み台シート!AG283=1,踏み台シート!AG497=1),2,IF(踏み台シート!AG283=1,1,""))),IF(AND(踏み台シート!AG283=1,踏み台シート!AG497=1),2,IF(踏み台シート!AG283=1,1,"")))</f>
        <v/>
      </c>
      <c r="AH73" s="307" t="str">
        <f>IF($AH$8&gt;=DATE(2023,5,8),IF('別紙3-3_要件ﾁｪｯｸﾘｽﾄ(0508以降)'!$C$28="×","",IF(AND(踏み台シート!AH283=1,踏み台シート!AH497=1),2,IF(踏み台シート!AH283=1,1,""))),IF(AND(踏み台シート!AH283=1,踏み台シート!AH497=1),2,IF(踏み台シート!AH283=1,1,"")))</f>
        <v/>
      </c>
      <c r="AI73" s="307" t="str">
        <f>IF($AI$8&gt;=DATE(2023,5,8),IF('別紙3-3_要件ﾁｪｯｸﾘｽﾄ(0508以降)'!$C$28="×","",IF(AND(踏み台シート!AI283=1,踏み台シート!AI497=1),2,IF(踏み台シート!AI283=1,1,""))),IF(AND(踏み台シート!AI283=1,踏み台シート!AI497=1),2,IF(踏み台シート!AI283=1,1,"")))</f>
        <v/>
      </c>
      <c r="AJ73" s="307" t="str">
        <f>IF($AJ$8&gt;=DATE(2023,5,8),IF('別紙3-3_要件ﾁｪｯｸﾘｽﾄ(0508以降)'!$C$28="×","",IF(AND(踏み台シート!AJ283=1,踏み台シート!AJ497=1),2,IF(踏み台シート!AJ283=1,1,""))),IF(AND(踏み台シート!AJ283=1,踏み台シート!AJ497=1),2,IF(踏み台シート!AJ283=1,1,"")))</f>
        <v/>
      </c>
      <c r="AK73" s="307" t="str">
        <f>IF($AK$8&gt;=DATE(2023,5,8),IF('別紙3-3_要件ﾁｪｯｸﾘｽﾄ(0508以降)'!$C$28="×","",IF(AND(踏み台シート!AK283=1,踏み台シート!AK497=1),2,IF(踏み台シート!AK283=1,1,""))),IF(AND(踏み台シート!AK283=1,踏み台シート!AK497=1),2,IF(踏み台シート!AK283=1,1,"")))</f>
        <v/>
      </c>
      <c r="AL73" s="307" t="str">
        <f>IF($AL$8&gt;=DATE(2023,5,8),IF('別紙3-3_要件ﾁｪｯｸﾘｽﾄ(0508以降)'!$C$28="×","",IF(AND(踏み台シート!AL283=1,踏み台シート!AL497=1),2,IF(踏み台シート!AL283=1,1,""))),IF(AND(踏み台シート!AL283=1,踏み台シート!AL497=1),2,IF(踏み台シート!AL283=1,1,"")))</f>
        <v/>
      </c>
      <c r="AM73" s="307" t="str">
        <f>IF($AM$8&gt;=DATE(2023,5,8),IF('別紙3-3_要件ﾁｪｯｸﾘｽﾄ(0508以降)'!$C$28="×","",IF(AND(踏み台シート!AM283=1,踏み台シート!AM497=1),2,IF(踏み台シート!AM283=1,1,""))),IF(AND(踏み台シート!AM283=1,踏み台シート!AM497=1),2,IF(踏み台シート!AM283=1,1,"")))</f>
        <v/>
      </c>
      <c r="AN73" s="307" t="str">
        <f>IF($AN$8&gt;=DATE(2023,5,8),IF('別紙3-3_要件ﾁｪｯｸﾘｽﾄ(0508以降)'!$C$28="×","",IF(AND(踏み台シート!AN283=1,踏み台シート!AN497=1),2,IF(踏み台シート!AN283=1,1,""))),IF(AND(踏み台シート!AN283=1,踏み台シート!AN497=1),2,IF(踏み台シート!AN283=1,1,"")))</f>
        <v/>
      </c>
      <c r="AO73" s="307" t="str">
        <f>IF($AO$8&gt;=DATE(2023,5,8),IF('別紙3-3_要件ﾁｪｯｸﾘｽﾄ(0508以降)'!$C$28="×","",IF(AND(踏み台シート!AO283=1,踏み台シート!AO497=1),2,IF(踏み台シート!AO283=1,1,""))),IF(AND(踏み台シート!AO283=1,踏み台シート!AO497=1),2,IF(踏み台シート!AO283=1,1,"")))</f>
        <v/>
      </c>
      <c r="AP73" s="307" t="str">
        <f>IF($AP$8&gt;=DATE(2023,5,8),IF('別紙3-3_要件ﾁｪｯｸﾘｽﾄ(0508以降)'!$C$28="×","",IF(AND(踏み台シート!AP283=1,踏み台シート!AP497=1),2,IF(踏み台シート!AP283=1,1,""))),IF(AND(踏み台シート!AP283=1,踏み台シート!AP497=1),2,IF(踏み台シート!AP283=1,1,"")))</f>
        <v/>
      </c>
      <c r="AQ73" s="307" t="str">
        <f>IF($AQ$8&gt;=DATE(2023,5,8),IF('別紙3-3_要件ﾁｪｯｸﾘｽﾄ(0508以降)'!$C$28="×","",IF(AND(踏み台シート!AQ283=1,踏み台シート!AQ497=1),2,IF(踏み台シート!AQ283=1,1,""))),IF(AND(踏み台シート!AQ283=1,踏み台シート!AQ497=1),2,IF(踏み台シート!AQ283=1,1,"")))</f>
        <v/>
      </c>
      <c r="AR73" s="307" t="str">
        <f>IF($AR$8&gt;=DATE(2023,5,8),IF('別紙3-3_要件ﾁｪｯｸﾘｽﾄ(0508以降)'!$C$28="×","",IF(AND(踏み台シート!AR283=1,踏み台シート!AR497=1),2,IF(踏み台シート!AR283=1,1,""))),IF(AND(踏み台シート!AR283=1,踏み台シート!AR497=1),2,IF(踏み台シート!AR283=1,1,"")))</f>
        <v/>
      </c>
      <c r="AS73" s="307" t="str">
        <f>IF($AS$8&gt;=DATE(2023,5,8),IF('別紙3-3_要件ﾁｪｯｸﾘｽﾄ(0508以降)'!$C$28="×","",IF(AND(踏み台シート!AS283=1,踏み台シート!AS497=1),2,IF(踏み台シート!AS283=1,1,""))),IF(AND(踏み台シート!AS283=1,踏み台シート!AS497=1),2,IF(踏み台シート!AS283=1,1,"")))</f>
        <v/>
      </c>
      <c r="AT73" s="307" t="str">
        <f>IF($AT$8&gt;=DATE(2023,5,8),IF('別紙3-3_要件ﾁｪｯｸﾘｽﾄ(0508以降)'!$C$28="×","",IF(AND(踏み台シート!AT283=1,踏み台シート!AT497=1),2,IF(踏み台シート!AT283=1,1,""))),IF(AND(踏み台シート!AT283=1,踏み台シート!AT497=1),2,IF(踏み台シート!AT283=1,1,"")))</f>
        <v/>
      </c>
      <c r="AU73" s="307" t="str">
        <f>IF($AU$8&gt;=DATE(2023,5,8),IF('別紙3-3_要件ﾁｪｯｸﾘｽﾄ(0508以降)'!$C$28="×","",IF(AND(踏み台シート!AU283=1,踏み台シート!AU497=1),2,IF(踏み台シート!AU283=1,1,""))),IF(AND(踏み台シート!AU283=1,踏み台シート!AU497=1),2,IF(踏み台シート!AU283=1,1,"")))</f>
        <v/>
      </c>
      <c r="AV73" s="307" t="str">
        <f>IF($AV$8&gt;=DATE(2023,5,8),IF('別紙3-3_要件ﾁｪｯｸﾘｽﾄ(0508以降)'!$C$28="×","",IF(AND(踏み台シート!AV283=1,踏み台シート!AV497=1),2,IF(踏み台シート!AV283=1,1,""))),IF(AND(踏み台シート!AV283=1,踏み台シート!AV497=1),2,IF(踏み台シート!AV283=1,1,"")))</f>
        <v/>
      </c>
      <c r="AW73" s="307" t="str">
        <f>IF($AW$8&gt;=DATE(2023,5,8),IF('別紙3-3_要件ﾁｪｯｸﾘｽﾄ(0508以降)'!$C$28="×","",IF(AND(踏み台シート!AW283=1,踏み台シート!AW497=1),2,IF(踏み台シート!AW283=1,1,""))),IF(AND(踏み台シート!AW283=1,踏み台シート!AW497=1),2,IF(踏み台シート!AW283=1,1,"")))</f>
        <v/>
      </c>
      <c r="AX73" s="307" t="str">
        <f>IF($AX$8&gt;=DATE(2023,5,8),IF('別紙3-3_要件ﾁｪｯｸﾘｽﾄ(0508以降)'!$C$28="×","",IF(AND(踏み台シート!AX283=1,踏み台シート!AX497=1),2,IF(踏み台シート!AX283=1,1,""))),IF(AND(踏み台シート!AX283=1,踏み台シート!AX497=1),2,IF(踏み台シート!AX283=1,1,"")))</f>
        <v/>
      </c>
      <c r="AY73" s="307" t="str">
        <f>IF($AY$8&gt;=DATE(2023,5,8),IF('別紙3-3_要件ﾁｪｯｸﾘｽﾄ(0508以降)'!$C$28="×","",IF(AND(踏み台シート!AY283=1,踏み台シート!AY497=1),2,IF(踏み台シート!AY283=1,1,""))),IF(AND(踏み台シート!AY283=1,踏み台シート!AY497=1),2,IF(踏み台シート!AY283=1,1,"")))</f>
        <v/>
      </c>
      <c r="AZ73" s="307" t="str">
        <f>IF($AZ$8&gt;=DATE(2023,5,8),IF('別紙3-3_要件ﾁｪｯｸﾘｽﾄ(0508以降)'!$C$28="×","",IF(AND(踏み台シート!AZ283=1,踏み台シート!AZ497=1),2,IF(踏み台シート!AZ283=1,1,""))),IF(AND(踏み台シート!AZ283=1,踏み台シート!AZ497=1),2,IF(踏み台シート!AZ283=1,1,"")))</f>
        <v/>
      </c>
      <c r="BA73" s="307" t="str">
        <f>IF($BA$8&gt;=DATE(2023,5,8),IF('別紙3-3_要件ﾁｪｯｸﾘｽﾄ(0508以降)'!$C$28="×","",IF(AND(踏み台シート!BA283=1,踏み台シート!BA497=1),2,IF(踏み台シート!BA283=1,1,""))),IF(AND(踏み台シート!BA283=1,踏み台シート!BA497=1),2,IF(踏み台シート!BA283=1,1,"")))</f>
        <v/>
      </c>
      <c r="BB73" s="311" t="str">
        <f t="shared" ref="BB73:BB104" si="10">IF(B73="","",COUNTIF(D73:BA73,1)+COUNTIF(D73:BA73,2))</f>
        <v/>
      </c>
      <c r="BC73" s="300" t="str">
        <f t="shared" ref="BC73:BC108" si="11">IF(B73="","",SUM(D73:BA73)*10000)</f>
        <v/>
      </c>
      <c r="BD73" s="300" t="str">
        <f t="shared" ref="BD73:BD108" si="12">IF(B73="","",COUNTIF(D73:BA73,2)*10000)</f>
        <v/>
      </c>
    </row>
    <row r="74" spans="1:56" ht="24" hidden="1" customHeight="1">
      <c r="A74" s="307" t="str">
        <f t="shared" ref="A74:A105" si="13">IF(B74="","",A73+1)</f>
        <v/>
      </c>
      <c r="B74" s="313" t="str">
        <f>IF('別紙3-1_区分⑤所要額内訳'!B76="","",'別紙3-1_区分⑤所要額内訳'!B76)</f>
        <v/>
      </c>
      <c r="C74" s="307" t="str">
        <f>IF('別紙3-1_区分⑤所要額内訳'!C76="","",'別紙3-1_区分⑤所要額内訳'!C76)</f>
        <v/>
      </c>
      <c r="D74" s="307">
        <f>IF($D$8&gt;=DATE(2023,5,8),IF('別紙3-3_要件ﾁｪｯｸﾘｽﾄ(0508以降)'!$C$28="×","",IF(AND(踏み台シート!D284=1,踏み台シート!D498=1),2,IF(踏み台シート!D284=1,1,""))),IF(AND(踏み台シート!D284=1,踏み台シート!D498=1),2,IF(踏み台シート!D284=1,1,"")))</f>
        <v>1</v>
      </c>
      <c r="E74" s="307" t="str">
        <f>IF($E$8&gt;=DATE(2023,5,8),IF('別紙3-3_要件ﾁｪｯｸﾘｽﾄ(0508以降)'!$C$28="×","",IF(AND(踏み台シート!E284=1,踏み台シート!E498=1),2,IF(踏み台シート!E284=1,1,""))),IF(AND(踏み台シート!E284=1,踏み台シート!E498=1),2,IF(踏み台シート!E284=1,1,"")))</f>
        <v/>
      </c>
      <c r="F74" s="307" t="str">
        <f>IF($F$8&gt;=DATE(2023,5,8),IF('別紙3-3_要件ﾁｪｯｸﾘｽﾄ(0508以降)'!$C$28="×","",IF(AND(踏み台シート!F284=1,踏み台シート!F498=1),2,IF(踏み台シート!F284=1,1,""))),IF(AND(踏み台シート!F284=1,踏み台シート!F498=1),2,IF(踏み台シート!F284=1,1,"")))</f>
        <v/>
      </c>
      <c r="G74" s="307" t="str">
        <f>IF($G$8&gt;=DATE(2023,5,8),IF('別紙3-3_要件ﾁｪｯｸﾘｽﾄ(0508以降)'!$C$28="×","",IF(AND(踏み台シート!G284=1,踏み台シート!G498=1),2,IF(踏み台シート!G284=1,1,""))),IF(AND(踏み台シート!G284=1,踏み台シート!G498=1),2,IF(踏み台シート!G284=1,1,"")))</f>
        <v/>
      </c>
      <c r="H74" s="307" t="str">
        <f>IF($H$8&gt;=DATE(2023,5,8),IF('別紙3-3_要件ﾁｪｯｸﾘｽﾄ(0508以降)'!$C$28="×","",IF(AND(踏み台シート!H284=1,踏み台シート!H498=1),2,IF(踏み台シート!H284=1,1,""))),IF(AND(踏み台シート!H284=1,踏み台シート!H498=1),2,IF(踏み台シート!H284=1,1,"")))</f>
        <v/>
      </c>
      <c r="I74" s="307" t="str">
        <f>IF($I$8&gt;=DATE(2023,5,8),IF('別紙3-3_要件ﾁｪｯｸﾘｽﾄ(0508以降)'!$C$28="×","",IF(AND(踏み台シート!I284=1,踏み台シート!I498=1),2,IF(踏み台シート!I284=1,1,""))),IF(AND(踏み台シート!I284=1,踏み台シート!I498=1),2,IF(踏み台シート!I284=1,1,"")))</f>
        <v/>
      </c>
      <c r="J74" s="307" t="str">
        <f>IF($J$8&gt;=DATE(2023,5,8),IF('別紙3-3_要件ﾁｪｯｸﾘｽﾄ(0508以降)'!$C$28="×","",IF(AND(踏み台シート!J284=1,踏み台シート!J498=1),2,IF(踏み台シート!J284=1,1,""))),IF(AND(踏み台シート!J284=1,踏み台シート!J498=1),2,IF(踏み台シート!J284=1,1,"")))</f>
        <v/>
      </c>
      <c r="K74" s="307" t="str">
        <f>IF($K$8&gt;=DATE(2023,5,8),IF('別紙3-3_要件ﾁｪｯｸﾘｽﾄ(0508以降)'!$C$28="×","",IF(AND(踏み台シート!K284=1,踏み台シート!K498=1),2,IF(踏み台シート!K284=1,1,""))),IF(AND(踏み台シート!K284=1,踏み台シート!K498=1),2,IF(踏み台シート!K284=1,1,"")))</f>
        <v/>
      </c>
      <c r="L74" s="307" t="str">
        <f>IF($L$8&gt;=DATE(2023,5,8),IF('別紙3-3_要件ﾁｪｯｸﾘｽﾄ(0508以降)'!$C$28="×","",IF(AND(踏み台シート!L284=1,踏み台シート!L498=1),2,IF(踏み台シート!L284=1,1,""))),IF(AND(踏み台シート!L284=1,踏み台シート!L498=1),2,IF(踏み台シート!L284=1,1,"")))</f>
        <v/>
      </c>
      <c r="M74" s="307" t="str">
        <f>IF($M$8&gt;=DATE(2023,5,8),IF('別紙3-3_要件ﾁｪｯｸﾘｽﾄ(0508以降)'!$C$28="×","",IF(AND(踏み台シート!M284=1,踏み台シート!M498=1),2,IF(踏み台シート!M284=1,1,""))),IF(AND(踏み台シート!M284=1,踏み台シート!M498=1),2,IF(踏み台シート!M284=1,1,"")))</f>
        <v/>
      </c>
      <c r="N74" s="307" t="str">
        <f>IF($N$8&gt;=DATE(2023,5,8),IF('別紙3-3_要件ﾁｪｯｸﾘｽﾄ(0508以降)'!$C$28="×","",IF(AND(踏み台シート!N284=1,踏み台シート!N498=1),2,IF(踏み台シート!N284=1,1,""))),IF(AND(踏み台シート!N284=1,踏み台シート!N498=1),2,IF(踏み台シート!N284=1,1,"")))</f>
        <v/>
      </c>
      <c r="O74" s="307" t="str">
        <f>IF($O$8&gt;=DATE(2023,5,8),IF('別紙3-3_要件ﾁｪｯｸﾘｽﾄ(0508以降)'!$C$28="×","",IF(AND(踏み台シート!O284=1,踏み台シート!O498=1),2,IF(踏み台シート!O284=1,1,""))),IF(AND(踏み台シート!O284=1,踏み台シート!O498=1),2,IF(踏み台シート!O284=1,1,"")))</f>
        <v/>
      </c>
      <c r="P74" s="307" t="str">
        <f>IF($P$8&gt;=DATE(2023,5,8),IF('別紙3-3_要件ﾁｪｯｸﾘｽﾄ(0508以降)'!$C$28="×","",IF(AND(踏み台シート!P284=1,踏み台シート!P498=1),2,IF(踏み台シート!P284=1,1,""))),IF(AND(踏み台シート!P284=1,踏み台シート!P498=1),2,IF(踏み台シート!P284=1,1,"")))</f>
        <v/>
      </c>
      <c r="Q74" s="307" t="str">
        <f>IF($Q$8&gt;=DATE(2023,5,8),IF('別紙3-3_要件ﾁｪｯｸﾘｽﾄ(0508以降)'!$C$28="×","",IF(AND(踏み台シート!Q284=1,踏み台シート!Q498=1),2,IF(踏み台シート!Q284=1,1,""))),IF(AND(踏み台シート!Q284=1,踏み台シート!Q498=1),2,IF(踏み台シート!Q284=1,1,"")))</f>
        <v/>
      </c>
      <c r="R74" s="307" t="str">
        <f>IF($R$8&gt;=DATE(2023,5,8),IF('別紙3-3_要件ﾁｪｯｸﾘｽﾄ(0508以降)'!$C$28="×","",IF(AND(踏み台シート!R284=1,踏み台シート!R498=1),2,IF(踏み台シート!R284=1,1,""))),IF(AND(踏み台シート!R284=1,踏み台シート!R498=1),2,IF(踏み台シート!R284=1,1,"")))</f>
        <v/>
      </c>
      <c r="S74" s="307" t="str">
        <f>IF($S$8&gt;=DATE(2023,5,8),IF('別紙3-3_要件ﾁｪｯｸﾘｽﾄ(0508以降)'!$C$28="×","",IF(AND(踏み台シート!S284=1,踏み台シート!S498=1),2,IF(踏み台シート!S284=1,1,""))),IF(AND(踏み台シート!S284=1,踏み台シート!S498=1),2,IF(踏み台シート!S284=1,1,"")))</f>
        <v/>
      </c>
      <c r="T74" s="307" t="str">
        <f>IF($T$8&gt;=DATE(2023,5,8),IF('別紙3-3_要件ﾁｪｯｸﾘｽﾄ(0508以降)'!$C$28="×","",IF(AND(踏み台シート!T284=1,踏み台シート!T498=1),2,IF(踏み台シート!T284=1,1,""))),IF(AND(踏み台シート!T284=1,踏み台シート!T498=1),2,IF(踏み台シート!T284=1,1,"")))</f>
        <v/>
      </c>
      <c r="U74" s="307" t="str">
        <f>IF($U$8&gt;=DATE(2023,5,8),IF('別紙3-3_要件ﾁｪｯｸﾘｽﾄ(0508以降)'!$C$28="×","",IF(AND(踏み台シート!U284=1,踏み台シート!U498=1),2,IF(踏み台シート!U284=1,1,""))),IF(AND(踏み台シート!U284=1,踏み台シート!U498=1),2,IF(踏み台シート!U284=1,1,"")))</f>
        <v/>
      </c>
      <c r="V74" s="307" t="str">
        <f>IF($V$8&gt;=DATE(2023,5,8),IF('別紙3-3_要件ﾁｪｯｸﾘｽﾄ(0508以降)'!$C$28="×","",IF(AND(踏み台シート!V284=1,踏み台シート!V498=1),2,IF(踏み台シート!V284=1,1,""))),IF(AND(踏み台シート!V284=1,踏み台シート!V498=1),2,IF(踏み台シート!V284=1,1,"")))</f>
        <v/>
      </c>
      <c r="W74" s="307" t="str">
        <f>IF($W$8&gt;=DATE(2023,5,8),IF('別紙3-3_要件ﾁｪｯｸﾘｽﾄ(0508以降)'!$C$28="×","",IF(AND(踏み台シート!W284=1,踏み台シート!W498=1),2,IF(踏み台シート!W284=1,1,""))),IF(AND(踏み台シート!W284=1,踏み台シート!W498=1),2,IF(踏み台シート!W284=1,1,"")))</f>
        <v/>
      </c>
      <c r="X74" s="307" t="str">
        <f>IF($X$8&gt;=DATE(2023,5,8),IF('別紙3-3_要件ﾁｪｯｸﾘｽﾄ(0508以降)'!$C$28="×","",IF(AND(踏み台シート!X284=1,踏み台シート!X498=1),2,IF(踏み台シート!X284=1,1,""))),IF(AND(踏み台シート!X284=1,踏み台シート!X498=1),2,IF(踏み台シート!X284=1,1,"")))</f>
        <v/>
      </c>
      <c r="Y74" s="307" t="str">
        <f>IF($Y$8&gt;=DATE(2023,5,8),IF('別紙3-3_要件ﾁｪｯｸﾘｽﾄ(0508以降)'!$C$28="×","",IF(AND(踏み台シート!Y284=1,踏み台シート!Y498=1),2,IF(踏み台シート!Y284=1,1,""))),IF(AND(踏み台シート!Y284=1,踏み台シート!Y498=1),2,IF(踏み台シート!Y284=1,1,"")))</f>
        <v/>
      </c>
      <c r="Z74" s="307" t="str">
        <f>IF($Z$8&gt;=DATE(2023,5,8),IF('別紙3-3_要件ﾁｪｯｸﾘｽﾄ(0508以降)'!$C$28="×","",IF(AND(踏み台シート!Z284=1,踏み台シート!Z498=1),2,IF(踏み台シート!Z284=1,1,""))),IF(AND(踏み台シート!Z284=1,踏み台シート!Z498=1),2,IF(踏み台シート!Z284=1,1,"")))</f>
        <v/>
      </c>
      <c r="AA74" s="307" t="str">
        <f>IF($AA$8&gt;=DATE(2023,5,8),IF('別紙3-3_要件ﾁｪｯｸﾘｽﾄ(0508以降)'!$C$28="×","",IF(AND(踏み台シート!AA284=1,踏み台シート!AA498=1),2,IF(踏み台シート!AA284=1,1,""))),IF(AND(踏み台シート!AA284=1,踏み台シート!AA498=1),2,IF(踏み台シート!AA284=1,1,"")))</f>
        <v/>
      </c>
      <c r="AB74" s="307" t="str">
        <f>IF($AB$8&gt;=DATE(2023,5,8),IF('別紙3-3_要件ﾁｪｯｸﾘｽﾄ(0508以降)'!$C$28="×","",IF(AND(踏み台シート!AB284=1,踏み台シート!AB498=1),2,IF(踏み台シート!AB284=1,1,""))),IF(AND(踏み台シート!AB284=1,踏み台シート!AB498=1),2,IF(踏み台シート!AB284=1,1,"")))</f>
        <v/>
      </c>
      <c r="AC74" s="307" t="str">
        <f>IF($AC$8&gt;=DATE(2023,5,8),IF('別紙3-3_要件ﾁｪｯｸﾘｽﾄ(0508以降)'!$C$28="×","",IF(AND(踏み台シート!AC284=1,踏み台シート!AC498=1),2,IF(踏み台シート!AC284=1,1,""))),IF(AND(踏み台シート!AC284=1,踏み台シート!AC498=1),2,IF(踏み台シート!AC284=1,1,"")))</f>
        <v/>
      </c>
      <c r="AD74" s="307" t="str">
        <f>IF($AD$8&gt;=DATE(2023,5,8),IF('別紙3-3_要件ﾁｪｯｸﾘｽﾄ(0508以降)'!$C$28="×","",IF(AND(踏み台シート!AD284=1,踏み台シート!AD498=1),2,IF(踏み台シート!AD284=1,1,""))),IF(AND(踏み台シート!AD284=1,踏み台シート!AD498=1),2,IF(踏み台シート!AD284=1,1,"")))</f>
        <v/>
      </c>
      <c r="AE74" s="307" t="str">
        <f>IF($AE$8&gt;=DATE(2023,5,8),IF('別紙3-3_要件ﾁｪｯｸﾘｽﾄ(0508以降)'!$C$28="×","",IF(AND(踏み台シート!AE284=1,踏み台シート!AE498=1),2,IF(踏み台シート!AE284=1,1,""))),IF(AND(踏み台シート!AE284=1,踏み台シート!AE498=1),2,IF(踏み台シート!AE284=1,1,"")))</f>
        <v/>
      </c>
      <c r="AF74" s="307" t="str">
        <f>IF($AF$8&gt;=DATE(2023,5,8),IF('別紙3-3_要件ﾁｪｯｸﾘｽﾄ(0508以降)'!$C$28="×","",IF(AND(踏み台シート!AF284=1,踏み台シート!AF498=1),2,IF(踏み台シート!AF284=1,1,""))),IF(AND(踏み台シート!AF284=1,踏み台シート!AF498=1),2,IF(踏み台シート!AF284=1,1,"")))</f>
        <v/>
      </c>
      <c r="AG74" s="307" t="str">
        <f>IF($AG$8&gt;=DATE(2023,5,8),IF('別紙3-3_要件ﾁｪｯｸﾘｽﾄ(0508以降)'!$C$28="×","",IF(AND(踏み台シート!AG284=1,踏み台シート!AG498=1),2,IF(踏み台シート!AG284=1,1,""))),IF(AND(踏み台シート!AG284=1,踏み台シート!AG498=1),2,IF(踏み台シート!AG284=1,1,"")))</f>
        <v/>
      </c>
      <c r="AH74" s="307" t="str">
        <f>IF($AH$8&gt;=DATE(2023,5,8),IF('別紙3-3_要件ﾁｪｯｸﾘｽﾄ(0508以降)'!$C$28="×","",IF(AND(踏み台シート!AH284=1,踏み台シート!AH498=1),2,IF(踏み台シート!AH284=1,1,""))),IF(AND(踏み台シート!AH284=1,踏み台シート!AH498=1),2,IF(踏み台シート!AH284=1,1,"")))</f>
        <v/>
      </c>
      <c r="AI74" s="307" t="str">
        <f>IF($AI$8&gt;=DATE(2023,5,8),IF('別紙3-3_要件ﾁｪｯｸﾘｽﾄ(0508以降)'!$C$28="×","",IF(AND(踏み台シート!AI284=1,踏み台シート!AI498=1),2,IF(踏み台シート!AI284=1,1,""))),IF(AND(踏み台シート!AI284=1,踏み台シート!AI498=1),2,IF(踏み台シート!AI284=1,1,"")))</f>
        <v/>
      </c>
      <c r="AJ74" s="307" t="str">
        <f>IF($AJ$8&gt;=DATE(2023,5,8),IF('別紙3-3_要件ﾁｪｯｸﾘｽﾄ(0508以降)'!$C$28="×","",IF(AND(踏み台シート!AJ284=1,踏み台シート!AJ498=1),2,IF(踏み台シート!AJ284=1,1,""))),IF(AND(踏み台シート!AJ284=1,踏み台シート!AJ498=1),2,IF(踏み台シート!AJ284=1,1,"")))</f>
        <v/>
      </c>
      <c r="AK74" s="307" t="str">
        <f>IF($AK$8&gt;=DATE(2023,5,8),IF('別紙3-3_要件ﾁｪｯｸﾘｽﾄ(0508以降)'!$C$28="×","",IF(AND(踏み台シート!AK284=1,踏み台シート!AK498=1),2,IF(踏み台シート!AK284=1,1,""))),IF(AND(踏み台シート!AK284=1,踏み台シート!AK498=1),2,IF(踏み台シート!AK284=1,1,"")))</f>
        <v/>
      </c>
      <c r="AL74" s="307" t="str">
        <f>IF($AL$8&gt;=DATE(2023,5,8),IF('別紙3-3_要件ﾁｪｯｸﾘｽﾄ(0508以降)'!$C$28="×","",IF(AND(踏み台シート!AL284=1,踏み台シート!AL498=1),2,IF(踏み台シート!AL284=1,1,""))),IF(AND(踏み台シート!AL284=1,踏み台シート!AL498=1),2,IF(踏み台シート!AL284=1,1,"")))</f>
        <v/>
      </c>
      <c r="AM74" s="307" t="str">
        <f>IF($AM$8&gt;=DATE(2023,5,8),IF('別紙3-3_要件ﾁｪｯｸﾘｽﾄ(0508以降)'!$C$28="×","",IF(AND(踏み台シート!AM284=1,踏み台シート!AM498=1),2,IF(踏み台シート!AM284=1,1,""))),IF(AND(踏み台シート!AM284=1,踏み台シート!AM498=1),2,IF(踏み台シート!AM284=1,1,"")))</f>
        <v/>
      </c>
      <c r="AN74" s="307" t="str">
        <f>IF($AN$8&gt;=DATE(2023,5,8),IF('別紙3-3_要件ﾁｪｯｸﾘｽﾄ(0508以降)'!$C$28="×","",IF(AND(踏み台シート!AN284=1,踏み台シート!AN498=1),2,IF(踏み台シート!AN284=1,1,""))),IF(AND(踏み台シート!AN284=1,踏み台シート!AN498=1),2,IF(踏み台シート!AN284=1,1,"")))</f>
        <v/>
      </c>
      <c r="AO74" s="307" t="str">
        <f>IF($AO$8&gt;=DATE(2023,5,8),IF('別紙3-3_要件ﾁｪｯｸﾘｽﾄ(0508以降)'!$C$28="×","",IF(AND(踏み台シート!AO284=1,踏み台シート!AO498=1),2,IF(踏み台シート!AO284=1,1,""))),IF(AND(踏み台シート!AO284=1,踏み台シート!AO498=1),2,IF(踏み台シート!AO284=1,1,"")))</f>
        <v/>
      </c>
      <c r="AP74" s="307" t="str">
        <f>IF($AP$8&gt;=DATE(2023,5,8),IF('別紙3-3_要件ﾁｪｯｸﾘｽﾄ(0508以降)'!$C$28="×","",IF(AND(踏み台シート!AP284=1,踏み台シート!AP498=1),2,IF(踏み台シート!AP284=1,1,""))),IF(AND(踏み台シート!AP284=1,踏み台シート!AP498=1),2,IF(踏み台シート!AP284=1,1,"")))</f>
        <v/>
      </c>
      <c r="AQ74" s="307" t="str">
        <f>IF($AQ$8&gt;=DATE(2023,5,8),IF('別紙3-3_要件ﾁｪｯｸﾘｽﾄ(0508以降)'!$C$28="×","",IF(AND(踏み台シート!AQ284=1,踏み台シート!AQ498=1),2,IF(踏み台シート!AQ284=1,1,""))),IF(AND(踏み台シート!AQ284=1,踏み台シート!AQ498=1),2,IF(踏み台シート!AQ284=1,1,"")))</f>
        <v/>
      </c>
      <c r="AR74" s="307" t="str">
        <f>IF($AR$8&gt;=DATE(2023,5,8),IF('別紙3-3_要件ﾁｪｯｸﾘｽﾄ(0508以降)'!$C$28="×","",IF(AND(踏み台シート!AR284=1,踏み台シート!AR498=1),2,IF(踏み台シート!AR284=1,1,""))),IF(AND(踏み台シート!AR284=1,踏み台シート!AR498=1),2,IF(踏み台シート!AR284=1,1,"")))</f>
        <v/>
      </c>
      <c r="AS74" s="307" t="str">
        <f>IF($AS$8&gt;=DATE(2023,5,8),IF('別紙3-3_要件ﾁｪｯｸﾘｽﾄ(0508以降)'!$C$28="×","",IF(AND(踏み台シート!AS284=1,踏み台シート!AS498=1),2,IF(踏み台シート!AS284=1,1,""))),IF(AND(踏み台シート!AS284=1,踏み台シート!AS498=1),2,IF(踏み台シート!AS284=1,1,"")))</f>
        <v/>
      </c>
      <c r="AT74" s="307" t="str">
        <f>IF($AT$8&gt;=DATE(2023,5,8),IF('別紙3-3_要件ﾁｪｯｸﾘｽﾄ(0508以降)'!$C$28="×","",IF(AND(踏み台シート!AT284=1,踏み台シート!AT498=1),2,IF(踏み台シート!AT284=1,1,""))),IF(AND(踏み台シート!AT284=1,踏み台シート!AT498=1),2,IF(踏み台シート!AT284=1,1,"")))</f>
        <v/>
      </c>
      <c r="AU74" s="307" t="str">
        <f>IF($AU$8&gt;=DATE(2023,5,8),IF('別紙3-3_要件ﾁｪｯｸﾘｽﾄ(0508以降)'!$C$28="×","",IF(AND(踏み台シート!AU284=1,踏み台シート!AU498=1),2,IF(踏み台シート!AU284=1,1,""))),IF(AND(踏み台シート!AU284=1,踏み台シート!AU498=1),2,IF(踏み台シート!AU284=1,1,"")))</f>
        <v/>
      </c>
      <c r="AV74" s="307" t="str">
        <f>IF($AV$8&gt;=DATE(2023,5,8),IF('別紙3-3_要件ﾁｪｯｸﾘｽﾄ(0508以降)'!$C$28="×","",IF(AND(踏み台シート!AV284=1,踏み台シート!AV498=1),2,IF(踏み台シート!AV284=1,1,""))),IF(AND(踏み台シート!AV284=1,踏み台シート!AV498=1),2,IF(踏み台シート!AV284=1,1,"")))</f>
        <v/>
      </c>
      <c r="AW74" s="307" t="str">
        <f>IF($AW$8&gt;=DATE(2023,5,8),IF('別紙3-3_要件ﾁｪｯｸﾘｽﾄ(0508以降)'!$C$28="×","",IF(AND(踏み台シート!AW284=1,踏み台シート!AW498=1),2,IF(踏み台シート!AW284=1,1,""))),IF(AND(踏み台シート!AW284=1,踏み台シート!AW498=1),2,IF(踏み台シート!AW284=1,1,"")))</f>
        <v/>
      </c>
      <c r="AX74" s="307" t="str">
        <f>IF($AX$8&gt;=DATE(2023,5,8),IF('別紙3-3_要件ﾁｪｯｸﾘｽﾄ(0508以降)'!$C$28="×","",IF(AND(踏み台シート!AX284=1,踏み台シート!AX498=1),2,IF(踏み台シート!AX284=1,1,""))),IF(AND(踏み台シート!AX284=1,踏み台シート!AX498=1),2,IF(踏み台シート!AX284=1,1,"")))</f>
        <v/>
      </c>
      <c r="AY74" s="307" t="str">
        <f>IF($AY$8&gt;=DATE(2023,5,8),IF('別紙3-3_要件ﾁｪｯｸﾘｽﾄ(0508以降)'!$C$28="×","",IF(AND(踏み台シート!AY284=1,踏み台シート!AY498=1),2,IF(踏み台シート!AY284=1,1,""))),IF(AND(踏み台シート!AY284=1,踏み台シート!AY498=1),2,IF(踏み台シート!AY284=1,1,"")))</f>
        <v/>
      </c>
      <c r="AZ74" s="307" t="str">
        <f>IF($AZ$8&gt;=DATE(2023,5,8),IF('別紙3-3_要件ﾁｪｯｸﾘｽﾄ(0508以降)'!$C$28="×","",IF(AND(踏み台シート!AZ284=1,踏み台シート!AZ498=1),2,IF(踏み台シート!AZ284=1,1,""))),IF(AND(踏み台シート!AZ284=1,踏み台シート!AZ498=1),2,IF(踏み台シート!AZ284=1,1,"")))</f>
        <v/>
      </c>
      <c r="BA74" s="307" t="str">
        <f>IF($BA$8&gt;=DATE(2023,5,8),IF('別紙3-3_要件ﾁｪｯｸﾘｽﾄ(0508以降)'!$C$28="×","",IF(AND(踏み台シート!BA284=1,踏み台シート!BA498=1),2,IF(踏み台シート!BA284=1,1,""))),IF(AND(踏み台シート!BA284=1,踏み台シート!BA498=1),2,IF(踏み台シート!BA284=1,1,"")))</f>
        <v/>
      </c>
      <c r="BB74" s="311" t="str">
        <f t="shared" si="10"/>
        <v/>
      </c>
      <c r="BC74" s="300" t="str">
        <f t="shared" si="11"/>
        <v/>
      </c>
      <c r="BD74" s="300" t="str">
        <f t="shared" si="12"/>
        <v/>
      </c>
    </row>
    <row r="75" spans="1:56" ht="24" hidden="1" customHeight="1">
      <c r="A75" s="307" t="str">
        <f t="shared" si="13"/>
        <v/>
      </c>
      <c r="B75" s="313" t="str">
        <f>IF('別紙3-1_区分⑤所要額内訳'!B77="","",'別紙3-1_区分⑤所要額内訳'!B77)</f>
        <v/>
      </c>
      <c r="C75" s="307" t="str">
        <f>IF('別紙3-1_区分⑤所要額内訳'!C77="","",'別紙3-1_区分⑤所要額内訳'!C77)</f>
        <v/>
      </c>
      <c r="D75" s="307">
        <f>IF($D$8&gt;=DATE(2023,5,8),IF('別紙3-3_要件ﾁｪｯｸﾘｽﾄ(0508以降)'!$C$28="×","",IF(AND(踏み台シート!D285=1,踏み台シート!D499=1),2,IF(踏み台シート!D285=1,1,""))),IF(AND(踏み台シート!D285=1,踏み台シート!D499=1),2,IF(踏み台シート!D285=1,1,"")))</f>
        <v>1</v>
      </c>
      <c r="E75" s="307" t="str">
        <f>IF($E$8&gt;=DATE(2023,5,8),IF('別紙3-3_要件ﾁｪｯｸﾘｽﾄ(0508以降)'!$C$28="×","",IF(AND(踏み台シート!E285=1,踏み台シート!E499=1),2,IF(踏み台シート!E285=1,1,""))),IF(AND(踏み台シート!E285=1,踏み台シート!E499=1),2,IF(踏み台シート!E285=1,1,"")))</f>
        <v/>
      </c>
      <c r="F75" s="307" t="str">
        <f>IF($F$8&gt;=DATE(2023,5,8),IF('別紙3-3_要件ﾁｪｯｸﾘｽﾄ(0508以降)'!$C$28="×","",IF(AND(踏み台シート!F285=1,踏み台シート!F499=1),2,IF(踏み台シート!F285=1,1,""))),IF(AND(踏み台シート!F285=1,踏み台シート!F499=1),2,IF(踏み台シート!F285=1,1,"")))</f>
        <v/>
      </c>
      <c r="G75" s="307" t="str">
        <f>IF($G$8&gt;=DATE(2023,5,8),IF('別紙3-3_要件ﾁｪｯｸﾘｽﾄ(0508以降)'!$C$28="×","",IF(AND(踏み台シート!G285=1,踏み台シート!G499=1),2,IF(踏み台シート!G285=1,1,""))),IF(AND(踏み台シート!G285=1,踏み台シート!G499=1),2,IF(踏み台シート!G285=1,1,"")))</f>
        <v/>
      </c>
      <c r="H75" s="307" t="str">
        <f>IF($H$8&gt;=DATE(2023,5,8),IF('別紙3-3_要件ﾁｪｯｸﾘｽﾄ(0508以降)'!$C$28="×","",IF(AND(踏み台シート!H285=1,踏み台シート!H499=1),2,IF(踏み台シート!H285=1,1,""))),IF(AND(踏み台シート!H285=1,踏み台シート!H499=1),2,IF(踏み台シート!H285=1,1,"")))</f>
        <v/>
      </c>
      <c r="I75" s="307" t="str">
        <f>IF($I$8&gt;=DATE(2023,5,8),IF('別紙3-3_要件ﾁｪｯｸﾘｽﾄ(0508以降)'!$C$28="×","",IF(AND(踏み台シート!I285=1,踏み台シート!I499=1),2,IF(踏み台シート!I285=1,1,""))),IF(AND(踏み台シート!I285=1,踏み台シート!I499=1),2,IF(踏み台シート!I285=1,1,"")))</f>
        <v/>
      </c>
      <c r="J75" s="307" t="str">
        <f>IF($J$8&gt;=DATE(2023,5,8),IF('別紙3-3_要件ﾁｪｯｸﾘｽﾄ(0508以降)'!$C$28="×","",IF(AND(踏み台シート!J285=1,踏み台シート!J499=1),2,IF(踏み台シート!J285=1,1,""))),IF(AND(踏み台シート!J285=1,踏み台シート!J499=1),2,IF(踏み台シート!J285=1,1,"")))</f>
        <v/>
      </c>
      <c r="K75" s="307" t="str">
        <f>IF($K$8&gt;=DATE(2023,5,8),IF('別紙3-3_要件ﾁｪｯｸﾘｽﾄ(0508以降)'!$C$28="×","",IF(AND(踏み台シート!K285=1,踏み台シート!K499=1),2,IF(踏み台シート!K285=1,1,""))),IF(AND(踏み台シート!K285=1,踏み台シート!K499=1),2,IF(踏み台シート!K285=1,1,"")))</f>
        <v/>
      </c>
      <c r="L75" s="307" t="str">
        <f>IF($L$8&gt;=DATE(2023,5,8),IF('別紙3-3_要件ﾁｪｯｸﾘｽﾄ(0508以降)'!$C$28="×","",IF(AND(踏み台シート!L285=1,踏み台シート!L499=1),2,IF(踏み台シート!L285=1,1,""))),IF(AND(踏み台シート!L285=1,踏み台シート!L499=1),2,IF(踏み台シート!L285=1,1,"")))</f>
        <v/>
      </c>
      <c r="M75" s="307" t="str">
        <f>IF($M$8&gt;=DATE(2023,5,8),IF('別紙3-3_要件ﾁｪｯｸﾘｽﾄ(0508以降)'!$C$28="×","",IF(AND(踏み台シート!M285=1,踏み台シート!M499=1),2,IF(踏み台シート!M285=1,1,""))),IF(AND(踏み台シート!M285=1,踏み台シート!M499=1),2,IF(踏み台シート!M285=1,1,"")))</f>
        <v/>
      </c>
      <c r="N75" s="307" t="str">
        <f>IF($N$8&gt;=DATE(2023,5,8),IF('別紙3-3_要件ﾁｪｯｸﾘｽﾄ(0508以降)'!$C$28="×","",IF(AND(踏み台シート!N285=1,踏み台シート!N499=1),2,IF(踏み台シート!N285=1,1,""))),IF(AND(踏み台シート!N285=1,踏み台シート!N499=1),2,IF(踏み台シート!N285=1,1,"")))</f>
        <v/>
      </c>
      <c r="O75" s="307" t="str">
        <f>IF($O$8&gt;=DATE(2023,5,8),IF('別紙3-3_要件ﾁｪｯｸﾘｽﾄ(0508以降)'!$C$28="×","",IF(AND(踏み台シート!O285=1,踏み台シート!O499=1),2,IF(踏み台シート!O285=1,1,""))),IF(AND(踏み台シート!O285=1,踏み台シート!O499=1),2,IF(踏み台シート!O285=1,1,"")))</f>
        <v/>
      </c>
      <c r="P75" s="307" t="str">
        <f>IF($P$8&gt;=DATE(2023,5,8),IF('別紙3-3_要件ﾁｪｯｸﾘｽﾄ(0508以降)'!$C$28="×","",IF(AND(踏み台シート!P285=1,踏み台シート!P499=1),2,IF(踏み台シート!P285=1,1,""))),IF(AND(踏み台シート!P285=1,踏み台シート!P499=1),2,IF(踏み台シート!P285=1,1,"")))</f>
        <v/>
      </c>
      <c r="Q75" s="307" t="str">
        <f>IF($Q$8&gt;=DATE(2023,5,8),IF('別紙3-3_要件ﾁｪｯｸﾘｽﾄ(0508以降)'!$C$28="×","",IF(AND(踏み台シート!Q285=1,踏み台シート!Q499=1),2,IF(踏み台シート!Q285=1,1,""))),IF(AND(踏み台シート!Q285=1,踏み台シート!Q499=1),2,IF(踏み台シート!Q285=1,1,"")))</f>
        <v/>
      </c>
      <c r="R75" s="307" t="str">
        <f>IF($R$8&gt;=DATE(2023,5,8),IF('別紙3-3_要件ﾁｪｯｸﾘｽﾄ(0508以降)'!$C$28="×","",IF(AND(踏み台シート!R285=1,踏み台シート!R499=1),2,IF(踏み台シート!R285=1,1,""))),IF(AND(踏み台シート!R285=1,踏み台シート!R499=1),2,IF(踏み台シート!R285=1,1,"")))</f>
        <v/>
      </c>
      <c r="S75" s="307" t="str">
        <f>IF($S$8&gt;=DATE(2023,5,8),IF('別紙3-3_要件ﾁｪｯｸﾘｽﾄ(0508以降)'!$C$28="×","",IF(AND(踏み台シート!S285=1,踏み台シート!S499=1),2,IF(踏み台シート!S285=1,1,""))),IF(AND(踏み台シート!S285=1,踏み台シート!S499=1),2,IF(踏み台シート!S285=1,1,"")))</f>
        <v/>
      </c>
      <c r="T75" s="307" t="str">
        <f>IF($T$8&gt;=DATE(2023,5,8),IF('別紙3-3_要件ﾁｪｯｸﾘｽﾄ(0508以降)'!$C$28="×","",IF(AND(踏み台シート!T285=1,踏み台シート!T499=1),2,IF(踏み台シート!T285=1,1,""))),IF(AND(踏み台シート!T285=1,踏み台シート!T499=1),2,IF(踏み台シート!T285=1,1,"")))</f>
        <v/>
      </c>
      <c r="U75" s="307" t="str">
        <f>IF($U$8&gt;=DATE(2023,5,8),IF('別紙3-3_要件ﾁｪｯｸﾘｽﾄ(0508以降)'!$C$28="×","",IF(AND(踏み台シート!U285=1,踏み台シート!U499=1),2,IF(踏み台シート!U285=1,1,""))),IF(AND(踏み台シート!U285=1,踏み台シート!U499=1),2,IF(踏み台シート!U285=1,1,"")))</f>
        <v/>
      </c>
      <c r="V75" s="307" t="str">
        <f>IF($V$8&gt;=DATE(2023,5,8),IF('別紙3-3_要件ﾁｪｯｸﾘｽﾄ(0508以降)'!$C$28="×","",IF(AND(踏み台シート!V285=1,踏み台シート!V499=1),2,IF(踏み台シート!V285=1,1,""))),IF(AND(踏み台シート!V285=1,踏み台シート!V499=1),2,IF(踏み台シート!V285=1,1,"")))</f>
        <v/>
      </c>
      <c r="W75" s="307" t="str">
        <f>IF($W$8&gt;=DATE(2023,5,8),IF('別紙3-3_要件ﾁｪｯｸﾘｽﾄ(0508以降)'!$C$28="×","",IF(AND(踏み台シート!W285=1,踏み台シート!W499=1),2,IF(踏み台シート!W285=1,1,""))),IF(AND(踏み台シート!W285=1,踏み台シート!W499=1),2,IF(踏み台シート!W285=1,1,"")))</f>
        <v/>
      </c>
      <c r="X75" s="307" t="str">
        <f>IF($X$8&gt;=DATE(2023,5,8),IF('別紙3-3_要件ﾁｪｯｸﾘｽﾄ(0508以降)'!$C$28="×","",IF(AND(踏み台シート!X285=1,踏み台シート!X499=1),2,IF(踏み台シート!X285=1,1,""))),IF(AND(踏み台シート!X285=1,踏み台シート!X499=1),2,IF(踏み台シート!X285=1,1,"")))</f>
        <v/>
      </c>
      <c r="Y75" s="307" t="str">
        <f>IF($Y$8&gt;=DATE(2023,5,8),IF('別紙3-3_要件ﾁｪｯｸﾘｽﾄ(0508以降)'!$C$28="×","",IF(AND(踏み台シート!Y285=1,踏み台シート!Y499=1),2,IF(踏み台シート!Y285=1,1,""))),IF(AND(踏み台シート!Y285=1,踏み台シート!Y499=1),2,IF(踏み台シート!Y285=1,1,"")))</f>
        <v/>
      </c>
      <c r="Z75" s="307" t="str">
        <f>IF($Z$8&gt;=DATE(2023,5,8),IF('別紙3-3_要件ﾁｪｯｸﾘｽﾄ(0508以降)'!$C$28="×","",IF(AND(踏み台シート!Z285=1,踏み台シート!Z499=1),2,IF(踏み台シート!Z285=1,1,""))),IF(AND(踏み台シート!Z285=1,踏み台シート!Z499=1),2,IF(踏み台シート!Z285=1,1,"")))</f>
        <v/>
      </c>
      <c r="AA75" s="307" t="str">
        <f>IF($AA$8&gt;=DATE(2023,5,8),IF('別紙3-3_要件ﾁｪｯｸﾘｽﾄ(0508以降)'!$C$28="×","",IF(AND(踏み台シート!AA285=1,踏み台シート!AA499=1),2,IF(踏み台シート!AA285=1,1,""))),IF(AND(踏み台シート!AA285=1,踏み台シート!AA499=1),2,IF(踏み台シート!AA285=1,1,"")))</f>
        <v/>
      </c>
      <c r="AB75" s="307" t="str">
        <f>IF($AB$8&gt;=DATE(2023,5,8),IF('別紙3-3_要件ﾁｪｯｸﾘｽﾄ(0508以降)'!$C$28="×","",IF(AND(踏み台シート!AB285=1,踏み台シート!AB499=1),2,IF(踏み台シート!AB285=1,1,""))),IF(AND(踏み台シート!AB285=1,踏み台シート!AB499=1),2,IF(踏み台シート!AB285=1,1,"")))</f>
        <v/>
      </c>
      <c r="AC75" s="307" t="str">
        <f>IF($AC$8&gt;=DATE(2023,5,8),IF('別紙3-3_要件ﾁｪｯｸﾘｽﾄ(0508以降)'!$C$28="×","",IF(AND(踏み台シート!AC285=1,踏み台シート!AC499=1),2,IF(踏み台シート!AC285=1,1,""))),IF(AND(踏み台シート!AC285=1,踏み台シート!AC499=1),2,IF(踏み台シート!AC285=1,1,"")))</f>
        <v/>
      </c>
      <c r="AD75" s="307" t="str">
        <f>IF($AD$8&gt;=DATE(2023,5,8),IF('別紙3-3_要件ﾁｪｯｸﾘｽﾄ(0508以降)'!$C$28="×","",IF(AND(踏み台シート!AD285=1,踏み台シート!AD499=1),2,IF(踏み台シート!AD285=1,1,""))),IF(AND(踏み台シート!AD285=1,踏み台シート!AD499=1),2,IF(踏み台シート!AD285=1,1,"")))</f>
        <v/>
      </c>
      <c r="AE75" s="307" t="str">
        <f>IF($AE$8&gt;=DATE(2023,5,8),IF('別紙3-3_要件ﾁｪｯｸﾘｽﾄ(0508以降)'!$C$28="×","",IF(AND(踏み台シート!AE285=1,踏み台シート!AE499=1),2,IF(踏み台シート!AE285=1,1,""))),IF(AND(踏み台シート!AE285=1,踏み台シート!AE499=1),2,IF(踏み台シート!AE285=1,1,"")))</f>
        <v/>
      </c>
      <c r="AF75" s="307" t="str">
        <f>IF($AF$8&gt;=DATE(2023,5,8),IF('別紙3-3_要件ﾁｪｯｸﾘｽﾄ(0508以降)'!$C$28="×","",IF(AND(踏み台シート!AF285=1,踏み台シート!AF499=1),2,IF(踏み台シート!AF285=1,1,""))),IF(AND(踏み台シート!AF285=1,踏み台シート!AF499=1),2,IF(踏み台シート!AF285=1,1,"")))</f>
        <v/>
      </c>
      <c r="AG75" s="307" t="str">
        <f>IF($AG$8&gt;=DATE(2023,5,8),IF('別紙3-3_要件ﾁｪｯｸﾘｽﾄ(0508以降)'!$C$28="×","",IF(AND(踏み台シート!AG285=1,踏み台シート!AG499=1),2,IF(踏み台シート!AG285=1,1,""))),IF(AND(踏み台シート!AG285=1,踏み台シート!AG499=1),2,IF(踏み台シート!AG285=1,1,"")))</f>
        <v/>
      </c>
      <c r="AH75" s="307" t="str">
        <f>IF($AH$8&gt;=DATE(2023,5,8),IF('別紙3-3_要件ﾁｪｯｸﾘｽﾄ(0508以降)'!$C$28="×","",IF(AND(踏み台シート!AH285=1,踏み台シート!AH499=1),2,IF(踏み台シート!AH285=1,1,""))),IF(AND(踏み台シート!AH285=1,踏み台シート!AH499=1),2,IF(踏み台シート!AH285=1,1,"")))</f>
        <v/>
      </c>
      <c r="AI75" s="307" t="str">
        <f>IF($AI$8&gt;=DATE(2023,5,8),IF('別紙3-3_要件ﾁｪｯｸﾘｽﾄ(0508以降)'!$C$28="×","",IF(AND(踏み台シート!AI285=1,踏み台シート!AI499=1),2,IF(踏み台シート!AI285=1,1,""))),IF(AND(踏み台シート!AI285=1,踏み台シート!AI499=1),2,IF(踏み台シート!AI285=1,1,"")))</f>
        <v/>
      </c>
      <c r="AJ75" s="307" t="str">
        <f>IF($AJ$8&gt;=DATE(2023,5,8),IF('別紙3-3_要件ﾁｪｯｸﾘｽﾄ(0508以降)'!$C$28="×","",IF(AND(踏み台シート!AJ285=1,踏み台シート!AJ499=1),2,IF(踏み台シート!AJ285=1,1,""))),IF(AND(踏み台シート!AJ285=1,踏み台シート!AJ499=1),2,IF(踏み台シート!AJ285=1,1,"")))</f>
        <v/>
      </c>
      <c r="AK75" s="307" t="str">
        <f>IF($AK$8&gt;=DATE(2023,5,8),IF('別紙3-3_要件ﾁｪｯｸﾘｽﾄ(0508以降)'!$C$28="×","",IF(AND(踏み台シート!AK285=1,踏み台シート!AK499=1),2,IF(踏み台シート!AK285=1,1,""))),IF(AND(踏み台シート!AK285=1,踏み台シート!AK499=1),2,IF(踏み台シート!AK285=1,1,"")))</f>
        <v/>
      </c>
      <c r="AL75" s="307" t="str">
        <f>IF($AL$8&gt;=DATE(2023,5,8),IF('別紙3-3_要件ﾁｪｯｸﾘｽﾄ(0508以降)'!$C$28="×","",IF(AND(踏み台シート!AL285=1,踏み台シート!AL499=1),2,IF(踏み台シート!AL285=1,1,""))),IF(AND(踏み台シート!AL285=1,踏み台シート!AL499=1),2,IF(踏み台シート!AL285=1,1,"")))</f>
        <v/>
      </c>
      <c r="AM75" s="307" t="str">
        <f>IF($AM$8&gt;=DATE(2023,5,8),IF('別紙3-3_要件ﾁｪｯｸﾘｽﾄ(0508以降)'!$C$28="×","",IF(AND(踏み台シート!AM285=1,踏み台シート!AM499=1),2,IF(踏み台シート!AM285=1,1,""))),IF(AND(踏み台シート!AM285=1,踏み台シート!AM499=1),2,IF(踏み台シート!AM285=1,1,"")))</f>
        <v/>
      </c>
      <c r="AN75" s="307" t="str">
        <f>IF($AN$8&gt;=DATE(2023,5,8),IF('別紙3-3_要件ﾁｪｯｸﾘｽﾄ(0508以降)'!$C$28="×","",IF(AND(踏み台シート!AN285=1,踏み台シート!AN499=1),2,IF(踏み台シート!AN285=1,1,""))),IF(AND(踏み台シート!AN285=1,踏み台シート!AN499=1),2,IF(踏み台シート!AN285=1,1,"")))</f>
        <v/>
      </c>
      <c r="AO75" s="307" t="str">
        <f>IF($AO$8&gt;=DATE(2023,5,8),IF('別紙3-3_要件ﾁｪｯｸﾘｽﾄ(0508以降)'!$C$28="×","",IF(AND(踏み台シート!AO285=1,踏み台シート!AO499=1),2,IF(踏み台シート!AO285=1,1,""))),IF(AND(踏み台シート!AO285=1,踏み台シート!AO499=1),2,IF(踏み台シート!AO285=1,1,"")))</f>
        <v/>
      </c>
      <c r="AP75" s="307" t="str">
        <f>IF($AP$8&gt;=DATE(2023,5,8),IF('別紙3-3_要件ﾁｪｯｸﾘｽﾄ(0508以降)'!$C$28="×","",IF(AND(踏み台シート!AP285=1,踏み台シート!AP499=1),2,IF(踏み台シート!AP285=1,1,""))),IF(AND(踏み台シート!AP285=1,踏み台シート!AP499=1),2,IF(踏み台シート!AP285=1,1,"")))</f>
        <v/>
      </c>
      <c r="AQ75" s="307" t="str">
        <f>IF($AQ$8&gt;=DATE(2023,5,8),IF('別紙3-3_要件ﾁｪｯｸﾘｽﾄ(0508以降)'!$C$28="×","",IF(AND(踏み台シート!AQ285=1,踏み台シート!AQ499=1),2,IF(踏み台シート!AQ285=1,1,""))),IF(AND(踏み台シート!AQ285=1,踏み台シート!AQ499=1),2,IF(踏み台シート!AQ285=1,1,"")))</f>
        <v/>
      </c>
      <c r="AR75" s="307" t="str">
        <f>IF($AR$8&gt;=DATE(2023,5,8),IF('別紙3-3_要件ﾁｪｯｸﾘｽﾄ(0508以降)'!$C$28="×","",IF(AND(踏み台シート!AR285=1,踏み台シート!AR499=1),2,IF(踏み台シート!AR285=1,1,""))),IF(AND(踏み台シート!AR285=1,踏み台シート!AR499=1),2,IF(踏み台シート!AR285=1,1,"")))</f>
        <v/>
      </c>
      <c r="AS75" s="307" t="str">
        <f>IF($AS$8&gt;=DATE(2023,5,8),IF('別紙3-3_要件ﾁｪｯｸﾘｽﾄ(0508以降)'!$C$28="×","",IF(AND(踏み台シート!AS285=1,踏み台シート!AS499=1),2,IF(踏み台シート!AS285=1,1,""))),IF(AND(踏み台シート!AS285=1,踏み台シート!AS499=1),2,IF(踏み台シート!AS285=1,1,"")))</f>
        <v/>
      </c>
      <c r="AT75" s="307" t="str">
        <f>IF($AT$8&gt;=DATE(2023,5,8),IF('別紙3-3_要件ﾁｪｯｸﾘｽﾄ(0508以降)'!$C$28="×","",IF(AND(踏み台シート!AT285=1,踏み台シート!AT499=1),2,IF(踏み台シート!AT285=1,1,""))),IF(AND(踏み台シート!AT285=1,踏み台シート!AT499=1),2,IF(踏み台シート!AT285=1,1,"")))</f>
        <v/>
      </c>
      <c r="AU75" s="307" t="str">
        <f>IF($AU$8&gt;=DATE(2023,5,8),IF('別紙3-3_要件ﾁｪｯｸﾘｽﾄ(0508以降)'!$C$28="×","",IF(AND(踏み台シート!AU285=1,踏み台シート!AU499=1),2,IF(踏み台シート!AU285=1,1,""))),IF(AND(踏み台シート!AU285=1,踏み台シート!AU499=1),2,IF(踏み台シート!AU285=1,1,"")))</f>
        <v/>
      </c>
      <c r="AV75" s="307" t="str">
        <f>IF($AV$8&gt;=DATE(2023,5,8),IF('別紙3-3_要件ﾁｪｯｸﾘｽﾄ(0508以降)'!$C$28="×","",IF(AND(踏み台シート!AV285=1,踏み台シート!AV499=1),2,IF(踏み台シート!AV285=1,1,""))),IF(AND(踏み台シート!AV285=1,踏み台シート!AV499=1),2,IF(踏み台シート!AV285=1,1,"")))</f>
        <v/>
      </c>
      <c r="AW75" s="307" t="str">
        <f>IF($AW$8&gt;=DATE(2023,5,8),IF('別紙3-3_要件ﾁｪｯｸﾘｽﾄ(0508以降)'!$C$28="×","",IF(AND(踏み台シート!AW285=1,踏み台シート!AW499=1),2,IF(踏み台シート!AW285=1,1,""))),IF(AND(踏み台シート!AW285=1,踏み台シート!AW499=1),2,IF(踏み台シート!AW285=1,1,"")))</f>
        <v/>
      </c>
      <c r="AX75" s="307" t="str">
        <f>IF($AX$8&gt;=DATE(2023,5,8),IF('別紙3-3_要件ﾁｪｯｸﾘｽﾄ(0508以降)'!$C$28="×","",IF(AND(踏み台シート!AX285=1,踏み台シート!AX499=1),2,IF(踏み台シート!AX285=1,1,""))),IF(AND(踏み台シート!AX285=1,踏み台シート!AX499=1),2,IF(踏み台シート!AX285=1,1,"")))</f>
        <v/>
      </c>
      <c r="AY75" s="307" t="str">
        <f>IF($AY$8&gt;=DATE(2023,5,8),IF('別紙3-3_要件ﾁｪｯｸﾘｽﾄ(0508以降)'!$C$28="×","",IF(AND(踏み台シート!AY285=1,踏み台シート!AY499=1),2,IF(踏み台シート!AY285=1,1,""))),IF(AND(踏み台シート!AY285=1,踏み台シート!AY499=1),2,IF(踏み台シート!AY285=1,1,"")))</f>
        <v/>
      </c>
      <c r="AZ75" s="307" t="str">
        <f>IF($AZ$8&gt;=DATE(2023,5,8),IF('別紙3-3_要件ﾁｪｯｸﾘｽﾄ(0508以降)'!$C$28="×","",IF(AND(踏み台シート!AZ285=1,踏み台シート!AZ499=1),2,IF(踏み台シート!AZ285=1,1,""))),IF(AND(踏み台シート!AZ285=1,踏み台シート!AZ499=1),2,IF(踏み台シート!AZ285=1,1,"")))</f>
        <v/>
      </c>
      <c r="BA75" s="307" t="str">
        <f>IF($BA$8&gt;=DATE(2023,5,8),IF('別紙3-3_要件ﾁｪｯｸﾘｽﾄ(0508以降)'!$C$28="×","",IF(AND(踏み台シート!BA285=1,踏み台シート!BA499=1),2,IF(踏み台シート!BA285=1,1,""))),IF(AND(踏み台シート!BA285=1,踏み台シート!BA499=1),2,IF(踏み台シート!BA285=1,1,"")))</f>
        <v/>
      </c>
      <c r="BB75" s="311" t="str">
        <f t="shared" si="10"/>
        <v/>
      </c>
      <c r="BC75" s="300" t="str">
        <f t="shared" si="11"/>
        <v/>
      </c>
      <c r="BD75" s="300" t="str">
        <f t="shared" si="12"/>
        <v/>
      </c>
    </row>
    <row r="76" spans="1:56" ht="24" hidden="1" customHeight="1">
      <c r="A76" s="307" t="str">
        <f t="shared" si="13"/>
        <v/>
      </c>
      <c r="B76" s="313" t="str">
        <f>IF('別紙3-1_区分⑤所要額内訳'!B78="","",'別紙3-1_区分⑤所要額内訳'!B78)</f>
        <v/>
      </c>
      <c r="C76" s="307" t="str">
        <f>IF('別紙3-1_区分⑤所要額内訳'!C78="","",'別紙3-1_区分⑤所要額内訳'!C78)</f>
        <v/>
      </c>
      <c r="D76" s="307">
        <f>IF($D$8&gt;=DATE(2023,5,8),IF('別紙3-3_要件ﾁｪｯｸﾘｽﾄ(0508以降)'!$C$28="×","",IF(AND(踏み台シート!D286=1,踏み台シート!D500=1),2,IF(踏み台シート!D286=1,1,""))),IF(AND(踏み台シート!D286=1,踏み台シート!D500=1),2,IF(踏み台シート!D286=1,1,"")))</f>
        <v>1</v>
      </c>
      <c r="E76" s="307" t="str">
        <f>IF($E$8&gt;=DATE(2023,5,8),IF('別紙3-3_要件ﾁｪｯｸﾘｽﾄ(0508以降)'!$C$28="×","",IF(AND(踏み台シート!E286=1,踏み台シート!E500=1),2,IF(踏み台シート!E286=1,1,""))),IF(AND(踏み台シート!E286=1,踏み台シート!E500=1),2,IF(踏み台シート!E286=1,1,"")))</f>
        <v/>
      </c>
      <c r="F76" s="307" t="str">
        <f>IF($F$8&gt;=DATE(2023,5,8),IF('別紙3-3_要件ﾁｪｯｸﾘｽﾄ(0508以降)'!$C$28="×","",IF(AND(踏み台シート!F286=1,踏み台シート!F500=1),2,IF(踏み台シート!F286=1,1,""))),IF(AND(踏み台シート!F286=1,踏み台シート!F500=1),2,IF(踏み台シート!F286=1,1,"")))</f>
        <v/>
      </c>
      <c r="G76" s="307" t="str">
        <f>IF($G$8&gt;=DATE(2023,5,8),IF('別紙3-3_要件ﾁｪｯｸﾘｽﾄ(0508以降)'!$C$28="×","",IF(AND(踏み台シート!G286=1,踏み台シート!G500=1),2,IF(踏み台シート!G286=1,1,""))),IF(AND(踏み台シート!G286=1,踏み台シート!G500=1),2,IF(踏み台シート!G286=1,1,"")))</f>
        <v/>
      </c>
      <c r="H76" s="307" t="str">
        <f>IF($H$8&gt;=DATE(2023,5,8),IF('別紙3-3_要件ﾁｪｯｸﾘｽﾄ(0508以降)'!$C$28="×","",IF(AND(踏み台シート!H286=1,踏み台シート!H500=1),2,IF(踏み台シート!H286=1,1,""))),IF(AND(踏み台シート!H286=1,踏み台シート!H500=1),2,IF(踏み台シート!H286=1,1,"")))</f>
        <v/>
      </c>
      <c r="I76" s="307" t="str">
        <f>IF($I$8&gt;=DATE(2023,5,8),IF('別紙3-3_要件ﾁｪｯｸﾘｽﾄ(0508以降)'!$C$28="×","",IF(AND(踏み台シート!I286=1,踏み台シート!I500=1),2,IF(踏み台シート!I286=1,1,""))),IF(AND(踏み台シート!I286=1,踏み台シート!I500=1),2,IF(踏み台シート!I286=1,1,"")))</f>
        <v/>
      </c>
      <c r="J76" s="307" t="str">
        <f>IF($J$8&gt;=DATE(2023,5,8),IF('別紙3-3_要件ﾁｪｯｸﾘｽﾄ(0508以降)'!$C$28="×","",IF(AND(踏み台シート!J286=1,踏み台シート!J500=1),2,IF(踏み台シート!J286=1,1,""))),IF(AND(踏み台シート!J286=1,踏み台シート!J500=1),2,IF(踏み台シート!J286=1,1,"")))</f>
        <v/>
      </c>
      <c r="K76" s="307" t="str">
        <f>IF($K$8&gt;=DATE(2023,5,8),IF('別紙3-3_要件ﾁｪｯｸﾘｽﾄ(0508以降)'!$C$28="×","",IF(AND(踏み台シート!K286=1,踏み台シート!K500=1),2,IF(踏み台シート!K286=1,1,""))),IF(AND(踏み台シート!K286=1,踏み台シート!K500=1),2,IF(踏み台シート!K286=1,1,"")))</f>
        <v/>
      </c>
      <c r="L76" s="307" t="str">
        <f>IF($L$8&gt;=DATE(2023,5,8),IF('別紙3-3_要件ﾁｪｯｸﾘｽﾄ(0508以降)'!$C$28="×","",IF(AND(踏み台シート!L286=1,踏み台シート!L500=1),2,IF(踏み台シート!L286=1,1,""))),IF(AND(踏み台シート!L286=1,踏み台シート!L500=1),2,IF(踏み台シート!L286=1,1,"")))</f>
        <v/>
      </c>
      <c r="M76" s="307" t="str">
        <f>IF($M$8&gt;=DATE(2023,5,8),IF('別紙3-3_要件ﾁｪｯｸﾘｽﾄ(0508以降)'!$C$28="×","",IF(AND(踏み台シート!M286=1,踏み台シート!M500=1),2,IF(踏み台シート!M286=1,1,""))),IF(AND(踏み台シート!M286=1,踏み台シート!M500=1),2,IF(踏み台シート!M286=1,1,"")))</f>
        <v/>
      </c>
      <c r="N76" s="307" t="str">
        <f>IF($N$8&gt;=DATE(2023,5,8),IF('別紙3-3_要件ﾁｪｯｸﾘｽﾄ(0508以降)'!$C$28="×","",IF(AND(踏み台シート!N286=1,踏み台シート!N500=1),2,IF(踏み台シート!N286=1,1,""))),IF(AND(踏み台シート!N286=1,踏み台シート!N500=1),2,IF(踏み台シート!N286=1,1,"")))</f>
        <v/>
      </c>
      <c r="O76" s="307" t="str">
        <f>IF($O$8&gt;=DATE(2023,5,8),IF('別紙3-3_要件ﾁｪｯｸﾘｽﾄ(0508以降)'!$C$28="×","",IF(AND(踏み台シート!O286=1,踏み台シート!O500=1),2,IF(踏み台シート!O286=1,1,""))),IF(AND(踏み台シート!O286=1,踏み台シート!O500=1),2,IF(踏み台シート!O286=1,1,"")))</f>
        <v/>
      </c>
      <c r="P76" s="307" t="str">
        <f>IF($P$8&gt;=DATE(2023,5,8),IF('別紙3-3_要件ﾁｪｯｸﾘｽﾄ(0508以降)'!$C$28="×","",IF(AND(踏み台シート!P286=1,踏み台シート!P500=1),2,IF(踏み台シート!P286=1,1,""))),IF(AND(踏み台シート!P286=1,踏み台シート!P500=1),2,IF(踏み台シート!P286=1,1,"")))</f>
        <v/>
      </c>
      <c r="Q76" s="307" t="str">
        <f>IF($Q$8&gt;=DATE(2023,5,8),IF('別紙3-3_要件ﾁｪｯｸﾘｽﾄ(0508以降)'!$C$28="×","",IF(AND(踏み台シート!Q286=1,踏み台シート!Q500=1),2,IF(踏み台シート!Q286=1,1,""))),IF(AND(踏み台シート!Q286=1,踏み台シート!Q500=1),2,IF(踏み台シート!Q286=1,1,"")))</f>
        <v/>
      </c>
      <c r="R76" s="307" t="str">
        <f>IF($R$8&gt;=DATE(2023,5,8),IF('別紙3-3_要件ﾁｪｯｸﾘｽﾄ(0508以降)'!$C$28="×","",IF(AND(踏み台シート!R286=1,踏み台シート!R500=1),2,IF(踏み台シート!R286=1,1,""))),IF(AND(踏み台シート!R286=1,踏み台シート!R500=1),2,IF(踏み台シート!R286=1,1,"")))</f>
        <v/>
      </c>
      <c r="S76" s="307" t="str">
        <f>IF($S$8&gt;=DATE(2023,5,8),IF('別紙3-3_要件ﾁｪｯｸﾘｽﾄ(0508以降)'!$C$28="×","",IF(AND(踏み台シート!S286=1,踏み台シート!S500=1),2,IF(踏み台シート!S286=1,1,""))),IF(AND(踏み台シート!S286=1,踏み台シート!S500=1),2,IF(踏み台シート!S286=1,1,"")))</f>
        <v/>
      </c>
      <c r="T76" s="307" t="str">
        <f>IF($T$8&gt;=DATE(2023,5,8),IF('別紙3-3_要件ﾁｪｯｸﾘｽﾄ(0508以降)'!$C$28="×","",IF(AND(踏み台シート!T286=1,踏み台シート!T500=1),2,IF(踏み台シート!T286=1,1,""))),IF(AND(踏み台シート!T286=1,踏み台シート!T500=1),2,IF(踏み台シート!T286=1,1,"")))</f>
        <v/>
      </c>
      <c r="U76" s="307" t="str">
        <f>IF($U$8&gt;=DATE(2023,5,8),IF('別紙3-3_要件ﾁｪｯｸﾘｽﾄ(0508以降)'!$C$28="×","",IF(AND(踏み台シート!U286=1,踏み台シート!U500=1),2,IF(踏み台シート!U286=1,1,""))),IF(AND(踏み台シート!U286=1,踏み台シート!U500=1),2,IF(踏み台シート!U286=1,1,"")))</f>
        <v/>
      </c>
      <c r="V76" s="307" t="str">
        <f>IF($V$8&gt;=DATE(2023,5,8),IF('別紙3-3_要件ﾁｪｯｸﾘｽﾄ(0508以降)'!$C$28="×","",IF(AND(踏み台シート!V286=1,踏み台シート!V500=1),2,IF(踏み台シート!V286=1,1,""))),IF(AND(踏み台シート!V286=1,踏み台シート!V500=1),2,IF(踏み台シート!V286=1,1,"")))</f>
        <v/>
      </c>
      <c r="W76" s="307" t="str">
        <f>IF($W$8&gt;=DATE(2023,5,8),IF('別紙3-3_要件ﾁｪｯｸﾘｽﾄ(0508以降)'!$C$28="×","",IF(AND(踏み台シート!W286=1,踏み台シート!W500=1),2,IF(踏み台シート!W286=1,1,""))),IF(AND(踏み台シート!W286=1,踏み台シート!W500=1),2,IF(踏み台シート!W286=1,1,"")))</f>
        <v/>
      </c>
      <c r="X76" s="307" t="str">
        <f>IF($X$8&gt;=DATE(2023,5,8),IF('別紙3-3_要件ﾁｪｯｸﾘｽﾄ(0508以降)'!$C$28="×","",IF(AND(踏み台シート!X286=1,踏み台シート!X500=1),2,IF(踏み台シート!X286=1,1,""))),IF(AND(踏み台シート!X286=1,踏み台シート!X500=1),2,IF(踏み台シート!X286=1,1,"")))</f>
        <v/>
      </c>
      <c r="Y76" s="307" t="str">
        <f>IF($Y$8&gt;=DATE(2023,5,8),IF('別紙3-3_要件ﾁｪｯｸﾘｽﾄ(0508以降)'!$C$28="×","",IF(AND(踏み台シート!Y286=1,踏み台シート!Y500=1),2,IF(踏み台シート!Y286=1,1,""))),IF(AND(踏み台シート!Y286=1,踏み台シート!Y500=1),2,IF(踏み台シート!Y286=1,1,"")))</f>
        <v/>
      </c>
      <c r="Z76" s="307" t="str">
        <f>IF($Z$8&gt;=DATE(2023,5,8),IF('別紙3-3_要件ﾁｪｯｸﾘｽﾄ(0508以降)'!$C$28="×","",IF(AND(踏み台シート!Z286=1,踏み台シート!Z500=1),2,IF(踏み台シート!Z286=1,1,""))),IF(AND(踏み台シート!Z286=1,踏み台シート!Z500=1),2,IF(踏み台シート!Z286=1,1,"")))</f>
        <v/>
      </c>
      <c r="AA76" s="307" t="str">
        <f>IF($AA$8&gt;=DATE(2023,5,8),IF('別紙3-3_要件ﾁｪｯｸﾘｽﾄ(0508以降)'!$C$28="×","",IF(AND(踏み台シート!AA286=1,踏み台シート!AA500=1),2,IF(踏み台シート!AA286=1,1,""))),IF(AND(踏み台シート!AA286=1,踏み台シート!AA500=1),2,IF(踏み台シート!AA286=1,1,"")))</f>
        <v/>
      </c>
      <c r="AB76" s="307" t="str">
        <f>IF($AB$8&gt;=DATE(2023,5,8),IF('別紙3-3_要件ﾁｪｯｸﾘｽﾄ(0508以降)'!$C$28="×","",IF(AND(踏み台シート!AB286=1,踏み台シート!AB500=1),2,IF(踏み台シート!AB286=1,1,""))),IF(AND(踏み台シート!AB286=1,踏み台シート!AB500=1),2,IF(踏み台シート!AB286=1,1,"")))</f>
        <v/>
      </c>
      <c r="AC76" s="307" t="str">
        <f>IF($AC$8&gt;=DATE(2023,5,8),IF('別紙3-3_要件ﾁｪｯｸﾘｽﾄ(0508以降)'!$C$28="×","",IF(AND(踏み台シート!AC286=1,踏み台シート!AC500=1),2,IF(踏み台シート!AC286=1,1,""))),IF(AND(踏み台シート!AC286=1,踏み台シート!AC500=1),2,IF(踏み台シート!AC286=1,1,"")))</f>
        <v/>
      </c>
      <c r="AD76" s="307" t="str">
        <f>IF($AD$8&gt;=DATE(2023,5,8),IF('別紙3-3_要件ﾁｪｯｸﾘｽﾄ(0508以降)'!$C$28="×","",IF(AND(踏み台シート!AD286=1,踏み台シート!AD500=1),2,IF(踏み台シート!AD286=1,1,""))),IF(AND(踏み台シート!AD286=1,踏み台シート!AD500=1),2,IF(踏み台シート!AD286=1,1,"")))</f>
        <v/>
      </c>
      <c r="AE76" s="307" t="str">
        <f>IF($AE$8&gt;=DATE(2023,5,8),IF('別紙3-3_要件ﾁｪｯｸﾘｽﾄ(0508以降)'!$C$28="×","",IF(AND(踏み台シート!AE286=1,踏み台シート!AE500=1),2,IF(踏み台シート!AE286=1,1,""))),IF(AND(踏み台シート!AE286=1,踏み台シート!AE500=1),2,IF(踏み台シート!AE286=1,1,"")))</f>
        <v/>
      </c>
      <c r="AF76" s="307" t="str">
        <f>IF($AF$8&gt;=DATE(2023,5,8),IF('別紙3-3_要件ﾁｪｯｸﾘｽﾄ(0508以降)'!$C$28="×","",IF(AND(踏み台シート!AF286=1,踏み台シート!AF500=1),2,IF(踏み台シート!AF286=1,1,""))),IF(AND(踏み台シート!AF286=1,踏み台シート!AF500=1),2,IF(踏み台シート!AF286=1,1,"")))</f>
        <v/>
      </c>
      <c r="AG76" s="307" t="str">
        <f>IF($AG$8&gt;=DATE(2023,5,8),IF('別紙3-3_要件ﾁｪｯｸﾘｽﾄ(0508以降)'!$C$28="×","",IF(AND(踏み台シート!AG286=1,踏み台シート!AG500=1),2,IF(踏み台シート!AG286=1,1,""))),IF(AND(踏み台シート!AG286=1,踏み台シート!AG500=1),2,IF(踏み台シート!AG286=1,1,"")))</f>
        <v/>
      </c>
      <c r="AH76" s="307" t="str">
        <f>IF($AH$8&gt;=DATE(2023,5,8),IF('別紙3-3_要件ﾁｪｯｸﾘｽﾄ(0508以降)'!$C$28="×","",IF(AND(踏み台シート!AH286=1,踏み台シート!AH500=1),2,IF(踏み台シート!AH286=1,1,""))),IF(AND(踏み台シート!AH286=1,踏み台シート!AH500=1),2,IF(踏み台シート!AH286=1,1,"")))</f>
        <v/>
      </c>
      <c r="AI76" s="307" t="str">
        <f>IF($AI$8&gt;=DATE(2023,5,8),IF('別紙3-3_要件ﾁｪｯｸﾘｽﾄ(0508以降)'!$C$28="×","",IF(AND(踏み台シート!AI286=1,踏み台シート!AI500=1),2,IF(踏み台シート!AI286=1,1,""))),IF(AND(踏み台シート!AI286=1,踏み台シート!AI500=1),2,IF(踏み台シート!AI286=1,1,"")))</f>
        <v/>
      </c>
      <c r="AJ76" s="307" t="str">
        <f>IF($AJ$8&gt;=DATE(2023,5,8),IF('別紙3-3_要件ﾁｪｯｸﾘｽﾄ(0508以降)'!$C$28="×","",IF(AND(踏み台シート!AJ286=1,踏み台シート!AJ500=1),2,IF(踏み台シート!AJ286=1,1,""))),IF(AND(踏み台シート!AJ286=1,踏み台シート!AJ500=1),2,IF(踏み台シート!AJ286=1,1,"")))</f>
        <v/>
      </c>
      <c r="AK76" s="307" t="str">
        <f>IF($AK$8&gt;=DATE(2023,5,8),IF('別紙3-3_要件ﾁｪｯｸﾘｽﾄ(0508以降)'!$C$28="×","",IF(AND(踏み台シート!AK286=1,踏み台シート!AK500=1),2,IF(踏み台シート!AK286=1,1,""))),IF(AND(踏み台シート!AK286=1,踏み台シート!AK500=1),2,IF(踏み台シート!AK286=1,1,"")))</f>
        <v/>
      </c>
      <c r="AL76" s="307" t="str">
        <f>IF($AL$8&gt;=DATE(2023,5,8),IF('別紙3-3_要件ﾁｪｯｸﾘｽﾄ(0508以降)'!$C$28="×","",IF(AND(踏み台シート!AL286=1,踏み台シート!AL500=1),2,IF(踏み台シート!AL286=1,1,""))),IF(AND(踏み台シート!AL286=1,踏み台シート!AL500=1),2,IF(踏み台シート!AL286=1,1,"")))</f>
        <v/>
      </c>
      <c r="AM76" s="307" t="str">
        <f>IF($AM$8&gt;=DATE(2023,5,8),IF('別紙3-3_要件ﾁｪｯｸﾘｽﾄ(0508以降)'!$C$28="×","",IF(AND(踏み台シート!AM286=1,踏み台シート!AM500=1),2,IF(踏み台シート!AM286=1,1,""))),IF(AND(踏み台シート!AM286=1,踏み台シート!AM500=1),2,IF(踏み台シート!AM286=1,1,"")))</f>
        <v/>
      </c>
      <c r="AN76" s="307" t="str">
        <f>IF($AN$8&gt;=DATE(2023,5,8),IF('別紙3-3_要件ﾁｪｯｸﾘｽﾄ(0508以降)'!$C$28="×","",IF(AND(踏み台シート!AN286=1,踏み台シート!AN500=1),2,IF(踏み台シート!AN286=1,1,""))),IF(AND(踏み台シート!AN286=1,踏み台シート!AN500=1),2,IF(踏み台シート!AN286=1,1,"")))</f>
        <v/>
      </c>
      <c r="AO76" s="307" t="str">
        <f>IF($AO$8&gt;=DATE(2023,5,8),IF('別紙3-3_要件ﾁｪｯｸﾘｽﾄ(0508以降)'!$C$28="×","",IF(AND(踏み台シート!AO286=1,踏み台シート!AO500=1),2,IF(踏み台シート!AO286=1,1,""))),IF(AND(踏み台シート!AO286=1,踏み台シート!AO500=1),2,IF(踏み台シート!AO286=1,1,"")))</f>
        <v/>
      </c>
      <c r="AP76" s="307" t="str">
        <f>IF($AP$8&gt;=DATE(2023,5,8),IF('別紙3-3_要件ﾁｪｯｸﾘｽﾄ(0508以降)'!$C$28="×","",IF(AND(踏み台シート!AP286=1,踏み台シート!AP500=1),2,IF(踏み台シート!AP286=1,1,""))),IF(AND(踏み台シート!AP286=1,踏み台シート!AP500=1),2,IF(踏み台シート!AP286=1,1,"")))</f>
        <v/>
      </c>
      <c r="AQ76" s="307" t="str">
        <f>IF($AQ$8&gt;=DATE(2023,5,8),IF('別紙3-3_要件ﾁｪｯｸﾘｽﾄ(0508以降)'!$C$28="×","",IF(AND(踏み台シート!AQ286=1,踏み台シート!AQ500=1),2,IF(踏み台シート!AQ286=1,1,""))),IF(AND(踏み台シート!AQ286=1,踏み台シート!AQ500=1),2,IF(踏み台シート!AQ286=1,1,"")))</f>
        <v/>
      </c>
      <c r="AR76" s="307" t="str">
        <f>IF($AR$8&gt;=DATE(2023,5,8),IF('別紙3-3_要件ﾁｪｯｸﾘｽﾄ(0508以降)'!$C$28="×","",IF(AND(踏み台シート!AR286=1,踏み台シート!AR500=1),2,IF(踏み台シート!AR286=1,1,""))),IF(AND(踏み台シート!AR286=1,踏み台シート!AR500=1),2,IF(踏み台シート!AR286=1,1,"")))</f>
        <v/>
      </c>
      <c r="AS76" s="307" t="str">
        <f>IF($AS$8&gt;=DATE(2023,5,8),IF('別紙3-3_要件ﾁｪｯｸﾘｽﾄ(0508以降)'!$C$28="×","",IF(AND(踏み台シート!AS286=1,踏み台シート!AS500=1),2,IF(踏み台シート!AS286=1,1,""))),IF(AND(踏み台シート!AS286=1,踏み台シート!AS500=1),2,IF(踏み台シート!AS286=1,1,"")))</f>
        <v/>
      </c>
      <c r="AT76" s="307" t="str">
        <f>IF($AT$8&gt;=DATE(2023,5,8),IF('別紙3-3_要件ﾁｪｯｸﾘｽﾄ(0508以降)'!$C$28="×","",IF(AND(踏み台シート!AT286=1,踏み台シート!AT500=1),2,IF(踏み台シート!AT286=1,1,""))),IF(AND(踏み台シート!AT286=1,踏み台シート!AT500=1),2,IF(踏み台シート!AT286=1,1,"")))</f>
        <v/>
      </c>
      <c r="AU76" s="307" t="str">
        <f>IF($AU$8&gt;=DATE(2023,5,8),IF('別紙3-3_要件ﾁｪｯｸﾘｽﾄ(0508以降)'!$C$28="×","",IF(AND(踏み台シート!AU286=1,踏み台シート!AU500=1),2,IF(踏み台シート!AU286=1,1,""))),IF(AND(踏み台シート!AU286=1,踏み台シート!AU500=1),2,IF(踏み台シート!AU286=1,1,"")))</f>
        <v/>
      </c>
      <c r="AV76" s="307" t="str">
        <f>IF($AV$8&gt;=DATE(2023,5,8),IF('別紙3-3_要件ﾁｪｯｸﾘｽﾄ(0508以降)'!$C$28="×","",IF(AND(踏み台シート!AV286=1,踏み台シート!AV500=1),2,IF(踏み台シート!AV286=1,1,""))),IF(AND(踏み台シート!AV286=1,踏み台シート!AV500=1),2,IF(踏み台シート!AV286=1,1,"")))</f>
        <v/>
      </c>
      <c r="AW76" s="307" t="str">
        <f>IF($AW$8&gt;=DATE(2023,5,8),IF('別紙3-3_要件ﾁｪｯｸﾘｽﾄ(0508以降)'!$C$28="×","",IF(AND(踏み台シート!AW286=1,踏み台シート!AW500=1),2,IF(踏み台シート!AW286=1,1,""))),IF(AND(踏み台シート!AW286=1,踏み台シート!AW500=1),2,IF(踏み台シート!AW286=1,1,"")))</f>
        <v/>
      </c>
      <c r="AX76" s="307" t="str">
        <f>IF($AX$8&gt;=DATE(2023,5,8),IF('別紙3-3_要件ﾁｪｯｸﾘｽﾄ(0508以降)'!$C$28="×","",IF(AND(踏み台シート!AX286=1,踏み台シート!AX500=1),2,IF(踏み台シート!AX286=1,1,""))),IF(AND(踏み台シート!AX286=1,踏み台シート!AX500=1),2,IF(踏み台シート!AX286=1,1,"")))</f>
        <v/>
      </c>
      <c r="AY76" s="307" t="str">
        <f>IF($AY$8&gt;=DATE(2023,5,8),IF('別紙3-3_要件ﾁｪｯｸﾘｽﾄ(0508以降)'!$C$28="×","",IF(AND(踏み台シート!AY286=1,踏み台シート!AY500=1),2,IF(踏み台シート!AY286=1,1,""))),IF(AND(踏み台シート!AY286=1,踏み台シート!AY500=1),2,IF(踏み台シート!AY286=1,1,"")))</f>
        <v/>
      </c>
      <c r="AZ76" s="307" t="str">
        <f>IF($AZ$8&gt;=DATE(2023,5,8),IF('別紙3-3_要件ﾁｪｯｸﾘｽﾄ(0508以降)'!$C$28="×","",IF(AND(踏み台シート!AZ286=1,踏み台シート!AZ500=1),2,IF(踏み台シート!AZ286=1,1,""))),IF(AND(踏み台シート!AZ286=1,踏み台シート!AZ500=1),2,IF(踏み台シート!AZ286=1,1,"")))</f>
        <v/>
      </c>
      <c r="BA76" s="307" t="str">
        <f>IF($BA$8&gt;=DATE(2023,5,8),IF('別紙3-3_要件ﾁｪｯｸﾘｽﾄ(0508以降)'!$C$28="×","",IF(AND(踏み台シート!BA286=1,踏み台シート!BA500=1),2,IF(踏み台シート!BA286=1,1,""))),IF(AND(踏み台シート!BA286=1,踏み台シート!BA500=1),2,IF(踏み台シート!BA286=1,1,"")))</f>
        <v/>
      </c>
      <c r="BB76" s="311" t="str">
        <f t="shared" si="10"/>
        <v/>
      </c>
      <c r="BC76" s="300" t="str">
        <f t="shared" si="11"/>
        <v/>
      </c>
      <c r="BD76" s="300" t="str">
        <f t="shared" si="12"/>
        <v/>
      </c>
    </row>
    <row r="77" spans="1:56" ht="24" hidden="1" customHeight="1">
      <c r="A77" s="307" t="str">
        <f t="shared" si="13"/>
        <v/>
      </c>
      <c r="B77" s="313" t="str">
        <f>IF('別紙3-1_区分⑤所要額内訳'!B79="","",'別紙3-1_区分⑤所要額内訳'!B79)</f>
        <v/>
      </c>
      <c r="C77" s="307" t="str">
        <f>IF('別紙3-1_区分⑤所要額内訳'!C79="","",'別紙3-1_区分⑤所要額内訳'!C79)</f>
        <v/>
      </c>
      <c r="D77" s="307">
        <f>IF($D$8&gt;=DATE(2023,5,8),IF('別紙3-3_要件ﾁｪｯｸﾘｽﾄ(0508以降)'!$C$28="×","",IF(AND(踏み台シート!D287=1,踏み台シート!D501=1),2,IF(踏み台シート!D287=1,1,""))),IF(AND(踏み台シート!D287=1,踏み台シート!D501=1),2,IF(踏み台シート!D287=1,1,"")))</f>
        <v>1</v>
      </c>
      <c r="E77" s="307" t="str">
        <f>IF($E$8&gt;=DATE(2023,5,8),IF('別紙3-3_要件ﾁｪｯｸﾘｽﾄ(0508以降)'!$C$28="×","",IF(AND(踏み台シート!E287=1,踏み台シート!E501=1),2,IF(踏み台シート!E287=1,1,""))),IF(AND(踏み台シート!E287=1,踏み台シート!E501=1),2,IF(踏み台シート!E287=1,1,"")))</f>
        <v/>
      </c>
      <c r="F77" s="307" t="str">
        <f>IF($F$8&gt;=DATE(2023,5,8),IF('別紙3-3_要件ﾁｪｯｸﾘｽﾄ(0508以降)'!$C$28="×","",IF(AND(踏み台シート!F287=1,踏み台シート!F501=1),2,IF(踏み台シート!F287=1,1,""))),IF(AND(踏み台シート!F287=1,踏み台シート!F501=1),2,IF(踏み台シート!F287=1,1,"")))</f>
        <v/>
      </c>
      <c r="G77" s="307" t="str">
        <f>IF($G$8&gt;=DATE(2023,5,8),IF('別紙3-3_要件ﾁｪｯｸﾘｽﾄ(0508以降)'!$C$28="×","",IF(AND(踏み台シート!G287=1,踏み台シート!G501=1),2,IF(踏み台シート!G287=1,1,""))),IF(AND(踏み台シート!G287=1,踏み台シート!G501=1),2,IF(踏み台シート!G287=1,1,"")))</f>
        <v/>
      </c>
      <c r="H77" s="307" t="str">
        <f>IF($H$8&gt;=DATE(2023,5,8),IF('別紙3-3_要件ﾁｪｯｸﾘｽﾄ(0508以降)'!$C$28="×","",IF(AND(踏み台シート!H287=1,踏み台シート!H501=1),2,IF(踏み台シート!H287=1,1,""))),IF(AND(踏み台シート!H287=1,踏み台シート!H501=1),2,IF(踏み台シート!H287=1,1,"")))</f>
        <v/>
      </c>
      <c r="I77" s="307" t="str">
        <f>IF($I$8&gt;=DATE(2023,5,8),IF('別紙3-3_要件ﾁｪｯｸﾘｽﾄ(0508以降)'!$C$28="×","",IF(AND(踏み台シート!I287=1,踏み台シート!I501=1),2,IF(踏み台シート!I287=1,1,""))),IF(AND(踏み台シート!I287=1,踏み台シート!I501=1),2,IF(踏み台シート!I287=1,1,"")))</f>
        <v/>
      </c>
      <c r="J77" s="307" t="str">
        <f>IF($J$8&gt;=DATE(2023,5,8),IF('別紙3-3_要件ﾁｪｯｸﾘｽﾄ(0508以降)'!$C$28="×","",IF(AND(踏み台シート!J287=1,踏み台シート!J501=1),2,IF(踏み台シート!J287=1,1,""))),IF(AND(踏み台シート!J287=1,踏み台シート!J501=1),2,IF(踏み台シート!J287=1,1,"")))</f>
        <v/>
      </c>
      <c r="K77" s="307" t="str">
        <f>IF($K$8&gt;=DATE(2023,5,8),IF('別紙3-3_要件ﾁｪｯｸﾘｽﾄ(0508以降)'!$C$28="×","",IF(AND(踏み台シート!K287=1,踏み台シート!K501=1),2,IF(踏み台シート!K287=1,1,""))),IF(AND(踏み台シート!K287=1,踏み台シート!K501=1),2,IF(踏み台シート!K287=1,1,"")))</f>
        <v/>
      </c>
      <c r="L77" s="307" t="str">
        <f>IF($L$8&gt;=DATE(2023,5,8),IF('別紙3-3_要件ﾁｪｯｸﾘｽﾄ(0508以降)'!$C$28="×","",IF(AND(踏み台シート!L287=1,踏み台シート!L501=1),2,IF(踏み台シート!L287=1,1,""))),IF(AND(踏み台シート!L287=1,踏み台シート!L501=1),2,IF(踏み台シート!L287=1,1,"")))</f>
        <v/>
      </c>
      <c r="M77" s="307" t="str">
        <f>IF($M$8&gt;=DATE(2023,5,8),IF('別紙3-3_要件ﾁｪｯｸﾘｽﾄ(0508以降)'!$C$28="×","",IF(AND(踏み台シート!M287=1,踏み台シート!M501=1),2,IF(踏み台シート!M287=1,1,""))),IF(AND(踏み台シート!M287=1,踏み台シート!M501=1),2,IF(踏み台シート!M287=1,1,"")))</f>
        <v/>
      </c>
      <c r="N77" s="307" t="str">
        <f>IF($N$8&gt;=DATE(2023,5,8),IF('別紙3-3_要件ﾁｪｯｸﾘｽﾄ(0508以降)'!$C$28="×","",IF(AND(踏み台シート!N287=1,踏み台シート!N501=1),2,IF(踏み台シート!N287=1,1,""))),IF(AND(踏み台シート!N287=1,踏み台シート!N501=1),2,IF(踏み台シート!N287=1,1,"")))</f>
        <v/>
      </c>
      <c r="O77" s="307" t="str">
        <f>IF($O$8&gt;=DATE(2023,5,8),IF('別紙3-3_要件ﾁｪｯｸﾘｽﾄ(0508以降)'!$C$28="×","",IF(AND(踏み台シート!O287=1,踏み台シート!O501=1),2,IF(踏み台シート!O287=1,1,""))),IF(AND(踏み台シート!O287=1,踏み台シート!O501=1),2,IF(踏み台シート!O287=1,1,"")))</f>
        <v/>
      </c>
      <c r="P77" s="307" t="str">
        <f>IF($P$8&gt;=DATE(2023,5,8),IF('別紙3-3_要件ﾁｪｯｸﾘｽﾄ(0508以降)'!$C$28="×","",IF(AND(踏み台シート!P287=1,踏み台シート!P501=1),2,IF(踏み台シート!P287=1,1,""))),IF(AND(踏み台シート!P287=1,踏み台シート!P501=1),2,IF(踏み台シート!P287=1,1,"")))</f>
        <v/>
      </c>
      <c r="Q77" s="307" t="str">
        <f>IF($Q$8&gt;=DATE(2023,5,8),IF('別紙3-3_要件ﾁｪｯｸﾘｽﾄ(0508以降)'!$C$28="×","",IF(AND(踏み台シート!Q287=1,踏み台シート!Q501=1),2,IF(踏み台シート!Q287=1,1,""))),IF(AND(踏み台シート!Q287=1,踏み台シート!Q501=1),2,IF(踏み台シート!Q287=1,1,"")))</f>
        <v/>
      </c>
      <c r="R77" s="307" t="str">
        <f>IF($R$8&gt;=DATE(2023,5,8),IF('別紙3-3_要件ﾁｪｯｸﾘｽﾄ(0508以降)'!$C$28="×","",IF(AND(踏み台シート!R287=1,踏み台シート!R501=1),2,IF(踏み台シート!R287=1,1,""))),IF(AND(踏み台シート!R287=1,踏み台シート!R501=1),2,IF(踏み台シート!R287=1,1,"")))</f>
        <v/>
      </c>
      <c r="S77" s="307" t="str">
        <f>IF($S$8&gt;=DATE(2023,5,8),IF('別紙3-3_要件ﾁｪｯｸﾘｽﾄ(0508以降)'!$C$28="×","",IF(AND(踏み台シート!S287=1,踏み台シート!S501=1),2,IF(踏み台シート!S287=1,1,""))),IF(AND(踏み台シート!S287=1,踏み台シート!S501=1),2,IF(踏み台シート!S287=1,1,"")))</f>
        <v/>
      </c>
      <c r="T77" s="307" t="str">
        <f>IF($T$8&gt;=DATE(2023,5,8),IF('別紙3-3_要件ﾁｪｯｸﾘｽﾄ(0508以降)'!$C$28="×","",IF(AND(踏み台シート!T287=1,踏み台シート!T501=1),2,IF(踏み台シート!T287=1,1,""))),IF(AND(踏み台シート!T287=1,踏み台シート!T501=1),2,IF(踏み台シート!T287=1,1,"")))</f>
        <v/>
      </c>
      <c r="U77" s="307" t="str">
        <f>IF($U$8&gt;=DATE(2023,5,8),IF('別紙3-3_要件ﾁｪｯｸﾘｽﾄ(0508以降)'!$C$28="×","",IF(AND(踏み台シート!U287=1,踏み台シート!U501=1),2,IF(踏み台シート!U287=1,1,""))),IF(AND(踏み台シート!U287=1,踏み台シート!U501=1),2,IF(踏み台シート!U287=1,1,"")))</f>
        <v/>
      </c>
      <c r="V77" s="307" t="str">
        <f>IF($V$8&gt;=DATE(2023,5,8),IF('別紙3-3_要件ﾁｪｯｸﾘｽﾄ(0508以降)'!$C$28="×","",IF(AND(踏み台シート!V287=1,踏み台シート!V501=1),2,IF(踏み台シート!V287=1,1,""))),IF(AND(踏み台シート!V287=1,踏み台シート!V501=1),2,IF(踏み台シート!V287=1,1,"")))</f>
        <v/>
      </c>
      <c r="W77" s="307" t="str">
        <f>IF($W$8&gt;=DATE(2023,5,8),IF('別紙3-3_要件ﾁｪｯｸﾘｽﾄ(0508以降)'!$C$28="×","",IF(AND(踏み台シート!W287=1,踏み台シート!W501=1),2,IF(踏み台シート!W287=1,1,""))),IF(AND(踏み台シート!W287=1,踏み台シート!W501=1),2,IF(踏み台シート!W287=1,1,"")))</f>
        <v/>
      </c>
      <c r="X77" s="307" t="str">
        <f>IF($X$8&gt;=DATE(2023,5,8),IF('別紙3-3_要件ﾁｪｯｸﾘｽﾄ(0508以降)'!$C$28="×","",IF(AND(踏み台シート!X287=1,踏み台シート!X501=1),2,IF(踏み台シート!X287=1,1,""))),IF(AND(踏み台シート!X287=1,踏み台シート!X501=1),2,IF(踏み台シート!X287=1,1,"")))</f>
        <v/>
      </c>
      <c r="Y77" s="307" t="str">
        <f>IF($Y$8&gt;=DATE(2023,5,8),IF('別紙3-3_要件ﾁｪｯｸﾘｽﾄ(0508以降)'!$C$28="×","",IF(AND(踏み台シート!Y287=1,踏み台シート!Y501=1),2,IF(踏み台シート!Y287=1,1,""))),IF(AND(踏み台シート!Y287=1,踏み台シート!Y501=1),2,IF(踏み台シート!Y287=1,1,"")))</f>
        <v/>
      </c>
      <c r="Z77" s="307" t="str">
        <f>IF($Z$8&gt;=DATE(2023,5,8),IF('別紙3-3_要件ﾁｪｯｸﾘｽﾄ(0508以降)'!$C$28="×","",IF(AND(踏み台シート!Z287=1,踏み台シート!Z501=1),2,IF(踏み台シート!Z287=1,1,""))),IF(AND(踏み台シート!Z287=1,踏み台シート!Z501=1),2,IF(踏み台シート!Z287=1,1,"")))</f>
        <v/>
      </c>
      <c r="AA77" s="307" t="str">
        <f>IF($AA$8&gt;=DATE(2023,5,8),IF('別紙3-3_要件ﾁｪｯｸﾘｽﾄ(0508以降)'!$C$28="×","",IF(AND(踏み台シート!AA287=1,踏み台シート!AA501=1),2,IF(踏み台シート!AA287=1,1,""))),IF(AND(踏み台シート!AA287=1,踏み台シート!AA501=1),2,IF(踏み台シート!AA287=1,1,"")))</f>
        <v/>
      </c>
      <c r="AB77" s="307" t="str">
        <f>IF($AB$8&gt;=DATE(2023,5,8),IF('別紙3-3_要件ﾁｪｯｸﾘｽﾄ(0508以降)'!$C$28="×","",IF(AND(踏み台シート!AB287=1,踏み台シート!AB501=1),2,IF(踏み台シート!AB287=1,1,""))),IF(AND(踏み台シート!AB287=1,踏み台シート!AB501=1),2,IF(踏み台シート!AB287=1,1,"")))</f>
        <v/>
      </c>
      <c r="AC77" s="307" t="str">
        <f>IF($AC$8&gt;=DATE(2023,5,8),IF('別紙3-3_要件ﾁｪｯｸﾘｽﾄ(0508以降)'!$C$28="×","",IF(AND(踏み台シート!AC287=1,踏み台シート!AC501=1),2,IF(踏み台シート!AC287=1,1,""))),IF(AND(踏み台シート!AC287=1,踏み台シート!AC501=1),2,IF(踏み台シート!AC287=1,1,"")))</f>
        <v/>
      </c>
      <c r="AD77" s="307" t="str">
        <f>IF($AD$8&gt;=DATE(2023,5,8),IF('別紙3-3_要件ﾁｪｯｸﾘｽﾄ(0508以降)'!$C$28="×","",IF(AND(踏み台シート!AD287=1,踏み台シート!AD501=1),2,IF(踏み台シート!AD287=1,1,""))),IF(AND(踏み台シート!AD287=1,踏み台シート!AD501=1),2,IF(踏み台シート!AD287=1,1,"")))</f>
        <v/>
      </c>
      <c r="AE77" s="307" t="str">
        <f>IF($AE$8&gt;=DATE(2023,5,8),IF('別紙3-3_要件ﾁｪｯｸﾘｽﾄ(0508以降)'!$C$28="×","",IF(AND(踏み台シート!AE287=1,踏み台シート!AE501=1),2,IF(踏み台シート!AE287=1,1,""))),IF(AND(踏み台シート!AE287=1,踏み台シート!AE501=1),2,IF(踏み台シート!AE287=1,1,"")))</f>
        <v/>
      </c>
      <c r="AF77" s="307" t="str">
        <f>IF($AF$8&gt;=DATE(2023,5,8),IF('別紙3-3_要件ﾁｪｯｸﾘｽﾄ(0508以降)'!$C$28="×","",IF(AND(踏み台シート!AF287=1,踏み台シート!AF501=1),2,IF(踏み台シート!AF287=1,1,""))),IF(AND(踏み台シート!AF287=1,踏み台シート!AF501=1),2,IF(踏み台シート!AF287=1,1,"")))</f>
        <v/>
      </c>
      <c r="AG77" s="307" t="str">
        <f>IF($AG$8&gt;=DATE(2023,5,8),IF('別紙3-3_要件ﾁｪｯｸﾘｽﾄ(0508以降)'!$C$28="×","",IF(AND(踏み台シート!AG287=1,踏み台シート!AG501=1),2,IF(踏み台シート!AG287=1,1,""))),IF(AND(踏み台シート!AG287=1,踏み台シート!AG501=1),2,IF(踏み台シート!AG287=1,1,"")))</f>
        <v/>
      </c>
      <c r="AH77" s="307" t="str">
        <f>IF($AH$8&gt;=DATE(2023,5,8),IF('別紙3-3_要件ﾁｪｯｸﾘｽﾄ(0508以降)'!$C$28="×","",IF(AND(踏み台シート!AH287=1,踏み台シート!AH501=1),2,IF(踏み台シート!AH287=1,1,""))),IF(AND(踏み台シート!AH287=1,踏み台シート!AH501=1),2,IF(踏み台シート!AH287=1,1,"")))</f>
        <v/>
      </c>
      <c r="AI77" s="307" t="str">
        <f>IF($AI$8&gt;=DATE(2023,5,8),IF('別紙3-3_要件ﾁｪｯｸﾘｽﾄ(0508以降)'!$C$28="×","",IF(AND(踏み台シート!AI287=1,踏み台シート!AI501=1),2,IF(踏み台シート!AI287=1,1,""))),IF(AND(踏み台シート!AI287=1,踏み台シート!AI501=1),2,IF(踏み台シート!AI287=1,1,"")))</f>
        <v/>
      </c>
      <c r="AJ77" s="307" t="str">
        <f>IF($AJ$8&gt;=DATE(2023,5,8),IF('別紙3-3_要件ﾁｪｯｸﾘｽﾄ(0508以降)'!$C$28="×","",IF(AND(踏み台シート!AJ287=1,踏み台シート!AJ501=1),2,IF(踏み台シート!AJ287=1,1,""))),IF(AND(踏み台シート!AJ287=1,踏み台シート!AJ501=1),2,IF(踏み台シート!AJ287=1,1,"")))</f>
        <v/>
      </c>
      <c r="AK77" s="307" t="str">
        <f>IF($AK$8&gt;=DATE(2023,5,8),IF('別紙3-3_要件ﾁｪｯｸﾘｽﾄ(0508以降)'!$C$28="×","",IF(AND(踏み台シート!AK287=1,踏み台シート!AK501=1),2,IF(踏み台シート!AK287=1,1,""))),IF(AND(踏み台シート!AK287=1,踏み台シート!AK501=1),2,IF(踏み台シート!AK287=1,1,"")))</f>
        <v/>
      </c>
      <c r="AL77" s="307" t="str">
        <f>IF($AL$8&gt;=DATE(2023,5,8),IF('別紙3-3_要件ﾁｪｯｸﾘｽﾄ(0508以降)'!$C$28="×","",IF(AND(踏み台シート!AL287=1,踏み台シート!AL501=1),2,IF(踏み台シート!AL287=1,1,""))),IF(AND(踏み台シート!AL287=1,踏み台シート!AL501=1),2,IF(踏み台シート!AL287=1,1,"")))</f>
        <v/>
      </c>
      <c r="AM77" s="307" t="str">
        <f>IF($AM$8&gt;=DATE(2023,5,8),IF('別紙3-3_要件ﾁｪｯｸﾘｽﾄ(0508以降)'!$C$28="×","",IF(AND(踏み台シート!AM287=1,踏み台シート!AM501=1),2,IF(踏み台シート!AM287=1,1,""))),IF(AND(踏み台シート!AM287=1,踏み台シート!AM501=1),2,IF(踏み台シート!AM287=1,1,"")))</f>
        <v/>
      </c>
      <c r="AN77" s="307" t="str">
        <f>IF($AN$8&gt;=DATE(2023,5,8),IF('別紙3-3_要件ﾁｪｯｸﾘｽﾄ(0508以降)'!$C$28="×","",IF(AND(踏み台シート!AN287=1,踏み台シート!AN501=1),2,IF(踏み台シート!AN287=1,1,""))),IF(AND(踏み台シート!AN287=1,踏み台シート!AN501=1),2,IF(踏み台シート!AN287=1,1,"")))</f>
        <v/>
      </c>
      <c r="AO77" s="307" t="str">
        <f>IF($AO$8&gt;=DATE(2023,5,8),IF('別紙3-3_要件ﾁｪｯｸﾘｽﾄ(0508以降)'!$C$28="×","",IF(AND(踏み台シート!AO287=1,踏み台シート!AO501=1),2,IF(踏み台シート!AO287=1,1,""))),IF(AND(踏み台シート!AO287=1,踏み台シート!AO501=1),2,IF(踏み台シート!AO287=1,1,"")))</f>
        <v/>
      </c>
      <c r="AP77" s="307" t="str">
        <f>IF($AP$8&gt;=DATE(2023,5,8),IF('別紙3-3_要件ﾁｪｯｸﾘｽﾄ(0508以降)'!$C$28="×","",IF(AND(踏み台シート!AP287=1,踏み台シート!AP501=1),2,IF(踏み台シート!AP287=1,1,""))),IF(AND(踏み台シート!AP287=1,踏み台シート!AP501=1),2,IF(踏み台シート!AP287=1,1,"")))</f>
        <v/>
      </c>
      <c r="AQ77" s="307" t="str">
        <f>IF($AQ$8&gt;=DATE(2023,5,8),IF('別紙3-3_要件ﾁｪｯｸﾘｽﾄ(0508以降)'!$C$28="×","",IF(AND(踏み台シート!AQ287=1,踏み台シート!AQ501=1),2,IF(踏み台シート!AQ287=1,1,""))),IF(AND(踏み台シート!AQ287=1,踏み台シート!AQ501=1),2,IF(踏み台シート!AQ287=1,1,"")))</f>
        <v/>
      </c>
      <c r="AR77" s="307" t="str">
        <f>IF($AR$8&gt;=DATE(2023,5,8),IF('別紙3-3_要件ﾁｪｯｸﾘｽﾄ(0508以降)'!$C$28="×","",IF(AND(踏み台シート!AR287=1,踏み台シート!AR501=1),2,IF(踏み台シート!AR287=1,1,""))),IF(AND(踏み台シート!AR287=1,踏み台シート!AR501=1),2,IF(踏み台シート!AR287=1,1,"")))</f>
        <v/>
      </c>
      <c r="AS77" s="307" t="str">
        <f>IF($AS$8&gt;=DATE(2023,5,8),IF('別紙3-3_要件ﾁｪｯｸﾘｽﾄ(0508以降)'!$C$28="×","",IF(AND(踏み台シート!AS287=1,踏み台シート!AS501=1),2,IF(踏み台シート!AS287=1,1,""))),IF(AND(踏み台シート!AS287=1,踏み台シート!AS501=1),2,IF(踏み台シート!AS287=1,1,"")))</f>
        <v/>
      </c>
      <c r="AT77" s="307" t="str">
        <f>IF($AT$8&gt;=DATE(2023,5,8),IF('別紙3-3_要件ﾁｪｯｸﾘｽﾄ(0508以降)'!$C$28="×","",IF(AND(踏み台シート!AT287=1,踏み台シート!AT501=1),2,IF(踏み台シート!AT287=1,1,""))),IF(AND(踏み台シート!AT287=1,踏み台シート!AT501=1),2,IF(踏み台シート!AT287=1,1,"")))</f>
        <v/>
      </c>
      <c r="AU77" s="307" t="str">
        <f>IF($AU$8&gt;=DATE(2023,5,8),IF('別紙3-3_要件ﾁｪｯｸﾘｽﾄ(0508以降)'!$C$28="×","",IF(AND(踏み台シート!AU287=1,踏み台シート!AU501=1),2,IF(踏み台シート!AU287=1,1,""))),IF(AND(踏み台シート!AU287=1,踏み台シート!AU501=1),2,IF(踏み台シート!AU287=1,1,"")))</f>
        <v/>
      </c>
      <c r="AV77" s="307" t="str">
        <f>IF($AV$8&gt;=DATE(2023,5,8),IF('別紙3-3_要件ﾁｪｯｸﾘｽﾄ(0508以降)'!$C$28="×","",IF(AND(踏み台シート!AV287=1,踏み台シート!AV501=1),2,IF(踏み台シート!AV287=1,1,""))),IF(AND(踏み台シート!AV287=1,踏み台シート!AV501=1),2,IF(踏み台シート!AV287=1,1,"")))</f>
        <v/>
      </c>
      <c r="AW77" s="307" t="str">
        <f>IF($AW$8&gt;=DATE(2023,5,8),IF('別紙3-3_要件ﾁｪｯｸﾘｽﾄ(0508以降)'!$C$28="×","",IF(AND(踏み台シート!AW287=1,踏み台シート!AW501=1),2,IF(踏み台シート!AW287=1,1,""))),IF(AND(踏み台シート!AW287=1,踏み台シート!AW501=1),2,IF(踏み台シート!AW287=1,1,"")))</f>
        <v/>
      </c>
      <c r="AX77" s="307" t="str">
        <f>IF($AX$8&gt;=DATE(2023,5,8),IF('別紙3-3_要件ﾁｪｯｸﾘｽﾄ(0508以降)'!$C$28="×","",IF(AND(踏み台シート!AX287=1,踏み台シート!AX501=1),2,IF(踏み台シート!AX287=1,1,""))),IF(AND(踏み台シート!AX287=1,踏み台シート!AX501=1),2,IF(踏み台シート!AX287=1,1,"")))</f>
        <v/>
      </c>
      <c r="AY77" s="307" t="str">
        <f>IF($AY$8&gt;=DATE(2023,5,8),IF('別紙3-3_要件ﾁｪｯｸﾘｽﾄ(0508以降)'!$C$28="×","",IF(AND(踏み台シート!AY287=1,踏み台シート!AY501=1),2,IF(踏み台シート!AY287=1,1,""))),IF(AND(踏み台シート!AY287=1,踏み台シート!AY501=1),2,IF(踏み台シート!AY287=1,1,"")))</f>
        <v/>
      </c>
      <c r="AZ77" s="307" t="str">
        <f>IF($AZ$8&gt;=DATE(2023,5,8),IF('別紙3-3_要件ﾁｪｯｸﾘｽﾄ(0508以降)'!$C$28="×","",IF(AND(踏み台シート!AZ287=1,踏み台シート!AZ501=1),2,IF(踏み台シート!AZ287=1,1,""))),IF(AND(踏み台シート!AZ287=1,踏み台シート!AZ501=1),2,IF(踏み台シート!AZ287=1,1,"")))</f>
        <v/>
      </c>
      <c r="BA77" s="307" t="str">
        <f>IF($BA$8&gt;=DATE(2023,5,8),IF('別紙3-3_要件ﾁｪｯｸﾘｽﾄ(0508以降)'!$C$28="×","",IF(AND(踏み台シート!BA287=1,踏み台シート!BA501=1),2,IF(踏み台シート!BA287=1,1,""))),IF(AND(踏み台シート!BA287=1,踏み台シート!BA501=1),2,IF(踏み台シート!BA287=1,1,"")))</f>
        <v/>
      </c>
      <c r="BB77" s="311" t="str">
        <f t="shared" si="10"/>
        <v/>
      </c>
      <c r="BC77" s="300" t="str">
        <f t="shared" si="11"/>
        <v/>
      </c>
      <c r="BD77" s="300" t="str">
        <f t="shared" si="12"/>
        <v/>
      </c>
    </row>
    <row r="78" spans="1:56" ht="24" hidden="1" customHeight="1">
      <c r="A78" s="307" t="str">
        <f t="shared" si="13"/>
        <v/>
      </c>
      <c r="B78" s="313" t="str">
        <f>IF('別紙3-1_区分⑤所要額内訳'!B80="","",'別紙3-1_区分⑤所要額内訳'!B80)</f>
        <v/>
      </c>
      <c r="C78" s="307" t="str">
        <f>IF('別紙3-1_区分⑤所要額内訳'!C80="","",'別紙3-1_区分⑤所要額内訳'!C80)</f>
        <v/>
      </c>
      <c r="D78" s="307">
        <f>IF($D$8&gt;=DATE(2023,5,8),IF('別紙3-3_要件ﾁｪｯｸﾘｽﾄ(0508以降)'!$C$28="×","",IF(AND(踏み台シート!D288=1,踏み台シート!D502=1),2,IF(踏み台シート!D288=1,1,""))),IF(AND(踏み台シート!D288=1,踏み台シート!D502=1),2,IF(踏み台シート!D288=1,1,"")))</f>
        <v>1</v>
      </c>
      <c r="E78" s="307" t="str">
        <f>IF($E$8&gt;=DATE(2023,5,8),IF('別紙3-3_要件ﾁｪｯｸﾘｽﾄ(0508以降)'!$C$28="×","",IF(AND(踏み台シート!E288=1,踏み台シート!E502=1),2,IF(踏み台シート!E288=1,1,""))),IF(AND(踏み台シート!E288=1,踏み台シート!E502=1),2,IF(踏み台シート!E288=1,1,"")))</f>
        <v/>
      </c>
      <c r="F78" s="307" t="str">
        <f>IF($F$8&gt;=DATE(2023,5,8),IF('別紙3-3_要件ﾁｪｯｸﾘｽﾄ(0508以降)'!$C$28="×","",IF(AND(踏み台シート!F288=1,踏み台シート!F502=1),2,IF(踏み台シート!F288=1,1,""))),IF(AND(踏み台シート!F288=1,踏み台シート!F502=1),2,IF(踏み台シート!F288=1,1,"")))</f>
        <v/>
      </c>
      <c r="G78" s="307" t="str">
        <f>IF($G$8&gt;=DATE(2023,5,8),IF('別紙3-3_要件ﾁｪｯｸﾘｽﾄ(0508以降)'!$C$28="×","",IF(AND(踏み台シート!G288=1,踏み台シート!G502=1),2,IF(踏み台シート!G288=1,1,""))),IF(AND(踏み台シート!G288=1,踏み台シート!G502=1),2,IF(踏み台シート!G288=1,1,"")))</f>
        <v/>
      </c>
      <c r="H78" s="307" t="str">
        <f>IF($H$8&gt;=DATE(2023,5,8),IF('別紙3-3_要件ﾁｪｯｸﾘｽﾄ(0508以降)'!$C$28="×","",IF(AND(踏み台シート!H288=1,踏み台シート!H502=1),2,IF(踏み台シート!H288=1,1,""))),IF(AND(踏み台シート!H288=1,踏み台シート!H502=1),2,IF(踏み台シート!H288=1,1,"")))</f>
        <v/>
      </c>
      <c r="I78" s="307" t="str">
        <f>IF($I$8&gt;=DATE(2023,5,8),IF('別紙3-3_要件ﾁｪｯｸﾘｽﾄ(0508以降)'!$C$28="×","",IF(AND(踏み台シート!I288=1,踏み台シート!I502=1),2,IF(踏み台シート!I288=1,1,""))),IF(AND(踏み台シート!I288=1,踏み台シート!I502=1),2,IF(踏み台シート!I288=1,1,"")))</f>
        <v/>
      </c>
      <c r="J78" s="307" t="str">
        <f>IF($J$8&gt;=DATE(2023,5,8),IF('別紙3-3_要件ﾁｪｯｸﾘｽﾄ(0508以降)'!$C$28="×","",IF(AND(踏み台シート!J288=1,踏み台シート!J502=1),2,IF(踏み台シート!J288=1,1,""))),IF(AND(踏み台シート!J288=1,踏み台シート!J502=1),2,IF(踏み台シート!J288=1,1,"")))</f>
        <v/>
      </c>
      <c r="K78" s="307" t="str">
        <f>IF($K$8&gt;=DATE(2023,5,8),IF('別紙3-3_要件ﾁｪｯｸﾘｽﾄ(0508以降)'!$C$28="×","",IF(AND(踏み台シート!K288=1,踏み台シート!K502=1),2,IF(踏み台シート!K288=1,1,""))),IF(AND(踏み台シート!K288=1,踏み台シート!K502=1),2,IF(踏み台シート!K288=1,1,"")))</f>
        <v/>
      </c>
      <c r="L78" s="307" t="str">
        <f>IF($L$8&gt;=DATE(2023,5,8),IF('別紙3-3_要件ﾁｪｯｸﾘｽﾄ(0508以降)'!$C$28="×","",IF(AND(踏み台シート!L288=1,踏み台シート!L502=1),2,IF(踏み台シート!L288=1,1,""))),IF(AND(踏み台シート!L288=1,踏み台シート!L502=1),2,IF(踏み台シート!L288=1,1,"")))</f>
        <v/>
      </c>
      <c r="M78" s="307" t="str">
        <f>IF($M$8&gt;=DATE(2023,5,8),IF('別紙3-3_要件ﾁｪｯｸﾘｽﾄ(0508以降)'!$C$28="×","",IF(AND(踏み台シート!M288=1,踏み台シート!M502=1),2,IF(踏み台シート!M288=1,1,""))),IF(AND(踏み台シート!M288=1,踏み台シート!M502=1),2,IF(踏み台シート!M288=1,1,"")))</f>
        <v/>
      </c>
      <c r="N78" s="307" t="str">
        <f>IF($N$8&gt;=DATE(2023,5,8),IF('別紙3-3_要件ﾁｪｯｸﾘｽﾄ(0508以降)'!$C$28="×","",IF(AND(踏み台シート!N288=1,踏み台シート!N502=1),2,IF(踏み台シート!N288=1,1,""))),IF(AND(踏み台シート!N288=1,踏み台シート!N502=1),2,IF(踏み台シート!N288=1,1,"")))</f>
        <v/>
      </c>
      <c r="O78" s="307" t="str">
        <f>IF($O$8&gt;=DATE(2023,5,8),IF('別紙3-3_要件ﾁｪｯｸﾘｽﾄ(0508以降)'!$C$28="×","",IF(AND(踏み台シート!O288=1,踏み台シート!O502=1),2,IF(踏み台シート!O288=1,1,""))),IF(AND(踏み台シート!O288=1,踏み台シート!O502=1),2,IF(踏み台シート!O288=1,1,"")))</f>
        <v/>
      </c>
      <c r="P78" s="307" t="str">
        <f>IF($P$8&gt;=DATE(2023,5,8),IF('別紙3-3_要件ﾁｪｯｸﾘｽﾄ(0508以降)'!$C$28="×","",IF(AND(踏み台シート!P288=1,踏み台シート!P502=1),2,IF(踏み台シート!P288=1,1,""))),IF(AND(踏み台シート!P288=1,踏み台シート!P502=1),2,IF(踏み台シート!P288=1,1,"")))</f>
        <v/>
      </c>
      <c r="Q78" s="307" t="str">
        <f>IF($Q$8&gt;=DATE(2023,5,8),IF('別紙3-3_要件ﾁｪｯｸﾘｽﾄ(0508以降)'!$C$28="×","",IF(AND(踏み台シート!Q288=1,踏み台シート!Q502=1),2,IF(踏み台シート!Q288=1,1,""))),IF(AND(踏み台シート!Q288=1,踏み台シート!Q502=1),2,IF(踏み台シート!Q288=1,1,"")))</f>
        <v/>
      </c>
      <c r="R78" s="307" t="str">
        <f>IF($R$8&gt;=DATE(2023,5,8),IF('別紙3-3_要件ﾁｪｯｸﾘｽﾄ(0508以降)'!$C$28="×","",IF(AND(踏み台シート!R288=1,踏み台シート!R502=1),2,IF(踏み台シート!R288=1,1,""))),IF(AND(踏み台シート!R288=1,踏み台シート!R502=1),2,IF(踏み台シート!R288=1,1,"")))</f>
        <v/>
      </c>
      <c r="S78" s="307" t="str">
        <f>IF($S$8&gt;=DATE(2023,5,8),IF('別紙3-3_要件ﾁｪｯｸﾘｽﾄ(0508以降)'!$C$28="×","",IF(AND(踏み台シート!S288=1,踏み台シート!S502=1),2,IF(踏み台シート!S288=1,1,""))),IF(AND(踏み台シート!S288=1,踏み台シート!S502=1),2,IF(踏み台シート!S288=1,1,"")))</f>
        <v/>
      </c>
      <c r="T78" s="307" t="str">
        <f>IF($T$8&gt;=DATE(2023,5,8),IF('別紙3-3_要件ﾁｪｯｸﾘｽﾄ(0508以降)'!$C$28="×","",IF(AND(踏み台シート!T288=1,踏み台シート!T502=1),2,IF(踏み台シート!T288=1,1,""))),IF(AND(踏み台シート!T288=1,踏み台シート!T502=1),2,IF(踏み台シート!T288=1,1,"")))</f>
        <v/>
      </c>
      <c r="U78" s="307" t="str">
        <f>IF($U$8&gt;=DATE(2023,5,8),IF('別紙3-3_要件ﾁｪｯｸﾘｽﾄ(0508以降)'!$C$28="×","",IF(AND(踏み台シート!U288=1,踏み台シート!U502=1),2,IF(踏み台シート!U288=1,1,""))),IF(AND(踏み台シート!U288=1,踏み台シート!U502=1),2,IF(踏み台シート!U288=1,1,"")))</f>
        <v/>
      </c>
      <c r="V78" s="307" t="str">
        <f>IF($V$8&gt;=DATE(2023,5,8),IF('別紙3-3_要件ﾁｪｯｸﾘｽﾄ(0508以降)'!$C$28="×","",IF(AND(踏み台シート!V288=1,踏み台シート!V502=1),2,IF(踏み台シート!V288=1,1,""))),IF(AND(踏み台シート!V288=1,踏み台シート!V502=1),2,IF(踏み台シート!V288=1,1,"")))</f>
        <v/>
      </c>
      <c r="W78" s="307" t="str">
        <f>IF($W$8&gt;=DATE(2023,5,8),IF('別紙3-3_要件ﾁｪｯｸﾘｽﾄ(0508以降)'!$C$28="×","",IF(AND(踏み台シート!W288=1,踏み台シート!W502=1),2,IF(踏み台シート!W288=1,1,""))),IF(AND(踏み台シート!W288=1,踏み台シート!W502=1),2,IF(踏み台シート!W288=1,1,"")))</f>
        <v/>
      </c>
      <c r="X78" s="307" t="str">
        <f>IF($X$8&gt;=DATE(2023,5,8),IF('別紙3-3_要件ﾁｪｯｸﾘｽﾄ(0508以降)'!$C$28="×","",IF(AND(踏み台シート!X288=1,踏み台シート!X502=1),2,IF(踏み台シート!X288=1,1,""))),IF(AND(踏み台シート!X288=1,踏み台シート!X502=1),2,IF(踏み台シート!X288=1,1,"")))</f>
        <v/>
      </c>
      <c r="Y78" s="307" t="str">
        <f>IF($Y$8&gt;=DATE(2023,5,8),IF('別紙3-3_要件ﾁｪｯｸﾘｽﾄ(0508以降)'!$C$28="×","",IF(AND(踏み台シート!Y288=1,踏み台シート!Y502=1),2,IF(踏み台シート!Y288=1,1,""))),IF(AND(踏み台シート!Y288=1,踏み台シート!Y502=1),2,IF(踏み台シート!Y288=1,1,"")))</f>
        <v/>
      </c>
      <c r="Z78" s="307" t="str">
        <f>IF($Z$8&gt;=DATE(2023,5,8),IF('別紙3-3_要件ﾁｪｯｸﾘｽﾄ(0508以降)'!$C$28="×","",IF(AND(踏み台シート!Z288=1,踏み台シート!Z502=1),2,IF(踏み台シート!Z288=1,1,""))),IF(AND(踏み台シート!Z288=1,踏み台シート!Z502=1),2,IF(踏み台シート!Z288=1,1,"")))</f>
        <v/>
      </c>
      <c r="AA78" s="307" t="str">
        <f>IF($AA$8&gt;=DATE(2023,5,8),IF('別紙3-3_要件ﾁｪｯｸﾘｽﾄ(0508以降)'!$C$28="×","",IF(AND(踏み台シート!AA288=1,踏み台シート!AA502=1),2,IF(踏み台シート!AA288=1,1,""))),IF(AND(踏み台シート!AA288=1,踏み台シート!AA502=1),2,IF(踏み台シート!AA288=1,1,"")))</f>
        <v/>
      </c>
      <c r="AB78" s="307" t="str">
        <f>IF($AB$8&gt;=DATE(2023,5,8),IF('別紙3-3_要件ﾁｪｯｸﾘｽﾄ(0508以降)'!$C$28="×","",IF(AND(踏み台シート!AB288=1,踏み台シート!AB502=1),2,IF(踏み台シート!AB288=1,1,""))),IF(AND(踏み台シート!AB288=1,踏み台シート!AB502=1),2,IF(踏み台シート!AB288=1,1,"")))</f>
        <v/>
      </c>
      <c r="AC78" s="307" t="str">
        <f>IF($AC$8&gt;=DATE(2023,5,8),IF('別紙3-3_要件ﾁｪｯｸﾘｽﾄ(0508以降)'!$C$28="×","",IF(AND(踏み台シート!AC288=1,踏み台シート!AC502=1),2,IF(踏み台シート!AC288=1,1,""))),IF(AND(踏み台シート!AC288=1,踏み台シート!AC502=1),2,IF(踏み台シート!AC288=1,1,"")))</f>
        <v/>
      </c>
      <c r="AD78" s="307" t="str">
        <f>IF($AD$8&gt;=DATE(2023,5,8),IF('別紙3-3_要件ﾁｪｯｸﾘｽﾄ(0508以降)'!$C$28="×","",IF(AND(踏み台シート!AD288=1,踏み台シート!AD502=1),2,IF(踏み台シート!AD288=1,1,""))),IF(AND(踏み台シート!AD288=1,踏み台シート!AD502=1),2,IF(踏み台シート!AD288=1,1,"")))</f>
        <v/>
      </c>
      <c r="AE78" s="307" t="str">
        <f>IF($AE$8&gt;=DATE(2023,5,8),IF('別紙3-3_要件ﾁｪｯｸﾘｽﾄ(0508以降)'!$C$28="×","",IF(AND(踏み台シート!AE288=1,踏み台シート!AE502=1),2,IF(踏み台シート!AE288=1,1,""))),IF(AND(踏み台シート!AE288=1,踏み台シート!AE502=1),2,IF(踏み台シート!AE288=1,1,"")))</f>
        <v/>
      </c>
      <c r="AF78" s="307" t="str">
        <f>IF($AF$8&gt;=DATE(2023,5,8),IF('別紙3-3_要件ﾁｪｯｸﾘｽﾄ(0508以降)'!$C$28="×","",IF(AND(踏み台シート!AF288=1,踏み台シート!AF502=1),2,IF(踏み台シート!AF288=1,1,""))),IF(AND(踏み台シート!AF288=1,踏み台シート!AF502=1),2,IF(踏み台シート!AF288=1,1,"")))</f>
        <v/>
      </c>
      <c r="AG78" s="307" t="str">
        <f>IF($AG$8&gt;=DATE(2023,5,8),IF('別紙3-3_要件ﾁｪｯｸﾘｽﾄ(0508以降)'!$C$28="×","",IF(AND(踏み台シート!AG288=1,踏み台シート!AG502=1),2,IF(踏み台シート!AG288=1,1,""))),IF(AND(踏み台シート!AG288=1,踏み台シート!AG502=1),2,IF(踏み台シート!AG288=1,1,"")))</f>
        <v/>
      </c>
      <c r="AH78" s="307" t="str">
        <f>IF($AH$8&gt;=DATE(2023,5,8),IF('別紙3-3_要件ﾁｪｯｸﾘｽﾄ(0508以降)'!$C$28="×","",IF(AND(踏み台シート!AH288=1,踏み台シート!AH502=1),2,IF(踏み台シート!AH288=1,1,""))),IF(AND(踏み台シート!AH288=1,踏み台シート!AH502=1),2,IF(踏み台シート!AH288=1,1,"")))</f>
        <v/>
      </c>
      <c r="AI78" s="307" t="str">
        <f>IF($AI$8&gt;=DATE(2023,5,8),IF('別紙3-3_要件ﾁｪｯｸﾘｽﾄ(0508以降)'!$C$28="×","",IF(AND(踏み台シート!AI288=1,踏み台シート!AI502=1),2,IF(踏み台シート!AI288=1,1,""))),IF(AND(踏み台シート!AI288=1,踏み台シート!AI502=1),2,IF(踏み台シート!AI288=1,1,"")))</f>
        <v/>
      </c>
      <c r="AJ78" s="307" t="str">
        <f>IF($AJ$8&gt;=DATE(2023,5,8),IF('別紙3-3_要件ﾁｪｯｸﾘｽﾄ(0508以降)'!$C$28="×","",IF(AND(踏み台シート!AJ288=1,踏み台シート!AJ502=1),2,IF(踏み台シート!AJ288=1,1,""))),IF(AND(踏み台シート!AJ288=1,踏み台シート!AJ502=1),2,IF(踏み台シート!AJ288=1,1,"")))</f>
        <v/>
      </c>
      <c r="AK78" s="307" t="str">
        <f>IF($AK$8&gt;=DATE(2023,5,8),IF('別紙3-3_要件ﾁｪｯｸﾘｽﾄ(0508以降)'!$C$28="×","",IF(AND(踏み台シート!AK288=1,踏み台シート!AK502=1),2,IF(踏み台シート!AK288=1,1,""))),IF(AND(踏み台シート!AK288=1,踏み台シート!AK502=1),2,IF(踏み台シート!AK288=1,1,"")))</f>
        <v/>
      </c>
      <c r="AL78" s="307" t="str">
        <f>IF($AL$8&gt;=DATE(2023,5,8),IF('別紙3-3_要件ﾁｪｯｸﾘｽﾄ(0508以降)'!$C$28="×","",IF(AND(踏み台シート!AL288=1,踏み台シート!AL502=1),2,IF(踏み台シート!AL288=1,1,""))),IF(AND(踏み台シート!AL288=1,踏み台シート!AL502=1),2,IF(踏み台シート!AL288=1,1,"")))</f>
        <v/>
      </c>
      <c r="AM78" s="307" t="str">
        <f>IF($AM$8&gt;=DATE(2023,5,8),IF('別紙3-3_要件ﾁｪｯｸﾘｽﾄ(0508以降)'!$C$28="×","",IF(AND(踏み台シート!AM288=1,踏み台シート!AM502=1),2,IF(踏み台シート!AM288=1,1,""))),IF(AND(踏み台シート!AM288=1,踏み台シート!AM502=1),2,IF(踏み台シート!AM288=1,1,"")))</f>
        <v/>
      </c>
      <c r="AN78" s="307" t="str">
        <f>IF($AN$8&gt;=DATE(2023,5,8),IF('別紙3-3_要件ﾁｪｯｸﾘｽﾄ(0508以降)'!$C$28="×","",IF(AND(踏み台シート!AN288=1,踏み台シート!AN502=1),2,IF(踏み台シート!AN288=1,1,""))),IF(AND(踏み台シート!AN288=1,踏み台シート!AN502=1),2,IF(踏み台シート!AN288=1,1,"")))</f>
        <v/>
      </c>
      <c r="AO78" s="307" t="str">
        <f>IF($AO$8&gt;=DATE(2023,5,8),IF('別紙3-3_要件ﾁｪｯｸﾘｽﾄ(0508以降)'!$C$28="×","",IF(AND(踏み台シート!AO288=1,踏み台シート!AO502=1),2,IF(踏み台シート!AO288=1,1,""))),IF(AND(踏み台シート!AO288=1,踏み台シート!AO502=1),2,IF(踏み台シート!AO288=1,1,"")))</f>
        <v/>
      </c>
      <c r="AP78" s="307" t="str">
        <f>IF($AP$8&gt;=DATE(2023,5,8),IF('別紙3-3_要件ﾁｪｯｸﾘｽﾄ(0508以降)'!$C$28="×","",IF(AND(踏み台シート!AP288=1,踏み台シート!AP502=1),2,IF(踏み台シート!AP288=1,1,""))),IF(AND(踏み台シート!AP288=1,踏み台シート!AP502=1),2,IF(踏み台シート!AP288=1,1,"")))</f>
        <v/>
      </c>
      <c r="AQ78" s="307" t="str">
        <f>IF($AQ$8&gt;=DATE(2023,5,8),IF('別紙3-3_要件ﾁｪｯｸﾘｽﾄ(0508以降)'!$C$28="×","",IF(AND(踏み台シート!AQ288=1,踏み台シート!AQ502=1),2,IF(踏み台シート!AQ288=1,1,""))),IF(AND(踏み台シート!AQ288=1,踏み台シート!AQ502=1),2,IF(踏み台シート!AQ288=1,1,"")))</f>
        <v/>
      </c>
      <c r="AR78" s="307" t="str">
        <f>IF($AR$8&gt;=DATE(2023,5,8),IF('別紙3-3_要件ﾁｪｯｸﾘｽﾄ(0508以降)'!$C$28="×","",IF(AND(踏み台シート!AR288=1,踏み台シート!AR502=1),2,IF(踏み台シート!AR288=1,1,""))),IF(AND(踏み台シート!AR288=1,踏み台シート!AR502=1),2,IF(踏み台シート!AR288=1,1,"")))</f>
        <v/>
      </c>
      <c r="AS78" s="307" t="str">
        <f>IF($AS$8&gt;=DATE(2023,5,8),IF('別紙3-3_要件ﾁｪｯｸﾘｽﾄ(0508以降)'!$C$28="×","",IF(AND(踏み台シート!AS288=1,踏み台シート!AS502=1),2,IF(踏み台シート!AS288=1,1,""))),IF(AND(踏み台シート!AS288=1,踏み台シート!AS502=1),2,IF(踏み台シート!AS288=1,1,"")))</f>
        <v/>
      </c>
      <c r="AT78" s="307" t="str">
        <f>IF($AT$8&gt;=DATE(2023,5,8),IF('別紙3-3_要件ﾁｪｯｸﾘｽﾄ(0508以降)'!$C$28="×","",IF(AND(踏み台シート!AT288=1,踏み台シート!AT502=1),2,IF(踏み台シート!AT288=1,1,""))),IF(AND(踏み台シート!AT288=1,踏み台シート!AT502=1),2,IF(踏み台シート!AT288=1,1,"")))</f>
        <v/>
      </c>
      <c r="AU78" s="307" t="str">
        <f>IF($AU$8&gt;=DATE(2023,5,8),IF('別紙3-3_要件ﾁｪｯｸﾘｽﾄ(0508以降)'!$C$28="×","",IF(AND(踏み台シート!AU288=1,踏み台シート!AU502=1),2,IF(踏み台シート!AU288=1,1,""))),IF(AND(踏み台シート!AU288=1,踏み台シート!AU502=1),2,IF(踏み台シート!AU288=1,1,"")))</f>
        <v/>
      </c>
      <c r="AV78" s="307" t="str">
        <f>IF($AV$8&gt;=DATE(2023,5,8),IF('別紙3-3_要件ﾁｪｯｸﾘｽﾄ(0508以降)'!$C$28="×","",IF(AND(踏み台シート!AV288=1,踏み台シート!AV502=1),2,IF(踏み台シート!AV288=1,1,""))),IF(AND(踏み台シート!AV288=1,踏み台シート!AV502=1),2,IF(踏み台シート!AV288=1,1,"")))</f>
        <v/>
      </c>
      <c r="AW78" s="307" t="str">
        <f>IF($AW$8&gt;=DATE(2023,5,8),IF('別紙3-3_要件ﾁｪｯｸﾘｽﾄ(0508以降)'!$C$28="×","",IF(AND(踏み台シート!AW288=1,踏み台シート!AW502=1),2,IF(踏み台シート!AW288=1,1,""))),IF(AND(踏み台シート!AW288=1,踏み台シート!AW502=1),2,IF(踏み台シート!AW288=1,1,"")))</f>
        <v/>
      </c>
      <c r="AX78" s="307" t="str">
        <f>IF($AX$8&gt;=DATE(2023,5,8),IF('別紙3-3_要件ﾁｪｯｸﾘｽﾄ(0508以降)'!$C$28="×","",IF(AND(踏み台シート!AX288=1,踏み台シート!AX502=1),2,IF(踏み台シート!AX288=1,1,""))),IF(AND(踏み台シート!AX288=1,踏み台シート!AX502=1),2,IF(踏み台シート!AX288=1,1,"")))</f>
        <v/>
      </c>
      <c r="AY78" s="307" t="str">
        <f>IF($AY$8&gt;=DATE(2023,5,8),IF('別紙3-3_要件ﾁｪｯｸﾘｽﾄ(0508以降)'!$C$28="×","",IF(AND(踏み台シート!AY288=1,踏み台シート!AY502=1),2,IF(踏み台シート!AY288=1,1,""))),IF(AND(踏み台シート!AY288=1,踏み台シート!AY502=1),2,IF(踏み台シート!AY288=1,1,"")))</f>
        <v/>
      </c>
      <c r="AZ78" s="307" t="str">
        <f>IF($AZ$8&gt;=DATE(2023,5,8),IF('別紙3-3_要件ﾁｪｯｸﾘｽﾄ(0508以降)'!$C$28="×","",IF(AND(踏み台シート!AZ288=1,踏み台シート!AZ502=1),2,IF(踏み台シート!AZ288=1,1,""))),IF(AND(踏み台シート!AZ288=1,踏み台シート!AZ502=1),2,IF(踏み台シート!AZ288=1,1,"")))</f>
        <v/>
      </c>
      <c r="BA78" s="307" t="str">
        <f>IF($BA$8&gt;=DATE(2023,5,8),IF('別紙3-3_要件ﾁｪｯｸﾘｽﾄ(0508以降)'!$C$28="×","",IF(AND(踏み台シート!BA288=1,踏み台シート!BA502=1),2,IF(踏み台シート!BA288=1,1,""))),IF(AND(踏み台シート!BA288=1,踏み台シート!BA502=1),2,IF(踏み台シート!BA288=1,1,"")))</f>
        <v/>
      </c>
      <c r="BB78" s="311" t="str">
        <f t="shared" si="10"/>
        <v/>
      </c>
      <c r="BC78" s="300" t="str">
        <f t="shared" si="11"/>
        <v/>
      </c>
      <c r="BD78" s="300" t="str">
        <f t="shared" si="12"/>
        <v/>
      </c>
    </row>
    <row r="79" spans="1:56" ht="24" hidden="1" customHeight="1">
      <c r="A79" s="307" t="str">
        <f t="shared" si="13"/>
        <v/>
      </c>
      <c r="B79" s="313" t="str">
        <f>IF('別紙3-1_区分⑤所要額内訳'!B81="","",'別紙3-1_区分⑤所要額内訳'!B81)</f>
        <v/>
      </c>
      <c r="C79" s="307" t="str">
        <f>IF('別紙3-1_区分⑤所要額内訳'!C81="","",'別紙3-1_区分⑤所要額内訳'!C81)</f>
        <v/>
      </c>
      <c r="D79" s="307">
        <f>IF($D$8&gt;=DATE(2023,5,8),IF('別紙3-3_要件ﾁｪｯｸﾘｽﾄ(0508以降)'!$C$28="×","",IF(AND(踏み台シート!D289=1,踏み台シート!D503=1),2,IF(踏み台シート!D289=1,1,""))),IF(AND(踏み台シート!D289=1,踏み台シート!D503=1),2,IF(踏み台シート!D289=1,1,"")))</f>
        <v>1</v>
      </c>
      <c r="E79" s="307" t="str">
        <f>IF($E$8&gt;=DATE(2023,5,8),IF('別紙3-3_要件ﾁｪｯｸﾘｽﾄ(0508以降)'!$C$28="×","",IF(AND(踏み台シート!E289=1,踏み台シート!E503=1),2,IF(踏み台シート!E289=1,1,""))),IF(AND(踏み台シート!E289=1,踏み台シート!E503=1),2,IF(踏み台シート!E289=1,1,"")))</f>
        <v/>
      </c>
      <c r="F79" s="307" t="str">
        <f>IF($F$8&gt;=DATE(2023,5,8),IF('別紙3-3_要件ﾁｪｯｸﾘｽﾄ(0508以降)'!$C$28="×","",IF(AND(踏み台シート!F289=1,踏み台シート!F503=1),2,IF(踏み台シート!F289=1,1,""))),IF(AND(踏み台シート!F289=1,踏み台シート!F503=1),2,IF(踏み台シート!F289=1,1,"")))</f>
        <v/>
      </c>
      <c r="G79" s="307" t="str">
        <f>IF($G$8&gt;=DATE(2023,5,8),IF('別紙3-3_要件ﾁｪｯｸﾘｽﾄ(0508以降)'!$C$28="×","",IF(AND(踏み台シート!G289=1,踏み台シート!G503=1),2,IF(踏み台シート!G289=1,1,""))),IF(AND(踏み台シート!G289=1,踏み台シート!G503=1),2,IF(踏み台シート!G289=1,1,"")))</f>
        <v/>
      </c>
      <c r="H79" s="307" t="str">
        <f>IF($H$8&gt;=DATE(2023,5,8),IF('別紙3-3_要件ﾁｪｯｸﾘｽﾄ(0508以降)'!$C$28="×","",IF(AND(踏み台シート!H289=1,踏み台シート!H503=1),2,IF(踏み台シート!H289=1,1,""))),IF(AND(踏み台シート!H289=1,踏み台シート!H503=1),2,IF(踏み台シート!H289=1,1,"")))</f>
        <v/>
      </c>
      <c r="I79" s="307" t="str">
        <f>IF($I$8&gt;=DATE(2023,5,8),IF('別紙3-3_要件ﾁｪｯｸﾘｽﾄ(0508以降)'!$C$28="×","",IF(AND(踏み台シート!I289=1,踏み台シート!I503=1),2,IF(踏み台シート!I289=1,1,""))),IF(AND(踏み台シート!I289=1,踏み台シート!I503=1),2,IF(踏み台シート!I289=1,1,"")))</f>
        <v/>
      </c>
      <c r="J79" s="307" t="str">
        <f>IF($J$8&gt;=DATE(2023,5,8),IF('別紙3-3_要件ﾁｪｯｸﾘｽﾄ(0508以降)'!$C$28="×","",IF(AND(踏み台シート!J289=1,踏み台シート!J503=1),2,IF(踏み台シート!J289=1,1,""))),IF(AND(踏み台シート!J289=1,踏み台シート!J503=1),2,IF(踏み台シート!J289=1,1,"")))</f>
        <v/>
      </c>
      <c r="K79" s="307" t="str">
        <f>IF($K$8&gt;=DATE(2023,5,8),IF('別紙3-3_要件ﾁｪｯｸﾘｽﾄ(0508以降)'!$C$28="×","",IF(AND(踏み台シート!K289=1,踏み台シート!K503=1),2,IF(踏み台シート!K289=1,1,""))),IF(AND(踏み台シート!K289=1,踏み台シート!K503=1),2,IF(踏み台シート!K289=1,1,"")))</f>
        <v/>
      </c>
      <c r="L79" s="307" t="str">
        <f>IF($L$8&gt;=DATE(2023,5,8),IF('別紙3-3_要件ﾁｪｯｸﾘｽﾄ(0508以降)'!$C$28="×","",IF(AND(踏み台シート!L289=1,踏み台シート!L503=1),2,IF(踏み台シート!L289=1,1,""))),IF(AND(踏み台シート!L289=1,踏み台シート!L503=1),2,IF(踏み台シート!L289=1,1,"")))</f>
        <v/>
      </c>
      <c r="M79" s="307" t="str">
        <f>IF($M$8&gt;=DATE(2023,5,8),IF('別紙3-3_要件ﾁｪｯｸﾘｽﾄ(0508以降)'!$C$28="×","",IF(AND(踏み台シート!M289=1,踏み台シート!M503=1),2,IF(踏み台シート!M289=1,1,""))),IF(AND(踏み台シート!M289=1,踏み台シート!M503=1),2,IF(踏み台シート!M289=1,1,"")))</f>
        <v/>
      </c>
      <c r="N79" s="307" t="str">
        <f>IF($N$8&gt;=DATE(2023,5,8),IF('別紙3-3_要件ﾁｪｯｸﾘｽﾄ(0508以降)'!$C$28="×","",IF(AND(踏み台シート!N289=1,踏み台シート!N503=1),2,IF(踏み台シート!N289=1,1,""))),IF(AND(踏み台シート!N289=1,踏み台シート!N503=1),2,IF(踏み台シート!N289=1,1,"")))</f>
        <v/>
      </c>
      <c r="O79" s="307" t="str">
        <f>IF($O$8&gt;=DATE(2023,5,8),IF('別紙3-3_要件ﾁｪｯｸﾘｽﾄ(0508以降)'!$C$28="×","",IF(AND(踏み台シート!O289=1,踏み台シート!O503=1),2,IF(踏み台シート!O289=1,1,""))),IF(AND(踏み台シート!O289=1,踏み台シート!O503=1),2,IF(踏み台シート!O289=1,1,"")))</f>
        <v/>
      </c>
      <c r="P79" s="307" t="str">
        <f>IF($P$8&gt;=DATE(2023,5,8),IF('別紙3-3_要件ﾁｪｯｸﾘｽﾄ(0508以降)'!$C$28="×","",IF(AND(踏み台シート!P289=1,踏み台シート!P503=1),2,IF(踏み台シート!P289=1,1,""))),IF(AND(踏み台シート!P289=1,踏み台シート!P503=1),2,IF(踏み台シート!P289=1,1,"")))</f>
        <v/>
      </c>
      <c r="Q79" s="307" t="str">
        <f>IF($Q$8&gt;=DATE(2023,5,8),IF('別紙3-3_要件ﾁｪｯｸﾘｽﾄ(0508以降)'!$C$28="×","",IF(AND(踏み台シート!Q289=1,踏み台シート!Q503=1),2,IF(踏み台シート!Q289=1,1,""))),IF(AND(踏み台シート!Q289=1,踏み台シート!Q503=1),2,IF(踏み台シート!Q289=1,1,"")))</f>
        <v/>
      </c>
      <c r="R79" s="307" t="str">
        <f>IF($R$8&gt;=DATE(2023,5,8),IF('別紙3-3_要件ﾁｪｯｸﾘｽﾄ(0508以降)'!$C$28="×","",IF(AND(踏み台シート!R289=1,踏み台シート!R503=1),2,IF(踏み台シート!R289=1,1,""))),IF(AND(踏み台シート!R289=1,踏み台シート!R503=1),2,IF(踏み台シート!R289=1,1,"")))</f>
        <v/>
      </c>
      <c r="S79" s="307" t="str">
        <f>IF($S$8&gt;=DATE(2023,5,8),IF('別紙3-3_要件ﾁｪｯｸﾘｽﾄ(0508以降)'!$C$28="×","",IF(AND(踏み台シート!S289=1,踏み台シート!S503=1),2,IF(踏み台シート!S289=1,1,""))),IF(AND(踏み台シート!S289=1,踏み台シート!S503=1),2,IF(踏み台シート!S289=1,1,"")))</f>
        <v/>
      </c>
      <c r="T79" s="307" t="str">
        <f>IF($T$8&gt;=DATE(2023,5,8),IF('別紙3-3_要件ﾁｪｯｸﾘｽﾄ(0508以降)'!$C$28="×","",IF(AND(踏み台シート!T289=1,踏み台シート!T503=1),2,IF(踏み台シート!T289=1,1,""))),IF(AND(踏み台シート!T289=1,踏み台シート!T503=1),2,IF(踏み台シート!T289=1,1,"")))</f>
        <v/>
      </c>
      <c r="U79" s="307" t="str">
        <f>IF($U$8&gt;=DATE(2023,5,8),IF('別紙3-3_要件ﾁｪｯｸﾘｽﾄ(0508以降)'!$C$28="×","",IF(AND(踏み台シート!U289=1,踏み台シート!U503=1),2,IF(踏み台シート!U289=1,1,""))),IF(AND(踏み台シート!U289=1,踏み台シート!U503=1),2,IF(踏み台シート!U289=1,1,"")))</f>
        <v/>
      </c>
      <c r="V79" s="307" t="str">
        <f>IF($V$8&gt;=DATE(2023,5,8),IF('別紙3-3_要件ﾁｪｯｸﾘｽﾄ(0508以降)'!$C$28="×","",IF(AND(踏み台シート!V289=1,踏み台シート!V503=1),2,IF(踏み台シート!V289=1,1,""))),IF(AND(踏み台シート!V289=1,踏み台シート!V503=1),2,IF(踏み台シート!V289=1,1,"")))</f>
        <v/>
      </c>
      <c r="W79" s="307" t="str">
        <f>IF($W$8&gt;=DATE(2023,5,8),IF('別紙3-3_要件ﾁｪｯｸﾘｽﾄ(0508以降)'!$C$28="×","",IF(AND(踏み台シート!W289=1,踏み台シート!W503=1),2,IF(踏み台シート!W289=1,1,""))),IF(AND(踏み台シート!W289=1,踏み台シート!W503=1),2,IF(踏み台シート!W289=1,1,"")))</f>
        <v/>
      </c>
      <c r="X79" s="307" t="str">
        <f>IF($X$8&gt;=DATE(2023,5,8),IF('別紙3-3_要件ﾁｪｯｸﾘｽﾄ(0508以降)'!$C$28="×","",IF(AND(踏み台シート!X289=1,踏み台シート!X503=1),2,IF(踏み台シート!X289=1,1,""))),IF(AND(踏み台シート!X289=1,踏み台シート!X503=1),2,IF(踏み台シート!X289=1,1,"")))</f>
        <v/>
      </c>
      <c r="Y79" s="307" t="str">
        <f>IF($Y$8&gt;=DATE(2023,5,8),IF('別紙3-3_要件ﾁｪｯｸﾘｽﾄ(0508以降)'!$C$28="×","",IF(AND(踏み台シート!Y289=1,踏み台シート!Y503=1),2,IF(踏み台シート!Y289=1,1,""))),IF(AND(踏み台シート!Y289=1,踏み台シート!Y503=1),2,IF(踏み台シート!Y289=1,1,"")))</f>
        <v/>
      </c>
      <c r="Z79" s="307" t="str">
        <f>IF($Z$8&gt;=DATE(2023,5,8),IF('別紙3-3_要件ﾁｪｯｸﾘｽﾄ(0508以降)'!$C$28="×","",IF(AND(踏み台シート!Z289=1,踏み台シート!Z503=1),2,IF(踏み台シート!Z289=1,1,""))),IF(AND(踏み台シート!Z289=1,踏み台シート!Z503=1),2,IF(踏み台シート!Z289=1,1,"")))</f>
        <v/>
      </c>
      <c r="AA79" s="307" t="str">
        <f>IF($AA$8&gt;=DATE(2023,5,8),IF('別紙3-3_要件ﾁｪｯｸﾘｽﾄ(0508以降)'!$C$28="×","",IF(AND(踏み台シート!AA289=1,踏み台シート!AA503=1),2,IF(踏み台シート!AA289=1,1,""))),IF(AND(踏み台シート!AA289=1,踏み台シート!AA503=1),2,IF(踏み台シート!AA289=1,1,"")))</f>
        <v/>
      </c>
      <c r="AB79" s="307" t="str">
        <f>IF($AB$8&gt;=DATE(2023,5,8),IF('別紙3-3_要件ﾁｪｯｸﾘｽﾄ(0508以降)'!$C$28="×","",IF(AND(踏み台シート!AB289=1,踏み台シート!AB503=1),2,IF(踏み台シート!AB289=1,1,""))),IF(AND(踏み台シート!AB289=1,踏み台シート!AB503=1),2,IF(踏み台シート!AB289=1,1,"")))</f>
        <v/>
      </c>
      <c r="AC79" s="307" t="str">
        <f>IF($AC$8&gt;=DATE(2023,5,8),IF('別紙3-3_要件ﾁｪｯｸﾘｽﾄ(0508以降)'!$C$28="×","",IF(AND(踏み台シート!AC289=1,踏み台シート!AC503=1),2,IF(踏み台シート!AC289=1,1,""))),IF(AND(踏み台シート!AC289=1,踏み台シート!AC503=1),2,IF(踏み台シート!AC289=1,1,"")))</f>
        <v/>
      </c>
      <c r="AD79" s="307" t="str">
        <f>IF($AD$8&gt;=DATE(2023,5,8),IF('別紙3-3_要件ﾁｪｯｸﾘｽﾄ(0508以降)'!$C$28="×","",IF(AND(踏み台シート!AD289=1,踏み台シート!AD503=1),2,IF(踏み台シート!AD289=1,1,""))),IF(AND(踏み台シート!AD289=1,踏み台シート!AD503=1),2,IF(踏み台シート!AD289=1,1,"")))</f>
        <v/>
      </c>
      <c r="AE79" s="307" t="str">
        <f>IF($AE$8&gt;=DATE(2023,5,8),IF('別紙3-3_要件ﾁｪｯｸﾘｽﾄ(0508以降)'!$C$28="×","",IF(AND(踏み台シート!AE289=1,踏み台シート!AE503=1),2,IF(踏み台シート!AE289=1,1,""))),IF(AND(踏み台シート!AE289=1,踏み台シート!AE503=1),2,IF(踏み台シート!AE289=1,1,"")))</f>
        <v/>
      </c>
      <c r="AF79" s="307" t="str">
        <f>IF($AF$8&gt;=DATE(2023,5,8),IF('別紙3-3_要件ﾁｪｯｸﾘｽﾄ(0508以降)'!$C$28="×","",IF(AND(踏み台シート!AF289=1,踏み台シート!AF503=1),2,IF(踏み台シート!AF289=1,1,""))),IF(AND(踏み台シート!AF289=1,踏み台シート!AF503=1),2,IF(踏み台シート!AF289=1,1,"")))</f>
        <v/>
      </c>
      <c r="AG79" s="307" t="str">
        <f>IF($AG$8&gt;=DATE(2023,5,8),IF('別紙3-3_要件ﾁｪｯｸﾘｽﾄ(0508以降)'!$C$28="×","",IF(AND(踏み台シート!AG289=1,踏み台シート!AG503=1),2,IF(踏み台シート!AG289=1,1,""))),IF(AND(踏み台シート!AG289=1,踏み台シート!AG503=1),2,IF(踏み台シート!AG289=1,1,"")))</f>
        <v/>
      </c>
      <c r="AH79" s="307" t="str">
        <f>IF($AH$8&gt;=DATE(2023,5,8),IF('別紙3-3_要件ﾁｪｯｸﾘｽﾄ(0508以降)'!$C$28="×","",IF(AND(踏み台シート!AH289=1,踏み台シート!AH503=1),2,IF(踏み台シート!AH289=1,1,""))),IF(AND(踏み台シート!AH289=1,踏み台シート!AH503=1),2,IF(踏み台シート!AH289=1,1,"")))</f>
        <v/>
      </c>
      <c r="AI79" s="307" t="str">
        <f>IF($AI$8&gt;=DATE(2023,5,8),IF('別紙3-3_要件ﾁｪｯｸﾘｽﾄ(0508以降)'!$C$28="×","",IF(AND(踏み台シート!AI289=1,踏み台シート!AI503=1),2,IF(踏み台シート!AI289=1,1,""))),IF(AND(踏み台シート!AI289=1,踏み台シート!AI503=1),2,IF(踏み台シート!AI289=1,1,"")))</f>
        <v/>
      </c>
      <c r="AJ79" s="307" t="str">
        <f>IF($AJ$8&gt;=DATE(2023,5,8),IF('別紙3-3_要件ﾁｪｯｸﾘｽﾄ(0508以降)'!$C$28="×","",IF(AND(踏み台シート!AJ289=1,踏み台シート!AJ503=1),2,IF(踏み台シート!AJ289=1,1,""))),IF(AND(踏み台シート!AJ289=1,踏み台シート!AJ503=1),2,IF(踏み台シート!AJ289=1,1,"")))</f>
        <v/>
      </c>
      <c r="AK79" s="307" t="str">
        <f>IF($AK$8&gt;=DATE(2023,5,8),IF('別紙3-3_要件ﾁｪｯｸﾘｽﾄ(0508以降)'!$C$28="×","",IF(AND(踏み台シート!AK289=1,踏み台シート!AK503=1),2,IF(踏み台シート!AK289=1,1,""))),IF(AND(踏み台シート!AK289=1,踏み台シート!AK503=1),2,IF(踏み台シート!AK289=1,1,"")))</f>
        <v/>
      </c>
      <c r="AL79" s="307" t="str">
        <f>IF($AL$8&gt;=DATE(2023,5,8),IF('別紙3-3_要件ﾁｪｯｸﾘｽﾄ(0508以降)'!$C$28="×","",IF(AND(踏み台シート!AL289=1,踏み台シート!AL503=1),2,IF(踏み台シート!AL289=1,1,""))),IF(AND(踏み台シート!AL289=1,踏み台シート!AL503=1),2,IF(踏み台シート!AL289=1,1,"")))</f>
        <v/>
      </c>
      <c r="AM79" s="307" t="str">
        <f>IF($AM$8&gt;=DATE(2023,5,8),IF('別紙3-3_要件ﾁｪｯｸﾘｽﾄ(0508以降)'!$C$28="×","",IF(AND(踏み台シート!AM289=1,踏み台シート!AM503=1),2,IF(踏み台シート!AM289=1,1,""))),IF(AND(踏み台シート!AM289=1,踏み台シート!AM503=1),2,IF(踏み台シート!AM289=1,1,"")))</f>
        <v/>
      </c>
      <c r="AN79" s="307" t="str">
        <f>IF($AN$8&gt;=DATE(2023,5,8),IF('別紙3-3_要件ﾁｪｯｸﾘｽﾄ(0508以降)'!$C$28="×","",IF(AND(踏み台シート!AN289=1,踏み台シート!AN503=1),2,IF(踏み台シート!AN289=1,1,""))),IF(AND(踏み台シート!AN289=1,踏み台シート!AN503=1),2,IF(踏み台シート!AN289=1,1,"")))</f>
        <v/>
      </c>
      <c r="AO79" s="307" t="str">
        <f>IF($AO$8&gt;=DATE(2023,5,8),IF('別紙3-3_要件ﾁｪｯｸﾘｽﾄ(0508以降)'!$C$28="×","",IF(AND(踏み台シート!AO289=1,踏み台シート!AO503=1),2,IF(踏み台シート!AO289=1,1,""))),IF(AND(踏み台シート!AO289=1,踏み台シート!AO503=1),2,IF(踏み台シート!AO289=1,1,"")))</f>
        <v/>
      </c>
      <c r="AP79" s="307" t="str">
        <f>IF($AP$8&gt;=DATE(2023,5,8),IF('別紙3-3_要件ﾁｪｯｸﾘｽﾄ(0508以降)'!$C$28="×","",IF(AND(踏み台シート!AP289=1,踏み台シート!AP503=1),2,IF(踏み台シート!AP289=1,1,""))),IF(AND(踏み台シート!AP289=1,踏み台シート!AP503=1),2,IF(踏み台シート!AP289=1,1,"")))</f>
        <v/>
      </c>
      <c r="AQ79" s="307" t="str">
        <f>IF($AQ$8&gt;=DATE(2023,5,8),IF('別紙3-3_要件ﾁｪｯｸﾘｽﾄ(0508以降)'!$C$28="×","",IF(AND(踏み台シート!AQ289=1,踏み台シート!AQ503=1),2,IF(踏み台シート!AQ289=1,1,""))),IF(AND(踏み台シート!AQ289=1,踏み台シート!AQ503=1),2,IF(踏み台シート!AQ289=1,1,"")))</f>
        <v/>
      </c>
      <c r="AR79" s="307" t="str">
        <f>IF($AR$8&gt;=DATE(2023,5,8),IF('別紙3-3_要件ﾁｪｯｸﾘｽﾄ(0508以降)'!$C$28="×","",IF(AND(踏み台シート!AR289=1,踏み台シート!AR503=1),2,IF(踏み台シート!AR289=1,1,""))),IF(AND(踏み台シート!AR289=1,踏み台シート!AR503=1),2,IF(踏み台シート!AR289=1,1,"")))</f>
        <v/>
      </c>
      <c r="AS79" s="307" t="str">
        <f>IF($AS$8&gt;=DATE(2023,5,8),IF('別紙3-3_要件ﾁｪｯｸﾘｽﾄ(0508以降)'!$C$28="×","",IF(AND(踏み台シート!AS289=1,踏み台シート!AS503=1),2,IF(踏み台シート!AS289=1,1,""))),IF(AND(踏み台シート!AS289=1,踏み台シート!AS503=1),2,IF(踏み台シート!AS289=1,1,"")))</f>
        <v/>
      </c>
      <c r="AT79" s="307" t="str">
        <f>IF($AT$8&gt;=DATE(2023,5,8),IF('別紙3-3_要件ﾁｪｯｸﾘｽﾄ(0508以降)'!$C$28="×","",IF(AND(踏み台シート!AT289=1,踏み台シート!AT503=1),2,IF(踏み台シート!AT289=1,1,""))),IF(AND(踏み台シート!AT289=1,踏み台シート!AT503=1),2,IF(踏み台シート!AT289=1,1,"")))</f>
        <v/>
      </c>
      <c r="AU79" s="307" t="str">
        <f>IF($AU$8&gt;=DATE(2023,5,8),IF('別紙3-3_要件ﾁｪｯｸﾘｽﾄ(0508以降)'!$C$28="×","",IF(AND(踏み台シート!AU289=1,踏み台シート!AU503=1),2,IF(踏み台シート!AU289=1,1,""))),IF(AND(踏み台シート!AU289=1,踏み台シート!AU503=1),2,IF(踏み台シート!AU289=1,1,"")))</f>
        <v/>
      </c>
      <c r="AV79" s="307" t="str">
        <f>IF($AV$8&gt;=DATE(2023,5,8),IF('別紙3-3_要件ﾁｪｯｸﾘｽﾄ(0508以降)'!$C$28="×","",IF(AND(踏み台シート!AV289=1,踏み台シート!AV503=1),2,IF(踏み台シート!AV289=1,1,""))),IF(AND(踏み台シート!AV289=1,踏み台シート!AV503=1),2,IF(踏み台シート!AV289=1,1,"")))</f>
        <v/>
      </c>
      <c r="AW79" s="307" t="str">
        <f>IF($AW$8&gt;=DATE(2023,5,8),IF('別紙3-3_要件ﾁｪｯｸﾘｽﾄ(0508以降)'!$C$28="×","",IF(AND(踏み台シート!AW289=1,踏み台シート!AW503=1),2,IF(踏み台シート!AW289=1,1,""))),IF(AND(踏み台シート!AW289=1,踏み台シート!AW503=1),2,IF(踏み台シート!AW289=1,1,"")))</f>
        <v/>
      </c>
      <c r="AX79" s="307" t="str">
        <f>IF($AX$8&gt;=DATE(2023,5,8),IF('別紙3-3_要件ﾁｪｯｸﾘｽﾄ(0508以降)'!$C$28="×","",IF(AND(踏み台シート!AX289=1,踏み台シート!AX503=1),2,IF(踏み台シート!AX289=1,1,""))),IF(AND(踏み台シート!AX289=1,踏み台シート!AX503=1),2,IF(踏み台シート!AX289=1,1,"")))</f>
        <v/>
      </c>
      <c r="AY79" s="307" t="str">
        <f>IF($AY$8&gt;=DATE(2023,5,8),IF('別紙3-3_要件ﾁｪｯｸﾘｽﾄ(0508以降)'!$C$28="×","",IF(AND(踏み台シート!AY289=1,踏み台シート!AY503=1),2,IF(踏み台シート!AY289=1,1,""))),IF(AND(踏み台シート!AY289=1,踏み台シート!AY503=1),2,IF(踏み台シート!AY289=1,1,"")))</f>
        <v/>
      </c>
      <c r="AZ79" s="307" t="str">
        <f>IF($AZ$8&gt;=DATE(2023,5,8),IF('別紙3-3_要件ﾁｪｯｸﾘｽﾄ(0508以降)'!$C$28="×","",IF(AND(踏み台シート!AZ289=1,踏み台シート!AZ503=1),2,IF(踏み台シート!AZ289=1,1,""))),IF(AND(踏み台シート!AZ289=1,踏み台シート!AZ503=1),2,IF(踏み台シート!AZ289=1,1,"")))</f>
        <v/>
      </c>
      <c r="BA79" s="307" t="str">
        <f>IF($BA$8&gt;=DATE(2023,5,8),IF('別紙3-3_要件ﾁｪｯｸﾘｽﾄ(0508以降)'!$C$28="×","",IF(AND(踏み台シート!BA289=1,踏み台シート!BA503=1),2,IF(踏み台シート!BA289=1,1,""))),IF(AND(踏み台シート!BA289=1,踏み台シート!BA503=1),2,IF(踏み台シート!BA289=1,1,"")))</f>
        <v/>
      </c>
      <c r="BB79" s="311" t="str">
        <f t="shared" si="10"/>
        <v/>
      </c>
      <c r="BC79" s="300" t="str">
        <f t="shared" si="11"/>
        <v/>
      </c>
      <c r="BD79" s="300" t="str">
        <f t="shared" si="12"/>
        <v/>
      </c>
    </row>
    <row r="80" spans="1:56" ht="24" hidden="1" customHeight="1">
      <c r="A80" s="307" t="str">
        <f t="shared" si="13"/>
        <v/>
      </c>
      <c r="B80" s="313" t="str">
        <f>IF('別紙3-1_区分⑤所要額内訳'!B82="","",'別紙3-1_区分⑤所要額内訳'!B82)</f>
        <v/>
      </c>
      <c r="C80" s="307" t="str">
        <f>IF('別紙3-1_区分⑤所要額内訳'!C82="","",'別紙3-1_区分⑤所要額内訳'!C82)</f>
        <v/>
      </c>
      <c r="D80" s="307">
        <f>IF($D$8&gt;=DATE(2023,5,8),IF('別紙3-3_要件ﾁｪｯｸﾘｽﾄ(0508以降)'!$C$28="×","",IF(AND(踏み台シート!D290=1,踏み台シート!D504=1),2,IF(踏み台シート!D290=1,1,""))),IF(AND(踏み台シート!D290=1,踏み台シート!D504=1),2,IF(踏み台シート!D290=1,1,"")))</f>
        <v>1</v>
      </c>
      <c r="E80" s="307" t="str">
        <f>IF($E$8&gt;=DATE(2023,5,8),IF('別紙3-3_要件ﾁｪｯｸﾘｽﾄ(0508以降)'!$C$28="×","",IF(AND(踏み台シート!E290=1,踏み台シート!E504=1),2,IF(踏み台シート!E290=1,1,""))),IF(AND(踏み台シート!E290=1,踏み台シート!E504=1),2,IF(踏み台シート!E290=1,1,"")))</f>
        <v/>
      </c>
      <c r="F80" s="307" t="str">
        <f>IF($F$8&gt;=DATE(2023,5,8),IF('別紙3-3_要件ﾁｪｯｸﾘｽﾄ(0508以降)'!$C$28="×","",IF(AND(踏み台シート!F290=1,踏み台シート!F504=1),2,IF(踏み台シート!F290=1,1,""))),IF(AND(踏み台シート!F290=1,踏み台シート!F504=1),2,IF(踏み台シート!F290=1,1,"")))</f>
        <v/>
      </c>
      <c r="G80" s="307" t="str">
        <f>IF($G$8&gt;=DATE(2023,5,8),IF('別紙3-3_要件ﾁｪｯｸﾘｽﾄ(0508以降)'!$C$28="×","",IF(AND(踏み台シート!G290=1,踏み台シート!G504=1),2,IF(踏み台シート!G290=1,1,""))),IF(AND(踏み台シート!G290=1,踏み台シート!G504=1),2,IF(踏み台シート!G290=1,1,"")))</f>
        <v/>
      </c>
      <c r="H80" s="307" t="str">
        <f>IF($H$8&gt;=DATE(2023,5,8),IF('別紙3-3_要件ﾁｪｯｸﾘｽﾄ(0508以降)'!$C$28="×","",IF(AND(踏み台シート!H290=1,踏み台シート!H504=1),2,IF(踏み台シート!H290=1,1,""))),IF(AND(踏み台シート!H290=1,踏み台シート!H504=1),2,IF(踏み台シート!H290=1,1,"")))</f>
        <v/>
      </c>
      <c r="I80" s="307" t="str">
        <f>IF($I$8&gt;=DATE(2023,5,8),IF('別紙3-3_要件ﾁｪｯｸﾘｽﾄ(0508以降)'!$C$28="×","",IF(AND(踏み台シート!I290=1,踏み台シート!I504=1),2,IF(踏み台シート!I290=1,1,""))),IF(AND(踏み台シート!I290=1,踏み台シート!I504=1),2,IF(踏み台シート!I290=1,1,"")))</f>
        <v/>
      </c>
      <c r="J80" s="307" t="str">
        <f>IF($J$8&gt;=DATE(2023,5,8),IF('別紙3-3_要件ﾁｪｯｸﾘｽﾄ(0508以降)'!$C$28="×","",IF(AND(踏み台シート!J290=1,踏み台シート!J504=1),2,IF(踏み台シート!J290=1,1,""))),IF(AND(踏み台シート!J290=1,踏み台シート!J504=1),2,IF(踏み台シート!J290=1,1,"")))</f>
        <v/>
      </c>
      <c r="K80" s="307" t="str">
        <f>IF($K$8&gt;=DATE(2023,5,8),IF('別紙3-3_要件ﾁｪｯｸﾘｽﾄ(0508以降)'!$C$28="×","",IF(AND(踏み台シート!K290=1,踏み台シート!K504=1),2,IF(踏み台シート!K290=1,1,""))),IF(AND(踏み台シート!K290=1,踏み台シート!K504=1),2,IF(踏み台シート!K290=1,1,"")))</f>
        <v/>
      </c>
      <c r="L80" s="307" t="str">
        <f>IF($L$8&gt;=DATE(2023,5,8),IF('別紙3-3_要件ﾁｪｯｸﾘｽﾄ(0508以降)'!$C$28="×","",IF(AND(踏み台シート!L290=1,踏み台シート!L504=1),2,IF(踏み台シート!L290=1,1,""))),IF(AND(踏み台シート!L290=1,踏み台シート!L504=1),2,IF(踏み台シート!L290=1,1,"")))</f>
        <v/>
      </c>
      <c r="M80" s="307" t="str">
        <f>IF($M$8&gt;=DATE(2023,5,8),IF('別紙3-3_要件ﾁｪｯｸﾘｽﾄ(0508以降)'!$C$28="×","",IF(AND(踏み台シート!M290=1,踏み台シート!M504=1),2,IF(踏み台シート!M290=1,1,""))),IF(AND(踏み台シート!M290=1,踏み台シート!M504=1),2,IF(踏み台シート!M290=1,1,"")))</f>
        <v/>
      </c>
      <c r="N80" s="307" t="str">
        <f>IF($N$8&gt;=DATE(2023,5,8),IF('別紙3-3_要件ﾁｪｯｸﾘｽﾄ(0508以降)'!$C$28="×","",IF(AND(踏み台シート!N290=1,踏み台シート!N504=1),2,IF(踏み台シート!N290=1,1,""))),IF(AND(踏み台シート!N290=1,踏み台シート!N504=1),2,IF(踏み台シート!N290=1,1,"")))</f>
        <v/>
      </c>
      <c r="O80" s="307" t="str">
        <f>IF($O$8&gt;=DATE(2023,5,8),IF('別紙3-3_要件ﾁｪｯｸﾘｽﾄ(0508以降)'!$C$28="×","",IF(AND(踏み台シート!O290=1,踏み台シート!O504=1),2,IF(踏み台シート!O290=1,1,""))),IF(AND(踏み台シート!O290=1,踏み台シート!O504=1),2,IF(踏み台シート!O290=1,1,"")))</f>
        <v/>
      </c>
      <c r="P80" s="307" t="str">
        <f>IF($P$8&gt;=DATE(2023,5,8),IF('別紙3-3_要件ﾁｪｯｸﾘｽﾄ(0508以降)'!$C$28="×","",IF(AND(踏み台シート!P290=1,踏み台シート!P504=1),2,IF(踏み台シート!P290=1,1,""))),IF(AND(踏み台シート!P290=1,踏み台シート!P504=1),2,IF(踏み台シート!P290=1,1,"")))</f>
        <v/>
      </c>
      <c r="Q80" s="307" t="str">
        <f>IF($Q$8&gt;=DATE(2023,5,8),IF('別紙3-3_要件ﾁｪｯｸﾘｽﾄ(0508以降)'!$C$28="×","",IF(AND(踏み台シート!Q290=1,踏み台シート!Q504=1),2,IF(踏み台シート!Q290=1,1,""))),IF(AND(踏み台シート!Q290=1,踏み台シート!Q504=1),2,IF(踏み台シート!Q290=1,1,"")))</f>
        <v/>
      </c>
      <c r="R80" s="307" t="str">
        <f>IF($R$8&gt;=DATE(2023,5,8),IF('別紙3-3_要件ﾁｪｯｸﾘｽﾄ(0508以降)'!$C$28="×","",IF(AND(踏み台シート!R290=1,踏み台シート!R504=1),2,IF(踏み台シート!R290=1,1,""))),IF(AND(踏み台シート!R290=1,踏み台シート!R504=1),2,IF(踏み台シート!R290=1,1,"")))</f>
        <v/>
      </c>
      <c r="S80" s="307" t="str">
        <f>IF($S$8&gt;=DATE(2023,5,8),IF('別紙3-3_要件ﾁｪｯｸﾘｽﾄ(0508以降)'!$C$28="×","",IF(AND(踏み台シート!S290=1,踏み台シート!S504=1),2,IF(踏み台シート!S290=1,1,""))),IF(AND(踏み台シート!S290=1,踏み台シート!S504=1),2,IF(踏み台シート!S290=1,1,"")))</f>
        <v/>
      </c>
      <c r="T80" s="307" t="str">
        <f>IF($T$8&gt;=DATE(2023,5,8),IF('別紙3-3_要件ﾁｪｯｸﾘｽﾄ(0508以降)'!$C$28="×","",IF(AND(踏み台シート!T290=1,踏み台シート!T504=1),2,IF(踏み台シート!T290=1,1,""))),IF(AND(踏み台シート!T290=1,踏み台シート!T504=1),2,IF(踏み台シート!T290=1,1,"")))</f>
        <v/>
      </c>
      <c r="U80" s="307" t="str">
        <f>IF($U$8&gt;=DATE(2023,5,8),IF('別紙3-3_要件ﾁｪｯｸﾘｽﾄ(0508以降)'!$C$28="×","",IF(AND(踏み台シート!U290=1,踏み台シート!U504=1),2,IF(踏み台シート!U290=1,1,""))),IF(AND(踏み台シート!U290=1,踏み台シート!U504=1),2,IF(踏み台シート!U290=1,1,"")))</f>
        <v/>
      </c>
      <c r="V80" s="307" t="str">
        <f>IF($V$8&gt;=DATE(2023,5,8),IF('別紙3-3_要件ﾁｪｯｸﾘｽﾄ(0508以降)'!$C$28="×","",IF(AND(踏み台シート!V290=1,踏み台シート!V504=1),2,IF(踏み台シート!V290=1,1,""))),IF(AND(踏み台シート!V290=1,踏み台シート!V504=1),2,IF(踏み台シート!V290=1,1,"")))</f>
        <v/>
      </c>
      <c r="W80" s="307" t="str">
        <f>IF($W$8&gt;=DATE(2023,5,8),IF('別紙3-3_要件ﾁｪｯｸﾘｽﾄ(0508以降)'!$C$28="×","",IF(AND(踏み台シート!W290=1,踏み台シート!W504=1),2,IF(踏み台シート!W290=1,1,""))),IF(AND(踏み台シート!W290=1,踏み台シート!W504=1),2,IF(踏み台シート!W290=1,1,"")))</f>
        <v/>
      </c>
      <c r="X80" s="307" t="str">
        <f>IF($X$8&gt;=DATE(2023,5,8),IF('別紙3-3_要件ﾁｪｯｸﾘｽﾄ(0508以降)'!$C$28="×","",IF(AND(踏み台シート!X290=1,踏み台シート!X504=1),2,IF(踏み台シート!X290=1,1,""))),IF(AND(踏み台シート!X290=1,踏み台シート!X504=1),2,IF(踏み台シート!X290=1,1,"")))</f>
        <v/>
      </c>
      <c r="Y80" s="307" t="str">
        <f>IF($Y$8&gt;=DATE(2023,5,8),IF('別紙3-3_要件ﾁｪｯｸﾘｽﾄ(0508以降)'!$C$28="×","",IF(AND(踏み台シート!Y290=1,踏み台シート!Y504=1),2,IF(踏み台シート!Y290=1,1,""))),IF(AND(踏み台シート!Y290=1,踏み台シート!Y504=1),2,IF(踏み台シート!Y290=1,1,"")))</f>
        <v/>
      </c>
      <c r="Z80" s="307" t="str">
        <f>IF($Z$8&gt;=DATE(2023,5,8),IF('別紙3-3_要件ﾁｪｯｸﾘｽﾄ(0508以降)'!$C$28="×","",IF(AND(踏み台シート!Z290=1,踏み台シート!Z504=1),2,IF(踏み台シート!Z290=1,1,""))),IF(AND(踏み台シート!Z290=1,踏み台シート!Z504=1),2,IF(踏み台シート!Z290=1,1,"")))</f>
        <v/>
      </c>
      <c r="AA80" s="307" t="str">
        <f>IF($AA$8&gt;=DATE(2023,5,8),IF('別紙3-3_要件ﾁｪｯｸﾘｽﾄ(0508以降)'!$C$28="×","",IF(AND(踏み台シート!AA290=1,踏み台シート!AA504=1),2,IF(踏み台シート!AA290=1,1,""))),IF(AND(踏み台シート!AA290=1,踏み台シート!AA504=1),2,IF(踏み台シート!AA290=1,1,"")))</f>
        <v/>
      </c>
      <c r="AB80" s="307" t="str">
        <f>IF($AB$8&gt;=DATE(2023,5,8),IF('別紙3-3_要件ﾁｪｯｸﾘｽﾄ(0508以降)'!$C$28="×","",IF(AND(踏み台シート!AB290=1,踏み台シート!AB504=1),2,IF(踏み台シート!AB290=1,1,""))),IF(AND(踏み台シート!AB290=1,踏み台シート!AB504=1),2,IF(踏み台シート!AB290=1,1,"")))</f>
        <v/>
      </c>
      <c r="AC80" s="307" t="str">
        <f>IF($AC$8&gt;=DATE(2023,5,8),IF('別紙3-3_要件ﾁｪｯｸﾘｽﾄ(0508以降)'!$C$28="×","",IF(AND(踏み台シート!AC290=1,踏み台シート!AC504=1),2,IF(踏み台シート!AC290=1,1,""))),IF(AND(踏み台シート!AC290=1,踏み台シート!AC504=1),2,IF(踏み台シート!AC290=1,1,"")))</f>
        <v/>
      </c>
      <c r="AD80" s="307" t="str">
        <f>IF($AD$8&gt;=DATE(2023,5,8),IF('別紙3-3_要件ﾁｪｯｸﾘｽﾄ(0508以降)'!$C$28="×","",IF(AND(踏み台シート!AD290=1,踏み台シート!AD504=1),2,IF(踏み台シート!AD290=1,1,""))),IF(AND(踏み台シート!AD290=1,踏み台シート!AD504=1),2,IF(踏み台シート!AD290=1,1,"")))</f>
        <v/>
      </c>
      <c r="AE80" s="307" t="str">
        <f>IF($AE$8&gt;=DATE(2023,5,8),IF('別紙3-3_要件ﾁｪｯｸﾘｽﾄ(0508以降)'!$C$28="×","",IF(AND(踏み台シート!AE290=1,踏み台シート!AE504=1),2,IF(踏み台シート!AE290=1,1,""))),IF(AND(踏み台シート!AE290=1,踏み台シート!AE504=1),2,IF(踏み台シート!AE290=1,1,"")))</f>
        <v/>
      </c>
      <c r="AF80" s="307" t="str">
        <f>IF($AF$8&gt;=DATE(2023,5,8),IF('別紙3-3_要件ﾁｪｯｸﾘｽﾄ(0508以降)'!$C$28="×","",IF(AND(踏み台シート!AF290=1,踏み台シート!AF504=1),2,IF(踏み台シート!AF290=1,1,""))),IF(AND(踏み台シート!AF290=1,踏み台シート!AF504=1),2,IF(踏み台シート!AF290=1,1,"")))</f>
        <v/>
      </c>
      <c r="AG80" s="307" t="str">
        <f>IF($AG$8&gt;=DATE(2023,5,8),IF('別紙3-3_要件ﾁｪｯｸﾘｽﾄ(0508以降)'!$C$28="×","",IF(AND(踏み台シート!AG290=1,踏み台シート!AG504=1),2,IF(踏み台シート!AG290=1,1,""))),IF(AND(踏み台シート!AG290=1,踏み台シート!AG504=1),2,IF(踏み台シート!AG290=1,1,"")))</f>
        <v/>
      </c>
      <c r="AH80" s="307" t="str">
        <f>IF($AH$8&gt;=DATE(2023,5,8),IF('別紙3-3_要件ﾁｪｯｸﾘｽﾄ(0508以降)'!$C$28="×","",IF(AND(踏み台シート!AH290=1,踏み台シート!AH504=1),2,IF(踏み台シート!AH290=1,1,""))),IF(AND(踏み台シート!AH290=1,踏み台シート!AH504=1),2,IF(踏み台シート!AH290=1,1,"")))</f>
        <v/>
      </c>
      <c r="AI80" s="307" t="str">
        <f>IF($AI$8&gt;=DATE(2023,5,8),IF('別紙3-3_要件ﾁｪｯｸﾘｽﾄ(0508以降)'!$C$28="×","",IF(AND(踏み台シート!AI290=1,踏み台シート!AI504=1),2,IF(踏み台シート!AI290=1,1,""))),IF(AND(踏み台シート!AI290=1,踏み台シート!AI504=1),2,IF(踏み台シート!AI290=1,1,"")))</f>
        <v/>
      </c>
      <c r="AJ80" s="307" t="str">
        <f>IF($AJ$8&gt;=DATE(2023,5,8),IF('別紙3-3_要件ﾁｪｯｸﾘｽﾄ(0508以降)'!$C$28="×","",IF(AND(踏み台シート!AJ290=1,踏み台シート!AJ504=1),2,IF(踏み台シート!AJ290=1,1,""))),IF(AND(踏み台シート!AJ290=1,踏み台シート!AJ504=1),2,IF(踏み台シート!AJ290=1,1,"")))</f>
        <v/>
      </c>
      <c r="AK80" s="307" t="str">
        <f>IF($AK$8&gt;=DATE(2023,5,8),IF('別紙3-3_要件ﾁｪｯｸﾘｽﾄ(0508以降)'!$C$28="×","",IF(AND(踏み台シート!AK290=1,踏み台シート!AK504=1),2,IF(踏み台シート!AK290=1,1,""))),IF(AND(踏み台シート!AK290=1,踏み台シート!AK504=1),2,IF(踏み台シート!AK290=1,1,"")))</f>
        <v/>
      </c>
      <c r="AL80" s="307" t="str">
        <f>IF($AL$8&gt;=DATE(2023,5,8),IF('別紙3-3_要件ﾁｪｯｸﾘｽﾄ(0508以降)'!$C$28="×","",IF(AND(踏み台シート!AL290=1,踏み台シート!AL504=1),2,IF(踏み台シート!AL290=1,1,""))),IF(AND(踏み台シート!AL290=1,踏み台シート!AL504=1),2,IF(踏み台シート!AL290=1,1,"")))</f>
        <v/>
      </c>
      <c r="AM80" s="307" t="str">
        <f>IF($AM$8&gt;=DATE(2023,5,8),IF('別紙3-3_要件ﾁｪｯｸﾘｽﾄ(0508以降)'!$C$28="×","",IF(AND(踏み台シート!AM290=1,踏み台シート!AM504=1),2,IF(踏み台シート!AM290=1,1,""))),IF(AND(踏み台シート!AM290=1,踏み台シート!AM504=1),2,IF(踏み台シート!AM290=1,1,"")))</f>
        <v/>
      </c>
      <c r="AN80" s="307" t="str">
        <f>IF($AN$8&gt;=DATE(2023,5,8),IF('別紙3-3_要件ﾁｪｯｸﾘｽﾄ(0508以降)'!$C$28="×","",IF(AND(踏み台シート!AN290=1,踏み台シート!AN504=1),2,IF(踏み台シート!AN290=1,1,""))),IF(AND(踏み台シート!AN290=1,踏み台シート!AN504=1),2,IF(踏み台シート!AN290=1,1,"")))</f>
        <v/>
      </c>
      <c r="AO80" s="307" t="str">
        <f>IF($AO$8&gt;=DATE(2023,5,8),IF('別紙3-3_要件ﾁｪｯｸﾘｽﾄ(0508以降)'!$C$28="×","",IF(AND(踏み台シート!AO290=1,踏み台シート!AO504=1),2,IF(踏み台シート!AO290=1,1,""))),IF(AND(踏み台シート!AO290=1,踏み台シート!AO504=1),2,IF(踏み台シート!AO290=1,1,"")))</f>
        <v/>
      </c>
      <c r="AP80" s="307" t="str">
        <f>IF($AP$8&gt;=DATE(2023,5,8),IF('別紙3-3_要件ﾁｪｯｸﾘｽﾄ(0508以降)'!$C$28="×","",IF(AND(踏み台シート!AP290=1,踏み台シート!AP504=1),2,IF(踏み台シート!AP290=1,1,""))),IF(AND(踏み台シート!AP290=1,踏み台シート!AP504=1),2,IF(踏み台シート!AP290=1,1,"")))</f>
        <v/>
      </c>
      <c r="AQ80" s="307" t="str">
        <f>IF($AQ$8&gt;=DATE(2023,5,8),IF('別紙3-3_要件ﾁｪｯｸﾘｽﾄ(0508以降)'!$C$28="×","",IF(AND(踏み台シート!AQ290=1,踏み台シート!AQ504=1),2,IF(踏み台シート!AQ290=1,1,""))),IF(AND(踏み台シート!AQ290=1,踏み台シート!AQ504=1),2,IF(踏み台シート!AQ290=1,1,"")))</f>
        <v/>
      </c>
      <c r="AR80" s="307" t="str">
        <f>IF($AR$8&gt;=DATE(2023,5,8),IF('別紙3-3_要件ﾁｪｯｸﾘｽﾄ(0508以降)'!$C$28="×","",IF(AND(踏み台シート!AR290=1,踏み台シート!AR504=1),2,IF(踏み台シート!AR290=1,1,""))),IF(AND(踏み台シート!AR290=1,踏み台シート!AR504=1),2,IF(踏み台シート!AR290=1,1,"")))</f>
        <v/>
      </c>
      <c r="AS80" s="307" t="str">
        <f>IF($AS$8&gt;=DATE(2023,5,8),IF('別紙3-3_要件ﾁｪｯｸﾘｽﾄ(0508以降)'!$C$28="×","",IF(AND(踏み台シート!AS290=1,踏み台シート!AS504=1),2,IF(踏み台シート!AS290=1,1,""))),IF(AND(踏み台シート!AS290=1,踏み台シート!AS504=1),2,IF(踏み台シート!AS290=1,1,"")))</f>
        <v/>
      </c>
      <c r="AT80" s="307" t="str">
        <f>IF($AT$8&gt;=DATE(2023,5,8),IF('別紙3-3_要件ﾁｪｯｸﾘｽﾄ(0508以降)'!$C$28="×","",IF(AND(踏み台シート!AT290=1,踏み台シート!AT504=1),2,IF(踏み台シート!AT290=1,1,""))),IF(AND(踏み台シート!AT290=1,踏み台シート!AT504=1),2,IF(踏み台シート!AT290=1,1,"")))</f>
        <v/>
      </c>
      <c r="AU80" s="307" t="str">
        <f>IF($AU$8&gt;=DATE(2023,5,8),IF('別紙3-3_要件ﾁｪｯｸﾘｽﾄ(0508以降)'!$C$28="×","",IF(AND(踏み台シート!AU290=1,踏み台シート!AU504=1),2,IF(踏み台シート!AU290=1,1,""))),IF(AND(踏み台シート!AU290=1,踏み台シート!AU504=1),2,IF(踏み台シート!AU290=1,1,"")))</f>
        <v/>
      </c>
      <c r="AV80" s="307" t="str">
        <f>IF($AV$8&gt;=DATE(2023,5,8),IF('別紙3-3_要件ﾁｪｯｸﾘｽﾄ(0508以降)'!$C$28="×","",IF(AND(踏み台シート!AV290=1,踏み台シート!AV504=1),2,IF(踏み台シート!AV290=1,1,""))),IF(AND(踏み台シート!AV290=1,踏み台シート!AV504=1),2,IF(踏み台シート!AV290=1,1,"")))</f>
        <v/>
      </c>
      <c r="AW80" s="307" t="str">
        <f>IF($AW$8&gt;=DATE(2023,5,8),IF('別紙3-3_要件ﾁｪｯｸﾘｽﾄ(0508以降)'!$C$28="×","",IF(AND(踏み台シート!AW290=1,踏み台シート!AW504=1),2,IF(踏み台シート!AW290=1,1,""))),IF(AND(踏み台シート!AW290=1,踏み台シート!AW504=1),2,IF(踏み台シート!AW290=1,1,"")))</f>
        <v/>
      </c>
      <c r="AX80" s="307" t="str">
        <f>IF($AX$8&gt;=DATE(2023,5,8),IF('別紙3-3_要件ﾁｪｯｸﾘｽﾄ(0508以降)'!$C$28="×","",IF(AND(踏み台シート!AX290=1,踏み台シート!AX504=1),2,IF(踏み台シート!AX290=1,1,""))),IF(AND(踏み台シート!AX290=1,踏み台シート!AX504=1),2,IF(踏み台シート!AX290=1,1,"")))</f>
        <v/>
      </c>
      <c r="AY80" s="307" t="str">
        <f>IF($AY$8&gt;=DATE(2023,5,8),IF('別紙3-3_要件ﾁｪｯｸﾘｽﾄ(0508以降)'!$C$28="×","",IF(AND(踏み台シート!AY290=1,踏み台シート!AY504=1),2,IF(踏み台シート!AY290=1,1,""))),IF(AND(踏み台シート!AY290=1,踏み台シート!AY504=1),2,IF(踏み台シート!AY290=1,1,"")))</f>
        <v/>
      </c>
      <c r="AZ80" s="307" t="str">
        <f>IF($AZ$8&gt;=DATE(2023,5,8),IF('別紙3-3_要件ﾁｪｯｸﾘｽﾄ(0508以降)'!$C$28="×","",IF(AND(踏み台シート!AZ290=1,踏み台シート!AZ504=1),2,IF(踏み台シート!AZ290=1,1,""))),IF(AND(踏み台シート!AZ290=1,踏み台シート!AZ504=1),2,IF(踏み台シート!AZ290=1,1,"")))</f>
        <v/>
      </c>
      <c r="BA80" s="307" t="str">
        <f>IF($BA$8&gt;=DATE(2023,5,8),IF('別紙3-3_要件ﾁｪｯｸﾘｽﾄ(0508以降)'!$C$28="×","",IF(AND(踏み台シート!BA290=1,踏み台シート!BA504=1),2,IF(踏み台シート!BA290=1,1,""))),IF(AND(踏み台シート!BA290=1,踏み台シート!BA504=1),2,IF(踏み台シート!BA290=1,1,"")))</f>
        <v/>
      </c>
      <c r="BB80" s="311" t="str">
        <f t="shared" si="10"/>
        <v/>
      </c>
      <c r="BC80" s="300" t="str">
        <f t="shared" si="11"/>
        <v/>
      </c>
      <c r="BD80" s="300" t="str">
        <f t="shared" si="12"/>
        <v/>
      </c>
    </row>
    <row r="81" spans="1:56" ht="24" hidden="1" customHeight="1">
      <c r="A81" s="307" t="str">
        <f t="shared" si="13"/>
        <v/>
      </c>
      <c r="B81" s="313" t="str">
        <f>IF('別紙3-1_区分⑤所要額内訳'!B83="","",'別紙3-1_区分⑤所要額内訳'!B83)</f>
        <v/>
      </c>
      <c r="C81" s="307" t="str">
        <f>IF('別紙3-1_区分⑤所要額内訳'!C83="","",'別紙3-1_区分⑤所要額内訳'!C83)</f>
        <v/>
      </c>
      <c r="D81" s="307">
        <f>IF($D$8&gt;=DATE(2023,5,8),IF('別紙3-3_要件ﾁｪｯｸﾘｽﾄ(0508以降)'!$C$28="×","",IF(AND(踏み台シート!D291=1,踏み台シート!D505=1),2,IF(踏み台シート!D291=1,1,""))),IF(AND(踏み台シート!D291=1,踏み台シート!D505=1),2,IF(踏み台シート!D291=1,1,"")))</f>
        <v>1</v>
      </c>
      <c r="E81" s="307" t="str">
        <f>IF($E$8&gt;=DATE(2023,5,8),IF('別紙3-3_要件ﾁｪｯｸﾘｽﾄ(0508以降)'!$C$28="×","",IF(AND(踏み台シート!E291=1,踏み台シート!E505=1),2,IF(踏み台シート!E291=1,1,""))),IF(AND(踏み台シート!E291=1,踏み台シート!E505=1),2,IF(踏み台シート!E291=1,1,"")))</f>
        <v/>
      </c>
      <c r="F81" s="307" t="str">
        <f>IF($F$8&gt;=DATE(2023,5,8),IF('別紙3-3_要件ﾁｪｯｸﾘｽﾄ(0508以降)'!$C$28="×","",IF(AND(踏み台シート!F291=1,踏み台シート!F505=1),2,IF(踏み台シート!F291=1,1,""))),IF(AND(踏み台シート!F291=1,踏み台シート!F505=1),2,IF(踏み台シート!F291=1,1,"")))</f>
        <v/>
      </c>
      <c r="G81" s="307" t="str">
        <f>IF($G$8&gt;=DATE(2023,5,8),IF('別紙3-3_要件ﾁｪｯｸﾘｽﾄ(0508以降)'!$C$28="×","",IF(AND(踏み台シート!G291=1,踏み台シート!G505=1),2,IF(踏み台シート!G291=1,1,""))),IF(AND(踏み台シート!G291=1,踏み台シート!G505=1),2,IF(踏み台シート!G291=1,1,"")))</f>
        <v/>
      </c>
      <c r="H81" s="307" t="str">
        <f>IF($H$8&gt;=DATE(2023,5,8),IF('別紙3-3_要件ﾁｪｯｸﾘｽﾄ(0508以降)'!$C$28="×","",IF(AND(踏み台シート!H291=1,踏み台シート!H505=1),2,IF(踏み台シート!H291=1,1,""))),IF(AND(踏み台シート!H291=1,踏み台シート!H505=1),2,IF(踏み台シート!H291=1,1,"")))</f>
        <v/>
      </c>
      <c r="I81" s="307" t="str">
        <f>IF($I$8&gt;=DATE(2023,5,8),IF('別紙3-3_要件ﾁｪｯｸﾘｽﾄ(0508以降)'!$C$28="×","",IF(AND(踏み台シート!I291=1,踏み台シート!I505=1),2,IF(踏み台シート!I291=1,1,""))),IF(AND(踏み台シート!I291=1,踏み台シート!I505=1),2,IF(踏み台シート!I291=1,1,"")))</f>
        <v/>
      </c>
      <c r="J81" s="307" t="str">
        <f>IF($J$8&gt;=DATE(2023,5,8),IF('別紙3-3_要件ﾁｪｯｸﾘｽﾄ(0508以降)'!$C$28="×","",IF(AND(踏み台シート!J291=1,踏み台シート!J505=1),2,IF(踏み台シート!J291=1,1,""))),IF(AND(踏み台シート!J291=1,踏み台シート!J505=1),2,IF(踏み台シート!J291=1,1,"")))</f>
        <v/>
      </c>
      <c r="K81" s="307" t="str">
        <f>IF($K$8&gt;=DATE(2023,5,8),IF('別紙3-3_要件ﾁｪｯｸﾘｽﾄ(0508以降)'!$C$28="×","",IF(AND(踏み台シート!K291=1,踏み台シート!K505=1),2,IF(踏み台シート!K291=1,1,""))),IF(AND(踏み台シート!K291=1,踏み台シート!K505=1),2,IF(踏み台シート!K291=1,1,"")))</f>
        <v/>
      </c>
      <c r="L81" s="307" t="str">
        <f>IF($L$8&gt;=DATE(2023,5,8),IF('別紙3-3_要件ﾁｪｯｸﾘｽﾄ(0508以降)'!$C$28="×","",IF(AND(踏み台シート!L291=1,踏み台シート!L505=1),2,IF(踏み台シート!L291=1,1,""))),IF(AND(踏み台シート!L291=1,踏み台シート!L505=1),2,IF(踏み台シート!L291=1,1,"")))</f>
        <v/>
      </c>
      <c r="M81" s="307" t="str">
        <f>IF($M$8&gt;=DATE(2023,5,8),IF('別紙3-3_要件ﾁｪｯｸﾘｽﾄ(0508以降)'!$C$28="×","",IF(AND(踏み台シート!M291=1,踏み台シート!M505=1),2,IF(踏み台シート!M291=1,1,""))),IF(AND(踏み台シート!M291=1,踏み台シート!M505=1),2,IF(踏み台シート!M291=1,1,"")))</f>
        <v/>
      </c>
      <c r="N81" s="307" t="str">
        <f>IF($N$8&gt;=DATE(2023,5,8),IF('別紙3-3_要件ﾁｪｯｸﾘｽﾄ(0508以降)'!$C$28="×","",IF(AND(踏み台シート!N291=1,踏み台シート!N505=1),2,IF(踏み台シート!N291=1,1,""))),IF(AND(踏み台シート!N291=1,踏み台シート!N505=1),2,IF(踏み台シート!N291=1,1,"")))</f>
        <v/>
      </c>
      <c r="O81" s="307" t="str">
        <f>IF($O$8&gt;=DATE(2023,5,8),IF('別紙3-3_要件ﾁｪｯｸﾘｽﾄ(0508以降)'!$C$28="×","",IF(AND(踏み台シート!O291=1,踏み台シート!O505=1),2,IF(踏み台シート!O291=1,1,""))),IF(AND(踏み台シート!O291=1,踏み台シート!O505=1),2,IF(踏み台シート!O291=1,1,"")))</f>
        <v/>
      </c>
      <c r="P81" s="307" t="str">
        <f>IF($P$8&gt;=DATE(2023,5,8),IF('別紙3-3_要件ﾁｪｯｸﾘｽﾄ(0508以降)'!$C$28="×","",IF(AND(踏み台シート!P291=1,踏み台シート!P505=1),2,IF(踏み台シート!P291=1,1,""))),IF(AND(踏み台シート!P291=1,踏み台シート!P505=1),2,IF(踏み台シート!P291=1,1,"")))</f>
        <v/>
      </c>
      <c r="Q81" s="307" t="str">
        <f>IF($Q$8&gt;=DATE(2023,5,8),IF('別紙3-3_要件ﾁｪｯｸﾘｽﾄ(0508以降)'!$C$28="×","",IF(AND(踏み台シート!Q291=1,踏み台シート!Q505=1),2,IF(踏み台シート!Q291=1,1,""))),IF(AND(踏み台シート!Q291=1,踏み台シート!Q505=1),2,IF(踏み台シート!Q291=1,1,"")))</f>
        <v/>
      </c>
      <c r="R81" s="307" t="str">
        <f>IF($R$8&gt;=DATE(2023,5,8),IF('別紙3-3_要件ﾁｪｯｸﾘｽﾄ(0508以降)'!$C$28="×","",IF(AND(踏み台シート!R291=1,踏み台シート!R505=1),2,IF(踏み台シート!R291=1,1,""))),IF(AND(踏み台シート!R291=1,踏み台シート!R505=1),2,IF(踏み台シート!R291=1,1,"")))</f>
        <v/>
      </c>
      <c r="S81" s="307" t="str">
        <f>IF($S$8&gt;=DATE(2023,5,8),IF('別紙3-3_要件ﾁｪｯｸﾘｽﾄ(0508以降)'!$C$28="×","",IF(AND(踏み台シート!S291=1,踏み台シート!S505=1),2,IF(踏み台シート!S291=1,1,""))),IF(AND(踏み台シート!S291=1,踏み台シート!S505=1),2,IF(踏み台シート!S291=1,1,"")))</f>
        <v/>
      </c>
      <c r="T81" s="307" t="str">
        <f>IF($T$8&gt;=DATE(2023,5,8),IF('別紙3-3_要件ﾁｪｯｸﾘｽﾄ(0508以降)'!$C$28="×","",IF(AND(踏み台シート!T291=1,踏み台シート!T505=1),2,IF(踏み台シート!T291=1,1,""))),IF(AND(踏み台シート!T291=1,踏み台シート!T505=1),2,IF(踏み台シート!T291=1,1,"")))</f>
        <v/>
      </c>
      <c r="U81" s="307" t="str">
        <f>IF($U$8&gt;=DATE(2023,5,8),IF('別紙3-3_要件ﾁｪｯｸﾘｽﾄ(0508以降)'!$C$28="×","",IF(AND(踏み台シート!U291=1,踏み台シート!U505=1),2,IF(踏み台シート!U291=1,1,""))),IF(AND(踏み台シート!U291=1,踏み台シート!U505=1),2,IF(踏み台シート!U291=1,1,"")))</f>
        <v/>
      </c>
      <c r="V81" s="307" t="str">
        <f>IF($V$8&gt;=DATE(2023,5,8),IF('別紙3-3_要件ﾁｪｯｸﾘｽﾄ(0508以降)'!$C$28="×","",IF(AND(踏み台シート!V291=1,踏み台シート!V505=1),2,IF(踏み台シート!V291=1,1,""))),IF(AND(踏み台シート!V291=1,踏み台シート!V505=1),2,IF(踏み台シート!V291=1,1,"")))</f>
        <v/>
      </c>
      <c r="W81" s="307" t="str">
        <f>IF($W$8&gt;=DATE(2023,5,8),IF('別紙3-3_要件ﾁｪｯｸﾘｽﾄ(0508以降)'!$C$28="×","",IF(AND(踏み台シート!W291=1,踏み台シート!W505=1),2,IF(踏み台シート!W291=1,1,""))),IF(AND(踏み台シート!W291=1,踏み台シート!W505=1),2,IF(踏み台シート!W291=1,1,"")))</f>
        <v/>
      </c>
      <c r="X81" s="307" t="str">
        <f>IF($X$8&gt;=DATE(2023,5,8),IF('別紙3-3_要件ﾁｪｯｸﾘｽﾄ(0508以降)'!$C$28="×","",IF(AND(踏み台シート!X291=1,踏み台シート!X505=1),2,IF(踏み台シート!X291=1,1,""))),IF(AND(踏み台シート!X291=1,踏み台シート!X505=1),2,IF(踏み台シート!X291=1,1,"")))</f>
        <v/>
      </c>
      <c r="Y81" s="307" t="str">
        <f>IF($Y$8&gt;=DATE(2023,5,8),IF('別紙3-3_要件ﾁｪｯｸﾘｽﾄ(0508以降)'!$C$28="×","",IF(AND(踏み台シート!Y291=1,踏み台シート!Y505=1),2,IF(踏み台シート!Y291=1,1,""))),IF(AND(踏み台シート!Y291=1,踏み台シート!Y505=1),2,IF(踏み台シート!Y291=1,1,"")))</f>
        <v/>
      </c>
      <c r="Z81" s="307" t="str">
        <f>IF($Z$8&gt;=DATE(2023,5,8),IF('別紙3-3_要件ﾁｪｯｸﾘｽﾄ(0508以降)'!$C$28="×","",IF(AND(踏み台シート!Z291=1,踏み台シート!Z505=1),2,IF(踏み台シート!Z291=1,1,""))),IF(AND(踏み台シート!Z291=1,踏み台シート!Z505=1),2,IF(踏み台シート!Z291=1,1,"")))</f>
        <v/>
      </c>
      <c r="AA81" s="307" t="str">
        <f>IF($AA$8&gt;=DATE(2023,5,8),IF('別紙3-3_要件ﾁｪｯｸﾘｽﾄ(0508以降)'!$C$28="×","",IF(AND(踏み台シート!AA291=1,踏み台シート!AA505=1),2,IF(踏み台シート!AA291=1,1,""))),IF(AND(踏み台シート!AA291=1,踏み台シート!AA505=1),2,IF(踏み台シート!AA291=1,1,"")))</f>
        <v/>
      </c>
      <c r="AB81" s="307" t="str">
        <f>IF($AB$8&gt;=DATE(2023,5,8),IF('別紙3-3_要件ﾁｪｯｸﾘｽﾄ(0508以降)'!$C$28="×","",IF(AND(踏み台シート!AB291=1,踏み台シート!AB505=1),2,IF(踏み台シート!AB291=1,1,""))),IF(AND(踏み台シート!AB291=1,踏み台シート!AB505=1),2,IF(踏み台シート!AB291=1,1,"")))</f>
        <v/>
      </c>
      <c r="AC81" s="307" t="str">
        <f>IF($AC$8&gt;=DATE(2023,5,8),IF('別紙3-3_要件ﾁｪｯｸﾘｽﾄ(0508以降)'!$C$28="×","",IF(AND(踏み台シート!AC291=1,踏み台シート!AC505=1),2,IF(踏み台シート!AC291=1,1,""))),IF(AND(踏み台シート!AC291=1,踏み台シート!AC505=1),2,IF(踏み台シート!AC291=1,1,"")))</f>
        <v/>
      </c>
      <c r="AD81" s="307" t="str">
        <f>IF($AD$8&gt;=DATE(2023,5,8),IF('別紙3-3_要件ﾁｪｯｸﾘｽﾄ(0508以降)'!$C$28="×","",IF(AND(踏み台シート!AD291=1,踏み台シート!AD505=1),2,IF(踏み台シート!AD291=1,1,""))),IF(AND(踏み台シート!AD291=1,踏み台シート!AD505=1),2,IF(踏み台シート!AD291=1,1,"")))</f>
        <v/>
      </c>
      <c r="AE81" s="307" t="str">
        <f>IF($AE$8&gt;=DATE(2023,5,8),IF('別紙3-3_要件ﾁｪｯｸﾘｽﾄ(0508以降)'!$C$28="×","",IF(AND(踏み台シート!AE291=1,踏み台シート!AE505=1),2,IF(踏み台シート!AE291=1,1,""))),IF(AND(踏み台シート!AE291=1,踏み台シート!AE505=1),2,IF(踏み台シート!AE291=1,1,"")))</f>
        <v/>
      </c>
      <c r="AF81" s="307" t="str">
        <f>IF($AF$8&gt;=DATE(2023,5,8),IF('別紙3-3_要件ﾁｪｯｸﾘｽﾄ(0508以降)'!$C$28="×","",IF(AND(踏み台シート!AF291=1,踏み台シート!AF505=1),2,IF(踏み台シート!AF291=1,1,""))),IF(AND(踏み台シート!AF291=1,踏み台シート!AF505=1),2,IF(踏み台シート!AF291=1,1,"")))</f>
        <v/>
      </c>
      <c r="AG81" s="307" t="str">
        <f>IF($AG$8&gt;=DATE(2023,5,8),IF('別紙3-3_要件ﾁｪｯｸﾘｽﾄ(0508以降)'!$C$28="×","",IF(AND(踏み台シート!AG291=1,踏み台シート!AG505=1),2,IF(踏み台シート!AG291=1,1,""))),IF(AND(踏み台シート!AG291=1,踏み台シート!AG505=1),2,IF(踏み台シート!AG291=1,1,"")))</f>
        <v/>
      </c>
      <c r="AH81" s="307" t="str">
        <f>IF($AH$8&gt;=DATE(2023,5,8),IF('別紙3-3_要件ﾁｪｯｸﾘｽﾄ(0508以降)'!$C$28="×","",IF(AND(踏み台シート!AH291=1,踏み台シート!AH505=1),2,IF(踏み台シート!AH291=1,1,""))),IF(AND(踏み台シート!AH291=1,踏み台シート!AH505=1),2,IF(踏み台シート!AH291=1,1,"")))</f>
        <v/>
      </c>
      <c r="AI81" s="307" t="str">
        <f>IF($AI$8&gt;=DATE(2023,5,8),IF('別紙3-3_要件ﾁｪｯｸﾘｽﾄ(0508以降)'!$C$28="×","",IF(AND(踏み台シート!AI291=1,踏み台シート!AI505=1),2,IF(踏み台シート!AI291=1,1,""))),IF(AND(踏み台シート!AI291=1,踏み台シート!AI505=1),2,IF(踏み台シート!AI291=1,1,"")))</f>
        <v/>
      </c>
      <c r="AJ81" s="307" t="str">
        <f>IF($AJ$8&gt;=DATE(2023,5,8),IF('別紙3-3_要件ﾁｪｯｸﾘｽﾄ(0508以降)'!$C$28="×","",IF(AND(踏み台シート!AJ291=1,踏み台シート!AJ505=1),2,IF(踏み台シート!AJ291=1,1,""))),IF(AND(踏み台シート!AJ291=1,踏み台シート!AJ505=1),2,IF(踏み台シート!AJ291=1,1,"")))</f>
        <v/>
      </c>
      <c r="AK81" s="307" t="str">
        <f>IF($AK$8&gt;=DATE(2023,5,8),IF('別紙3-3_要件ﾁｪｯｸﾘｽﾄ(0508以降)'!$C$28="×","",IF(AND(踏み台シート!AK291=1,踏み台シート!AK505=1),2,IF(踏み台シート!AK291=1,1,""))),IF(AND(踏み台シート!AK291=1,踏み台シート!AK505=1),2,IF(踏み台シート!AK291=1,1,"")))</f>
        <v/>
      </c>
      <c r="AL81" s="307" t="str">
        <f>IF($AL$8&gt;=DATE(2023,5,8),IF('別紙3-3_要件ﾁｪｯｸﾘｽﾄ(0508以降)'!$C$28="×","",IF(AND(踏み台シート!AL291=1,踏み台シート!AL505=1),2,IF(踏み台シート!AL291=1,1,""))),IF(AND(踏み台シート!AL291=1,踏み台シート!AL505=1),2,IF(踏み台シート!AL291=1,1,"")))</f>
        <v/>
      </c>
      <c r="AM81" s="307" t="str">
        <f>IF($AM$8&gt;=DATE(2023,5,8),IF('別紙3-3_要件ﾁｪｯｸﾘｽﾄ(0508以降)'!$C$28="×","",IF(AND(踏み台シート!AM291=1,踏み台シート!AM505=1),2,IF(踏み台シート!AM291=1,1,""))),IF(AND(踏み台シート!AM291=1,踏み台シート!AM505=1),2,IF(踏み台シート!AM291=1,1,"")))</f>
        <v/>
      </c>
      <c r="AN81" s="307" t="str">
        <f>IF($AN$8&gt;=DATE(2023,5,8),IF('別紙3-3_要件ﾁｪｯｸﾘｽﾄ(0508以降)'!$C$28="×","",IF(AND(踏み台シート!AN291=1,踏み台シート!AN505=1),2,IF(踏み台シート!AN291=1,1,""))),IF(AND(踏み台シート!AN291=1,踏み台シート!AN505=1),2,IF(踏み台シート!AN291=1,1,"")))</f>
        <v/>
      </c>
      <c r="AO81" s="307" t="str">
        <f>IF($AO$8&gt;=DATE(2023,5,8),IF('別紙3-3_要件ﾁｪｯｸﾘｽﾄ(0508以降)'!$C$28="×","",IF(AND(踏み台シート!AO291=1,踏み台シート!AO505=1),2,IF(踏み台シート!AO291=1,1,""))),IF(AND(踏み台シート!AO291=1,踏み台シート!AO505=1),2,IF(踏み台シート!AO291=1,1,"")))</f>
        <v/>
      </c>
      <c r="AP81" s="307" t="str">
        <f>IF($AP$8&gt;=DATE(2023,5,8),IF('別紙3-3_要件ﾁｪｯｸﾘｽﾄ(0508以降)'!$C$28="×","",IF(AND(踏み台シート!AP291=1,踏み台シート!AP505=1),2,IF(踏み台シート!AP291=1,1,""))),IF(AND(踏み台シート!AP291=1,踏み台シート!AP505=1),2,IF(踏み台シート!AP291=1,1,"")))</f>
        <v/>
      </c>
      <c r="AQ81" s="307" t="str">
        <f>IF($AQ$8&gt;=DATE(2023,5,8),IF('別紙3-3_要件ﾁｪｯｸﾘｽﾄ(0508以降)'!$C$28="×","",IF(AND(踏み台シート!AQ291=1,踏み台シート!AQ505=1),2,IF(踏み台シート!AQ291=1,1,""))),IF(AND(踏み台シート!AQ291=1,踏み台シート!AQ505=1),2,IF(踏み台シート!AQ291=1,1,"")))</f>
        <v/>
      </c>
      <c r="AR81" s="307" t="str">
        <f>IF($AR$8&gt;=DATE(2023,5,8),IF('別紙3-3_要件ﾁｪｯｸﾘｽﾄ(0508以降)'!$C$28="×","",IF(AND(踏み台シート!AR291=1,踏み台シート!AR505=1),2,IF(踏み台シート!AR291=1,1,""))),IF(AND(踏み台シート!AR291=1,踏み台シート!AR505=1),2,IF(踏み台シート!AR291=1,1,"")))</f>
        <v/>
      </c>
      <c r="AS81" s="307" t="str">
        <f>IF($AS$8&gt;=DATE(2023,5,8),IF('別紙3-3_要件ﾁｪｯｸﾘｽﾄ(0508以降)'!$C$28="×","",IF(AND(踏み台シート!AS291=1,踏み台シート!AS505=1),2,IF(踏み台シート!AS291=1,1,""))),IF(AND(踏み台シート!AS291=1,踏み台シート!AS505=1),2,IF(踏み台シート!AS291=1,1,"")))</f>
        <v/>
      </c>
      <c r="AT81" s="307" t="str">
        <f>IF($AT$8&gt;=DATE(2023,5,8),IF('別紙3-3_要件ﾁｪｯｸﾘｽﾄ(0508以降)'!$C$28="×","",IF(AND(踏み台シート!AT291=1,踏み台シート!AT505=1),2,IF(踏み台シート!AT291=1,1,""))),IF(AND(踏み台シート!AT291=1,踏み台シート!AT505=1),2,IF(踏み台シート!AT291=1,1,"")))</f>
        <v/>
      </c>
      <c r="AU81" s="307" t="str">
        <f>IF($AU$8&gt;=DATE(2023,5,8),IF('別紙3-3_要件ﾁｪｯｸﾘｽﾄ(0508以降)'!$C$28="×","",IF(AND(踏み台シート!AU291=1,踏み台シート!AU505=1),2,IF(踏み台シート!AU291=1,1,""))),IF(AND(踏み台シート!AU291=1,踏み台シート!AU505=1),2,IF(踏み台シート!AU291=1,1,"")))</f>
        <v/>
      </c>
      <c r="AV81" s="307" t="str">
        <f>IF($AV$8&gt;=DATE(2023,5,8),IF('別紙3-3_要件ﾁｪｯｸﾘｽﾄ(0508以降)'!$C$28="×","",IF(AND(踏み台シート!AV291=1,踏み台シート!AV505=1),2,IF(踏み台シート!AV291=1,1,""))),IF(AND(踏み台シート!AV291=1,踏み台シート!AV505=1),2,IF(踏み台シート!AV291=1,1,"")))</f>
        <v/>
      </c>
      <c r="AW81" s="307" t="str">
        <f>IF($AW$8&gt;=DATE(2023,5,8),IF('別紙3-3_要件ﾁｪｯｸﾘｽﾄ(0508以降)'!$C$28="×","",IF(AND(踏み台シート!AW291=1,踏み台シート!AW505=1),2,IF(踏み台シート!AW291=1,1,""))),IF(AND(踏み台シート!AW291=1,踏み台シート!AW505=1),2,IF(踏み台シート!AW291=1,1,"")))</f>
        <v/>
      </c>
      <c r="AX81" s="307" t="str">
        <f>IF($AX$8&gt;=DATE(2023,5,8),IF('別紙3-3_要件ﾁｪｯｸﾘｽﾄ(0508以降)'!$C$28="×","",IF(AND(踏み台シート!AX291=1,踏み台シート!AX505=1),2,IF(踏み台シート!AX291=1,1,""))),IF(AND(踏み台シート!AX291=1,踏み台シート!AX505=1),2,IF(踏み台シート!AX291=1,1,"")))</f>
        <v/>
      </c>
      <c r="AY81" s="307" t="str">
        <f>IF($AY$8&gt;=DATE(2023,5,8),IF('別紙3-3_要件ﾁｪｯｸﾘｽﾄ(0508以降)'!$C$28="×","",IF(AND(踏み台シート!AY291=1,踏み台シート!AY505=1),2,IF(踏み台シート!AY291=1,1,""))),IF(AND(踏み台シート!AY291=1,踏み台シート!AY505=1),2,IF(踏み台シート!AY291=1,1,"")))</f>
        <v/>
      </c>
      <c r="AZ81" s="307" t="str">
        <f>IF($AZ$8&gt;=DATE(2023,5,8),IF('別紙3-3_要件ﾁｪｯｸﾘｽﾄ(0508以降)'!$C$28="×","",IF(AND(踏み台シート!AZ291=1,踏み台シート!AZ505=1),2,IF(踏み台シート!AZ291=1,1,""))),IF(AND(踏み台シート!AZ291=1,踏み台シート!AZ505=1),2,IF(踏み台シート!AZ291=1,1,"")))</f>
        <v/>
      </c>
      <c r="BA81" s="307" t="str">
        <f>IF($BA$8&gt;=DATE(2023,5,8),IF('別紙3-3_要件ﾁｪｯｸﾘｽﾄ(0508以降)'!$C$28="×","",IF(AND(踏み台シート!BA291=1,踏み台シート!BA505=1),2,IF(踏み台シート!BA291=1,1,""))),IF(AND(踏み台シート!BA291=1,踏み台シート!BA505=1),2,IF(踏み台シート!BA291=1,1,"")))</f>
        <v/>
      </c>
      <c r="BB81" s="311" t="str">
        <f t="shared" si="10"/>
        <v/>
      </c>
      <c r="BC81" s="300" t="str">
        <f t="shared" si="11"/>
        <v/>
      </c>
      <c r="BD81" s="300" t="str">
        <f t="shared" si="12"/>
        <v/>
      </c>
    </row>
    <row r="82" spans="1:56" ht="24" hidden="1" customHeight="1">
      <c r="A82" s="307" t="str">
        <f t="shared" si="13"/>
        <v/>
      </c>
      <c r="B82" s="313" t="str">
        <f>IF('別紙3-1_区分⑤所要額内訳'!B84="","",'別紙3-1_区分⑤所要額内訳'!B84)</f>
        <v/>
      </c>
      <c r="C82" s="307" t="str">
        <f>IF('別紙3-1_区分⑤所要額内訳'!C84="","",'別紙3-1_区分⑤所要額内訳'!C84)</f>
        <v/>
      </c>
      <c r="D82" s="307">
        <f>IF($D$8&gt;=DATE(2023,5,8),IF('別紙3-3_要件ﾁｪｯｸﾘｽﾄ(0508以降)'!$C$28="×","",IF(AND(踏み台シート!D292=1,踏み台シート!D506=1),2,IF(踏み台シート!D292=1,1,""))),IF(AND(踏み台シート!D292=1,踏み台シート!D506=1),2,IF(踏み台シート!D292=1,1,"")))</f>
        <v>1</v>
      </c>
      <c r="E82" s="307" t="str">
        <f>IF($E$8&gt;=DATE(2023,5,8),IF('別紙3-3_要件ﾁｪｯｸﾘｽﾄ(0508以降)'!$C$28="×","",IF(AND(踏み台シート!E292=1,踏み台シート!E506=1),2,IF(踏み台シート!E292=1,1,""))),IF(AND(踏み台シート!E292=1,踏み台シート!E506=1),2,IF(踏み台シート!E292=1,1,"")))</f>
        <v/>
      </c>
      <c r="F82" s="307" t="str">
        <f>IF($F$8&gt;=DATE(2023,5,8),IF('別紙3-3_要件ﾁｪｯｸﾘｽﾄ(0508以降)'!$C$28="×","",IF(AND(踏み台シート!F292=1,踏み台シート!F506=1),2,IF(踏み台シート!F292=1,1,""))),IF(AND(踏み台シート!F292=1,踏み台シート!F506=1),2,IF(踏み台シート!F292=1,1,"")))</f>
        <v/>
      </c>
      <c r="G82" s="307" t="str">
        <f>IF($G$8&gt;=DATE(2023,5,8),IF('別紙3-3_要件ﾁｪｯｸﾘｽﾄ(0508以降)'!$C$28="×","",IF(AND(踏み台シート!G292=1,踏み台シート!G506=1),2,IF(踏み台シート!G292=1,1,""))),IF(AND(踏み台シート!G292=1,踏み台シート!G506=1),2,IF(踏み台シート!G292=1,1,"")))</f>
        <v/>
      </c>
      <c r="H82" s="307" t="str">
        <f>IF($H$8&gt;=DATE(2023,5,8),IF('別紙3-3_要件ﾁｪｯｸﾘｽﾄ(0508以降)'!$C$28="×","",IF(AND(踏み台シート!H292=1,踏み台シート!H506=1),2,IF(踏み台シート!H292=1,1,""))),IF(AND(踏み台シート!H292=1,踏み台シート!H506=1),2,IF(踏み台シート!H292=1,1,"")))</f>
        <v/>
      </c>
      <c r="I82" s="307" t="str">
        <f>IF($I$8&gt;=DATE(2023,5,8),IF('別紙3-3_要件ﾁｪｯｸﾘｽﾄ(0508以降)'!$C$28="×","",IF(AND(踏み台シート!I292=1,踏み台シート!I506=1),2,IF(踏み台シート!I292=1,1,""))),IF(AND(踏み台シート!I292=1,踏み台シート!I506=1),2,IF(踏み台シート!I292=1,1,"")))</f>
        <v/>
      </c>
      <c r="J82" s="307" t="str">
        <f>IF($J$8&gt;=DATE(2023,5,8),IF('別紙3-3_要件ﾁｪｯｸﾘｽﾄ(0508以降)'!$C$28="×","",IF(AND(踏み台シート!J292=1,踏み台シート!J506=1),2,IF(踏み台シート!J292=1,1,""))),IF(AND(踏み台シート!J292=1,踏み台シート!J506=1),2,IF(踏み台シート!J292=1,1,"")))</f>
        <v/>
      </c>
      <c r="K82" s="307" t="str">
        <f>IF($K$8&gt;=DATE(2023,5,8),IF('別紙3-3_要件ﾁｪｯｸﾘｽﾄ(0508以降)'!$C$28="×","",IF(AND(踏み台シート!K292=1,踏み台シート!K506=1),2,IF(踏み台シート!K292=1,1,""))),IF(AND(踏み台シート!K292=1,踏み台シート!K506=1),2,IF(踏み台シート!K292=1,1,"")))</f>
        <v/>
      </c>
      <c r="L82" s="307" t="str">
        <f>IF($L$8&gt;=DATE(2023,5,8),IF('別紙3-3_要件ﾁｪｯｸﾘｽﾄ(0508以降)'!$C$28="×","",IF(AND(踏み台シート!L292=1,踏み台シート!L506=1),2,IF(踏み台シート!L292=1,1,""))),IF(AND(踏み台シート!L292=1,踏み台シート!L506=1),2,IF(踏み台シート!L292=1,1,"")))</f>
        <v/>
      </c>
      <c r="M82" s="307" t="str">
        <f>IF($M$8&gt;=DATE(2023,5,8),IF('別紙3-3_要件ﾁｪｯｸﾘｽﾄ(0508以降)'!$C$28="×","",IF(AND(踏み台シート!M292=1,踏み台シート!M506=1),2,IF(踏み台シート!M292=1,1,""))),IF(AND(踏み台シート!M292=1,踏み台シート!M506=1),2,IF(踏み台シート!M292=1,1,"")))</f>
        <v/>
      </c>
      <c r="N82" s="307" t="str">
        <f>IF($N$8&gt;=DATE(2023,5,8),IF('別紙3-3_要件ﾁｪｯｸﾘｽﾄ(0508以降)'!$C$28="×","",IF(AND(踏み台シート!N292=1,踏み台シート!N506=1),2,IF(踏み台シート!N292=1,1,""))),IF(AND(踏み台シート!N292=1,踏み台シート!N506=1),2,IF(踏み台シート!N292=1,1,"")))</f>
        <v/>
      </c>
      <c r="O82" s="307" t="str">
        <f>IF($O$8&gt;=DATE(2023,5,8),IF('別紙3-3_要件ﾁｪｯｸﾘｽﾄ(0508以降)'!$C$28="×","",IF(AND(踏み台シート!O292=1,踏み台シート!O506=1),2,IF(踏み台シート!O292=1,1,""))),IF(AND(踏み台シート!O292=1,踏み台シート!O506=1),2,IF(踏み台シート!O292=1,1,"")))</f>
        <v/>
      </c>
      <c r="P82" s="307" t="str">
        <f>IF($P$8&gt;=DATE(2023,5,8),IF('別紙3-3_要件ﾁｪｯｸﾘｽﾄ(0508以降)'!$C$28="×","",IF(AND(踏み台シート!P292=1,踏み台シート!P506=1),2,IF(踏み台シート!P292=1,1,""))),IF(AND(踏み台シート!P292=1,踏み台シート!P506=1),2,IF(踏み台シート!P292=1,1,"")))</f>
        <v/>
      </c>
      <c r="Q82" s="307" t="str">
        <f>IF($Q$8&gt;=DATE(2023,5,8),IF('別紙3-3_要件ﾁｪｯｸﾘｽﾄ(0508以降)'!$C$28="×","",IF(AND(踏み台シート!Q292=1,踏み台シート!Q506=1),2,IF(踏み台シート!Q292=1,1,""))),IF(AND(踏み台シート!Q292=1,踏み台シート!Q506=1),2,IF(踏み台シート!Q292=1,1,"")))</f>
        <v/>
      </c>
      <c r="R82" s="307" t="str">
        <f>IF($R$8&gt;=DATE(2023,5,8),IF('別紙3-3_要件ﾁｪｯｸﾘｽﾄ(0508以降)'!$C$28="×","",IF(AND(踏み台シート!R292=1,踏み台シート!R506=1),2,IF(踏み台シート!R292=1,1,""))),IF(AND(踏み台シート!R292=1,踏み台シート!R506=1),2,IF(踏み台シート!R292=1,1,"")))</f>
        <v/>
      </c>
      <c r="S82" s="307" t="str">
        <f>IF($S$8&gt;=DATE(2023,5,8),IF('別紙3-3_要件ﾁｪｯｸﾘｽﾄ(0508以降)'!$C$28="×","",IF(AND(踏み台シート!S292=1,踏み台シート!S506=1),2,IF(踏み台シート!S292=1,1,""))),IF(AND(踏み台シート!S292=1,踏み台シート!S506=1),2,IF(踏み台シート!S292=1,1,"")))</f>
        <v/>
      </c>
      <c r="T82" s="307" t="str">
        <f>IF($T$8&gt;=DATE(2023,5,8),IF('別紙3-3_要件ﾁｪｯｸﾘｽﾄ(0508以降)'!$C$28="×","",IF(AND(踏み台シート!T292=1,踏み台シート!T506=1),2,IF(踏み台シート!T292=1,1,""))),IF(AND(踏み台シート!T292=1,踏み台シート!T506=1),2,IF(踏み台シート!T292=1,1,"")))</f>
        <v/>
      </c>
      <c r="U82" s="307" t="str">
        <f>IF($U$8&gt;=DATE(2023,5,8),IF('別紙3-3_要件ﾁｪｯｸﾘｽﾄ(0508以降)'!$C$28="×","",IF(AND(踏み台シート!U292=1,踏み台シート!U506=1),2,IF(踏み台シート!U292=1,1,""))),IF(AND(踏み台シート!U292=1,踏み台シート!U506=1),2,IF(踏み台シート!U292=1,1,"")))</f>
        <v/>
      </c>
      <c r="V82" s="307" t="str">
        <f>IF($V$8&gt;=DATE(2023,5,8),IF('別紙3-3_要件ﾁｪｯｸﾘｽﾄ(0508以降)'!$C$28="×","",IF(AND(踏み台シート!V292=1,踏み台シート!V506=1),2,IF(踏み台シート!V292=1,1,""))),IF(AND(踏み台シート!V292=1,踏み台シート!V506=1),2,IF(踏み台シート!V292=1,1,"")))</f>
        <v/>
      </c>
      <c r="W82" s="307" t="str">
        <f>IF($W$8&gt;=DATE(2023,5,8),IF('別紙3-3_要件ﾁｪｯｸﾘｽﾄ(0508以降)'!$C$28="×","",IF(AND(踏み台シート!W292=1,踏み台シート!W506=1),2,IF(踏み台シート!W292=1,1,""))),IF(AND(踏み台シート!W292=1,踏み台シート!W506=1),2,IF(踏み台シート!W292=1,1,"")))</f>
        <v/>
      </c>
      <c r="X82" s="307" t="str">
        <f>IF($X$8&gt;=DATE(2023,5,8),IF('別紙3-3_要件ﾁｪｯｸﾘｽﾄ(0508以降)'!$C$28="×","",IF(AND(踏み台シート!X292=1,踏み台シート!X506=1),2,IF(踏み台シート!X292=1,1,""))),IF(AND(踏み台シート!X292=1,踏み台シート!X506=1),2,IF(踏み台シート!X292=1,1,"")))</f>
        <v/>
      </c>
      <c r="Y82" s="307" t="str">
        <f>IF($Y$8&gt;=DATE(2023,5,8),IF('別紙3-3_要件ﾁｪｯｸﾘｽﾄ(0508以降)'!$C$28="×","",IF(AND(踏み台シート!Y292=1,踏み台シート!Y506=1),2,IF(踏み台シート!Y292=1,1,""))),IF(AND(踏み台シート!Y292=1,踏み台シート!Y506=1),2,IF(踏み台シート!Y292=1,1,"")))</f>
        <v/>
      </c>
      <c r="Z82" s="307" t="str">
        <f>IF($Z$8&gt;=DATE(2023,5,8),IF('別紙3-3_要件ﾁｪｯｸﾘｽﾄ(0508以降)'!$C$28="×","",IF(AND(踏み台シート!Z292=1,踏み台シート!Z506=1),2,IF(踏み台シート!Z292=1,1,""))),IF(AND(踏み台シート!Z292=1,踏み台シート!Z506=1),2,IF(踏み台シート!Z292=1,1,"")))</f>
        <v/>
      </c>
      <c r="AA82" s="307" t="str">
        <f>IF($AA$8&gt;=DATE(2023,5,8),IF('別紙3-3_要件ﾁｪｯｸﾘｽﾄ(0508以降)'!$C$28="×","",IF(AND(踏み台シート!AA292=1,踏み台シート!AA506=1),2,IF(踏み台シート!AA292=1,1,""))),IF(AND(踏み台シート!AA292=1,踏み台シート!AA506=1),2,IF(踏み台シート!AA292=1,1,"")))</f>
        <v/>
      </c>
      <c r="AB82" s="307" t="str">
        <f>IF($AB$8&gt;=DATE(2023,5,8),IF('別紙3-3_要件ﾁｪｯｸﾘｽﾄ(0508以降)'!$C$28="×","",IF(AND(踏み台シート!AB292=1,踏み台シート!AB506=1),2,IF(踏み台シート!AB292=1,1,""))),IF(AND(踏み台シート!AB292=1,踏み台シート!AB506=1),2,IF(踏み台シート!AB292=1,1,"")))</f>
        <v/>
      </c>
      <c r="AC82" s="307" t="str">
        <f>IF($AC$8&gt;=DATE(2023,5,8),IF('別紙3-3_要件ﾁｪｯｸﾘｽﾄ(0508以降)'!$C$28="×","",IF(AND(踏み台シート!AC292=1,踏み台シート!AC506=1),2,IF(踏み台シート!AC292=1,1,""))),IF(AND(踏み台シート!AC292=1,踏み台シート!AC506=1),2,IF(踏み台シート!AC292=1,1,"")))</f>
        <v/>
      </c>
      <c r="AD82" s="307" t="str">
        <f>IF($AD$8&gt;=DATE(2023,5,8),IF('別紙3-3_要件ﾁｪｯｸﾘｽﾄ(0508以降)'!$C$28="×","",IF(AND(踏み台シート!AD292=1,踏み台シート!AD506=1),2,IF(踏み台シート!AD292=1,1,""))),IF(AND(踏み台シート!AD292=1,踏み台シート!AD506=1),2,IF(踏み台シート!AD292=1,1,"")))</f>
        <v/>
      </c>
      <c r="AE82" s="307" t="str">
        <f>IF($AE$8&gt;=DATE(2023,5,8),IF('別紙3-3_要件ﾁｪｯｸﾘｽﾄ(0508以降)'!$C$28="×","",IF(AND(踏み台シート!AE292=1,踏み台シート!AE506=1),2,IF(踏み台シート!AE292=1,1,""))),IF(AND(踏み台シート!AE292=1,踏み台シート!AE506=1),2,IF(踏み台シート!AE292=1,1,"")))</f>
        <v/>
      </c>
      <c r="AF82" s="307" t="str">
        <f>IF($AF$8&gt;=DATE(2023,5,8),IF('別紙3-3_要件ﾁｪｯｸﾘｽﾄ(0508以降)'!$C$28="×","",IF(AND(踏み台シート!AF292=1,踏み台シート!AF506=1),2,IF(踏み台シート!AF292=1,1,""))),IF(AND(踏み台シート!AF292=1,踏み台シート!AF506=1),2,IF(踏み台シート!AF292=1,1,"")))</f>
        <v/>
      </c>
      <c r="AG82" s="307" t="str">
        <f>IF($AG$8&gt;=DATE(2023,5,8),IF('別紙3-3_要件ﾁｪｯｸﾘｽﾄ(0508以降)'!$C$28="×","",IF(AND(踏み台シート!AG292=1,踏み台シート!AG506=1),2,IF(踏み台シート!AG292=1,1,""))),IF(AND(踏み台シート!AG292=1,踏み台シート!AG506=1),2,IF(踏み台シート!AG292=1,1,"")))</f>
        <v/>
      </c>
      <c r="AH82" s="307" t="str">
        <f>IF($AH$8&gt;=DATE(2023,5,8),IF('別紙3-3_要件ﾁｪｯｸﾘｽﾄ(0508以降)'!$C$28="×","",IF(AND(踏み台シート!AH292=1,踏み台シート!AH506=1),2,IF(踏み台シート!AH292=1,1,""))),IF(AND(踏み台シート!AH292=1,踏み台シート!AH506=1),2,IF(踏み台シート!AH292=1,1,"")))</f>
        <v/>
      </c>
      <c r="AI82" s="307" t="str">
        <f>IF($AI$8&gt;=DATE(2023,5,8),IF('別紙3-3_要件ﾁｪｯｸﾘｽﾄ(0508以降)'!$C$28="×","",IF(AND(踏み台シート!AI292=1,踏み台シート!AI506=1),2,IF(踏み台シート!AI292=1,1,""))),IF(AND(踏み台シート!AI292=1,踏み台シート!AI506=1),2,IF(踏み台シート!AI292=1,1,"")))</f>
        <v/>
      </c>
      <c r="AJ82" s="307" t="str">
        <f>IF($AJ$8&gt;=DATE(2023,5,8),IF('別紙3-3_要件ﾁｪｯｸﾘｽﾄ(0508以降)'!$C$28="×","",IF(AND(踏み台シート!AJ292=1,踏み台シート!AJ506=1),2,IF(踏み台シート!AJ292=1,1,""))),IF(AND(踏み台シート!AJ292=1,踏み台シート!AJ506=1),2,IF(踏み台シート!AJ292=1,1,"")))</f>
        <v/>
      </c>
      <c r="AK82" s="307" t="str">
        <f>IF($AK$8&gt;=DATE(2023,5,8),IF('別紙3-3_要件ﾁｪｯｸﾘｽﾄ(0508以降)'!$C$28="×","",IF(AND(踏み台シート!AK292=1,踏み台シート!AK506=1),2,IF(踏み台シート!AK292=1,1,""))),IF(AND(踏み台シート!AK292=1,踏み台シート!AK506=1),2,IF(踏み台シート!AK292=1,1,"")))</f>
        <v/>
      </c>
      <c r="AL82" s="307" t="str">
        <f>IF($AL$8&gt;=DATE(2023,5,8),IF('別紙3-3_要件ﾁｪｯｸﾘｽﾄ(0508以降)'!$C$28="×","",IF(AND(踏み台シート!AL292=1,踏み台シート!AL506=1),2,IF(踏み台シート!AL292=1,1,""))),IF(AND(踏み台シート!AL292=1,踏み台シート!AL506=1),2,IF(踏み台シート!AL292=1,1,"")))</f>
        <v/>
      </c>
      <c r="AM82" s="307" t="str">
        <f>IF($AM$8&gt;=DATE(2023,5,8),IF('別紙3-3_要件ﾁｪｯｸﾘｽﾄ(0508以降)'!$C$28="×","",IF(AND(踏み台シート!AM292=1,踏み台シート!AM506=1),2,IF(踏み台シート!AM292=1,1,""))),IF(AND(踏み台シート!AM292=1,踏み台シート!AM506=1),2,IF(踏み台シート!AM292=1,1,"")))</f>
        <v/>
      </c>
      <c r="AN82" s="307" t="str">
        <f>IF($AN$8&gt;=DATE(2023,5,8),IF('別紙3-3_要件ﾁｪｯｸﾘｽﾄ(0508以降)'!$C$28="×","",IF(AND(踏み台シート!AN292=1,踏み台シート!AN506=1),2,IF(踏み台シート!AN292=1,1,""))),IF(AND(踏み台シート!AN292=1,踏み台シート!AN506=1),2,IF(踏み台シート!AN292=1,1,"")))</f>
        <v/>
      </c>
      <c r="AO82" s="307" t="str">
        <f>IF($AO$8&gt;=DATE(2023,5,8),IF('別紙3-3_要件ﾁｪｯｸﾘｽﾄ(0508以降)'!$C$28="×","",IF(AND(踏み台シート!AO292=1,踏み台シート!AO506=1),2,IF(踏み台シート!AO292=1,1,""))),IF(AND(踏み台シート!AO292=1,踏み台シート!AO506=1),2,IF(踏み台シート!AO292=1,1,"")))</f>
        <v/>
      </c>
      <c r="AP82" s="307" t="str">
        <f>IF($AP$8&gt;=DATE(2023,5,8),IF('別紙3-3_要件ﾁｪｯｸﾘｽﾄ(0508以降)'!$C$28="×","",IF(AND(踏み台シート!AP292=1,踏み台シート!AP506=1),2,IF(踏み台シート!AP292=1,1,""))),IF(AND(踏み台シート!AP292=1,踏み台シート!AP506=1),2,IF(踏み台シート!AP292=1,1,"")))</f>
        <v/>
      </c>
      <c r="AQ82" s="307" t="str">
        <f>IF($AQ$8&gt;=DATE(2023,5,8),IF('別紙3-3_要件ﾁｪｯｸﾘｽﾄ(0508以降)'!$C$28="×","",IF(AND(踏み台シート!AQ292=1,踏み台シート!AQ506=1),2,IF(踏み台シート!AQ292=1,1,""))),IF(AND(踏み台シート!AQ292=1,踏み台シート!AQ506=1),2,IF(踏み台シート!AQ292=1,1,"")))</f>
        <v/>
      </c>
      <c r="AR82" s="307" t="str">
        <f>IF($AR$8&gt;=DATE(2023,5,8),IF('別紙3-3_要件ﾁｪｯｸﾘｽﾄ(0508以降)'!$C$28="×","",IF(AND(踏み台シート!AR292=1,踏み台シート!AR506=1),2,IF(踏み台シート!AR292=1,1,""))),IF(AND(踏み台シート!AR292=1,踏み台シート!AR506=1),2,IF(踏み台シート!AR292=1,1,"")))</f>
        <v/>
      </c>
      <c r="AS82" s="307" t="str">
        <f>IF($AS$8&gt;=DATE(2023,5,8),IF('別紙3-3_要件ﾁｪｯｸﾘｽﾄ(0508以降)'!$C$28="×","",IF(AND(踏み台シート!AS292=1,踏み台シート!AS506=1),2,IF(踏み台シート!AS292=1,1,""))),IF(AND(踏み台シート!AS292=1,踏み台シート!AS506=1),2,IF(踏み台シート!AS292=1,1,"")))</f>
        <v/>
      </c>
      <c r="AT82" s="307" t="str">
        <f>IF($AT$8&gt;=DATE(2023,5,8),IF('別紙3-3_要件ﾁｪｯｸﾘｽﾄ(0508以降)'!$C$28="×","",IF(AND(踏み台シート!AT292=1,踏み台シート!AT506=1),2,IF(踏み台シート!AT292=1,1,""))),IF(AND(踏み台シート!AT292=1,踏み台シート!AT506=1),2,IF(踏み台シート!AT292=1,1,"")))</f>
        <v/>
      </c>
      <c r="AU82" s="307" t="str">
        <f>IF($AU$8&gt;=DATE(2023,5,8),IF('別紙3-3_要件ﾁｪｯｸﾘｽﾄ(0508以降)'!$C$28="×","",IF(AND(踏み台シート!AU292=1,踏み台シート!AU506=1),2,IF(踏み台シート!AU292=1,1,""))),IF(AND(踏み台シート!AU292=1,踏み台シート!AU506=1),2,IF(踏み台シート!AU292=1,1,"")))</f>
        <v/>
      </c>
      <c r="AV82" s="307" t="str">
        <f>IF($AV$8&gt;=DATE(2023,5,8),IF('別紙3-3_要件ﾁｪｯｸﾘｽﾄ(0508以降)'!$C$28="×","",IF(AND(踏み台シート!AV292=1,踏み台シート!AV506=1),2,IF(踏み台シート!AV292=1,1,""))),IF(AND(踏み台シート!AV292=1,踏み台シート!AV506=1),2,IF(踏み台シート!AV292=1,1,"")))</f>
        <v/>
      </c>
      <c r="AW82" s="307" t="str">
        <f>IF($AW$8&gt;=DATE(2023,5,8),IF('別紙3-3_要件ﾁｪｯｸﾘｽﾄ(0508以降)'!$C$28="×","",IF(AND(踏み台シート!AW292=1,踏み台シート!AW506=1),2,IF(踏み台シート!AW292=1,1,""))),IF(AND(踏み台シート!AW292=1,踏み台シート!AW506=1),2,IF(踏み台シート!AW292=1,1,"")))</f>
        <v/>
      </c>
      <c r="AX82" s="307" t="str">
        <f>IF($AX$8&gt;=DATE(2023,5,8),IF('別紙3-3_要件ﾁｪｯｸﾘｽﾄ(0508以降)'!$C$28="×","",IF(AND(踏み台シート!AX292=1,踏み台シート!AX506=1),2,IF(踏み台シート!AX292=1,1,""))),IF(AND(踏み台シート!AX292=1,踏み台シート!AX506=1),2,IF(踏み台シート!AX292=1,1,"")))</f>
        <v/>
      </c>
      <c r="AY82" s="307" t="str">
        <f>IF($AY$8&gt;=DATE(2023,5,8),IF('別紙3-3_要件ﾁｪｯｸﾘｽﾄ(0508以降)'!$C$28="×","",IF(AND(踏み台シート!AY292=1,踏み台シート!AY506=1),2,IF(踏み台シート!AY292=1,1,""))),IF(AND(踏み台シート!AY292=1,踏み台シート!AY506=1),2,IF(踏み台シート!AY292=1,1,"")))</f>
        <v/>
      </c>
      <c r="AZ82" s="307" t="str">
        <f>IF($AZ$8&gt;=DATE(2023,5,8),IF('別紙3-3_要件ﾁｪｯｸﾘｽﾄ(0508以降)'!$C$28="×","",IF(AND(踏み台シート!AZ292=1,踏み台シート!AZ506=1),2,IF(踏み台シート!AZ292=1,1,""))),IF(AND(踏み台シート!AZ292=1,踏み台シート!AZ506=1),2,IF(踏み台シート!AZ292=1,1,"")))</f>
        <v/>
      </c>
      <c r="BA82" s="307" t="str">
        <f>IF($BA$8&gt;=DATE(2023,5,8),IF('別紙3-3_要件ﾁｪｯｸﾘｽﾄ(0508以降)'!$C$28="×","",IF(AND(踏み台シート!BA292=1,踏み台シート!BA506=1),2,IF(踏み台シート!BA292=1,1,""))),IF(AND(踏み台シート!BA292=1,踏み台シート!BA506=1),2,IF(踏み台シート!BA292=1,1,"")))</f>
        <v/>
      </c>
      <c r="BB82" s="311" t="str">
        <f t="shared" si="10"/>
        <v/>
      </c>
      <c r="BC82" s="300" t="str">
        <f t="shared" si="11"/>
        <v/>
      </c>
      <c r="BD82" s="300" t="str">
        <f t="shared" si="12"/>
        <v/>
      </c>
    </row>
    <row r="83" spans="1:56" ht="24" hidden="1" customHeight="1">
      <c r="A83" s="307" t="str">
        <f t="shared" si="13"/>
        <v/>
      </c>
      <c r="B83" s="313" t="str">
        <f>IF('別紙3-1_区分⑤所要額内訳'!B85="","",'別紙3-1_区分⑤所要額内訳'!B85)</f>
        <v/>
      </c>
      <c r="C83" s="307" t="str">
        <f>IF('別紙3-1_区分⑤所要額内訳'!C85="","",'別紙3-1_区分⑤所要額内訳'!C85)</f>
        <v/>
      </c>
      <c r="D83" s="307">
        <f>IF($D$8&gt;=DATE(2023,5,8),IF('別紙3-3_要件ﾁｪｯｸﾘｽﾄ(0508以降)'!$C$28="×","",IF(AND(踏み台シート!D293=1,踏み台シート!D507=1),2,IF(踏み台シート!D293=1,1,""))),IF(AND(踏み台シート!D293=1,踏み台シート!D507=1),2,IF(踏み台シート!D293=1,1,"")))</f>
        <v>1</v>
      </c>
      <c r="E83" s="307" t="str">
        <f>IF($E$8&gt;=DATE(2023,5,8),IF('別紙3-3_要件ﾁｪｯｸﾘｽﾄ(0508以降)'!$C$28="×","",IF(AND(踏み台シート!E293=1,踏み台シート!E507=1),2,IF(踏み台シート!E293=1,1,""))),IF(AND(踏み台シート!E293=1,踏み台シート!E507=1),2,IF(踏み台シート!E293=1,1,"")))</f>
        <v/>
      </c>
      <c r="F83" s="307" t="str">
        <f>IF($F$8&gt;=DATE(2023,5,8),IF('別紙3-3_要件ﾁｪｯｸﾘｽﾄ(0508以降)'!$C$28="×","",IF(AND(踏み台シート!F293=1,踏み台シート!F507=1),2,IF(踏み台シート!F293=1,1,""))),IF(AND(踏み台シート!F293=1,踏み台シート!F507=1),2,IF(踏み台シート!F293=1,1,"")))</f>
        <v/>
      </c>
      <c r="G83" s="307" t="str">
        <f>IF($G$8&gt;=DATE(2023,5,8),IF('別紙3-3_要件ﾁｪｯｸﾘｽﾄ(0508以降)'!$C$28="×","",IF(AND(踏み台シート!G293=1,踏み台シート!G507=1),2,IF(踏み台シート!G293=1,1,""))),IF(AND(踏み台シート!G293=1,踏み台シート!G507=1),2,IF(踏み台シート!G293=1,1,"")))</f>
        <v/>
      </c>
      <c r="H83" s="307" t="str">
        <f>IF($H$8&gt;=DATE(2023,5,8),IF('別紙3-3_要件ﾁｪｯｸﾘｽﾄ(0508以降)'!$C$28="×","",IF(AND(踏み台シート!H293=1,踏み台シート!H507=1),2,IF(踏み台シート!H293=1,1,""))),IF(AND(踏み台シート!H293=1,踏み台シート!H507=1),2,IF(踏み台シート!H293=1,1,"")))</f>
        <v/>
      </c>
      <c r="I83" s="307" t="str">
        <f>IF($I$8&gt;=DATE(2023,5,8),IF('別紙3-3_要件ﾁｪｯｸﾘｽﾄ(0508以降)'!$C$28="×","",IF(AND(踏み台シート!I293=1,踏み台シート!I507=1),2,IF(踏み台シート!I293=1,1,""))),IF(AND(踏み台シート!I293=1,踏み台シート!I507=1),2,IF(踏み台シート!I293=1,1,"")))</f>
        <v/>
      </c>
      <c r="J83" s="307" t="str">
        <f>IF($J$8&gt;=DATE(2023,5,8),IF('別紙3-3_要件ﾁｪｯｸﾘｽﾄ(0508以降)'!$C$28="×","",IF(AND(踏み台シート!J293=1,踏み台シート!J507=1),2,IF(踏み台シート!J293=1,1,""))),IF(AND(踏み台シート!J293=1,踏み台シート!J507=1),2,IF(踏み台シート!J293=1,1,"")))</f>
        <v/>
      </c>
      <c r="K83" s="307" t="str">
        <f>IF($K$8&gt;=DATE(2023,5,8),IF('別紙3-3_要件ﾁｪｯｸﾘｽﾄ(0508以降)'!$C$28="×","",IF(AND(踏み台シート!K293=1,踏み台シート!K507=1),2,IF(踏み台シート!K293=1,1,""))),IF(AND(踏み台シート!K293=1,踏み台シート!K507=1),2,IF(踏み台シート!K293=1,1,"")))</f>
        <v/>
      </c>
      <c r="L83" s="307" t="str">
        <f>IF($L$8&gt;=DATE(2023,5,8),IF('別紙3-3_要件ﾁｪｯｸﾘｽﾄ(0508以降)'!$C$28="×","",IF(AND(踏み台シート!L293=1,踏み台シート!L507=1),2,IF(踏み台シート!L293=1,1,""))),IF(AND(踏み台シート!L293=1,踏み台シート!L507=1),2,IF(踏み台シート!L293=1,1,"")))</f>
        <v/>
      </c>
      <c r="M83" s="307" t="str">
        <f>IF($M$8&gt;=DATE(2023,5,8),IF('別紙3-3_要件ﾁｪｯｸﾘｽﾄ(0508以降)'!$C$28="×","",IF(AND(踏み台シート!M293=1,踏み台シート!M507=1),2,IF(踏み台シート!M293=1,1,""))),IF(AND(踏み台シート!M293=1,踏み台シート!M507=1),2,IF(踏み台シート!M293=1,1,"")))</f>
        <v/>
      </c>
      <c r="N83" s="307" t="str">
        <f>IF($N$8&gt;=DATE(2023,5,8),IF('別紙3-3_要件ﾁｪｯｸﾘｽﾄ(0508以降)'!$C$28="×","",IF(AND(踏み台シート!N293=1,踏み台シート!N507=1),2,IF(踏み台シート!N293=1,1,""))),IF(AND(踏み台シート!N293=1,踏み台シート!N507=1),2,IF(踏み台シート!N293=1,1,"")))</f>
        <v/>
      </c>
      <c r="O83" s="307" t="str">
        <f>IF($O$8&gt;=DATE(2023,5,8),IF('別紙3-3_要件ﾁｪｯｸﾘｽﾄ(0508以降)'!$C$28="×","",IF(AND(踏み台シート!O293=1,踏み台シート!O507=1),2,IF(踏み台シート!O293=1,1,""))),IF(AND(踏み台シート!O293=1,踏み台シート!O507=1),2,IF(踏み台シート!O293=1,1,"")))</f>
        <v/>
      </c>
      <c r="P83" s="307" t="str">
        <f>IF($P$8&gt;=DATE(2023,5,8),IF('別紙3-3_要件ﾁｪｯｸﾘｽﾄ(0508以降)'!$C$28="×","",IF(AND(踏み台シート!P293=1,踏み台シート!P507=1),2,IF(踏み台シート!P293=1,1,""))),IF(AND(踏み台シート!P293=1,踏み台シート!P507=1),2,IF(踏み台シート!P293=1,1,"")))</f>
        <v/>
      </c>
      <c r="Q83" s="307" t="str">
        <f>IF($Q$8&gt;=DATE(2023,5,8),IF('別紙3-3_要件ﾁｪｯｸﾘｽﾄ(0508以降)'!$C$28="×","",IF(AND(踏み台シート!Q293=1,踏み台シート!Q507=1),2,IF(踏み台シート!Q293=1,1,""))),IF(AND(踏み台シート!Q293=1,踏み台シート!Q507=1),2,IF(踏み台シート!Q293=1,1,"")))</f>
        <v/>
      </c>
      <c r="R83" s="307" t="str">
        <f>IF($R$8&gt;=DATE(2023,5,8),IF('別紙3-3_要件ﾁｪｯｸﾘｽﾄ(0508以降)'!$C$28="×","",IF(AND(踏み台シート!R293=1,踏み台シート!R507=1),2,IF(踏み台シート!R293=1,1,""))),IF(AND(踏み台シート!R293=1,踏み台シート!R507=1),2,IF(踏み台シート!R293=1,1,"")))</f>
        <v/>
      </c>
      <c r="S83" s="307" t="str">
        <f>IF($S$8&gt;=DATE(2023,5,8),IF('別紙3-3_要件ﾁｪｯｸﾘｽﾄ(0508以降)'!$C$28="×","",IF(AND(踏み台シート!S293=1,踏み台シート!S507=1),2,IF(踏み台シート!S293=1,1,""))),IF(AND(踏み台シート!S293=1,踏み台シート!S507=1),2,IF(踏み台シート!S293=1,1,"")))</f>
        <v/>
      </c>
      <c r="T83" s="307" t="str">
        <f>IF($T$8&gt;=DATE(2023,5,8),IF('別紙3-3_要件ﾁｪｯｸﾘｽﾄ(0508以降)'!$C$28="×","",IF(AND(踏み台シート!T293=1,踏み台シート!T507=1),2,IF(踏み台シート!T293=1,1,""))),IF(AND(踏み台シート!T293=1,踏み台シート!T507=1),2,IF(踏み台シート!T293=1,1,"")))</f>
        <v/>
      </c>
      <c r="U83" s="307" t="str">
        <f>IF($U$8&gt;=DATE(2023,5,8),IF('別紙3-3_要件ﾁｪｯｸﾘｽﾄ(0508以降)'!$C$28="×","",IF(AND(踏み台シート!U293=1,踏み台シート!U507=1),2,IF(踏み台シート!U293=1,1,""))),IF(AND(踏み台シート!U293=1,踏み台シート!U507=1),2,IF(踏み台シート!U293=1,1,"")))</f>
        <v/>
      </c>
      <c r="V83" s="307" t="str">
        <f>IF($V$8&gt;=DATE(2023,5,8),IF('別紙3-3_要件ﾁｪｯｸﾘｽﾄ(0508以降)'!$C$28="×","",IF(AND(踏み台シート!V293=1,踏み台シート!V507=1),2,IF(踏み台シート!V293=1,1,""))),IF(AND(踏み台シート!V293=1,踏み台シート!V507=1),2,IF(踏み台シート!V293=1,1,"")))</f>
        <v/>
      </c>
      <c r="W83" s="307" t="str">
        <f>IF($W$8&gt;=DATE(2023,5,8),IF('別紙3-3_要件ﾁｪｯｸﾘｽﾄ(0508以降)'!$C$28="×","",IF(AND(踏み台シート!W293=1,踏み台シート!W507=1),2,IF(踏み台シート!W293=1,1,""))),IF(AND(踏み台シート!W293=1,踏み台シート!W507=1),2,IF(踏み台シート!W293=1,1,"")))</f>
        <v/>
      </c>
      <c r="X83" s="307" t="str">
        <f>IF($X$8&gt;=DATE(2023,5,8),IF('別紙3-3_要件ﾁｪｯｸﾘｽﾄ(0508以降)'!$C$28="×","",IF(AND(踏み台シート!X293=1,踏み台シート!X507=1),2,IF(踏み台シート!X293=1,1,""))),IF(AND(踏み台シート!X293=1,踏み台シート!X507=1),2,IF(踏み台シート!X293=1,1,"")))</f>
        <v/>
      </c>
      <c r="Y83" s="307" t="str">
        <f>IF($Y$8&gt;=DATE(2023,5,8),IF('別紙3-3_要件ﾁｪｯｸﾘｽﾄ(0508以降)'!$C$28="×","",IF(AND(踏み台シート!Y293=1,踏み台シート!Y507=1),2,IF(踏み台シート!Y293=1,1,""))),IF(AND(踏み台シート!Y293=1,踏み台シート!Y507=1),2,IF(踏み台シート!Y293=1,1,"")))</f>
        <v/>
      </c>
      <c r="Z83" s="307" t="str">
        <f>IF($Z$8&gt;=DATE(2023,5,8),IF('別紙3-3_要件ﾁｪｯｸﾘｽﾄ(0508以降)'!$C$28="×","",IF(AND(踏み台シート!Z293=1,踏み台シート!Z507=1),2,IF(踏み台シート!Z293=1,1,""))),IF(AND(踏み台シート!Z293=1,踏み台シート!Z507=1),2,IF(踏み台シート!Z293=1,1,"")))</f>
        <v/>
      </c>
      <c r="AA83" s="307" t="str">
        <f>IF($AA$8&gt;=DATE(2023,5,8),IF('別紙3-3_要件ﾁｪｯｸﾘｽﾄ(0508以降)'!$C$28="×","",IF(AND(踏み台シート!AA293=1,踏み台シート!AA507=1),2,IF(踏み台シート!AA293=1,1,""))),IF(AND(踏み台シート!AA293=1,踏み台シート!AA507=1),2,IF(踏み台シート!AA293=1,1,"")))</f>
        <v/>
      </c>
      <c r="AB83" s="307" t="str">
        <f>IF($AB$8&gt;=DATE(2023,5,8),IF('別紙3-3_要件ﾁｪｯｸﾘｽﾄ(0508以降)'!$C$28="×","",IF(AND(踏み台シート!AB293=1,踏み台シート!AB507=1),2,IF(踏み台シート!AB293=1,1,""))),IF(AND(踏み台シート!AB293=1,踏み台シート!AB507=1),2,IF(踏み台シート!AB293=1,1,"")))</f>
        <v/>
      </c>
      <c r="AC83" s="307" t="str">
        <f>IF($AC$8&gt;=DATE(2023,5,8),IF('別紙3-3_要件ﾁｪｯｸﾘｽﾄ(0508以降)'!$C$28="×","",IF(AND(踏み台シート!AC293=1,踏み台シート!AC507=1),2,IF(踏み台シート!AC293=1,1,""))),IF(AND(踏み台シート!AC293=1,踏み台シート!AC507=1),2,IF(踏み台シート!AC293=1,1,"")))</f>
        <v/>
      </c>
      <c r="AD83" s="307" t="str">
        <f>IF($AD$8&gt;=DATE(2023,5,8),IF('別紙3-3_要件ﾁｪｯｸﾘｽﾄ(0508以降)'!$C$28="×","",IF(AND(踏み台シート!AD293=1,踏み台シート!AD507=1),2,IF(踏み台シート!AD293=1,1,""))),IF(AND(踏み台シート!AD293=1,踏み台シート!AD507=1),2,IF(踏み台シート!AD293=1,1,"")))</f>
        <v/>
      </c>
      <c r="AE83" s="307" t="str">
        <f>IF($AE$8&gt;=DATE(2023,5,8),IF('別紙3-3_要件ﾁｪｯｸﾘｽﾄ(0508以降)'!$C$28="×","",IF(AND(踏み台シート!AE293=1,踏み台シート!AE507=1),2,IF(踏み台シート!AE293=1,1,""))),IF(AND(踏み台シート!AE293=1,踏み台シート!AE507=1),2,IF(踏み台シート!AE293=1,1,"")))</f>
        <v/>
      </c>
      <c r="AF83" s="307" t="str">
        <f>IF($AF$8&gt;=DATE(2023,5,8),IF('別紙3-3_要件ﾁｪｯｸﾘｽﾄ(0508以降)'!$C$28="×","",IF(AND(踏み台シート!AF293=1,踏み台シート!AF507=1),2,IF(踏み台シート!AF293=1,1,""))),IF(AND(踏み台シート!AF293=1,踏み台シート!AF507=1),2,IF(踏み台シート!AF293=1,1,"")))</f>
        <v/>
      </c>
      <c r="AG83" s="307" t="str">
        <f>IF($AG$8&gt;=DATE(2023,5,8),IF('別紙3-3_要件ﾁｪｯｸﾘｽﾄ(0508以降)'!$C$28="×","",IF(AND(踏み台シート!AG293=1,踏み台シート!AG507=1),2,IF(踏み台シート!AG293=1,1,""))),IF(AND(踏み台シート!AG293=1,踏み台シート!AG507=1),2,IF(踏み台シート!AG293=1,1,"")))</f>
        <v/>
      </c>
      <c r="AH83" s="307" t="str">
        <f>IF($AH$8&gt;=DATE(2023,5,8),IF('別紙3-3_要件ﾁｪｯｸﾘｽﾄ(0508以降)'!$C$28="×","",IF(AND(踏み台シート!AH293=1,踏み台シート!AH507=1),2,IF(踏み台シート!AH293=1,1,""))),IF(AND(踏み台シート!AH293=1,踏み台シート!AH507=1),2,IF(踏み台シート!AH293=1,1,"")))</f>
        <v/>
      </c>
      <c r="AI83" s="307" t="str">
        <f>IF($AI$8&gt;=DATE(2023,5,8),IF('別紙3-3_要件ﾁｪｯｸﾘｽﾄ(0508以降)'!$C$28="×","",IF(AND(踏み台シート!AI293=1,踏み台シート!AI507=1),2,IF(踏み台シート!AI293=1,1,""))),IF(AND(踏み台シート!AI293=1,踏み台シート!AI507=1),2,IF(踏み台シート!AI293=1,1,"")))</f>
        <v/>
      </c>
      <c r="AJ83" s="307" t="str">
        <f>IF($AJ$8&gt;=DATE(2023,5,8),IF('別紙3-3_要件ﾁｪｯｸﾘｽﾄ(0508以降)'!$C$28="×","",IF(AND(踏み台シート!AJ293=1,踏み台シート!AJ507=1),2,IF(踏み台シート!AJ293=1,1,""))),IF(AND(踏み台シート!AJ293=1,踏み台シート!AJ507=1),2,IF(踏み台シート!AJ293=1,1,"")))</f>
        <v/>
      </c>
      <c r="AK83" s="307" t="str">
        <f>IF($AK$8&gt;=DATE(2023,5,8),IF('別紙3-3_要件ﾁｪｯｸﾘｽﾄ(0508以降)'!$C$28="×","",IF(AND(踏み台シート!AK293=1,踏み台シート!AK507=1),2,IF(踏み台シート!AK293=1,1,""))),IF(AND(踏み台シート!AK293=1,踏み台シート!AK507=1),2,IF(踏み台シート!AK293=1,1,"")))</f>
        <v/>
      </c>
      <c r="AL83" s="307" t="str">
        <f>IF($AL$8&gt;=DATE(2023,5,8),IF('別紙3-3_要件ﾁｪｯｸﾘｽﾄ(0508以降)'!$C$28="×","",IF(AND(踏み台シート!AL293=1,踏み台シート!AL507=1),2,IF(踏み台シート!AL293=1,1,""))),IF(AND(踏み台シート!AL293=1,踏み台シート!AL507=1),2,IF(踏み台シート!AL293=1,1,"")))</f>
        <v/>
      </c>
      <c r="AM83" s="307" t="str">
        <f>IF($AM$8&gt;=DATE(2023,5,8),IF('別紙3-3_要件ﾁｪｯｸﾘｽﾄ(0508以降)'!$C$28="×","",IF(AND(踏み台シート!AM293=1,踏み台シート!AM507=1),2,IF(踏み台シート!AM293=1,1,""))),IF(AND(踏み台シート!AM293=1,踏み台シート!AM507=1),2,IF(踏み台シート!AM293=1,1,"")))</f>
        <v/>
      </c>
      <c r="AN83" s="307" t="str">
        <f>IF($AN$8&gt;=DATE(2023,5,8),IF('別紙3-3_要件ﾁｪｯｸﾘｽﾄ(0508以降)'!$C$28="×","",IF(AND(踏み台シート!AN293=1,踏み台シート!AN507=1),2,IF(踏み台シート!AN293=1,1,""))),IF(AND(踏み台シート!AN293=1,踏み台シート!AN507=1),2,IF(踏み台シート!AN293=1,1,"")))</f>
        <v/>
      </c>
      <c r="AO83" s="307" t="str">
        <f>IF($AO$8&gt;=DATE(2023,5,8),IF('別紙3-3_要件ﾁｪｯｸﾘｽﾄ(0508以降)'!$C$28="×","",IF(AND(踏み台シート!AO293=1,踏み台シート!AO507=1),2,IF(踏み台シート!AO293=1,1,""))),IF(AND(踏み台シート!AO293=1,踏み台シート!AO507=1),2,IF(踏み台シート!AO293=1,1,"")))</f>
        <v/>
      </c>
      <c r="AP83" s="307" t="str">
        <f>IF($AP$8&gt;=DATE(2023,5,8),IF('別紙3-3_要件ﾁｪｯｸﾘｽﾄ(0508以降)'!$C$28="×","",IF(AND(踏み台シート!AP293=1,踏み台シート!AP507=1),2,IF(踏み台シート!AP293=1,1,""))),IF(AND(踏み台シート!AP293=1,踏み台シート!AP507=1),2,IF(踏み台シート!AP293=1,1,"")))</f>
        <v/>
      </c>
      <c r="AQ83" s="307" t="str">
        <f>IF($AQ$8&gt;=DATE(2023,5,8),IF('別紙3-3_要件ﾁｪｯｸﾘｽﾄ(0508以降)'!$C$28="×","",IF(AND(踏み台シート!AQ293=1,踏み台シート!AQ507=1),2,IF(踏み台シート!AQ293=1,1,""))),IF(AND(踏み台シート!AQ293=1,踏み台シート!AQ507=1),2,IF(踏み台シート!AQ293=1,1,"")))</f>
        <v/>
      </c>
      <c r="AR83" s="307" t="str">
        <f>IF($AR$8&gt;=DATE(2023,5,8),IF('別紙3-3_要件ﾁｪｯｸﾘｽﾄ(0508以降)'!$C$28="×","",IF(AND(踏み台シート!AR293=1,踏み台シート!AR507=1),2,IF(踏み台シート!AR293=1,1,""))),IF(AND(踏み台シート!AR293=1,踏み台シート!AR507=1),2,IF(踏み台シート!AR293=1,1,"")))</f>
        <v/>
      </c>
      <c r="AS83" s="307" t="str">
        <f>IF($AS$8&gt;=DATE(2023,5,8),IF('別紙3-3_要件ﾁｪｯｸﾘｽﾄ(0508以降)'!$C$28="×","",IF(AND(踏み台シート!AS293=1,踏み台シート!AS507=1),2,IF(踏み台シート!AS293=1,1,""))),IF(AND(踏み台シート!AS293=1,踏み台シート!AS507=1),2,IF(踏み台シート!AS293=1,1,"")))</f>
        <v/>
      </c>
      <c r="AT83" s="307" t="str">
        <f>IF($AT$8&gt;=DATE(2023,5,8),IF('別紙3-3_要件ﾁｪｯｸﾘｽﾄ(0508以降)'!$C$28="×","",IF(AND(踏み台シート!AT293=1,踏み台シート!AT507=1),2,IF(踏み台シート!AT293=1,1,""))),IF(AND(踏み台シート!AT293=1,踏み台シート!AT507=1),2,IF(踏み台シート!AT293=1,1,"")))</f>
        <v/>
      </c>
      <c r="AU83" s="307" t="str">
        <f>IF($AU$8&gt;=DATE(2023,5,8),IF('別紙3-3_要件ﾁｪｯｸﾘｽﾄ(0508以降)'!$C$28="×","",IF(AND(踏み台シート!AU293=1,踏み台シート!AU507=1),2,IF(踏み台シート!AU293=1,1,""))),IF(AND(踏み台シート!AU293=1,踏み台シート!AU507=1),2,IF(踏み台シート!AU293=1,1,"")))</f>
        <v/>
      </c>
      <c r="AV83" s="307" t="str">
        <f>IF($AV$8&gt;=DATE(2023,5,8),IF('別紙3-3_要件ﾁｪｯｸﾘｽﾄ(0508以降)'!$C$28="×","",IF(AND(踏み台シート!AV293=1,踏み台シート!AV507=1),2,IF(踏み台シート!AV293=1,1,""))),IF(AND(踏み台シート!AV293=1,踏み台シート!AV507=1),2,IF(踏み台シート!AV293=1,1,"")))</f>
        <v/>
      </c>
      <c r="AW83" s="307" t="str">
        <f>IF($AW$8&gt;=DATE(2023,5,8),IF('別紙3-3_要件ﾁｪｯｸﾘｽﾄ(0508以降)'!$C$28="×","",IF(AND(踏み台シート!AW293=1,踏み台シート!AW507=1),2,IF(踏み台シート!AW293=1,1,""))),IF(AND(踏み台シート!AW293=1,踏み台シート!AW507=1),2,IF(踏み台シート!AW293=1,1,"")))</f>
        <v/>
      </c>
      <c r="AX83" s="307" t="str">
        <f>IF($AX$8&gt;=DATE(2023,5,8),IF('別紙3-3_要件ﾁｪｯｸﾘｽﾄ(0508以降)'!$C$28="×","",IF(AND(踏み台シート!AX293=1,踏み台シート!AX507=1),2,IF(踏み台シート!AX293=1,1,""))),IF(AND(踏み台シート!AX293=1,踏み台シート!AX507=1),2,IF(踏み台シート!AX293=1,1,"")))</f>
        <v/>
      </c>
      <c r="AY83" s="307" t="str">
        <f>IF($AY$8&gt;=DATE(2023,5,8),IF('別紙3-3_要件ﾁｪｯｸﾘｽﾄ(0508以降)'!$C$28="×","",IF(AND(踏み台シート!AY293=1,踏み台シート!AY507=1),2,IF(踏み台シート!AY293=1,1,""))),IF(AND(踏み台シート!AY293=1,踏み台シート!AY507=1),2,IF(踏み台シート!AY293=1,1,"")))</f>
        <v/>
      </c>
      <c r="AZ83" s="307" t="str">
        <f>IF($AZ$8&gt;=DATE(2023,5,8),IF('別紙3-3_要件ﾁｪｯｸﾘｽﾄ(0508以降)'!$C$28="×","",IF(AND(踏み台シート!AZ293=1,踏み台シート!AZ507=1),2,IF(踏み台シート!AZ293=1,1,""))),IF(AND(踏み台シート!AZ293=1,踏み台シート!AZ507=1),2,IF(踏み台シート!AZ293=1,1,"")))</f>
        <v/>
      </c>
      <c r="BA83" s="307" t="str">
        <f>IF($BA$8&gt;=DATE(2023,5,8),IF('別紙3-3_要件ﾁｪｯｸﾘｽﾄ(0508以降)'!$C$28="×","",IF(AND(踏み台シート!BA293=1,踏み台シート!BA507=1),2,IF(踏み台シート!BA293=1,1,""))),IF(AND(踏み台シート!BA293=1,踏み台シート!BA507=1),2,IF(踏み台シート!BA293=1,1,"")))</f>
        <v/>
      </c>
      <c r="BB83" s="311" t="str">
        <f t="shared" si="10"/>
        <v/>
      </c>
      <c r="BC83" s="300" t="str">
        <f t="shared" si="11"/>
        <v/>
      </c>
      <c r="BD83" s="300" t="str">
        <f t="shared" si="12"/>
        <v/>
      </c>
    </row>
    <row r="84" spans="1:56" ht="24" hidden="1" customHeight="1">
      <c r="A84" s="307" t="str">
        <f t="shared" si="13"/>
        <v/>
      </c>
      <c r="B84" s="313" t="str">
        <f>IF('別紙3-1_区分⑤所要額内訳'!B86="","",'別紙3-1_区分⑤所要額内訳'!B86)</f>
        <v/>
      </c>
      <c r="C84" s="307" t="str">
        <f>IF('別紙3-1_区分⑤所要額内訳'!C86="","",'別紙3-1_区分⑤所要額内訳'!C86)</f>
        <v/>
      </c>
      <c r="D84" s="307">
        <f>IF($D$8&gt;=DATE(2023,5,8),IF('別紙3-3_要件ﾁｪｯｸﾘｽﾄ(0508以降)'!$C$28="×","",IF(AND(踏み台シート!D294=1,踏み台シート!D508=1),2,IF(踏み台シート!D294=1,1,""))),IF(AND(踏み台シート!D294=1,踏み台シート!D508=1),2,IF(踏み台シート!D294=1,1,"")))</f>
        <v>1</v>
      </c>
      <c r="E84" s="307" t="str">
        <f>IF($E$8&gt;=DATE(2023,5,8),IF('別紙3-3_要件ﾁｪｯｸﾘｽﾄ(0508以降)'!$C$28="×","",IF(AND(踏み台シート!E294=1,踏み台シート!E508=1),2,IF(踏み台シート!E294=1,1,""))),IF(AND(踏み台シート!E294=1,踏み台シート!E508=1),2,IF(踏み台シート!E294=1,1,"")))</f>
        <v/>
      </c>
      <c r="F84" s="307" t="str">
        <f>IF($F$8&gt;=DATE(2023,5,8),IF('別紙3-3_要件ﾁｪｯｸﾘｽﾄ(0508以降)'!$C$28="×","",IF(AND(踏み台シート!F294=1,踏み台シート!F508=1),2,IF(踏み台シート!F294=1,1,""))),IF(AND(踏み台シート!F294=1,踏み台シート!F508=1),2,IF(踏み台シート!F294=1,1,"")))</f>
        <v/>
      </c>
      <c r="G84" s="307" t="str">
        <f>IF($G$8&gt;=DATE(2023,5,8),IF('別紙3-3_要件ﾁｪｯｸﾘｽﾄ(0508以降)'!$C$28="×","",IF(AND(踏み台シート!G294=1,踏み台シート!G508=1),2,IF(踏み台シート!G294=1,1,""))),IF(AND(踏み台シート!G294=1,踏み台シート!G508=1),2,IF(踏み台シート!G294=1,1,"")))</f>
        <v/>
      </c>
      <c r="H84" s="307" t="str">
        <f>IF($H$8&gt;=DATE(2023,5,8),IF('別紙3-3_要件ﾁｪｯｸﾘｽﾄ(0508以降)'!$C$28="×","",IF(AND(踏み台シート!H294=1,踏み台シート!H508=1),2,IF(踏み台シート!H294=1,1,""))),IF(AND(踏み台シート!H294=1,踏み台シート!H508=1),2,IF(踏み台シート!H294=1,1,"")))</f>
        <v/>
      </c>
      <c r="I84" s="307" t="str">
        <f>IF($I$8&gt;=DATE(2023,5,8),IF('別紙3-3_要件ﾁｪｯｸﾘｽﾄ(0508以降)'!$C$28="×","",IF(AND(踏み台シート!I294=1,踏み台シート!I508=1),2,IF(踏み台シート!I294=1,1,""))),IF(AND(踏み台シート!I294=1,踏み台シート!I508=1),2,IF(踏み台シート!I294=1,1,"")))</f>
        <v/>
      </c>
      <c r="J84" s="307" t="str">
        <f>IF($J$8&gt;=DATE(2023,5,8),IF('別紙3-3_要件ﾁｪｯｸﾘｽﾄ(0508以降)'!$C$28="×","",IF(AND(踏み台シート!J294=1,踏み台シート!J508=1),2,IF(踏み台シート!J294=1,1,""))),IF(AND(踏み台シート!J294=1,踏み台シート!J508=1),2,IF(踏み台シート!J294=1,1,"")))</f>
        <v/>
      </c>
      <c r="K84" s="307" t="str">
        <f>IF($K$8&gt;=DATE(2023,5,8),IF('別紙3-3_要件ﾁｪｯｸﾘｽﾄ(0508以降)'!$C$28="×","",IF(AND(踏み台シート!K294=1,踏み台シート!K508=1),2,IF(踏み台シート!K294=1,1,""))),IF(AND(踏み台シート!K294=1,踏み台シート!K508=1),2,IF(踏み台シート!K294=1,1,"")))</f>
        <v/>
      </c>
      <c r="L84" s="307" t="str">
        <f>IF($L$8&gt;=DATE(2023,5,8),IF('別紙3-3_要件ﾁｪｯｸﾘｽﾄ(0508以降)'!$C$28="×","",IF(AND(踏み台シート!L294=1,踏み台シート!L508=1),2,IF(踏み台シート!L294=1,1,""))),IF(AND(踏み台シート!L294=1,踏み台シート!L508=1),2,IF(踏み台シート!L294=1,1,"")))</f>
        <v/>
      </c>
      <c r="M84" s="307" t="str">
        <f>IF($M$8&gt;=DATE(2023,5,8),IF('別紙3-3_要件ﾁｪｯｸﾘｽﾄ(0508以降)'!$C$28="×","",IF(AND(踏み台シート!M294=1,踏み台シート!M508=1),2,IF(踏み台シート!M294=1,1,""))),IF(AND(踏み台シート!M294=1,踏み台シート!M508=1),2,IF(踏み台シート!M294=1,1,"")))</f>
        <v/>
      </c>
      <c r="N84" s="307" t="str">
        <f>IF($N$8&gt;=DATE(2023,5,8),IF('別紙3-3_要件ﾁｪｯｸﾘｽﾄ(0508以降)'!$C$28="×","",IF(AND(踏み台シート!N294=1,踏み台シート!N508=1),2,IF(踏み台シート!N294=1,1,""))),IF(AND(踏み台シート!N294=1,踏み台シート!N508=1),2,IF(踏み台シート!N294=1,1,"")))</f>
        <v/>
      </c>
      <c r="O84" s="307" t="str">
        <f>IF($O$8&gt;=DATE(2023,5,8),IF('別紙3-3_要件ﾁｪｯｸﾘｽﾄ(0508以降)'!$C$28="×","",IF(AND(踏み台シート!O294=1,踏み台シート!O508=1),2,IF(踏み台シート!O294=1,1,""))),IF(AND(踏み台シート!O294=1,踏み台シート!O508=1),2,IF(踏み台シート!O294=1,1,"")))</f>
        <v/>
      </c>
      <c r="P84" s="307" t="str">
        <f>IF($P$8&gt;=DATE(2023,5,8),IF('別紙3-3_要件ﾁｪｯｸﾘｽﾄ(0508以降)'!$C$28="×","",IF(AND(踏み台シート!P294=1,踏み台シート!P508=1),2,IF(踏み台シート!P294=1,1,""))),IF(AND(踏み台シート!P294=1,踏み台シート!P508=1),2,IF(踏み台シート!P294=1,1,"")))</f>
        <v/>
      </c>
      <c r="Q84" s="307" t="str">
        <f>IF($Q$8&gt;=DATE(2023,5,8),IF('別紙3-3_要件ﾁｪｯｸﾘｽﾄ(0508以降)'!$C$28="×","",IF(AND(踏み台シート!Q294=1,踏み台シート!Q508=1),2,IF(踏み台シート!Q294=1,1,""))),IF(AND(踏み台シート!Q294=1,踏み台シート!Q508=1),2,IF(踏み台シート!Q294=1,1,"")))</f>
        <v/>
      </c>
      <c r="R84" s="307" t="str">
        <f>IF($R$8&gt;=DATE(2023,5,8),IF('別紙3-3_要件ﾁｪｯｸﾘｽﾄ(0508以降)'!$C$28="×","",IF(AND(踏み台シート!R294=1,踏み台シート!R508=1),2,IF(踏み台シート!R294=1,1,""))),IF(AND(踏み台シート!R294=1,踏み台シート!R508=1),2,IF(踏み台シート!R294=1,1,"")))</f>
        <v/>
      </c>
      <c r="S84" s="307" t="str">
        <f>IF($S$8&gt;=DATE(2023,5,8),IF('別紙3-3_要件ﾁｪｯｸﾘｽﾄ(0508以降)'!$C$28="×","",IF(AND(踏み台シート!S294=1,踏み台シート!S508=1),2,IF(踏み台シート!S294=1,1,""))),IF(AND(踏み台シート!S294=1,踏み台シート!S508=1),2,IF(踏み台シート!S294=1,1,"")))</f>
        <v/>
      </c>
      <c r="T84" s="307" t="str">
        <f>IF($T$8&gt;=DATE(2023,5,8),IF('別紙3-3_要件ﾁｪｯｸﾘｽﾄ(0508以降)'!$C$28="×","",IF(AND(踏み台シート!T294=1,踏み台シート!T508=1),2,IF(踏み台シート!T294=1,1,""))),IF(AND(踏み台シート!T294=1,踏み台シート!T508=1),2,IF(踏み台シート!T294=1,1,"")))</f>
        <v/>
      </c>
      <c r="U84" s="307" t="str">
        <f>IF($U$8&gt;=DATE(2023,5,8),IF('別紙3-3_要件ﾁｪｯｸﾘｽﾄ(0508以降)'!$C$28="×","",IF(AND(踏み台シート!U294=1,踏み台シート!U508=1),2,IF(踏み台シート!U294=1,1,""))),IF(AND(踏み台シート!U294=1,踏み台シート!U508=1),2,IF(踏み台シート!U294=1,1,"")))</f>
        <v/>
      </c>
      <c r="V84" s="307" t="str">
        <f>IF($V$8&gt;=DATE(2023,5,8),IF('別紙3-3_要件ﾁｪｯｸﾘｽﾄ(0508以降)'!$C$28="×","",IF(AND(踏み台シート!V294=1,踏み台シート!V508=1),2,IF(踏み台シート!V294=1,1,""))),IF(AND(踏み台シート!V294=1,踏み台シート!V508=1),2,IF(踏み台シート!V294=1,1,"")))</f>
        <v/>
      </c>
      <c r="W84" s="307" t="str">
        <f>IF($W$8&gt;=DATE(2023,5,8),IF('別紙3-3_要件ﾁｪｯｸﾘｽﾄ(0508以降)'!$C$28="×","",IF(AND(踏み台シート!W294=1,踏み台シート!W508=1),2,IF(踏み台シート!W294=1,1,""))),IF(AND(踏み台シート!W294=1,踏み台シート!W508=1),2,IF(踏み台シート!W294=1,1,"")))</f>
        <v/>
      </c>
      <c r="X84" s="307" t="str">
        <f>IF($X$8&gt;=DATE(2023,5,8),IF('別紙3-3_要件ﾁｪｯｸﾘｽﾄ(0508以降)'!$C$28="×","",IF(AND(踏み台シート!X294=1,踏み台シート!X508=1),2,IF(踏み台シート!X294=1,1,""))),IF(AND(踏み台シート!X294=1,踏み台シート!X508=1),2,IF(踏み台シート!X294=1,1,"")))</f>
        <v/>
      </c>
      <c r="Y84" s="307" t="str">
        <f>IF($Y$8&gt;=DATE(2023,5,8),IF('別紙3-3_要件ﾁｪｯｸﾘｽﾄ(0508以降)'!$C$28="×","",IF(AND(踏み台シート!Y294=1,踏み台シート!Y508=1),2,IF(踏み台シート!Y294=1,1,""))),IF(AND(踏み台シート!Y294=1,踏み台シート!Y508=1),2,IF(踏み台シート!Y294=1,1,"")))</f>
        <v/>
      </c>
      <c r="Z84" s="307" t="str">
        <f>IF($Z$8&gt;=DATE(2023,5,8),IF('別紙3-3_要件ﾁｪｯｸﾘｽﾄ(0508以降)'!$C$28="×","",IF(AND(踏み台シート!Z294=1,踏み台シート!Z508=1),2,IF(踏み台シート!Z294=1,1,""))),IF(AND(踏み台シート!Z294=1,踏み台シート!Z508=1),2,IF(踏み台シート!Z294=1,1,"")))</f>
        <v/>
      </c>
      <c r="AA84" s="307" t="str">
        <f>IF($AA$8&gt;=DATE(2023,5,8),IF('別紙3-3_要件ﾁｪｯｸﾘｽﾄ(0508以降)'!$C$28="×","",IF(AND(踏み台シート!AA294=1,踏み台シート!AA508=1),2,IF(踏み台シート!AA294=1,1,""))),IF(AND(踏み台シート!AA294=1,踏み台シート!AA508=1),2,IF(踏み台シート!AA294=1,1,"")))</f>
        <v/>
      </c>
      <c r="AB84" s="307" t="str">
        <f>IF($AB$8&gt;=DATE(2023,5,8),IF('別紙3-3_要件ﾁｪｯｸﾘｽﾄ(0508以降)'!$C$28="×","",IF(AND(踏み台シート!AB294=1,踏み台シート!AB508=1),2,IF(踏み台シート!AB294=1,1,""))),IF(AND(踏み台シート!AB294=1,踏み台シート!AB508=1),2,IF(踏み台シート!AB294=1,1,"")))</f>
        <v/>
      </c>
      <c r="AC84" s="307" t="str">
        <f>IF($AC$8&gt;=DATE(2023,5,8),IF('別紙3-3_要件ﾁｪｯｸﾘｽﾄ(0508以降)'!$C$28="×","",IF(AND(踏み台シート!AC294=1,踏み台シート!AC508=1),2,IF(踏み台シート!AC294=1,1,""))),IF(AND(踏み台シート!AC294=1,踏み台シート!AC508=1),2,IF(踏み台シート!AC294=1,1,"")))</f>
        <v/>
      </c>
      <c r="AD84" s="307" t="str">
        <f>IF($AD$8&gt;=DATE(2023,5,8),IF('別紙3-3_要件ﾁｪｯｸﾘｽﾄ(0508以降)'!$C$28="×","",IF(AND(踏み台シート!AD294=1,踏み台シート!AD508=1),2,IF(踏み台シート!AD294=1,1,""))),IF(AND(踏み台シート!AD294=1,踏み台シート!AD508=1),2,IF(踏み台シート!AD294=1,1,"")))</f>
        <v/>
      </c>
      <c r="AE84" s="307" t="str">
        <f>IF($AE$8&gt;=DATE(2023,5,8),IF('別紙3-3_要件ﾁｪｯｸﾘｽﾄ(0508以降)'!$C$28="×","",IF(AND(踏み台シート!AE294=1,踏み台シート!AE508=1),2,IF(踏み台シート!AE294=1,1,""))),IF(AND(踏み台シート!AE294=1,踏み台シート!AE508=1),2,IF(踏み台シート!AE294=1,1,"")))</f>
        <v/>
      </c>
      <c r="AF84" s="307" t="str">
        <f>IF($AF$8&gt;=DATE(2023,5,8),IF('別紙3-3_要件ﾁｪｯｸﾘｽﾄ(0508以降)'!$C$28="×","",IF(AND(踏み台シート!AF294=1,踏み台シート!AF508=1),2,IF(踏み台シート!AF294=1,1,""))),IF(AND(踏み台シート!AF294=1,踏み台シート!AF508=1),2,IF(踏み台シート!AF294=1,1,"")))</f>
        <v/>
      </c>
      <c r="AG84" s="307" t="str">
        <f>IF($AG$8&gt;=DATE(2023,5,8),IF('別紙3-3_要件ﾁｪｯｸﾘｽﾄ(0508以降)'!$C$28="×","",IF(AND(踏み台シート!AG294=1,踏み台シート!AG508=1),2,IF(踏み台シート!AG294=1,1,""))),IF(AND(踏み台シート!AG294=1,踏み台シート!AG508=1),2,IF(踏み台シート!AG294=1,1,"")))</f>
        <v/>
      </c>
      <c r="AH84" s="307" t="str">
        <f>IF($AH$8&gt;=DATE(2023,5,8),IF('別紙3-3_要件ﾁｪｯｸﾘｽﾄ(0508以降)'!$C$28="×","",IF(AND(踏み台シート!AH294=1,踏み台シート!AH508=1),2,IF(踏み台シート!AH294=1,1,""))),IF(AND(踏み台シート!AH294=1,踏み台シート!AH508=1),2,IF(踏み台シート!AH294=1,1,"")))</f>
        <v/>
      </c>
      <c r="AI84" s="307" t="str">
        <f>IF($AI$8&gt;=DATE(2023,5,8),IF('別紙3-3_要件ﾁｪｯｸﾘｽﾄ(0508以降)'!$C$28="×","",IF(AND(踏み台シート!AI294=1,踏み台シート!AI508=1),2,IF(踏み台シート!AI294=1,1,""))),IF(AND(踏み台シート!AI294=1,踏み台シート!AI508=1),2,IF(踏み台シート!AI294=1,1,"")))</f>
        <v/>
      </c>
      <c r="AJ84" s="307" t="str">
        <f>IF($AJ$8&gt;=DATE(2023,5,8),IF('別紙3-3_要件ﾁｪｯｸﾘｽﾄ(0508以降)'!$C$28="×","",IF(AND(踏み台シート!AJ294=1,踏み台シート!AJ508=1),2,IF(踏み台シート!AJ294=1,1,""))),IF(AND(踏み台シート!AJ294=1,踏み台シート!AJ508=1),2,IF(踏み台シート!AJ294=1,1,"")))</f>
        <v/>
      </c>
      <c r="AK84" s="307" t="str">
        <f>IF($AK$8&gt;=DATE(2023,5,8),IF('別紙3-3_要件ﾁｪｯｸﾘｽﾄ(0508以降)'!$C$28="×","",IF(AND(踏み台シート!AK294=1,踏み台シート!AK508=1),2,IF(踏み台シート!AK294=1,1,""))),IF(AND(踏み台シート!AK294=1,踏み台シート!AK508=1),2,IF(踏み台シート!AK294=1,1,"")))</f>
        <v/>
      </c>
      <c r="AL84" s="307" t="str">
        <f>IF($AL$8&gt;=DATE(2023,5,8),IF('別紙3-3_要件ﾁｪｯｸﾘｽﾄ(0508以降)'!$C$28="×","",IF(AND(踏み台シート!AL294=1,踏み台シート!AL508=1),2,IF(踏み台シート!AL294=1,1,""))),IF(AND(踏み台シート!AL294=1,踏み台シート!AL508=1),2,IF(踏み台シート!AL294=1,1,"")))</f>
        <v/>
      </c>
      <c r="AM84" s="307" t="str">
        <f>IF($AM$8&gt;=DATE(2023,5,8),IF('別紙3-3_要件ﾁｪｯｸﾘｽﾄ(0508以降)'!$C$28="×","",IF(AND(踏み台シート!AM294=1,踏み台シート!AM508=1),2,IF(踏み台シート!AM294=1,1,""))),IF(AND(踏み台シート!AM294=1,踏み台シート!AM508=1),2,IF(踏み台シート!AM294=1,1,"")))</f>
        <v/>
      </c>
      <c r="AN84" s="307" t="str">
        <f>IF($AN$8&gt;=DATE(2023,5,8),IF('別紙3-3_要件ﾁｪｯｸﾘｽﾄ(0508以降)'!$C$28="×","",IF(AND(踏み台シート!AN294=1,踏み台シート!AN508=1),2,IF(踏み台シート!AN294=1,1,""))),IF(AND(踏み台シート!AN294=1,踏み台シート!AN508=1),2,IF(踏み台シート!AN294=1,1,"")))</f>
        <v/>
      </c>
      <c r="AO84" s="307" t="str">
        <f>IF($AO$8&gt;=DATE(2023,5,8),IF('別紙3-3_要件ﾁｪｯｸﾘｽﾄ(0508以降)'!$C$28="×","",IF(AND(踏み台シート!AO294=1,踏み台シート!AO508=1),2,IF(踏み台シート!AO294=1,1,""))),IF(AND(踏み台シート!AO294=1,踏み台シート!AO508=1),2,IF(踏み台シート!AO294=1,1,"")))</f>
        <v/>
      </c>
      <c r="AP84" s="307" t="str">
        <f>IF($AP$8&gt;=DATE(2023,5,8),IF('別紙3-3_要件ﾁｪｯｸﾘｽﾄ(0508以降)'!$C$28="×","",IF(AND(踏み台シート!AP294=1,踏み台シート!AP508=1),2,IF(踏み台シート!AP294=1,1,""))),IF(AND(踏み台シート!AP294=1,踏み台シート!AP508=1),2,IF(踏み台シート!AP294=1,1,"")))</f>
        <v/>
      </c>
      <c r="AQ84" s="307" t="str">
        <f>IF($AQ$8&gt;=DATE(2023,5,8),IF('別紙3-3_要件ﾁｪｯｸﾘｽﾄ(0508以降)'!$C$28="×","",IF(AND(踏み台シート!AQ294=1,踏み台シート!AQ508=1),2,IF(踏み台シート!AQ294=1,1,""))),IF(AND(踏み台シート!AQ294=1,踏み台シート!AQ508=1),2,IF(踏み台シート!AQ294=1,1,"")))</f>
        <v/>
      </c>
      <c r="AR84" s="307" t="str">
        <f>IF($AR$8&gt;=DATE(2023,5,8),IF('別紙3-3_要件ﾁｪｯｸﾘｽﾄ(0508以降)'!$C$28="×","",IF(AND(踏み台シート!AR294=1,踏み台シート!AR508=1),2,IF(踏み台シート!AR294=1,1,""))),IF(AND(踏み台シート!AR294=1,踏み台シート!AR508=1),2,IF(踏み台シート!AR294=1,1,"")))</f>
        <v/>
      </c>
      <c r="AS84" s="307" t="str">
        <f>IF($AS$8&gt;=DATE(2023,5,8),IF('別紙3-3_要件ﾁｪｯｸﾘｽﾄ(0508以降)'!$C$28="×","",IF(AND(踏み台シート!AS294=1,踏み台シート!AS508=1),2,IF(踏み台シート!AS294=1,1,""))),IF(AND(踏み台シート!AS294=1,踏み台シート!AS508=1),2,IF(踏み台シート!AS294=1,1,"")))</f>
        <v/>
      </c>
      <c r="AT84" s="307" t="str">
        <f>IF($AT$8&gt;=DATE(2023,5,8),IF('別紙3-3_要件ﾁｪｯｸﾘｽﾄ(0508以降)'!$C$28="×","",IF(AND(踏み台シート!AT294=1,踏み台シート!AT508=1),2,IF(踏み台シート!AT294=1,1,""))),IF(AND(踏み台シート!AT294=1,踏み台シート!AT508=1),2,IF(踏み台シート!AT294=1,1,"")))</f>
        <v/>
      </c>
      <c r="AU84" s="307" t="str">
        <f>IF($AU$8&gt;=DATE(2023,5,8),IF('別紙3-3_要件ﾁｪｯｸﾘｽﾄ(0508以降)'!$C$28="×","",IF(AND(踏み台シート!AU294=1,踏み台シート!AU508=1),2,IF(踏み台シート!AU294=1,1,""))),IF(AND(踏み台シート!AU294=1,踏み台シート!AU508=1),2,IF(踏み台シート!AU294=1,1,"")))</f>
        <v/>
      </c>
      <c r="AV84" s="307" t="str">
        <f>IF($AV$8&gt;=DATE(2023,5,8),IF('別紙3-3_要件ﾁｪｯｸﾘｽﾄ(0508以降)'!$C$28="×","",IF(AND(踏み台シート!AV294=1,踏み台シート!AV508=1),2,IF(踏み台シート!AV294=1,1,""))),IF(AND(踏み台シート!AV294=1,踏み台シート!AV508=1),2,IF(踏み台シート!AV294=1,1,"")))</f>
        <v/>
      </c>
      <c r="AW84" s="307" t="str">
        <f>IF($AW$8&gt;=DATE(2023,5,8),IF('別紙3-3_要件ﾁｪｯｸﾘｽﾄ(0508以降)'!$C$28="×","",IF(AND(踏み台シート!AW294=1,踏み台シート!AW508=1),2,IF(踏み台シート!AW294=1,1,""))),IF(AND(踏み台シート!AW294=1,踏み台シート!AW508=1),2,IF(踏み台シート!AW294=1,1,"")))</f>
        <v/>
      </c>
      <c r="AX84" s="307" t="str">
        <f>IF($AX$8&gt;=DATE(2023,5,8),IF('別紙3-3_要件ﾁｪｯｸﾘｽﾄ(0508以降)'!$C$28="×","",IF(AND(踏み台シート!AX294=1,踏み台シート!AX508=1),2,IF(踏み台シート!AX294=1,1,""))),IF(AND(踏み台シート!AX294=1,踏み台シート!AX508=1),2,IF(踏み台シート!AX294=1,1,"")))</f>
        <v/>
      </c>
      <c r="AY84" s="307" t="str">
        <f>IF($AY$8&gt;=DATE(2023,5,8),IF('別紙3-3_要件ﾁｪｯｸﾘｽﾄ(0508以降)'!$C$28="×","",IF(AND(踏み台シート!AY294=1,踏み台シート!AY508=1),2,IF(踏み台シート!AY294=1,1,""))),IF(AND(踏み台シート!AY294=1,踏み台シート!AY508=1),2,IF(踏み台シート!AY294=1,1,"")))</f>
        <v/>
      </c>
      <c r="AZ84" s="307" t="str">
        <f>IF($AZ$8&gt;=DATE(2023,5,8),IF('別紙3-3_要件ﾁｪｯｸﾘｽﾄ(0508以降)'!$C$28="×","",IF(AND(踏み台シート!AZ294=1,踏み台シート!AZ508=1),2,IF(踏み台シート!AZ294=1,1,""))),IF(AND(踏み台シート!AZ294=1,踏み台シート!AZ508=1),2,IF(踏み台シート!AZ294=1,1,"")))</f>
        <v/>
      </c>
      <c r="BA84" s="307" t="str">
        <f>IF($BA$8&gt;=DATE(2023,5,8),IF('別紙3-3_要件ﾁｪｯｸﾘｽﾄ(0508以降)'!$C$28="×","",IF(AND(踏み台シート!BA294=1,踏み台シート!BA508=1),2,IF(踏み台シート!BA294=1,1,""))),IF(AND(踏み台シート!BA294=1,踏み台シート!BA508=1),2,IF(踏み台シート!BA294=1,1,"")))</f>
        <v/>
      </c>
      <c r="BB84" s="311" t="str">
        <f t="shared" si="10"/>
        <v/>
      </c>
      <c r="BC84" s="300" t="str">
        <f t="shared" si="11"/>
        <v/>
      </c>
      <c r="BD84" s="300" t="str">
        <f t="shared" si="12"/>
        <v/>
      </c>
    </row>
    <row r="85" spans="1:56" ht="24" hidden="1" customHeight="1">
      <c r="A85" s="307" t="str">
        <f t="shared" si="13"/>
        <v/>
      </c>
      <c r="B85" s="313" t="str">
        <f>IF('別紙3-1_区分⑤所要額内訳'!B87="","",'別紙3-1_区分⑤所要額内訳'!B87)</f>
        <v/>
      </c>
      <c r="C85" s="307" t="str">
        <f>IF('別紙3-1_区分⑤所要額内訳'!C87="","",'別紙3-1_区分⑤所要額内訳'!C87)</f>
        <v/>
      </c>
      <c r="D85" s="307">
        <f>IF($D$8&gt;=DATE(2023,5,8),IF('別紙3-3_要件ﾁｪｯｸﾘｽﾄ(0508以降)'!$C$28="×","",IF(AND(踏み台シート!D295=1,踏み台シート!D509=1),2,IF(踏み台シート!D295=1,1,""))),IF(AND(踏み台シート!D295=1,踏み台シート!D509=1),2,IF(踏み台シート!D295=1,1,"")))</f>
        <v>1</v>
      </c>
      <c r="E85" s="307" t="str">
        <f>IF($E$8&gt;=DATE(2023,5,8),IF('別紙3-3_要件ﾁｪｯｸﾘｽﾄ(0508以降)'!$C$28="×","",IF(AND(踏み台シート!E295=1,踏み台シート!E509=1),2,IF(踏み台シート!E295=1,1,""))),IF(AND(踏み台シート!E295=1,踏み台シート!E509=1),2,IF(踏み台シート!E295=1,1,"")))</f>
        <v/>
      </c>
      <c r="F85" s="307" t="str">
        <f>IF($F$8&gt;=DATE(2023,5,8),IF('別紙3-3_要件ﾁｪｯｸﾘｽﾄ(0508以降)'!$C$28="×","",IF(AND(踏み台シート!F295=1,踏み台シート!F509=1),2,IF(踏み台シート!F295=1,1,""))),IF(AND(踏み台シート!F295=1,踏み台シート!F509=1),2,IF(踏み台シート!F295=1,1,"")))</f>
        <v/>
      </c>
      <c r="G85" s="307" t="str">
        <f>IF($G$8&gt;=DATE(2023,5,8),IF('別紙3-3_要件ﾁｪｯｸﾘｽﾄ(0508以降)'!$C$28="×","",IF(AND(踏み台シート!G295=1,踏み台シート!G509=1),2,IF(踏み台シート!G295=1,1,""))),IF(AND(踏み台シート!G295=1,踏み台シート!G509=1),2,IF(踏み台シート!G295=1,1,"")))</f>
        <v/>
      </c>
      <c r="H85" s="307" t="str">
        <f>IF($H$8&gt;=DATE(2023,5,8),IF('別紙3-3_要件ﾁｪｯｸﾘｽﾄ(0508以降)'!$C$28="×","",IF(AND(踏み台シート!H295=1,踏み台シート!H509=1),2,IF(踏み台シート!H295=1,1,""))),IF(AND(踏み台シート!H295=1,踏み台シート!H509=1),2,IF(踏み台シート!H295=1,1,"")))</f>
        <v/>
      </c>
      <c r="I85" s="307" t="str">
        <f>IF($I$8&gt;=DATE(2023,5,8),IF('別紙3-3_要件ﾁｪｯｸﾘｽﾄ(0508以降)'!$C$28="×","",IF(AND(踏み台シート!I295=1,踏み台シート!I509=1),2,IF(踏み台シート!I295=1,1,""))),IF(AND(踏み台シート!I295=1,踏み台シート!I509=1),2,IF(踏み台シート!I295=1,1,"")))</f>
        <v/>
      </c>
      <c r="J85" s="307" t="str">
        <f>IF($J$8&gt;=DATE(2023,5,8),IF('別紙3-3_要件ﾁｪｯｸﾘｽﾄ(0508以降)'!$C$28="×","",IF(AND(踏み台シート!J295=1,踏み台シート!J509=1),2,IF(踏み台シート!J295=1,1,""))),IF(AND(踏み台シート!J295=1,踏み台シート!J509=1),2,IF(踏み台シート!J295=1,1,"")))</f>
        <v/>
      </c>
      <c r="K85" s="307" t="str">
        <f>IF($K$8&gt;=DATE(2023,5,8),IF('別紙3-3_要件ﾁｪｯｸﾘｽﾄ(0508以降)'!$C$28="×","",IF(AND(踏み台シート!K295=1,踏み台シート!K509=1),2,IF(踏み台シート!K295=1,1,""))),IF(AND(踏み台シート!K295=1,踏み台シート!K509=1),2,IF(踏み台シート!K295=1,1,"")))</f>
        <v/>
      </c>
      <c r="L85" s="307" t="str">
        <f>IF($L$8&gt;=DATE(2023,5,8),IF('別紙3-3_要件ﾁｪｯｸﾘｽﾄ(0508以降)'!$C$28="×","",IF(AND(踏み台シート!L295=1,踏み台シート!L509=1),2,IF(踏み台シート!L295=1,1,""))),IF(AND(踏み台シート!L295=1,踏み台シート!L509=1),2,IF(踏み台シート!L295=1,1,"")))</f>
        <v/>
      </c>
      <c r="M85" s="307" t="str">
        <f>IF($M$8&gt;=DATE(2023,5,8),IF('別紙3-3_要件ﾁｪｯｸﾘｽﾄ(0508以降)'!$C$28="×","",IF(AND(踏み台シート!M295=1,踏み台シート!M509=1),2,IF(踏み台シート!M295=1,1,""))),IF(AND(踏み台シート!M295=1,踏み台シート!M509=1),2,IF(踏み台シート!M295=1,1,"")))</f>
        <v/>
      </c>
      <c r="N85" s="307" t="str">
        <f>IF($N$8&gt;=DATE(2023,5,8),IF('別紙3-3_要件ﾁｪｯｸﾘｽﾄ(0508以降)'!$C$28="×","",IF(AND(踏み台シート!N295=1,踏み台シート!N509=1),2,IF(踏み台シート!N295=1,1,""))),IF(AND(踏み台シート!N295=1,踏み台シート!N509=1),2,IF(踏み台シート!N295=1,1,"")))</f>
        <v/>
      </c>
      <c r="O85" s="307" t="str">
        <f>IF($O$8&gt;=DATE(2023,5,8),IF('別紙3-3_要件ﾁｪｯｸﾘｽﾄ(0508以降)'!$C$28="×","",IF(AND(踏み台シート!O295=1,踏み台シート!O509=1),2,IF(踏み台シート!O295=1,1,""))),IF(AND(踏み台シート!O295=1,踏み台シート!O509=1),2,IF(踏み台シート!O295=1,1,"")))</f>
        <v/>
      </c>
      <c r="P85" s="307" t="str">
        <f>IF($P$8&gt;=DATE(2023,5,8),IF('別紙3-3_要件ﾁｪｯｸﾘｽﾄ(0508以降)'!$C$28="×","",IF(AND(踏み台シート!P295=1,踏み台シート!P509=1),2,IF(踏み台シート!P295=1,1,""))),IF(AND(踏み台シート!P295=1,踏み台シート!P509=1),2,IF(踏み台シート!P295=1,1,"")))</f>
        <v/>
      </c>
      <c r="Q85" s="307" t="str">
        <f>IF($Q$8&gt;=DATE(2023,5,8),IF('別紙3-3_要件ﾁｪｯｸﾘｽﾄ(0508以降)'!$C$28="×","",IF(AND(踏み台シート!Q295=1,踏み台シート!Q509=1),2,IF(踏み台シート!Q295=1,1,""))),IF(AND(踏み台シート!Q295=1,踏み台シート!Q509=1),2,IF(踏み台シート!Q295=1,1,"")))</f>
        <v/>
      </c>
      <c r="R85" s="307" t="str">
        <f>IF($R$8&gt;=DATE(2023,5,8),IF('別紙3-3_要件ﾁｪｯｸﾘｽﾄ(0508以降)'!$C$28="×","",IF(AND(踏み台シート!R295=1,踏み台シート!R509=1),2,IF(踏み台シート!R295=1,1,""))),IF(AND(踏み台シート!R295=1,踏み台シート!R509=1),2,IF(踏み台シート!R295=1,1,"")))</f>
        <v/>
      </c>
      <c r="S85" s="307" t="str">
        <f>IF($S$8&gt;=DATE(2023,5,8),IF('別紙3-3_要件ﾁｪｯｸﾘｽﾄ(0508以降)'!$C$28="×","",IF(AND(踏み台シート!S295=1,踏み台シート!S509=1),2,IF(踏み台シート!S295=1,1,""))),IF(AND(踏み台シート!S295=1,踏み台シート!S509=1),2,IF(踏み台シート!S295=1,1,"")))</f>
        <v/>
      </c>
      <c r="T85" s="307" t="str">
        <f>IF($T$8&gt;=DATE(2023,5,8),IF('別紙3-3_要件ﾁｪｯｸﾘｽﾄ(0508以降)'!$C$28="×","",IF(AND(踏み台シート!T295=1,踏み台シート!T509=1),2,IF(踏み台シート!T295=1,1,""))),IF(AND(踏み台シート!T295=1,踏み台シート!T509=1),2,IF(踏み台シート!T295=1,1,"")))</f>
        <v/>
      </c>
      <c r="U85" s="307" t="str">
        <f>IF($U$8&gt;=DATE(2023,5,8),IF('別紙3-3_要件ﾁｪｯｸﾘｽﾄ(0508以降)'!$C$28="×","",IF(AND(踏み台シート!U295=1,踏み台シート!U509=1),2,IF(踏み台シート!U295=1,1,""))),IF(AND(踏み台シート!U295=1,踏み台シート!U509=1),2,IF(踏み台シート!U295=1,1,"")))</f>
        <v/>
      </c>
      <c r="V85" s="307" t="str">
        <f>IF($V$8&gt;=DATE(2023,5,8),IF('別紙3-3_要件ﾁｪｯｸﾘｽﾄ(0508以降)'!$C$28="×","",IF(AND(踏み台シート!V295=1,踏み台シート!V509=1),2,IF(踏み台シート!V295=1,1,""))),IF(AND(踏み台シート!V295=1,踏み台シート!V509=1),2,IF(踏み台シート!V295=1,1,"")))</f>
        <v/>
      </c>
      <c r="W85" s="307" t="str">
        <f>IF($W$8&gt;=DATE(2023,5,8),IF('別紙3-3_要件ﾁｪｯｸﾘｽﾄ(0508以降)'!$C$28="×","",IF(AND(踏み台シート!W295=1,踏み台シート!W509=1),2,IF(踏み台シート!W295=1,1,""))),IF(AND(踏み台シート!W295=1,踏み台シート!W509=1),2,IF(踏み台シート!W295=1,1,"")))</f>
        <v/>
      </c>
      <c r="X85" s="307" t="str">
        <f>IF($X$8&gt;=DATE(2023,5,8),IF('別紙3-3_要件ﾁｪｯｸﾘｽﾄ(0508以降)'!$C$28="×","",IF(AND(踏み台シート!X295=1,踏み台シート!X509=1),2,IF(踏み台シート!X295=1,1,""))),IF(AND(踏み台シート!X295=1,踏み台シート!X509=1),2,IF(踏み台シート!X295=1,1,"")))</f>
        <v/>
      </c>
      <c r="Y85" s="307" t="str">
        <f>IF($Y$8&gt;=DATE(2023,5,8),IF('別紙3-3_要件ﾁｪｯｸﾘｽﾄ(0508以降)'!$C$28="×","",IF(AND(踏み台シート!Y295=1,踏み台シート!Y509=1),2,IF(踏み台シート!Y295=1,1,""))),IF(AND(踏み台シート!Y295=1,踏み台シート!Y509=1),2,IF(踏み台シート!Y295=1,1,"")))</f>
        <v/>
      </c>
      <c r="Z85" s="307" t="str">
        <f>IF($Z$8&gt;=DATE(2023,5,8),IF('別紙3-3_要件ﾁｪｯｸﾘｽﾄ(0508以降)'!$C$28="×","",IF(AND(踏み台シート!Z295=1,踏み台シート!Z509=1),2,IF(踏み台シート!Z295=1,1,""))),IF(AND(踏み台シート!Z295=1,踏み台シート!Z509=1),2,IF(踏み台シート!Z295=1,1,"")))</f>
        <v/>
      </c>
      <c r="AA85" s="307" t="str">
        <f>IF($AA$8&gt;=DATE(2023,5,8),IF('別紙3-3_要件ﾁｪｯｸﾘｽﾄ(0508以降)'!$C$28="×","",IF(AND(踏み台シート!AA295=1,踏み台シート!AA509=1),2,IF(踏み台シート!AA295=1,1,""))),IF(AND(踏み台シート!AA295=1,踏み台シート!AA509=1),2,IF(踏み台シート!AA295=1,1,"")))</f>
        <v/>
      </c>
      <c r="AB85" s="307" t="str">
        <f>IF($AB$8&gt;=DATE(2023,5,8),IF('別紙3-3_要件ﾁｪｯｸﾘｽﾄ(0508以降)'!$C$28="×","",IF(AND(踏み台シート!AB295=1,踏み台シート!AB509=1),2,IF(踏み台シート!AB295=1,1,""))),IF(AND(踏み台シート!AB295=1,踏み台シート!AB509=1),2,IF(踏み台シート!AB295=1,1,"")))</f>
        <v/>
      </c>
      <c r="AC85" s="307" t="str">
        <f>IF($AC$8&gt;=DATE(2023,5,8),IF('別紙3-3_要件ﾁｪｯｸﾘｽﾄ(0508以降)'!$C$28="×","",IF(AND(踏み台シート!AC295=1,踏み台シート!AC509=1),2,IF(踏み台シート!AC295=1,1,""))),IF(AND(踏み台シート!AC295=1,踏み台シート!AC509=1),2,IF(踏み台シート!AC295=1,1,"")))</f>
        <v/>
      </c>
      <c r="AD85" s="307" t="str">
        <f>IF($AD$8&gt;=DATE(2023,5,8),IF('別紙3-3_要件ﾁｪｯｸﾘｽﾄ(0508以降)'!$C$28="×","",IF(AND(踏み台シート!AD295=1,踏み台シート!AD509=1),2,IF(踏み台シート!AD295=1,1,""))),IF(AND(踏み台シート!AD295=1,踏み台シート!AD509=1),2,IF(踏み台シート!AD295=1,1,"")))</f>
        <v/>
      </c>
      <c r="AE85" s="307" t="str">
        <f>IF($AE$8&gt;=DATE(2023,5,8),IF('別紙3-3_要件ﾁｪｯｸﾘｽﾄ(0508以降)'!$C$28="×","",IF(AND(踏み台シート!AE295=1,踏み台シート!AE509=1),2,IF(踏み台シート!AE295=1,1,""))),IF(AND(踏み台シート!AE295=1,踏み台シート!AE509=1),2,IF(踏み台シート!AE295=1,1,"")))</f>
        <v/>
      </c>
      <c r="AF85" s="307" t="str">
        <f>IF($AF$8&gt;=DATE(2023,5,8),IF('別紙3-3_要件ﾁｪｯｸﾘｽﾄ(0508以降)'!$C$28="×","",IF(AND(踏み台シート!AF295=1,踏み台シート!AF509=1),2,IF(踏み台シート!AF295=1,1,""))),IF(AND(踏み台シート!AF295=1,踏み台シート!AF509=1),2,IF(踏み台シート!AF295=1,1,"")))</f>
        <v/>
      </c>
      <c r="AG85" s="307" t="str">
        <f>IF($AG$8&gt;=DATE(2023,5,8),IF('別紙3-3_要件ﾁｪｯｸﾘｽﾄ(0508以降)'!$C$28="×","",IF(AND(踏み台シート!AG295=1,踏み台シート!AG509=1),2,IF(踏み台シート!AG295=1,1,""))),IF(AND(踏み台シート!AG295=1,踏み台シート!AG509=1),2,IF(踏み台シート!AG295=1,1,"")))</f>
        <v/>
      </c>
      <c r="AH85" s="307" t="str">
        <f>IF($AH$8&gt;=DATE(2023,5,8),IF('別紙3-3_要件ﾁｪｯｸﾘｽﾄ(0508以降)'!$C$28="×","",IF(AND(踏み台シート!AH295=1,踏み台シート!AH509=1),2,IF(踏み台シート!AH295=1,1,""))),IF(AND(踏み台シート!AH295=1,踏み台シート!AH509=1),2,IF(踏み台シート!AH295=1,1,"")))</f>
        <v/>
      </c>
      <c r="AI85" s="307" t="str">
        <f>IF($AI$8&gt;=DATE(2023,5,8),IF('別紙3-3_要件ﾁｪｯｸﾘｽﾄ(0508以降)'!$C$28="×","",IF(AND(踏み台シート!AI295=1,踏み台シート!AI509=1),2,IF(踏み台シート!AI295=1,1,""))),IF(AND(踏み台シート!AI295=1,踏み台シート!AI509=1),2,IF(踏み台シート!AI295=1,1,"")))</f>
        <v/>
      </c>
      <c r="AJ85" s="307" t="str">
        <f>IF($AJ$8&gt;=DATE(2023,5,8),IF('別紙3-3_要件ﾁｪｯｸﾘｽﾄ(0508以降)'!$C$28="×","",IF(AND(踏み台シート!AJ295=1,踏み台シート!AJ509=1),2,IF(踏み台シート!AJ295=1,1,""))),IF(AND(踏み台シート!AJ295=1,踏み台シート!AJ509=1),2,IF(踏み台シート!AJ295=1,1,"")))</f>
        <v/>
      </c>
      <c r="AK85" s="307" t="str">
        <f>IF($AK$8&gt;=DATE(2023,5,8),IF('別紙3-3_要件ﾁｪｯｸﾘｽﾄ(0508以降)'!$C$28="×","",IF(AND(踏み台シート!AK295=1,踏み台シート!AK509=1),2,IF(踏み台シート!AK295=1,1,""))),IF(AND(踏み台シート!AK295=1,踏み台シート!AK509=1),2,IF(踏み台シート!AK295=1,1,"")))</f>
        <v/>
      </c>
      <c r="AL85" s="307" t="str">
        <f>IF($AL$8&gt;=DATE(2023,5,8),IF('別紙3-3_要件ﾁｪｯｸﾘｽﾄ(0508以降)'!$C$28="×","",IF(AND(踏み台シート!AL295=1,踏み台シート!AL509=1),2,IF(踏み台シート!AL295=1,1,""))),IF(AND(踏み台シート!AL295=1,踏み台シート!AL509=1),2,IF(踏み台シート!AL295=1,1,"")))</f>
        <v/>
      </c>
      <c r="AM85" s="307" t="str">
        <f>IF($AM$8&gt;=DATE(2023,5,8),IF('別紙3-3_要件ﾁｪｯｸﾘｽﾄ(0508以降)'!$C$28="×","",IF(AND(踏み台シート!AM295=1,踏み台シート!AM509=1),2,IF(踏み台シート!AM295=1,1,""))),IF(AND(踏み台シート!AM295=1,踏み台シート!AM509=1),2,IF(踏み台シート!AM295=1,1,"")))</f>
        <v/>
      </c>
      <c r="AN85" s="307" t="str">
        <f>IF($AN$8&gt;=DATE(2023,5,8),IF('別紙3-3_要件ﾁｪｯｸﾘｽﾄ(0508以降)'!$C$28="×","",IF(AND(踏み台シート!AN295=1,踏み台シート!AN509=1),2,IF(踏み台シート!AN295=1,1,""))),IF(AND(踏み台シート!AN295=1,踏み台シート!AN509=1),2,IF(踏み台シート!AN295=1,1,"")))</f>
        <v/>
      </c>
      <c r="AO85" s="307" t="str">
        <f>IF($AO$8&gt;=DATE(2023,5,8),IF('別紙3-3_要件ﾁｪｯｸﾘｽﾄ(0508以降)'!$C$28="×","",IF(AND(踏み台シート!AO295=1,踏み台シート!AO509=1),2,IF(踏み台シート!AO295=1,1,""))),IF(AND(踏み台シート!AO295=1,踏み台シート!AO509=1),2,IF(踏み台シート!AO295=1,1,"")))</f>
        <v/>
      </c>
      <c r="AP85" s="307" t="str">
        <f>IF($AP$8&gt;=DATE(2023,5,8),IF('別紙3-3_要件ﾁｪｯｸﾘｽﾄ(0508以降)'!$C$28="×","",IF(AND(踏み台シート!AP295=1,踏み台シート!AP509=1),2,IF(踏み台シート!AP295=1,1,""))),IF(AND(踏み台シート!AP295=1,踏み台シート!AP509=1),2,IF(踏み台シート!AP295=1,1,"")))</f>
        <v/>
      </c>
      <c r="AQ85" s="307" t="str">
        <f>IF($AQ$8&gt;=DATE(2023,5,8),IF('別紙3-3_要件ﾁｪｯｸﾘｽﾄ(0508以降)'!$C$28="×","",IF(AND(踏み台シート!AQ295=1,踏み台シート!AQ509=1),2,IF(踏み台シート!AQ295=1,1,""))),IF(AND(踏み台シート!AQ295=1,踏み台シート!AQ509=1),2,IF(踏み台シート!AQ295=1,1,"")))</f>
        <v/>
      </c>
      <c r="AR85" s="307" t="str">
        <f>IF($AR$8&gt;=DATE(2023,5,8),IF('別紙3-3_要件ﾁｪｯｸﾘｽﾄ(0508以降)'!$C$28="×","",IF(AND(踏み台シート!AR295=1,踏み台シート!AR509=1),2,IF(踏み台シート!AR295=1,1,""))),IF(AND(踏み台シート!AR295=1,踏み台シート!AR509=1),2,IF(踏み台シート!AR295=1,1,"")))</f>
        <v/>
      </c>
      <c r="AS85" s="307" t="str">
        <f>IF($AS$8&gt;=DATE(2023,5,8),IF('別紙3-3_要件ﾁｪｯｸﾘｽﾄ(0508以降)'!$C$28="×","",IF(AND(踏み台シート!AS295=1,踏み台シート!AS509=1),2,IF(踏み台シート!AS295=1,1,""))),IF(AND(踏み台シート!AS295=1,踏み台シート!AS509=1),2,IF(踏み台シート!AS295=1,1,"")))</f>
        <v/>
      </c>
      <c r="AT85" s="307" t="str">
        <f>IF($AT$8&gt;=DATE(2023,5,8),IF('別紙3-3_要件ﾁｪｯｸﾘｽﾄ(0508以降)'!$C$28="×","",IF(AND(踏み台シート!AT295=1,踏み台シート!AT509=1),2,IF(踏み台シート!AT295=1,1,""))),IF(AND(踏み台シート!AT295=1,踏み台シート!AT509=1),2,IF(踏み台シート!AT295=1,1,"")))</f>
        <v/>
      </c>
      <c r="AU85" s="307" t="str">
        <f>IF($AU$8&gt;=DATE(2023,5,8),IF('別紙3-3_要件ﾁｪｯｸﾘｽﾄ(0508以降)'!$C$28="×","",IF(AND(踏み台シート!AU295=1,踏み台シート!AU509=1),2,IF(踏み台シート!AU295=1,1,""))),IF(AND(踏み台シート!AU295=1,踏み台シート!AU509=1),2,IF(踏み台シート!AU295=1,1,"")))</f>
        <v/>
      </c>
      <c r="AV85" s="307" t="str">
        <f>IF($AV$8&gt;=DATE(2023,5,8),IF('別紙3-3_要件ﾁｪｯｸﾘｽﾄ(0508以降)'!$C$28="×","",IF(AND(踏み台シート!AV295=1,踏み台シート!AV509=1),2,IF(踏み台シート!AV295=1,1,""))),IF(AND(踏み台シート!AV295=1,踏み台シート!AV509=1),2,IF(踏み台シート!AV295=1,1,"")))</f>
        <v/>
      </c>
      <c r="AW85" s="307" t="str">
        <f>IF($AW$8&gt;=DATE(2023,5,8),IF('別紙3-3_要件ﾁｪｯｸﾘｽﾄ(0508以降)'!$C$28="×","",IF(AND(踏み台シート!AW295=1,踏み台シート!AW509=1),2,IF(踏み台シート!AW295=1,1,""))),IF(AND(踏み台シート!AW295=1,踏み台シート!AW509=1),2,IF(踏み台シート!AW295=1,1,"")))</f>
        <v/>
      </c>
      <c r="AX85" s="307" t="str">
        <f>IF($AX$8&gt;=DATE(2023,5,8),IF('別紙3-3_要件ﾁｪｯｸﾘｽﾄ(0508以降)'!$C$28="×","",IF(AND(踏み台シート!AX295=1,踏み台シート!AX509=1),2,IF(踏み台シート!AX295=1,1,""))),IF(AND(踏み台シート!AX295=1,踏み台シート!AX509=1),2,IF(踏み台シート!AX295=1,1,"")))</f>
        <v/>
      </c>
      <c r="AY85" s="307" t="str">
        <f>IF($AY$8&gt;=DATE(2023,5,8),IF('別紙3-3_要件ﾁｪｯｸﾘｽﾄ(0508以降)'!$C$28="×","",IF(AND(踏み台シート!AY295=1,踏み台シート!AY509=1),2,IF(踏み台シート!AY295=1,1,""))),IF(AND(踏み台シート!AY295=1,踏み台シート!AY509=1),2,IF(踏み台シート!AY295=1,1,"")))</f>
        <v/>
      </c>
      <c r="AZ85" s="307" t="str">
        <f>IF($AZ$8&gt;=DATE(2023,5,8),IF('別紙3-3_要件ﾁｪｯｸﾘｽﾄ(0508以降)'!$C$28="×","",IF(AND(踏み台シート!AZ295=1,踏み台シート!AZ509=1),2,IF(踏み台シート!AZ295=1,1,""))),IF(AND(踏み台シート!AZ295=1,踏み台シート!AZ509=1),2,IF(踏み台シート!AZ295=1,1,"")))</f>
        <v/>
      </c>
      <c r="BA85" s="307" t="str">
        <f>IF($BA$8&gt;=DATE(2023,5,8),IF('別紙3-3_要件ﾁｪｯｸﾘｽﾄ(0508以降)'!$C$28="×","",IF(AND(踏み台シート!BA295=1,踏み台シート!BA509=1),2,IF(踏み台シート!BA295=1,1,""))),IF(AND(踏み台シート!BA295=1,踏み台シート!BA509=1),2,IF(踏み台シート!BA295=1,1,"")))</f>
        <v/>
      </c>
      <c r="BB85" s="311" t="str">
        <f t="shared" si="10"/>
        <v/>
      </c>
      <c r="BC85" s="300" t="str">
        <f t="shared" si="11"/>
        <v/>
      </c>
      <c r="BD85" s="300" t="str">
        <f t="shared" si="12"/>
        <v/>
      </c>
    </row>
    <row r="86" spans="1:56" ht="24" hidden="1" customHeight="1">
      <c r="A86" s="307" t="str">
        <f t="shared" si="13"/>
        <v/>
      </c>
      <c r="B86" s="313" t="str">
        <f>IF('別紙3-1_区分⑤所要額内訳'!B88="","",'別紙3-1_区分⑤所要額内訳'!B88)</f>
        <v/>
      </c>
      <c r="C86" s="307" t="str">
        <f>IF('別紙3-1_区分⑤所要額内訳'!C88="","",'別紙3-1_区分⑤所要額内訳'!C88)</f>
        <v/>
      </c>
      <c r="D86" s="307">
        <f>IF($D$8&gt;=DATE(2023,5,8),IF('別紙3-3_要件ﾁｪｯｸﾘｽﾄ(0508以降)'!$C$28="×","",IF(AND(踏み台シート!D296=1,踏み台シート!D510=1),2,IF(踏み台シート!D296=1,1,""))),IF(AND(踏み台シート!D296=1,踏み台シート!D510=1),2,IF(踏み台シート!D296=1,1,"")))</f>
        <v>1</v>
      </c>
      <c r="E86" s="307" t="str">
        <f>IF($E$8&gt;=DATE(2023,5,8),IF('別紙3-3_要件ﾁｪｯｸﾘｽﾄ(0508以降)'!$C$28="×","",IF(AND(踏み台シート!E296=1,踏み台シート!E510=1),2,IF(踏み台シート!E296=1,1,""))),IF(AND(踏み台シート!E296=1,踏み台シート!E510=1),2,IF(踏み台シート!E296=1,1,"")))</f>
        <v/>
      </c>
      <c r="F86" s="307" t="str">
        <f>IF($F$8&gt;=DATE(2023,5,8),IF('別紙3-3_要件ﾁｪｯｸﾘｽﾄ(0508以降)'!$C$28="×","",IF(AND(踏み台シート!F296=1,踏み台シート!F510=1),2,IF(踏み台シート!F296=1,1,""))),IF(AND(踏み台シート!F296=1,踏み台シート!F510=1),2,IF(踏み台シート!F296=1,1,"")))</f>
        <v/>
      </c>
      <c r="G86" s="307" t="str">
        <f>IF($G$8&gt;=DATE(2023,5,8),IF('別紙3-3_要件ﾁｪｯｸﾘｽﾄ(0508以降)'!$C$28="×","",IF(AND(踏み台シート!G296=1,踏み台シート!G510=1),2,IF(踏み台シート!G296=1,1,""))),IF(AND(踏み台シート!G296=1,踏み台シート!G510=1),2,IF(踏み台シート!G296=1,1,"")))</f>
        <v/>
      </c>
      <c r="H86" s="307" t="str">
        <f>IF($H$8&gt;=DATE(2023,5,8),IF('別紙3-3_要件ﾁｪｯｸﾘｽﾄ(0508以降)'!$C$28="×","",IF(AND(踏み台シート!H296=1,踏み台シート!H510=1),2,IF(踏み台シート!H296=1,1,""))),IF(AND(踏み台シート!H296=1,踏み台シート!H510=1),2,IF(踏み台シート!H296=1,1,"")))</f>
        <v/>
      </c>
      <c r="I86" s="307" t="str">
        <f>IF($I$8&gt;=DATE(2023,5,8),IF('別紙3-3_要件ﾁｪｯｸﾘｽﾄ(0508以降)'!$C$28="×","",IF(AND(踏み台シート!I296=1,踏み台シート!I510=1),2,IF(踏み台シート!I296=1,1,""))),IF(AND(踏み台シート!I296=1,踏み台シート!I510=1),2,IF(踏み台シート!I296=1,1,"")))</f>
        <v/>
      </c>
      <c r="J86" s="307" t="str">
        <f>IF($J$8&gt;=DATE(2023,5,8),IF('別紙3-3_要件ﾁｪｯｸﾘｽﾄ(0508以降)'!$C$28="×","",IF(AND(踏み台シート!J296=1,踏み台シート!J510=1),2,IF(踏み台シート!J296=1,1,""))),IF(AND(踏み台シート!J296=1,踏み台シート!J510=1),2,IF(踏み台シート!J296=1,1,"")))</f>
        <v/>
      </c>
      <c r="K86" s="307" t="str">
        <f>IF($K$8&gt;=DATE(2023,5,8),IF('別紙3-3_要件ﾁｪｯｸﾘｽﾄ(0508以降)'!$C$28="×","",IF(AND(踏み台シート!K296=1,踏み台シート!K510=1),2,IF(踏み台シート!K296=1,1,""))),IF(AND(踏み台シート!K296=1,踏み台シート!K510=1),2,IF(踏み台シート!K296=1,1,"")))</f>
        <v/>
      </c>
      <c r="L86" s="307" t="str">
        <f>IF($L$8&gt;=DATE(2023,5,8),IF('別紙3-3_要件ﾁｪｯｸﾘｽﾄ(0508以降)'!$C$28="×","",IF(AND(踏み台シート!L296=1,踏み台シート!L510=1),2,IF(踏み台シート!L296=1,1,""))),IF(AND(踏み台シート!L296=1,踏み台シート!L510=1),2,IF(踏み台シート!L296=1,1,"")))</f>
        <v/>
      </c>
      <c r="M86" s="307" t="str">
        <f>IF($M$8&gt;=DATE(2023,5,8),IF('別紙3-3_要件ﾁｪｯｸﾘｽﾄ(0508以降)'!$C$28="×","",IF(AND(踏み台シート!M296=1,踏み台シート!M510=1),2,IF(踏み台シート!M296=1,1,""))),IF(AND(踏み台シート!M296=1,踏み台シート!M510=1),2,IF(踏み台シート!M296=1,1,"")))</f>
        <v/>
      </c>
      <c r="N86" s="307" t="str">
        <f>IF($N$8&gt;=DATE(2023,5,8),IF('別紙3-3_要件ﾁｪｯｸﾘｽﾄ(0508以降)'!$C$28="×","",IF(AND(踏み台シート!N296=1,踏み台シート!N510=1),2,IF(踏み台シート!N296=1,1,""))),IF(AND(踏み台シート!N296=1,踏み台シート!N510=1),2,IF(踏み台シート!N296=1,1,"")))</f>
        <v/>
      </c>
      <c r="O86" s="307" t="str">
        <f>IF($O$8&gt;=DATE(2023,5,8),IF('別紙3-3_要件ﾁｪｯｸﾘｽﾄ(0508以降)'!$C$28="×","",IF(AND(踏み台シート!O296=1,踏み台シート!O510=1),2,IF(踏み台シート!O296=1,1,""))),IF(AND(踏み台シート!O296=1,踏み台シート!O510=1),2,IF(踏み台シート!O296=1,1,"")))</f>
        <v/>
      </c>
      <c r="P86" s="307" t="str">
        <f>IF($P$8&gt;=DATE(2023,5,8),IF('別紙3-3_要件ﾁｪｯｸﾘｽﾄ(0508以降)'!$C$28="×","",IF(AND(踏み台シート!P296=1,踏み台シート!P510=1),2,IF(踏み台シート!P296=1,1,""))),IF(AND(踏み台シート!P296=1,踏み台シート!P510=1),2,IF(踏み台シート!P296=1,1,"")))</f>
        <v/>
      </c>
      <c r="Q86" s="307" t="str">
        <f>IF($Q$8&gt;=DATE(2023,5,8),IF('別紙3-3_要件ﾁｪｯｸﾘｽﾄ(0508以降)'!$C$28="×","",IF(AND(踏み台シート!Q296=1,踏み台シート!Q510=1),2,IF(踏み台シート!Q296=1,1,""))),IF(AND(踏み台シート!Q296=1,踏み台シート!Q510=1),2,IF(踏み台シート!Q296=1,1,"")))</f>
        <v/>
      </c>
      <c r="R86" s="307" t="str">
        <f>IF($R$8&gt;=DATE(2023,5,8),IF('別紙3-3_要件ﾁｪｯｸﾘｽﾄ(0508以降)'!$C$28="×","",IF(AND(踏み台シート!R296=1,踏み台シート!R510=1),2,IF(踏み台シート!R296=1,1,""))),IF(AND(踏み台シート!R296=1,踏み台シート!R510=1),2,IF(踏み台シート!R296=1,1,"")))</f>
        <v/>
      </c>
      <c r="S86" s="307" t="str">
        <f>IF($S$8&gt;=DATE(2023,5,8),IF('別紙3-3_要件ﾁｪｯｸﾘｽﾄ(0508以降)'!$C$28="×","",IF(AND(踏み台シート!S296=1,踏み台シート!S510=1),2,IF(踏み台シート!S296=1,1,""))),IF(AND(踏み台シート!S296=1,踏み台シート!S510=1),2,IF(踏み台シート!S296=1,1,"")))</f>
        <v/>
      </c>
      <c r="T86" s="307" t="str">
        <f>IF($T$8&gt;=DATE(2023,5,8),IF('別紙3-3_要件ﾁｪｯｸﾘｽﾄ(0508以降)'!$C$28="×","",IF(AND(踏み台シート!T296=1,踏み台シート!T510=1),2,IF(踏み台シート!T296=1,1,""))),IF(AND(踏み台シート!T296=1,踏み台シート!T510=1),2,IF(踏み台シート!T296=1,1,"")))</f>
        <v/>
      </c>
      <c r="U86" s="307" t="str">
        <f>IF($U$8&gt;=DATE(2023,5,8),IF('別紙3-3_要件ﾁｪｯｸﾘｽﾄ(0508以降)'!$C$28="×","",IF(AND(踏み台シート!U296=1,踏み台シート!U510=1),2,IF(踏み台シート!U296=1,1,""))),IF(AND(踏み台シート!U296=1,踏み台シート!U510=1),2,IF(踏み台シート!U296=1,1,"")))</f>
        <v/>
      </c>
      <c r="V86" s="307" t="str">
        <f>IF($V$8&gt;=DATE(2023,5,8),IF('別紙3-3_要件ﾁｪｯｸﾘｽﾄ(0508以降)'!$C$28="×","",IF(AND(踏み台シート!V296=1,踏み台シート!V510=1),2,IF(踏み台シート!V296=1,1,""))),IF(AND(踏み台シート!V296=1,踏み台シート!V510=1),2,IF(踏み台シート!V296=1,1,"")))</f>
        <v/>
      </c>
      <c r="W86" s="307" t="str">
        <f>IF($W$8&gt;=DATE(2023,5,8),IF('別紙3-3_要件ﾁｪｯｸﾘｽﾄ(0508以降)'!$C$28="×","",IF(AND(踏み台シート!W296=1,踏み台シート!W510=1),2,IF(踏み台シート!W296=1,1,""))),IF(AND(踏み台シート!W296=1,踏み台シート!W510=1),2,IF(踏み台シート!W296=1,1,"")))</f>
        <v/>
      </c>
      <c r="X86" s="307" t="str">
        <f>IF($X$8&gt;=DATE(2023,5,8),IF('別紙3-3_要件ﾁｪｯｸﾘｽﾄ(0508以降)'!$C$28="×","",IF(AND(踏み台シート!X296=1,踏み台シート!X510=1),2,IF(踏み台シート!X296=1,1,""))),IF(AND(踏み台シート!X296=1,踏み台シート!X510=1),2,IF(踏み台シート!X296=1,1,"")))</f>
        <v/>
      </c>
      <c r="Y86" s="307" t="str">
        <f>IF($Y$8&gt;=DATE(2023,5,8),IF('別紙3-3_要件ﾁｪｯｸﾘｽﾄ(0508以降)'!$C$28="×","",IF(AND(踏み台シート!Y296=1,踏み台シート!Y510=1),2,IF(踏み台シート!Y296=1,1,""))),IF(AND(踏み台シート!Y296=1,踏み台シート!Y510=1),2,IF(踏み台シート!Y296=1,1,"")))</f>
        <v/>
      </c>
      <c r="Z86" s="307" t="str">
        <f>IF($Z$8&gt;=DATE(2023,5,8),IF('別紙3-3_要件ﾁｪｯｸﾘｽﾄ(0508以降)'!$C$28="×","",IF(AND(踏み台シート!Z296=1,踏み台シート!Z510=1),2,IF(踏み台シート!Z296=1,1,""))),IF(AND(踏み台シート!Z296=1,踏み台シート!Z510=1),2,IF(踏み台シート!Z296=1,1,"")))</f>
        <v/>
      </c>
      <c r="AA86" s="307" t="str">
        <f>IF($AA$8&gt;=DATE(2023,5,8),IF('別紙3-3_要件ﾁｪｯｸﾘｽﾄ(0508以降)'!$C$28="×","",IF(AND(踏み台シート!AA296=1,踏み台シート!AA510=1),2,IF(踏み台シート!AA296=1,1,""))),IF(AND(踏み台シート!AA296=1,踏み台シート!AA510=1),2,IF(踏み台シート!AA296=1,1,"")))</f>
        <v/>
      </c>
      <c r="AB86" s="307" t="str">
        <f>IF($AB$8&gt;=DATE(2023,5,8),IF('別紙3-3_要件ﾁｪｯｸﾘｽﾄ(0508以降)'!$C$28="×","",IF(AND(踏み台シート!AB296=1,踏み台シート!AB510=1),2,IF(踏み台シート!AB296=1,1,""))),IF(AND(踏み台シート!AB296=1,踏み台シート!AB510=1),2,IF(踏み台シート!AB296=1,1,"")))</f>
        <v/>
      </c>
      <c r="AC86" s="307" t="str">
        <f>IF($AC$8&gt;=DATE(2023,5,8),IF('別紙3-3_要件ﾁｪｯｸﾘｽﾄ(0508以降)'!$C$28="×","",IF(AND(踏み台シート!AC296=1,踏み台シート!AC510=1),2,IF(踏み台シート!AC296=1,1,""))),IF(AND(踏み台シート!AC296=1,踏み台シート!AC510=1),2,IF(踏み台シート!AC296=1,1,"")))</f>
        <v/>
      </c>
      <c r="AD86" s="307" t="str">
        <f>IF($AD$8&gt;=DATE(2023,5,8),IF('別紙3-3_要件ﾁｪｯｸﾘｽﾄ(0508以降)'!$C$28="×","",IF(AND(踏み台シート!AD296=1,踏み台シート!AD510=1),2,IF(踏み台シート!AD296=1,1,""))),IF(AND(踏み台シート!AD296=1,踏み台シート!AD510=1),2,IF(踏み台シート!AD296=1,1,"")))</f>
        <v/>
      </c>
      <c r="AE86" s="307" t="str">
        <f>IF($AE$8&gt;=DATE(2023,5,8),IF('別紙3-3_要件ﾁｪｯｸﾘｽﾄ(0508以降)'!$C$28="×","",IF(AND(踏み台シート!AE296=1,踏み台シート!AE510=1),2,IF(踏み台シート!AE296=1,1,""))),IF(AND(踏み台シート!AE296=1,踏み台シート!AE510=1),2,IF(踏み台シート!AE296=1,1,"")))</f>
        <v/>
      </c>
      <c r="AF86" s="307" t="str">
        <f>IF($AF$8&gt;=DATE(2023,5,8),IF('別紙3-3_要件ﾁｪｯｸﾘｽﾄ(0508以降)'!$C$28="×","",IF(AND(踏み台シート!AF296=1,踏み台シート!AF510=1),2,IF(踏み台シート!AF296=1,1,""))),IF(AND(踏み台シート!AF296=1,踏み台シート!AF510=1),2,IF(踏み台シート!AF296=1,1,"")))</f>
        <v/>
      </c>
      <c r="AG86" s="307" t="str">
        <f>IF($AG$8&gt;=DATE(2023,5,8),IF('別紙3-3_要件ﾁｪｯｸﾘｽﾄ(0508以降)'!$C$28="×","",IF(AND(踏み台シート!AG296=1,踏み台シート!AG510=1),2,IF(踏み台シート!AG296=1,1,""))),IF(AND(踏み台シート!AG296=1,踏み台シート!AG510=1),2,IF(踏み台シート!AG296=1,1,"")))</f>
        <v/>
      </c>
      <c r="AH86" s="307" t="str">
        <f>IF($AH$8&gt;=DATE(2023,5,8),IF('別紙3-3_要件ﾁｪｯｸﾘｽﾄ(0508以降)'!$C$28="×","",IF(AND(踏み台シート!AH296=1,踏み台シート!AH510=1),2,IF(踏み台シート!AH296=1,1,""))),IF(AND(踏み台シート!AH296=1,踏み台シート!AH510=1),2,IF(踏み台シート!AH296=1,1,"")))</f>
        <v/>
      </c>
      <c r="AI86" s="307" t="str">
        <f>IF($AI$8&gt;=DATE(2023,5,8),IF('別紙3-3_要件ﾁｪｯｸﾘｽﾄ(0508以降)'!$C$28="×","",IF(AND(踏み台シート!AI296=1,踏み台シート!AI510=1),2,IF(踏み台シート!AI296=1,1,""))),IF(AND(踏み台シート!AI296=1,踏み台シート!AI510=1),2,IF(踏み台シート!AI296=1,1,"")))</f>
        <v/>
      </c>
      <c r="AJ86" s="307" t="str">
        <f>IF($AJ$8&gt;=DATE(2023,5,8),IF('別紙3-3_要件ﾁｪｯｸﾘｽﾄ(0508以降)'!$C$28="×","",IF(AND(踏み台シート!AJ296=1,踏み台シート!AJ510=1),2,IF(踏み台シート!AJ296=1,1,""))),IF(AND(踏み台シート!AJ296=1,踏み台シート!AJ510=1),2,IF(踏み台シート!AJ296=1,1,"")))</f>
        <v/>
      </c>
      <c r="AK86" s="307" t="str">
        <f>IF($AK$8&gt;=DATE(2023,5,8),IF('別紙3-3_要件ﾁｪｯｸﾘｽﾄ(0508以降)'!$C$28="×","",IF(AND(踏み台シート!AK296=1,踏み台シート!AK510=1),2,IF(踏み台シート!AK296=1,1,""))),IF(AND(踏み台シート!AK296=1,踏み台シート!AK510=1),2,IF(踏み台シート!AK296=1,1,"")))</f>
        <v/>
      </c>
      <c r="AL86" s="307" t="str">
        <f>IF($AL$8&gt;=DATE(2023,5,8),IF('別紙3-3_要件ﾁｪｯｸﾘｽﾄ(0508以降)'!$C$28="×","",IF(AND(踏み台シート!AL296=1,踏み台シート!AL510=1),2,IF(踏み台シート!AL296=1,1,""))),IF(AND(踏み台シート!AL296=1,踏み台シート!AL510=1),2,IF(踏み台シート!AL296=1,1,"")))</f>
        <v/>
      </c>
      <c r="AM86" s="307" t="str">
        <f>IF($AM$8&gt;=DATE(2023,5,8),IF('別紙3-3_要件ﾁｪｯｸﾘｽﾄ(0508以降)'!$C$28="×","",IF(AND(踏み台シート!AM296=1,踏み台シート!AM510=1),2,IF(踏み台シート!AM296=1,1,""))),IF(AND(踏み台シート!AM296=1,踏み台シート!AM510=1),2,IF(踏み台シート!AM296=1,1,"")))</f>
        <v/>
      </c>
      <c r="AN86" s="307" t="str">
        <f>IF($AN$8&gt;=DATE(2023,5,8),IF('別紙3-3_要件ﾁｪｯｸﾘｽﾄ(0508以降)'!$C$28="×","",IF(AND(踏み台シート!AN296=1,踏み台シート!AN510=1),2,IF(踏み台シート!AN296=1,1,""))),IF(AND(踏み台シート!AN296=1,踏み台シート!AN510=1),2,IF(踏み台シート!AN296=1,1,"")))</f>
        <v/>
      </c>
      <c r="AO86" s="307" t="str">
        <f>IF($AO$8&gt;=DATE(2023,5,8),IF('別紙3-3_要件ﾁｪｯｸﾘｽﾄ(0508以降)'!$C$28="×","",IF(AND(踏み台シート!AO296=1,踏み台シート!AO510=1),2,IF(踏み台シート!AO296=1,1,""))),IF(AND(踏み台シート!AO296=1,踏み台シート!AO510=1),2,IF(踏み台シート!AO296=1,1,"")))</f>
        <v/>
      </c>
      <c r="AP86" s="307" t="str">
        <f>IF($AP$8&gt;=DATE(2023,5,8),IF('別紙3-3_要件ﾁｪｯｸﾘｽﾄ(0508以降)'!$C$28="×","",IF(AND(踏み台シート!AP296=1,踏み台シート!AP510=1),2,IF(踏み台シート!AP296=1,1,""))),IF(AND(踏み台シート!AP296=1,踏み台シート!AP510=1),2,IF(踏み台シート!AP296=1,1,"")))</f>
        <v/>
      </c>
      <c r="AQ86" s="307" t="str">
        <f>IF($AQ$8&gt;=DATE(2023,5,8),IF('別紙3-3_要件ﾁｪｯｸﾘｽﾄ(0508以降)'!$C$28="×","",IF(AND(踏み台シート!AQ296=1,踏み台シート!AQ510=1),2,IF(踏み台シート!AQ296=1,1,""))),IF(AND(踏み台シート!AQ296=1,踏み台シート!AQ510=1),2,IF(踏み台シート!AQ296=1,1,"")))</f>
        <v/>
      </c>
      <c r="AR86" s="307" t="str">
        <f>IF($AR$8&gt;=DATE(2023,5,8),IF('別紙3-3_要件ﾁｪｯｸﾘｽﾄ(0508以降)'!$C$28="×","",IF(AND(踏み台シート!AR296=1,踏み台シート!AR510=1),2,IF(踏み台シート!AR296=1,1,""))),IF(AND(踏み台シート!AR296=1,踏み台シート!AR510=1),2,IF(踏み台シート!AR296=1,1,"")))</f>
        <v/>
      </c>
      <c r="AS86" s="307" t="str">
        <f>IF($AS$8&gt;=DATE(2023,5,8),IF('別紙3-3_要件ﾁｪｯｸﾘｽﾄ(0508以降)'!$C$28="×","",IF(AND(踏み台シート!AS296=1,踏み台シート!AS510=1),2,IF(踏み台シート!AS296=1,1,""))),IF(AND(踏み台シート!AS296=1,踏み台シート!AS510=1),2,IF(踏み台シート!AS296=1,1,"")))</f>
        <v/>
      </c>
      <c r="AT86" s="307" t="str">
        <f>IF($AT$8&gt;=DATE(2023,5,8),IF('別紙3-3_要件ﾁｪｯｸﾘｽﾄ(0508以降)'!$C$28="×","",IF(AND(踏み台シート!AT296=1,踏み台シート!AT510=1),2,IF(踏み台シート!AT296=1,1,""))),IF(AND(踏み台シート!AT296=1,踏み台シート!AT510=1),2,IF(踏み台シート!AT296=1,1,"")))</f>
        <v/>
      </c>
      <c r="AU86" s="307" t="str">
        <f>IF($AU$8&gt;=DATE(2023,5,8),IF('別紙3-3_要件ﾁｪｯｸﾘｽﾄ(0508以降)'!$C$28="×","",IF(AND(踏み台シート!AU296=1,踏み台シート!AU510=1),2,IF(踏み台シート!AU296=1,1,""))),IF(AND(踏み台シート!AU296=1,踏み台シート!AU510=1),2,IF(踏み台シート!AU296=1,1,"")))</f>
        <v/>
      </c>
      <c r="AV86" s="307" t="str">
        <f>IF($AV$8&gt;=DATE(2023,5,8),IF('別紙3-3_要件ﾁｪｯｸﾘｽﾄ(0508以降)'!$C$28="×","",IF(AND(踏み台シート!AV296=1,踏み台シート!AV510=1),2,IF(踏み台シート!AV296=1,1,""))),IF(AND(踏み台シート!AV296=1,踏み台シート!AV510=1),2,IF(踏み台シート!AV296=1,1,"")))</f>
        <v/>
      </c>
      <c r="AW86" s="307" t="str">
        <f>IF($AW$8&gt;=DATE(2023,5,8),IF('別紙3-3_要件ﾁｪｯｸﾘｽﾄ(0508以降)'!$C$28="×","",IF(AND(踏み台シート!AW296=1,踏み台シート!AW510=1),2,IF(踏み台シート!AW296=1,1,""))),IF(AND(踏み台シート!AW296=1,踏み台シート!AW510=1),2,IF(踏み台シート!AW296=1,1,"")))</f>
        <v/>
      </c>
      <c r="AX86" s="307" t="str">
        <f>IF($AX$8&gt;=DATE(2023,5,8),IF('別紙3-3_要件ﾁｪｯｸﾘｽﾄ(0508以降)'!$C$28="×","",IF(AND(踏み台シート!AX296=1,踏み台シート!AX510=1),2,IF(踏み台シート!AX296=1,1,""))),IF(AND(踏み台シート!AX296=1,踏み台シート!AX510=1),2,IF(踏み台シート!AX296=1,1,"")))</f>
        <v/>
      </c>
      <c r="AY86" s="307" t="str">
        <f>IF($AY$8&gt;=DATE(2023,5,8),IF('別紙3-3_要件ﾁｪｯｸﾘｽﾄ(0508以降)'!$C$28="×","",IF(AND(踏み台シート!AY296=1,踏み台シート!AY510=1),2,IF(踏み台シート!AY296=1,1,""))),IF(AND(踏み台シート!AY296=1,踏み台シート!AY510=1),2,IF(踏み台シート!AY296=1,1,"")))</f>
        <v/>
      </c>
      <c r="AZ86" s="307" t="str">
        <f>IF($AZ$8&gt;=DATE(2023,5,8),IF('別紙3-3_要件ﾁｪｯｸﾘｽﾄ(0508以降)'!$C$28="×","",IF(AND(踏み台シート!AZ296=1,踏み台シート!AZ510=1),2,IF(踏み台シート!AZ296=1,1,""))),IF(AND(踏み台シート!AZ296=1,踏み台シート!AZ510=1),2,IF(踏み台シート!AZ296=1,1,"")))</f>
        <v/>
      </c>
      <c r="BA86" s="307" t="str">
        <f>IF($BA$8&gt;=DATE(2023,5,8),IF('別紙3-3_要件ﾁｪｯｸﾘｽﾄ(0508以降)'!$C$28="×","",IF(AND(踏み台シート!BA296=1,踏み台シート!BA510=1),2,IF(踏み台シート!BA296=1,1,""))),IF(AND(踏み台シート!BA296=1,踏み台シート!BA510=1),2,IF(踏み台シート!BA296=1,1,"")))</f>
        <v/>
      </c>
      <c r="BB86" s="311" t="str">
        <f t="shared" si="10"/>
        <v/>
      </c>
      <c r="BC86" s="300" t="str">
        <f t="shared" si="11"/>
        <v/>
      </c>
      <c r="BD86" s="300" t="str">
        <f t="shared" si="12"/>
        <v/>
      </c>
    </row>
    <row r="87" spans="1:56" ht="24" hidden="1" customHeight="1">
      <c r="A87" s="307" t="str">
        <f t="shared" si="13"/>
        <v/>
      </c>
      <c r="B87" s="313" t="str">
        <f>IF('別紙3-1_区分⑤所要額内訳'!B89="","",'別紙3-1_区分⑤所要額内訳'!B89)</f>
        <v/>
      </c>
      <c r="C87" s="307" t="str">
        <f>IF('別紙3-1_区分⑤所要額内訳'!C89="","",'別紙3-1_区分⑤所要額内訳'!C89)</f>
        <v/>
      </c>
      <c r="D87" s="307">
        <f>IF($D$8&gt;=DATE(2023,5,8),IF('別紙3-3_要件ﾁｪｯｸﾘｽﾄ(0508以降)'!$C$28="×","",IF(AND(踏み台シート!D297=1,踏み台シート!D511=1),2,IF(踏み台シート!D297=1,1,""))),IF(AND(踏み台シート!D297=1,踏み台シート!D511=1),2,IF(踏み台シート!D297=1,1,"")))</f>
        <v>1</v>
      </c>
      <c r="E87" s="307" t="str">
        <f>IF($E$8&gt;=DATE(2023,5,8),IF('別紙3-3_要件ﾁｪｯｸﾘｽﾄ(0508以降)'!$C$28="×","",IF(AND(踏み台シート!E297=1,踏み台シート!E511=1),2,IF(踏み台シート!E297=1,1,""))),IF(AND(踏み台シート!E297=1,踏み台シート!E511=1),2,IF(踏み台シート!E297=1,1,"")))</f>
        <v/>
      </c>
      <c r="F87" s="307" t="str">
        <f>IF($F$8&gt;=DATE(2023,5,8),IF('別紙3-3_要件ﾁｪｯｸﾘｽﾄ(0508以降)'!$C$28="×","",IF(AND(踏み台シート!F297=1,踏み台シート!F511=1),2,IF(踏み台シート!F297=1,1,""))),IF(AND(踏み台シート!F297=1,踏み台シート!F511=1),2,IF(踏み台シート!F297=1,1,"")))</f>
        <v/>
      </c>
      <c r="G87" s="307" t="str">
        <f>IF($G$8&gt;=DATE(2023,5,8),IF('別紙3-3_要件ﾁｪｯｸﾘｽﾄ(0508以降)'!$C$28="×","",IF(AND(踏み台シート!G297=1,踏み台シート!G511=1),2,IF(踏み台シート!G297=1,1,""))),IF(AND(踏み台シート!G297=1,踏み台シート!G511=1),2,IF(踏み台シート!G297=1,1,"")))</f>
        <v/>
      </c>
      <c r="H87" s="307" t="str">
        <f>IF($H$8&gt;=DATE(2023,5,8),IF('別紙3-3_要件ﾁｪｯｸﾘｽﾄ(0508以降)'!$C$28="×","",IF(AND(踏み台シート!H297=1,踏み台シート!H511=1),2,IF(踏み台シート!H297=1,1,""))),IF(AND(踏み台シート!H297=1,踏み台シート!H511=1),2,IF(踏み台シート!H297=1,1,"")))</f>
        <v/>
      </c>
      <c r="I87" s="307" t="str">
        <f>IF($I$8&gt;=DATE(2023,5,8),IF('別紙3-3_要件ﾁｪｯｸﾘｽﾄ(0508以降)'!$C$28="×","",IF(AND(踏み台シート!I297=1,踏み台シート!I511=1),2,IF(踏み台シート!I297=1,1,""))),IF(AND(踏み台シート!I297=1,踏み台シート!I511=1),2,IF(踏み台シート!I297=1,1,"")))</f>
        <v/>
      </c>
      <c r="J87" s="307" t="str">
        <f>IF($J$8&gt;=DATE(2023,5,8),IF('別紙3-3_要件ﾁｪｯｸﾘｽﾄ(0508以降)'!$C$28="×","",IF(AND(踏み台シート!J297=1,踏み台シート!J511=1),2,IF(踏み台シート!J297=1,1,""))),IF(AND(踏み台シート!J297=1,踏み台シート!J511=1),2,IF(踏み台シート!J297=1,1,"")))</f>
        <v/>
      </c>
      <c r="K87" s="307" t="str">
        <f>IF($K$8&gt;=DATE(2023,5,8),IF('別紙3-3_要件ﾁｪｯｸﾘｽﾄ(0508以降)'!$C$28="×","",IF(AND(踏み台シート!K297=1,踏み台シート!K511=1),2,IF(踏み台シート!K297=1,1,""))),IF(AND(踏み台シート!K297=1,踏み台シート!K511=1),2,IF(踏み台シート!K297=1,1,"")))</f>
        <v/>
      </c>
      <c r="L87" s="307" t="str">
        <f>IF($L$8&gt;=DATE(2023,5,8),IF('別紙3-3_要件ﾁｪｯｸﾘｽﾄ(0508以降)'!$C$28="×","",IF(AND(踏み台シート!L297=1,踏み台シート!L511=1),2,IF(踏み台シート!L297=1,1,""))),IF(AND(踏み台シート!L297=1,踏み台シート!L511=1),2,IF(踏み台シート!L297=1,1,"")))</f>
        <v/>
      </c>
      <c r="M87" s="307" t="str">
        <f>IF($M$8&gt;=DATE(2023,5,8),IF('別紙3-3_要件ﾁｪｯｸﾘｽﾄ(0508以降)'!$C$28="×","",IF(AND(踏み台シート!M297=1,踏み台シート!M511=1),2,IF(踏み台シート!M297=1,1,""))),IF(AND(踏み台シート!M297=1,踏み台シート!M511=1),2,IF(踏み台シート!M297=1,1,"")))</f>
        <v/>
      </c>
      <c r="N87" s="307" t="str">
        <f>IF($N$8&gt;=DATE(2023,5,8),IF('別紙3-3_要件ﾁｪｯｸﾘｽﾄ(0508以降)'!$C$28="×","",IF(AND(踏み台シート!N297=1,踏み台シート!N511=1),2,IF(踏み台シート!N297=1,1,""))),IF(AND(踏み台シート!N297=1,踏み台シート!N511=1),2,IF(踏み台シート!N297=1,1,"")))</f>
        <v/>
      </c>
      <c r="O87" s="307" t="str">
        <f>IF($O$8&gt;=DATE(2023,5,8),IF('別紙3-3_要件ﾁｪｯｸﾘｽﾄ(0508以降)'!$C$28="×","",IF(AND(踏み台シート!O297=1,踏み台シート!O511=1),2,IF(踏み台シート!O297=1,1,""))),IF(AND(踏み台シート!O297=1,踏み台シート!O511=1),2,IF(踏み台シート!O297=1,1,"")))</f>
        <v/>
      </c>
      <c r="P87" s="307" t="str">
        <f>IF($P$8&gt;=DATE(2023,5,8),IF('別紙3-3_要件ﾁｪｯｸﾘｽﾄ(0508以降)'!$C$28="×","",IF(AND(踏み台シート!P297=1,踏み台シート!P511=1),2,IF(踏み台シート!P297=1,1,""))),IF(AND(踏み台シート!P297=1,踏み台シート!P511=1),2,IF(踏み台シート!P297=1,1,"")))</f>
        <v/>
      </c>
      <c r="Q87" s="307" t="str">
        <f>IF($Q$8&gt;=DATE(2023,5,8),IF('別紙3-3_要件ﾁｪｯｸﾘｽﾄ(0508以降)'!$C$28="×","",IF(AND(踏み台シート!Q297=1,踏み台シート!Q511=1),2,IF(踏み台シート!Q297=1,1,""))),IF(AND(踏み台シート!Q297=1,踏み台シート!Q511=1),2,IF(踏み台シート!Q297=1,1,"")))</f>
        <v/>
      </c>
      <c r="R87" s="307" t="str">
        <f>IF($R$8&gt;=DATE(2023,5,8),IF('別紙3-3_要件ﾁｪｯｸﾘｽﾄ(0508以降)'!$C$28="×","",IF(AND(踏み台シート!R297=1,踏み台シート!R511=1),2,IF(踏み台シート!R297=1,1,""))),IF(AND(踏み台シート!R297=1,踏み台シート!R511=1),2,IF(踏み台シート!R297=1,1,"")))</f>
        <v/>
      </c>
      <c r="S87" s="307" t="str">
        <f>IF($S$8&gt;=DATE(2023,5,8),IF('別紙3-3_要件ﾁｪｯｸﾘｽﾄ(0508以降)'!$C$28="×","",IF(AND(踏み台シート!S297=1,踏み台シート!S511=1),2,IF(踏み台シート!S297=1,1,""))),IF(AND(踏み台シート!S297=1,踏み台シート!S511=1),2,IF(踏み台シート!S297=1,1,"")))</f>
        <v/>
      </c>
      <c r="T87" s="307" t="str">
        <f>IF($T$8&gt;=DATE(2023,5,8),IF('別紙3-3_要件ﾁｪｯｸﾘｽﾄ(0508以降)'!$C$28="×","",IF(AND(踏み台シート!T297=1,踏み台シート!T511=1),2,IF(踏み台シート!T297=1,1,""))),IF(AND(踏み台シート!T297=1,踏み台シート!T511=1),2,IF(踏み台シート!T297=1,1,"")))</f>
        <v/>
      </c>
      <c r="U87" s="307" t="str">
        <f>IF($U$8&gt;=DATE(2023,5,8),IF('別紙3-3_要件ﾁｪｯｸﾘｽﾄ(0508以降)'!$C$28="×","",IF(AND(踏み台シート!U297=1,踏み台シート!U511=1),2,IF(踏み台シート!U297=1,1,""))),IF(AND(踏み台シート!U297=1,踏み台シート!U511=1),2,IF(踏み台シート!U297=1,1,"")))</f>
        <v/>
      </c>
      <c r="V87" s="307" t="str">
        <f>IF($V$8&gt;=DATE(2023,5,8),IF('別紙3-3_要件ﾁｪｯｸﾘｽﾄ(0508以降)'!$C$28="×","",IF(AND(踏み台シート!V297=1,踏み台シート!V511=1),2,IF(踏み台シート!V297=1,1,""))),IF(AND(踏み台シート!V297=1,踏み台シート!V511=1),2,IF(踏み台シート!V297=1,1,"")))</f>
        <v/>
      </c>
      <c r="W87" s="307" t="str">
        <f>IF($W$8&gt;=DATE(2023,5,8),IF('別紙3-3_要件ﾁｪｯｸﾘｽﾄ(0508以降)'!$C$28="×","",IF(AND(踏み台シート!W297=1,踏み台シート!W511=1),2,IF(踏み台シート!W297=1,1,""))),IF(AND(踏み台シート!W297=1,踏み台シート!W511=1),2,IF(踏み台シート!W297=1,1,"")))</f>
        <v/>
      </c>
      <c r="X87" s="307" t="str">
        <f>IF($X$8&gt;=DATE(2023,5,8),IF('別紙3-3_要件ﾁｪｯｸﾘｽﾄ(0508以降)'!$C$28="×","",IF(AND(踏み台シート!X297=1,踏み台シート!X511=1),2,IF(踏み台シート!X297=1,1,""))),IF(AND(踏み台シート!X297=1,踏み台シート!X511=1),2,IF(踏み台シート!X297=1,1,"")))</f>
        <v/>
      </c>
      <c r="Y87" s="307" t="str">
        <f>IF($Y$8&gt;=DATE(2023,5,8),IF('別紙3-3_要件ﾁｪｯｸﾘｽﾄ(0508以降)'!$C$28="×","",IF(AND(踏み台シート!Y297=1,踏み台シート!Y511=1),2,IF(踏み台シート!Y297=1,1,""))),IF(AND(踏み台シート!Y297=1,踏み台シート!Y511=1),2,IF(踏み台シート!Y297=1,1,"")))</f>
        <v/>
      </c>
      <c r="Z87" s="307" t="str">
        <f>IF($Z$8&gt;=DATE(2023,5,8),IF('別紙3-3_要件ﾁｪｯｸﾘｽﾄ(0508以降)'!$C$28="×","",IF(AND(踏み台シート!Z297=1,踏み台シート!Z511=1),2,IF(踏み台シート!Z297=1,1,""))),IF(AND(踏み台シート!Z297=1,踏み台シート!Z511=1),2,IF(踏み台シート!Z297=1,1,"")))</f>
        <v/>
      </c>
      <c r="AA87" s="307" t="str">
        <f>IF($AA$8&gt;=DATE(2023,5,8),IF('別紙3-3_要件ﾁｪｯｸﾘｽﾄ(0508以降)'!$C$28="×","",IF(AND(踏み台シート!AA297=1,踏み台シート!AA511=1),2,IF(踏み台シート!AA297=1,1,""))),IF(AND(踏み台シート!AA297=1,踏み台シート!AA511=1),2,IF(踏み台シート!AA297=1,1,"")))</f>
        <v/>
      </c>
      <c r="AB87" s="307" t="str">
        <f>IF($AB$8&gt;=DATE(2023,5,8),IF('別紙3-3_要件ﾁｪｯｸﾘｽﾄ(0508以降)'!$C$28="×","",IF(AND(踏み台シート!AB297=1,踏み台シート!AB511=1),2,IF(踏み台シート!AB297=1,1,""))),IF(AND(踏み台シート!AB297=1,踏み台シート!AB511=1),2,IF(踏み台シート!AB297=1,1,"")))</f>
        <v/>
      </c>
      <c r="AC87" s="307" t="str">
        <f>IF($AC$8&gt;=DATE(2023,5,8),IF('別紙3-3_要件ﾁｪｯｸﾘｽﾄ(0508以降)'!$C$28="×","",IF(AND(踏み台シート!AC297=1,踏み台シート!AC511=1),2,IF(踏み台シート!AC297=1,1,""))),IF(AND(踏み台シート!AC297=1,踏み台シート!AC511=1),2,IF(踏み台シート!AC297=1,1,"")))</f>
        <v/>
      </c>
      <c r="AD87" s="307" t="str">
        <f>IF($AD$8&gt;=DATE(2023,5,8),IF('別紙3-3_要件ﾁｪｯｸﾘｽﾄ(0508以降)'!$C$28="×","",IF(AND(踏み台シート!AD297=1,踏み台シート!AD511=1),2,IF(踏み台シート!AD297=1,1,""))),IF(AND(踏み台シート!AD297=1,踏み台シート!AD511=1),2,IF(踏み台シート!AD297=1,1,"")))</f>
        <v/>
      </c>
      <c r="AE87" s="307" t="str">
        <f>IF($AE$8&gt;=DATE(2023,5,8),IF('別紙3-3_要件ﾁｪｯｸﾘｽﾄ(0508以降)'!$C$28="×","",IF(AND(踏み台シート!AE297=1,踏み台シート!AE511=1),2,IF(踏み台シート!AE297=1,1,""))),IF(AND(踏み台シート!AE297=1,踏み台シート!AE511=1),2,IF(踏み台シート!AE297=1,1,"")))</f>
        <v/>
      </c>
      <c r="AF87" s="307" t="str">
        <f>IF($AF$8&gt;=DATE(2023,5,8),IF('別紙3-3_要件ﾁｪｯｸﾘｽﾄ(0508以降)'!$C$28="×","",IF(AND(踏み台シート!AF297=1,踏み台シート!AF511=1),2,IF(踏み台シート!AF297=1,1,""))),IF(AND(踏み台シート!AF297=1,踏み台シート!AF511=1),2,IF(踏み台シート!AF297=1,1,"")))</f>
        <v/>
      </c>
      <c r="AG87" s="307" t="str">
        <f>IF($AG$8&gt;=DATE(2023,5,8),IF('別紙3-3_要件ﾁｪｯｸﾘｽﾄ(0508以降)'!$C$28="×","",IF(AND(踏み台シート!AG297=1,踏み台シート!AG511=1),2,IF(踏み台シート!AG297=1,1,""))),IF(AND(踏み台シート!AG297=1,踏み台シート!AG511=1),2,IF(踏み台シート!AG297=1,1,"")))</f>
        <v/>
      </c>
      <c r="AH87" s="307" t="str">
        <f>IF($AH$8&gt;=DATE(2023,5,8),IF('別紙3-3_要件ﾁｪｯｸﾘｽﾄ(0508以降)'!$C$28="×","",IF(AND(踏み台シート!AH297=1,踏み台シート!AH511=1),2,IF(踏み台シート!AH297=1,1,""))),IF(AND(踏み台シート!AH297=1,踏み台シート!AH511=1),2,IF(踏み台シート!AH297=1,1,"")))</f>
        <v/>
      </c>
      <c r="AI87" s="307" t="str">
        <f>IF($AI$8&gt;=DATE(2023,5,8),IF('別紙3-3_要件ﾁｪｯｸﾘｽﾄ(0508以降)'!$C$28="×","",IF(AND(踏み台シート!AI297=1,踏み台シート!AI511=1),2,IF(踏み台シート!AI297=1,1,""))),IF(AND(踏み台シート!AI297=1,踏み台シート!AI511=1),2,IF(踏み台シート!AI297=1,1,"")))</f>
        <v/>
      </c>
      <c r="AJ87" s="307" t="str">
        <f>IF($AJ$8&gt;=DATE(2023,5,8),IF('別紙3-3_要件ﾁｪｯｸﾘｽﾄ(0508以降)'!$C$28="×","",IF(AND(踏み台シート!AJ297=1,踏み台シート!AJ511=1),2,IF(踏み台シート!AJ297=1,1,""))),IF(AND(踏み台シート!AJ297=1,踏み台シート!AJ511=1),2,IF(踏み台シート!AJ297=1,1,"")))</f>
        <v/>
      </c>
      <c r="AK87" s="307" t="str">
        <f>IF($AK$8&gt;=DATE(2023,5,8),IF('別紙3-3_要件ﾁｪｯｸﾘｽﾄ(0508以降)'!$C$28="×","",IF(AND(踏み台シート!AK297=1,踏み台シート!AK511=1),2,IF(踏み台シート!AK297=1,1,""))),IF(AND(踏み台シート!AK297=1,踏み台シート!AK511=1),2,IF(踏み台シート!AK297=1,1,"")))</f>
        <v/>
      </c>
      <c r="AL87" s="307" t="str">
        <f>IF($AL$8&gt;=DATE(2023,5,8),IF('別紙3-3_要件ﾁｪｯｸﾘｽﾄ(0508以降)'!$C$28="×","",IF(AND(踏み台シート!AL297=1,踏み台シート!AL511=1),2,IF(踏み台シート!AL297=1,1,""))),IF(AND(踏み台シート!AL297=1,踏み台シート!AL511=1),2,IF(踏み台シート!AL297=1,1,"")))</f>
        <v/>
      </c>
      <c r="AM87" s="307" t="str">
        <f>IF($AM$8&gt;=DATE(2023,5,8),IF('別紙3-3_要件ﾁｪｯｸﾘｽﾄ(0508以降)'!$C$28="×","",IF(AND(踏み台シート!AM297=1,踏み台シート!AM511=1),2,IF(踏み台シート!AM297=1,1,""))),IF(AND(踏み台シート!AM297=1,踏み台シート!AM511=1),2,IF(踏み台シート!AM297=1,1,"")))</f>
        <v/>
      </c>
      <c r="AN87" s="307" t="str">
        <f>IF($AN$8&gt;=DATE(2023,5,8),IF('別紙3-3_要件ﾁｪｯｸﾘｽﾄ(0508以降)'!$C$28="×","",IF(AND(踏み台シート!AN297=1,踏み台シート!AN511=1),2,IF(踏み台シート!AN297=1,1,""))),IF(AND(踏み台シート!AN297=1,踏み台シート!AN511=1),2,IF(踏み台シート!AN297=1,1,"")))</f>
        <v/>
      </c>
      <c r="AO87" s="307" t="str">
        <f>IF($AO$8&gt;=DATE(2023,5,8),IF('別紙3-3_要件ﾁｪｯｸﾘｽﾄ(0508以降)'!$C$28="×","",IF(AND(踏み台シート!AO297=1,踏み台シート!AO511=1),2,IF(踏み台シート!AO297=1,1,""))),IF(AND(踏み台シート!AO297=1,踏み台シート!AO511=1),2,IF(踏み台シート!AO297=1,1,"")))</f>
        <v/>
      </c>
      <c r="AP87" s="307" t="str">
        <f>IF($AP$8&gt;=DATE(2023,5,8),IF('別紙3-3_要件ﾁｪｯｸﾘｽﾄ(0508以降)'!$C$28="×","",IF(AND(踏み台シート!AP297=1,踏み台シート!AP511=1),2,IF(踏み台シート!AP297=1,1,""))),IF(AND(踏み台シート!AP297=1,踏み台シート!AP511=1),2,IF(踏み台シート!AP297=1,1,"")))</f>
        <v/>
      </c>
      <c r="AQ87" s="307" t="str">
        <f>IF($AQ$8&gt;=DATE(2023,5,8),IF('別紙3-3_要件ﾁｪｯｸﾘｽﾄ(0508以降)'!$C$28="×","",IF(AND(踏み台シート!AQ297=1,踏み台シート!AQ511=1),2,IF(踏み台シート!AQ297=1,1,""))),IF(AND(踏み台シート!AQ297=1,踏み台シート!AQ511=1),2,IF(踏み台シート!AQ297=1,1,"")))</f>
        <v/>
      </c>
      <c r="AR87" s="307" t="str">
        <f>IF($AR$8&gt;=DATE(2023,5,8),IF('別紙3-3_要件ﾁｪｯｸﾘｽﾄ(0508以降)'!$C$28="×","",IF(AND(踏み台シート!AR297=1,踏み台シート!AR511=1),2,IF(踏み台シート!AR297=1,1,""))),IF(AND(踏み台シート!AR297=1,踏み台シート!AR511=1),2,IF(踏み台シート!AR297=1,1,"")))</f>
        <v/>
      </c>
      <c r="AS87" s="307" t="str">
        <f>IF($AS$8&gt;=DATE(2023,5,8),IF('別紙3-3_要件ﾁｪｯｸﾘｽﾄ(0508以降)'!$C$28="×","",IF(AND(踏み台シート!AS297=1,踏み台シート!AS511=1),2,IF(踏み台シート!AS297=1,1,""))),IF(AND(踏み台シート!AS297=1,踏み台シート!AS511=1),2,IF(踏み台シート!AS297=1,1,"")))</f>
        <v/>
      </c>
      <c r="AT87" s="307" t="str">
        <f>IF($AT$8&gt;=DATE(2023,5,8),IF('別紙3-3_要件ﾁｪｯｸﾘｽﾄ(0508以降)'!$C$28="×","",IF(AND(踏み台シート!AT297=1,踏み台シート!AT511=1),2,IF(踏み台シート!AT297=1,1,""))),IF(AND(踏み台シート!AT297=1,踏み台シート!AT511=1),2,IF(踏み台シート!AT297=1,1,"")))</f>
        <v/>
      </c>
      <c r="AU87" s="307" t="str">
        <f>IF($AU$8&gt;=DATE(2023,5,8),IF('別紙3-3_要件ﾁｪｯｸﾘｽﾄ(0508以降)'!$C$28="×","",IF(AND(踏み台シート!AU297=1,踏み台シート!AU511=1),2,IF(踏み台シート!AU297=1,1,""))),IF(AND(踏み台シート!AU297=1,踏み台シート!AU511=1),2,IF(踏み台シート!AU297=1,1,"")))</f>
        <v/>
      </c>
      <c r="AV87" s="307" t="str">
        <f>IF($AV$8&gt;=DATE(2023,5,8),IF('別紙3-3_要件ﾁｪｯｸﾘｽﾄ(0508以降)'!$C$28="×","",IF(AND(踏み台シート!AV297=1,踏み台シート!AV511=1),2,IF(踏み台シート!AV297=1,1,""))),IF(AND(踏み台シート!AV297=1,踏み台シート!AV511=1),2,IF(踏み台シート!AV297=1,1,"")))</f>
        <v/>
      </c>
      <c r="AW87" s="307" t="str">
        <f>IF($AW$8&gt;=DATE(2023,5,8),IF('別紙3-3_要件ﾁｪｯｸﾘｽﾄ(0508以降)'!$C$28="×","",IF(AND(踏み台シート!AW297=1,踏み台シート!AW511=1),2,IF(踏み台シート!AW297=1,1,""))),IF(AND(踏み台シート!AW297=1,踏み台シート!AW511=1),2,IF(踏み台シート!AW297=1,1,"")))</f>
        <v/>
      </c>
      <c r="AX87" s="307" t="str">
        <f>IF($AX$8&gt;=DATE(2023,5,8),IF('別紙3-3_要件ﾁｪｯｸﾘｽﾄ(0508以降)'!$C$28="×","",IF(AND(踏み台シート!AX297=1,踏み台シート!AX511=1),2,IF(踏み台シート!AX297=1,1,""))),IF(AND(踏み台シート!AX297=1,踏み台シート!AX511=1),2,IF(踏み台シート!AX297=1,1,"")))</f>
        <v/>
      </c>
      <c r="AY87" s="307" t="str">
        <f>IF($AY$8&gt;=DATE(2023,5,8),IF('別紙3-3_要件ﾁｪｯｸﾘｽﾄ(0508以降)'!$C$28="×","",IF(AND(踏み台シート!AY297=1,踏み台シート!AY511=1),2,IF(踏み台シート!AY297=1,1,""))),IF(AND(踏み台シート!AY297=1,踏み台シート!AY511=1),2,IF(踏み台シート!AY297=1,1,"")))</f>
        <v/>
      </c>
      <c r="AZ87" s="307" t="str">
        <f>IF($AZ$8&gt;=DATE(2023,5,8),IF('別紙3-3_要件ﾁｪｯｸﾘｽﾄ(0508以降)'!$C$28="×","",IF(AND(踏み台シート!AZ297=1,踏み台シート!AZ511=1),2,IF(踏み台シート!AZ297=1,1,""))),IF(AND(踏み台シート!AZ297=1,踏み台シート!AZ511=1),2,IF(踏み台シート!AZ297=1,1,"")))</f>
        <v/>
      </c>
      <c r="BA87" s="307" t="str">
        <f>IF($BA$8&gt;=DATE(2023,5,8),IF('別紙3-3_要件ﾁｪｯｸﾘｽﾄ(0508以降)'!$C$28="×","",IF(AND(踏み台シート!BA297=1,踏み台シート!BA511=1),2,IF(踏み台シート!BA297=1,1,""))),IF(AND(踏み台シート!BA297=1,踏み台シート!BA511=1),2,IF(踏み台シート!BA297=1,1,"")))</f>
        <v/>
      </c>
      <c r="BB87" s="311" t="str">
        <f t="shared" si="10"/>
        <v/>
      </c>
      <c r="BC87" s="300" t="str">
        <f t="shared" si="11"/>
        <v/>
      </c>
      <c r="BD87" s="300" t="str">
        <f t="shared" si="12"/>
        <v/>
      </c>
    </row>
    <row r="88" spans="1:56" ht="24" hidden="1" customHeight="1">
      <c r="A88" s="307" t="str">
        <f t="shared" si="13"/>
        <v/>
      </c>
      <c r="B88" s="313" t="str">
        <f>IF('別紙3-1_区分⑤所要額内訳'!B90="","",'別紙3-1_区分⑤所要額内訳'!B90)</f>
        <v/>
      </c>
      <c r="C88" s="307" t="str">
        <f>IF('別紙3-1_区分⑤所要額内訳'!C90="","",'別紙3-1_区分⑤所要額内訳'!C90)</f>
        <v/>
      </c>
      <c r="D88" s="307">
        <f>IF($D$8&gt;=DATE(2023,5,8),IF('別紙3-3_要件ﾁｪｯｸﾘｽﾄ(0508以降)'!$C$28="×","",IF(AND(踏み台シート!D298=1,踏み台シート!D512=1),2,IF(踏み台シート!D298=1,1,""))),IF(AND(踏み台シート!D298=1,踏み台シート!D512=1),2,IF(踏み台シート!D298=1,1,"")))</f>
        <v>1</v>
      </c>
      <c r="E88" s="307" t="str">
        <f>IF($E$8&gt;=DATE(2023,5,8),IF('別紙3-3_要件ﾁｪｯｸﾘｽﾄ(0508以降)'!$C$28="×","",IF(AND(踏み台シート!E298=1,踏み台シート!E512=1),2,IF(踏み台シート!E298=1,1,""))),IF(AND(踏み台シート!E298=1,踏み台シート!E512=1),2,IF(踏み台シート!E298=1,1,"")))</f>
        <v/>
      </c>
      <c r="F88" s="307" t="str">
        <f>IF($F$8&gt;=DATE(2023,5,8),IF('別紙3-3_要件ﾁｪｯｸﾘｽﾄ(0508以降)'!$C$28="×","",IF(AND(踏み台シート!F298=1,踏み台シート!F512=1),2,IF(踏み台シート!F298=1,1,""))),IF(AND(踏み台シート!F298=1,踏み台シート!F512=1),2,IF(踏み台シート!F298=1,1,"")))</f>
        <v/>
      </c>
      <c r="G88" s="307" t="str">
        <f>IF($G$8&gt;=DATE(2023,5,8),IF('別紙3-3_要件ﾁｪｯｸﾘｽﾄ(0508以降)'!$C$28="×","",IF(AND(踏み台シート!G298=1,踏み台シート!G512=1),2,IF(踏み台シート!G298=1,1,""))),IF(AND(踏み台シート!G298=1,踏み台シート!G512=1),2,IF(踏み台シート!G298=1,1,"")))</f>
        <v/>
      </c>
      <c r="H88" s="307" t="str">
        <f>IF($H$8&gt;=DATE(2023,5,8),IF('別紙3-3_要件ﾁｪｯｸﾘｽﾄ(0508以降)'!$C$28="×","",IF(AND(踏み台シート!H298=1,踏み台シート!H512=1),2,IF(踏み台シート!H298=1,1,""))),IF(AND(踏み台シート!H298=1,踏み台シート!H512=1),2,IF(踏み台シート!H298=1,1,"")))</f>
        <v/>
      </c>
      <c r="I88" s="307" t="str">
        <f>IF($I$8&gt;=DATE(2023,5,8),IF('別紙3-3_要件ﾁｪｯｸﾘｽﾄ(0508以降)'!$C$28="×","",IF(AND(踏み台シート!I298=1,踏み台シート!I512=1),2,IF(踏み台シート!I298=1,1,""))),IF(AND(踏み台シート!I298=1,踏み台シート!I512=1),2,IF(踏み台シート!I298=1,1,"")))</f>
        <v/>
      </c>
      <c r="J88" s="307" t="str">
        <f>IF($J$8&gt;=DATE(2023,5,8),IF('別紙3-3_要件ﾁｪｯｸﾘｽﾄ(0508以降)'!$C$28="×","",IF(AND(踏み台シート!J298=1,踏み台シート!J512=1),2,IF(踏み台シート!J298=1,1,""))),IF(AND(踏み台シート!J298=1,踏み台シート!J512=1),2,IF(踏み台シート!J298=1,1,"")))</f>
        <v/>
      </c>
      <c r="K88" s="307" t="str">
        <f>IF($K$8&gt;=DATE(2023,5,8),IF('別紙3-3_要件ﾁｪｯｸﾘｽﾄ(0508以降)'!$C$28="×","",IF(AND(踏み台シート!K298=1,踏み台シート!K512=1),2,IF(踏み台シート!K298=1,1,""))),IF(AND(踏み台シート!K298=1,踏み台シート!K512=1),2,IF(踏み台シート!K298=1,1,"")))</f>
        <v/>
      </c>
      <c r="L88" s="307" t="str">
        <f>IF($L$8&gt;=DATE(2023,5,8),IF('別紙3-3_要件ﾁｪｯｸﾘｽﾄ(0508以降)'!$C$28="×","",IF(AND(踏み台シート!L298=1,踏み台シート!L512=1),2,IF(踏み台シート!L298=1,1,""))),IF(AND(踏み台シート!L298=1,踏み台シート!L512=1),2,IF(踏み台シート!L298=1,1,"")))</f>
        <v/>
      </c>
      <c r="M88" s="307" t="str">
        <f>IF($M$8&gt;=DATE(2023,5,8),IF('別紙3-3_要件ﾁｪｯｸﾘｽﾄ(0508以降)'!$C$28="×","",IF(AND(踏み台シート!M298=1,踏み台シート!M512=1),2,IF(踏み台シート!M298=1,1,""))),IF(AND(踏み台シート!M298=1,踏み台シート!M512=1),2,IF(踏み台シート!M298=1,1,"")))</f>
        <v/>
      </c>
      <c r="N88" s="307" t="str">
        <f>IF($N$8&gt;=DATE(2023,5,8),IF('別紙3-3_要件ﾁｪｯｸﾘｽﾄ(0508以降)'!$C$28="×","",IF(AND(踏み台シート!N298=1,踏み台シート!N512=1),2,IF(踏み台シート!N298=1,1,""))),IF(AND(踏み台シート!N298=1,踏み台シート!N512=1),2,IF(踏み台シート!N298=1,1,"")))</f>
        <v/>
      </c>
      <c r="O88" s="307" t="str">
        <f>IF($O$8&gt;=DATE(2023,5,8),IF('別紙3-3_要件ﾁｪｯｸﾘｽﾄ(0508以降)'!$C$28="×","",IF(AND(踏み台シート!O298=1,踏み台シート!O512=1),2,IF(踏み台シート!O298=1,1,""))),IF(AND(踏み台シート!O298=1,踏み台シート!O512=1),2,IF(踏み台シート!O298=1,1,"")))</f>
        <v/>
      </c>
      <c r="P88" s="307" t="str">
        <f>IF($P$8&gt;=DATE(2023,5,8),IF('別紙3-3_要件ﾁｪｯｸﾘｽﾄ(0508以降)'!$C$28="×","",IF(AND(踏み台シート!P298=1,踏み台シート!P512=1),2,IF(踏み台シート!P298=1,1,""))),IF(AND(踏み台シート!P298=1,踏み台シート!P512=1),2,IF(踏み台シート!P298=1,1,"")))</f>
        <v/>
      </c>
      <c r="Q88" s="307" t="str">
        <f>IF($Q$8&gt;=DATE(2023,5,8),IF('別紙3-3_要件ﾁｪｯｸﾘｽﾄ(0508以降)'!$C$28="×","",IF(AND(踏み台シート!Q298=1,踏み台シート!Q512=1),2,IF(踏み台シート!Q298=1,1,""))),IF(AND(踏み台シート!Q298=1,踏み台シート!Q512=1),2,IF(踏み台シート!Q298=1,1,"")))</f>
        <v/>
      </c>
      <c r="R88" s="307" t="str">
        <f>IF($R$8&gt;=DATE(2023,5,8),IF('別紙3-3_要件ﾁｪｯｸﾘｽﾄ(0508以降)'!$C$28="×","",IF(AND(踏み台シート!R298=1,踏み台シート!R512=1),2,IF(踏み台シート!R298=1,1,""))),IF(AND(踏み台シート!R298=1,踏み台シート!R512=1),2,IF(踏み台シート!R298=1,1,"")))</f>
        <v/>
      </c>
      <c r="S88" s="307" t="str">
        <f>IF($S$8&gt;=DATE(2023,5,8),IF('別紙3-3_要件ﾁｪｯｸﾘｽﾄ(0508以降)'!$C$28="×","",IF(AND(踏み台シート!S298=1,踏み台シート!S512=1),2,IF(踏み台シート!S298=1,1,""))),IF(AND(踏み台シート!S298=1,踏み台シート!S512=1),2,IF(踏み台シート!S298=1,1,"")))</f>
        <v/>
      </c>
      <c r="T88" s="307" t="str">
        <f>IF($T$8&gt;=DATE(2023,5,8),IF('別紙3-3_要件ﾁｪｯｸﾘｽﾄ(0508以降)'!$C$28="×","",IF(AND(踏み台シート!T298=1,踏み台シート!T512=1),2,IF(踏み台シート!T298=1,1,""))),IF(AND(踏み台シート!T298=1,踏み台シート!T512=1),2,IF(踏み台シート!T298=1,1,"")))</f>
        <v/>
      </c>
      <c r="U88" s="307" t="str">
        <f>IF($U$8&gt;=DATE(2023,5,8),IF('別紙3-3_要件ﾁｪｯｸﾘｽﾄ(0508以降)'!$C$28="×","",IF(AND(踏み台シート!U298=1,踏み台シート!U512=1),2,IF(踏み台シート!U298=1,1,""))),IF(AND(踏み台シート!U298=1,踏み台シート!U512=1),2,IF(踏み台シート!U298=1,1,"")))</f>
        <v/>
      </c>
      <c r="V88" s="307" t="str">
        <f>IF($V$8&gt;=DATE(2023,5,8),IF('別紙3-3_要件ﾁｪｯｸﾘｽﾄ(0508以降)'!$C$28="×","",IF(AND(踏み台シート!V298=1,踏み台シート!V512=1),2,IF(踏み台シート!V298=1,1,""))),IF(AND(踏み台シート!V298=1,踏み台シート!V512=1),2,IF(踏み台シート!V298=1,1,"")))</f>
        <v/>
      </c>
      <c r="W88" s="307" t="str">
        <f>IF($W$8&gt;=DATE(2023,5,8),IF('別紙3-3_要件ﾁｪｯｸﾘｽﾄ(0508以降)'!$C$28="×","",IF(AND(踏み台シート!W298=1,踏み台シート!W512=1),2,IF(踏み台シート!W298=1,1,""))),IF(AND(踏み台シート!W298=1,踏み台シート!W512=1),2,IF(踏み台シート!W298=1,1,"")))</f>
        <v/>
      </c>
      <c r="X88" s="307" t="str">
        <f>IF($X$8&gt;=DATE(2023,5,8),IF('別紙3-3_要件ﾁｪｯｸﾘｽﾄ(0508以降)'!$C$28="×","",IF(AND(踏み台シート!X298=1,踏み台シート!X512=1),2,IF(踏み台シート!X298=1,1,""))),IF(AND(踏み台シート!X298=1,踏み台シート!X512=1),2,IF(踏み台シート!X298=1,1,"")))</f>
        <v/>
      </c>
      <c r="Y88" s="307" t="str">
        <f>IF($Y$8&gt;=DATE(2023,5,8),IF('別紙3-3_要件ﾁｪｯｸﾘｽﾄ(0508以降)'!$C$28="×","",IF(AND(踏み台シート!Y298=1,踏み台シート!Y512=1),2,IF(踏み台シート!Y298=1,1,""))),IF(AND(踏み台シート!Y298=1,踏み台シート!Y512=1),2,IF(踏み台シート!Y298=1,1,"")))</f>
        <v/>
      </c>
      <c r="Z88" s="307" t="str">
        <f>IF($Z$8&gt;=DATE(2023,5,8),IF('別紙3-3_要件ﾁｪｯｸﾘｽﾄ(0508以降)'!$C$28="×","",IF(AND(踏み台シート!Z298=1,踏み台シート!Z512=1),2,IF(踏み台シート!Z298=1,1,""))),IF(AND(踏み台シート!Z298=1,踏み台シート!Z512=1),2,IF(踏み台シート!Z298=1,1,"")))</f>
        <v/>
      </c>
      <c r="AA88" s="307" t="str">
        <f>IF($AA$8&gt;=DATE(2023,5,8),IF('別紙3-3_要件ﾁｪｯｸﾘｽﾄ(0508以降)'!$C$28="×","",IF(AND(踏み台シート!AA298=1,踏み台シート!AA512=1),2,IF(踏み台シート!AA298=1,1,""))),IF(AND(踏み台シート!AA298=1,踏み台シート!AA512=1),2,IF(踏み台シート!AA298=1,1,"")))</f>
        <v/>
      </c>
      <c r="AB88" s="307" t="str">
        <f>IF($AB$8&gt;=DATE(2023,5,8),IF('別紙3-3_要件ﾁｪｯｸﾘｽﾄ(0508以降)'!$C$28="×","",IF(AND(踏み台シート!AB298=1,踏み台シート!AB512=1),2,IF(踏み台シート!AB298=1,1,""))),IF(AND(踏み台シート!AB298=1,踏み台シート!AB512=1),2,IF(踏み台シート!AB298=1,1,"")))</f>
        <v/>
      </c>
      <c r="AC88" s="307" t="str">
        <f>IF($AC$8&gt;=DATE(2023,5,8),IF('別紙3-3_要件ﾁｪｯｸﾘｽﾄ(0508以降)'!$C$28="×","",IF(AND(踏み台シート!AC298=1,踏み台シート!AC512=1),2,IF(踏み台シート!AC298=1,1,""))),IF(AND(踏み台シート!AC298=1,踏み台シート!AC512=1),2,IF(踏み台シート!AC298=1,1,"")))</f>
        <v/>
      </c>
      <c r="AD88" s="307" t="str">
        <f>IF($AD$8&gt;=DATE(2023,5,8),IF('別紙3-3_要件ﾁｪｯｸﾘｽﾄ(0508以降)'!$C$28="×","",IF(AND(踏み台シート!AD298=1,踏み台シート!AD512=1),2,IF(踏み台シート!AD298=1,1,""))),IF(AND(踏み台シート!AD298=1,踏み台シート!AD512=1),2,IF(踏み台シート!AD298=1,1,"")))</f>
        <v/>
      </c>
      <c r="AE88" s="307" t="str">
        <f>IF($AE$8&gt;=DATE(2023,5,8),IF('別紙3-3_要件ﾁｪｯｸﾘｽﾄ(0508以降)'!$C$28="×","",IF(AND(踏み台シート!AE298=1,踏み台シート!AE512=1),2,IF(踏み台シート!AE298=1,1,""))),IF(AND(踏み台シート!AE298=1,踏み台シート!AE512=1),2,IF(踏み台シート!AE298=1,1,"")))</f>
        <v/>
      </c>
      <c r="AF88" s="307" t="str">
        <f>IF($AF$8&gt;=DATE(2023,5,8),IF('別紙3-3_要件ﾁｪｯｸﾘｽﾄ(0508以降)'!$C$28="×","",IF(AND(踏み台シート!AF298=1,踏み台シート!AF512=1),2,IF(踏み台シート!AF298=1,1,""))),IF(AND(踏み台シート!AF298=1,踏み台シート!AF512=1),2,IF(踏み台シート!AF298=1,1,"")))</f>
        <v/>
      </c>
      <c r="AG88" s="307" t="str">
        <f>IF($AG$8&gt;=DATE(2023,5,8),IF('別紙3-3_要件ﾁｪｯｸﾘｽﾄ(0508以降)'!$C$28="×","",IF(AND(踏み台シート!AG298=1,踏み台シート!AG512=1),2,IF(踏み台シート!AG298=1,1,""))),IF(AND(踏み台シート!AG298=1,踏み台シート!AG512=1),2,IF(踏み台シート!AG298=1,1,"")))</f>
        <v/>
      </c>
      <c r="AH88" s="307" t="str">
        <f>IF($AH$8&gt;=DATE(2023,5,8),IF('別紙3-3_要件ﾁｪｯｸﾘｽﾄ(0508以降)'!$C$28="×","",IF(AND(踏み台シート!AH298=1,踏み台シート!AH512=1),2,IF(踏み台シート!AH298=1,1,""))),IF(AND(踏み台シート!AH298=1,踏み台シート!AH512=1),2,IF(踏み台シート!AH298=1,1,"")))</f>
        <v/>
      </c>
      <c r="AI88" s="307" t="str">
        <f>IF($AI$8&gt;=DATE(2023,5,8),IF('別紙3-3_要件ﾁｪｯｸﾘｽﾄ(0508以降)'!$C$28="×","",IF(AND(踏み台シート!AI298=1,踏み台シート!AI512=1),2,IF(踏み台シート!AI298=1,1,""))),IF(AND(踏み台シート!AI298=1,踏み台シート!AI512=1),2,IF(踏み台シート!AI298=1,1,"")))</f>
        <v/>
      </c>
      <c r="AJ88" s="307" t="str">
        <f>IF($AJ$8&gt;=DATE(2023,5,8),IF('別紙3-3_要件ﾁｪｯｸﾘｽﾄ(0508以降)'!$C$28="×","",IF(AND(踏み台シート!AJ298=1,踏み台シート!AJ512=1),2,IF(踏み台シート!AJ298=1,1,""))),IF(AND(踏み台シート!AJ298=1,踏み台シート!AJ512=1),2,IF(踏み台シート!AJ298=1,1,"")))</f>
        <v/>
      </c>
      <c r="AK88" s="307" t="str">
        <f>IF($AK$8&gt;=DATE(2023,5,8),IF('別紙3-3_要件ﾁｪｯｸﾘｽﾄ(0508以降)'!$C$28="×","",IF(AND(踏み台シート!AK298=1,踏み台シート!AK512=1),2,IF(踏み台シート!AK298=1,1,""))),IF(AND(踏み台シート!AK298=1,踏み台シート!AK512=1),2,IF(踏み台シート!AK298=1,1,"")))</f>
        <v/>
      </c>
      <c r="AL88" s="307" t="str">
        <f>IF($AL$8&gt;=DATE(2023,5,8),IF('別紙3-3_要件ﾁｪｯｸﾘｽﾄ(0508以降)'!$C$28="×","",IF(AND(踏み台シート!AL298=1,踏み台シート!AL512=1),2,IF(踏み台シート!AL298=1,1,""))),IF(AND(踏み台シート!AL298=1,踏み台シート!AL512=1),2,IF(踏み台シート!AL298=1,1,"")))</f>
        <v/>
      </c>
      <c r="AM88" s="307" t="str">
        <f>IF($AM$8&gt;=DATE(2023,5,8),IF('別紙3-3_要件ﾁｪｯｸﾘｽﾄ(0508以降)'!$C$28="×","",IF(AND(踏み台シート!AM298=1,踏み台シート!AM512=1),2,IF(踏み台シート!AM298=1,1,""))),IF(AND(踏み台シート!AM298=1,踏み台シート!AM512=1),2,IF(踏み台シート!AM298=1,1,"")))</f>
        <v/>
      </c>
      <c r="AN88" s="307" t="str">
        <f>IF($AN$8&gt;=DATE(2023,5,8),IF('別紙3-3_要件ﾁｪｯｸﾘｽﾄ(0508以降)'!$C$28="×","",IF(AND(踏み台シート!AN298=1,踏み台シート!AN512=1),2,IF(踏み台シート!AN298=1,1,""))),IF(AND(踏み台シート!AN298=1,踏み台シート!AN512=1),2,IF(踏み台シート!AN298=1,1,"")))</f>
        <v/>
      </c>
      <c r="AO88" s="307" t="str">
        <f>IF($AO$8&gt;=DATE(2023,5,8),IF('別紙3-3_要件ﾁｪｯｸﾘｽﾄ(0508以降)'!$C$28="×","",IF(AND(踏み台シート!AO298=1,踏み台シート!AO512=1),2,IF(踏み台シート!AO298=1,1,""))),IF(AND(踏み台シート!AO298=1,踏み台シート!AO512=1),2,IF(踏み台シート!AO298=1,1,"")))</f>
        <v/>
      </c>
      <c r="AP88" s="307" t="str">
        <f>IF($AP$8&gt;=DATE(2023,5,8),IF('別紙3-3_要件ﾁｪｯｸﾘｽﾄ(0508以降)'!$C$28="×","",IF(AND(踏み台シート!AP298=1,踏み台シート!AP512=1),2,IF(踏み台シート!AP298=1,1,""))),IF(AND(踏み台シート!AP298=1,踏み台シート!AP512=1),2,IF(踏み台シート!AP298=1,1,"")))</f>
        <v/>
      </c>
      <c r="AQ88" s="307" t="str">
        <f>IF($AQ$8&gt;=DATE(2023,5,8),IF('別紙3-3_要件ﾁｪｯｸﾘｽﾄ(0508以降)'!$C$28="×","",IF(AND(踏み台シート!AQ298=1,踏み台シート!AQ512=1),2,IF(踏み台シート!AQ298=1,1,""))),IF(AND(踏み台シート!AQ298=1,踏み台シート!AQ512=1),2,IF(踏み台シート!AQ298=1,1,"")))</f>
        <v/>
      </c>
      <c r="AR88" s="307" t="str">
        <f>IF($AR$8&gt;=DATE(2023,5,8),IF('別紙3-3_要件ﾁｪｯｸﾘｽﾄ(0508以降)'!$C$28="×","",IF(AND(踏み台シート!AR298=1,踏み台シート!AR512=1),2,IF(踏み台シート!AR298=1,1,""))),IF(AND(踏み台シート!AR298=1,踏み台シート!AR512=1),2,IF(踏み台シート!AR298=1,1,"")))</f>
        <v/>
      </c>
      <c r="AS88" s="307" t="str">
        <f>IF($AS$8&gt;=DATE(2023,5,8),IF('別紙3-3_要件ﾁｪｯｸﾘｽﾄ(0508以降)'!$C$28="×","",IF(AND(踏み台シート!AS298=1,踏み台シート!AS512=1),2,IF(踏み台シート!AS298=1,1,""))),IF(AND(踏み台シート!AS298=1,踏み台シート!AS512=1),2,IF(踏み台シート!AS298=1,1,"")))</f>
        <v/>
      </c>
      <c r="AT88" s="307" t="str">
        <f>IF($AT$8&gt;=DATE(2023,5,8),IF('別紙3-3_要件ﾁｪｯｸﾘｽﾄ(0508以降)'!$C$28="×","",IF(AND(踏み台シート!AT298=1,踏み台シート!AT512=1),2,IF(踏み台シート!AT298=1,1,""))),IF(AND(踏み台シート!AT298=1,踏み台シート!AT512=1),2,IF(踏み台シート!AT298=1,1,"")))</f>
        <v/>
      </c>
      <c r="AU88" s="307" t="str">
        <f>IF($AU$8&gt;=DATE(2023,5,8),IF('別紙3-3_要件ﾁｪｯｸﾘｽﾄ(0508以降)'!$C$28="×","",IF(AND(踏み台シート!AU298=1,踏み台シート!AU512=1),2,IF(踏み台シート!AU298=1,1,""))),IF(AND(踏み台シート!AU298=1,踏み台シート!AU512=1),2,IF(踏み台シート!AU298=1,1,"")))</f>
        <v/>
      </c>
      <c r="AV88" s="307" t="str">
        <f>IF($AV$8&gt;=DATE(2023,5,8),IF('別紙3-3_要件ﾁｪｯｸﾘｽﾄ(0508以降)'!$C$28="×","",IF(AND(踏み台シート!AV298=1,踏み台シート!AV512=1),2,IF(踏み台シート!AV298=1,1,""))),IF(AND(踏み台シート!AV298=1,踏み台シート!AV512=1),2,IF(踏み台シート!AV298=1,1,"")))</f>
        <v/>
      </c>
      <c r="AW88" s="307" t="str">
        <f>IF($AW$8&gt;=DATE(2023,5,8),IF('別紙3-3_要件ﾁｪｯｸﾘｽﾄ(0508以降)'!$C$28="×","",IF(AND(踏み台シート!AW298=1,踏み台シート!AW512=1),2,IF(踏み台シート!AW298=1,1,""))),IF(AND(踏み台シート!AW298=1,踏み台シート!AW512=1),2,IF(踏み台シート!AW298=1,1,"")))</f>
        <v/>
      </c>
      <c r="AX88" s="307" t="str">
        <f>IF($AX$8&gt;=DATE(2023,5,8),IF('別紙3-3_要件ﾁｪｯｸﾘｽﾄ(0508以降)'!$C$28="×","",IF(AND(踏み台シート!AX298=1,踏み台シート!AX512=1),2,IF(踏み台シート!AX298=1,1,""))),IF(AND(踏み台シート!AX298=1,踏み台シート!AX512=1),2,IF(踏み台シート!AX298=1,1,"")))</f>
        <v/>
      </c>
      <c r="AY88" s="307" t="str">
        <f>IF($AY$8&gt;=DATE(2023,5,8),IF('別紙3-3_要件ﾁｪｯｸﾘｽﾄ(0508以降)'!$C$28="×","",IF(AND(踏み台シート!AY298=1,踏み台シート!AY512=1),2,IF(踏み台シート!AY298=1,1,""))),IF(AND(踏み台シート!AY298=1,踏み台シート!AY512=1),2,IF(踏み台シート!AY298=1,1,"")))</f>
        <v/>
      </c>
      <c r="AZ88" s="307" t="str">
        <f>IF($AZ$8&gt;=DATE(2023,5,8),IF('別紙3-3_要件ﾁｪｯｸﾘｽﾄ(0508以降)'!$C$28="×","",IF(AND(踏み台シート!AZ298=1,踏み台シート!AZ512=1),2,IF(踏み台シート!AZ298=1,1,""))),IF(AND(踏み台シート!AZ298=1,踏み台シート!AZ512=1),2,IF(踏み台シート!AZ298=1,1,"")))</f>
        <v/>
      </c>
      <c r="BA88" s="307" t="str">
        <f>IF($BA$8&gt;=DATE(2023,5,8),IF('別紙3-3_要件ﾁｪｯｸﾘｽﾄ(0508以降)'!$C$28="×","",IF(AND(踏み台シート!BA298=1,踏み台シート!BA512=1),2,IF(踏み台シート!BA298=1,1,""))),IF(AND(踏み台シート!BA298=1,踏み台シート!BA512=1),2,IF(踏み台シート!BA298=1,1,"")))</f>
        <v/>
      </c>
      <c r="BB88" s="311" t="str">
        <f t="shared" si="10"/>
        <v/>
      </c>
      <c r="BC88" s="300" t="str">
        <f t="shared" si="11"/>
        <v/>
      </c>
      <c r="BD88" s="300" t="str">
        <f t="shared" si="12"/>
        <v/>
      </c>
    </row>
    <row r="89" spans="1:56" ht="24" hidden="1" customHeight="1">
      <c r="A89" s="307" t="str">
        <f t="shared" si="13"/>
        <v/>
      </c>
      <c r="B89" s="313" t="str">
        <f>IF('別紙3-1_区分⑤所要額内訳'!B91="","",'別紙3-1_区分⑤所要額内訳'!B91)</f>
        <v/>
      </c>
      <c r="C89" s="307" t="str">
        <f>IF('別紙3-1_区分⑤所要額内訳'!C91="","",'別紙3-1_区分⑤所要額内訳'!C91)</f>
        <v/>
      </c>
      <c r="D89" s="307">
        <f>IF($D$8&gt;=DATE(2023,5,8),IF('別紙3-3_要件ﾁｪｯｸﾘｽﾄ(0508以降)'!$C$28="×","",IF(AND(踏み台シート!D299=1,踏み台シート!D513=1),2,IF(踏み台シート!D299=1,1,""))),IF(AND(踏み台シート!D299=1,踏み台シート!D513=1),2,IF(踏み台シート!D299=1,1,"")))</f>
        <v>1</v>
      </c>
      <c r="E89" s="307" t="str">
        <f>IF($E$8&gt;=DATE(2023,5,8),IF('別紙3-3_要件ﾁｪｯｸﾘｽﾄ(0508以降)'!$C$28="×","",IF(AND(踏み台シート!E299=1,踏み台シート!E513=1),2,IF(踏み台シート!E299=1,1,""))),IF(AND(踏み台シート!E299=1,踏み台シート!E513=1),2,IF(踏み台シート!E299=1,1,"")))</f>
        <v/>
      </c>
      <c r="F89" s="307" t="str">
        <f>IF($F$8&gt;=DATE(2023,5,8),IF('別紙3-3_要件ﾁｪｯｸﾘｽﾄ(0508以降)'!$C$28="×","",IF(AND(踏み台シート!F299=1,踏み台シート!F513=1),2,IF(踏み台シート!F299=1,1,""))),IF(AND(踏み台シート!F299=1,踏み台シート!F513=1),2,IF(踏み台シート!F299=1,1,"")))</f>
        <v/>
      </c>
      <c r="G89" s="307" t="str">
        <f>IF($G$8&gt;=DATE(2023,5,8),IF('別紙3-3_要件ﾁｪｯｸﾘｽﾄ(0508以降)'!$C$28="×","",IF(AND(踏み台シート!G299=1,踏み台シート!G513=1),2,IF(踏み台シート!G299=1,1,""))),IF(AND(踏み台シート!G299=1,踏み台シート!G513=1),2,IF(踏み台シート!G299=1,1,"")))</f>
        <v/>
      </c>
      <c r="H89" s="307" t="str">
        <f>IF($H$8&gt;=DATE(2023,5,8),IF('別紙3-3_要件ﾁｪｯｸﾘｽﾄ(0508以降)'!$C$28="×","",IF(AND(踏み台シート!H299=1,踏み台シート!H513=1),2,IF(踏み台シート!H299=1,1,""))),IF(AND(踏み台シート!H299=1,踏み台シート!H513=1),2,IF(踏み台シート!H299=1,1,"")))</f>
        <v/>
      </c>
      <c r="I89" s="307" t="str">
        <f>IF($I$8&gt;=DATE(2023,5,8),IF('別紙3-3_要件ﾁｪｯｸﾘｽﾄ(0508以降)'!$C$28="×","",IF(AND(踏み台シート!I299=1,踏み台シート!I513=1),2,IF(踏み台シート!I299=1,1,""))),IF(AND(踏み台シート!I299=1,踏み台シート!I513=1),2,IF(踏み台シート!I299=1,1,"")))</f>
        <v/>
      </c>
      <c r="J89" s="307" t="str">
        <f>IF($J$8&gt;=DATE(2023,5,8),IF('別紙3-3_要件ﾁｪｯｸﾘｽﾄ(0508以降)'!$C$28="×","",IF(AND(踏み台シート!J299=1,踏み台シート!J513=1),2,IF(踏み台シート!J299=1,1,""))),IF(AND(踏み台シート!J299=1,踏み台シート!J513=1),2,IF(踏み台シート!J299=1,1,"")))</f>
        <v/>
      </c>
      <c r="K89" s="307" t="str">
        <f>IF($K$8&gt;=DATE(2023,5,8),IF('別紙3-3_要件ﾁｪｯｸﾘｽﾄ(0508以降)'!$C$28="×","",IF(AND(踏み台シート!K299=1,踏み台シート!K513=1),2,IF(踏み台シート!K299=1,1,""))),IF(AND(踏み台シート!K299=1,踏み台シート!K513=1),2,IF(踏み台シート!K299=1,1,"")))</f>
        <v/>
      </c>
      <c r="L89" s="307" t="str">
        <f>IF($L$8&gt;=DATE(2023,5,8),IF('別紙3-3_要件ﾁｪｯｸﾘｽﾄ(0508以降)'!$C$28="×","",IF(AND(踏み台シート!L299=1,踏み台シート!L513=1),2,IF(踏み台シート!L299=1,1,""))),IF(AND(踏み台シート!L299=1,踏み台シート!L513=1),2,IF(踏み台シート!L299=1,1,"")))</f>
        <v/>
      </c>
      <c r="M89" s="307" t="str">
        <f>IF($M$8&gt;=DATE(2023,5,8),IF('別紙3-3_要件ﾁｪｯｸﾘｽﾄ(0508以降)'!$C$28="×","",IF(AND(踏み台シート!M299=1,踏み台シート!M513=1),2,IF(踏み台シート!M299=1,1,""))),IF(AND(踏み台シート!M299=1,踏み台シート!M513=1),2,IF(踏み台シート!M299=1,1,"")))</f>
        <v/>
      </c>
      <c r="N89" s="307" t="str">
        <f>IF($N$8&gt;=DATE(2023,5,8),IF('別紙3-3_要件ﾁｪｯｸﾘｽﾄ(0508以降)'!$C$28="×","",IF(AND(踏み台シート!N299=1,踏み台シート!N513=1),2,IF(踏み台シート!N299=1,1,""))),IF(AND(踏み台シート!N299=1,踏み台シート!N513=1),2,IF(踏み台シート!N299=1,1,"")))</f>
        <v/>
      </c>
      <c r="O89" s="307" t="str">
        <f>IF($O$8&gt;=DATE(2023,5,8),IF('別紙3-3_要件ﾁｪｯｸﾘｽﾄ(0508以降)'!$C$28="×","",IF(AND(踏み台シート!O299=1,踏み台シート!O513=1),2,IF(踏み台シート!O299=1,1,""))),IF(AND(踏み台シート!O299=1,踏み台シート!O513=1),2,IF(踏み台シート!O299=1,1,"")))</f>
        <v/>
      </c>
      <c r="P89" s="307" t="str">
        <f>IF($P$8&gt;=DATE(2023,5,8),IF('別紙3-3_要件ﾁｪｯｸﾘｽﾄ(0508以降)'!$C$28="×","",IF(AND(踏み台シート!P299=1,踏み台シート!P513=1),2,IF(踏み台シート!P299=1,1,""))),IF(AND(踏み台シート!P299=1,踏み台シート!P513=1),2,IF(踏み台シート!P299=1,1,"")))</f>
        <v/>
      </c>
      <c r="Q89" s="307" t="str">
        <f>IF($Q$8&gt;=DATE(2023,5,8),IF('別紙3-3_要件ﾁｪｯｸﾘｽﾄ(0508以降)'!$C$28="×","",IF(AND(踏み台シート!Q299=1,踏み台シート!Q513=1),2,IF(踏み台シート!Q299=1,1,""))),IF(AND(踏み台シート!Q299=1,踏み台シート!Q513=1),2,IF(踏み台シート!Q299=1,1,"")))</f>
        <v/>
      </c>
      <c r="R89" s="307" t="str">
        <f>IF($R$8&gt;=DATE(2023,5,8),IF('別紙3-3_要件ﾁｪｯｸﾘｽﾄ(0508以降)'!$C$28="×","",IF(AND(踏み台シート!R299=1,踏み台シート!R513=1),2,IF(踏み台シート!R299=1,1,""))),IF(AND(踏み台シート!R299=1,踏み台シート!R513=1),2,IF(踏み台シート!R299=1,1,"")))</f>
        <v/>
      </c>
      <c r="S89" s="307" t="str">
        <f>IF($S$8&gt;=DATE(2023,5,8),IF('別紙3-3_要件ﾁｪｯｸﾘｽﾄ(0508以降)'!$C$28="×","",IF(AND(踏み台シート!S299=1,踏み台シート!S513=1),2,IF(踏み台シート!S299=1,1,""))),IF(AND(踏み台シート!S299=1,踏み台シート!S513=1),2,IF(踏み台シート!S299=1,1,"")))</f>
        <v/>
      </c>
      <c r="T89" s="307" t="str">
        <f>IF($T$8&gt;=DATE(2023,5,8),IF('別紙3-3_要件ﾁｪｯｸﾘｽﾄ(0508以降)'!$C$28="×","",IF(AND(踏み台シート!T299=1,踏み台シート!T513=1),2,IF(踏み台シート!T299=1,1,""))),IF(AND(踏み台シート!T299=1,踏み台シート!T513=1),2,IF(踏み台シート!T299=1,1,"")))</f>
        <v/>
      </c>
      <c r="U89" s="307" t="str">
        <f>IF($U$8&gt;=DATE(2023,5,8),IF('別紙3-3_要件ﾁｪｯｸﾘｽﾄ(0508以降)'!$C$28="×","",IF(AND(踏み台シート!U299=1,踏み台シート!U513=1),2,IF(踏み台シート!U299=1,1,""))),IF(AND(踏み台シート!U299=1,踏み台シート!U513=1),2,IF(踏み台シート!U299=1,1,"")))</f>
        <v/>
      </c>
      <c r="V89" s="307" t="str">
        <f>IF($V$8&gt;=DATE(2023,5,8),IF('別紙3-3_要件ﾁｪｯｸﾘｽﾄ(0508以降)'!$C$28="×","",IF(AND(踏み台シート!V299=1,踏み台シート!V513=1),2,IF(踏み台シート!V299=1,1,""))),IF(AND(踏み台シート!V299=1,踏み台シート!V513=1),2,IF(踏み台シート!V299=1,1,"")))</f>
        <v/>
      </c>
      <c r="W89" s="307" t="str">
        <f>IF($W$8&gt;=DATE(2023,5,8),IF('別紙3-3_要件ﾁｪｯｸﾘｽﾄ(0508以降)'!$C$28="×","",IF(AND(踏み台シート!W299=1,踏み台シート!W513=1),2,IF(踏み台シート!W299=1,1,""))),IF(AND(踏み台シート!W299=1,踏み台シート!W513=1),2,IF(踏み台シート!W299=1,1,"")))</f>
        <v/>
      </c>
      <c r="X89" s="307" t="str">
        <f>IF($X$8&gt;=DATE(2023,5,8),IF('別紙3-3_要件ﾁｪｯｸﾘｽﾄ(0508以降)'!$C$28="×","",IF(AND(踏み台シート!X299=1,踏み台シート!X513=1),2,IF(踏み台シート!X299=1,1,""))),IF(AND(踏み台シート!X299=1,踏み台シート!X513=1),2,IF(踏み台シート!X299=1,1,"")))</f>
        <v/>
      </c>
      <c r="Y89" s="307" t="str">
        <f>IF($Y$8&gt;=DATE(2023,5,8),IF('別紙3-3_要件ﾁｪｯｸﾘｽﾄ(0508以降)'!$C$28="×","",IF(AND(踏み台シート!Y299=1,踏み台シート!Y513=1),2,IF(踏み台シート!Y299=1,1,""))),IF(AND(踏み台シート!Y299=1,踏み台シート!Y513=1),2,IF(踏み台シート!Y299=1,1,"")))</f>
        <v/>
      </c>
      <c r="Z89" s="307" t="str">
        <f>IF($Z$8&gt;=DATE(2023,5,8),IF('別紙3-3_要件ﾁｪｯｸﾘｽﾄ(0508以降)'!$C$28="×","",IF(AND(踏み台シート!Z299=1,踏み台シート!Z513=1),2,IF(踏み台シート!Z299=1,1,""))),IF(AND(踏み台シート!Z299=1,踏み台シート!Z513=1),2,IF(踏み台シート!Z299=1,1,"")))</f>
        <v/>
      </c>
      <c r="AA89" s="307" t="str">
        <f>IF($AA$8&gt;=DATE(2023,5,8),IF('別紙3-3_要件ﾁｪｯｸﾘｽﾄ(0508以降)'!$C$28="×","",IF(AND(踏み台シート!AA299=1,踏み台シート!AA513=1),2,IF(踏み台シート!AA299=1,1,""))),IF(AND(踏み台シート!AA299=1,踏み台シート!AA513=1),2,IF(踏み台シート!AA299=1,1,"")))</f>
        <v/>
      </c>
      <c r="AB89" s="307" t="str">
        <f>IF($AB$8&gt;=DATE(2023,5,8),IF('別紙3-3_要件ﾁｪｯｸﾘｽﾄ(0508以降)'!$C$28="×","",IF(AND(踏み台シート!AB299=1,踏み台シート!AB513=1),2,IF(踏み台シート!AB299=1,1,""))),IF(AND(踏み台シート!AB299=1,踏み台シート!AB513=1),2,IF(踏み台シート!AB299=1,1,"")))</f>
        <v/>
      </c>
      <c r="AC89" s="307" t="str">
        <f>IF($AC$8&gt;=DATE(2023,5,8),IF('別紙3-3_要件ﾁｪｯｸﾘｽﾄ(0508以降)'!$C$28="×","",IF(AND(踏み台シート!AC299=1,踏み台シート!AC513=1),2,IF(踏み台シート!AC299=1,1,""))),IF(AND(踏み台シート!AC299=1,踏み台シート!AC513=1),2,IF(踏み台シート!AC299=1,1,"")))</f>
        <v/>
      </c>
      <c r="AD89" s="307" t="str">
        <f>IF($AD$8&gt;=DATE(2023,5,8),IF('別紙3-3_要件ﾁｪｯｸﾘｽﾄ(0508以降)'!$C$28="×","",IF(AND(踏み台シート!AD299=1,踏み台シート!AD513=1),2,IF(踏み台シート!AD299=1,1,""))),IF(AND(踏み台シート!AD299=1,踏み台シート!AD513=1),2,IF(踏み台シート!AD299=1,1,"")))</f>
        <v/>
      </c>
      <c r="AE89" s="307" t="str">
        <f>IF($AE$8&gt;=DATE(2023,5,8),IF('別紙3-3_要件ﾁｪｯｸﾘｽﾄ(0508以降)'!$C$28="×","",IF(AND(踏み台シート!AE299=1,踏み台シート!AE513=1),2,IF(踏み台シート!AE299=1,1,""))),IF(AND(踏み台シート!AE299=1,踏み台シート!AE513=1),2,IF(踏み台シート!AE299=1,1,"")))</f>
        <v/>
      </c>
      <c r="AF89" s="307" t="str">
        <f>IF($AF$8&gt;=DATE(2023,5,8),IF('別紙3-3_要件ﾁｪｯｸﾘｽﾄ(0508以降)'!$C$28="×","",IF(AND(踏み台シート!AF299=1,踏み台シート!AF513=1),2,IF(踏み台シート!AF299=1,1,""))),IF(AND(踏み台シート!AF299=1,踏み台シート!AF513=1),2,IF(踏み台シート!AF299=1,1,"")))</f>
        <v/>
      </c>
      <c r="AG89" s="307" t="str">
        <f>IF($AG$8&gt;=DATE(2023,5,8),IF('別紙3-3_要件ﾁｪｯｸﾘｽﾄ(0508以降)'!$C$28="×","",IF(AND(踏み台シート!AG299=1,踏み台シート!AG513=1),2,IF(踏み台シート!AG299=1,1,""))),IF(AND(踏み台シート!AG299=1,踏み台シート!AG513=1),2,IF(踏み台シート!AG299=1,1,"")))</f>
        <v/>
      </c>
      <c r="AH89" s="307" t="str">
        <f>IF($AH$8&gt;=DATE(2023,5,8),IF('別紙3-3_要件ﾁｪｯｸﾘｽﾄ(0508以降)'!$C$28="×","",IF(AND(踏み台シート!AH299=1,踏み台シート!AH513=1),2,IF(踏み台シート!AH299=1,1,""))),IF(AND(踏み台シート!AH299=1,踏み台シート!AH513=1),2,IF(踏み台シート!AH299=1,1,"")))</f>
        <v/>
      </c>
      <c r="AI89" s="307" t="str">
        <f>IF($AI$8&gt;=DATE(2023,5,8),IF('別紙3-3_要件ﾁｪｯｸﾘｽﾄ(0508以降)'!$C$28="×","",IF(AND(踏み台シート!AI299=1,踏み台シート!AI513=1),2,IF(踏み台シート!AI299=1,1,""))),IF(AND(踏み台シート!AI299=1,踏み台シート!AI513=1),2,IF(踏み台シート!AI299=1,1,"")))</f>
        <v/>
      </c>
      <c r="AJ89" s="307" t="str">
        <f>IF($AJ$8&gt;=DATE(2023,5,8),IF('別紙3-3_要件ﾁｪｯｸﾘｽﾄ(0508以降)'!$C$28="×","",IF(AND(踏み台シート!AJ299=1,踏み台シート!AJ513=1),2,IF(踏み台シート!AJ299=1,1,""))),IF(AND(踏み台シート!AJ299=1,踏み台シート!AJ513=1),2,IF(踏み台シート!AJ299=1,1,"")))</f>
        <v/>
      </c>
      <c r="AK89" s="307" t="str">
        <f>IF($AK$8&gt;=DATE(2023,5,8),IF('別紙3-3_要件ﾁｪｯｸﾘｽﾄ(0508以降)'!$C$28="×","",IF(AND(踏み台シート!AK299=1,踏み台シート!AK513=1),2,IF(踏み台シート!AK299=1,1,""))),IF(AND(踏み台シート!AK299=1,踏み台シート!AK513=1),2,IF(踏み台シート!AK299=1,1,"")))</f>
        <v/>
      </c>
      <c r="AL89" s="307" t="str">
        <f>IF($AL$8&gt;=DATE(2023,5,8),IF('別紙3-3_要件ﾁｪｯｸﾘｽﾄ(0508以降)'!$C$28="×","",IF(AND(踏み台シート!AL299=1,踏み台シート!AL513=1),2,IF(踏み台シート!AL299=1,1,""))),IF(AND(踏み台シート!AL299=1,踏み台シート!AL513=1),2,IF(踏み台シート!AL299=1,1,"")))</f>
        <v/>
      </c>
      <c r="AM89" s="307" t="str">
        <f>IF($AM$8&gt;=DATE(2023,5,8),IF('別紙3-3_要件ﾁｪｯｸﾘｽﾄ(0508以降)'!$C$28="×","",IF(AND(踏み台シート!AM299=1,踏み台シート!AM513=1),2,IF(踏み台シート!AM299=1,1,""))),IF(AND(踏み台シート!AM299=1,踏み台シート!AM513=1),2,IF(踏み台シート!AM299=1,1,"")))</f>
        <v/>
      </c>
      <c r="AN89" s="307" t="str">
        <f>IF($AN$8&gt;=DATE(2023,5,8),IF('別紙3-3_要件ﾁｪｯｸﾘｽﾄ(0508以降)'!$C$28="×","",IF(AND(踏み台シート!AN299=1,踏み台シート!AN513=1),2,IF(踏み台シート!AN299=1,1,""))),IF(AND(踏み台シート!AN299=1,踏み台シート!AN513=1),2,IF(踏み台シート!AN299=1,1,"")))</f>
        <v/>
      </c>
      <c r="AO89" s="307" t="str">
        <f>IF($AO$8&gt;=DATE(2023,5,8),IF('別紙3-3_要件ﾁｪｯｸﾘｽﾄ(0508以降)'!$C$28="×","",IF(AND(踏み台シート!AO299=1,踏み台シート!AO513=1),2,IF(踏み台シート!AO299=1,1,""))),IF(AND(踏み台シート!AO299=1,踏み台シート!AO513=1),2,IF(踏み台シート!AO299=1,1,"")))</f>
        <v/>
      </c>
      <c r="AP89" s="307" t="str">
        <f>IF($AP$8&gt;=DATE(2023,5,8),IF('別紙3-3_要件ﾁｪｯｸﾘｽﾄ(0508以降)'!$C$28="×","",IF(AND(踏み台シート!AP299=1,踏み台シート!AP513=1),2,IF(踏み台シート!AP299=1,1,""))),IF(AND(踏み台シート!AP299=1,踏み台シート!AP513=1),2,IF(踏み台シート!AP299=1,1,"")))</f>
        <v/>
      </c>
      <c r="AQ89" s="307" t="str">
        <f>IF($AQ$8&gt;=DATE(2023,5,8),IF('別紙3-3_要件ﾁｪｯｸﾘｽﾄ(0508以降)'!$C$28="×","",IF(AND(踏み台シート!AQ299=1,踏み台シート!AQ513=1),2,IF(踏み台シート!AQ299=1,1,""))),IF(AND(踏み台シート!AQ299=1,踏み台シート!AQ513=1),2,IF(踏み台シート!AQ299=1,1,"")))</f>
        <v/>
      </c>
      <c r="AR89" s="307" t="str">
        <f>IF($AR$8&gt;=DATE(2023,5,8),IF('別紙3-3_要件ﾁｪｯｸﾘｽﾄ(0508以降)'!$C$28="×","",IF(AND(踏み台シート!AR299=1,踏み台シート!AR513=1),2,IF(踏み台シート!AR299=1,1,""))),IF(AND(踏み台シート!AR299=1,踏み台シート!AR513=1),2,IF(踏み台シート!AR299=1,1,"")))</f>
        <v/>
      </c>
      <c r="AS89" s="307" t="str">
        <f>IF($AS$8&gt;=DATE(2023,5,8),IF('別紙3-3_要件ﾁｪｯｸﾘｽﾄ(0508以降)'!$C$28="×","",IF(AND(踏み台シート!AS299=1,踏み台シート!AS513=1),2,IF(踏み台シート!AS299=1,1,""))),IF(AND(踏み台シート!AS299=1,踏み台シート!AS513=1),2,IF(踏み台シート!AS299=1,1,"")))</f>
        <v/>
      </c>
      <c r="AT89" s="307" t="str">
        <f>IF($AT$8&gt;=DATE(2023,5,8),IF('別紙3-3_要件ﾁｪｯｸﾘｽﾄ(0508以降)'!$C$28="×","",IF(AND(踏み台シート!AT299=1,踏み台シート!AT513=1),2,IF(踏み台シート!AT299=1,1,""))),IF(AND(踏み台シート!AT299=1,踏み台シート!AT513=1),2,IF(踏み台シート!AT299=1,1,"")))</f>
        <v/>
      </c>
      <c r="AU89" s="307" t="str">
        <f>IF($AU$8&gt;=DATE(2023,5,8),IF('別紙3-3_要件ﾁｪｯｸﾘｽﾄ(0508以降)'!$C$28="×","",IF(AND(踏み台シート!AU299=1,踏み台シート!AU513=1),2,IF(踏み台シート!AU299=1,1,""))),IF(AND(踏み台シート!AU299=1,踏み台シート!AU513=1),2,IF(踏み台シート!AU299=1,1,"")))</f>
        <v/>
      </c>
      <c r="AV89" s="307" t="str">
        <f>IF($AV$8&gt;=DATE(2023,5,8),IF('別紙3-3_要件ﾁｪｯｸﾘｽﾄ(0508以降)'!$C$28="×","",IF(AND(踏み台シート!AV299=1,踏み台シート!AV513=1),2,IF(踏み台シート!AV299=1,1,""))),IF(AND(踏み台シート!AV299=1,踏み台シート!AV513=1),2,IF(踏み台シート!AV299=1,1,"")))</f>
        <v/>
      </c>
      <c r="AW89" s="307" t="str">
        <f>IF($AW$8&gt;=DATE(2023,5,8),IF('別紙3-3_要件ﾁｪｯｸﾘｽﾄ(0508以降)'!$C$28="×","",IF(AND(踏み台シート!AW299=1,踏み台シート!AW513=1),2,IF(踏み台シート!AW299=1,1,""))),IF(AND(踏み台シート!AW299=1,踏み台シート!AW513=1),2,IF(踏み台シート!AW299=1,1,"")))</f>
        <v/>
      </c>
      <c r="AX89" s="307" t="str">
        <f>IF($AX$8&gt;=DATE(2023,5,8),IF('別紙3-3_要件ﾁｪｯｸﾘｽﾄ(0508以降)'!$C$28="×","",IF(AND(踏み台シート!AX299=1,踏み台シート!AX513=1),2,IF(踏み台シート!AX299=1,1,""))),IF(AND(踏み台シート!AX299=1,踏み台シート!AX513=1),2,IF(踏み台シート!AX299=1,1,"")))</f>
        <v/>
      </c>
      <c r="AY89" s="307" t="str">
        <f>IF($AY$8&gt;=DATE(2023,5,8),IF('別紙3-3_要件ﾁｪｯｸﾘｽﾄ(0508以降)'!$C$28="×","",IF(AND(踏み台シート!AY299=1,踏み台シート!AY513=1),2,IF(踏み台シート!AY299=1,1,""))),IF(AND(踏み台シート!AY299=1,踏み台シート!AY513=1),2,IF(踏み台シート!AY299=1,1,"")))</f>
        <v/>
      </c>
      <c r="AZ89" s="307" t="str">
        <f>IF($AZ$8&gt;=DATE(2023,5,8),IF('別紙3-3_要件ﾁｪｯｸﾘｽﾄ(0508以降)'!$C$28="×","",IF(AND(踏み台シート!AZ299=1,踏み台シート!AZ513=1),2,IF(踏み台シート!AZ299=1,1,""))),IF(AND(踏み台シート!AZ299=1,踏み台シート!AZ513=1),2,IF(踏み台シート!AZ299=1,1,"")))</f>
        <v/>
      </c>
      <c r="BA89" s="307" t="str">
        <f>IF($BA$8&gt;=DATE(2023,5,8),IF('別紙3-3_要件ﾁｪｯｸﾘｽﾄ(0508以降)'!$C$28="×","",IF(AND(踏み台シート!BA299=1,踏み台シート!BA513=1),2,IF(踏み台シート!BA299=1,1,""))),IF(AND(踏み台シート!BA299=1,踏み台シート!BA513=1),2,IF(踏み台シート!BA299=1,1,"")))</f>
        <v/>
      </c>
      <c r="BB89" s="311" t="str">
        <f t="shared" si="10"/>
        <v/>
      </c>
      <c r="BC89" s="300" t="str">
        <f t="shared" si="11"/>
        <v/>
      </c>
      <c r="BD89" s="300" t="str">
        <f t="shared" si="12"/>
        <v/>
      </c>
    </row>
    <row r="90" spans="1:56" ht="24" hidden="1" customHeight="1">
      <c r="A90" s="307" t="str">
        <f t="shared" si="13"/>
        <v/>
      </c>
      <c r="B90" s="313" t="str">
        <f>IF('別紙3-1_区分⑤所要額内訳'!B92="","",'別紙3-1_区分⑤所要額内訳'!B92)</f>
        <v/>
      </c>
      <c r="C90" s="307" t="str">
        <f>IF('別紙3-1_区分⑤所要額内訳'!C92="","",'別紙3-1_区分⑤所要額内訳'!C92)</f>
        <v/>
      </c>
      <c r="D90" s="307">
        <f>IF($D$8&gt;=DATE(2023,5,8),IF('別紙3-3_要件ﾁｪｯｸﾘｽﾄ(0508以降)'!$C$28="×","",IF(AND(踏み台シート!D300=1,踏み台シート!D514=1),2,IF(踏み台シート!D300=1,1,""))),IF(AND(踏み台シート!D300=1,踏み台シート!D514=1),2,IF(踏み台シート!D300=1,1,"")))</f>
        <v>1</v>
      </c>
      <c r="E90" s="307" t="str">
        <f>IF($E$8&gt;=DATE(2023,5,8),IF('別紙3-3_要件ﾁｪｯｸﾘｽﾄ(0508以降)'!$C$28="×","",IF(AND(踏み台シート!E300=1,踏み台シート!E514=1),2,IF(踏み台シート!E300=1,1,""))),IF(AND(踏み台シート!E300=1,踏み台シート!E514=1),2,IF(踏み台シート!E300=1,1,"")))</f>
        <v/>
      </c>
      <c r="F90" s="307" t="str">
        <f>IF($F$8&gt;=DATE(2023,5,8),IF('別紙3-3_要件ﾁｪｯｸﾘｽﾄ(0508以降)'!$C$28="×","",IF(AND(踏み台シート!F300=1,踏み台シート!F514=1),2,IF(踏み台シート!F300=1,1,""))),IF(AND(踏み台シート!F300=1,踏み台シート!F514=1),2,IF(踏み台シート!F300=1,1,"")))</f>
        <v/>
      </c>
      <c r="G90" s="307" t="str">
        <f>IF($G$8&gt;=DATE(2023,5,8),IF('別紙3-3_要件ﾁｪｯｸﾘｽﾄ(0508以降)'!$C$28="×","",IF(AND(踏み台シート!G300=1,踏み台シート!G514=1),2,IF(踏み台シート!G300=1,1,""))),IF(AND(踏み台シート!G300=1,踏み台シート!G514=1),2,IF(踏み台シート!G300=1,1,"")))</f>
        <v/>
      </c>
      <c r="H90" s="307" t="str">
        <f>IF($H$8&gt;=DATE(2023,5,8),IF('別紙3-3_要件ﾁｪｯｸﾘｽﾄ(0508以降)'!$C$28="×","",IF(AND(踏み台シート!H300=1,踏み台シート!H514=1),2,IF(踏み台シート!H300=1,1,""))),IF(AND(踏み台シート!H300=1,踏み台シート!H514=1),2,IF(踏み台シート!H300=1,1,"")))</f>
        <v/>
      </c>
      <c r="I90" s="307" t="str">
        <f>IF($I$8&gt;=DATE(2023,5,8),IF('別紙3-3_要件ﾁｪｯｸﾘｽﾄ(0508以降)'!$C$28="×","",IF(AND(踏み台シート!I300=1,踏み台シート!I514=1),2,IF(踏み台シート!I300=1,1,""))),IF(AND(踏み台シート!I300=1,踏み台シート!I514=1),2,IF(踏み台シート!I300=1,1,"")))</f>
        <v/>
      </c>
      <c r="J90" s="307" t="str">
        <f>IF($J$8&gt;=DATE(2023,5,8),IF('別紙3-3_要件ﾁｪｯｸﾘｽﾄ(0508以降)'!$C$28="×","",IF(AND(踏み台シート!J300=1,踏み台シート!J514=1),2,IF(踏み台シート!J300=1,1,""))),IF(AND(踏み台シート!J300=1,踏み台シート!J514=1),2,IF(踏み台シート!J300=1,1,"")))</f>
        <v/>
      </c>
      <c r="K90" s="307" t="str">
        <f>IF($K$8&gt;=DATE(2023,5,8),IF('別紙3-3_要件ﾁｪｯｸﾘｽﾄ(0508以降)'!$C$28="×","",IF(AND(踏み台シート!K300=1,踏み台シート!K514=1),2,IF(踏み台シート!K300=1,1,""))),IF(AND(踏み台シート!K300=1,踏み台シート!K514=1),2,IF(踏み台シート!K300=1,1,"")))</f>
        <v/>
      </c>
      <c r="L90" s="307" t="str">
        <f>IF($L$8&gt;=DATE(2023,5,8),IF('別紙3-3_要件ﾁｪｯｸﾘｽﾄ(0508以降)'!$C$28="×","",IF(AND(踏み台シート!L300=1,踏み台シート!L514=1),2,IF(踏み台シート!L300=1,1,""))),IF(AND(踏み台シート!L300=1,踏み台シート!L514=1),2,IF(踏み台シート!L300=1,1,"")))</f>
        <v/>
      </c>
      <c r="M90" s="307" t="str">
        <f>IF($M$8&gt;=DATE(2023,5,8),IF('別紙3-3_要件ﾁｪｯｸﾘｽﾄ(0508以降)'!$C$28="×","",IF(AND(踏み台シート!M300=1,踏み台シート!M514=1),2,IF(踏み台シート!M300=1,1,""))),IF(AND(踏み台シート!M300=1,踏み台シート!M514=1),2,IF(踏み台シート!M300=1,1,"")))</f>
        <v/>
      </c>
      <c r="N90" s="307" t="str">
        <f>IF($N$8&gt;=DATE(2023,5,8),IF('別紙3-3_要件ﾁｪｯｸﾘｽﾄ(0508以降)'!$C$28="×","",IF(AND(踏み台シート!N300=1,踏み台シート!N514=1),2,IF(踏み台シート!N300=1,1,""))),IF(AND(踏み台シート!N300=1,踏み台シート!N514=1),2,IF(踏み台シート!N300=1,1,"")))</f>
        <v/>
      </c>
      <c r="O90" s="307" t="str">
        <f>IF($O$8&gt;=DATE(2023,5,8),IF('別紙3-3_要件ﾁｪｯｸﾘｽﾄ(0508以降)'!$C$28="×","",IF(AND(踏み台シート!O300=1,踏み台シート!O514=1),2,IF(踏み台シート!O300=1,1,""))),IF(AND(踏み台シート!O300=1,踏み台シート!O514=1),2,IF(踏み台シート!O300=1,1,"")))</f>
        <v/>
      </c>
      <c r="P90" s="307" t="str">
        <f>IF($P$8&gt;=DATE(2023,5,8),IF('別紙3-3_要件ﾁｪｯｸﾘｽﾄ(0508以降)'!$C$28="×","",IF(AND(踏み台シート!P300=1,踏み台シート!P514=1),2,IF(踏み台シート!P300=1,1,""))),IF(AND(踏み台シート!P300=1,踏み台シート!P514=1),2,IF(踏み台シート!P300=1,1,"")))</f>
        <v/>
      </c>
      <c r="Q90" s="307" t="str">
        <f>IF($Q$8&gt;=DATE(2023,5,8),IF('別紙3-3_要件ﾁｪｯｸﾘｽﾄ(0508以降)'!$C$28="×","",IF(AND(踏み台シート!Q300=1,踏み台シート!Q514=1),2,IF(踏み台シート!Q300=1,1,""))),IF(AND(踏み台シート!Q300=1,踏み台シート!Q514=1),2,IF(踏み台シート!Q300=1,1,"")))</f>
        <v/>
      </c>
      <c r="R90" s="307" t="str">
        <f>IF($R$8&gt;=DATE(2023,5,8),IF('別紙3-3_要件ﾁｪｯｸﾘｽﾄ(0508以降)'!$C$28="×","",IF(AND(踏み台シート!R300=1,踏み台シート!R514=1),2,IF(踏み台シート!R300=1,1,""))),IF(AND(踏み台シート!R300=1,踏み台シート!R514=1),2,IF(踏み台シート!R300=1,1,"")))</f>
        <v/>
      </c>
      <c r="S90" s="307" t="str">
        <f>IF($S$8&gt;=DATE(2023,5,8),IF('別紙3-3_要件ﾁｪｯｸﾘｽﾄ(0508以降)'!$C$28="×","",IF(AND(踏み台シート!S300=1,踏み台シート!S514=1),2,IF(踏み台シート!S300=1,1,""))),IF(AND(踏み台シート!S300=1,踏み台シート!S514=1),2,IF(踏み台シート!S300=1,1,"")))</f>
        <v/>
      </c>
      <c r="T90" s="307" t="str">
        <f>IF($T$8&gt;=DATE(2023,5,8),IF('別紙3-3_要件ﾁｪｯｸﾘｽﾄ(0508以降)'!$C$28="×","",IF(AND(踏み台シート!T300=1,踏み台シート!T514=1),2,IF(踏み台シート!T300=1,1,""))),IF(AND(踏み台シート!T300=1,踏み台シート!T514=1),2,IF(踏み台シート!T300=1,1,"")))</f>
        <v/>
      </c>
      <c r="U90" s="307" t="str">
        <f>IF($U$8&gt;=DATE(2023,5,8),IF('別紙3-3_要件ﾁｪｯｸﾘｽﾄ(0508以降)'!$C$28="×","",IF(AND(踏み台シート!U300=1,踏み台シート!U514=1),2,IF(踏み台シート!U300=1,1,""))),IF(AND(踏み台シート!U300=1,踏み台シート!U514=1),2,IF(踏み台シート!U300=1,1,"")))</f>
        <v/>
      </c>
      <c r="V90" s="307" t="str">
        <f>IF($V$8&gt;=DATE(2023,5,8),IF('別紙3-3_要件ﾁｪｯｸﾘｽﾄ(0508以降)'!$C$28="×","",IF(AND(踏み台シート!V300=1,踏み台シート!V514=1),2,IF(踏み台シート!V300=1,1,""))),IF(AND(踏み台シート!V300=1,踏み台シート!V514=1),2,IF(踏み台シート!V300=1,1,"")))</f>
        <v/>
      </c>
      <c r="W90" s="307" t="str">
        <f>IF($W$8&gt;=DATE(2023,5,8),IF('別紙3-3_要件ﾁｪｯｸﾘｽﾄ(0508以降)'!$C$28="×","",IF(AND(踏み台シート!W300=1,踏み台シート!W514=1),2,IF(踏み台シート!W300=1,1,""))),IF(AND(踏み台シート!W300=1,踏み台シート!W514=1),2,IF(踏み台シート!W300=1,1,"")))</f>
        <v/>
      </c>
      <c r="X90" s="307" t="str">
        <f>IF($X$8&gt;=DATE(2023,5,8),IF('別紙3-3_要件ﾁｪｯｸﾘｽﾄ(0508以降)'!$C$28="×","",IF(AND(踏み台シート!X300=1,踏み台シート!X514=1),2,IF(踏み台シート!X300=1,1,""))),IF(AND(踏み台シート!X300=1,踏み台シート!X514=1),2,IF(踏み台シート!X300=1,1,"")))</f>
        <v/>
      </c>
      <c r="Y90" s="307" t="str">
        <f>IF($Y$8&gt;=DATE(2023,5,8),IF('別紙3-3_要件ﾁｪｯｸﾘｽﾄ(0508以降)'!$C$28="×","",IF(AND(踏み台シート!Y300=1,踏み台シート!Y514=1),2,IF(踏み台シート!Y300=1,1,""))),IF(AND(踏み台シート!Y300=1,踏み台シート!Y514=1),2,IF(踏み台シート!Y300=1,1,"")))</f>
        <v/>
      </c>
      <c r="Z90" s="307" t="str">
        <f>IF($Z$8&gt;=DATE(2023,5,8),IF('別紙3-3_要件ﾁｪｯｸﾘｽﾄ(0508以降)'!$C$28="×","",IF(AND(踏み台シート!Z300=1,踏み台シート!Z514=1),2,IF(踏み台シート!Z300=1,1,""))),IF(AND(踏み台シート!Z300=1,踏み台シート!Z514=1),2,IF(踏み台シート!Z300=1,1,"")))</f>
        <v/>
      </c>
      <c r="AA90" s="307" t="str">
        <f>IF($AA$8&gt;=DATE(2023,5,8),IF('別紙3-3_要件ﾁｪｯｸﾘｽﾄ(0508以降)'!$C$28="×","",IF(AND(踏み台シート!AA300=1,踏み台シート!AA514=1),2,IF(踏み台シート!AA300=1,1,""))),IF(AND(踏み台シート!AA300=1,踏み台シート!AA514=1),2,IF(踏み台シート!AA300=1,1,"")))</f>
        <v/>
      </c>
      <c r="AB90" s="307" t="str">
        <f>IF($AB$8&gt;=DATE(2023,5,8),IF('別紙3-3_要件ﾁｪｯｸﾘｽﾄ(0508以降)'!$C$28="×","",IF(AND(踏み台シート!AB300=1,踏み台シート!AB514=1),2,IF(踏み台シート!AB300=1,1,""))),IF(AND(踏み台シート!AB300=1,踏み台シート!AB514=1),2,IF(踏み台シート!AB300=1,1,"")))</f>
        <v/>
      </c>
      <c r="AC90" s="307" t="str">
        <f>IF($AC$8&gt;=DATE(2023,5,8),IF('別紙3-3_要件ﾁｪｯｸﾘｽﾄ(0508以降)'!$C$28="×","",IF(AND(踏み台シート!AC300=1,踏み台シート!AC514=1),2,IF(踏み台シート!AC300=1,1,""))),IF(AND(踏み台シート!AC300=1,踏み台シート!AC514=1),2,IF(踏み台シート!AC300=1,1,"")))</f>
        <v/>
      </c>
      <c r="AD90" s="307" t="str">
        <f>IF($AD$8&gt;=DATE(2023,5,8),IF('別紙3-3_要件ﾁｪｯｸﾘｽﾄ(0508以降)'!$C$28="×","",IF(AND(踏み台シート!AD300=1,踏み台シート!AD514=1),2,IF(踏み台シート!AD300=1,1,""))),IF(AND(踏み台シート!AD300=1,踏み台シート!AD514=1),2,IF(踏み台シート!AD300=1,1,"")))</f>
        <v/>
      </c>
      <c r="AE90" s="307" t="str">
        <f>IF($AE$8&gt;=DATE(2023,5,8),IF('別紙3-3_要件ﾁｪｯｸﾘｽﾄ(0508以降)'!$C$28="×","",IF(AND(踏み台シート!AE300=1,踏み台シート!AE514=1),2,IF(踏み台シート!AE300=1,1,""))),IF(AND(踏み台シート!AE300=1,踏み台シート!AE514=1),2,IF(踏み台シート!AE300=1,1,"")))</f>
        <v/>
      </c>
      <c r="AF90" s="307" t="str">
        <f>IF($AF$8&gt;=DATE(2023,5,8),IF('別紙3-3_要件ﾁｪｯｸﾘｽﾄ(0508以降)'!$C$28="×","",IF(AND(踏み台シート!AF300=1,踏み台シート!AF514=1),2,IF(踏み台シート!AF300=1,1,""))),IF(AND(踏み台シート!AF300=1,踏み台シート!AF514=1),2,IF(踏み台シート!AF300=1,1,"")))</f>
        <v/>
      </c>
      <c r="AG90" s="307" t="str">
        <f>IF($AG$8&gt;=DATE(2023,5,8),IF('別紙3-3_要件ﾁｪｯｸﾘｽﾄ(0508以降)'!$C$28="×","",IF(AND(踏み台シート!AG300=1,踏み台シート!AG514=1),2,IF(踏み台シート!AG300=1,1,""))),IF(AND(踏み台シート!AG300=1,踏み台シート!AG514=1),2,IF(踏み台シート!AG300=1,1,"")))</f>
        <v/>
      </c>
      <c r="AH90" s="307" t="str">
        <f>IF($AH$8&gt;=DATE(2023,5,8),IF('別紙3-3_要件ﾁｪｯｸﾘｽﾄ(0508以降)'!$C$28="×","",IF(AND(踏み台シート!AH300=1,踏み台シート!AH514=1),2,IF(踏み台シート!AH300=1,1,""))),IF(AND(踏み台シート!AH300=1,踏み台シート!AH514=1),2,IF(踏み台シート!AH300=1,1,"")))</f>
        <v/>
      </c>
      <c r="AI90" s="307" t="str">
        <f>IF($AI$8&gt;=DATE(2023,5,8),IF('別紙3-3_要件ﾁｪｯｸﾘｽﾄ(0508以降)'!$C$28="×","",IF(AND(踏み台シート!AI300=1,踏み台シート!AI514=1),2,IF(踏み台シート!AI300=1,1,""))),IF(AND(踏み台シート!AI300=1,踏み台シート!AI514=1),2,IF(踏み台シート!AI300=1,1,"")))</f>
        <v/>
      </c>
      <c r="AJ90" s="307" t="str">
        <f>IF($AJ$8&gt;=DATE(2023,5,8),IF('別紙3-3_要件ﾁｪｯｸﾘｽﾄ(0508以降)'!$C$28="×","",IF(AND(踏み台シート!AJ300=1,踏み台シート!AJ514=1),2,IF(踏み台シート!AJ300=1,1,""))),IF(AND(踏み台シート!AJ300=1,踏み台シート!AJ514=1),2,IF(踏み台シート!AJ300=1,1,"")))</f>
        <v/>
      </c>
      <c r="AK90" s="307" t="str">
        <f>IF($AK$8&gt;=DATE(2023,5,8),IF('別紙3-3_要件ﾁｪｯｸﾘｽﾄ(0508以降)'!$C$28="×","",IF(AND(踏み台シート!AK300=1,踏み台シート!AK514=1),2,IF(踏み台シート!AK300=1,1,""))),IF(AND(踏み台シート!AK300=1,踏み台シート!AK514=1),2,IF(踏み台シート!AK300=1,1,"")))</f>
        <v/>
      </c>
      <c r="AL90" s="307" t="str">
        <f>IF($AL$8&gt;=DATE(2023,5,8),IF('別紙3-3_要件ﾁｪｯｸﾘｽﾄ(0508以降)'!$C$28="×","",IF(AND(踏み台シート!AL300=1,踏み台シート!AL514=1),2,IF(踏み台シート!AL300=1,1,""))),IF(AND(踏み台シート!AL300=1,踏み台シート!AL514=1),2,IF(踏み台シート!AL300=1,1,"")))</f>
        <v/>
      </c>
      <c r="AM90" s="307" t="str">
        <f>IF($AM$8&gt;=DATE(2023,5,8),IF('別紙3-3_要件ﾁｪｯｸﾘｽﾄ(0508以降)'!$C$28="×","",IF(AND(踏み台シート!AM300=1,踏み台シート!AM514=1),2,IF(踏み台シート!AM300=1,1,""))),IF(AND(踏み台シート!AM300=1,踏み台シート!AM514=1),2,IF(踏み台シート!AM300=1,1,"")))</f>
        <v/>
      </c>
      <c r="AN90" s="307" t="str">
        <f>IF($AN$8&gt;=DATE(2023,5,8),IF('別紙3-3_要件ﾁｪｯｸﾘｽﾄ(0508以降)'!$C$28="×","",IF(AND(踏み台シート!AN300=1,踏み台シート!AN514=1),2,IF(踏み台シート!AN300=1,1,""))),IF(AND(踏み台シート!AN300=1,踏み台シート!AN514=1),2,IF(踏み台シート!AN300=1,1,"")))</f>
        <v/>
      </c>
      <c r="AO90" s="307" t="str">
        <f>IF($AO$8&gt;=DATE(2023,5,8),IF('別紙3-3_要件ﾁｪｯｸﾘｽﾄ(0508以降)'!$C$28="×","",IF(AND(踏み台シート!AO300=1,踏み台シート!AO514=1),2,IF(踏み台シート!AO300=1,1,""))),IF(AND(踏み台シート!AO300=1,踏み台シート!AO514=1),2,IF(踏み台シート!AO300=1,1,"")))</f>
        <v/>
      </c>
      <c r="AP90" s="307" t="str">
        <f>IF($AP$8&gt;=DATE(2023,5,8),IF('別紙3-3_要件ﾁｪｯｸﾘｽﾄ(0508以降)'!$C$28="×","",IF(AND(踏み台シート!AP300=1,踏み台シート!AP514=1),2,IF(踏み台シート!AP300=1,1,""))),IF(AND(踏み台シート!AP300=1,踏み台シート!AP514=1),2,IF(踏み台シート!AP300=1,1,"")))</f>
        <v/>
      </c>
      <c r="AQ90" s="307" t="str">
        <f>IF($AQ$8&gt;=DATE(2023,5,8),IF('別紙3-3_要件ﾁｪｯｸﾘｽﾄ(0508以降)'!$C$28="×","",IF(AND(踏み台シート!AQ300=1,踏み台シート!AQ514=1),2,IF(踏み台シート!AQ300=1,1,""))),IF(AND(踏み台シート!AQ300=1,踏み台シート!AQ514=1),2,IF(踏み台シート!AQ300=1,1,"")))</f>
        <v/>
      </c>
      <c r="AR90" s="307" t="str">
        <f>IF($AR$8&gt;=DATE(2023,5,8),IF('別紙3-3_要件ﾁｪｯｸﾘｽﾄ(0508以降)'!$C$28="×","",IF(AND(踏み台シート!AR300=1,踏み台シート!AR514=1),2,IF(踏み台シート!AR300=1,1,""))),IF(AND(踏み台シート!AR300=1,踏み台シート!AR514=1),2,IF(踏み台シート!AR300=1,1,"")))</f>
        <v/>
      </c>
      <c r="AS90" s="307" t="str">
        <f>IF($AS$8&gt;=DATE(2023,5,8),IF('別紙3-3_要件ﾁｪｯｸﾘｽﾄ(0508以降)'!$C$28="×","",IF(AND(踏み台シート!AS300=1,踏み台シート!AS514=1),2,IF(踏み台シート!AS300=1,1,""))),IF(AND(踏み台シート!AS300=1,踏み台シート!AS514=1),2,IF(踏み台シート!AS300=1,1,"")))</f>
        <v/>
      </c>
      <c r="AT90" s="307" t="str">
        <f>IF($AT$8&gt;=DATE(2023,5,8),IF('別紙3-3_要件ﾁｪｯｸﾘｽﾄ(0508以降)'!$C$28="×","",IF(AND(踏み台シート!AT300=1,踏み台シート!AT514=1),2,IF(踏み台シート!AT300=1,1,""))),IF(AND(踏み台シート!AT300=1,踏み台シート!AT514=1),2,IF(踏み台シート!AT300=1,1,"")))</f>
        <v/>
      </c>
      <c r="AU90" s="307" t="str">
        <f>IF($AU$8&gt;=DATE(2023,5,8),IF('別紙3-3_要件ﾁｪｯｸﾘｽﾄ(0508以降)'!$C$28="×","",IF(AND(踏み台シート!AU300=1,踏み台シート!AU514=1),2,IF(踏み台シート!AU300=1,1,""))),IF(AND(踏み台シート!AU300=1,踏み台シート!AU514=1),2,IF(踏み台シート!AU300=1,1,"")))</f>
        <v/>
      </c>
      <c r="AV90" s="307" t="str">
        <f>IF($AV$8&gt;=DATE(2023,5,8),IF('別紙3-3_要件ﾁｪｯｸﾘｽﾄ(0508以降)'!$C$28="×","",IF(AND(踏み台シート!AV300=1,踏み台シート!AV514=1),2,IF(踏み台シート!AV300=1,1,""))),IF(AND(踏み台シート!AV300=1,踏み台シート!AV514=1),2,IF(踏み台シート!AV300=1,1,"")))</f>
        <v/>
      </c>
      <c r="AW90" s="307" t="str">
        <f>IF($AW$8&gt;=DATE(2023,5,8),IF('別紙3-3_要件ﾁｪｯｸﾘｽﾄ(0508以降)'!$C$28="×","",IF(AND(踏み台シート!AW300=1,踏み台シート!AW514=1),2,IF(踏み台シート!AW300=1,1,""))),IF(AND(踏み台シート!AW300=1,踏み台シート!AW514=1),2,IF(踏み台シート!AW300=1,1,"")))</f>
        <v/>
      </c>
      <c r="AX90" s="307" t="str">
        <f>IF($AX$8&gt;=DATE(2023,5,8),IF('別紙3-3_要件ﾁｪｯｸﾘｽﾄ(0508以降)'!$C$28="×","",IF(AND(踏み台シート!AX300=1,踏み台シート!AX514=1),2,IF(踏み台シート!AX300=1,1,""))),IF(AND(踏み台シート!AX300=1,踏み台シート!AX514=1),2,IF(踏み台シート!AX300=1,1,"")))</f>
        <v/>
      </c>
      <c r="AY90" s="307" t="str">
        <f>IF($AY$8&gt;=DATE(2023,5,8),IF('別紙3-3_要件ﾁｪｯｸﾘｽﾄ(0508以降)'!$C$28="×","",IF(AND(踏み台シート!AY300=1,踏み台シート!AY514=1),2,IF(踏み台シート!AY300=1,1,""))),IF(AND(踏み台シート!AY300=1,踏み台シート!AY514=1),2,IF(踏み台シート!AY300=1,1,"")))</f>
        <v/>
      </c>
      <c r="AZ90" s="307" t="str">
        <f>IF($AZ$8&gt;=DATE(2023,5,8),IF('別紙3-3_要件ﾁｪｯｸﾘｽﾄ(0508以降)'!$C$28="×","",IF(AND(踏み台シート!AZ300=1,踏み台シート!AZ514=1),2,IF(踏み台シート!AZ300=1,1,""))),IF(AND(踏み台シート!AZ300=1,踏み台シート!AZ514=1),2,IF(踏み台シート!AZ300=1,1,"")))</f>
        <v/>
      </c>
      <c r="BA90" s="307" t="str">
        <f>IF($BA$8&gt;=DATE(2023,5,8),IF('別紙3-3_要件ﾁｪｯｸﾘｽﾄ(0508以降)'!$C$28="×","",IF(AND(踏み台シート!BA300=1,踏み台シート!BA514=1),2,IF(踏み台シート!BA300=1,1,""))),IF(AND(踏み台シート!BA300=1,踏み台シート!BA514=1),2,IF(踏み台シート!BA300=1,1,"")))</f>
        <v/>
      </c>
      <c r="BB90" s="311" t="str">
        <f t="shared" si="10"/>
        <v/>
      </c>
      <c r="BC90" s="300" t="str">
        <f t="shared" si="11"/>
        <v/>
      </c>
      <c r="BD90" s="300" t="str">
        <f t="shared" si="12"/>
        <v/>
      </c>
    </row>
    <row r="91" spans="1:56" ht="24" hidden="1" customHeight="1">
      <c r="A91" s="307" t="str">
        <f t="shared" si="13"/>
        <v/>
      </c>
      <c r="B91" s="313" t="str">
        <f>IF('別紙3-1_区分⑤所要額内訳'!B93="","",'別紙3-1_区分⑤所要額内訳'!B93)</f>
        <v/>
      </c>
      <c r="C91" s="307" t="str">
        <f>IF('別紙3-1_区分⑤所要額内訳'!C93="","",'別紙3-1_区分⑤所要額内訳'!C93)</f>
        <v/>
      </c>
      <c r="D91" s="307">
        <f>IF($D$8&gt;=DATE(2023,5,8),IF('別紙3-3_要件ﾁｪｯｸﾘｽﾄ(0508以降)'!$C$28="×","",IF(AND(踏み台シート!D301=1,踏み台シート!D515=1),2,IF(踏み台シート!D301=1,1,""))),IF(AND(踏み台シート!D301=1,踏み台シート!D515=1),2,IF(踏み台シート!D301=1,1,"")))</f>
        <v>1</v>
      </c>
      <c r="E91" s="307" t="str">
        <f>IF($E$8&gt;=DATE(2023,5,8),IF('別紙3-3_要件ﾁｪｯｸﾘｽﾄ(0508以降)'!$C$28="×","",IF(AND(踏み台シート!E301=1,踏み台シート!E515=1),2,IF(踏み台シート!E301=1,1,""))),IF(AND(踏み台シート!E301=1,踏み台シート!E515=1),2,IF(踏み台シート!E301=1,1,"")))</f>
        <v/>
      </c>
      <c r="F91" s="307" t="str">
        <f>IF($F$8&gt;=DATE(2023,5,8),IF('別紙3-3_要件ﾁｪｯｸﾘｽﾄ(0508以降)'!$C$28="×","",IF(AND(踏み台シート!F301=1,踏み台シート!F515=1),2,IF(踏み台シート!F301=1,1,""))),IF(AND(踏み台シート!F301=1,踏み台シート!F515=1),2,IF(踏み台シート!F301=1,1,"")))</f>
        <v/>
      </c>
      <c r="G91" s="307" t="str">
        <f>IF($G$8&gt;=DATE(2023,5,8),IF('別紙3-3_要件ﾁｪｯｸﾘｽﾄ(0508以降)'!$C$28="×","",IF(AND(踏み台シート!G301=1,踏み台シート!G515=1),2,IF(踏み台シート!G301=1,1,""))),IF(AND(踏み台シート!G301=1,踏み台シート!G515=1),2,IF(踏み台シート!G301=1,1,"")))</f>
        <v/>
      </c>
      <c r="H91" s="307" t="str">
        <f>IF($H$8&gt;=DATE(2023,5,8),IF('別紙3-3_要件ﾁｪｯｸﾘｽﾄ(0508以降)'!$C$28="×","",IF(AND(踏み台シート!H301=1,踏み台シート!H515=1),2,IF(踏み台シート!H301=1,1,""))),IF(AND(踏み台シート!H301=1,踏み台シート!H515=1),2,IF(踏み台シート!H301=1,1,"")))</f>
        <v/>
      </c>
      <c r="I91" s="307" t="str">
        <f>IF($I$8&gt;=DATE(2023,5,8),IF('別紙3-3_要件ﾁｪｯｸﾘｽﾄ(0508以降)'!$C$28="×","",IF(AND(踏み台シート!I301=1,踏み台シート!I515=1),2,IF(踏み台シート!I301=1,1,""))),IF(AND(踏み台シート!I301=1,踏み台シート!I515=1),2,IF(踏み台シート!I301=1,1,"")))</f>
        <v/>
      </c>
      <c r="J91" s="307" t="str">
        <f>IF($J$8&gt;=DATE(2023,5,8),IF('別紙3-3_要件ﾁｪｯｸﾘｽﾄ(0508以降)'!$C$28="×","",IF(AND(踏み台シート!J301=1,踏み台シート!J515=1),2,IF(踏み台シート!J301=1,1,""))),IF(AND(踏み台シート!J301=1,踏み台シート!J515=1),2,IF(踏み台シート!J301=1,1,"")))</f>
        <v/>
      </c>
      <c r="K91" s="307" t="str">
        <f>IF($K$8&gt;=DATE(2023,5,8),IF('別紙3-3_要件ﾁｪｯｸﾘｽﾄ(0508以降)'!$C$28="×","",IF(AND(踏み台シート!K301=1,踏み台シート!K515=1),2,IF(踏み台シート!K301=1,1,""))),IF(AND(踏み台シート!K301=1,踏み台シート!K515=1),2,IF(踏み台シート!K301=1,1,"")))</f>
        <v/>
      </c>
      <c r="L91" s="307" t="str">
        <f>IF($L$8&gt;=DATE(2023,5,8),IF('別紙3-3_要件ﾁｪｯｸﾘｽﾄ(0508以降)'!$C$28="×","",IF(AND(踏み台シート!L301=1,踏み台シート!L515=1),2,IF(踏み台シート!L301=1,1,""))),IF(AND(踏み台シート!L301=1,踏み台シート!L515=1),2,IF(踏み台シート!L301=1,1,"")))</f>
        <v/>
      </c>
      <c r="M91" s="307" t="str">
        <f>IF($M$8&gt;=DATE(2023,5,8),IF('別紙3-3_要件ﾁｪｯｸﾘｽﾄ(0508以降)'!$C$28="×","",IF(AND(踏み台シート!M301=1,踏み台シート!M515=1),2,IF(踏み台シート!M301=1,1,""))),IF(AND(踏み台シート!M301=1,踏み台シート!M515=1),2,IF(踏み台シート!M301=1,1,"")))</f>
        <v/>
      </c>
      <c r="N91" s="307" t="str">
        <f>IF($N$8&gt;=DATE(2023,5,8),IF('別紙3-3_要件ﾁｪｯｸﾘｽﾄ(0508以降)'!$C$28="×","",IF(AND(踏み台シート!N301=1,踏み台シート!N515=1),2,IF(踏み台シート!N301=1,1,""))),IF(AND(踏み台シート!N301=1,踏み台シート!N515=1),2,IF(踏み台シート!N301=1,1,"")))</f>
        <v/>
      </c>
      <c r="O91" s="307" t="str">
        <f>IF($O$8&gt;=DATE(2023,5,8),IF('別紙3-3_要件ﾁｪｯｸﾘｽﾄ(0508以降)'!$C$28="×","",IF(AND(踏み台シート!O301=1,踏み台シート!O515=1),2,IF(踏み台シート!O301=1,1,""))),IF(AND(踏み台シート!O301=1,踏み台シート!O515=1),2,IF(踏み台シート!O301=1,1,"")))</f>
        <v/>
      </c>
      <c r="P91" s="307" t="str">
        <f>IF($P$8&gt;=DATE(2023,5,8),IF('別紙3-3_要件ﾁｪｯｸﾘｽﾄ(0508以降)'!$C$28="×","",IF(AND(踏み台シート!P301=1,踏み台シート!P515=1),2,IF(踏み台シート!P301=1,1,""))),IF(AND(踏み台シート!P301=1,踏み台シート!P515=1),2,IF(踏み台シート!P301=1,1,"")))</f>
        <v/>
      </c>
      <c r="Q91" s="307" t="str">
        <f>IF($Q$8&gt;=DATE(2023,5,8),IF('別紙3-3_要件ﾁｪｯｸﾘｽﾄ(0508以降)'!$C$28="×","",IF(AND(踏み台シート!Q301=1,踏み台シート!Q515=1),2,IF(踏み台シート!Q301=1,1,""))),IF(AND(踏み台シート!Q301=1,踏み台シート!Q515=1),2,IF(踏み台シート!Q301=1,1,"")))</f>
        <v/>
      </c>
      <c r="R91" s="307" t="str">
        <f>IF($R$8&gt;=DATE(2023,5,8),IF('別紙3-3_要件ﾁｪｯｸﾘｽﾄ(0508以降)'!$C$28="×","",IF(AND(踏み台シート!R301=1,踏み台シート!R515=1),2,IF(踏み台シート!R301=1,1,""))),IF(AND(踏み台シート!R301=1,踏み台シート!R515=1),2,IF(踏み台シート!R301=1,1,"")))</f>
        <v/>
      </c>
      <c r="S91" s="307" t="str">
        <f>IF($S$8&gt;=DATE(2023,5,8),IF('別紙3-3_要件ﾁｪｯｸﾘｽﾄ(0508以降)'!$C$28="×","",IF(AND(踏み台シート!S301=1,踏み台シート!S515=1),2,IF(踏み台シート!S301=1,1,""))),IF(AND(踏み台シート!S301=1,踏み台シート!S515=1),2,IF(踏み台シート!S301=1,1,"")))</f>
        <v/>
      </c>
      <c r="T91" s="307" t="str">
        <f>IF($T$8&gt;=DATE(2023,5,8),IF('別紙3-3_要件ﾁｪｯｸﾘｽﾄ(0508以降)'!$C$28="×","",IF(AND(踏み台シート!T301=1,踏み台シート!T515=1),2,IF(踏み台シート!T301=1,1,""))),IF(AND(踏み台シート!T301=1,踏み台シート!T515=1),2,IF(踏み台シート!T301=1,1,"")))</f>
        <v/>
      </c>
      <c r="U91" s="307" t="str">
        <f>IF($U$8&gt;=DATE(2023,5,8),IF('別紙3-3_要件ﾁｪｯｸﾘｽﾄ(0508以降)'!$C$28="×","",IF(AND(踏み台シート!U301=1,踏み台シート!U515=1),2,IF(踏み台シート!U301=1,1,""))),IF(AND(踏み台シート!U301=1,踏み台シート!U515=1),2,IF(踏み台シート!U301=1,1,"")))</f>
        <v/>
      </c>
      <c r="V91" s="307" t="str">
        <f>IF($V$8&gt;=DATE(2023,5,8),IF('別紙3-3_要件ﾁｪｯｸﾘｽﾄ(0508以降)'!$C$28="×","",IF(AND(踏み台シート!V301=1,踏み台シート!V515=1),2,IF(踏み台シート!V301=1,1,""))),IF(AND(踏み台シート!V301=1,踏み台シート!V515=1),2,IF(踏み台シート!V301=1,1,"")))</f>
        <v/>
      </c>
      <c r="W91" s="307" t="str">
        <f>IF($W$8&gt;=DATE(2023,5,8),IF('別紙3-3_要件ﾁｪｯｸﾘｽﾄ(0508以降)'!$C$28="×","",IF(AND(踏み台シート!W301=1,踏み台シート!W515=1),2,IF(踏み台シート!W301=1,1,""))),IF(AND(踏み台シート!W301=1,踏み台シート!W515=1),2,IF(踏み台シート!W301=1,1,"")))</f>
        <v/>
      </c>
      <c r="X91" s="307" t="str">
        <f>IF($X$8&gt;=DATE(2023,5,8),IF('別紙3-3_要件ﾁｪｯｸﾘｽﾄ(0508以降)'!$C$28="×","",IF(AND(踏み台シート!X301=1,踏み台シート!X515=1),2,IF(踏み台シート!X301=1,1,""))),IF(AND(踏み台シート!X301=1,踏み台シート!X515=1),2,IF(踏み台シート!X301=1,1,"")))</f>
        <v/>
      </c>
      <c r="Y91" s="307" t="str">
        <f>IF($Y$8&gt;=DATE(2023,5,8),IF('別紙3-3_要件ﾁｪｯｸﾘｽﾄ(0508以降)'!$C$28="×","",IF(AND(踏み台シート!Y301=1,踏み台シート!Y515=1),2,IF(踏み台シート!Y301=1,1,""))),IF(AND(踏み台シート!Y301=1,踏み台シート!Y515=1),2,IF(踏み台シート!Y301=1,1,"")))</f>
        <v/>
      </c>
      <c r="Z91" s="307" t="str">
        <f>IF($Z$8&gt;=DATE(2023,5,8),IF('別紙3-3_要件ﾁｪｯｸﾘｽﾄ(0508以降)'!$C$28="×","",IF(AND(踏み台シート!Z301=1,踏み台シート!Z515=1),2,IF(踏み台シート!Z301=1,1,""))),IF(AND(踏み台シート!Z301=1,踏み台シート!Z515=1),2,IF(踏み台シート!Z301=1,1,"")))</f>
        <v/>
      </c>
      <c r="AA91" s="307" t="str">
        <f>IF($AA$8&gt;=DATE(2023,5,8),IF('別紙3-3_要件ﾁｪｯｸﾘｽﾄ(0508以降)'!$C$28="×","",IF(AND(踏み台シート!AA301=1,踏み台シート!AA515=1),2,IF(踏み台シート!AA301=1,1,""))),IF(AND(踏み台シート!AA301=1,踏み台シート!AA515=1),2,IF(踏み台シート!AA301=1,1,"")))</f>
        <v/>
      </c>
      <c r="AB91" s="307" t="str">
        <f>IF($AB$8&gt;=DATE(2023,5,8),IF('別紙3-3_要件ﾁｪｯｸﾘｽﾄ(0508以降)'!$C$28="×","",IF(AND(踏み台シート!AB301=1,踏み台シート!AB515=1),2,IF(踏み台シート!AB301=1,1,""))),IF(AND(踏み台シート!AB301=1,踏み台シート!AB515=1),2,IF(踏み台シート!AB301=1,1,"")))</f>
        <v/>
      </c>
      <c r="AC91" s="307" t="str">
        <f>IF($AC$8&gt;=DATE(2023,5,8),IF('別紙3-3_要件ﾁｪｯｸﾘｽﾄ(0508以降)'!$C$28="×","",IF(AND(踏み台シート!AC301=1,踏み台シート!AC515=1),2,IF(踏み台シート!AC301=1,1,""))),IF(AND(踏み台シート!AC301=1,踏み台シート!AC515=1),2,IF(踏み台シート!AC301=1,1,"")))</f>
        <v/>
      </c>
      <c r="AD91" s="307" t="str">
        <f>IF($AD$8&gt;=DATE(2023,5,8),IF('別紙3-3_要件ﾁｪｯｸﾘｽﾄ(0508以降)'!$C$28="×","",IF(AND(踏み台シート!AD301=1,踏み台シート!AD515=1),2,IF(踏み台シート!AD301=1,1,""))),IF(AND(踏み台シート!AD301=1,踏み台シート!AD515=1),2,IF(踏み台シート!AD301=1,1,"")))</f>
        <v/>
      </c>
      <c r="AE91" s="307" t="str">
        <f>IF($AE$8&gt;=DATE(2023,5,8),IF('別紙3-3_要件ﾁｪｯｸﾘｽﾄ(0508以降)'!$C$28="×","",IF(AND(踏み台シート!AE301=1,踏み台シート!AE515=1),2,IF(踏み台シート!AE301=1,1,""))),IF(AND(踏み台シート!AE301=1,踏み台シート!AE515=1),2,IF(踏み台シート!AE301=1,1,"")))</f>
        <v/>
      </c>
      <c r="AF91" s="307" t="str">
        <f>IF($AF$8&gt;=DATE(2023,5,8),IF('別紙3-3_要件ﾁｪｯｸﾘｽﾄ(0508以降)'!$C$28="×","",IF(AND(踏み台シート!AF301=1,踏み台シート!AF515=1),2,IF(踏み台シート!AF301=1,1,""))),IF(AND(踏み台シート!AF301=1,踏み台シート!AF515=1),2,IF(踏み台シート!AF301=1,1,"")))</f>
        <v/>
      </c>
      <c r="AG91" s="307" t="str">
        <f>IF($AG$8&gt;=DATE(2023,5,8),IF('別紙3-3_要件ﾁｪｯｸﾘｽﾄ(0508以降)'!$C$28="×","",IF(AND(踏み台シート!AG301=1,踏み台シート!AG515=1),2,IF(踏み台シート!AG301=1,1,""))),IF(AND(踏み台シート!AG301=1,踏み台シート!AG515=1),2,IF(踏み台シート!AG301=1,1,"")))</f>
        <v/>
      </c>
      <c r="AH91" s="307" t="str">
        <f>IF($AH$8&gt;=DATE(2023,5,8),IF('別紙3-3_要件ﾁｪｯｸﾘｽﾄ(0508以降)'!$C$28="×","",IF(AND(踏み台シート!AH301=1,踏み台シート!AH515=1),2,IF(踏み台シート!AH301=1,1,""))),IF(AND(踏み台シート!AH301=1,踏み台シート!AH515=1),2,IF(踏み台シート!AH301=1,1,"")))</f>
        <v/>
      </c>
      <c r="AI91" s="307" t="str">
        <f>IF($AI$8&gt;=DATE(2023,5,8),IF('別紙3-3_要件ﾁｪｯｸﾘｽﾄ(0508以降)'!$C$28="×","",IF(AND(踏み台シート!AI301=1,踏み台シート!AI515=1),2,IF(踏み台シート!AI301=1,1,""))),IF(AND(踏み台シート!AI301=1,踏み台シート!AI515=1),2,IF(踏み台シート!AI301=1,1,"")))</f>
        <v/>
      </c>
      <c r="AJ91" s="307" t="str">
        <f>IF($AJ$8&gt;=DATE(2023,5,8),IF('別紙3-3_要件ﾁｪｯｸﾘｽﾄ(0508以降)'!$C$28="×","",IF(AND(踏み台シート!AJ301=1,踏み台シート!AJ515=1),2,IF(踏み台シート!AJ301=1,1,""))),IF(AND(踏み台シート!AJ301=1,踏み台シート!AJ515=1),2,IF(踏み台シート!AJ301=1,1,"")))</f>
        <v/>
      </c>
      <c r="AK91" s="307" t="str">
        <f>IF($AK$8&gt;=DATE(2023,5,8),IF('別紙3-3_要件ﾁｪｯｸﾘｽﾄ(0508以降)'!$C$28="×","",IF(AND(踏み台シート!AK301=1,踏み台シート!AK515=1),2,IF(踏み台シート!AK301=1,1,""))),IF(AND(踏み台シート!AK301=1,踏み台シート!AK515=1),2,IF(踏み台シート!AK301=1,1,"")))</f>
        <v/>
      </c>
      <c r="AL91" s="307" t="str">
        <f>IF($AL$8&gt;=DATE(2023,5,8),IF('別紙3-3_要件ﾁｪｯｸﾘｽﾄ(0508以降)'!$C$28="×","",IF(AND(踏み台シート!AL301=1,踏み台シート!AL515=1),2,IF(踏み台シート!AL301=1,1,""))),IF(AND(踏み台シート!AL301=1,踏み台シート!AL515=1),2,IF(踏み台シート!AL301=1,1,"")))</f>
        <v/>
      </c>
      <c r="AM91" s="307" t="str">
        <f>IF($AM$8&gt;=DATE(2023,5,8),IF('別紙3-3_要件ﾁｪｯｸﾘｽﾄ(0508以降)'!$C$28="×","",IF(AND(踏み台シート!AM301=1,踏み台シート!AM515=1),2,IF(踏み台シート!AM301=1,1,""))),IF(AND(踏み台シート!AM301=1,踏み台シート!AM515=1),2,IF(踏み台シート!AM301=1,1,"")))</f>
        <v/>
      </c>
      <c r="AN91" s="307" t="str">
        <f>IF($AN$8&gt;=DATE(2023,5,8),IF('別紙3-3_要件ﾁｪｯｸﾘｽﾄ(0508以降)'!$C$28="×","",IF(AND(踏み台シート!AN301=1,踏み台シート!AN515=1),2,IF(踏み台シート!AN301=1,1,""))),IF(AND(踏み台シート!AN301=1,踏み台シート!AN515=1),2,IF(踏み台シート!AN301=1,1,"")))</f>
        <v/>
      </c>
      <c r="AO91" s="307" t="str">
        <f>IF($AO$8&gt;=DATE(2023,5,8),IF('別紙3-3_要件ﾁｪｯｸﾘｽﾄ(0508以降)'!$C$28="×","",IF(AND(踏み台シート!AO301=1,踏み台シート!AO515=1),2,IF(踏み台シート!AO301=1,1,""))),IF(AND(踏み台シート!AO301=1,踏み台シート!AO515=1),2,IF(踏み台シート!AO301=1,1,"")))</f>
        <v/>
      </c>
      <c r="AP91" s="307" t="str">
        <f>IF($AP$8&gt;=DATE(2023,5,8),IF('別紙3-3_要件ﾁｪｯｸﾘｽﾄ(0508以降)'!$C$28="×","",IF(AND(踏み台シート!AP301=1,踏み台シート!AP515=1),2,IF(踏み台シート!AP301=1,1,""))),IF(AND(踏み台シート!AP301=1,踏み台シート!AP515=1),2,IF(踏み台シート!AP301=1,1,"")))</f>
        <v/>
      </c>
      <c r="AQ91" s="307" t="str">
        <f>IF($AQ$8&gt;=DATE(2023,5,8),IF('別紙3-3_要件ﾁｪｯｸﾘｽﾄ(0508以降)'!$C$28="×","",IF(AND(踏み台シート!AQ301=1,踏み台シート!AQ515=1),2,IF(踏み台シート!AQ301=1,1,""))),IF(AND(踏み台シート!AQ301=1,踏み台シート!AQ515=1),2,IF(踏み台シート!AQ301=1,1,"")))</f>
        <v/>
      </c>
      <c r="AR91" s="307" t="str">
        <f>IF($AR$8&gt;=DATE(2023,5,8),IF('別紙3-3_要件ﾁｪｯｸﾘｽﾄ(0508以降)'!$C$28="×","",IF(AND(踏み台シート!AR301=1,踏み台シート!AR515=1),2,IF(踏み台シート!AR301=1,1,""))),IF(AND(踏み台シート!AR301=1,踏み台シート!AR515=1),2,IF(踏み台シート!AR301=1,1,"")))</f>
        <v/>
      </c>
      <c r="AS91" s="307" t="str">
        <f>IF($AS$8&gt;=DATE(2023,5,8),IF('別紙3-3_要件ﾁｪｯｸﾘｽﾄ(0508以降)'!$C$28="×","",IF(AND(踏み台シート!AS301=1,踏み台シート!AS515=1),2,IF(踏み台シート!AS301=1,1,""))),IF(AND(踏み台シート!AS301=1,踏み台シート!AS515=1),2,IF(踏み台シート!AS301=1,1,"")))</f>
        <v/>
      </c>
      <c r="AT91" s="307" t="str">
        <f>IF($AT$8&gt;=DATE(2023,5,8),IF('別紙3-3_要件ﾁｪｯｸﾘｽﾄ(0508以降)'!$C$28="×","",IF(AND(踏み台シート!AT301=1,踏み台シート!AT515=1),2,IF(踏み台シート!AT301=1,1,""))),IF(AND(踏み台シート!AT301=1,踏み台シート!AT515=1),2,IF(踏み台シート!AT301=1,1,"")))</f>
        <v/>
      </c>
      <c r="AU91" s="307" t="str">
        <f>IF($AU$8&gt;=DATE(2023,5,8),IF('別紙3-3_要件ﾁｪｯｸﾘｽﾄ(0508以降)'!$C$28="×","",IF(AND(踏み台シート!AU301=1,踏み台シート!AU515=1),2,IF(踏み台シート!AU301=1,1,""))),IF(AND(踏み台シート!AU301=1,踏み台シート!AU515=1),2,IF(踏み台シート!AU301=1,1,"")))</f>
        <v/>
      </c>
      <c r="AV91" s="307" t="str">
        <f>IF($AV$8&gt;=DATE(2023,5,8),IF('別紙3-3_要件ﾁｪｯｸﾘｽﾄ(0508以降)'!$C$28="×","",IF(AND(踏み台シート!AV301=1,踏み台シート!AV515=1),2,IF(踏み台シート!AV301=1,1,""))),IF(AND(踏み台シート!AV301=1,踏み台シート!AV515=1),2,IF(踏み台シート!AV301=1,1,"")))</f>
        <v/>
      </c>
      <c r="AW91" s="307" t="str">
        <f>IF($AW$8&gt;=DATE(2023,5,8),IF('別紙3-3_要件ﾁｪｯｸﾘｽﾄ(0508以降)'!$C$28="×","",IF(AND(踏み台シート!AW301=1,踏み台シート!AW515=1),2,IF(踏み台シート!AW301=1,1,""))),IF(AND(踏み台シート!AW301=1,踏み台シート!AW515=1),2,IF(踏み台シート!AW301=1,1,"")))</f>
        <v/>
      </c>
      <c r="AX91" s="307" t="str">
        <f>IF($AX$8&gt;=DATE(2023,5,8),IF('別紙3-3_要件ﾁｪｯｸﾘｽﾄ(0508以降)'!$C$28="×","",IF(AND(踏み台シート!AX301=1,踏み台シート!AX515=1),2,IF(踏み台シート!AX301=1,1,""))),IF(AND(踏み台シート!AX301=1,踏み台シート!AX515=1),2,IF(踏み台シート!AX301=1,1,"")))</f>
        <v/>
      </c>
      <c r="AY91" s="307" t="str">
        <f>IF($AY$8&gt;=DATE(2023,5,8),IF('別紙3-3_要件ﾁｪｯｸﾘｽﾄ(0508以降)'!$C$28="×","",IF(AND(踏み台シート!AY301=1,踏み台シート!AY515=1),2,IF(踏み台シート!AY301=1,1,""))),IF(AND(踏み台シート!AY301=1,踏み台シート!AY515=1),2,IF(踏み台シート!AY301=1,1,"")))</f>
        <v/>
      </c>
      <c r="AZ91" s="307" t="str">
        <f>IF($AZ$8&gt;=DATE(2023,5,8),IF('別紙3-3_要件ﾁｪｯｸﾘｽﾄ(0508以降)'!$C$28="×","",IF(AND(踏み台シート!AZ301=1,踏み台シート!AZ515=1),2,IF(踏み台シート!AZ301=1,1,""))),IF(AND(踏み台シート!AZ301=1,踏み台シート!AZ515=1),2,IF(踏み台シート!AZ301=1,1,"")))</f>
        <v/>
      </c>
      <c r="BA91" s="307" t="str">
        <f>IF($BA$8&gt;=DATE(2023,5,8),IF('別紙3-3_要件ﾁｪｯｸﾘｽﾄ(0508以降)'!$C$28="×","",IF(AND(踏み台シート!BA301=1,踏み台シート!BA515=1),2,IF(踏み台シート!BA301=1,1,""))),IF(AND(踏み台シート!BA301=1,踏み台シート!BA515=1),2,IF(踏み台シート!BA301=1,1,"")))</f>
        <v/>
      </c>
      <c r="BB91" s="311" t="str">
        <f t="shared" si="10"/>
        <v/>
      </c>
      <c r="BC91" s="300" t="str">
        <f t="shared" si="11"/>
        <v/>
      </c>
      <c r="BD91" s="300" t="str">
        <f t="shared" si="12"/>
        <v/>
      </c>
    </row>
    <row r="92" spans="1:56" ht="24" hidden="1" customHeight="1">
      <c r="A92" s="307" t="str">
        <f t="shared" si="13"/>
        <v/>
      </c>
      <c r="B92" s="313" t="str">
        <f>IF('別紙3-1_区分⑤所要額内訳'!B94="","",'別紙3-1_区分⑤所要額内訳'!B94)</f>
        <v/>
      </c>
      <c r="C92" s="307" t="str">
        <f>IF('別紙3-1_区分⑤所要額内訳'!C94="","",'別紙3-1_区分⑤所要額内訳'!C94)</f>
        <v/>
      </c>
      <c r="D92" s="307">
        <f>IF($D$8&gt;=DATE(2023,5,8),IF('別紙3-3_要件ﾁｪｯｸﾘｽﾄ(0508以降)'!$C$28="×","",IF(AND(踏み台シート!D302=1,踏み台シート!D516=1),2,IF(踏み台シート!D302=1,1,""))),IF(AND(踏み台シート!D302=1,踏み台シート!D516=1),2,IF(踏み台シート!D302=1,1,"")))</f>
        <v>1</v>
      </c>
      <c r="E92" s="307" t="str">
        <f>IF($E$8&gt;=DATE(2023,5,8),IF('別紙3-3_要件ﾁｪｯｸﾘｽﾄ(0508以降)'!$C$28="×","",IF(AND(踏み台シート!E302=1,踏み台シート!E516=1),2,IF(踏み台シート!E302=1,1,""))),IF(AND(踏み台シート!E302=1,踏み台シート!E516=1),2,IF(踏み台シート!E302=1,1,"")))</f>
        <v/>
      </c>
      <c r="F92" s="307" t="str">
        <f>IF($F$8&gt;=DATE(2023,5,8),IF('別紙3-3_要件ﾁｪｯｸﾘｽﾄ(0508以降)'!$C$28="×","",IF(AND(踏み台シート!F302=1,踏み台シート!F516=1),2,IF(踏み台シート!F302=1,1,""))),IF(AND(踏み台シート!F302=1,踏み台シート!F516=1),2,IF(踏み台シート!F302=1,1,"")))</f>
        <v/>
      </c>
      <c r="G92" s="307" t="str">
        <f>IF($G$8&gt;=DATE(2023,5,8),IF('別紙3-3_要件ﾁｪｯｸﾘｽﾄ(0508以降)'!$C$28="×","",IF(AND(踏み台シート!G302=1,踏み台シート!G516=1),2,IF(踏み台シート!G302=1,1,""))),IF(AND(踏み台シート!G302=1,踏み台シート!G516=1),2,IF(踏み台シート!G302=1,1,"")))</f>
        <v/>
      </c>
      <c r="H92" s="307" t="str">
        <f>IF($H$8&gt;=DATE(2023,5,8),IF('別紙3-3_要件ﾁｪｯｸﾘｽﾄ(0508以降)'!$C$28="×","",IF(AND(踏み台シート!H302=1,踏み台シート!H516=1),2,IF(踏み台シート!H302=1,1,""))),IF(AND(踏み台シート!H302=1,踏み台シート!H516=1),2,IF(踏み台シート!H302=1,1,"")))</f>
        <v/>
      </c>
      <c r="I92" s="307" t="str">
        <f>IF($I$8&gt;=DATE(2023,5,8),IF('別紙3-3_要件ﾁｪｯｸﾘｽﾄ(0508以降)'!$C$28="×","",IF(AND(踏み台シート!I302=1,踏み台シート!I516=1),2,IF(踏み台シート!I302=1,1,""))),IF(AND(踏み台シート!I302=1,踏み台シート!I516=1),2,IF(踏み台シート!I302=1,1,"")))</f>
        <v/>
      </c>
      <c r="J92" s="307" t="str">
        <f>IF($J$8&gt;=DATE(2023,5,8),IF('別紙3-3_要件ﾁｪｯｸﾘｽﾄ(0508以降)'!$C$28="×","",IF(AND(踏み台シート!J302=1,踏み台シート!J516=1),2,IF(踏み台シート!J302=1,1,""))),IF(AND(踏み台シート!J302=1,踏み台シート!J516=1),2,IF(踏み台シート!J302=1,1,"")))</f>
        <v/>
      </c>
      <c r="K92" s="307" t="str">
        <f>IF($K$8&gt;=DATE(2023,5,8),IF('別紙3-3_要件ﾁｪｯｸﾘｽﾄ(0508以降)'!$C$28="×","",IF(AND(踏み台シート!K302=1,踏み台シート!K516=1),2,IF(踏み台シート!K302=1,1,""))),IF(AND(踏み台シート!K302=1,踏み台シート!K516=1),2,IF(踏み台シート!K302=1,1,"")))</f>
        <v/>
      </c>
      <c r="L92" s="307" t="str">
        <f>IF($L$8&gt;=DATE(2023,5,8),IF('別紙3-3_要件ﾁｪｯｸﾘｽﾄ(0508以降)'!$C$28="×","",IF(AND(踏み台シート!L302=1,踏み台シート!L516=1),2,IF(踏み台シート!L302=1,1,""))),IF(AND(踏み台シート!L302=1,踏み台シート!L516=1),2,IF(踏み台シート!L302=1,1,"")))</f>
        <v/>
      </c>
      <c r="M92" s="307" t="str">
        <f>IF($M$8&gt;=DATE(2023,5,8),IF('別紙3-3_要件ﾁｪｯｸﾘｽﾄ(0508以降)'!$C$28="×","",IF(AND(踏み台シート!M302=1,踏み台シート!M516=1),2,IF(踏み台シート!M302=1,1,""))),IF(AND(踏み台シート!M302=1,踏み台シート!M516=1),2,IF(踏み台シート!M302=1,1,"")))</f>
        <v/>
      </c>
      <c r="N92" s="307" t="str">
        <f>IF($N$8&gt;=DATE(2023,5,8),IF('別紙3-3_要件ﾁｪｯｸﾘｽﾄ(0508以降)'!$C$28="×","",IF(AND(踏み台シート!N302=1,踏み台シート!N516=1),2,IF(踏み台シート!N302=1,1,""))),IF(AND(踏み台シート!N302=1,踏み台シート!N516=1),2,IF(踏み台シート!N302=1,1,"")))</f>
        <v/>
      </c>
      <c r="O92" s="307" t="str">
        <f>IF($O$8&gt;=DATE(2023,5,8),IF('別紙3-3_要件ﾁｪｯｸﾘｽﾄ(0508以降)'!$C$28="×","",IF(AND(踏み台シート!O302=1,踏み台シート!O516=1),2,IF(踏み台シート!O302=1,1,""))),IF(AND(踏み台シート!O302=1,踏み台シート!O516=1),2,IF(踏み台シート!O302=1,1,"")))</f>
        <v/>
      </c>
      <c r="P92" s="307" t="str">
        <f>IF($P$8&gt;=DATE(2023,5,8),IF('別紙3-3_要件ﾁｪｯｸﾘｽﾄ(0508以降)'!$C$28="×","",IF(AND(踏み台シート!P302=1,踏み台シート!P516=1),2,IF(踏み台シート!P302=1,1,""))),IF(AND(踏み台シート!P302=1,踏み台シート!P516=1),2,IF(踏み台シート!P302=1,1,"")))</f>
        <v/>
      </c>
      <c r="Q92" s="307" t="str">
        <f>IF($Q$8&gt;=DATE(2023,5,8),IF('別紙3-3_要件ﾁｪｯｸﾘｽﾄ(0508以降)'!$C$28="×","",IF(AND(踏み台シート!Q302=1,踏み台シート!Q516=1),2,IF(踏み台シート!Q302=1,1,""))),IF(AND(踏み台シート!Q302=1,踏み台シート!Q516=1),2,IF(踏み台シート!Q302=1,1,"")))</f>
        <v/>
      </c>
      <c r="R92" s="307" t="str">
        <f>IF($R$8&gt;=DATE(2023,5,8),IF('別紙3-3_要件ﾁｪｯｸﾘｽﾄ(0508以降)'!$C$28="×","",IF(AND(踏み台シート!R302=1,踏み台シート!R516=1),2,IF(踏み台シート!R302=1,1,""))),IF(AND(踏み台シート!R302=1,踏み台シート!R516=1),2,IF(踏み台シート!R302=1,1,"")))</f>
        <v/>
      </c>
      <c r="S92" s="307" t="str">
        <f>IF($S$8&gt;=DATE(2023,5,8),IF('別紙3-3_要件ﾁｪｯｸﾘｽﾄ(0508以降)'!$C$28="×","",IF(AND(踏み台シート!S302=1,踏み台シート!S516=1),2,IF(踏み台シート!S302=1,1,""))),IF(AND(踏み台シート!S302=1,踏み台シート!S516=1),2,IF(踏み台シート!S302=1,1,"")))</f>
        <v/>
      </c>
      <c r="T92" s="307" t="str">
        <f>IF($T$8&gt;=DATE(2023,5,8),IF('別紙3-3_要件ﾁｪｯｸﾘｽﾄ(0508以降)'!$C$28="×","",IF(AND(踏み台シート!T302=1,踏み台シート!T516=1),2,IF(踏み台シート!T302=1,1,""))),IF(AND(踏み台シート!T302=1,踏み台シート!T516=1),2,IF(踏み台シート!T302=1,1,"")))</f>
        <v/>
      </c>
      <c r="U92" s="307" t="str">
        <f>IF($U$8&gt;=DATE(2023,5,8),IF('別紙3-3_要件ﾁｪｯｸﾘｽﾄ(0508以降)'!$C$28="×","",IF(AND(踏み台シート!U302=1,踏み台シート!U516=1),2,IF(踏み台シート!U302=1,1,""))),IF(AND(踏み台シート!U302=1,踏み台シート!U516=1),2,IF(踏み台シート!U302=1,1,"")))</f>
        <v/>
      </c>
      <c r="V92" s="307" t="str">
        <f>IF($V$8&gt;=DATE(2023,5,8),IF('別紙3-3_要件ﾁｪｯｸﾘｽﾄ(0508以降)'!$C$28="×","",IF(AND(踏み台シート!V302=1,踏み台シート!V516=1),2,IF(踏み台シート!V302=1,1,""))),IF(AND(踏み台シート!V302=1,踏み台シート!V516=1),2,IF(踏み台シート!V302=1,1,"")))</f>
        <v/>
      </c>
      <c r="W92" s="307" t="str">
        <f>IF($W$8&gt;=DATE(2023,5,8),IF('別紙3-3_要件ﾁｪｯｸﾘｽﾄ(0508以降)'!$C$28="×","",IF(AND(踏み台シート!W302=1,踏み台シート!W516=1),2,IF(踏み台シート!W302=1,1,""))),IF(AND(踏み台シート!W302=1,踏み台シート!W516=1),2,IF(踏み台シート!W302=1,1,"")))</f>
        <v/>
      </c>
      <c r="X92" s="307" t="str">
        <f>IF($X$8&gt;=DATE(2023,5,8),IF('別紙3-3_要件ﾁｪｯｸﾘｽﾄ(0508以降)'!$C$28="×","",IF(AND(踏み台シート!X302=1,踏み台シート!X516=1),2,IF(踏み台シート!X302=1,1,""))),IF(AND(踏み台シート!X302=1,踏み台シート!X516=1),2,IF(踏み台シート!X302=1,1,"")))</f>
        <v/>
      </c>
      <c r="Y92" s="307" t="str">
        <f>IF($Y$8&gt;=DATE(2023,5,8),IF('別紙3-3_要件ﾁｪｯｸﾘｽﾄ(0508以降)'!$C$28="×","",IF(AND(踏み台シート!Y302=1,踏み台シート!Y516=1),2,IF(踏み台シート!Y302=1,1,""))),IF(AND(踏み台シート!Y302=1,踏み台シート!Y516=1),2,IF(踏み台シート!Y302=1,1,"")))</f>
        <v/>
      </c>
      <c r="Z92" s="307" t="str">
        <f>IF($Z$8&gt;=DATE(2023,5,8),IF('別紙3-3_要件ﾁｪｯｸﾘｽﾄ(0508以降)'!$C$28="×","",IF(AND(踏み台シート!Z302=1,踏み台シート!Z516=1),2,IF(踏み台シート!Z302=1,1,""))),IF(AND(踏み台シート!Z302=1,踏み台シート!Z516=1),2,IF(踏み台シート!Z302=1,1,"")))</f>
        <v/>
      </c>
      <c r="AA92" s="307" t="str">
        <f>IF($AA$8&gt;=DATE(2023,5,8),IF('別紙3-3_要件ﾁｪｯｸﾘｽﾄ(0508以降)'!$C$28="×","",IF(AND(踏み台シート!AA302=1,踏み台シート!AA516=1),2,IF(踏み台シート!AA302=1,1,""))),IF(AND(踏み台シート!AA302=1,踏み台シート!AA516=1),2,IF(踏み台シート!AA302=1,1,"")))</f>
        <v/>
      </c>
      <c r="AB92" s="307" t="str">
        <f>IF($AB$8&gt;=DATE(2023,5,8),IF('別紙3-3_要件ﾁｪｯｸﾘｽﾄ(0508以降)'!$C$28="×","",IF(AND(踏み台シート!AB302=1,踏み台シート!AB516=1),2,IF(踏み台シート!AB302=1,1,""))),IF(AND(踏み台シート!AB302=1,踏み台シート!AB516=1),2,IF(踏み台シート!AB302=1,1,"")))</f>
        <v/>
      </c>
      <c r="AC92" s="307" t="str">
        <f>IF($AC$8&gt;=DATE(2023,5,8),IF('別紙3-3_要件ﾁｪｯｸﾘｽﾄ(0508以降)'!$C$28="×","",IF(AND(踏み台シート!AC302=1,踏み台シート!AC516=1),2,IF(踏み台シート!AC302=1,1,""))),IF(AND(踏み台シート!AC302=1,踏み台シート!AC516=1),2,IF(踏み台シート!AC302=1,1,"")))</f>
        <v/>
      </c>
      <c r="AD92" s="307" t="str">
        <f>IF($AD$8&gt;=DATE(2023,5,8),IF('別紙3-3_要件ﾁｪｯｸﾘｽﾄ(0508以降)'!$C$28="×","",IF(AND(踏み台シート!AD302=1,踏み台シート!AD516=1),2,IF(踏み台シート!AD302=1,1,""))),IF(AND(踏み台シート!AD302=1,踏み台シート!AD516=1),2,IF(踏み台シート!AD302=1,1,"")))</f>
        <v/>
      </c>
      <c r="AE92" s="307" t="str">
        <f>IF($AE$8&gt;=DATE(2023,5,8),IF('別紙3-3_要件ﾁｪｯｸﾘｽﾄ(0508以降)'!$C$28="×","",IF(AND(踏み台シート!AE302=1,踏み台シート!AE516=1),2,IF(踏み台シート!AE302=1,1,""))),IF(AND(踏み台シート!AE302=1,踏み台シート!AE516=1),2,IF(踏み台シート!AE302=1,1,"")))</f>
        <v/>
      </c>
      <c r="AF92" s="307" t="str">
        <f>IF($AF$8&gt;=DATE(2023,5,8),IF('別紙3-3_要件ﾁｪｯｸﾘｽﾄ(0508以降)'!$C$28="×","",IF(AND(踏み台シート!AF302=1,踏み台シート!AF516=1),2,IF(踏み台シート!AF302=1,1,""))),IF(AND(踏み台シート!AF302=1,踏み台シート!AF516=1),2,IF(踏み台シート!AF302=1,1,"")))</f>
        <v/>
      </c>
      <c r="AG92" s="307" t="str">
        <f>IF($AG$8&gt;=DATE(2023,5,8),IF('別紙3-3_要件ﾁｪｯｸﾘｽﾄ(0508以降)'!$C$28="×","",IF(AND(踏み台シート!AG302=1,踏み台シート!AG516=1),2,IF(踏み台シート!AG302=1,1,""))),IF(AND(踏み台シート!AG302=1,踏み台シート!AG516=1),2,IF(踏み台シート!AG302=1,1,"")))</f>
        <v/>
      </c>
      <c r="AH92" s="307" t="str">
        <f>IF($AH$8&gt;=DATE(2023,5,8),IF('別紙3-3_要件ﾁｪｯｸﾘｽﾄ(0508以降)'!$C$28="×","",IF(AND(踏み台シート!AH302=1,踏み台シート!AH516=1),2,IF(踏み台シート!AH302=1,1,""))),IF(AND(踏み台シート!AH302=1,踏み台シート!AH516=1),2,IF(踏み台シート!AH302=1,1,"")))</f>
        <v/>
      </c>
      <c r="AI92" s="307" t="str">
        <f>IF($AI$8&gt;=DATE(2023,5,8),IF('別紙3-3_要件ﾁｪｯｸﾘｽﾄ(0508以降)'!$C$28="×","",IF(AND(踏み台シート!AI302=1,踏み台シート!AI516=1),2,IF(踏み台シート!AI302=1,1,""))),IF(AND(踏み台シート!AI302=1,踏み台シート!AI516=1),2,IF(踏み台シート!AI302=1,1,"")))</f>
        <v/>
      </c>
      <c r="AJ92" s="307" t="str">
        <f>IF($AJ$8&gt;=DATE(2023,5,8),IF('別紙3-3_要件ﾁｪｯｸﾘｽﾄ(0508以降)'!$C$28="×","",IF(AND(踏み台シート!AJ302=1,踏み台シート!AJ516=1),2,IF(踏み台シート!AJ302=1,1,""))),IF(AND(踏み台シート!AJ302=1,踏み台シート!AJ516=1),2,IF(踏み台シート!AJ302=1,1,"")))</f>
        <v/>
      </c>
      <c r="AK92" s="307" t="str">
        <f>IF($AK$8&gt;=DATE(2023,5,8),IF('別紙3-3_要件ﾁｪｯｸﾘｽﾄ(0508以降)'!$C$28="×","",IF(AND(踏み台シート!AK302=1,踏み台シート!AK516=1),2,IF(踏み台シート!AK302=1,1,""))),IF(AND(踏み台シート!AK302=1,踏み台シート!AK516=1),2,IF(踏み台シート!AK302=1,1,"")))</f>
        <v/>
      </c>
      <c r="AL92" s="307" t="str">
        <f>IF($AL$8&gt;=DATE(2023,5,8),IF('別紙3-3_要件ﾁｪｯｸﾘｽﾄ(0508以降)'!$C$28="×","",IF(AND(踏み台シート!AL302=1,踏み台シート!AL516=1),2,IF(踏み台シート!AL302=1,1,""))),IF(AND(踏み台シート!AL302=1,踏み台シート!AL516=1),2,IF(踏み台シート!AL302=1,1,"")))</f>
        <v/>
      </c>
      <c r="AM92" s="307" t="str">
        <f>IF($AM$8&gt;=DATE(2023,5,8),IF('別紙3-3_要件ﾁｪｯｸﾘｽﾄ(0508以降)'!$C$28="×","",IF(AND(踏み台シート!AM302=1,踏み台シート!AM516=1),2,IF(踏み台シート!AM302=1,1,""))),IF(AND(踏み台シート!AM302=1,踏み台シート!AM516=1),2,IF(踏み台シート!AM302=1,1,"")))</f>
        <v/>
      </c>
      <c r="AN92" s="307" t="str">
        <f>IF($AN$8&gt;=DATE(2023,5,8),IF('別紙3-3_要件ﾁｪｯｸﾘｽﾄ(0508以降)'!$C$28="×","",IF(AND(踏み台シート!AN302=1,踏み台シート!AN516=1),2,IF(踏み台シート!AN302=1,1,""))),IF(AND(踏み台シート!AN302=1,踏み台シート!AN516=1),2,IF(踏み台シート!AN302=1,1,"")))</f>
        <v/>
      </c>
      <c r="AO92" s="307" t="str">
        <f>IF($AO$8&gt;=DATE(2023,5,8),IF('別紙3-3_要件ﾁｪｯｸﾘｽﾄ(0508以降)'!$C$28="×","",IF(AND(踏み台シート!AO302=1,踏み台シート!AO516=1),2,IF(踏み台シート!AO302=1,1,""))),IF(AND(踏み台シート!AO302=1,踏み台シート!AO516=1),2,IF(踏み台シート!AO302=1,1,"")))</f>
        <v/>
      </c>
      <c r="AP92" s="307" t="str">
        <f>IF($AP$8&gt;=DATE(2023,5,8),IF('別紙3-3_要件ﾁｪｯｸﾘｽﾄ(0508以降)'!$C$28="×","",IF(AND(踏み台シート!AP302=1,踏み台シート!AP516=1),2,IF(踏み台シート!AP302=1,1,""))),IF(AND(踏み台シート!AP302=1,踏み台シート!AP516=1),2,IF(踏み台シート!AP302=1,1,"")))</f>
        <v/>
      </c>
      <c r="AQ92" s="307" t="str">
        <f>IF($AQ$8&gt;=DATE(2023,5,8),IF('別紙3-3_要件ﾁｪｯｸﾘｽﾄ(0508以降)'!$C$28="×","",IF(AND(踏み台シート!AQ302=1,踏み台シート!AQ516=1),2,IF(踏み台シート!AQ302=1,1,""))),IF(AND(踏み台シート!AQ302=1,踏み台シート!AQ516=1),2,IF(踏み台シート!AQ302=1,1,"")))</f>
        <v/>
      </c>
      <c r="AR92" s="307" t="str">
        <f>IF($AR$8&gt;=DATE(2023,5,8),IF('別紙3-3_要件ﾁｪｯｸﾘｽﾄ(0508以降)'!$C$28="×","",IF(AND(踏み台シート!AR302=1,踏み台シート!AR516=1),2,IF(踏み台シート!AR302=1,1,""))),IF(AND(踏み台シート!AR302=1,踏み台シート!AR516=1),2,IF(踏み台シート!AR302=1,1,"")))</f>
        <v/>
      </c>
      <c r="AS92" s="307" t="str">
        <f>IF($AS$8&gt;=DATE(2023,5,8),IF('別紙3-3_要件ﾁｪｯｸﾘｽﾄ(0508以降)'!$C$28="×","",IF(AND(踏み台シート!AS302=1,踏み台シート!AS516=1),2,IF(踏み台シート!AS302=1,1,""))),IF(AND(踏み台シート!AS302=1,踏み台シート!AS516=1),2,IF(踏み台シート!AS302=1,1,"")))</f>
        <v/>
      </c>
      <c r="AT92" s="307" t="str">
        <f>IF($AT$8&gt;=DATE(2023,5,8),IF('別紙3-3_要件ﾁｪｯｸﾘｽﾄ(0508以降)'!$C$28="×","",IF(AND(踏み台シート!AT302=1,踏み台シート!AT516=1),2,IF(踏み台シート!AT302=1,1,""))),IF(AND(踏み台シート!AT302=1,踏み台シート!AT516=1),2,IF(踏み台シート!AT302=1,1,"")))</f>
        <v/>
      </c>
      <c r="AU92" s="307" t="str">
        <f>IF($AU$8&gt;=DATE(2023,5,8),IF('別紙3-3_要件ﾁｪｯｸﾘｽﾄ(0508以降)'!$C$28="×","",IF(AND(踏み台シート!AU302=1,踏み台シート!AU516=1),2,IF(踏み台シート!AU302=1,1,""))),IF(AND(踏み台シート!AU302=1,踏み台シート!AU516=1),2,IF(踏み台シート!AU302=1,1,"")))</f>
        <v/>
      </c>
      <c r="AV92" s="307" t="str">
        <f>IF($AV$8&gt;=DATE(2023,5,8),IF('別紙3-3_要件ﾁｪｯｸﾘｽﾄ(0508以降)'!$C$28="×","",IF(AND(踏み台シート!AV302=1,踏み台シート!AV516=1),2,IF(踏み台シート!AV302=1,1,""))),IF(AND(踏み台シート!AV302=1,踏み台シート!AV516=1),2,IF(踏み台シート!AV302=1,1,"")))</f>
        <v/>
      </c>
      <c r="AW92" s="307" t="str">
        <f>IF($AW$8&gt;=DATE(2023,5,8),IF('別紙3-3_要件ﾁｪｯｸﾘｽﾄ(0508以降)'!$C$28="×","",IF(AND(踏み台シート!AW302=1,踏み台シート!AW516=1),2,IF(踏み台シート!AW302=1,1,""))),IF(AND(踏み台シート!AW302=1,踏み台シート!AW516=1),2,IF(踏み台シート!AW302=1,1,"")))</f>
        <v/>
      </c>
      <c r="AX92" s="307" t="str">
        <f>IF($AX$8&gt;=DATE(2023,5,8),IF('別紙3-3_要件ﾁｪｯｸﾘｽﾄ(0508以降)'!$C$28="×","",IF(AND(踏み台シート!AX302=1,踏み台シート!AX516=1),2,IF(踏み台シート!AX302=1,1,""))),IF(AND(踏み台シート!AX302=1,踏み台シート!AX516=1),2,IF(踏み台シート!AX302=1,1,"")))</f>
        <v/>
      </c>
      <c r="AY92" s="307" t="str">
        <f>IF($AY$8&gt;=DATE(2023,5,8),IF('別紙3-3_要件ﾁｪｯｸﾘｽﾄ(0508以降)'!$C$28="×","",IF(AND(踏み台シート!AY302=1,踏み台シート!AY516=1),2,IF(踏み台シート!AY302=1,1,""))),IF(AND(踏み台シート!AY302=1,踏み台シート!AY516=1),2,IF(踏み台シート!AY302=1,1,"")))</f>
        <v/>
      </c>
      <c r="AZ92" s="307" t="str">
        <f>IF($AZ$8&gt;=DATE(2023,5,8),IF('別紙3-3_要件ﾁｪｯｸﾘｽﾄ(0508以降)'!$C$28="×","",IF(AND(踏み台シート!AZ302=1,踏み台シート!AZ516=1),2,IF(踏み台シート!AZ302=1,1,""))),IF(AND(踏み台シート!AZ302=1,踏み台シート!AZ516=1),2,IF(踏み台シート!AZ302=1,1,"")))</f>
        <v/>
      </c>
      <c r="BA92" s="307" t="str">
        <f>IF($BA$8&gt;=DATE(2023,5,8),IF('別紙3-3_要件ﾁｪｯｸﾘｽﾄ(0508以降)'!$C$28="×","",IF(AND(踏み台シート!BA302=1,踏み台シート!BA516=1),2,IF(踏み台シート!BA302=1,1,""))),IF(AND(踏み台シート!BA302=1,踏み台シート!BA516=1),2,IF(踏み台シート!BA302=1,1,"")))</f>
        <v/>
      </c>
      <c r="BB92" s="311" t="str">
        <f t="shared" si="10"/>
        <v/>
      </c>
      <c r="BC92" s="300" t="str">
        <f t="shared" si="11"/>
        <v/>
      </c>
      <c r="BD92" s="300" t="str">
        <f t="shared" si="12"/>
        <v/>
      </c>
    </row>
    <row r="93" spans="1:56" ht="24" hidden="1" customHeight="1">
      <c r="A93" s="307" t="str">
        <f t="shared" si="13"/>
        <v/>
      </c>
      <c r="B93" s="313" t="str">
        <f>IF('別紙3-1_区分⑤所要額内訳'!B95="","",'別紙3-1_区分⑤所要額内訳'!B95)</f>
        <v/>
      </c>
      <c r="C93" s="307" t="str">
        <f>IF('別紙3-1_区分⑤所要額内訳'!C95="","",'別紙3-1_区分⑤所要額内訳'!C95)</f>
        <v/>
      </c>
      <c r="D93" s="307">
        <f>IF($D$8&gt;=DATE(2023,5,8),IF('別紙3-3_要件ﾁｪｯｸﾘｽﾄ(0508以降)'!$C$28="×","",IF(AND(踏み台シート!D303=1,踏み台シート!D517=1),2,IF(踏み台シート!D303=1,1,""))),IF(AND(踏み台シート!D303=1,踏み台シート!D517=1),2,IF(踏み台シート!D303=1,1,"")))</f>
        <v>1</v>
      </c>
      <c r="E93" s="307" t="str">
        <f>IF($E$8&gt;=DATE(2023,5,8),IF('別紙3-3_要件ﾁｪｯｸﾘｽﾄ(0508以降)'!$C$28="×","",IF(AND(踏み台シート!E303=1,踏み台シート!E517=1),2,IF(踏み台シート!E303=1,1,""))),IF(AND(踏み台シート!E303=1,踏み台シート!E517=1),2,IF(踏み台シート!E303=1,1,"")))</f>
        <v/>
      </c>
      <c r="F93" s="307" t="str">
        <f>IF($F$8&gt;=DATE(2023,5,8),IF('別紙3-3_要件ﾁｪｯｸﾘｽﾄ(0508以降)'!$C$28="×","",IF(AND(踏み台シート!F303=1,踏み台シート!F517=1),2,IF(踏み台シート!F303=1,1,""))),IF(AND(踏み台シート!F303=1,踏み台シート!F517=1),2,IF(踏み台シート!F303=1,1,"")))</f>
        <v/>
      </c>
      <c r="G93" s="307" t="str">
        <f>IF($G$8&gt;=DATE(2023,5,8),IF('別紙3-3_要件ﾁｪｯｸﾘｽﾄ(0508以降)'!$C$28="×","",IF(AND(踏み台シート!G303=1,踏み台シート!G517=1),2,IF(踏み台シート!G303=1,1,""))),IF(AND(踏み台シート!G303=1,踏み台シート!G517=1),2,IF(踏み台シート!G303=1,1,"")))</f>
        <v/>
      </c>
      <c r="H93" s="307" t="str">
        <f>IF($H$8&gt;=DATE(2023,5,8),IF('別紙3-3_要件ﾁｪｯｸﾘｽﾄ(0508以降)'!$C$28="×","",IF(AND(踏み台シート!H303=1,踏み台シート!H517=1),2,IF(踏み台シート!H303=1,1,""))),IF(AND(踏み台シート!H303=1,踏み台シート!H517=1),2,IF(踏み台シート!H303=1,1,"")))</f>
        <v/>
      </c>
      <c r="I93" s="307" t="str">
        <f>IF($I$8&gt;=DATE(2023,5,8),IF('別紙3-3_要件ﾁｪｯｸﾘｽﾄ(0508以降)'!$C$28="×","",IF(AND(踏み台シート!I303=1,踏み台シート!I517=1),2,IF(踏み台シート!I303=1,1,""))),IF(AND(踏み台シート!I303=1,踏み台シート!I517=1),2,IF(踏み台シート!I303=1,1,"")))</f>
        <v/>
      </c>
      <c r="J93" s="307" t="str">
        <f>IF($J$8&gt;=DATE(2023,5,8),IF('別紙3-3_要件ﾁｪｯｸﾘｽﾄ(0508以降)'!$C$28="×","",IF(AND(踏み台シート!J303=1,踏み台シート!J517=1),2,IF(踏み台シート!J303=1,1,""))),IF(AND(踏み台シート!J303=1,踏み台シート!J517=1),2,IF(踏み台シート!J303=1,1,"")))</f>
        <v/>
      </c>
      <c r="K93" s="307" t="str">
        <f>IF($K$8&gt;=DATE(2023,5,8),IF('別紙3-3_要件ﾁｪｯｸﾘｽﾄ(0508以降)'!$C$28="×","",IF(AND(踏み台シート!K303=1,踏み台シート!K517=1),2,IF(踏み台シート!K303=1,1,""))),IF(AND(踏み台シート!K303=1,踏み台シート!K517=1),2,IF(踏み台シート!K303=1,1,"")))</f>
        <v/>
      </c>
      <c r="L93" s="307" t="str">
        <f>IF($L$8&gt;=DATE(2023,5,8),IF('別紙3-3_要件ﾁｪｯｸﾘｽﾄ(0508以降)'!$C$28="×","",IF(AND(踏み台シート!L303=1,踏み台シート!L517=1),2,IF(踏み台シート!L303=1,1,""))),IF(AND(踏み台シート!L303=1,踏み台シート!L517=1),2,IF(踏み台シート!L303=1,1,"")))</f>
        <v/>
      </c>
      <c r="M93" s="307" t="str">
        <f>IF($M$8&gt;=DATE(2023,5,8),IF('別紙3-3_要件ﾁｪｯｸﾘｽﾄ(0508以降)'!$C$28="×","",IF(AND(踏み台シート!M303=1,踏み台シート!M517=1),2,IF(踏み台シート!M303=1,1,""))),IF(AND(踏み台シート!M303=1,踏み台シート!M517=1),2,IF(踏み台シート!M303=1,1,"")))</f>
        <v/>
      </c>
      <c r="N93" s="307" t="str">
        <f>IF($N$8&gt;=DATE(2023,5,8),IF('別紙3-3_要件ﾁｪｯｸﾘｽﾄ(0508以降)'!$C$28="×","",IF(AND(踏み台シート!N303=1,踏み台シート!N517=1),2,IF(踏み台シート!N303=1,1,""))),IF(AND(踏み台シート!N303=1,踏み台シート!N517=1),2,IF(踏み台シート!N303=1,1,"")))</f>
        <v/>
      </c>
      <c r="O93" s="307" t="str">
        <f>IF($O$8&gt;=DATE(2023,5,8),IF('別紙3-3_要件ﾁｪｯｸﾘｽﾄ(0508以降)'!$C$28="×","",IF(AND(踏み台シート!O303=1,踏み台シート!O517=1),2,IF(踏み台シート!O303=1,1,""))),IF(AND(踏み台シート!O303=1,踏み台シート!O517=1),2,IF(踏み台シート!O303=1,1,"")))</f>
        <v/>
      </c>
      <c r="P93" s="307" t="str">
        <f>IF($P$8&gt;=DATE(2023,5,8),IF('別紙3-3_要件ﾁｪｯｸﾘｽﾄ(0508以降)'!$C$28="×","",IF(AND(踏み台シート!P303=1,踏み台シート!P517=1),2,IF(踏み台シート!P303=1,1,""))),IF(AND(踏み台シート!P303=1,踏み台シート!P517=1),2,IF(踏み台シート!P303=1,1,"")))</f>
        <v/>
      </c>
      <c r="Q93" s="307" t="str">
        <f>IF($Q$8&gt;=DATE(2023,5,8),IF('別紙3-3_要件ﾁｪｯｸﾘｽﾄ(0508以降)'!$C$28="×","",IF(AND(踏み台シート!Q303=1,踏み台シート!Q517=1),2,IF(踏み台シート!Q303=1,1,""))),IF(AND(踏み台シート!Q303=1,踏み台シート!Q517=1),2,IF(踏み台シート!Q303=1,1,"")))</f>
        <v/>
      </c>
      <c r="R93" s="307" t="str">
        <f>IF($R$8&gt;=DATE(2023,5,8),IF('別紙3-3_要件ﾁｪｯｸﾘｽﾄ(0508以降)'!$C$28="×","",IF(AND(踏み台シート!R303=1,踏み台シート!R517=1),2,IF(踏み台シート!R303=1,1,""))),IF(AND(踏み台シート!R303=1,踏み台シート!R517=1),2,IF(踏み台シート!R303=1,1,"")))</f>
        <v/>
      </c>
      <c r="S93" s="307" t="str">
        <f>IF($S$8&gt;=DATE(2023,5,8),IF('別紙3-3_要件ﾁｪｯｸﾘｽﾄ(0508以降)'!$C$28="×","",IF(AND(踏み台シート!S303=1,踏み台シート!S517=1),2,IF(踏み台シート!S303=1,1,""))),IF(AND(踏み台シート!S303=1,踏み台シート!S517=1),2,IF(踏み台シート!S303=1,1,"")))</f>
        <v/>
      </c>
      <c r="T93" s="307" t="str">
        <f>IF($T$8&gt;=DATE(2023,5,8),IF('別紙3-3_要件ﾁｪｯｸﾘｽﾄ(0508以降)'!$C$28="×","",IF(AND(踏み台シート!T303=1,踏み台シート!T517=1),2,IF(踏み台シート!T303=1,1,""))),IF(AND(踏み台シート!T303=1,踏み台シート!T517=1),2,IF(踏み台シート!T303=1,1,"")))</f>
        <v/>
      </c>
      <c r="U93" s="307" t="str">
        <f>IF($U$8&gt;=DATE(2023,5,8),IF('別紙3-3_要件ﾁｪｯｸﾘｽﾄ(0508以降)'!$C$28="×","",IF(AND(踏み台シート!U303=1,踏み台シート!U517=1),2,IF(踏み台シート!U303=1,1,""))),IF(AND(踏み台シート!U303=1,踏み台シート!U517=1),2,IF(踏み台シート!U303=1,1,"")))</f>
        <v/>
      </c>
      <c r="V93" s="307" t="str">
        <f>IF($V$8&gt;=DATE(2023,5,8),IF('別紙3-3_要件ﾁｪｯｸﾘｽﾄ(0508以降)'!$C$28="×","",IF(AND(踏み台シート!V303=1,踏み台シート!V517=1),2,IF(踏み台シート!V303=1,1,""))),IF(AND(踏み台シート!V303=1,踏み台シート!V517=1),2,IF(踏み台シート!V303=1,1,"")))</f>
        <v/>
      </c>
      <c r="W93" s="307" t="str">
        <f>IF($W$8&gt;=DATE(2023,5,8),IF('別紙3-3_要件ﾁｪｯｸﾘｽﾄ(0508以降)'!$C$28="×","",IF(AND(踏み台シート!W303=1,踏み台シート!W517=1),2,IF(踏み台シート!W303=1,1,""))),IF(AND(踏み台シート!W303=1,踏み台シート!W517=1),2,IF(踏み台シート!W303=1,1,"")))</f>
        <v/>
      </c>
      <c r="X93" s="307" t="str">
        <f>IF($X$8&gt;=DATE(2023,5,8),IF('別紙3-3_要件ﾁｪｯｸﾘｽﾄ(0508以降)'!$C$28="×","",IF(AND(踏み台シート!X303=1,踏み台シート!X517=1),2,IF(踏み台シート!X303=1,1,""))),IF(AND(踏み台シート!X303=1,踏み台シート!X517=1),2,IF(踏み台シート!X303=1,1,"")))</f>
        <v/>
      </c>
      <c r="Y93" s="307" t="str">
        <f>IF($Y$8&gt;=DATE(2023,5,8),IF('別紙3-3_要件ﾁｪｯｸﾘｽﾄ(0508以降)'!$C$28="×","",IF(AND(踏み台シート!Y303=1,踏み台シート!Y517=1),2,IF(踏み台シート!Y303=1,1,""))),IF(AND(踏み台シート!Y303=1,踏み台シート!Y517=1),2,IF(踏み台シート!Y303=1,1,"")))</f>
        <v/>
      </c>
      <c r="Z93" s="307" t="str">
        <f>IF($Z$8&gt;=DATE(2023,5,8),IF('別紙3-3_要件ﾁｪｯｸﾘｽﾄ(0508以降)'!$C$28="×","",IF(AND(踏み台シート!Z303=1,踏み台シート!Z517=1),2,IF(踏み台シート!Z303=1,1,""))),IF(AND(踏み台シート!Z303=1,踏み台シート!Z517=1),2,IF(踏み台シート!Z303=1,1,"")))</f>
        <v/>
      </c>
      <c r="AA93" s="307" t="str">
        <f>IF($AA$8&gt;=DATE(2023,5,8),IF('別紙3-3_要件ﾁｪｯｸﾘｽﾄ(0508以降)'!$C$28="×","",IF(AND(踏み台シート!AA303=1,踏み台シート!AA517=1),2,IF(踏み台シート!AA303=1,1,""))),IF(AND(踏み台シート!AA303=1,踏み台シート!AA517=1),2,IF(踏み台シート!AA303=1,1,"")))</f>
        <v/>
      </c>
      <c r="AB93" s="307" t="str">
        <f>IF($AB$8&gt;=DATE(2023,5,8),IF('別紙3-3_要件ﾁｪｯｸﾘｽﾄ(0508以降)'!$C$28="×","",IF(AND(踏み台シート!AB303=1,踏み台シート!AB517=1),2,IF(踏み台シート!AB303=1,1,""))),IF(AND(踏み台シート!AB303=1,踏み台シート!AB517=1),2,IF(踏み台シート!AB303=1,1,"")))</f>
        <v/>
      </c>
      <c r="AC93" s="307" t="str">
        <f>IF($AC$8&gt;=DATE(2023,5,8),IF('別紙3-3_要件ﾁｪｯｸﾘｽﾄ(0508以降)'!$C$28="×","",IF(AND(踏み台シート!AC303=1,踏み台シート!AC517=1),2,IF(踏み台シート!AC303=1,1,""))),IF(AND(踏み台シート!AC303=1,踏み台シート!AC517=1),2,IF(踏み台シート!AC303=1,1,"")))</f>
        <v/>
      </c>
      <c r="AD93" s="307" t="str">
        <f>IF($AD$8&gt;=DATE(2023,5,8),IF('別紙3-3_要件ﾁｪｯｸﾘｽﾄ(0508以降)'!$C$28="×","",IF(AND(踏み台シート!AD303=1,踏み台シート!AD517=1),2,IF(踏み台シート!AD303=1,1,""))),IF(AND(踏み台シート!AD303=1,踏み台シート!AD517=1),2,IF(踏み台シート!AD303=1,1,"")))</f>
        <v/>
      </c>
      <c r="AE93" s="307" t="str">
        <f>IF($AE$8&gt;=DATE(2023,5,8),IF('別紙3-3_要件ﾁｪｯｸﾘｽﾄ(0508以降)'!$C$28="×","",IF(AND(踏み台シート!AE303=1,踏み台シート!AE517=1),2,IF(踏み台シート!AE303=1,1,""))),IF(AND(踏み台シート!AE303=1,踏み台シート!AE517=1),2,IF(踏み台シート!AE303=1,1,"")))</f>
        <v/>
      </c>
      <c r="AF93" s="307" t="str">
        <f>IF($AF$8&gt;=DATE(2023,5,8),IF('別紙3-3_要件ﾁｪｯｸﾘｽﾄ(0508以降)'!$C$28="×","",IF(AND(踏み台シート!AF303=1,踏み台シート!AF517=1),2,IF(踏み台シート!AF303=1,1,""))),IF(AND(踏み台シート!AF303=1,踏み台シート!AF517=1),2,IF(踏み台シート!AF303=1,1,"")))</f>
        <v/>
      </c>
      <c r="AG93" s="307" t="str">
        <f>IF($AG$8&gt;=DATE(2023,5,8),IF('別紙3-3_要件ﾁｪｯｸﾘｽﾄ(0508以降)'!$C$28="×","",IF(AND(踏み台シート!AG303=1,踏み台シート!AG517=1),2,IF(踏み台シート!AG303=1,1,""))),IF(AND(踏み台シート!AG303=1,踏み台シート!AG517=1),2,IF(踏み台シート!AG303=1,1,"")))</f>
        <v/>
      </c>
      <c r="AH93" s="307" t="str">
        <f>IF($AH$8&gt;=DATE(2023,5,8),IF('別紙3-3_要件ﾁｪｯｸﾘｽﾄ(0508以降)'!$C$28="×","",IF(AND(踏み台シート!AH303=1,踏み台シート!AH517=1),2,IF(踏み台シート!AH303=1,1,""))),IF(AND(踏み台シート!AH303=1,踏み台シート!AH517=1),2,IF(踏み台シート!AH303=1,1,"")))</f>
        <v/>
      </c>
      <c r="AI93" s="307" t="str">
        <f>IF($AI$8&gt;=DATE(2023,5,8),IF('別紙3-3_要件ﾁｪｯｸﾘｽﾄ(0508以降)'!$C$28="×","",IF(AND(踏み台シート!AI303=1,踏み台シート!AI517=1),2,IF(踏み台シート!AI303=1,1,""))),IF(AND(踏み台シート!AI303=1,踏み台シート!AI517=1),2,IF(踏み台シート!AI303=1,1,"")))</f>
        <v/>
      </c>
      <c r="AJ93" s="307" t="str">
        <f>IF($AJ$8&gt;=DATE(2023,5,8),IF('別紙3-3_要件ﾁｪｯｸﾘｽﾄ(0508以降)'!$C$28="×","",IF(AND(踏み台シート!AJ303=1,踏み台シート!AJ517=1),2,IF(踏み台シート!AJ303=1,1,""))),IF(AND(踏み台シート!AJ303=1,踏み台シート!AJ517=1),2,IF(踏み台シート!AJ303=1,1,"")))</f>
        <v/>
      </c>
      <c r="AK93" s="307" t="str">
        <f>IF($AK$8&gt;=DATE(2023,5,8),IF('別紙3-3_要件ﾁｪｯｸﾘｽﾄ(0508以降)'!$C$28="×","",IF(AND(踏み台シート!AK303=1,踏み台シート!AK517=1),2,IF(踏み台シート!AK303=1,1,""))),IF(AND(踏み台シート!AK303=1,踏み台シート!AK517=1),2,IF(踏み台シート!AK303=1,1,"")))</f>
        <v/>
      </c>
      <c r="AL93" s="307" t="str">
        <f>IF($AL$8&gt;=DATE(2023,5,8),IF('別紙3-3_要件ﾁｪｯｸﾘｽﾄ(0508以降)'!$C$28="×","",IF(AND(踏み台シート!AL303=1,踏み台シート!AL517=1),2,IF(踏み台シート!AL303=1,1,""))),IF(AND(踏み台シート!AL303=1,踏み台シート!AL517=1),2,IF(踏み台シート!AL303=1,1,"")))</f>
        <v/>
      </c>
      <c r="AM93" s="307" t="str">
        <f>IF($AM$8&gt;=DATE(2023,5,8),IF('別紙3-3_要件ﾁｪｯｸﾘｽﾄ(0508以降)'!$C$28="×","",IF(AND(踏み台シート!AM303=1,踏み台シート!AM517=1),2,IF(踏み台シート!AM303=1,1,""))),IF(AND(踏み台シート!AM303=1,踏み台シート!AM517=1),2,IF(踏み台シート!AM303=1,1,"")))</f>
        <v/>
      </c>
      <c r="AN93" s="307" t="str">
        <f>IF($AN$8&gt;=DATE(2023,5,8),IF('別紙3-3_要件ﾁｪｯｸﾘｽﾄ(0508以降)'!$C$28="×","",IF(AND(踏み台シート!AN303=1,踏み台シート!AN517=1),2,IF(踏み台シート!AN303=1,1,""))),IF(AND(踏み台シート!AN303=1,踏み台シート!AN517=1),2,IF(踏み台シート!AN303=1,1,"")))</f>
        <v/>
      </c>
      <c r="AO93" s="307" t="str">
        <f>IF($AO$8&gt;=DATE(2023,5,8),IF('別紙3-3_要件ﾁｪｯｸﾘｽﾄ(0508以降)'!$C$28="×","",IF(AND(踏み台シート!AO303=1,踏み台シート!AO517=1),2,IF(踏み台シート!AO303=1,1,""))),IF(AND(踏み台シート!AO303=1,踏み台シート!AO517=1),2,IF(踏み台シート!AO303=1,1,"")))</f>
        <v/>
      </c>
      <c r="AP93" s="307" t="str">
        <f>IF($AP$8&gt;=DATE(2023,5,8),IF('別紙3-3_要件ﾁｪｯｸﾘｽﾄ(0508以降)'!$C$28="×","",IF(AND(踏み台シート!AP303=1,踏み台シート!AP517=1),2,IF(踏み台シート!AP303=1,1,""))),IF(AND(踏み台シート!AP303=1,踏み台シート!AP517=1),2,IF(踏み台シート!AP303=1,1,"")))</f>
        <v/>
      </c>
      <c r="AQ93" s="307" t="str">
        <f>IF($AQ$8&gt;=DATE(2023,5,8),IF('別紙3-3_要件ﾁｪｯｸﾘｽﾄ(0508以降)'!$C$28="×","",IF(AND(踏み台シート!AQ303=1,踏み台シート!AQ517=1),2,IF(踏み台シート!AQ303=1,1,""))),IF(AND(踏み台シート!AQ303=1,踏み台シート!AQ517=1),2,IF(踏み台シート!AQ303=1,1,"")))</f>
        <v/>
      </c>
      <c r="AR93" s="307" t="str">
        <f>IF($AR$8&gt;=DATE(2023,5,8),IF('別紙3-3_要件ﾁｪｯｸﾘｽﾄ(0508以降)'!$C$28="×","",IF(AND(踏み台シート!AR303=1,踏み台シート!AR517=1),2,IF(踏み台シート!AR303=1,1,""))),IF(AND(踏み台シート!AR303=1,踏み台シート!AR517=1),2,IF(踏み台シート!AR303=1,1,"")))</f>
        <v/>
      </c>
      <c r="AS93" s="307" t="str">
        <f>IF($AS$8&gt;=DATE(2023,5,8),IF('別紙3-3_要件ﾁｪｯｸﾘｽﾄ(0508以降)'!$C$28="×","",IF(AND(踏み台シート!AS303=1,踏み台シート!AS517=1),2,IF(踏み台シート!AS303=1,1,""))),IF(AND(踏み台シート!AS303=1,踏み台シート!AS517=1),2,IF(踏み台シート!AS303=1,1,"")))</f>
        <v/>
      </c>
      <c r="AT93" s="307" t="str">
        <f>IF($AT$8&gt;=DATE(2023,5,8),IF('別紙3-3_要件ﾁｪｯｸﾘｽﾄ(0508以降)'!$C$28="×","",IF(AND(踏み台シート!AT303=1,踏み台シート!AT517=1),2,IF(踏み台シート!AT303=1,1,""))),IF(AND(踏み台シート!AT303=1,踏み台シート!AT517=1),2,IF(踏み台シート!AT303=1,1,"")))</f>
        <v/>
      </c>
      <c r="AU93" s="307" t="str">
        <f>IF($AU$8&gt;=DATE(2023,5,8),IF('別紙3-3_要件ﾁｪｯｸﾘｽﾄ(0508以降)'!$C$28="×","",IF(AND(踏み台シート!AU303=1,踏み台シート!AU517=1),2,IF(踏み台シート!AU303=1,1,""))),IF(AND(踏み台シート!AU303=1,踏み台シート!AU517=1),2,IF(踏み台シート!AU303=1,1,"")))</f>
        <v/>
      </c>
      <c r="AV93" s="307" t="str">
        <f>IF($AV$8&gt;=DATE(2023,5,8),IF('別紙3-3_要件ﾁｪｯｸﾘｽﾄ(0508以降)'!$C$28="×","",IF(AND(踏み台シート!AV303=1,踏み台シート!AV517=1),2,IF(踏み台シート!AV303=1,1,""))),IF(AND(踏み台シート!AV303=1,踏み台シート!AV517=1),2,IF(踏み台シート!AV303=1,1,"")))</f>
        <v/>
      </c>
      <c r="AW93" s="307" t="str">
        <f>IF($AW$8&gt;=DATE(2023,5,8),IF('別紙3-3_要件ﾁｪｯｸﾘｽﾄ(0508以降)'!$C$28="×","",IF(AND(踏み台シート!AW303=1,踏み台シート!AW517=1),2,IF(踏み台シート!AW303=1,1,""))),IF(AND(踏み台シート!AW303=1,踏み台シート!AW517=1),2,IF(踏み台シート!AW303=1,1,"")))</f>
        <v/>
      </c>
      <c r="AX93" s="307" t="str">
        <f>IF($AX$8&gt;=DATE(2023,5,8),IF('別紙3-3_要件ﾁｪｯｸﾘｽﾄ(0508以降)'!$C$28="×","",IF(AND(踏み台シート!AX303=1,踏み台シート!AX517=1),2,IF(踏み台シート!AX303=1,1,""))),IF(AND(踏み台シート!AX303=1,踏み台シート!AX517=1),2,IF(踏み台シート!AX303=1,1,"")))</f>
        <v/>
      </c>
      <c r="AY93" s="307" t="str">
        <f>IF($AY$8&gt;=DATE(2023,5,8),IF('別紙3-3_要件ﾁｪｯｸﾘｽﾄ(0508以降)'!$C$28="×","",IF(AND(踏み台シート!AY303=1,踏み台シート!AY517=1),2,IF(踏み台シート!AY303=1,1,""))),IF(AND(踏み台シート!AY303=1,踏み台シート!AY517=1),2,IF(踏み台シート!AY303=1,1,"")))</f>
        <v/>
      </c>
      <c r="AZ93" s="307" t="str">
        <f>IF($AZ$8&gt;=DATE(2023,5,8),IF('別紙3-3_要件ﾁｪｯｸﾘｽﾄ(0508以降)'!$C$28="×","",IF(AND(踏み台シート!AZ303=1,踏み台シート!AZ517=1),2,IF(踏み台シート!AZ303=1,1,""))),IF(AND(踏み台シート!AZ303=1,踏み台シート!AZ517=1),2,IF(踏み台シート!AZ303=1,1,"")))</f>
        <v/>
      </c>
      <c r="BA93" s="307" t="str">
        <f>IF($BA$8&gt;=DATE(2023,5,8),IF('別紙3-3_要件ﾁｪｯｸﾘｽﾄ(0508以降)'!$C$28="×","",IF(AND(踏み台シート!BA303=1,踏み台シート!BA517=1),2,IF(踏み台シート!BA303=1,1,""))),IF(AND(踏み台シート!BA303=1,踏み台シート!BA517=1),2,IF(踏み台シート!BA303=1,1,"")))</f>
        <v/>
      </c>
      <c r="BB93" s="311" t="str">
        <f t="shared" si="10"/>
        <v/>
      </c>
      <c r="BC93" s="300" t="str">
        <f t="shared" si="11"/>
        <v/>
      </c>
      <c r="BD93" s="300" t="str">
        <f t="shared" si="12"/>
        <v/>
      </c>
    </row>
    <row r="94" spans="1:56" ht="24" hidden="1" customHeight="1">
      <c r="A94" s="307" t="str">
        <f t="shared" si="13"/>
        <v/>
      </c>
      <c r="B94" s="313" t="str">
        <f>IF('別紙3-1_区分⑤所要額内訳'!B96="","",'別紙3-1_区分⑤所要額内訳'!B96)</f>
        <v/>
      </c>
      <c r="C94" s="307" t="str">
        <f>IF('別紙3-1_区分⑤所要額内訳'!C96="","",'別紙3-1_区分⑤所要額内訳'!C96)</f>
        <v/>
      </c>
      <c r="D94" s="307">
        <f>IF($D$8&gt;=DATE(2023,5,8),IF('別紙3-3_要件ﾁｪｯｸﾘｽﾄ(0508以降)'!$C$28="×","",IF(AND(踏み台シート!D304=1,踏み台シート!D518=1),2,IF(踏み台シート!D304=1,1,""))),IF(AND(踏み台シート!D304=1,踏み台シート!D518=1),2,IF(踏み台シート!D304=1,1,"")))</f>
        <v>1</v>
      </c>
      <c r="E94" s="307" t="str">
        <f>IF($E$8&gt;=DATE(2023,5,8),IF('別紙3-3_要件ﾁｪｯｸﾘｽﾄ(0508以降)'!$C$28="×","",IF(AND(踏み台シート!E304=1,踏み台シート!E518=1),2,IF(踏み台シート!E304=1,1,""))),IF(AND(踏み台シート!E304=1,踏み台シート!E518=1),2,IF(踏み台シート!E304=1,1,"")))</f>
        <v/>
      </c>
      <c r="F94" s="307" t="str">
        <f>IF($F$8&gt;=DATE(2023,5,8),IF('別紙3-3_要件ﾁｪｯｸﾘｽﾄ(0508以降)'!$C$28="×","",IF(AND(踏み台シート!F304=1,踏み台シート!F518=1),2,IF(踏み台シート!F304=1,1,""))),IF(AND(踏み台シート!F304=1,踏み台シート!F518=1),2,IF(踏み台シート!F304=1,1,"")))</f>
        <v/>
      </c>
      <c r="G94" s="307" t="str">
        <f>IF($G$8&gt;=DATE(2023,5,8),IF('別紙3-3_要件ﾁｪｯｸﾘｽﾄ(0508以降)'!$C$28="×","",IF(AND(踏み台シート!G304=1,踏み台シート!G518=1),2,IF(踏み台シート!G304=1,1,""))),IF(AND(踏み台シート!G304=1,踏み台シート!G518=1),2,IF(踏み台シート!G304=1,1,"")))</f>
        <v/>
      </c>
      <c r="H94" s="307" t="str">
        <f>IF($H$8&gt;=DATE(2023,5,8),IF('別紙3-3_要件ﾁｪｯｸﾘｽﾄ(0508以降)'!$C$28="×","",IF(AND(踏み台シート!H304=1,踏み台シート!H518=1),2,IF(踏み台シート!H304=1,1,""))),IF(AND(踏み台シート!H304=1,踏み台シート!H518=1),2,IF(踏み台シート!H304=1,1,"")))</f>
        <v/>
      </c>
      <c r="I94" s="307" t="str">
        <f>IF($I$8&gt;=DATE(2023,5,8),IF('別紙3-3_要件ﾁｪｯｸﾘｽﾄ(0508以降)'!$C$28="×","",IF(AND(踏み台シート!I304=1,踏み台シート!I518=1),2,IF(踏み台シート!I304=1,1,""))),IF(AND(踏み台シート!I304=1,踏み台シート!I518=1),2,IF(踏み台シート!I304=1,1,"")))</f>
        <v/>
      </c>
      <c r="J94" s="307" t="str">
        <f>IF($J$8&gt;=DATE(2023,5,8),IF('別紙3-3_要件ﾁｪｯｸﾘｽﾄ(0508以降)'!$C$28="×","",IF(AND(踏み台シート!J304=1,踏み台シート!J518=1),2,IF(踏み台シート!J304=1,1,""))),IF(AND(踏み台シート!J304=1,踏み台シート!J518=1),2,IF(踏み台シート!J304=1,1,"")))</f>
        <v/>
      </c>
      <c r="K94" s="307" t="str">
        <f>IF($K$8&gt;=DATE(2023,5,8),IF('別紙3-3_要件ﾁｪｯｸﾘｽﾄ(0508以降)'!$C$28="×","",IF(AND(踏み台シート!K304=1,踏み台シート!K518=1),2,IF(踏み台シート!K304=1,1,""))),IF(AND(踏み台シート!K304=1,踏み台シート!K518=1),2,IF(踏み台シート!K304=1,1,"")))</f>
        <v/>
      </c>
      <c r="L94" s="307" t="str">
        <f>IF($L$8&gt;=DATE(2023,5,8),IF('別紙3-3_要件ﾁｪｯｸﾘｽﾄ(0508以降)'!$C$28="×","",IF(AND(踏み台シート!L304=1,踏み台シート!L518=1),2,IF(踏み台シート!L304=1,1,""))),IF(AND(踏み台シート!L304=1,踏み台シート!L518=1),2,IF(踏み台シート!L304=1,1,"")))</f>
        <v/>
      </c>
      <c r="M94" s="307" t="str">
        <f>IF($M$8&gt;=DATE(2023,5,8),IF('別紙3-3_要件ﾁｪｯｸﾘｽﾄ(0508以降)'!$C$28="×","",IF(AND(踏み台シート!M304=1,踏み台シート!M518=1),2,IF(踏み台シート!M304=1,1,""))),IF(AND(踏み台シート!M304=1,踏み台シート!M518=1),2,IF(踏み台シート!M304=1,1,"")))</f>
        <v/>
      </c>
      <c r="N94" s="307" t="str">
        <f>IF($N$8&gt;=DATE(2023,5,8),IF('別紙3-3_要件ﾁｪｯｸﾘｽﾄ(0508以降)'!$C$28="×","",IF(AND(踏み台シート!N304=1,踏み台シート!N518=1),2,IF(踏み台シート!N304=1,1,""))),IF(AND(踏み台シート!N304=1,踏み台シート!N518=1),2,IF(踏み台シート!N304=1,1,"")))</f>
        <v/>
      </c>
      <c r="O94" s="307" t="str">
        <f>IF($O$8&gt;=DATE(2023,5,8),IF('別紙3-3_要件ﾁｪｯｸﾘｽﾄ(0508以降)'!$C$28="×","",IF(AND(踏み台シート!O304=1,踏み台シート!O518=1),2,IF(踏み台シート!O304=1,1,""))),IF(AND(踏み台シート!O304=1,踏み台シート!O518=1),2,IF(踏み台シート!O304=1,1,"")))</f>
        <v/>
      </c>
      <c r="P94" s="307" t="str">
        <f>IF($P$8&gt;=DATE(2023,5,8),IF('別紙3-3_要件ﾁｪｯｸﾘｽﾄ(0508以降)'!$C$28="×","",IF(AND(踏み台シート!P304=1,踏み台シート!P518=1),2,IF(踏み台シート!P304=1,1,""))),IF(AND(踏み台シート!P304=1,踏み台シート!P518=1),2,IF(踏み台シート!P304=1,1,"")))</f>
        <v/>
      </c>
      <c r="Q94" s="307" t="str">
        <f>IF($Q$8&gt;=DATE(2023,5,8),IF('別紙3-3_要件ﾁｪｯｸﾘｽﾄ(0508以降)'!$C$28="×","",IF(AND(踏み台シート!Q304=1,踏み台シート!Q518=1),2,IF(踏み台シート!Q304=1,1,""))),IF(AND(踏み台シート!Q304=1,踏み台シート!Q518=1),2,IF(踏み台シート!Q304=1,1,"")))</f>
        <v/>
      </c>
      <c r="R94" s="307" t="str">
        <f>IF($R$8&gt;=DATE(2023,5,8),IF('別紙3-3_要件ﾁｪｯｸﾘｽﾄ(0508以降)'!$C$28="×","",IF(AND(踏み台シート!R304=1,踏み台シート!R518=1),2,IF(踏み台シート!R304=1,1,""))),IF(AND(踏み台シート!R304=1,踏み台シート!R518=1),2,IF(踏み台シート!R304=1,1,"")))</f>
        <v/>
      </c>
      <c r="S94" s="307" t="str">
        <f>IF($S$8&gt;=DATE(2023,5,8),IF('別紙3-3_要件ﾁｪｯｸﾘｽﾄ(0508以降)'!$C$28="×","",IF(AND(踏み台シート!S304=1,踏み台シート!S518=1),2,IF(踏み台シート!S304=1,1,""))),IF(AND(踏み台シート!S304=1,踏み台シート!S518=1),2,IF(踏み台シート!S304=1,1,"")))</f>
        <v/>
      </c>
      <c r="T94" s="307" t="str">
        <f>IF($T$8&gt;=DATE(2023,5,8),IF('別紙3-3_要件ﾁｪｯｸﾘｽﾄ(0508以降)'!$C$28="×","",IF(AND(踏み台シート!T304=1,踏み台シート!T518=1),2,IF(踏み台シート!T304=1,1,""))),IF(AND(踏み台シート!T304=1,踏み台シート!T518=1),2,IF(踏み台シート!T304=1,1,"")))</f>
        <v/>
      </c>
      <c r="U94" s="307" t="str">
        <f>IF($U$8&gt;=DATE(2023,5,8),IF('別紙3-3_要件ﾁｪｯｸﾘｽﾄ(0508以降)'!$C$28="×","",IF(AND(踏み台シート!U304=1,踏み台シート!U518=1),2,IF(踏み台シート!U304=1,1,""))),IF(AND(踏み台シート!U304=1,踏み台シート!U518=1),2,IF(踏み台シート!U304=1,1,"")))</f>
        <v/>
      </c>
      <c r="V94" s="307" t="str">
        <f>IF($V$8&gt;=DATE(2023,5,8),IF('別紙3-3_要件ﾁｪｯｸﾘｽﾄ(0508以降)'!$C$28="×","",IF(AND(踏み台シート!V304=1,踏み台シート!V518=1),2,IF(踏み台シート!V304=1,1,""))),IF(AND(踏み台シート!V304=1,踏み台シート!V518=1),2,IF(踏み台シート!V304=1,1,"")))</f>
        <v/>
      </c>
      <c r="W94" s="307" t="str">
        <f>IF($W$8&gt;=DATE(2023,5,8),IF('別紙3-3_要件ﾁｪｯｸﾘｽﾄ(0508以降)'!$C$28="×","",IF(AND(踏み台シート!W304=1,踏み台シート!W518=1),2,IF(踏み台シート!W304=1,1,""))),IF(AND(踏み台シート!W304=1,踏み台シート!W518=1),2,IF(踏み台シート!W304=1,1,"")))</f>
        <v/>
      </c>
      <c r="X94" s="307" t="str">
        <f>IF($X$8&gt;=DATE(2023,5,8),IF('別紙3-3_要件ﾁｪｯｸﾘｽﾄ(0508以降)'!$C$28="×","",IF(AND(踏み台シート!X304=1,踏み台シート!X518=1),2,IF(踏み台シート!X304=1,1,""))),IF(AND(踏み台シート!X304=1,踏み台シート!X518=1),2,IF(踏み台シート!X304=1,1,"")))</f>
        <v/>
      </c>
      <c r="Y94" s="307" t="str">
        <f>IF($Y$8&gt;=DATE(2023,5,8),IF('別紙3-3_要件ﾁｪｯｸﾘｽﾄ(0508以降)'!$C$28="×","",IF(AND(踏み台シート!Y304=1,踏み台シート!Y518=1),2,IF(踏み台シート!Y304=1,1,""))),IF(AND(踏み台シート!Y304=1,踏み台シート!Y518=1),2,IF(踏み台シート!Y304=1,1,"")))</f>
        <v/>
      </c>
      <c r="Z94" s="307" t="str">
        <f>IF($Z$8&gt;=DATE(2023,5,8),IF('別紙3-3_要件ﾁｪｯｸﾘｽﾄ(0508以降)'!$C$28="×","",IF(AND(踏み台シート!Z304=1,踏み台シート!Z518=1),2,IF(踏み台シート!Z304=1,1,""))),IF(AND(踏み台シート!Z304=1,踏み台シート!Z518=1),2,IF(踏み台シート!Z304=1,1,"")))</f>
        <v/>
      </c>
      <c r="AA94" s="307" t="str">
        <f>IF($AA$8&gt;=DATE(2023,5,8),IF('別紙3-3_要件ﾁｪｯｸﾘｽﾄ(0508以降)'!$C$28="×","",IF(AND(踏み台シート!AA304=1,踏み台シート!AA518=1),2,IF(踏み台シート!AA304=1,1,""))),IF(AND(踏み台シート!AA304=1,踏み台シート!AA518=1),2,IF(踏み台シート!AA304=1,1,"")))</f>
        <v/>
      </c>
      <c r="AB94" s="307" t="str">
        <f>IF($AB$8&gt;=DATE(2023,5,8),IF('別紙3-3_要件ﾁｪｯｸﾘｽﾄ(0508以降)'!$C$28="×","",IF(AND(踏み台シート!AB304=1,踏み台シート!AB518=1),2,IF(踏み台シート!AB304=1,1,""))),IF(AND(踏み台シート!AB304=1,踏み台シート!AB518=1),2,IF(踏み台シート!AB304=1,1,"")))</f>
        <v/>
      </c>
      <c r="AC94" s="307" t="str">
        <f>IF($AC$8&gt;=DATE(2023,5,8),IF('別紙3-3_要件ﾁｪｯｸﾘｽﾄ(0508以降)'!$C$28="×","",IF(AND(踏み台シート!AC304=1,踏み台シート!AC518=1),2,IF(踏み台シート!AC304=1,1,""))),IF(AND(踏み台シート!AC304=1,踏み台シート!AC518=1),2,IF(踏み台シート!AC304=1,1,"")))</f>
        <v/>
      </c>
      <c r="AD94" s="307" t="str">
        <f>IF($AD$8&gt;=DATE(2023,5,8),IF('別紙3-3_要件ﾁｪｯｸﾘｽﾄ(0508以降)'!$C$28="×","",IF(AND(踏み台シート!AD304=1,踏み台シート!AD518=1),2,IF(踏み台シート!AD304=1,1,""))),IF(AND(踏み台シート!AD304=1,踏み台シート!AD518=1),2,IF(踏み台シート!AD304=1,1,"")))</f>
        <v/>
      </c>
      <c r="AE94" s="307" t="str">
        <f>IF($AE$8&gt;=DATE(2023,5,8),IF('別紙3-3_要件ﾁｪｯｸﾘｽﾄ(0508以降)'!$C$28="×","",IF(AND(踏み台シート!AE304=1,踏み台シート!AE518=1),2,IF(踏み台シート!AE304=1,1,""))),IF(AND(踏み台シート!AE304=1,踏み台シート!AE518=1),2,IF(踏み台シート!AE304=1,1,"")))</f>
        <v/>
      </c>
      <c r="AF94" s="307" t="str">
        <f>IF($AF$8&gt;=DATE(2023,5,8),IF('別紙3-3_要件ﾁｪｯｸﾘｽﾄ(0508以降)'!$C$28="×","",IF(AND(踏み台シート!AF304=1,踏み台シート!AF518=1),2,IF(踏み台シート!AF304=1,1,""))),IF(AND(踏み台シート!AF304=1,踏み台シート!AF518=1),2,IF(踏み台シート!AF304=1,1,"")))</f>
        <v/>
      </c>
      <c r="AG94" s="307" t="str">
        <f>IF($AG$8&gt;=DATE(2023,5,8),IF('別紙3-3_要件ﾁｪｯｸﾘｽﾄ(0508以降)'!$C$28="×","",IF(AND(踏み台シート!AG304=1,踏み台シート!AG518=1),2,IF(踏み台シート!AG304=1,1,""))),IF(AND(踏み台シート!AG304=1,踏み台シート!AG518=1),2,IF(踏み台シート!AG304=1,1,"")))</f>
        <v/>
      </c>
      <c r="AH94" s="307" t="str">
        <f>IF($AH$8&gt;=DATE(2023,5,8),IF('別紙3-3_要件ﾁｪｯｸﾘｽﾄ(0508以降)'!$C$28="×","",IF(AND(踏み台シート!AH304=1,踏み台シート!AH518=1),2,IF(踏み台シート!AH304=1,1,""))),IF(AND(踏み台シート!AH304=1,踏み台シート!AH518=1),2,IF(踏み台シート!AH304=1,1,"")))</f>
        <v/>
      </c>
      <c r="AI94" s="307" t="str">
        <f>IF($AI$8&gt;=DATE(2023,5,8),IF('別紙3-3_要件ﾁｪｯｸﾘｽﾄ(0508以降)'!$C$28="×","",IF(AND(踏み台シート!AI304=1,踏み台シート!AI518=1),2,IF(踏み台シート!AI304=1,1,""))),IF(AND(踏み台シート!AI304=1,踏み台シート!AI518=1),2,IF(踏み台シート!AI304=1,1,"")))</f>
        <v/>
      </c>
      <c r="AJ94" s="307" t="str">
        <f>IF($AJ$8&gt;=DATE(2023,5,8),IF('別紙3-3_要件ﾁｪｯｸﾘｽﾄ(0508以降)'!$C$28="×","",IF(AND(踏み台シート!AJ304=1,踏み台シート!AJ518=1),2,IF(踏み台シート!AJ304=1,1,""))),IF(AND(踏み台シート!AJ304=1,踏み台シート!AJ518=1),2,IF(踏み台シート!AJ304=1,1,"")))</f>
        <v/>
      </c>
      <c r="AK94" s="307" t="str">
        <f>IF($AK$8&gt;=DATE(2023,5,8),IF('別紙3-3_要件ﾁｪｯｸﾘｽﾄ(0508以降)'!$C$28="×","",IF(AND(踏み台シート!AK304=1,踏み台シート!AK518=1),2,IF(踏み台シート!AK304=1,1,""))),IF(AND(踏み台シート!AK304=1,踏み台シート!AK518=1),2,IF(踏み台シート!AK304=1,1,"")))</f>
        <v/>
      </c>
      <c r="AL94" s="307" t="str">
        <f>IF($AL$8&gt;=DATE(2023,5,8),IF('別紙3-3_要件ﾁｪｯｸﾘｽﾄ(0508以降)'!$C$28="×","",IF(AND(踏み台シート!AL304=1,踏み台シート!AL518=1),2,IF(踏み台シート!AL304=1,1,""))),IF(AND(踏み台シート!AL304=1,踏み台シート!AL518=1),2,IF(踏み台シート!AL304=1,1,"")))</f>
        <v/>
      </c>
      <c r="AM94" s="307" t="str">
        <f>IF($AM$8&gt;=DATE(2023,5,8),IF('別紙3-3_要件ﾁｪｯｸﾘｽﾄ(0508以降)'!$C$28="×","",IF(AND(踏み台シート!AM304=1,踏み台シート!AM518=1),2,IF(踏み台シート!AM304=1,1,""))),IF(AND(踏み台シート!AM304=1,踏み台シート!AM518=1),2,IF(踏み台シート!AM304=1,1,"")))</f>
        <v/>
      </c>
      <c r="AN94" s="307" t="str">
        <f>IF($AN$8&gt;=DATE(2023,5,8),IF('別紙3-3_要件ﾁｪｯｸﾘｽﾄ(0508以降)'!$C$28="×","",IF(AND(踏み台シート!AN304=1,踏み台シート!AN518=1),2,IF(踏み台シート!AN304=1,1,""))),IF(AND(踏み台シート!AN304=1,踏み台シート!AN518=1),2,IF(踏み台シート!AN304=1,1,"")))</f>
        <v/>
      </c>
      <c r="AO94" s="307" t="str">
        <f>IF($AO$8&gt;=DATE(2023,5,8),IF('別紙3-3_要件ﾁｪｯｸﾘｽﾄ(0508以降)'!$C$28="×","",IF(AND(踏み台シート!AO304=1,踏み台シート!AO518=1),2,IF(踏み台シート!AO304=1,1,""))),IF(AND(踏み台シート!AO304=1,踏み台シート!AO518=1),2,IF(踏み台シート!AO304=1,1,"")))</f>
        <v/>
      </c>
      <c r="AP94" s="307" t="str">
        <f>IF($AP$8&gt;=DATE(2023,5,8),IF('別紙3-3_要件ﾁｪｯｸﾘｽﾄ(0508以降)'!$C$28="×","",IF(AND(踏み台シート!AP304=1,踏み台シート!AP518=1),2,IF(踏み台シート!AP304=1,1,""))),IF(AND(踏み台シート!AP304=1,踏み台シート!AP518=1),2,IF(踏み台シート!AP304=1,1,"")))</f>
        <v/>
      </c>
      <c r="AQ94" s="307" t="str">
        <f>IF($AQ$8&gt;=DATE(2023,5,8),IF('別紙3-3_要件ﾁｪｯｸﾘｽﾄ(0508以降)'!$C$28="×","",IF(AND(踏み台シート!AQ304=1,踏み台シート!AQ518=1),2,IF(踏み台シート!AQ304=1,1,""))),IF(AND(踏み台シート!AQ304=1,踏み台シート!AQ518=1),2,IF(踏み台シート!AQ304=1,1,"")))</f>
        <v/>
      </c>
      <c r="AR94" s="307" t="str">
        <f>IF($AR$8&gt;=DATE(2023,5,8),IF('別紙3-3_要件ﾁｪｯｸﾘｽﾄ(0508以降)'!$C$28="×","",IF(AND(踏み台シート!AR304=1,踏み台シート!AR518=1),2,IF(踏み台シート!AR304=1,1,""))),IF(AND(踏み台シート!AR304=1,踏み台シート!AR518=1),2,IF(踏み台シート!AR304=1,1,"")))</f>
        <v/>
      </c>
      <c r="AS94" s="307" t="str">
        <f>IF($AS$8&gt;=DATE(2023,5,8),IF('別紙3-3_要件ﾁｪｯｸﾘｽﾄ(0508以降)'!$C$28="×","",IF(AND(踏み台シート!AS304=1,踏み台シート!AS518=1),2,IF(踏み台シート!AS304=1,1,""))),IF(AND(踏み台シート!AS304=1,踏み台シート!AS518=1),2,IF(踏み台シート!AS304=1,1,"")))</f>
        <v/>
      </c>
      <c r="AT94" s="307" t="str">
        <f>IF($AT$8&gt;=DATE(2023,5,8),IF('別紙3-3_要件ﾁｪｯｸﾘｽﾄ(0508以降)'!$C$28="×","",IF(AND(踏み台シート!AT304=1,踏み台シート!AT518=1),2,IF(踏み台シート!AT304=1,1,""))),IF(AND(踏み台シート!AT304=1,踏み台シート!AT518=1),2,IF(踏み台シート!AT304=1,1,"")))</f>
        <v/>
      </c>
      <c r="AU94" s="307" t="str">
        <f>IF($AU$8&gt;=DATE(2023,5,8),IF('別紙3-3_要件ﾁｪｯｸﾘｽﾄ(0508以降)'!$C$28="×","",IF(AND(踏み台シート!AU304=1,踏み台シート!AU518=1),2,IF(踏み台シート!AU304=1,1,""))),IF(AND(踏み台シート!AU304=1,踏み台シート!AU518=1),2,IF(踏み台シート!AU304=1,1,"")))</f>
        <v/>
      </c>
      <c r="AV94" s="307" t="str">
        <f>IF($AV$8&gt;=DATE(2023,5,8),IF('別紙3-3_要件ﾁｪｯｸﾘｽﾄ(0508以降)'!$C$28="×","",IF(AND(踏み台シート!AV304=1,踏み台シート!AV518=1),2,IF(踏み台シート!AV304=1,1,""))),IF(AND(踏み台シート!AV304=1,踏み台シート!AV518=1),2,IF(踏み台シート!AV304=1,1,"")))</f>
        <v/>
      </c>
      <c r="AW94" s="307" t="str">
        <f>IF($AW$8&gt;=DATE(2023,5,8),IF('別紙3-3_要件ﾁｪｯｸﾘｽﾄ(0508以降)'!$C$28="×","",IF(AND(踏み台シート!AW304=1,踏み台シート!AW518=1),2,IF(踏み台シート!AW304=1,1,""))),IF(AND(踏み台シート!AW304=1,踏み台シート!AW518=1),2,IF(踏み台シート!AW304=1,1,"")))</f>
        <v/>
      </c>
      <c r="AX94" s="307" t="str">
        <f>IF($AX$8&gt;=DATE(2023,5,8),IF('別紙3-3_要件ﾁｪｯｸﾘｽﾄ(0508以降)'!$C$28="×","",IF(AND(踏み台シート!AX304=1,踏み台シート!AX518=1),2,IF(踏み台シート!AX304=1,1,""))),IF(AND(踏み台シート!AX304=1,踏み台シート!AX518=1),2,IF(踏み台シート!AX304=1,1,"")))</f>
        <v/>
      </c>
      <c r="AY94" s="307" t="str">
        <f>IF($AY$8&gt;=DATE(2023,5,8),IF('別紙3-3_要件ﾁｪｯｸﾘｽﾄ(0508以降)'!$C$28="×","",IF(AND(踏み台シート!AY304=1,踏み台シート!AY518=1),2,IF(踏み台シート!AY304=1,1,""))),IF(AND(踏み台シート!AY304=1,踏み台シート!AY518=1),2,IF(踏み台シート!AY304=1,1,"")))</f>
        <v/>
      </c>
      <c r="AZ94" s="307" t="str">
        <f>IF($AZ$8&gt;=DATE(2023,5,8),IF('別紙3-3_要件ﾁｪｯｸﾘｽﾄ(0508以降)'!$C$28="×","",IF(AND(踏み台シート!AZ304=1,踏み台シート!AZ518=1),2,IF(踏み台シート!AZ304=1,1,""))),IF(AND(踏み台シート!AZ304=1,踏み台シート!AZ518=1),2,IF(踏み台シート!AZ304=1,1,"")))</f>
        <v/>
      </c>
      <c r="BA94" s="307" t="str">
        <f>IF($BA$8&gt;=DATE(2023,5,8),IF('別紙3-3_要件ﾁｪｯｸﾘｽﾄ(0508以降)'!$C$28="×","",IF(AND(踏み台シート!BA304=1,踏み台シート!BA518=1),2,IF(踏み台シート!BA304=1,1,""))),IF(AND(踏み台シート!BA304=1,踏み台シート!BA518=1),2,IF(踏み台シート!BA304=1,1,"")))</f>
        <v/>
      </c>
      <c r="BB94" s="311" t="str">
        <f t="shared" si="10"/>
        <v/>
      </c>
      <c r="BC94" s="300" t="str">
        <f t="shared" si="11"/>
        <v/>
      </c>
      <c r="BD94" s="300" t="str">
        <f t="shared" si="12"/>
        <v/>
      </c>
    </row>
    <row r="95" spans="1:56" ht="24" hidden="1" customHeight="1">
      <c r="A95" s="307" t="str">
        <f t="shared" si="13"/>
        <v/>
      </c>
      <c r="B95" s="313" t="str">
        <f>IF('別紙3-1_区分⑤所要額内訳'!B97="","",'別紙3-1_区分⑤所要額内訳'!B97)</f>
        <v/>
      </c>
      <c r="C95" s="307" t="str">
        <f>IF('別紙3-1_区分⑤所要額内訳'!C97="","",'別紙3-1_区分⑤所要額内訳'!C97)</f>
        <v/>
      </c>
      <c r="D95" s="307">
        <f>IF($D$8&gt;=DATE(2023,5,8),IF('別紙3-3_要件ﾁｪｯｸﾘｽﾄ(0508以降)'!$C$28="×","",IF(AND(踏み台シート!D305=1,踏み台シート!D519=1),2,IF(踏み台シート!D305=1,1,""))),IF(AND(踏み台シート!D305=1,踏み台シート!D519=1),2,IF(踏み台シート!D305=1,1,"")))</f>
        <v>1</v>
      </c>
      <c r="E95" s="307" t="str">
        <f>IF($E$8&gt;=DATE(2023,5,8),IF('別紙3-3_要件ﾁｪｯｸﾘｽﾄ(0508以降)'!$C$28="×","",IF(AND(踏み台シート!E305=1,踏み台シート!E519=1),2,IF(踏み台シート!E305=1,1,""))),IF(AND(踏み台シート!E305=1,踏み台シート!E519=1),2,IF(踏み台シート!E305=1,1,"")))</f>
        <v/>
      </c>
      <c r="F95" s="307" t="str">
        <f>IF($F$8&gt;=DATE(2023,5,8),IF('別紙3-3_要件ﾁｪｯｸﾘｽﾄ(0508以降)'!$C$28="×","",IF(AND(踏み台シート!F305=1,踏み台シート!F519=1),2,IF(踏み台シート!F305=1,1,""))),IF(AND(踏み台シート!F305=1,踏み台シート!F519=1),2,IF(踏み台シート!F305=1,1,"")))</f>
        <v/>
      </c>
      <c r="G95" s="307" t="str">
        <f>IF($G$8&gt;=DATE(2023,5,8),IF('別紙3-3_要件ﾁｪｯｸﾘｽﾄ(0508以降)'!$C$28="×","",IF(AND(踏み台シート!G305=1,踏み台シート!G519=1),2,IF(踏み台シート!G305=1,1,""))),IF(AND(踏み台シート!G305=1,踏み台シート!G519=1),2,IF(踏み台シート!G305=1,1,"")))</f>
        <v/>
      </c>
      <c r="H95" s="307" t="str">
        <f>IF($H$8&gt;=DATE(2023,5,8),IF('別紙3-3_要件ﾁｪｯｸﾘｽﾄ(0508以降)'!$C$28="×","",IF(AND(踏み台シート!H305=1,踏み台シート!H519=1),2,IF(踏み台シート!H305=1,1,""))),IF(AND(踏み台シート!H305=1,踏み台シート!H519=1),2,IF(踏み台シート!H305=1,1,"")))</f>
        <v/>
      </c>
      <c r="I95" s="307" t="str">
        <f>IF($I$8&gt;=DATE(2023,5,8),IF('別紙3-3_要件ﾁｪｯｸﾘｽﾄ(0508以降)'!$C$28="×","",IF(AND(踏み台シート!I305=1,踏み台シート!I519=1),2,IF(踏み台シート!I305=1,1,""))),IF(AND(踏み台シート!I305=1,踏み台シート!I519=1),2,IF(踏み台シート!I305=1,1,"")))</f>
        <v/>
      </c>
      <c r="J95" s="307" t="str">
        <f>IF($J$8&gt;=DATE(2023,5,8),IF('別紙3-3_要件ﾁｪｯｸﾘｽﾄ(0508以降)'!$C$28="×","",IF(AND(踏み台シート!J305=1,踏み台シート!J519=1),2,IF(踏み台シート!J305=1,1,""))),IF(AND(踏み台シート!J305=1,踏み台シート!J519=1),2,IF(踏み台シート!J305=1,1,"")))</f>
        <v/>
      </c>
      <c r="K95" s="307" t="str">
        <f>IF($K$8&gt;=DATE(2023,5,8),IF('別紙3-3_要件ﾁｪｯｸﾘｽﾄ(0508以降)'!$C$28="×","",IF(AND(踏み台シート!K305=1,踏み台シート!K519=1),2,IF(踏み台シート!K305=1,1,""))),IF(AND(踏み台シート!K305=1,踏み台シート!K519=1),2,IF(踏み台シート!K305=1,1,"")))</f>
        <v/>
      </c>
      <c r="L95" s="307" t="str">
        <f>IF($L$8&gt;=DATE(2023,5,8),IF('別紙3-3_要件ﾁｪｯｸﾘｽﾄ(0508以降)'!$C$28="×","",IF(AND(踏み台シート!L305=1,踏み台シート!L519=1),2,IF(踏み台シート!L305=1,1,""))),IF(AND(踏み台シート!L305=1,踏み台シート!L519=1),2,IF(踏み台シート!L305=1,1,"")))</f>
        <v/>
      </c>
      <c r="M95" s="307" t="str">
        <f>IF($M$8&gt;=DATE(2023,5,8),IF('別紙3-3_要件ﾁｪｯｸﾘｽﾄ(0508以降)'!$C$28="×","",IF(AND(踏み台シート!M305=1,踏み台シート!M519=1),2,IF(踏み台シート!M305=1,1,""))),IF(AND(踏み台シート!M305=1,踏み台シート!M519=1),2,IF(踏み台シート!M305=1,1,"")))</f>
        <v/>
      </c>
      <c r="N95" s="307" t="str">
        <f>IF($N$8&gt;=DATE(2023,5,8),IF('別紙3-3_要件ﾁｪｯｸﾘｽﾄ(0508以降)'!$C$28="×","",IF(AND(踏み台シート!N305=1,踏み台シート!N519=1),2,IF(踏み台シート!N305=1,1,""))),IF(AND(踏み台シート!N305=1,踏み台シート!N519=1),2,IF(踏み台シート!N305=1,1,"")))</f>
        <v/>
      </c>
      <c r="O95" s="307" t="str">
        <f>IF($O$8&gt;=DATE(2023,5,8),IF('別紙3-3_要件ﾁｪｯｸﾘｽﾄ(0508以降)'!$C$28="×","",IF(AND(踏み台シート!O305=1,踏み台シート!O519=1),2,IF(踏み台シート!O305=1,1,""))),IF(AND(踏み台シート!O305=1,踏み台シート!O519=1),2,IF(踏み台シート!O305=1,1,"")))</f>
        <v/>
      </c>
      <c r="P95" s="307" t="str">
        <f>IF($P$8&gt;=DATE(2023,5,8),IF('別紙3-3_要件ﾁｪｯｸﾘｽﾄ(0508以降)'!$C$28="×","",IF(AND(踏み台シート!P305=1,踏み台シート!P519=1),2,IF(踏み台シート!P305=1,1,""))),IF(AND(踏み台シート!P305=1,踏み台シート!P519=1),2,IF(踏み台シート!P305=1,1,"")))</f>
        <v/>
      </c>
      <c r="Q95" s="307" t="str">
        <f>IF($Q$8&gt;=DATE(2023,5,8),IF('別紙3-3_要件ﾁｪｯｸﾘｽﾄ(0508以降)'!$C$28="×","",IF(AND(踏み台シート!Q305=1,踏み台シート!Q519=1),2,IF(踏み台シート!Q305=1,1,""))),IF(AND(踏み台シート!Q305=1,踏み台シート!Q519=1),2,IF(踏み台シート!Q305=1,1,"")))</f>
        <v/>
      </c>
      <c r="R95" s="307" t="str">
        <f>IF($R$8&gt;=DATE(2023,5,8),IF('別紙3-3_要件ﾁｪｯｸﾘｽﾄ(0508以降)'!$C$28="×","",IF(AND(踏み台シート!R305=1,踏み台シート!R519=1),2,IF(踏み台シート!R305=1,1,""))),IF(AND(踏み台シート!R305=1,踏み台シート!R519=1),2,IF(踏み台シート!R305=1,1,"")))</f>
        <v/>
      </c>
      <c r="S95" s="307" t="str">
        <f>IF($S$8&gt;=DATE(2023,5,8),IF('別紙3-3_要件ﾁｪｯｸﾘｽﾄ(0508以降)'!$C$28="×","",IF(AND(踏み台シート!S305=1,踏み台シート!S519=1),2,IF(踏み台シート!S305=1,1,""))),IF(AND(踏み台シート!S305=1,踏み台シート!S519=1),2,IF(踏み台シート!S305=1,1,"")))</f>
        <v/>
      </c>
      <c r="T95" s="307" t="str">
        <f>IF($T$8&gt;=DATE(2023,5,8),IF('別紙3-3_要件ﾁｪｯｸﾘｽﾄ(0508以降)'!$C$28="×","",IF(AND(踏み台シート!T305=1,踏み台シート!T519=1),2,IF(踏み台シート!T305=1,1,""))),IF(AND(踏み台シート!T305=1,踏み台シート!T519=1),2,IF(踏み台シート!T305=1,1,"")))</f>
        <v/>
      </c>
      <c r="U95" s="307" t="str">
        <f>IF($U$8&gt;=DATE(2023,5,8),IF('別紙3-3_要件ﾁｪｯｸﾘｽﾄ(0508以降)'!$C$28="×","",IF(AND(踏み台シート!U305=1,踏み台シート!U519=1),2,IF(踏み台シート!U305=1,1,""))),IF(AND(踏み台シート!U305=1,踏み台シート!U519=1),2,IF(踏み台シート!U305=1,1,"")))</f>
        <v/>
      </c>
      <c r="V95" s="307" t="str">
        <f>IF($V$8&gt;=DATE(2023,5,8),IF('別紙3-3_要件ﾁｪｯｸﾘｽﾄ(0508以降)'!$C$28="×","",IF(AND(踏み台シート!V305=1,踏み台シート!V519=1),2,IF(踏み台シート!V305=1,1,""))),IF(AND(踏み台シート!V305=1,踏み台シート!V519=1),2,IF(踏み台シート!V305=1,1,"")))</f>
        <v/>
      </c>
      <c r="W95" s="307" t="str">
        <f>IF($W$8&gt;=DATE(2023,5,8),IF('別紙3-3_要件ﾁｪｯｸﾘｽﾄ(0508以降)'!$C$28="×","",IF(AND(踏み台シート!W305=1,踏み台シート!W519=1),2,IF(踏み台シート!W305=1,1,""))),IF(AND(踏み台シート!W305=1,踏み台シート!W519=1),2,IF(踏み台シート!W305=1,1,"")))</f>
        <v/>
      </c>
      <c r="X95" s="307" t="str">
        <f>IF($X$8&gt;=DATE(2023,5,8),IF('別紙3-3_要件ﾁｪｯｸﾘｽﾄ(0508以降)'!$C$28="×","",IF(AND(踏み台シート!X305=1,踏み台シート!X519=1),2,IF(踏み台シート!X305=1,1,""))),IF(AND(踏み台シート!X305=1,踏み台シート!X519=1),2,IF(踏み台シート!X305=1,1,"")))</f>
        <v/>
      </c>
      <c r="Y95" s="307" t="str">
        <f>IF($Y$8&gt;=DATE(2023,5,8),IF('別紙3-3_要件ﾁｪｯｸﾘｽﾄ(0508以降)'!$C$28="×","",IF(AND(踏み台シート!Y305=1,踏み台シート!Y519=1),2,IF(踏み台シート!Y305=1,1,""))),IF(AND(踏み台シート!Y305=1,踏み台シート!Y519=1),2,IF(踏み台シート!Y305=1,1,"")))</f>
        <v/>
      </c>
      <c r="Z95" s="307" t="str">
        <f>IF($Z$8&gt;=DATE(2023,5,8),IF('別紙3-3_要件ﾁｪｯｸﾘｽﾄ(0508以降)'!$C$28="×","",IF(AND(踏み台シート!Z305=1,踏み台シート!Z519=1),2,IF(踏み台シート!Z305=1,1,""))),IF(AND(踏み台シート!Z305=1,踏み台シート!Z519=1),2,IF(踏み台シート!Z305=1,1,"")))</f>
        <v/>
      </c>
      <c r="AA95" s="307" t="str">
        <f>IF($AA$8&gt;=DATE(2023,5,8),IF('別紙3-3_要件ﾁｪｯｸﾘｽﾄ(0508以降)'!$C$28="×","",IF(AND(踏み台シート!AA305=1,踏み台シート!AA519=1),2,IF(踏み台シート!AA305=1,1,""))),IF(AND(踏み台シート!AA305=1,踏み台シート!AA519=1),2,IF(踏み台シート!AA305=1,1,"")))</f>
        <v/>
      </c>
      <c r="AB95" s="307" t="str">
        <f>IF($AB$8&gt;=DATE(2023,5,8),IF('別紙3-3_要件ﾁｪｯｸﾘｽﾄ(0508以降)'!$C$28="×","",IF(AND(踏み台シート!AB305=1,踏み台シート!AB519=1),2,IF(踏み台シート!AB305=1,1,""))),IF(AND(踏み台シート!AB305=1,踏み台シート!AB519=1),2,IF(踏み台シート!AB305=1,1,"")))</f>
        <v/>
      </c>
      <c r="AC95" s="307" t="str">
        <f>IF($AC$8&gt;=DATE(2023,5,8),IF('別紙3-3_要件ﾁｪｯｸﾘｽﾄ(0508以降)'!$C$28="×","",IF(AND(踏み台シート!AC305=1,踏み台シート!AC519=1),2,IF(踏み台シート!AC305=1,1,""))),IF(AND(踏み台シート!AC305=1,踏み台シート!AC519=1),2,IF(踏み台シート!AC305=1,1,"")))</f>
        <v/>
      </c>
      <c r="AD95" s="307" t="str">
        <f>IF($AD$8&gt;=DATE(2023,5,8),IF('別紙3-3_要件ﾁｪｯｸﾘｽﾄ(0508以降)'!$C$28="×","",IF(AND(踏み台シート!AD305=1,踏み台シート!AD519=1),2,IF(踏み台シート!AD305=1,1,""))),IF(AND(踏み台シート!AD305=1,踏み台シート!AD519=1),2,IF(踏み台シート!AD305=1,1,"")))</f>
        <v/>
      </c>
      <c r="AE95" s="307" t="str">
        <f>IF($AE$8&gt;=DATE(2023,5,8),IF('別紙3-3_要件ﾁｪｯｸﾘｽﾄ(0508以降)'!$C$28="×","",IF(AND(踏み台シート!AE305=1,踏み台シート!AE519=1),2,IF(踏み台シート!AE305=1,1,""))),IF(AND(踏み台シート!AE305=1,踏み台シート!AE519=1),2,IF(踏み台シート!AE305=1,1,"")))</f>
        <v/>
      </c>
      <c r="AF95" s="307" t="str">
        <f>IF($AF$8&gt;=DATE(2023,5,8),IF('別紙3-3_要件ﾁｪｯｸﾘｽﾄ(0508以降)'!$C$28="×","",IF(AND(踏み台シート!AF305=1,踏み台シート!AF519=1),2,IF(踏み台シート!AF305=1,1,""))),IF(AND(踏み台シート!AF305=1,踏み台シート!AF519=1),2,IF(踏み台シート!AF305=1,1,"")))</f>
        <v/>
      </c>
      <c r="AG95" s="307" t="str">
        <f>IF($AG$8&gt;=DATE(2023,5,8),IF('別紙3-3_要件ﾁｪｯｸﾘｽﾄ(0508以降)'!$C$28="×","",IF(AND(踏み台シート!AG305=1,踏み台シート!AG519=1),2,IF(踏み台シート!AG305=1,1,""))),IF(AND(踏み台シート!AG305=1,踏み台シート!AG519=1),2,IF(踏み台シート!AG305=1,1,"")))</f>
        <v/>
      </c>
      <c r="AH95" s="307" t="str">
        <f>IF($AH$8&gt;=DATE(2023,5,8),IF('別紙3-3_要件ﾁｪｯｸﾘｽﾄ(0508以降)'!$C$28="×","",IF(AND(踏み台シート!AH305=1,踏み台シート!AH519=1),2,IF(踏み台シート!AH305=1,1,""))),IF(AND(踏み台シート!AH305=1,踏み台シート!AH519=1),2,IF(踏み台シート!AH305=1,1,"")))</f>
        <v/>
      </c>
      <c r="AI95" s="307" t="str">
        <f>IF($AI$8&gt;=DATE(2023,5,8),IF('別紙3-3_要件ﾁｪｯｸﾘｽﾄ(0508以降)'!$C$28="×","",IF(AND(踏み台シート!AI305=1,踏み台シート!AI519=1),2,IF(踏み台シート!AI305=1,1,""))),IF(AND(踏み台シート!AI305=1,踏み台シート!AI519=1),2,IF(踏み台シート!AI305=1,1,"")))</f>
        <v/>
      </c>
      <c r="AJ95" s="307" t="str">
        <f>IF($AJ$8&gt;=DATE(2023,5,8),IF('別紙3-3_要件ﾁｪｯｸﾘｽﾄ(0508以降)'!$C$28="×","",IF(AND(踏み台シート!AJ305=1,踏み台シート!AJ519=1),2,IF(踏み台シート!AJ305=1,1,""))),IF(AND(踏み台シート!AJ305=1,踏み台シート!AJ519=1),2,IF(踏み台シート!AJ305=1,1,"")))</f>
        <v/>
      </c>
      <c r="AK95" s="307" t="str">
        <f>IF($AK$8&gt;=DATE(2023,5,8),IF('別紙3-3_要件ﾁｪｯｸﾘｽﾄ(0508以降)'!$C$28="×","",IF(AND(踏み台シート!AK305=1,踏み台シート!AK519=1),2,IF(踏み台シート!AK305=1,1,""))),IF(AND(踏み台シート!AK305=1,踏み台シート!AK519=1),2,IF(踏み台シート!AK305=1,1,"")))</f>
        <v/>
      </c>
      <c r="AL95" s="307" t="str">
        <f>IF($AL$8&gt;=DATE(2023,5,8),IF('別紙3-3_要件ﾁｪｯｸﾘｽﾄ(0508以降)'!$C$28="×","",IF(AND(踏み台シート!AL305=1,踏み台シート!AL519=1),2,IF(踏み台シート!AL305=1,1,""))),IF(AND(踏み台シート!AL305=1,踏み台シート!AL519=1),2,IF(踏み台シート!AL305=1,1,"")))</f>
        <v/>
      </c>
      <c r="AM95" s="307" t="str">
        <f>IF($AM$8&gt;=DATE(2023,5,8),IF('別紙3-3_要件ﾁｪｯｸﾘｽﾄ(0508以降)'!$C$28="×","",IF(AND(踏み台シート!AM305=1,踏み台シート!AM519=1),2,IF(踏み台シート!AM305=1,1,""))),IF(AND(踏み台シート!AM305=1,踏み台シート!AM519=1),2,IF(踏み台シート!AM305=1,1,"")))</f>
        <v/>
      </c>
      <c r="AN95" s="307" t="str">
        <f>IF($AN$8&gt;=DATE(2023,5,8),IF('別紙3-3_要件ﾁｪｯｸﾘｽﾄ(0508以降)'!$C$28="×","",IF(AND(踏み台シート!AN305=1,踏み台シート!AN519=1),2,IF(踏み台シート!AN305=1,1,""))),IF(AND(踏み台シート!AN305=1,踏み台シート!AN519=1),2,IF(踏み台シート!AN305=1,1,"")))</f>
        <v/>
      </c>
      <c r="AO95" s="307" t="str">
        <f>IF($AO$8&gt;=DATE(2023,5,8),IF('別紙3-3_要件ﾁｪｯｸﾘｽﾄ(0508以降)'!$C$28="×","",IF(AND(踏み台シート!AO305=1,踏み台シート!AO519=1),2,IF(踏み台シート!AO305=1,1,""))),IF(AND(踏み台シート!AO305=1,踏み台シート!AO519=1),2,IF(踏み台シート!AO305=1,1,"")))</f>
        <v/>
      </c>
      <c r="AP95" s="307" t="str">
        <f>IF($AP$8&gt;=DATE(2023,5,8),IF('別紙3-3_要件ﾁｪｯｸﾘｽﾄ(0508以降)'!$C$28="×","",IF(AND(踏み台シート!AP305=1,踏み台シート!AP519=1),2,IF(踏み台シート!AP305=1,1,""))),IF(AND(踏み台シート!AP305=1,踏み台シート!AP519=1),2,IF(踏み台シート!AP305=1,1,"")))</f>
        <v/>
      </c>
      <c r="AQ95" s="307" t="str">
        <f>IF($AQ$8&gt;=DATE(2023,5,8),IF('別紙3-3_要件ﾁｪｯｸﾘｽﾄ(0508以降)'!$C$28="×","",IF(AND(踏み台シート!AQ305=1,踏み台シート!AQ519=1),2,IF(踏み台シート!AQ305=1,1,""))),IF(AND(踏み台シート!AQ305=1,踏み台シート!AQ519=1),2,IF(踏み台シート!AQ305=1,1,"")))</f>
        <v/>
      </c>
      <c r="AR95" s="307" t="str">
        <f>IF($AR$8&gt;=DATE(2023,5,8),IF('別紙3-3_要件ﾁｪｯｸﾘｽﾄ(0508以降)'!$C$28="×","",IF(AND(踏み台シート!AR305=1,踏み台シート!AR519=1),2,IF(踏み台シート!AR305=1,1,""))),IF(AND(踏み台シート!AR305=1,踏み台シート!AR519=1),2,IF(踏み台シート!AR305=1,1,"")))</f>
        <v/>
      </c>
      <c r="AS95" s="307" t="str">
        <f>IF($AS$8&gt;=DATE(2023,5,8),IF('別紙3-3_要件ﾁｪｯｸﾘｽﾄ(0508以降)'!$C$28="×","",IF(AND(踏み台シート!AS305=1,踏み台シート!AS519=1),2,IF(踏み台シート!AS305=1,1,""))),IF(AND(踏み台シート!AS305=1,踏み台シート!AS519=1),2,IF(踏み台シート!AS305=1,1,"")))</f>
        <v/>
      </c>
      <c r="AT95" s="307" t="str">
        <f>IF($AT$8&gt;=DATE(2023,5,8),IF('別紙3-3_要件ﾁｪｯｸﾘｽﾄ(0508以降)'!$C$28="×","",IF(AND(踏み台シート!AT305=1,踏み台シート!AT519=1),2,IF(踏み台シート!AT305=1,1,""))),IF(AND(踏み台シート!AT305=1,踏み台シート!AT519=1),2,IF(踏み台シート!AT305=1,1,"")))</f>
        <v/>
      </c>
      <c r="AU95" s="307" t="str">
        <f>IF($AU$8&gt;=DATE(2023,5,8),IF('別紙3-3_要件ﾁｪｯｸﾘｽﾄ(0508以降)'!$C$28="×","",IF(AND(踏み台シート!AU305=1,踏み台シート!AU519=1),2,IF(踏み台シート!AU305=1,1,""))),IF(AND(踏み台シート!AU305=1,踏み台シート!AU519=1),2,IF(踏み台シート!AU305=1,1,"")))</f>
        <v/>
      </c>
      <c r="AV95" s="307" t="str">
        <f>IF($AV$8&gt;=DATE(2023,5,8),IF('別紙3-3_要件ﾁｪｯｸﾘｽﾄ(0508以降)'!$C$28="×","",IF(AND(踏み台シート!AV305=1,踏み台シート!AV519=1),2,IF(踏み台シート!AV305=1,1,""))),IF(AND(踏み台シート!AV305=1,踏み台シート!AV519=1),2,IF(踏み台シート!AV305=1,1,"")))</f>
        <v/>
      </c>
      <c r="AW95" s="307" t="str">
        <f>IF($AW$8&gt;=DATE(2023,5,8),IF('別紙3-3_要件ﾁｪｯｸﾘｽﾄ(0508以降)'!$C$28="×","",IF(AND(踏み台シート!AW305=1,踏み台シート!AW519=1),2,IF(踏み台シート!AW305=1,1,""))),IF(AND(踏み台シート!AW305=1,踏み台シート!AW519=1),2,IF(踏み台シート!AW305=1,1,"")))</f>
        <v/>
      </c>
      <c r="AX95" s="307" t="str">
        <f>IF($AX$8&gt;=DATE(2023,5,8),IF('別紙3-3_要件ﾁｪｯｸﾘｽﾄ(0508以降)'!$C$28="×","",IF(AND(踏み台シート!AX305=1,踏み台シート!AX519=1),2,IF(踏み台シート!AX305=1,1,""))),IF(AND(踏み台シート!AX305=1,踏み台シート!AX519=1),2,IF(踏み台シート!AX305=1,1,"")))</f>
        <v/>
      </c>
      <c r="AY95" s="307" t="str">
        <f>IF($AY$8&gt;=DATE(2023,5,8),IF('別紙3-3_要件ﾁｪｯｸﾘｽﾄ(0508以降)'!$C$28="×","",IF(AND(踏み台シート!AY305=1,踏み台シート!AY519=1),2,IF(踏み台シート!AY305=1,1,""))),IF(AND(踏み台シート!AY305=1,踏み台シート!AY519=1),2,IF(踏み台シート!AY305=1,1,"")))</f>
        <v/>
      </c>
      <c r="AZ95" s="307" t="str">
        <f>IF($AZ$8&gt;=DATE(2023,5,8),IF('別紙3-3_要件ﾁｪｯｸﾘｽﾄ(0508以降)'!$C$28="×","",IF(AND(踏み台シート!AZ305=1,踏み台シート!AZ519=1),2,IF(踏み台シート!AZ305=1,1,""))),IF(AND(踏み台シート!AZ305=1,踏み台シート!AZ519=1),2,IF(踏み台シート!AZ305=1,1,"")))</f>
        <v/>
      </c>
      <c r="BA95" s="307" t="str">
        <f>IF($BA$8&gt;=DATE(2023,5,8),IF('別紙3-3_要件ﾁｪｯｸﾘｽﾄ(0508以降)'!$C$28="×","",IF(AND(踏み台シート!BA305=1,踏み台シート!BA519=1),2,IF(踏み台シート!BA305=1,1,""))),IF(AND(踏み台シート!BA305=1,踏み台シート!BA519=1),2,IF(踏み台シート!BA305=1,1,"")))</f>
        <v/>
      </c>
      <c r="BB95" s="311" t="str">
        <f t="shared" si="10"/>
        <v/>
      </c>
      <c r="BC95" s="300" t="str">
        <f t="shared" si="11"/>
        <v/>
      </c>
      <c r="BD95" s="300" t="str">
        <f t="shared" si="12"/>
        <v/>
      </c>
    </row>
    <row r="96" spans="1:56" ht="24" hidden="1" customHeight="1">
      <c r="A96" s="307" t="str">
        <f t="shared" si="13"/>
        <v/>
      </c>
      <c r="B96" s="313" t="str">
        <f>IF('別紙3-1_区分⑤所要額内訳'!B98="","",'別紙3-1_区分⑤所要額内訳'!B98)</f>
        <v/>
      </c>
      <c r="C96" s="307" t="str">
        <f>IF('別紙3-1_区分⑤所要額内訳'!C98="","",'別紙3-1_区分⑤所要額内訳'!C98)</f>
        <v/>
      </c>
      <c r="D96" s="307">
        <f>IF($D$8&gt;=DATE(2023,5,8),IF('別紙3-3_要件ﾁｪｯｸﾘｽﾄ(0508以降)'!$C$28="×","",IF(AND(踏み台シート!D306=1,踏み台シート!D520=1),2,IF(踏み台シート!D306=1,1,""))),IF(AND(踏み台シート!D306=1,踏み台シート!D520=1),2,IF(踏み台シート!D306=1,1,"")))</f>
        <v>1</v>
      </c>
      <c r="E96" s="307" t="str">
        <f>IF($E$8&gt;=DATE(2023,5,8),IF('別紙3-3_要件ﾁｪｯｸﾘｽﾄ(0508以降)'!$C$28="×","",IF(AND(踏み台シート!E306=1,踏み台シート!E520=1),2,IF(踏み台シート!E306=1,1,""))),IF(AND(踏み台シート!E306=1,踏み台シート!E520=1),2,IF(踏み台シート!E306=1,1,"")))</f>
        <v/>
      </c>
      <c r="F96" s="307" t="str">
        <f>IF($F$8&gt;=DATE(2023,5,8),IF('別紙3-3_要件ﾁｪｯｸﾘｽﾄ(0508以降)'!$C$28="×","",IF(AND(踏み台シート!F306=1,踏み台シート!F520=1),2,IF(踏み台シート!F306=1,1,""))),IF(AND(踏み台シート!F306=1,踏み台シート!F520=1),2,IF(踏み台シート!F306=1,1,"")))</f>
        <v/>
      </c>
      <c r="G96" s="307" t="str">
        <f>IF($G$8&gt;=DATE(2023,5,8),IF('別紙3-3_要件ﾁｪｯｸﾘｽﾄ(0508以降)'!$C$28="×","",IF(AND(踏み台シート!G306=1,踏み台シート!G520=1),2,IF(踏み台シート!G306=1,1,""))),IF(AND(踏み台シート!G306=1,踏み台シート!G520=1),2,IF(踏み台シート!G306=1,1,"")))</f>
        <v/>
      </c>
      <c r="H96" s="307" t="str">
        <f>IF($H$8&gt;=DATE(2023,5,8),IF('別紙3-3_要件ﾁｪｯｸﾘｽﾄ(0508以降)'!$C$28="×","",IF(AND(踏み台シート!H306=1,踏み台シート!H520=1),2,IF(踏み台シート!H306=1,1,""))),IF(AND(踏み台シート!H306=1,踏み台シート!H520=1),2,IF(踏み台シート!H306=1,1,"")))</f>
        <v/>
      </c>
      <c r="I96" s="307" t="str">
        <f>IF($I$8&gt;=DATE(2023,5,8),IF('別紙3-3_要件ﾁｪｯｸﾘｽﾄ(0508以降)'!$C$28="×","",IF(AND(踏み台シート!I306=1,踏み台シート!I520=1),2,IF(踏み台シート!I306=1,1,""))),IF(AND(踏み台シート!I306=1,踏み台シート!I520=1),2,IF(踏み台シート!I306=1,1,"")))</f>
        <v/>
      </c>
      <c r="J96" s="307" t="str">
        <f>IF($J$8&gt;=DATE(2023,5,8),IF('別紙3-3_要件ﾁｪｯｸﾘｽﾄ(0508以降)'!$C$28="×","",IF(AND(踏み台シート!J306=1,踏み台シート!J520=1),2,IF(踏み台シート!J306=1,1,""))),IF(AND(踏み台シート!J306=1,踏み台シート!J520=1),2,IF(踏み台シート!J306=1,1,"")))</f>
        <v/>
      </c>
      <c r="K96" s="307" t="str">
        <f>IF($K$8&gt;=DATE(2023,5,8),IF('別紙3-3_要件ﾁｪｯｸﾘｽﾄ(0508以降)'!$C$28="×","",IF(AND(踏み台シート!K306=1,踏み台シート!K520=1),2,IF(踏み台シート!K306=1,1,""))),IF(AND(踏み台シート!K306=1,踏み台シート!K520=1),2,IF(踏み台シート!K306=1,1,"")))</f>
        <v/>
      </c>
      <c r="L96" s="307" t="str">
        <f>IF($L$8&gt;=DATE(2023,5,8),IF('別紙3-3_要件ﾁｪｯｸﾘｽﾄ(0508以降)'!$C$28="×","",IF(AND(踏み台シート!L306=1,踏み台シート!L520=1),2,IF(踏み台シート!L306=1,1,""))),IF(AND(踏み台シート!L306=1,踏み台シート!L520=1),2,IF(踏み台シート!L306=1,1,"")))</f>
        <v/>
      </c>
      <c r="M96" s="307" t="str">
        <f>IF($M$8&gt;=DATE(2023,5,8),IF('別紙3-3_要件ﾁｪｯｸﾘｽﾄ(0508以降)'!$C$28="×","",IF(AND(踏み台シート!M306=1,踏み台シート!M520=1),2,IF(踏み台シート!M306=1,1,""))),IF(AND(踏み台シート!M306=1,踏み台シート!M520=1),2,IF(踏み台シート!M306=1,1,"")))</f>
        <v/>
      </c>
      <c r="N96" s="307" t="str">
        <f>IF($N$8&gt;=DATE(2023,5,8),IF('別紙3-3_要件ﾁｪｯｸﾘｽﾄ(0508以降)'!$C$28="×","",IF(AND(踏み台シート!N306=1,踏み台シート!N520=1),2,IF(踏み台シート!N306=1,1,""))),IF(AND(踏み台シート!N306=1,踏み台シート!N520=1),2,IF(踏み台シート!N306=1,1,"")))</f>
        <v/>
      </c>
      <c r="O96" s="307" t="str">
        <f>IF($O$8&gt;=DATE(2023,5,8),IF('別紙3-3_要件ﾁｪｯｸﾘｽﾄ(0508以降)'!$C$28="×","",IF(AND(踏み台シート!O306=1,踏み台シート!O520=1),2,IF(踏み台シート!O306=1,1,""))),IF(AND(踏み台シート!O306=1,踏み台シート!O520=1),2,IF(踏み台シート!O306=1,1,"")))</f>
        <v/>
      </c>
      <c r="P96" s="307" t="str">
        <f>IF($P$8&gt;=DATE(2023,5,8),IF('別紙3-3_要件ﾁｪｯｸﾘｽﾄ(0508以降)'!$C$28="×","",IF(AND(踏み台シート!P306=1,踏み台シート!P520=1),2,IF(踏み台シート!P306=1,1,""))),IF(AND(踏み台シート!P306=1,踏み台シート!P520=1),2,IF(踏み台シート!P306=1,1,"")))</f>
        <v/>
      </c>
      <c r="Q96" s="307" t="str">
        <f>IF($Q$8&gt;=DATE(2023,5,8),IF('別紙3-3_要件ﾁｪｯｸﾘｽﾄ(0508以降)'!$C$28="×","",IF(AND(踏み台シート!Q306=1,踏み台シート!Q520=1),2,IF(踏み台シート!Q306=1,1,""))),IF(AND(踏み台シート!Q306=1,踏み台シート!Q520=1),2,IF(踏み台シート!Q306=1,1,"")))</f>
        <v/>
      </c>
      <c r="R96" s="307" t="str">
        <f>IF($R$8&gt;=DATE(2023,5,8),IF('別紙3-3_要件ﾁｪｯｸﾘｽﾄ(0508以降)'!$C$28="×","",IF(AND(踏み台シート!R306=1,踏み台シート!R520=1),2,IF(踏み台シート!R306=1,1,""))),IF(AND(踏み台シート!R306=1,踏み台シート!R520=1),2,IF(踏み台シート!R306=1,1,"")))</f>
        <v/>
      </c>
      <c r="S96" s="307" t="str">
        <f>IF($S$8&gt;=DATE(2023,5,8),IF('別紙3-3_要件ﾁｪｯｸﾘｽﾄ(0508以降)'!$C$28="×","",IF(AND(踏み台シート!S306=1,踏み台シート!S520=1),2,IF(踏み台シート!S306=1,1,""))),IF(AND(踏み台シート!S306=1,踏み台シート!S520=1),2,IF(踏み台シート!S306=1,1,"")))</f>
        <v/>
      </c>
      <c r="T96" s="307" t="str">
        <f>IF($T$8&gt;=DATE(2023,5,8),IF('別紙3-3_要件ﾁｪｯｸﾘｽﾄ(0508以降)'!$C$28="×","",IF(AND(踏み台シート!T306=1,踏み台シート!T520=1),2,IF(踏み台シート!T306=1,1,""))),IF(AND(踏み台シート!T306=1,踏み台シート!T520=1),2,IF(踏み台シート!T306=1,1,"")))</f>
        <v/>
      </c>
      <c r="U96" s="307" t="str">
        <f>IF($U$8&gt;=DATE(2023,5,8),IF('別紙3-3_要件ﾁｪｯｸﾘｽﾄ(0508以降)'!$C$28="×","",IF(AND(踏み台シート!U306=1,踏み台シート!U520=1),2,IF(踏み台シート!U306=1,1,""))),IF(AND(踏み台シート!U306=1,踏み台シート!U520=1),2,IF(踏み台シート!U306=1,1,"")))</f>
        <v/>
      </c>
      <c r="V96" s="307" t="str">
        <f>IF($V$8&gt;=DATE(2023,5,8),IF('別紙3-3_要件ﾁｪｯｸﾘｽﾄ(0508以降)'!$C$28="×","",IF(AND(踏み台シート!V306=1,踏み台シート!V520=1),2,IF(踏み台シート!V306=1,1,""))),IF(AND(踏み台シート!V306=1,踏み台シート!V520=1),2,IF(踏み台シート!V306=1,1,"")))</f>
        <v/>
      </c>
      <c r="W96" s="307" t="str">
        <f>IF($W$8&gt;=DATE(2023,5,8),IF('別紙3-3_要件ﾁｪｯｸﾘｽﾄ(0508以降)'!$C$28="×","",IF(AND(踏み台シート!W306=1,踏み台シート!W520=1),2,IF(踏み台シート!W306=1,1,""))),IF(AND(踏み台シート!W306=1,踏み台シート!W520=1),2,IF(踏み台シート!W306=1,1,"")))</f>
        <v/>
      </c>
      <c r="X96" s="307" t="str">
        <f>IF($X$8&gt;=DATE(2023,5,8),IF('別紙3-3_要件ﾁｪｯｸﾘｽﾄ(0508以降)'!$C$28="×","",IF(AND(踏み台シート!X306=1,踏み台シート!X520=1),2,IF(踏み台シート!X306=1,1,""))),IF(AND(踏み台シート!X306=1,踏み台シート!X520=1),2,IF(踏み台シート!X306=1,1,"")))</f>
        <v/>
      </c>
      <c r="Y96" s="307" t="str">
        <f>IF($Y$8&gt;=DATE(2023,5,8),IF('別紙3-3_要件ﾁｪｯｸﾘｽﾄ(0508以降)'!$C$28="×","",IF(AND(踏み台シート!Y306=1,踏み台シート!Y520=1),2,IF(踏み台シート!Y306=1,1,""))),IF(AND(踏み台シート!Y306=1,踏み台シート!Y520=1),2,IF(踏み台シート!Y306=1,1,"")))</f>
        <v/>
      </c>
      <c r="Z96" s="307" t="str">
        <f>IF($Z$8&gt;=DATE(2023,5,8),IF('別紙3-3_要件ﾁｪｯｸﾘｽﾄ(0508以降)'!$C$28="×","",IF(AND(踏み台シート!Z306=1,踏み台シート!Z520=1),2,IF(踏み台シート!Z306=1,1,""))),IF(AND(踏み台シート!Z306=1,踏み台シート!Z520=1),2,IF(踏み台シート!Z306=1,1,"")))</f>
        <v/>
      </c>
      <c r="AA96" s="307" t="str">
        <f>IF($AA$8&gt;=DATE(2023,5,8),IF('別紙3-3_要件ﾁｪｯｸﾘｽﾄ(0508以降)'!$C$28="×","",IF(AND(踏み台シート!AA306=1,踏み台シート!AA520=1),2,IF(踏み台シート!AA306=1,1,""))),IF(AND(踏み台シート!AA306=1,踏み台シート!AA520=1),2,IF(踏み台シート!AA306=1,1,"")))</f>
        <v/>
      </c>
      <c r="AB96" s="307" t="str">
        <f>IF($AB$8&gt;=DATE(2023,5,8),IF('別紙3-3_要件ﾁｪｯｸﾘｽﾄ(0508以降)'!$C$28="×","",IF(AND(踏み台シート!AB306=1,踏み台シート!AB520=1),2,IF(踏み台シート!AB306=1,1,""))),IF(AND(踏み台シート!AB306=1,踏み台シート!AB520=1),2,IF(踏み台シート!AB306=1,1,"")))</f>
        <v/>
      </c>
      <c r="AC96" s="307" t="str">
        <f>IF($AC$8&gt;=DATE(2023,5,8),IF('別紙3-3_要件ﾁｪｯｸﾘｽﾄ(0508以降)'!$C$28="×","",IF(AND(踏み台シート!AC306=1,踏み台シート!AC520=1),2,IF(踏み台シート!AC306=1,1,""))),IF(AND(踏み台シート!AC306=1,踏み台シート!AC520=1),2,IF(踏み台シート!AC306=1,1,"")))</f>
        <v/>
      </c>
      <c r="AD96" s="307" t="str">
        <f>IF($AD$8&gt;=DATE(2023,5,8),IF('別紙3-3_要件ﾁｪｯｸﾘｽﾄ(0508以降)'!$C$28="×","",IF(AND(踏み台シート!AD306=1,踏み台シート!AD520=1),2,IF(踏み台シート!AD306=1,1,""))),IF(AND(踏み台シート!AD306=1,踏み台シート!AD520=1),2,IF(踏み台シート!AD306=1,1,"")))</f>
        <v/>
      </c>
      <c r="AE96" s="307" t="str">
        <f>IF($AE$8&gt;=DATE(2023,5,8),IF('別紙3-3_要件ﾁｪｯｸﾘｽﾄ(0508以降)'!$C$28="×","",IF(AND(踏み台シート!AE306=1,踏み台シート!AE520=1),2,IF(踏み台シート!AE306=1,1,""))),IF(AND(踏み台シート!AE306=1,踏み台シート!AE520=1),2,IF(踏み台シート!AE306=1,1,"")))</f>
        <v/>
      </c>
      <c r="AF96" s="307" t="str">
        <f>IF($AF$8&gt;=DATE(2023,5,8),IF('別紙3-3_要件ﾁｪｯｸﾘｽﾄ(0508以降)'!$C$28="×","",IF(AND(踏み台シート!AF306=1,踏み台シート!AF520=1),2,IF(踏み台シート!AF306=1,1,""))),IF(AND(踏み台シート!AF306=1,踏み台シート!AF520=1),2,IF(踏み台シート!AF306=1,1,"")))</f>
        <v/>
      </c>
      <c r="AG96" s="307" t="str">
        <f>IF($AG$8&gt;=DATE(2023,5,8),IF('別紙3-3_要件ﾁｪｯｸﾘｽﾄ(0508以降)'!$C$28="×","",IF(AND(踏み台シート!AG306=1,踏み台シート!AG520=1),2,IF(踏み台シート!AG306=1,1,""))),IF(AND(踏み台シート!AG306=1,踏み台シート!AG520=1),2,IF(踏み台シート!AG306=1,1,"")))</f>
        <v/>
      </c>
      <c r="AH96" s="307" t="str">
        <f>IF($AH$8&gt;=DATE(2023,5,8),IF('別紙3-3_要件ﾁｪｯｸﾘｽﾄ(0508以降)'!$C$28="×","",IF(AND(踏み台シート!AH306=1,踏み台シート!AH520=1),2,IF(踏み台シート!AH306=1,1,""))),IF(AND(踏み台シート!AH306=1,踏み台シート!AH520=1),2,IF(踏み台シート!AH306=1,1,"")))</f>
        <v/>
      </c>
      <c r="AI96" s="307" t="str">
        <f>IF($AI$8&gt;=DATE(2023,5,8),IF('別紙3-3_要件ﾁｪｯｸﾘｽﾄ(0508以降)'!$C$28="×","",IF(AND(踏み台シート!AI306=1,踏み台シート!AI520=1),2,IF(踏み台シート!AI306=1,1,""))),IF(AND(踏み台シート!AI306=1,踏み台シート!AI520=1),2,IF(踏み台シート!AI306=1,1,"")))</f>
        <v/>
      </c>
      <c r="AJ96" s="307" t="str">
        <f>IF($AJ$8&gt;=DATE(2023,5,8),IF('別紙3-3_要件ﾁｪｯｸﾘｽﾄ(0508以降)'!$C$28="×","",IF(AND(踏み台シート!AJ306=1,踏み台シート!AJ520=1),2,IF(踏み台シート!AJ306=1,1,""))),IF(AND(踏み台シート!AJ306=1,踏み台シート!AJ520=1),2,IF(踏み台シート!AJ306=1,1,"")))</f>
        <v/>
      </c>
      <c r="AK96" s="307" t="str">
        <f>IF($AK$8&gt;=DATE(2023,5,8),IF('別紙3-3_要件ﾁｪｯｸﾘｽﾄ(0508以降)'!$C$28="×","",IF(AND(踏み台シート!AK306=1,踏み台シート!AK520=1),2,IF(踏み台シート!AK306=1,1,""))),IF(AND(踏み台シート!AK306=1,踏み台シート!AK520=1),2,IF(踏み台シート!AK306=1,1,"")))</f>
        <v/>
      </c>
      <c r="AL96" s="307" t="str">
        <f>IF($AL$8&gt;=DATE(2023,5,8),IF('別紙3-3_要件ﾁｪｯｸﾘｽﾄ(0508以降)'!$C$28="×","",IF(AND(踏み台シート!AL306=1,踏み台シート!AL520=1),2,IF(踏み台シート!AL306=1,1,""))),IF(AND(踏み台シート!AL306=1,踏み台シート!AL520=1),2,IF(踏み台シート!AL306=1,1,"")))</f>
        <v/>
      </c>
      <c r="AM96" s="307" t="str">
        <f>IF($AM$8&gt;=DATE(2023,5,8),IF('別紙3-3_要件ﾁｪｯｸﾘｽﾄ(0508以降)'!$C$28="×","",IF(AND(踏み台シート!AM306=1,踏み台シート!AM520=1),2,IF(踏み台シート!AM306=1,1,""))),IF(AND(踏み台シート!AM306=1,踏み台シート!AM520=1),2,IF(踏み台シート!AM306=1,1,"")))</f>
        <v/>
      </c>
      <c r="AN96" s="307" t="str">
        <f>IF($AN$8&gt;=DATE(2023,5,8),IF('別紙3-3_要件ﾁｪｯｸﾘｽﾄ(0508以降)'!$C$28="×","",IF(AND(踏み台シート!AN306=1,踏み台シート!AN520=1),2,IF(踏み台シート!AN306=1,1,""))),IF(AND(踏み台シート!AN306=1,踏み台シート!AN520=1),2,IF(踏み台シート!AN306=1,1,"")))</f>
        <v/>
      </c>
      <c r="AO96" s="307" t="str">
        <f>IF($AO$8&gt;=DATE(2023,5,8),IF('別紙3-3_要件ﾁｪｯｸﾘｽﾄ(0508以降)'!$C$28="×","",IF(AND(踏み台シート!AO306=1,踏み台シート!AO520=1),2,IF(踏み台シート!AO306=1,1,""))),IF(AND(踏み台シート!AO306=1,踏み台シート!AO520=1),2,IF(踏み台シート!AO306=1,1,"")))</f>
        <v/>
      </c>
      <c r="AP96" s="307" t="str">
        <f>IF($AP$8&gt;=DATE(2023,5,8),IF('別紙3-3_要件ﾁｪｯｸﾘｽﾄ(0508以降)'!$C$28="×","",IF(AND(踏み台シート!AP306=1,踏み台シート!AP520=1),2,IF(踏み台シート!AP306=1,1,""))),IF(AND(踏み台シート!AP306=1,踏み台シート!AP520=1),2,IF(踏み台シート!AP306=1,1,"")))</f>
        <v/>
      </c>
      <c r="AQ96" s="307" t="str">
        <f>IF($AQ$8&gt;=DATE(2023,5,8),IF('別紙3-3_要件ﾁｪｯｸﾘｽﾄ(0508以降)'!$C$28="×","",IF(AND(踏み台シート!AQ306=1,踏み台シート!AQ520=1),2,IF(踏み台シート!AQ306=1,1,""))),IF(AND(踏み台シート!AQ306=1,踏み台シート!AQ520=1),2,IF(踏み台シート!AQ306=1,1,"")))</f>
        <v/>
      </c>
      <c r="AR96" s="307" t="str">
        <f>IF($AR$8&gt;=DATE(2023,5,8),IF('別紙3-3_要件ﾁｪｯｸﾘｽﾄ(0508以降)'!$C$28="×","",IF(AND(踏み台シート!AR306=1,踏み台シート!AR520=1),2,IF(踏み台シート!AR306=1,1,""))),IF(AND(踏み台シート!AR306=1,踏み台シート!AR520=1),2,IF(踏み台シート!AR306=1,1,"")))</f>
        <v/>
      </c>
      <c r="AS96" s="307" t="str">
        <f>IF($AS$8&gt;=DATE(2023,5,8),IF('別紙3-3_要件ﾁｪｯｸﾘｽﾄ(0508以降)'!$C$28="×","",IF(AND(踏み台シート!AS306=1,踏み台シート!AS520=1),2,IF(踏み台シート!AS306=1,1,""))),IF(AND(踏み台シート!AS306=1,踏み台シート!AS520=1),2,IF(踏み台シート!AS306=1,1,"")))</f>
        <v/>
      </c>
      <c r="AT96" s="307" t="str">
        <f>IF($AT$8&gt;=DATE(2023,5,8),IF('別紙3-3_要件ﾁｪｯｸﾘｽﾄ(0508以降)'!$C$28="×","",IF(AND(踏み台シート!AT306=1,踏み台シート!AT520=1),2,IF(踏み台シート!AT306=1,1,""))),IF(AND(踏み台シート!AT306=1,踏み台シート!AT520=1),2,IF(踏み台シート!AT306=1,1,"")))</f>
        <v/>
      </c>
      <c r="AU96" s="307" t="str">
        <f>IF($AU$8&gt;=DATE(2023,5,8),IF('別紙3-3_要件ﾁｪｯｸﾘｽﾄ(0508以降)'!$C$28="×","",IF(AND(踏み台シート!AU306=1,踏み台シート!AU520=1),2,IF(踏み台シート!AU306=1,1,""))),IF(AND(踏み台シート!AU306=1,踏み台シート!AU520=1),2,IF(踏み台シート!AU306=1,1,"")))</f>
        <v/>
      </c>
      <c r="AV96" s="307" t="str">
        <f>IF($AV$8&gt;=DATE(2023,5,8),IF('別紙3-3_要件ﾁｪｯｸﾘｽﾄ(0508以降)'!$C$28="×","",IF(AND(踏み台シート!AV306=1,踏み台シート!AV520=1),2,IF(踏み台シート!AV306=1,1,""))),IF(AND(踏み台シート!AV306=1,踏み台シート!AV520=1),2,IF(踏み台シート!AV306=1,1,"")))</f>
        <v/>
      </c>
      <c r="AW96" s="307" t="str">
        <f>IF($AW$8&gt;=DATE(2023,5,8),IF('別紙3-3_要件ﾁｪｯｸﾘｽﾄ(0508以降)'!$C$28="×","",IF(AND(踏み台シート!AW306=1,踏み台シート!AW520=1),2,IF(踏み台シート!AW306=1,1,""))),IF(AND(踏み台シート!AW306=1,踏み台シート!AW520=1),2,IF(踏み台シート!AW306=1,1,"")))</f>
        <v/>
      </c>
      <c r="AX96" s="307" t="str">
        <f>IF($AX$8&gt;=DATE(2023,5,8),IF('別紙3-3_要件ﾁｪｯｸﾘｽﾄ(0508以降)'!$C$28="×","",IF(AND(踏み台シート!AX306=1,踏み台シート!AX520=1),2,IF(踏み台シート!AX306=1,1,""))),IF(AND(踏み台シート!AX306=1,踏み台シート!AX520=1),2,IF(踏み台シート!AX306=1,1,"")))</f>
        <v/>
      </c>
      <c r="AY96" s="307" t="str">
        <f>IF($AY$8&gt;=DATE(2023,5,8),IF('別紙3-3_要件ﾁｪｯｸﾘｽﾄ(0508以降)'!$C$28="×","",IF(AND(踏み台シート!AY306=1,踏み台シート!AY520=1),2,IF(踏み台シート!AY306=1,1,""))),IF(AND(踏み台シート!AY306=1,踏み台シート!AY520=1),2,IF(踏み台シート!AY306=1,1,"")))</f>
        <v/>
      </c>
      <c r="AZ96" s="307" t="str">
        <f>IF($AZ$8&gt;=DATE(2023,5,8),IF('別紙3-3_要件ﾁｪｯｸﾘｽﾄ(0508以降)'!$C$28="×","",IF(AND(踏み台シート!AZ306=1,踏み台シート!AZ520=1),2,IF(踏み台シート!AZ306=1,1,""))),IF(AND(踏み台シート!AZ306=1,踏み台シート!AZ520=1),2,IF(踏み台シート!AZ306=1,1,"")))</f>
        <v/>
      </c>
      <c r="BA96" s="307" t="str">
        <f>IF($BA$8&gt;=DATE(2023,5,8),IF('別紙3-3_要件ﾁｪｯｸﾘｽﾄ(0508以降)'!$C$28="×","",IF(AND(踏み台シート!BA306=1,踏み台シート!BA520=1),2,IF(踏み台シート!BA306=1,1,""))),IF(AND(踏み台シート!BA306=1,踏み台シート!BA520=1),2,IF(踏み台シート!BA306=1,1,"")))</f>
        <v/>
      </c>
      <c r="BB96" s="311" t="str">
        <f t="shared" si="10"/>
        <v/>
      </c>
      <c r="BC96" s="300" t="str">
        <f t="shared" si="11"/>
        <v/>
      </c>
      <c r="BD96" s="300" t="str">
        <f t="shared" si="12"/>
        <v/>
      </c>
    </row>
    <row r="97" spans="1:56" ht="24" hidden="1" customHeight="1">
      <c r="A97" s="307" t="str">
        <f t="shared" si="13"/>
        <v/>
      </c>
      <c r="B97" s="313" t="str">
        <f>IF('別紙3-1_区分⑤所要額内訳'!B99="","",'別紙3-1_区分⑤所要額内訳'!B99)</f>
        <v/>
      </c>
      <c r="C97" s="307" t="str">
        <f>IF('別紙3-1_区分⑤所要額内訳'!C99="","",'別紙3-1_区分⑤所要額内訳'!C99)</f>
        <v/>
      </c>
      <c r="D97" s="307">
        <f>IF($D$8&gt;=DATE(2023,5,8),IF('別紙3-3_要件ﾁｪｯｸﾘｽﾄ(0508以降)'!$C$28="×","",IF(AND(踏み台シート!D307=1,踏み台シート!D521=1),2,IF(踏み台シート!D307=1,1,""))),IF(AND(踏み台シート!D307=1,踏み台シート!D521=1),2,IF(踏み台シート!D307=1,1,"")))</f>
        <v>1</v>
      </c>
      <c r="E97" s="307" t="str">
        <f>IF($E$8&gt;=DATE(2023,5,8),IF('別紙3-3_要件ﾁｪｯｸﾘｽﾄ(0508以降)'!$C$28="×","",IF(AND(踏み台シート!E307=1,踏み台シート!E521=1),2,IF(踏み台シート!E307=1,1,""))),IF(AND(踏み台シート!E307=1,踏み台シート!E521=1),2,IF(踏み台シート!E307=1,1,"")))</f>
        <v/>
      </c>
      <c r="F97" s="307" t="str">
        <f>IF($F$8&gt;=DATE(2023,5,8),IF('別紙3-3_要件ﾁｪｯｸﾘｽﾄ(0508以降)'!$C$28="×","",IF(AND(踏み台シート!F307=1,踏み台シート!F521=1),2,IF(踏み台シート!F307=1,1,""))),IF(AND(踏み台シート!F307=1,踏み台シート!F521=1),2,IF(踏み台シート!F307=1,1,"")))</f>
        <v/>
      </c>
      <c r="G97" s="307" t="str">
        <f>IF($G$8&gt;=DATE(2023,5,8),IF('別紙3-3_要件ﾁｪｯｸﾘｽﾄ(0508以降)'!$C$28="×","",IF(AND(踏み台シート!G307=1,踏み台シート!G521=1),2,IF(踏み台シート!G307=1,1,""))),IF(AND(踏み台シート!G307=1,踏み台シート!G521=1),2,IF(踏み台シート!G307=1,1,"")))</f>
        <v/>
      </c>
      <c r="H97" s="307" t="str">
        <f>IF($H$8&gt;=DATE(2023,5,8),IF('別紙3-3_要件ﾁｪｯｸﾘｽﾄ(0508以降)'!$C$28="×","",IF(AND(踏み台シート!H307=1,踏み台シート!H521=1),2,IF(踏み台シート!H307=1,1,""))),IF(AND(踏み台シート!H307=1,踏み台シート!H521=1),2,IF(踏み台シート!H307=1,1,"")))</f>
        <v/>
      </c>
      <c r="I97" s="307" t="str">
        <f>IF($I$8&gt;=DATE(2023,5,8),IF('別紙3-3_要件ﾁｪｯｸﾘｽﾄ(0508以降)'!$C$28="×","",IF(AND(踏み台シート!I307=1,踏み台シート!I521=1),2,IF(踏み台シート!I307=1,1,""))),IF(AND(踏み台シート!I307=1,踏み台シート!I521=1),2,IF(踏み台シート!I307=1,1,"")))</f>
        <v/>
      </c>
      <c r="J97" s="307" t="str">
        <f>IF($J$8&gt;=DATE(2023,5,8),IF('別紙3-3_要件ﾁｪｯｸﾘｽﾄ(0508以降)'!$C$28="×","",IF(AND(踏み台シート!J307=1,踏み台シート!J521=1),2,IF(踏み台シート!J307=1,1,""))),IF(AND(踏み台シート!J307=1,踏み台シート!J521=1),2,IF(踏み台シート!J307=1,1,"")))</f>
        <v/>
      </c>
      <c r="K97" s="307" t="str">
        <f>IF($K$8&gt;=DATE(2023,5,8),IF('別紙3-3_要件ﾁｪｯｸﾘｽﾄ(0508以降)'!$C$28="×","",IF(AND(踏み台シート!K307=1,踏み台シート!K521=1),2,IF(踏み台シート!K307=1,1,""))),IF(AND(踏み台シート!K307=1,踏み台シート!K521=1),2,IF(踏み台シート!K307=1,1,"")))</f>
        <v/>
      </c>
      <c r="L97" s="307" t="str">
        <f>IF($L$8&gt;=DATE(2023,5,8),IF('別紙3-3_要件ﾁｪｯｸﾘｽﾄ(0508以降)'!$C$28="×","",IF(AND(踏み台シート!L307=1,踏み台シート!L521=1),2,IF(踏み台シート!L307=1,1,""))),IF(AND(踏み台シート!L307=1,踏み台シート!L521=1),2,IF(踏み台シート!L307=1,1,"")))</f>
        <v/>
      </c>
      <c r="M97" s="307" t="str">
        <f>IF($M$8&gt;=DATE(2023,5,8),IF('別紙3-3_要件ﾁｪｯｸﾘｽﾄ(0508以降)'!$C$28="×","",IF(AND(踏み台シート!M307=1,踏み台シート!M521=1),2,IF(踏み台シート!M307=1,1,""))),IF(AND(踏み台シート!M307=1,踏み台シート!M521=1),2,IF(踏み台シート!M307=1,1,"")))</f>
        <v/>
      </c>
      <c r="N97" s="307" t="str">
        <f>IF($N$8&gt;=DATE(2023,5,8),IF('別紙3-3_要件ﾁｪｯｸﾘｽﾄ(0508以降)'!$C$28="×","",IF(AND(踏み台シート!N307=1,踏み台シート!N521=1),2,IF(踏み台シート!N307=1,1,""))),IF(AND(踏み台シート!N307=1,踏み台シート!N521=1),2,IF(踏み台シート!N307=1,1,"")))</f>
        <v/>
      </c>
      <c r="O97" s="307" t="str">
        <f>IF($O$8&gt;=DATE(2023,5,8),IF('別紙3-3_要件ﾁｪｯｸﾘｽﾄ(0508以降)'!$C$28="×","",IF(AND(踏み台シート!O307=1,踏み台シート!O521=1),2,IF(踏み台シート!O307=1,1,""))),IF(AND(踏み台シート!O307=1,踏み台シート!O521=1),2,IF(踏み台シート!O307=1,1,"")))</f>
        <v/>
      </c>
      <c r="P97" s="307" t="str">
        <f>IF($P$8&gt;=DATE(2023,5,8),IF('別紙3-3_要件ﾁｪｯｸﾘｽﾄ(0508以降)'!$C$28="×","",IF(AND(踏み台シート!P307=1,踏み台シート!P521=1),2,IF(踏み台シート!P307=1,1,""))),IF(AND(踏み台シート!P307=1,踏み台シート!P521=1),2,IF(踏み台シート!P307=1,1,"")))</f>
        <v/>
      </c>
      <c r="Q97" s="307" t="str">
        <f>IF($Q$8&gt;=DATE(2023,5,8),IF('別紙3-3_要件ﾁｪｯｸﾘｽﾄ(0508以降)'!$C$28="×","",IF(AND(踏み台シート!Q307=1,踏み台シート!Q521=1),2,IF(踏み台シート!Q307=1,1,""))),IF(AND(踏み台シート!Q307=1,踏み台シート!Q521=1),2,IF(踏み台シート!Q307=1,1,"")))</f>
        <v/>
      </c>
      <c r="R97" s="307" t="str">
        <f>IF($R$8&gt;=DATE(2023,5,8),IF('別紙3-3_要件ﾁｪｯｸﾘｽﾄ(0508以降)'!$C$28="×","",IF(AND(踏み台シート!R307=1,踏み台シート!R521=1),2,IF(踏み台シート!R307=1,1,""))),IF(AND(踏み台シート!R307=1,踏み台シート!R521=1),2,IF(踏み台シート!R307=1,1,"")))</f>
        <v/>
      </c>
      <c r="S97" s="307" t="str">
        <f>IF($S$8&gt;=DATE(2023,5,8),IF('別紙3-3_要件ﾁｪｯｸﾘｽﾄ(0508以降)'!$C$28="×","",IF(AND(踏み台シート!S307=1,踏み台シート!S521=1),2,IF(踏み台シート!S307=1,1,""))),IF(AND(踏み台シート!S307=1,踏み台シート!S521=1),2,IF(踏み台シート!S307=1,1,"")))</f>
        <v/>
      </c>
      <c r="T97" s="307" t="str">
        <f>IF($T$8&gt;=DATE(2023,5,8),IF('別紙3-3_要件ﾁｪｯｸﾘｽﾄ(0508以降)'!$C$28="×","",IF(AND(踏み台シート!T307=1,踏み台シート!T521=1),2,IF(踏み台シート!T307=1,1,""))),IF(AND(踏み台シート!T307=1,踏み台シート!T521=1),2,IF(踏み台シート!T307=1,1,"")))</f>
        <v/>
      </c>
      <c r="U97" s="307" t="str">
        <f>IF($U$8&gt;=DATE(2023,5,8),IF('別紙3-3_要件ﾁｪｯｸﾘｽﾄ(0508以降)'!$C$28="×","",IF(AND(踏み台シート!U307=1,踏み台シート!U521=1),2,IF(踏み台シート!U307=1,1,""))),IF(AND(踏み台シート!U307=1,踏み台シート!U521=1),2,IF(踏み台シート!U307=1,1,"")))</f>
        <v/>
      </c>
      <c r="V97" s="307" t="str">
        <f>IF($V$8&gt;=DATE(2023,5,8),IF('別紙3-3_要件ﾁｪｯｸﾘｽﾄ(0508以降)'!$C$28="×","",IF(AND(踏み台シート!V307=1,踏み台シート!V521=1),2,IF(踏み台シート!V307=1,1,""))),IF(AND(踏み台シート!V307=1,踏み台シート!V521=1),2,IF(踏み台シート!V307=1,1,"")))</f>
        <v/>
      </c>
      <c r="W97" s="307" t="str">
        <f>IF($W$8&gt;=DATE(2023,5,8),IF('別紙3-3_要件ﾁｪｯｸﾘｽﾄ(0508以降)'!$C$28="×","",IF(AND(踏み台シート!W307=1,踏み台シート!W521=1),2,IF(踏み台シート!W307=1,1,""))),IF(AND(踏み台シート!W307=1,踏み台シート!W521=1),2,IF(踏み台シート!W307=1,1,"")))</f>
        <v/>
      </c>
      <c r="X97" s="307" t="str">
        <f>IF($X$8&gt;=DATE(2023,5,8),IF('別紙3-3_要件ﾁｪｯｸﾘｽﾄ(0508以降)'!$C$28="×","",IF(AND(踏み台シート!X307=1,踏み台シート!X521=1),2,IF(踏み台シート!X307=1,1,""))),IF(AND(踏み台シート!X307=1,踏み台シート!X521=1),2,IF(踏み台シート!X307=1,1,"")))</f>
        <v/>
      </c>
      <c r="Y97" s="307" t="str">
        <f>IF($Y$8&gt;=DATE(2023,5,8),IF('別紙3-3_要件ﾁｪｯｸﾘｽﾄ(0508以降)'!$C$28="×","",IF(AND(踏み台シート!Y307=1,踏み台シート!Y521=1),2,IF(踏み台シート!Y307=1,1,""))),IF(AND(踏み台シート!Y307=1,踏み台シート!Y521=1),2,IF(踏み台シート!Y307=1,1,"")))</f>
        <v/>
      </c>
      <c r="Z97" s="307" t="str">
        <f>IF($Z$8&gt;=DATE(2023,5,8),IF('別紙3-3_要件ﾁｪｯｸﾘｽﾄ(0508以降)'!$C$28="×","",IF(AND(踏み台シート!Z307=1,踏み台シート!Z521=1),2,IF(踏み台シート!Z307=1,1,""))),IF(AND(踏み台シート!Z307=1,踏み台シート!Z521=1),2,IF(踏み台シート!Z307=1,1,"")))</f>
        <v/>
      </c>
      <c r="AA97" s="307" t="str">
        <f>IF($AA$8&gt;=DATE(2023,5,8),IF('別紙3-3_要件ﾁｪｯｸﾘｽﾄ(0508以降)'!$C$28="×","",IF(AND(踏み台シート!AA307=1,踏み台シート!AA521=1),2,IF(踏み台シート!AA307=1,1,""))),IF(AND(踏み台シート!AA307=1,踏み台シート!AA521=1),2,IF(踏み台シート!AA307=1,1,"")))</f>
        <v/>
      </c>
      <c r="AB97" s="307" t="str">
        <f>IF($AB$8&gt;=DATE(2023,5,8),IF('別紙3-3_要件ﾁｪｯｸﾘｽﾄ(0508以降)'!$C$28="×","",IF(AND(踏み台シート!AB307=1,踏み台シート!AB521=1),2,IF(踏み台シート!AB307=1,1,""))),IF(AND(踏み台シート!AB307=1,踏み台シート!AB521=1),2,IF(踏み台シート!AB307=1,1,"")))</f>
        <v/>
      </c>
      <c r="AC97" s="307" t="str">
        <f>IF($AC$8&gt;=DATE(2023,5,8),IF('別紙3-3_要件ﾁｪｯｸﾘｽﾄ(0508以降)'!$C$28="×","",IF(AND(踏み台シート!AC307=1,踏み台シート!AC521=1),2,IF(踏み台シート!AC307=1,1,""))),IF(AND(踏み台シート!AC307=1,踏み台シート!AC521=1),2,IF(踏み台シート!AC307=1,1,"")))</f>
        <v/>
      </c>
      <c r="AD97" s="307" t="str">
        <f>IF($AD$8&gt;=DATE(2023,5,8),IF('別紙3-3_要件ﾁｪｯｸﾘｽﾄ(0508以降)'!$C$28="×","",IF(AND(踏み台シート!AD307=1,踏み台シート!AD521=1),2,IF(踏み台シート!AD307=1,1,""))),IF(AND(踏み台シート!AD307=1,踏み台シート!AD521=1),2,IF(踏み台シート!AD307=1,1,"")))</f>
        <v/>
      </c>
      <c r="AE97" s="307" t="str">
        <f>IF($AE$8&gt;=DATE(2023,5,8),IF('別紙3-3_要件ﾁｪｯｸﾘｽﾄ(0508以降)'!$C$28="×","",IF(AND(踏み台シート!AE307=1,踏み台シート!AE521=1),2,IF(踏み台シート!AE307=1,1,""))),IF(AND(踏み台シート!AE307=1,踏み台シート!AE521=1),2,IF(踏み台シート!AE307=1,1,"")))</f>
        <v/>
      </c>
      <c r="AF97" s="307" t="str">
        <f>IF($AF$8&gt;=DATE(2023,5,8),IF('別紙3-3_要件ﾁｪｯｸﾘｽﾄ(0508以降)'!$C$28="×","",IF(AND(踏み台シート!AF307=1,踏み台シート!AF521=1),2,IF(踏み台シート!AF307=1,1,""))),IF(AND(踏み台シート!AF307=1,踏み台シート!AF521=1),2,IF(踏み台シート!AF307=1,1,"")))</f>
        <v/>
      </c>
      <c r="AG97" s="307" t="str">
        <f>IF($AG$8&gt;=DATE(2023,5,8),IF('別紙3-3_要件ﾁｪｯｸﾘｽﾄ(0508以降)'!$C$28="×","",IF(AND(踏み台シート!AG307=1,踏み台シート!AG521=1),2,IF(踏み台シート!AG307=1,1,""))),IF(AND(踏み台シート!AG307=1,踏み台シート!AG521=1),2,IF(踏み台シート!AG307=1,1,"")))</f>
        <v/>
      </c>
      <c r="AH97" s="307" t="str">
        <f>IF($AH$8&gt;=DATE(2023,5,8),IF('別紙3-3_要件ﾁｪｯｸﾘｽﾄ(0508以降)'!$C$28="×","",IF(AND(踏み台シート!AH307=1,踏み台シート!AH521=1),2,IF(踏み台シート!AH307=1,1,""))),IF(AND(踏み台シート!AH307=1,踏み台シート!AH521=1),2,IF(踏み台シート!AH307=1,1,"")))</f>
        <v/>
      </c>
      <c r="AI97" s="307" t="str">
        <f>IF($AI$8&gt;=DATE(2023,5,8),IF('別紙3-3_要件ﾁｪｯｸﾘｽﾄ(0508以降)'!$C$28="×","",IF(AND(踏み台シート!AI307=1,踏み台シート!AI521=1),2,IF(踏み台シート!AI307=1,1,""))),IF(AND(踏み台シート!AI307=1,踏み台シート!AI521=1),2,IF(踏み台シート!AI307=1,1,"")))</f>
        <v/>
      </c>
      <c r="AJ97" s="307" t="str">
        <f>IF($AJ$8&gt;=DATE(2023,5,8),IF('別紙3-3_要件ﾁｪｯｸﾘｽﾄ(0508以降)'!$C$28="×","",IF(AND(踏み台シート!AJ307=1,踏み台シート!AJ521=1),2,IF(踏み台シート!AJ307=1,1,""))),IF(AND(踏み台シート!AJ307=1,踏み台シート!AJ521=1),2,IF(踏み台シート!AJ307=1,1,"")))</f>
        <v/>
      </c>
      <c r="AK97" s="307" t="str">
        <f>IF($AK$8&gt;=DATE(2023,5,8),IF('別紙3-3_要件ﾁｪｯｸﾘｽﾄ(0508以降)'!$C$28="×","",IF(AND(踏み台シート!AK307=1,踏み台シート!AK521=1),2,IF(踏み台シート!AK307=1,1,""))),IF(AND(踏み台シート!AK307=1,踏み台シート!AK521=1),2,IF(踏み台シート!AK307=1,1,"")))</f>
        <v/>
      </c>
      <c r="AL97" s="307" t="str">
        <f>IF($AL$8&gt;=DATE(2023,5,8),IF('別紙3-3_要件ﾁｪｯｸﾘｽﾄ(0508以降)'!$C$28="×","",IF(AND(踏み台シート!AL307=1,踏み台シート!AL521=1),2,IF(踏み台シート!AL307=1,1,""))),IF(AND(踏み台シート!AL307=1,踏み台シート!AL521=1),2,IF(踏み台シート!AL307=1,1,"")))</f>
        <v/>
      </c>
      <c r="AM97" s="307" t="str">
        <f>IF($AM$8&gt;=DATE(2023,5,8),IF('別紙3-3_要件ﾁｪｯｸﾘｽﾄ(0508以降)'!$C$28="×","",IF(AND(踏み台シート!AM307=1,踏み台シート!AM521=1),2,IF(踏み台シート!AM307=1,1,""))),IF(AND(踏み台シート!AM307=1,踏み台シート!AM521=1),2,IF(踏み台シート!AM307=1,1,"")))</f>
        <v/>
      </c>
      <c r="AN97" s="307" t="str">
        <f>IF($AN$8&gt;=DATE(2023,5,8),IF('別紙3-3_要件ﾁｪｯｸﾘｽﾄ(0508以降)'!$C$28="×","",IF(AND(踏み台シート!AN307=1,踏み台シート!AN521=1),2,IF(踏み台シート!AN307=1,1,""))),IF(AND(踏み台シート!AN307=1,踏み台シート!AN521=1),2,IF(踏み台シート!AN307=1,1,"")))</f>
        <v/>
      </c>
      <c r="AO97" s="307" t="str">
        <f>IF($AO$8&gt;=DATE(2023,5,8),IF('別紙3-3_要件ﾁｪｯｸﾘｽﾄ(0508以降)'!$C$28="×","",IF(AND(踏み台シート!AO307=1,踏み台シート!AO521=1),2,IF(踏み台シート!AO307=1,1,""))),IF(AND(踏み台シート!AO307=1,踏み台シート!AO521=1),2,IF(踏み台シート!AO307=1,1,"")))</f>
        <v/>
      </c>
      <c r="AP97" s="307" t="str">
        <f>IF($AP$8&gt;=DATE(2023,5,8),IF('別紙3-3_要件ﾁｪｯｸﾘｽﾄ(0508以降)'!$C$28="×","",IF(AND(踏み台シート!AP307=1,踏み台シート!AP521=1),2,IF(踏み台シート!AP307=1,1,""))),IF(AND(踏み台シート!AP307=1,踏み台シート!AP521=1),2,IF(踏み台シート!AP307=1,1,"")))</f>
        <v/>
      </c>
      <c r="AQ97" s="307" t="str">
        <f>IF($AQ$8&gt;=DATE(2023,5,8),IF('別紙3-3_要件ﾁｪｯｸﾘｽﾄ(0508以降)'!$C$28="×","",IF(AND(踏み台シート!AQ307=1,踏み台シート!AQ521=1),2,IF(踏み台シート!AQ307=1,1,""))),IF(AND(踏み台シート!AQ307=1,踏み台シート!AQ521=1),2,IF(踏み台シート!AQ307=1,1,"")))</f>
        <v/>
      </c>
      <c r="AR97" s="307" t="str">
        <f>IF($AR$8&gt;=DATE(2023,5,8),IF('別紙3-3_要件ﾁｪｯｸﾘｽﾄ(0508以降)'!$C$28="×","",IF(AND(踏み台シート!AR307=1,踏み台シート!AR521=1),2,IF(踏み台シート!AR307=1,1,""))),IF(AND(踏み台シート!AR307=1,踏み台シート!AR521=1),2,IF(踏み台シート!AR307=1,1,"")))</f>
        <v/>
      </c>
      <c r="AS97" s="307" t="str">
        <f>IF($AS$8&gt;=DATE(2023,5,8),IF('別紙3-3_要件ﾁｪｯｸﾘｽﾄ(0508以降)'!$C$28="×","",IF(AND(踏み台シート!AS307=1,踏み台シート!AS521=1),2,IF(踏み台シート!AS307=1,1,""))),IF(AND(踏み台シート!AS307=1,踏み台シート!AS521=1),2,IF(踏み台シート!AS307=1,1,"")))</f>
        <v/>
      </c>
      <c r="AT97" s="307" t="str">
        <f>IF($AT$8&gt;=DATE(2023,5,8),IF('別紙3-3_要件ﾁｪｯｸﾘｽﾄ(0508以降)'!$C$28="×","",IF(AND(踏み台シート!AT307=1,踏み台シート!AT521=1),2,IF(踏み台シート!AT307=1,1,""))),IF(AND(踏み台シート!AT307=1,踏み台シート!AT521=1),2,IF(踏み台シート!AT307=1,1,"")))</f>
        <v/>
      </c>
      <c r="AU97" s="307" t="str">
        <f>IF($AU$8&gt;=DATE(2023,5,8),IF('別紙3-3_要件ﾁｪｯｸﾘｽﾄ(0508以降)'!$C$28="×","",IF(AND(踏み台シート!AU307=1,踏み台シート!AU521=1),2,IF(踏み台シート!AU307=1,1,""))),IF(AND(踏み台シート!AU307=1,踏み台シート!AU521=1),2,IF(踏み台シート!AU307=1,1,"")))</f>
        <v/>
      </c>
      <c r="AV97" s="307" t="str">
        <f>IF($AV$8&gt;=DATE(2023,5,8),IF('別紙3-3_要件ﾁｪｯｸﾘｽﾄ(0508以降)'!$C$28="×","",IF(AND(踏み台シート!AV307=1,踏み台シート!AV521=1),2,IF(踏み台シート!AV307=1,1,""))),IF(AND(踏み台シート!AV307=1,踏み台シート!AV521=1),2,IF(踏み台シート!AV307=1,1,"")))</f>
        <v/>
      </c>
      <c r="AW97" s="307" t="str">
        <f>IF($AW$8&gt;=DATE(2023,5,8),IF('別紙3-3_要件ﾁｪｯｸﾘｽﾄ(0508以降)'!$C$28="×","",IF(AND(踏み台シート!AW307=1,踏み台シート!AW521=1),2,IF(踏み台シート!AW307=1,1,""))),IF(AND(踏み台シート!AW307=1,踏み台シート!AW521=1),2,IF(踏み台シート!AW307=1,1,"")))</f>
        <v/>
      </c>
      <c r="AX97" s="307" t="str">
        <f>IF($AX$8&gt;=DATE(2023,5,8),IF('別紙3-3_要件ﾁｪｯｸﾘｽﾄ(0508以降)'!$C$28="×","",IF(AND(踏み台シート!AX307=1,踏み台シート!AX521=1),2,IF(踏み台シート!AX307=1,1,""))),IF(AND(踏み台シート!AX307=1,踏み台シート!AX521=1),2,IF(踏み台シート!AX307=1,1,"")))</f>
        <v/>
      </c>
      <c r="AY97" s="307" t="str">
        <f>IF($AY$8&gt;=DATE(2023,5,8),IF('別紙3-3_要件ﾁｪｯｸﾘｽﾄ(0508以降)'!$C$28="×","",IF(AND(踏み台シート!AY307=1,踏み台シート!AY521=1),2,IF(踏み台シート!AY307=1,1,""))),IF(AND(踏み台シート!AY307=1,踏み台シート!AY521=1),2,IF(踏み台シート!AY307=1,1,"")))</f>
        <v/>
      </c>
      <c r="AZ97" s="307" t="str">
        <f>IF($AZ$8&gt;=DATE(2023,5,8),IF('別紙3-3_要件ﾁｪｯｸﾘｽﾄ(0508以降)'!$C$28="×","",IF(AND(踏み台シート!AZ307=1,踏み台シート!AZ521=1),2,IF(踏み台シート!AZ307=1,1,""))),IF(AND(踏み台シート!AZ307=1,踏み台シート!AZ521=1),2,IF(踏み台シート!AZ307=1,1,"")))</f>
        <v/>
      </c>
      <c r="BA97" s="307" t="str">
        <f>IF($BA$8&gt;=DATE(2023,5,8),IF('別紙3-3_要件ﾁｪｯｸﾘｽﾄ(0508以降)'!$C$28="×","",IF(AND(踏み台シート!BA307=1,踏み台シート!BA521=1),2,IF(踏み台シート!BA307=1,1,""))),IF(AND(踏み台シート!BA307=1,踏み台シート!BA521=1),2,IF(踏み台シート!BA307=1,1,"")))</f>
        <v/>
      </c>
      <c r="BB97" s="311" t="str">
        <f t="shared" si="10"/>
        <v/>
      </c>
      <c r="BC97" s="300" t="str">
        <f t="shared" si="11"/>
        <v/>
      </c>
      <c r="BD97" s="300" t="str">
        <f t="shared" si="12"/>
        <v/>
      </c>
    </row>
    <row r="98" spans="1:56" ht="24" hidden="1" customHeight="1">
      <c r="A98" s="307" t="str">
        <f t="shared" si="13"/>
        <v/>
      </c>
      <c r="B98" s="313" t="str">
        <f>IF('別紙3-1_区分⑤所要額内訳'!B100="","",'別紙3-1_区分⑤所要額内訳'!B100)</f>
        <v/>
      </c>
      <c r="C98" s="307" t="str">
        <f>IF('別紙3-1_区分⑤所要額内訳'!C100="","",'別紙3-1_区分⑤所要額内訳'!C100)</f>
        <v/>
      </c>
      <c r="D98" s="307">
        <f>IF($D$8&gt;=DATE(2023,5,8),IF('別紙3-3_要件ﾁｪｯｸﾘｽﾄ(0508以降)'!$C$28="×","",IF(AND(踏み台シート!D308=1,踏み台シート!D522=1),2,IF(踏み台シート!D308=1,1,""))),IF(AND(踏み台シート!D308=1,踏み台シート!D522=1),2,IF(踏み台シート!D308=1,1,"")))</f>
        <v>1</v>
      </c>
      <c r="E98" s="307" t="str">
        <f>IF($E$8&gt;=DATE(2023,5,8),IF('別紙3-3_要件ﾁｪｯｸﾘｽﾄ(0508以降)'!$C$28="×","",IF(AND(踏み台シート!E308=1,踏み台シート!E522=1),2,IF(踏み台シート!E308=1,1,""))),IF(AND(踏み台シート!E308=1,踏み台シート!E522=1),2,IF(踏み台シート!E308=1,1,"")))</f>
        <v/>
      </c>
      <c r="F98" s="307" t="str">
        <f>IF($F$8&gt;=DATE(2023,5,8),IF('別紙3-3_要件ﾁｪｯｸﾘｽﾄ(0508以降)'!$C$28="×","",IF(AND(踏み台シート!F308=1,踏み台シート!F522=1),2,IF(踏み台シート!F308=1,1,""))),IF(AND(踏み台シート!F308=1,踏み台シート!F522=1),2,IF(踏み台シート!F308=1,1,"")))</f>
        <v/>
      </c>
      <c r="G98" s="307" t="str">
        <f>IF($G$8&gt;=DATE(2023,5,8),IF('別紙3-3_要件ﾁｪｯｸﾘｽﾄ(0508以降)'!$C$28="×","",IF(AND(踏み台シート!G308=1,踏み台シート!G522=1),2,IF(踏み台シート!G308=1,1,""))),IF(AND(踏み台シート!G308=1,踏み台シート!G522=1),2,IF(踏み台シート!G308=1,1,"")))</f>
        <v/>
      </c>
      <c r="H98" s="307" t="str">
        <f>IF($H$8&gt;=DATE(2023,5,8),IF('別紙3-3_要件ﾁｪｯｸﾘｽﾄ(0508以降)'!$C$28="×","",IF(AND(踏み台シート!H308=1,踏み台シート!H522=1),2,IF(踏み台シート!H308=1,1,""))),IF(AND(踏み台シート!H308=1,踏み台シート!H522=1),2,IF(踏み台シート!H308=1,1,"")))</f>
        <v/>
      </c>
      <c r="I98" s="307" t="str">
        <f>IF($I$8&gt;=DATE(2023,5,8),IF('別紙3-3_要件ﾁｪｯｸﾘｽﾄ(0508以降)'!$C$28="×","",IF(AND(踏み台シート!I308=1,踏み台シート!I522=1),2,IF(踏み台シート!I308=1,1,""))),IF(AND(踏み台シート!I308=1,踏み台シート!I522=1),2,IF(踏み台シート!I308=1,1,"")))</f>
        <v/>
      </c>
      <c r="J98" s="307" t="str">
        <f>IF($J$8&gt;=DATE(2023,5,8),IF('別紙3-3_要件ﾁｪｯｸﾘｽﾄ(0508以降)'!$C$28="×","",IF(AND(踏み台シート!J308=1,踏み台シート!J522=1),2,IF(踏み台シート!J308=1,1,""))),IF(AND(踏み台シート!J308=1,踏み台シート!J522=1),2,IF(踏み台シート!J308=1,1,"")))</f>
        <v/>
      </c>
      <c r="K98" s="307" t="str">
        <f>IF($K$8&gt;=DATE(2023,5,8),IF('別紙3-3_要件ﾁｪｯｸﾘｽﾄ(0508以降)'!$C$28="×","",IF(AND(踏み台シート!K308=1,踏み台シート!K522=1),2,IF(踏み台シート!K308=1,1,""))),IF(AND(踏み台シート!K308=1,踏み台シート!K522=1),2,IF(踏み台シート!K308=1,1,"")))</f>
        <v/>
      </c>
      <c r="L98" s="307" t="str">
        <f>IF($L$8&gt;=DATE(2023,5,8),IF('別紙3-3_要件ﾁｪｯｸﾘｽﾄ(0508以降)'!$C$28="×","",IF(AND(踏み台シート!L308=1,踏み台シート!L522=1),2,IF(踏み台シート!L308=1,1,""))),IF(AND(踏み台シート!L308=1,踏み台シート!L522=1),2,IF(踏み台シート!L308=1,1,"")))</f>
        <v/>
      </c>
      <c r="M98" s="307" t="str">
        <f>IF($M$8&gt;=DATE(2023,5,8),IF('別紙3-3_要件ﾁｪｯｸﾘｽﾄ(0508以降)'!$C$28="×","",IF(AND(踏み台シート!M308=1,踏み台シート!M522=1),2,IF(踏み台シート!M308=1,1,""))),IF(AND(踏み台シート!M308=1,踏み台シート!M522=1),2,IF(踏み台シート!M308=1,1,"")))</f>
        <v/>
      </c>
      <c r="N98" s="307" t="str">
        <f>IF($N$8&gt;=DATE(2023,5,8),IF('別紙3-3_要件ﾁｪｯｸﾘｽﾄ(0508以降)'!$C$28="×","",IF(AND(踏み台シート!N308=1,踏み台シート!N522=1),2,IF(踏み台シート!N308=1,1,""))),IF(AND(踏み台シート!N308=1,踏み台シート!N522=1),2,IF(踏み台シート!N308=1,1,"")))</f>
        <v/>
      </c>
      <c r="O98" s="307" t="str">
        <f>IF($O$8&gt;=DATE(2023,5,8),IF('別紙3-3_要件ﾁｪｯｸﾘｽﾄ(0508以降)'!$C$28="×","",IF(AND(踏み台シート!O308=1,踏み台シート!O522=1),2,IF(踏み台シート!O308=1,1,""))),IF(AND(踏み台シート!O308=1,踏み台シート!O522=1),2,IF(踏み台シート!O308=1,1,"")))</f>
        <v/>
      </c>
      <c r="P98" s="307" t="str">
        <f>IF($P$8&gt;=DATE(2023,5,8),IF('別紙3-3_要件ﾁｪｯｸﾘｽﾄ(0508以降)'!$C$28="×","",IF(AND(踏み台シート!P308=1,踏み台シート!P522=1),2,IF(踏み台シート!P308=1,1,""))),IF(AND(踏み台シート!P308=1,踏み台シート!P522=1),2,IF(踏み台シート!P308=1,1,"")))</f>
        <v/>
      </c>
      <c r="Q98" s="307" t="str">
        <f>IF($Q$8&gt;=DATE(2023,5,8),IF('別紙3-3_要件ﾁｪｯｸﾘｽﾄ(0508以降)'!$C$28="×","",IF(AND(踏み台シート!Q308=1,踏み台シート!Q522=1),2,IF(踏み台シート!Q308=1,1,""))),IF(AND(踏み台シート!Q308=1,踏み台シート!Q522=1),2,IF(踏み台シート!Q308=1,1,"")))</f>
        <v/>
      </c>
      <c r="R98" s="307" t="str">
        <f>IF($R$8&gt;=DATE(2023,5,8),IF('別紙3-3_要件ﾁｪｯｸﾘｽﾄ(0508以降)'!$C$28="×","",IF(AND(踏み台シート!R308=1,踏み台シート!R522=1),2,IF(踏み台シート!R308=1,1,""))),IF(AND(踏み台シート!R308=1,踏み台シート!R522=1),2,IF(踏み台シート!R308=1,1,"")))</f>
        <v/>
      </c>
      <c r="S98" s="307" t="str">
        <f>IF($S$8&gt;=DATE(2023,5,8),IF('別紙3-3_要件ﾁｪｯｸﾘｽﾄ(0508以降)'!$C$28="×","",IF(AND(踏み台シート!S308=1,踏み台シート!S522=1),2,IF(踏み台シート!S308=1,1,""))),IF(AND(踏み台シート!S308=1,踏み台シート!S522=1),2,IF(踏み台シート!S308=1,1,"")))</f>
        <v/>
      </c>
      <c r="T98" s="307" t="str">
        <f>IF($T$8&gt;=DATE(2023,5,8),IF('別紙3-3_要件ﾁｪｯｸﾘｽﾄ(0508以降)'!$C$28="×","",IF(AND(踏み台シート!T308=1,踏み台シート!T522=1),2,IF(踏み台シート!T308=1,1,""))),IF(AND(踏み台シート!T308=1,踏み台シート!T522=1),2,IF(踏み台シート!T308=1,1,"")))</f>
        <v/>
      </c>
      <c r="U98" s="307" t="str">
        <f>IF($U$8&gt;=DATE(2023,5,8),IF('別紙3-3_要件ﾁｪｯｸﾘｽﾄ(0508以降)'!$C$28="×","",IF(AND(踏み台シート!U308=1,踏み台シート!U522=1),2,IF(踏み台シート!U308=1,1,""))),IF(AND(踏み台シート!U308=1,踏み台シート!U522=1),2,IF(踏み台シート!U308=1,1,"")))</f>
        <v/>
      </c>
      <c r="V98" s="307" t="str">
        <f>IF($V$8&gt;=DATE(2023,5,8),IF('別紙3-3_要件ﾁｪｯｸﾘｽﾄ(0508以降)'!$C$28="×","",IF(AND(踏み台シート!V308=1,踏み台シート!V522=1),2,IF(踏み台シート!V308=1,1,""))),IF(AND(踏み台シート!V308=1,踏み台シート!V522=1),2,IF(踏み台シート!V308=1,1,"")))</f>
        <v/>
      </c>
      <c r="W98" s="307" t="str">
        <f>IF($W$8&gt;=DATE(2023,5,8),IF('別紙3-3_要件ﾁｪｯｸﾘｽﾄ(0508以降)'!$C$28="×","",IF(AND(踏み台シート!W308=1,踏み台シート!W522=1),2,IF(踏み台シート!W308=1,1,""))),IF(AND(踏み台シート!W308=1,踏み台シート!W522=1),2,IF(踏み台シート!W308=1,1,"")))</f>
        <v/>
      </c>
      <c r="X98" s="307" t="str">
        <f>IF($X$8&gt;=DATE(2023,5,8),IF('別紙3-3_要件ﾁｪｯｸﾘｽﾄ(0508以降)'!$C$28="×","",IF(AND(踏み台シート!X308=1,踏み台シート!X522=1),2,IF(踏み台シート!X308=1,1,""))),IF(AND(踏み台シート!X308=1,踏み台シート!X522=1),2,IF(踏み台シート!X308=1,1,"")))</f>
        <v/>
      </c>
      <c r="Y98" s="307" t="str">
        <f>IF($Y$8&gt;=DATE(2023,5,8),IF('別紙3-3_要件ﾁｪｯｸﾘｽﾄ(0508以降)'!$C$28="×","",IF(AND(踏み台シート!Y308=1,踏み台シート!Y522=1),2,IF(踏み台シート!Y308=1,1,""))),IF(AND(踏み台シート!Y308=1,踏み台シート!Y522=1),2,IF(踏み台シート!Y308=1,1,"")))</f>
        <v/>
      </c>
      <c r="Z98" s="307" t="str">
        <f>IF($Z$8&gt;=DATE(2023,5,8),IF('別紙3-3_要件ﾁｪｯｸﾘｽﾄ(0508以降)'!$C$28="×","",IF(AND(踏み台シート!Z308=1,踏み台シート!Z522=1),2,IF(踏み台シート!Z308=1,1,""))),IF(AND(踏み台シート!Z308=1,踏み台シート!Z522=1),2,IF(踏み台シート!Z308=1,1,"")))</f>
        <v/>
      </c>
      <c r="AA98" s="307" t="str">
        <f>IF($AA$8&gt;=DATE(2023,5,8),IF('別紙3-3_要件ﾁｪｯｸﾘｽﾄ(0508以降)'!$C$28="×","",IF(AND(踏み台シート!AA308=1,踏み台シート!AA522=1),2,IF(踏み台シート!AA308=1,1,""))),IF(AND(踏み台シート!AA308=1,踏み台シート!AA522=1),2,IF(踏み台シート!AA308=1,1,"")))</f>
        <v/>
      </c>
      <c r="AB98" s="307" t="str">
        <f>IF($AB$8&gt;=DATE(2023,5,8),IF('別紙3-3_要件ﾁｪｯｸﾘｽﾄ(0508以降)'!$C$28="×","",IF(AND(踏み台シート!AB308=1,踏み台シート!AB522=1),2,IF(踏み台シート!AB308=1,1,""))),IF(AND(踏み台シート!AB308=1,踏み台シート!AB522=1),2,IF(踏み台シート!AB308=1,1,"")))</f>
        <v/>
      </c>
      <c r="AC98" s="307" t="str">
        <f>IF($AC$8&gt;=DATE(2023,5,8),IF('別紙3-3_要件ﾁｪｯｸﾘｽﾄ(0508以降)'!$C$28="×","",IF(AND(踏み台シート!AC308=1,踏み台シート!AC522=1),2,IF(踏み台シート!AC308=1,1,""))),IF(AND(踏み台シート!AC308=1,踏み台シート!AC522=1),2,IF(踏み台シート!AC308=1,1,"")))</f>
        <v/>
      </c>
      <c r="AD98" s="307" t="str">
        <f>IF($AD$8&gt;=DATE(2023,5,8),IF('別紙3-3_要件ﾁｪｯｸﾘｽﾄ(0508以降)'!$C$28="×","",IF(AND(踏み台シート!AD308=1,踏み台シート!AD522=1),2,IF(踏み台シート!AD308=1,1,""))),IF(AND(踏み台シート!AD308=1,踏み台シート!AD522=1),2,IF(踏み台シート!AD308=1,1,"")))</f>
        <v/>
      </c>
      <c r="AE98" s="307" t="str">
        <f>IF($AE$8&gt;=DATE(2023,5,8),IF('別紙3-3_要件ﾁｪｯｸﾘｽﾄ(0508以降)'!$C$28="×","",IF(AND(踏み台シート!AE308=1,踏み台シート!AE522=1),2,IF(踏み台シート!AE308=1,1,""))),IF(AND(踏み台シート!AE308=1,踏み台シート!AE522=1),2,IF(踏み台シート!AE308=1,1,"")))</f>
        <v/>
      </c>
      <c r="AF98" s="307" t="str">
        <f>IF($AF$8&gt;=DATE(2023,5,8),IF('別紙3-3_要件ﾁｪｯｸﾘｽﾄ(0508以降)'!$C$28="×","",IF(AND(踏み台シート!AF308=1,踏み台シート!AF522=1),2,IF(踏み台シート!AF308=1,1,""))),IF(AND(踏み台シート!AF308=1,踏み台シート!AF522=1),2,IF(踏み台シート!AF308=1,1,"")))</f>
        <v/>
      </c>
      <c r="AG98" s="307" t="str">
        <f>IF($AG$8&gt;=DATE(2023,5,8),IF('別紙3-3_要件ﾁｪｯｸﾘｽﾄ(0508以降)'!$C$28="×","",IF(AND(踏み台シート!AG308=1,踏み台シート!AG522=1),2,IF(踏み台シート!AG308=1,1,""))),IF(AND(踏み台シート!AG308=1,踏み台シート!AG522=1),2,IF(踏み台シート!AG308=1,1,"")))</f>
        <v/>
      </c>
      <c r="AH98" s="307" t="str">
        <f>IF($AH$8&gt;=DATE(2023,5,8),IF('別紙3-3_要件ﾁｪｯｸﾘｽﾄ(0508以降)'!$C$28="×","",IF(AND(踏み台シート!AH308=1,踏み台シート!AH522=1),2,IF(踏み台シート!AH308=1,1,""))),IF(AND(踏み台シート!AH308=1,踏み台シート!AH522=1),2,IF(踏み台シート!AH308=1,1,"")))</f>
        <v/>
      </c>
      <c r="AI98" s="307" t="str">
        <f>IF($AI$8&gt;=DATE(2023,5,8),IF('別紙3-3_要件ﾁｪｯｸﾘｽﾄ(0508以降)'!$C$28="×","",IF(AND(踏み台シート!AI308=1,踏み台シート!AI522=1),2,IF(踏み台シート!AI308=1,1,""))),IF(AND(踏み台シート!AI308=1,踏み台シート!AI522=1),2,IF(踏み台シート!AI308=1,1,"")))</f>
        <v/>
      </c>
      <c r="AJ98" s="307" t="str">
        <f>IF($AJ$8&gt;=DATE(2023,5,8),IF('別紙3-3_要件ﾁｪｯｸﾘｽﾄ(0508以降)'!$C$28="×","",IF(AND(踏み台シート!AJ308=1,踏み台シート!AJ522=1),2,IF(踏み台シート!AJ308=1,1,""))),IF(AND(踏み台シート!AJ308=1,踏み台シート!AJ522=1),2,IF(踏み台シート!AJ308=1,1,"")))</f>
        <v/>
      </c>
      <c r="AK98" s="307" t="str">
        <f>IF($AK$8&gt;=DATE(2023,5,8),IF('別紙3-3_要件ﾁｪｯｸﾘｽﾄ(0508以降)'!$C$28="×","",IF(AND(踏み台シート!AK308=1,踏み台シート!AK522=1),2,IF(踏み台シート!AK308=1,1,""))),IF(AND(踏み台シート!AK308=1,踏み台シート!AK522=1),2,IF(踏み台シート!AK308=1,1,"")))</f>
        <v/>
      </c>
      <c r="AL98" s="307" t="str">
        <f>IF($AL$8&gt;=DATE(2023,5,8),IF('別紙3-3_要件ﾁｪｯｸﾘｽﾄ(0508以降)'!$C$28="×","",IF(AND(踏み台シート!AL308=1,踏み台シート!AL522=1),2,IF(踏み台シート!AL308=1,1,""))),IF(AND(踏み台シート!AL308=1,踏み台シート!AL522=1),2,IF(踏み台シート!AL308=1,1,"")))</f>
        <v/>
      </c>
      <c r="AM98" s="307" t="str">
        <f>IF($AM$8&gt;=DATE(2023,5,8),IF('別紙3-3_要件ﾁｪｯｸﾘｽﾄ(0508以降)'!$C$28="×","",IF(AND(踏み台シート!AM308=1,踏み台シート!AM522=1),2,IF(踏み台シート!AM308=1,1,""))),IF(AND(踏み台シート!AM308=1,踏み台シート!AM522=1),2,IF(踏み台シート!AM308=1,1,"")))</f>
        <v/>
      </c>
      <c r="AN98" s="307" t="str">
        <f>IF($AN$8&gt;=DATE(2023,5,8),IF('別紙3-3_要件ﾁｪｯｸﾘｽﾄ(0508以降)'!$C$28="×","",IF(AND(踏み台シート!AN308=1,踏み台シート!AN522=1),2,IF(踏み台シート!AN308=1,1,""))),IF(AND(踏み台シート!AN308=1,踏み台シート!AN522=1),2,IF(踏み台シート!AN308=1,1,"")))</f>
        <v/>
      </c>
      <c r="AO98" s="307" t="str">
        <f>IF($AO$8&gt;=DATE(2023,5,8),IF('別紙3-3_要件ﾁｪｯｸﾘｽﾄ(0508以降)'!$C$28="×","",IF(AND(踏み台シート!AO308=1,踏み台シート!AO522=1),2,IF(踏み台シート!AO308=1,1,""))),IF(AND(踏み台シート!AO308=1,踏み台シート!AO522=1),2,IF(踏み台シート!AO308=1,1,"")))</f>
        <v/>
      </c>
      <c r="AP98" s="307" t="str">
        <f>IF($AP$8&gt;=DATE(2023,5,8),IF('別紙3-3_要件ﾁｪｯｸﾘｽﾄ(0508以降)'!$C$28="×","",IF(AND(踏み台シート!AP308=1,踏み台シート!AP522=1),2,IF(踏み台シート!AP308=1,1,""))),IF(AND(踏み台シート!AP308=1,踏み台シート!AP522=1),2,IF(踏み台シート!AP308=1,1,"")))</f>
        <v/>
      </c>
      <c r="AQ98" s="307" t="str">
        <f>IF($AQ$8&gt;=DATE(2023,5,8),IF('別紙3-3_要件ﾁｪｯｸﾘｽﾄ(0508以降)'!$C$28="×","",IF(AND(踏み台シート!AQ308=1,踏み台シート!AQ522=1),2,IF(踏み台シート!AQ308=1,1,""))),IF(AND(踏み台シート!AQ308=1,踏み台シート!AQ522=1),2,IF(踏み台シート!AQ308=1,1,"")))</f>
        <v/>
      </c>
      <c r="AR98" s="307" t="str">
        <f>IF($AR$8&gt;=DATE(2023,5,8),IF('別紙3-3_要件ﾁｪｯｸﾘｽﾄ(0508以降)'!$C$28="×","",IF(AND(踏み台シート!AR308=1,踏み台シート!AR522=1),2,IF(踏み台シート!AR308=1,1,""))),IF(AND(踏み台シート!AR308=1,踏み台シート!AR522=1),2,IF(踏み台シート!AR308=1,1,"")))</f>
        <v/>
      </c>
      <c r="AS98" s="307" t="str">
        <f>IF($AS$8&gt;=DATE(2023,5,8),IF('別紙3-3_要件ﾁｪｯｸﾘｽﾄ(0508以降)'!$C$28="×","",IF(AND(踏み台シート!AS308=1,踏み台シート!AS522=1),2,IF(踏み台シート!AS308=1,1,""))),IF(AND(踏み台シート!AS308=1,踏み台シート!AS522=1),2,IF(踏み台シート!AS308=1,1,"")))</f>
        <v/>
      </c>
      <c r="AT98" s="307" t="str">
        <f>IF($AT$8&gt;=DATE(2023,5,8),IF('別紙3-3_要件ﾁｪｯｸﾘｽﾄ(0508以降)'!$C$28="×","",IF(AND(踏み台シート!AT308=1,踏み台シート!AT522=1),2,IF(踏み台シート!AT308=1,1,""))),IF(AND(踏み台シート!AT308=1,踏み台シート!AT522=1),2,IF(踏み台シート!AT308=1,1,"")))</f>
        <v/>
      </c>
      <c r="AU98" s="307" t="str">
        <f>IF($AU$8&gt;=DATE(2023,5,8),IF('別紙3-3_要件ﾁｪｯｸﾘｽﾄ(0508以降)'!$C$28="×","",IF(AND(踏み台シート!AU308=1,踏み台シート!AU522=1),2,IF(踏み台シート!AU308=1,1,""))),IF(AND(踏み台シート!AU308=1,踏み台シート!AU522=1),2,IF(踏み台シート!AU308=1,1,"")))</f>
        <v/>
      </c>
      <c r="AV98" s="307" t="str">
        <f>IF($AV$8&gt;=DATE(2023,5,8),IF('別紙3-3_要件ﾁｪｯｸﾘｽﾄ(0508以降)'!$C$28="×","",IF(AND(踏み台シート!AV308=1,踏み台シート!AV522=1),2,IF(踏み台シート!AV308=1,1,""))),IF(AND(踏み台シート!AV308=1,踏み台シート!AV522=1),2,IF(踏み台シート!AV308=1,1,"")))</f>
        <v/>
      </c>
      <c r="AW98" s="307" t="str">
        <f>IF($AW$8&gt;=DATE(2023,5,8),IF('別紙3-3_要件ﾁｪｯｸﾘｽﾄ(0508以降)'!$C$28="×","",IF(AND(踏み台シート!AW308=1,踏み台シート!AW522=1),2,IF(踏み台シート!AW308=1,1,""))),IF(AND(踏み台シート!AW308=1,踏み台シート!AW522=1),2,IF(踏み台シート!AW308=1,1,"")))</f>
        <v/>
      </c>
      <c r="AX98" s="307" t="str">
        <f>IF($AX$8&gt;=DATE(2023,5,8),IF('別紙3-3_要件ﾁｪｯｸﾘｽﾄ(0508以降)'!$C$28="×","",IF(AND(踏み台シート!AX308=1,踏み台シート!AX522=1),2,IF(踏み台シート!AX308=1,1,""))),IF(AND(踏み台シート!AX308=1,踏み台シート!AX522=1),2,IF(踏み台シート!AX308=1,1,"")))</f>
        <v/>
      </c>
      <c r="AY98" s="307" t="str">
        <f>IF($AY$8&gt;=DATE(2023,5,8),IF('別紙3-3_要件ﾁｪｯｸﾘｽﾄ(0508以降)'!$C$28="×","",IF(AND(踏み台シート!AY308=1,踏み台シート!AY522=1),2,IF(踏み台シート!AY308=1,1,""))),IF(AND(踏み台シート!AY308=1,踏み台シート!AY522=1),2,IF(踏み台シート!AY308=1,1,"")))</f>
        <v/>
      </c>
      <c r="AZ98" s="307" t="str">
        <f>IF($AZ$8&gt;=DATE(2023,5,8),IF('別紙3-3_要件ﾁｪｯｸﾘｽﾄ(0508以降)'!$C$28="×","",IF(AND(踏み台シート!AZ308=1,踏み台シート!AZ522=1),2,IF(踏み台シート!AZ308=1,1,""))),IF(AND(踏み台シート!AZ308=1,踏み台シート!AZ522=1),2,IF(踏み台シート!AZ308=1,1,"")))</f>
        <v/>
      </c>
      <c r="BA98" s="307" t="str">
        <f>IF($BA$8&gt;=DATE(2023,5,8),IF('別紙3-3_要件ﾁｪｯｸﾘｽﾄ(0508以降)'!$C$28="×","",IF(AND(踏み台シート!BA308=1,踏み台シート!BA522=1),2,IF(踏み台シート!BA308=1,1,""))),IF(AND(踏み台シート!BA308=1,踏み台シート!BA522=1),2,IF(踏み台シート!BA308=1,1,"")))</f>
        <v/>
      </c>
      <c r="BB98" s="311" t="str">
        <f t="shared" si="10"/>
        <v/>
      </c>
      <c r="BC98" s="300" t="str">
        <f t="shared" si="11"/>
        <v/>
      </c>
      <c r="BD98" s="300" t="str">
        <f t="shared" si="12"/>
        <v/>
      </c>
    </row>
    <row r="99" spans="1:56" ht="24" hidden="1" customHeight="1">
      <c r="A99" s="307" t="str">
        <f t="shared" si="13"/>
        <v/>
      </c>
      <c r="B99" s="313" t="str">
        <f>IF('別紙3-1_区分⑤所要額内訳'!B101="","",'別紙3-1_区分⑤所要額内訳'!B101)</f>
        <v/>
      </c>
      <c r="C99" s="307" t="str">
        <f>IF('別紙3-1_区分⑤所要額内訳'!C101="","",'別紙3-1_区分⑤所要額内訳'!C101)</f>
        <v/>
      </c>
      <c r="D99" s="307">
        <f>IF($D$8&gt;=DATE(2023,5,8),IF('別紙3-3_要件ﾁｪｯｸﾘｽﾄ(0508以降)'!$C$28="×","",IF(AND(踏み台シート!D309=1,踏み台シート!D523=1),2,IF(踏み台シート!D309=1,1,""))),IF(AND(踏み台シート!D309=1,踏み台シート!D523=1),2,IF(踏み台シート!D309=1,1,"")))</f>
        <v>1</v>
      </c>
      <c r="E99" s="307" t="str">
        <f>IF($E$8&gt;=DATE(2023,5,8),IF('別紙3-3_要件ﾁｪｯｸﾘｽﾄ(0508以降)'!$C$28="×","",IF(AND(踏み台シート!E309=1,踏み台シート!E523=1),2,IF(踏み台シート!E309=1,1,""))),IF(AND(踏み台シート!E309=1,踏み台シート!E523=1),2,IF(踏み台シート!E309=1,1,"")))</f>
        <v/>
      </c>
      <c r="F99" s="307" t="str">
        <f>IF($F$8&gt;=DATE(2023,5,8),IF('別紙3-3_要件ﾁｪｯｸﾘｽﾄ(0508以降)'!$C$28="×","",IF(AND(踏み台シート!F309=1,踏み台シート!F523=1),2,IF(踏み台シート!F309=1,1,""))),IF(AND(踏み台シート!F309=1,踏み台シート!F523=1),2,IF(踏み台シート!F309=1,1,"")))</f>
        <v/>
      </c>
      <c r="G99" s="307" t="str">
        <f>IF($G$8&gt;=DATE(2023,5,8),IF('別紙3-3_要件ﾁｪｯｸﾘｽﾄ(0508以降)'!$C$28="×","",IF(AND(踏み台シート!G309=1,踏み台シート!G523=1),2,IF(踏み台シート!G309=1,1,""))),IF(AND(踏み台シート!G309=1,踏み台シート!G523=1),2,IF(踏み台シート!G309=1,1,"")))</f>
        <v/>
      </c>
      <c r="H99" s="307" t="str">
        <f>IF($H$8&gt;=DATE(2023,5,8),IF('別紙3-3_要件ﾁｪｯｸﾘｽﾄ(0508以降)'!$C$28="×","",IF(AND(踏み台シート!H309=1,踏み台シート!H523=1),2,IF(踏み台シート!H309=1,1,""))),IF(AND(踏み台シート!H309=1,踏み台シート!H523=1),2,IF(踏み台シート!H309=1,1,"")))</f>
        <v/>
      </c>
      <c r="I99" s="307" t="str">
        <f>IF($I$8&gt;=DATE(2023,5,8),IF('別紙3-3_要件ﾁｪｯｸﾘｽﾄ(0508以降)'!$C$28="×","",IF(AND(踏み台シート!I309=1,踏み台シート!I523=1),2,IF(踏み台シート!I309=1,1,""))),IF(AND(踏み台シート!I309=1,踏み台シート!I523=1),2,IF(踏み台シート!I309=1,1,"")))</f>
        <v/>
      </c>
      <c r="J99" s="307" t="str">
        <f>IF($J$8&gt;=DATE(2023,5,8),IF('別紙3-3_要件ﾁｪｯｸﾘｽﾄ(0508以降)'!$C$28="×","",IF(AND(踏み台シート!J309=1,踏み台シート!J523=1),2,IF(踏み台シート!J309=1,1,""))),IF(AND(踏み台シート!J309=1,踏み台シート!J523=1),2,IF(踏み台シート!J309=1,1,"")))</f>
        <v/>
      </c>
      <c r="K99" s="307" t="str">
        <f>IF($K$8&gt;=DATE(2023,5,8),IF('別紙3-3_要件ﾁｪｯｸﾘｽﾄ(0508以降)'!$C$28="×","",IF(AND(踏み台シート!K309=1,踏み台シート!K523=1),2,IF(踏み台シート!K309=1,1,""))),IF(AND(踏み台シート!K309=1,踏み台シート!K523=1),2,IF(踏み台シート!K309=1,1,"")))</f>
        <v/>
      </c>
      <c r="L99" s="307" t="str">
        <f>IF($L$8&gt;=DATE(2023,5,8),IF('別紙3-3_要件ﾁｪｯｸﾘｽﾄ(0508以降)'!$C$28="×","",IF(AND(踏み台シート!L309=1,踏み台シート!L523=1),2,IF(踏み台シート!L309=1,1,""))),IF(AND(踏み台シート!L309=1,踏み台シート!L523=1),2,IF(踏み台シート!L309=1,1,"")))</f>
        <v/>
      </c>
      <c r="M99" s="307" t="str">
        <f>IF($M$8&gt;=DATE(2023,5,8),IF('別紙3-3_要件ﾁｪｯｸﾘｽﾄ(0508以降)'!$C$28="×","",IF(AND(踏み台シート!M309=1,踏み台シート!M523=1),2,IF(踏み台シート!M309=1,1,""))),IF(AND(踏み台シート!M309=1,踏み台シート!M523=1),2,IF(踏み台シート!M309=1,1,"")))</f>
        <v/>
      </c>
      <c r="N99" s="307" t="str">
        <f>IF($N$8&gt;=DATE(2023,5,8),IF('別紙3-3_要件ﾁｪｯｸﾘｽﾄ(0508以降)'!$C$28="×","",IF(AND(踏み台シート!N309=1,踏み台シート!N523=1),2,IF(踏み台シート!N309=1,1,""))),IF(AND(踏み台シート!N309=1,踏み台シート!N523=1),2,IF(踏み台シート!N309=1,1,"")))</f>
        <v/>
      </c>
      <c r="O99" s="307" t="str">
        <f>IF($O$8&gt;=DATE(2023,5,8),IF('別紙3-3_要件ﾁｪｯｸﾘｽﾄ(0508以降)'!$C$28="×","",IF(AND(踏み台シート!O309=1,踏み台シート!O523=1),2,IF(踏み台シート!O309=1,1,""))),IF(AND(踏み台シート!O309=1,踏み台シート!O523=1),2,IF(踏み台シート!O309=1,1,"")))</f>
        <v/>
      </c>
      <c r="P99" s="307" t="str">
        <f>IF($P$8&gt;=DATE(2023,5,8),IF('別紙3-3_要件ﾁｪｯｸﾘｽﾄ(0508以降)'!$C$28="×","",IF(AND(踏み台シート!P309=1,踏み台シート!P523=1),2,IF(踏み台シート!P309=1,1,""))),IF(AND(踏み台シート!P309=1,踏み台シート!P523=1),2,IF(踏み台シート!P309=1,1,"")))</f>
        <v/>
      </c>
      <c r="Q99" s="307" t="str">
        <f>IF($Q$8&gt;=DATE(2023,5,8),IF('別紙3-3_要件ﾁｪｯｸﾘｽﾄ(0508以降)'!$C$28="×","",IF(AND(踏み台シート!Q309=1,踏み台シート!Q523=1),2,IF(踏み台シート!Q309=1,1,""))),IF(AND(踏み台シート!Q309=1,踏み台シート!Q523=1),2,IF(踏み台シート!Q309=1,1,"")))</f>
        <v/>
      </c>
      <c r="R99" s="307" t="str">
        <f>IF($R$8&gt;=DATE(2023,5,8),IF('別紙3-3_要件ﾁｪｯｸﾘｽﾄ(0508以降)'!$C$28="×","",IF(AND(踏み台シート!R309=1,踏み台シート!R523=1),2,IF(踏み台シート!R309=1,1,""))),IF(AND(踏み台シート!R309=1,踏み台シート!R523=1),2,IF(踏み台シート!R309=1,1,"")))</f>
        <v/>
      </c>
      <c r="S99" s="307" t="str">
        <f>IF($S$8&gt;=DATE(2023,5,8),IF('別紙3-3_要件ﾁｪｯｸﾘｽﾄ(0508以降)'!$C$28="×","",IF(AND(踏み台シート!S309=1,踏み台シート!S523=1),2,IF(踏み台シート!S309=1,1,""))),IF(AND(踏み台シート!S309=1,踏み台シート!S523=1),2,IF(踏み台シート!S309=1,1,"")))</f>
        <v/>
      </c>
      <c r="T99" s="307" t="str">
        <f>IF($T$8&gt;=DATE(2023,5,8),IF('別紙3-3_要件ﾁｪｯｸﾘｽﾄ(0508以降)'!$C$28="×","",IF(AND(踏み台シート!T309=1,踏み台シート!T523=1),2,IF(踏み台シート!T309=1,1,""))),IF(AND(踏み台シート!T309=1,踏み台シート!T523=1),2,IF(踏み台シート!T309=1,1,"")))</f>
        <v/>
      </c>
      <c r="U99" s="307" t="str">
        <f>IF($U$8&gt;=DATE(2023,5,8),IF('別紙3-3_要件ﾁｪｯｸﾘｽﾄ(0508以降)'!$C$28="×","",IF(AND(踏み台シート!U309=1,踏み台シート!U523=1),2,IF(踏み台シート!U309=1,1,""))),IF(AND(踏み台シート!U309=1,踏み台シート!U523=1),2,IF(踏み台シート!U309=1,1,"")))</f>
        <v/>
      </c>
      <c r="V99" s="307" t="str">
        <f>IF($V$8&gt;=DATE(2023,5,8),IF('別紙3-3_要件ﾁｪｯｸﾘｽﾄ(0508以降)'!$C$28="×","",IF(AND(踏み台シート!V309=1,踏み台シート!V523=1),2,IF(踏み台シート!V309=1,1,""))),IF(AND(踏み台シート!V309=1,踏み台シート!V523=1),2,IF(踏み台シート!V309=1,1,"")))</f>
        <v/>
      </c>
      <c r="W99" s="307" t="str">
        <f>IF($W$8&gt;=DATE(2023,5,8),IF('別紙3-3_要件ﾁｪｯｸﾘｽﾄ(0508以降)'!$C$28="×","",IF(AND(踏み台シート!W309=1,踏み台シート!W523=1),2,IF(踏み台シート!W309=1,1,""))),IF(AND(踏み台シート!W309=1,踏み台シート!W523=1),2,IF(踏み台シート!W309=1,1,"")))</f>
        <v/>
      </c>
      <c r="X99" s="307" t="str">
        <f>IF($X$8&gt;=DATE(2023,5,8),IF('別紙3-3_要件ﾁｪｯｸﾘｽﾄ(0508以降)'!$C$28="×","",IF(AND(踏み台シート!X309=1,踏み台シート!X523=1),2,IF(踏み台シート!X309=1,1,""))),IF(AND(踏み台シート!X309=1,踏み台シート!X523=1),2,IF(踏み台シート!X309=1,1,"")))</f>
        <v/>
      </c>
      <c r="Y99" s="307" t="str">
        <f>IF($Y$8&gt;=DATE(2023,5,8),IF('別紙3-3_要件ﾁｪｯｸﾘｽﾄ(0508以降)'!$C$28="×","",IF(AND(踏み台シート!Y309=1,踏み台シート!Y523=1),2,IF(踏み台シート!Y309=1,1,""))),IF(AND(踏み台シート!Y309=1,踏み台シート!Y523=1),2,IF(踏み台シート!Y309=1,1,"")))</f>
        <v/>
      </c>
      <c r="Z99" s="307" t="str">
        <f>IF($Z$8&gt;=DATE(2023,5,8),IF('別紙3-3_要件ﾁｪｯｸﾘｽﾄ(0508以降)'!$C$28="×","",IF(AND(踏み台シート!Z309=1,踏み台シート!Z523=1),2,IF(踏み台シート!Z309=1,1,""))),IF(AND(踏み台シート!Z309=1,踏み台シート!Z523=1),2,IF(踏み台シート!Z309=1,1,"")))</f>
        <v/>
      </c>
      <c r="AA99" s="307" t="str">
        <f>IF($AA$8&gt;=DATE(2023,5,8),IF('別紙3-3_要件ﾁｪｯｸﾘｽﾄ(0508以降)'!$C$28="×","",IF(AND(踏み台シート!AA309=1,踏み台シート!AA523=1),2,IF(踏み台シート!AA309=1,1,""))),IF(AND(踏み台シート!AA309=1,踏み台シート!AA523=1),2,IF(踏み台シート!AA309=1,1,"")))</f>
        <v/>
      </c>
      <c r="AB99" s="307" t="str">
        <f>IF($AB$8&gt;=DATE(2023,5,8),IF('別紙3-3_要件ﾁｪｯｸﾘｽﾄ(0508以降)'!$C$28="×","",IF(AND(踏み台シート!AB309=1,踏み台シート!AB523=1),2,IF(踏み台シート!AB309=1,1,""))),IF(AND(踏み台シート!AB309=1,踏み台シート!AB523=1),2,IF(踏み台シート!AB309=1,1,"")))</f>
        <v/>
      </c>
      <c r="AC99" s="307" t="str">
        <f>IF($AC$8&gt;=DATE(2023,5,8),IF('別紙3-3_要件ﾁｪｯｸﾘｽﾄ(0508以降)'!$C$28="×","",IF(AND(踏み台シート!AC309=1,踏み台シート!AC523=1),2,IF(踏み台シート!AC309=1,1,""))),IF(AND(踏み台シート!AC309=1,踏み台シート!AC523=1),2,IF(踏み台シート!AC309=1,1,"")))</f>
        <v/>
      </c>
      <c r="AD99" s="307" t="str">
        <f>IF($AD$8&gt;=DATE(2023,5,8),IF('別紙3-3_要件ﾁｪｯｸﾘｽﾄ(0508以降)'!$C$28="×","",IF(AND(踏み台シート!AD309=1,踏み台シート!AD523=1),2,IF(踏み台シート!AD309=1,1,""))),IF(AND(踏み台シート!AD309=1,踏み台シート!AD523=1),2,IF(踏み台シート!AD309=1,1,"")))</f>
        <v/>
      </c>
      <c r="AE99" s="307" t="str">
        <f>IF($AE$8&gt;=DATE(2023,5,8),IF('別紙3-3_要件ﾁｪｯｸﾘｽﾄ(0508以降)'!$C$28="×","",IF(AND(踏み台シート!AE309=1,踏み台シート!AE523=1),2,IF(踏み台シート!AE309=1,1,""))),IF(AND(踏み台シート!AE309=1,踏み台シート!AE523=1),2,IF(踏み台シート!AE309=1,1,"")))</f>
        <v/>
      </c>
      <c r="AF99" s="307" t="str">
        <f>IF($AF$8&gt;=DATE(2023,5,8),IF('別紙3-3_要件ﾁｪｯｸﾘｽﾄ(0508以降)'!$C$28="×","",IF(AND(踏み台シート!AF309=1,踏み台シート!AF523=1),2,IF(踏み台シート!AF309=1,1,""))),IF(AND(踏み台シート!AF309=1,踏み台シート!AF523=1),2,IF(踏み台シート!AF309=1,1,"")))</f>
        <v/>
      </c>
      <c r="AG99" s="307" t="str">
        <f>IF($AG$8&gt;=DATE(2023,5,8),IF('別紙3-3_要件ﾁｪｯｸﾘｽﾄ(0508以降)'!$C$28="×","",IF(AND(踏み台シート!AG309=1,踏み台シート!AG523=1),2,IF(踏み台シート!AG309=1,1,""))),IF(AND(踏み台シート!AG309=1,踏み台シート!AG523=1),2,IF(踏み台シート!AG309=1,1,"")))</f>
        <v/>
      </c>
      <c r="AH99" s="307" t="str">
        <f>IF($AH$8&gt;=DATE(2023,5,8),IF('別紙3-3_要件ﾁｪｯｸﾘｽﾄ(0508以降)'!$C$28="×","",IF(AND(踏み台シート!AH309=1,踏み台シート!AH523=1),2,IF(踏み台シート!AH309=1,1,""))),IF(AND(踏み台シート!AH309=1,踏み台シート!AH523=1),2,IF(踏み台シート!AH309=1,1,"")))</f>
        <v/>
      </c>
      <c r="AI99" s="307" t="str">
        <f>IF($AI$8&gt;=DATE(2023,5,8),IF('別紙3-3_要件ﾁｪｯｸﾘｽﾄ(0508以降)'!$C$28="×","",IF(AND(踏み台シート!AI309=1,踏み台シート!AI523=1),2,IF(踏み台シート!AI309=1,1,""))),IF(AND(踏み台シート!AI309=1,踏み台シート!AI523=1),2,IF(踏み台シート!AI309=1,1,"")))</f>
        <v/>
      </c>
      <c r="AJ99" s="307" t="str">
        <f>IF($AJ$8&gt;=DATE(2023,5,8),IF('別紙3-3_要件ﾁｪｯｸﾘｽﾄ(0508以降)'!$C$28="×","",IF(AND(踏み台シート!AJ309=1,踏み台シート!AJ523=1),2,IF(踏み台シート!AJ309=1,1,""))),IF(AND(踏み台シート!AJ309=1,踏み台シート!AJ523=1),2,IF(踏み台シート!AJ309=1,1,"")))</f>
        <v/>
      </c>
      <c r="AK99" s="307" t="str">
        <f>IF($AK$8&gt;=DATE(2023,5,8),IF('別紙3-3_要件ﾁｪｯｸﾘｽﾄ(0508以降)'!$C$28="×","",IF(AND(踏み台シート!AK309=1,踏み台シート!AK523=1),2,IF(踏み台シート!AK309=1,1,""))),IF(AND(踏み台シート!AK309=1,踏み台シート!AK523=1),2,IF(踏み台シート!AK309=1,1,"")))</f>
        <v/>
      </c>
      <c r="AL99" s="307" t="str">
        <f>IF($AL$8&gt;=DATE(2023,5,8),IF('別紙3-3_要件ﾁｪｯｸﾘｽﾄ(0508以降)'!$C$28="×","",IF(AND(踏み台シート!AL309=1,踏み台シート!AL523=1),2,IF(踏み台シート!AL309=1,1,""))),IF(AND(踏み台シート!AL309=1,踏み台シート!AL523=1),2,IF(踏み台シート!AL309=1,1,"")))</f>
        <v/>
      </c>
      <c r="AM99" s="307" t="str">
        <f>IF($AM$8&gt;=DATE(2023,5,8),IF('別紙3-3_要件ﾁｪｯｸﾘｽﾄ(0508以降)'!$C$28="×","",IF(AND(踏み台シート!AM309=1,踏み台シート!AM523=1),2,IF(踏み台シート!AM309=1,1,""))),IF(AND(踏み台シート!AM309=1,踏み台シート!AM523=1),2,IF(踏み台シート!AM309=1,1,"")))</f>
        <v/>
      </c>
      <c r="AN99" s="307" t="str">
        <f>IF($AN$8&gt;=DATE(2023,5,8),IF('別紙3-3_要件ﾁｪｯｸﾘｽﾄ(0508以降)'!$C$28="×","",IF(AND(踏み台シート!AN309=1,踏み台シート!AN523=1),2,IF(踏み台シート!AN309=1,1,""))),IF(AND(踏み台シート!AN309=1,踏み台シート!AN523=1),2,IF(踏み台シート!AN309=1,1,"")))</f>
        <v/>
      </c>
      <c r="AO99" s="307" t="str">
        <f>IF($AO$8&gt;=DATE(2023,5,8),IF('別紙3-3_要件ﾁｪｯｸﾘｽﾄ(0508以降)'!$C$28="×","",IF(AND(踏み台シート!AO309=1,踏み台シート!AO523=1),2,IF(踏み台シート!AO309=1,1,""))),IF(AND(踏み台シート!AO309=1,踏み台シート!AO523=1),2,IF(踏み台シート!AO309=1,1,"")))</f>
        <v/>
      </c>
      <c r="AP99" s="307" t="str">
        <f>IF($AP$8&gt;=DATE(2023,5,8),IF('別紙3-3_要件ﾁｪｯｸﾘｽﾄ(0508以降)'!$C$28="×","",IF(AND(踏み台シート!AP309=1,踏み台シート!AP523=1),2,IF(踏み台シート!AP309=1,1,""))),IF(AND(踏み台シート!AP309=1,踏み台シート!AP523=1),2,IF(踏み台シート!AP309=1,1,"")))</f>
        <v/>
      </c>
      <c r="AQ99" s="307" t="str">
        <f>IF($AQ$8&gt;=DATE(2023,5,8),IF('別紙3-3_要件ﾁｪｯｸﾘｽﾄ(0508以降)'!$C$28="×","",IF(AND(踏み台シート!AQ309=1,踏み台シート!AQ523=1),2,IF(踏み台シート!AQ309=1,1,""))),IF(AND(踏み台シート!AQ309=1,踏み台シート!AQ523=1),2,IF(踏み台シート!AQ309=1,1,"")))</f>
        <v/>
      </c>
      <c r="AR99" s="307" t="str">
        <f>IF($AR$8&gt;=DATE(2023,5,8),IF('別紙3-3_要件ﾁｪｯｸﾘｽﾄ(0508以降)'!$C$28="×","",IF(AND(踏み台シート!AR309=1,踏み台シート!AR523=1),2,IF(踏み台シート!AR309=1,1,""))),IF(AND(踏み台シート!AR309=1,踏み台シート!AR523=1),2,IF(踏み台シート!AR309=1,1,"")))</f>
        <v/>
      </c>
      <c r="AS99" s="307" t="str">
        <f>IF($AS$8&gt;=DATE(2023,5,8),IF('別紙3-3_要件ﾁｪｯｸﾘｽﾄ(0508以降)'!$C$28="×","",IF(AND(踏み台シート!AS309=1,踏み台シート!AS523=1),2,IF(踏み台シート!AS309=1,1,""))),IF(AND(踏み台シート!AS309=1,踏み台シート!AS523=1),2,IF(踏み台シート!AS309=1,1,"")))</f>
        <v/>
      </c>
      <c r="AT99" s="307" t="str">
        <f>IF($AT$8&gt;=DATE(2023,5,8),IF('別紙3-3_要件ﾁｪｯｸﾘｽﾄ(0508以降)'!$C$28="×","",IF(AND(踏み台シート!AT309=1,踏み台シート!AT523=1),2,IF(踏み台シート!AT309=1,1,""))),IF(AND(踏み台シート!AT309=1,踏み台シート!AT523=1),2,IF(踏み台シート!AT309=1,1,"")))</f>
        <v/>
      </c>
      <c r="AU99" s="307" t="str">
        <f>IF($AU$8&gt;=DATE(2023,5,8),IF('別紙3-3_要件ﾁｪｯｸﾘｽﾄ(0508以降)'!$C$28="×","",IF(AND(踏み台シート!AU309=1,踏み台シート!AU523=1),2,IF(踏み台シート!AU309=1,1,""))),IF(AND(踏み台シート!AU309=1,踏み台シート!AU523=1),2,IF(踏み台シート!AU309=1,1,"")))</f>
        <v/>
      </c>
      <c r="AV99" s="307" t="str">
        <f>IF($AV$8&gt;=DATE(2023,5,8),IF('別紙3-3_要件ﾁｪｯｸﾘｽﾄ(0508以降)'!$C$28="×","",IF(AND(踏み台シート!AV309=1,踏み台シート!AV523=1),2,IF(踏み台シート!AV309=1,1,""))),IF(AND(踏み台シート!AV309=1,踏み台シート!AV523=1),2,IF(踏み台シート!AV309=1,1,"")))</f>
        <v/>
      </c>
      <c r="AW99" s="307" t="str">
        <f>IF($AW$8&gt;=DATE(2023,5,8),IF('別紙3-3_要件ﾁｪｯｸﾘｽﾄ(0508以降)'!$C$28="×","",IF(AND(踏み台シート!AW309=1,踏み台シート!AW523=1),2,IF(踏み台シート!AW309=1,1,""))),IF(AND(踏み台シート!AW309=1,踏み台シート!AW523=1),2,IF(踏み台シート!AW309=1,1,"")))</f>
        <v/>
      </c>
      <c r="AX99" s="307" t="str">
        <f>IF($AX$8&gt;=DATE(2023,5,8),IF('別紙3-3_要件ﾁｪｯｸﾘｽﾄ(0508以降)'!$C$28="×","",IF(AND(踏み台シート!AX309=1,踏み台シート!AX523=1),2,IF(踏み台シート!AX309=1,1,""))),IF(AND(踏み台シート!AX309=1,踏み台シート!AX523=1),2,IF(踏み台シート!AX309=1,1,"")))</f>
        <v/>
      </c>
      <c r="AY99" s="307" t="str">
        <f>IF($AY$8&gt;=DATE(2023,5,8),IF('別紙3-3_要件ﾁｪｯｸﾘｽﾄ(0508以降)'!$C$28="×","",IF(AND(踏み台シート!AY309=1,踏み台シート!AY523=1),2,IF(踏み台シート!AY309=1,1,""))),IF(AND(踏み台シート!AY309=1,踏み台シート!AY523=1),2,IF(踏み台シート!AY309=1,1,"")))</f>
        <v/>
      </c>
      <c r="AZ99" s="307" t="str">
        <f>IF($AZ$8&gt;=DATE(2023,5,8),IF('別紙3-3_要件ﾁｪｯｸﾘｽﾄ(0508以降)'!$C$28="×","",IF(AND(踏み台シート!AZ309=1,踏み台シート!AZ523=1),2,IF(踏み台シート!AZ309=1,1,""))),IF(AND(踏み台シート!AZ309=1,踏み台シート!AZ523=1),2,IF(踏み台シート!AZ309=1,1,"")))</f>
        <v/>
      </c>
      <c r="BA99" s="307" t="str">
        <f>IF($BA$8&gt;=DATE(2023,5,8),IF('別紙3-3_要件ﾁｪｯｸﾘｽﾄ(0508以降)'!$C$28="×","",IF(AND(踏み台シート!BA309=1,踏み台シート!BA523=1),2,IF(踏み台シート!BA309=1,1,""))),IF(AND(踏み台シート!BA309=1,踏み台シート!BA523=1),2,IF(踏み台シート!BA309=1,1,"")))</f>
        <v/>
      </c>
      <c r="BB99" s="311" t="str">
        <f t="shared" si="10"/>
        <v/>
      </c>
      <c r="BC99" s="300" t="str">
        <f t="shared" si="11"/>
        <v/>
      </c>
      <c r="BD99" s="300" t="str">
        <f t="shared" si="12"/>
        <v/>
      </c>
    </row>
    <row r="100" spans="1:56" ht="24" hidden="1" customHeight="1">
      <c r="A100" s="307" t="str">
        <f t="shared" si="13"/>
        <v/>
      </c>
      <c r="B100" s="313" t="str">
        <f>IF('別紙3-1_区分⑤所要額内訳'!B102="","",'別紙3-1_区分⑤所要額内訳'!B102)</f>
        <v/>
      </c>
      <c r="C100" s="307" t="str">
        <f>IF('別紙3-1_区分⑤所要額内訳'!C102="","",'別紙3-1_区分⑤所要額内訳'!C102)</f>
        <v/>
      </c>
      <c r="D100" s="307">
        <f>IF($D$8&gt;=DATE(2023,5,8),IF('別紙3-3_要件ﾁｪｯｸﾘｽﾄ(0508以降)'!$C$28="×","",IF(AND(踏み台シート!D310=1,踏み台シート!D524=1),2,IF(踏み台シート!D310=1,1,""))),IF(AND(踏み台シート!D310=1,踏み台シート!D524=1),2,IF(踏み台シート!D310=1,1,"")))</f>
        <v>1</v>
      </c>
      <c r="E100" s="307" t="str">
        <f>IF($E$8&gt;=DATE(2023,5,8),IF('別紙3-3_要件ﾁｪｯｸﾘｽﾄ(0508以降)'!$C$28="×","",IF(AND(踏み台シート!E310=1,踏み台シート!E524=1),2,IF(踏み台シート!E310=1,1,""))),IF(AND(踏み台シート!E310=1,踏み台シート!E524=1),2,IF(踏み台シート!E310=1,1,"")))</f>
        <v/>
      </c>
      <c r="F100" s="307" t="str">
        <f>IF($F$8&gt;=DATE(2023,5,8),IF('別紙3-3_要件ﾁｪｯｸﾘｽﾄ(0508以降)'!$C$28="×","",IF(AND(踏み台シート!F310=1,踏み台シート!F524=1),2,IF(踏み台シート!F310=1,1,""))),IF(AND(踏み台シート!F310=1,踏み台シート!F524=1),2,IF(踏み台シート!F310=1,1,"")))</f>
        <v/>
      </c>
      <c r="G100" s="307" t="str">
        <f>IF($G$8&gt;=DATE(2023,5,8),IF('別紙3-3_要件ﾁｪｯｸﾘｽﾄ(0508以降)'!$C$28="×","",IF(AND(踏み台シート!G310=1,踏み台シート!G524=1),2,IF(踏み台シート!G310=1,1,""))),IF(AND(踏み台シート!G310=1,踏み台シート!G524=1),2,IF(踏み台シート!G310=1,1,"")))</f>
        <v/>
      </c>
      <c r="H100" s="307" t="str">
        <f>IF($H$8&gt;=DATE(2023,5,8),IF('別紙3-3_要件ﾁｪｯｸﾘｽﾄ(0508以降)'!$C$28="×","",IF(AND(踏み台シート!H310=1,踏み台シート!H524=1),2,IF(踏み台シート!H310=1,1,""))),IF(AND(踏み台シート!H310=1,踏み台シート!H524=1),2,IF(踏み台シート!H310=1,1,"")))</f>
        <v/>
      </c>
      <c r="I100" s="307" t="str">
        <f>IF($I$8&gt;=DATE(2023,5,8),IF('別紙3-3_要件ﾁｪｯｸﾘｽﾄ(0508以降)'!$C$28="×","",IF(AND(踏み台シート!I310=1,踏み台シート!I524=1),2,IF(踏み台シート!I310=1,1,""))),IF(AND(踏み台シート!I310=1,踏み台シート!I524=1),2,IF(踏み台シート!I310=1,1,"")))</f>
        <v/>
      </c>
      <c r="J100" s="307" t="str">
        <f>IF($J$8&gt;=DATE(2023,5,8),IF('別紙3-3_要件ﾁｪｯｸﾘｽﾄ(0508以降)'!$C$28="×","",IF(AND(踏み台シート!J310=1,踏み台シート!J524=1),2,IF(踏み台シート!J310=1,1,""))),IF(AND(踏み台シート!J310=1,踏み台シート!J524=1),2,IF(踏み台シート!J310=1,1,"")))</f>
        <v/>
      </c>
      <c r="K100" s="307" t="str">
        <f>IF($K$8&gt;=DATE(2023,5,8),IF('別紙3-3_要件ﾁｪｯｸﾘｽﾄ(0508以降)'!$C$28="×","",IF(AND(踏み台シート!K310=1,踏み台シート!K524=1),2,IF(踏み台シート!K310=1,1,""))),IF(AND(踏み台シート!K310=1,踏み台シート!K524=1),2,IF(踏み台シート!K310=1,1,"")))</f>
        <v/>
      </c>
      <c r="L100" s="307" t="str">
        <f>IF($L$8&gt;=DATE(2023,5,8),IF('別紙3-3_要件ﾁｪｯｸﾘｽﾄ(0508以降)'!$C$28="×","",IF(AND(踏み台シート!L310=1,踏み台シート!L524=1),2,IF(踏み台シート!L310=1,1,""))),IF(AND(踏み台シート!L310=1,踏み台シート!L524=1),2,IF(踏み台シート!L310=1,1,"")))</f>
        <v/>
      </c>
      <c r="M100" s="307" t="str">
        <f>IF($M$8&gt;=DATE(2023,5,8),IF('別紙3-3_要件ﾁｪｯｸﾘｽﾄ(0508以降)'!$C$28="×","",IF(AND(踏み台シート!M310=1,踏み台シート!M524=1),2,IF(踏み台シート!M310=1,1,""))),IF(AND(踏み台シート!M310=1,踏み台シート!M524=1),2,IF(踏み台シート!M310=1,1,"")))</f>
        <v/>
      </c>
      <c r="N100" s="307" t="str">
        <f>IF($N$8&gt;=DATE(2023,5,8),IF('別紙3-3_要件ﾁｪｯｸﾘｽﾄ(0508以降)'!$C$28="×","",IF(AND(踏み台シート!N310=1,踏み台シート!N524=1),2,IF(踏み台シート!N310=1,1,""))),IF(AND(踏み台シート!N310=1,踏み台シート!N524=1),2,IF(踏み台シート!N310=1,1,"")))</f>
        <v/>
      </c>
      <c r="O100" s="307" t="str">
        <f>IF($O$8&gt;=DATE(2023,5,8),IF('別紙3-3_要件ﾁｪｯｸﾘｽﾄ(0508以降)'!$C$28="×","",IF(AND(踏み台シート!O310=1,踏み台シート!O524=1),2,IF(踏み台シート!O310=1,1,""))),IF(AND(踏み台シート!O310=1,踏み台シート!O524=1),2,IF(踏み台シート!O310=1,1,"")))</f>
        <v/>
      </c>
      <c r="P100" s="307" t="str">
        <f>IF($P$8&gt;=DATE(2023,5,8),IF('別紙3-3_要件ﾁｪｯｸﾘｽﾄ(0508以降)'!$C$28="×","",IF(AND(踏み台シート!P310=1,踏み台シート!P524=1),2,IF(踏み台シート!P310=1,1,""))),IF(AND(踏み台シート!P310=1,踏み台シート!P524=1),2,IF(踏み台シート!P310=1,1,"")))</f>
        <v/>
      </c>
      <c r="Q100" s="307" t="str">
        <f>IF($Q$8&gt;=DATE(2023,5,8),IF('別紙3-3_要件ﾁｪｯｸﾘｽﾄ(0508以降)'!$C$28="×","",IF(AND(踏み台シート!Q310=1,踏み台シート!Q524=1),2,IF(踏み台シート!Q310=1,1,""))),IF(AND(踏み台シート!Q310=1,踏み台シート!Q524=1),2,IF(踏み台シート!Q310=1,1,"")))</f>
        <v/>
      </c>
      <c r="R100" s="307" t="str">
        <f>IF($R$8&gt;=DATE(2023,5,8),IF('別紙3-3_要件ﾁｪｯｸﾘｽﾄ(0508以降)'!$C$28="×","",IF(AND(踏み台シート!R310=1,踏み台シート!R524=1),2,IF(踏み台シート!R310=1,1,""))),IF(AND(踏み台シート!R310=1,踏み台シート!R524=1),2,IF(踏み台シート!R310=1,1,"")))</f>
        <v/>
      </c>
      <c r="S100" s="307" t="str">
        <f>IF($S$8&gt;=DATE(2023,5,8),IF('別紙3-3_要件ﾁｪｯｸﾘｽﾄ(0508以降)'!$C$28="×","",IF(AND(踏み台シート!S310=1,踏み台シート!S524=1),2,IF(踏み台シート!S310=1,1,""))),IF(AND(踏み台シート!S310=1,踏み台シート!S524=1),2,IF(踏み台シート!S310=1,1,"")))</f>
        <v/>
      </c>
      <c r="T100" s="307" t="str">
        <f>IF($T$8&gt;=DATE(2023,5,8),IF('別紙3-3_要件ﾁｪｯｸﾘｽﾄ(0508以降)'!$C$28="×","",IF(AND(踏み台シート!T310=1,踏み台シート!T524=1),2,IF(踏み台シート!T310=1,1,""))),IF(AND(踏み台シート!T310=1,踏み台シート!T524=1),2,IF(踏み台シート!T310=1,1,"")))</f>
        <v/>
      </c>
      <c r="U100" s="307" t="str">
        <f>IF($U$8&gt;=DATE(2023,5,8),IF('別紙3-3_要件ﾁｪｯｸﾘｽﾄ(0508以降)'!$C$28="×","",IF(AND(踏み台シート!U310=1,踏み台シート!U524=1),2,IF(踏み台シート!U310=1,1,""))),IF(AND(踏み台シート!U310=1,踏み台シート!U524=1),2,IF(踏み台シート!U310=1,1,"")))</f>
        <v/>
      </c>
      <c r="V100" s="307" t="str">
        <f>IF($V$8&gt;=DATE(2023,5,8),IF('別紙3-3_要件ﾁｪｯｸﾘｽﾄ(0508以降)'!$C$28="×","",IF(AND(踏み台シート!V310=1,踏み台シート!V524=1),2,IF(踏み台シート!V310=1,1,""))),IF(AND(踏み台シート!V310=1,踏み台シート!V524=1),2,IF(踏み台シート!V310=1,1,"")))</f>
        <v/>
      </c>
      <c r="W100" s="307" t="str">
        <f>IF($W$8&gt;=DATE(2023,5,8),IF('別紙3-3_要件ﾁｪｯｸﾘｽﾄ(0508以降)'!$C$28="×","",IF(AND(踏み台シート!W310=1,踏み台シート!W524=1),2,IF(踏み台シート!W310=1,1,""))),IF(AND(踏み台シート!W310=1,踏み台シート!W524=1),2,IF(踏み台シート!W310=1,1,"")))</f>
        <v/>
      </c>
      <c r="X100" s="307" t="str">
        <f>IF($X$8&gt;=DATE(2023,5,8),IF('別紙3-3_要件ﾁｪｯｸﾘｽﾄ(0508以降)'!$C$28="×","",IF(AND(踏み台シート!X310=1,踏み台シート!X524=1),2,IF(踏み台シート!X310=1,1,""))),IF(AND(踏み台シート!X310=1,踏み台シート!X524=1),2,IF(踏み台シート!X310=1,1,"")))</f>
        <v/>
      </c>
      <c r="Y100" s="307" t="str">
        <f>IF($Y$8&gt;=DATE(2023,5,8),IF('別紙3-3_要件ﾁｪｯｸﾘｽﾄ(0508以降)'!$C$28="×","",IF(AND(踏み台シート!Y310=1,踏み台シート!Y524=1),2,IF(踏み台シート!Y310=1,1,""))),IF(AND(踏み台シート!Y310=1,踏み台シート!Y524=1),2,IF(踏み台シート!Y310=1,1,"")))</f>
        <v/>
      </c>
      <c r="Z100" s="307" t="str">
        <f>IF($Z$8&gt;=DATE(2023,5,8),IF('別紙3-3_要件ﾁｪｯｸﾘｽﾄ(0508以降)'!$C$28="×","",IF(AND(踏み台シート!Z310=1,踏み台シート!Z524=1),2,IF(踏み台シート!Z310=1,1,""))),IF(AND(踏み台シート!Z310=1,踏み台シート!Z524=1),2,IF(踏み台シート!Z310=1,1,"")))</f>
        <v/>
      </c>
      <c r="AA100" s="307" t="str">
        <f>IF($AA$8&gt;=DATE(2023,5,8),IF('別紙3-3_要件ﾁｪｯｸﾘｽﾄ(0508以降)'!$C$28="×","",IF(AND(踏み台シート!AA310=1,踏み台シート!AA524=1),2,IF(踏み台シート!AA310=1,1,""))),IF(AND(踏み台シート!AA310=1,踏み台シート!AA524=1),2,IF(踏み台シート!AA310=1,1,"")))</f>
        <v/>
      </c>
      <c r="AB100" s="307" t="str">
        <f>IF($AB$8&gt;=DATE(2023,5,8),IF('別紙3-3_要件ﾁｪｯｸﾘｽﾄ(0508以降)'!$C$28="×","",IF(AND(踏み台シート!AB310=1,踏み台シート!AB524=1),2,IF(踏み台シート!AB310=1,1,""))),IF(AND(踏み台シート!AB310=1,踏み台シート!AB524=1),2,IF(踏み台シート!AB310=1,1,"")))</f>
        <v/>
      </c>
      <c r="AC100" s="307" t="str">
        <f>IF($AC$8&gt;=DATE(2023,5,8),IF('別紙3-3_要件ﾁｪｯｸﾘｽﾄ(0508以降)'!$C$28="×","",IF(AND(踏み台シート!AC310=1,踏み台シート!AC524=1),2,IF(踏み台シート!AC310=1,1,""))),IF(AND(踏み台シート!AC310=1,踏み台シート!AC524=1),2,IF(踏み台シート!AC310=1,1,"")))</f>
        <v/>
      </c>
      <c r="AD100" s="307" t="str">
        <f>IF($AD$8&gt;=DATE(2023,5,8),IF('別紙3-3_要件ﾁｪｯｸﾘｽﾄ(0508以降)'!$C$28="×","",IF(AND(踏み台シート!AD310=1,踏み台シート!AD524=1),2,IF(踏み台シート!AD310=1,1,""))),IF(AND(踏み台シート!AD310=1,踏み台シート!AD524=1),2,IF(踏み台シート!AD310=1,1,"")))</f>
        <v/>
      </c>
      <c r="AE100" s="307" t="str">
        <f>IF($AE$8&gt;=DATE(2023,5,8),IF('別紙3-3_要件ﾁｪｯｸﾘｽﾄ(0508以降)'!$C$28="×","",IF(AND(踏み台シート!AE310=1,踏み台シート!AE524=1),2,IF(踏み台シート!AE310=1,1,""))),IF(AND(踏み台シート!AE310=1,踏み台シート!AE524=1),2,IF(踏み台シート!AE310=1,1,"")))</f>
        <v/>
      </c>
      <c r="AF100" s="307" t="str">
        <f>IF($AF$8&gt;=DATE(2023,5,8),IF('別紙3-3_要件ﾁｪｯｸﾘｽﾄ(0508以降)'!$C$28="×","",IF(AND(踏み台シート!AF310=1,踏み台シート!AF524=1),2,IF(踏み台シート!AF310=1,1,""))),IF(AND(踏み台シート!AF310=1,踏み台シート!AF524=1),2,IF(踏み台シート!AF310=1,1,"")))</f>
        <v/>
      </c>
      <c r="AG100" s="307" t="str">
        <f>IF($AG$8&gt;=DATE(2023,5,8),IF('別紙3-3_要件ﾁｪｯｸﾘｽﾄ(0508以降)'!$C$28="×","",IF(AND(踏み台シート!AG310=1,踏み台シート!AG524=1),2,IF(踏み台シート!AG310=1,1,""))),IF(AND(踏み台シート!AG310=1,踏み台シート!AG524=1),2,IF(踏み台シート!AG310=1,1,"")))</f>
        <v/>
      </c>
      <c r="AH100" s="307" t="str">
        <f>IF($AH$8&gt;=DATE(2023,5,8),IF('別紙3-3_要件ﾁｪｯｸﾘｽﾄ(0508以降)'!$C$28="×","",IF(AND(踏み台シート!AH310=1,踏み台シート!AH524=1),2,IF(踏み台シート!AH310=1,1,""))),IF(AND(踏み台シート!AH310=1,踏み台シート!AH524=1),2,IF(踏み台シート!AH310=1,1,"")))</f>
        <v/>
      </c>
      <c r="AI100" s="307" t="str">
        <f>IF($AI$8&gt;=DATE(2023,5,8),IF('別紙3-3_要件ﾁｪｯｸﾘｽﾄ(0508以降)'!$C$28="×","",IF(AND(踏み台シート!AI310=1,踏み台シート!AI524=1),2,IF(踏み台シート!AI310=1,1,""))),IF(AND(踏み台シート!AI310=1,踏み台シート!AI524=1),2,IF(踏み台シート!AI310=1,1,"")))</f>
        <v/>
      </c>
      <c r="AJ100" s="307" t="str">
        <f>IF($AJ$8&gt;=DATE(2023,5,8),IF('別紙3-3_要件ﾁｪｯｸﾘｽﾄ(0508以降)'!$C$28="×","",IF(AND(踏み台シート!AJ310=1,踏み台シート!AJ524=1),2,IF(踏み台シート!AJ310=1,1,""))),IF(AND(踏み台シート!AJ310=1,踏み台シート!AJ524=1),2,IF(踏み台シート!AJ310=1,1,"")))</f>
        <v/>
      </c>
      <c r="AK100" s="307" t="str">
        <f>IF($AK$8&gt;=DATE(2023,5,8),IF('別紙3-3_要件ﾁｪｯｸﾘｽﾄ(0508以降)'!$C$28="×","",IF(AND(踏み台シート!AK310=1,踏み台シート!AK524=1),2,IF(踏み台シート!AK310=1,1,""))),IF(AND(踏み台シート!AK310=1,踏み台シート!AK524=1),2,IF(踏み台シート!AK310=1,1,"")))</f>
        <v/>
      </c>
      <c r="AL100" s="307" t="str">
        <f>IF($AL$8&gt;=DATE(2023,5,8),IF('別紙3-3_要件ﾁｪｯｸﾘｽﾄ(0508以降)'!$C$28="×","",IF(AND(踏み台シート!AL310=1,踏み台シート!AL524=1),2,IF(踏み台シート!AL310=1,1,""))),IF(AND(踏み台シート!AL310=1,踏み台シート!AL524=1),2,IF(踏み台シート!AL310=1,1,"")))</f>
        <v/>
      </c>
      <c r="AM100" s="307" t="str">
        <f>IF($AM$8&gt;=DATE(2023,5,8),IF('別紙3-3_要件ﾁｪｯｸﾘｽﾄ(0508以降)'!$C$28="×","",IF(AND(踏み台シート!AM310=1,踏み台シート!AM524=1),2,IF(踏み台シート!AM310=1,1,""))),IF(AND(踏み台シート!AM310=1,踏み台シート!AM524=1),2,IF(踏み台シート!AM310=1,1,"")))</f>
        <v/>
      </c>
      <c r="AN100" s="307" t="str">
        <f>IF($AN$8&gt;=DATE(2023,5,8),IF('別紙3-3_要件ﾁｪｯｸﾘｽﾄ(0508以降)'!$C$28="×","",IF(AND(踏み台シート!AN310=1,踏み台シート!AN524=1),2,IF(踏み台シート!AN310=1,1,""))),IF(AND(踏み台シート!AN310=1,踏み台シート!AN524=1),2,IF(踏み台シート!AN310=1,1,"")))</f>
        <v/>
      </c>
      <c r="AO100" s="307" t="str">
        <f>IF($AO$8&gt;=DATE(2023,5,8),IF('別紙3-3_要件ﾁｪｯｸﾘｽﾄ(0508以降)'!$C$28="×","",IF(AND(踏み台シート!AO310=1,踏み台シート!AO524=1),2,IF(踏み台シート!AO310=1,1,""))),IF(AND(踏み台シート!AO310=1,踏み台シート!AO524=1),2,IF(踏み台シート!AO310=1,1,"")))</f>
        <v/>
      </c>
      <c r="AP100" s="307" t="str">
        <f>IF($AP$8&gt;=DATE(2023,5,8),IF('別紙3-3_要件ﾁｪｯｸﾘｽﾄ(0508以降)'!$C$28="×","",IF(AND(踏み台シート!AP310=1,踏み台シート!AP524=1),2,IF(踏み台シート!AP310=1,1,""))),IF(AND(踏み台シート!AP310=1,踏み台シート!AP524=1),2,IF(踏み台シート!AP310=1,1,"")))</f>
        <v/>
      </c>
      <c r="AQ100" s="307" t="str">
        <f>IF($AQ$8&gt;=DATE(2023,5,8),IF('別紙3-3_要件ﾁｪｯｸﾘｽﾄ(0508以降)'!$C$28="×","",IF(AND(踏み台シート!AQ310=1,踏み台シート!AQ524=1),2,IF(踏み台シート!AQ310=1,1,""))),IF(AND(踏み台シート!AQ310=1,踏み台シート!AQ524=1),2,IF(踏み台シート!AQ310=1,1,"")))</f>
        <v/>
      </c>
      <c r="AR100" s="307" t="str">
        <f>IF($AR$8&gt;=DATE(2023,5,8),IF('別紙3-3_要件ﾁｪｯｸﾘｽﾄ(0508以降)'!$C$28="×","",IF(AND(踏み台シート!AR310=1,踏み台シート!AR524=1),2,IF(踏み台シート!AR310=1,1,""))),IF(AND(踏み台シート!AR310=1,踏み台シート!AR524=1),2,IF(踏み台シート!AR310=1,1,"")))</f>
        <v/>
      </c>
      <c r="AS100" s="307" t="str">
        <f>IF($AS$8&gt;=DATE(2023,5,8),IF('別紙3-3_要件ﾁｪｯｸﾘｽﾄ(0508以降)'!$C$28="×","",IF(AND(踏み台シート!AS310=1,踏み台シート!AS524=1),2,IF(踏み台シート!AS310=1,1,""))),IF(AND(踏み台シート!AS310=1,踏み台シート!AS524=1),2,IF(踏み台シート!AS310=1,1,"")))</f>
        <v/>
      </c>
      <c r="AT100" s="307" t="str">
        <f>IF($AT$8&gt;=DATE(2023,5,8),IF('別紙3-3_要件ﾁｪｯｸﾘｽﾄ(0508以降)'!$C$28="×","",IF(AND(踏み台シート!AT310=1,踏み台シート!AT524=1),2,IF(踏み台シート!AT310=1,1,""))),IF(AND(踏み台シート!AT310=1,踏み台シート!AT524=1),2,IF(踏み台シート!AT310=1,1,"")))</f>
        <v/>
      </c>
      <c r="AU100" s="307" t="str">
        <f>IF($AU$8&gt;=DATE(2023,5,8),IF('別紙3-3_要件ﾁｪｯｸﾘｽﾄ(0508以降)'!$C$28="×","",IF(AND(踏み台シート!AU310=1,踏み台シート!AU524=1),2,IF(踏み台シート!AU310=1,1,""))),IF(AND(踏み台シート!AU310=1,踏み台シート!AU524=1),2,IF(踏み台シート!AU310=1,1,"")))</f>
        <v/>
      </c>
      <c r="AV100" s="307" t="str">
        <f>IF($AV$8&gt;=DATE(2023,5,8),IF('別紙3-3_要件ﾁｪｯｸﾘｽﾄ(0508以降)'!$C$28="×","",IF(AND(踏み台シート!AV310=1,踏み台シート!AV524=1),2,IF(踏み台シート!AV310=1,1,""))),IF(AND(踏み台シート!AV310=1,踏み台シート!AV524=1),2,IF(踏み台シート!AV310=1,1,"")))</f>
        <v/>
      </c>
      <c r="AW100" s="307" t="str">
        <f>IF($AW$8&gt;=DATE(2023,5,8),IF('別紙3-3_要件ﾁｪｯｸﾘｽﾄ(0508以降)'!$C$28="×","",IF(AND(踏み台シート!AW310=1,踏み台シート!AW524=1),2,IF(踏み台シート!AW310=1,1,""))),IF(AND(踏み台シート!AW310=1,踏み台シート!AW524=1),2,IF(踏み台シート!AW310=1,1,"")))</f>
        <v/>
      </c>
      <c r="AX100" s="307" t="str">
        <f>IF($AX$8&gt;=DATE(2023,5,8),IF('別紙3-3_要件ﾁｪｯｸﾘｽﾄ(0508以降)'!$C$28="×","",IF(AND(踏み台シート!AX310=1,踏み台シート!AX524=1),2,IF(踏み台シート!AX310=1,1,""))),IF(AND(踏み台シート!AX310=1,踏み台シート!AX524=1),2,IF(踏み台シート!AX310=1,1,"")))</f>
        <v/>
      </c>
      <c r="AY100" s="307" t="str">
        <f>IF($AY$8&gt;=DATE(2023,5,8),IF('別紙3-3_要件ﾁｪｯｸﾘｽﾄ(0508以降)'!$C$28="×","",IF(AND(踏み台シート!AY310=1,踏み台シート!AY524=1),2,IF(踏み台シート!AY310=1,1,""))),IF(AND(踏み台シート!AY310=1,踏み台シート!AY524=1),2,IF(踏み台シート!AY310=1,1,"")))</f>
        <v/>
      </c>
      <c r="AZ100" s="307" t="str">
        <f>IF($AZ$8&gt;=DATE(2023,5,8),IF('別紙3-3_要件ﾁｪｯｸﾘｽﾄ(0508以降)'!$C$28="×","",IF(AND(踏み台シート!AZ310=1,踏み台シート!AZ524=1),2,IF(踏み台シート!AZ310=1,1,""))),IF(AND(踏み台シート!AZ310=1,踏み台シート!AZ524=1),2,IF(踏み台シート!AZ310=1,1,"")))</f>
        <v/>
      </c>
      <c r="BA100" s="307" t="str">
        <f>IF($BA$8&gt;=DATE(2023,5,8),IF('別紙3-3_要件ﾁｪｯｸﾘｽﾄ(0508以降)'!$C$28="×","",IF(AND(踏み台シート!BA310=1,踏み台シート!BA524=1),2,IF(踏み台シート!BA310=1,1,""))),IF(AND(踏み台シート!BA310=1,踏み台シート!BA524=1),2,IF(踏み台シート!BA310=1,1,"")))</f>
        <v/>
      </c>
      <c r="BB100" s="311" t="str">
        <f t="shared" si="10"/>
        <v/>
      </c>
      <c r="BC100" s="300" t="str">
        <f t="shared" si="11"/>
        <v/>
      </c>
      <c r="BD100" s="300" t="str">
        <f t="shared" si="12"/>
        <v/>
      </c>
    </row>
    <row r="101" spans="1:56" ht="24" hidden="1" customHeight="1">
      <c r="A101" s="307" t="str">
        <f t="shared" si="13"/>
        <v/>
      </c>
      <c r="B101" s="313" t="str">
        <f>IF('別紙3-1_区分⑤所要額内訳'!B103="","",'別紙3-1_区分⑤所要額内訳'!B103)</f>
        <v/>
      </c>
      <c r="C101" s="307" t="str">
        <f>IF('別紙3-1_区分⑤所要額内訳'!C103="","",'別紙3-1_区分⑤所要額内訳'!C103)</f>
        <v/>
      </c>
      <c r="D101" s="307">
        <f>IF($D$8&gt;=DATE(2023,5,8),IF('別紙3-3_要件ﾁｪｯｸﾘｽﾄ(0508以降)'!$C$28="×","",IF(AND(踏み台シート!D311=1,踏み台シート!D525=1),2,IF(踏み台シート!D311=1,1,""))),IF(AND(踏み台シート!D311=1,踏み台シート!D525=1),2,IF(踏み台シート!D311=1,1,"")))</f>
        <v>1</v>
      </c>
      <c r="E101" s="307" t="str">
        <f>IF($E$8&gt;=DATE(2023,5,8),IF('別紙3-3_要件ﾁｪｯｸﾘｽﾄ(0508以降)'!$C$28="×","",IF(AND(踏み台シート!E311=1,踏み台シート!E525=1),2,IF(踏み台シート!E311=1,1,""))),IF(AND(踏み台シート!E311=1,踏み台シート!E525=1),2,IF(踏み台シート!E311=1,1,"")))</f>
        <v/>
      </c>
      <c r="F101" s="307" t="str">
        <f>IF($F$8&gt;=DATE(2023,5,8),IF('別紙3-3_要件ﾁｪｯｸﾘｽﾄ(0508以降)'!$C$28="×","",IF(AND(踏み台シート!F311=1,踏み台シート!F525=1),2,IF(踏み台シート!F311=1,1,""))),IF(AND(踏み台シート!F311=1,踏み台シート!F525=1),2,IF(踏み台シート!F311=1,1,"")))</f>
        <v/>
      </c>
      <c r="G101" s="307" t="str">
        <f>IF($G$8&gt;=DATE(2023,5,8),IF('別紙3-3_要件ﾁｪｯｸﾘｽﾄ(0508以降)'!$C$28="×","",IF(AND(踏み台シート!G311=1,踏み台シート!G525=1),2,IF(踏み台シート!G311=1,1,""))),IF(AND(踏み台シート!G311=1,踏み台シート!G525=1),2,IF(踏み台シート!G311=1,1,"")))</f>
        <v/>
      </c>
      <c r="H101" s="307" t="str">
        <f>IF($H$8&gt;=DATE(2023,5,8),IF('別紙3-3_要件ﾁｪｯｸﾘｽﾄ(0508以降)'!$C$28="×","",IF(AND(踏み台シート!H311=1,踏み台シート!H525=1),2,IF(踏み台シート!H311=1,1,""))),IF(AND(踏み台シート!H311=1,踏み台シート!H525=1),2,IF(踏み台シート!H311=1,1,"")))</f>
        <v/>
      </c>
      <c r="I101" s="307" t="str">
        <f>IF($I$8&gt;=DATE(2023,5,8),IF('別紙3-3_要件ﾁｪｯｸﾘｽﾄ(0508以降)'!$C$28="×","",IF(AND(踏み台シート!I311=1,踏み台シート!I525=1),2,IF(踏み台シート!I311=1,1,""))),IF(AND(踏み台シート!I311=1,踏み台シート!I525=1),2,IF(踏み台シート!I311=1,1,"")))</f>
        <v/>
      </c>
      <c r="J101" s="307" t="str">
        <f>IF($J$8&gt;=DATE(2023,5,8),IF('別紙3-3_要件ﾁｪｯｸﾘｽﾄ(0508以降)'!$C$28="×","",IF(AND(踏み台シート!J311=1,踏み台シート!J525=1),2,IF(踏み台シート!J311=1,1,""))),IF(AND(踏み台シート!J311=1,踏み台シート!J525=1),2,IF(踏み台シート!J311=1,1,"")))</f>
        <v/>
      </c>
      <c r="K101" s="307" t="str">
        <f>IF($K$8&gt;=DATE(2023,5,8),IF('別紙3-3_要件ﾁｪｯｸﾘｽﾄ(0508以降)'!$C$28="×","",IF(AND(踏み台シート!K311=1,踏み台シート!K525=1),2,IF(踏み台シート!K311=1,1,""))),IF(AND(踏み台シート!K311=1,踏み台シート!K525=1),2,IF(踏み台シート!K311=1,1,"")))</f>
        <v/>
      </c>
      <c r="L101" s="307" t="str">
        <f>IF($L$8&gt;=DATE(2023,5,8),IF('別紙3-3_要件ﾁｪｯｸﾘｽﾄ(0508以降)'!$C$28="×","",IF(AND(踏み台シート!L311=1,踏み台シート!L525=1),2,IF(踏み台シート!L311=1,1,""))),IF(AND(踏み台シート!L311=1,踏み台シート!L525=1),2,IF(踏み台シート!L311=1,1,"")))</f>
        <v/>
      </c>
      <c r="M101" s="307" t="str">
        <f>IF($M$8&gt;=DATE(2023,5,8),IF('別紙3-3_要件ﾁｪｯｸﾘｽﾄ(0508以降)'!$C$28="×","",IF(AND(踏み台シート!M311=1,踏み台シート!M525=1),2,IF(踏み台シート!M311=1,1,""))),IF(AND(踏み台シート!M311=1,踏み台シート!M525=1),2,IF(踏み台シート!M311=1,1,"")))</f>
        <v/>
      </c>
      <c r="N101" s="307" t="str">
        <f>IF($N$8&gt;=DATE(2023,5,8),IF('別紙3-3_要件ﾁｪｯｸﾘｽﾄ(0508以降)'!$C$28="×","",IF(AND(踏み台シート!N311=1,踏み台シート!N525=1),2,IF(踏み台シート!N311=1,1,""))),IF(AND(踏み台シート!N311=1,踏み台シート!N525=1),2,IF(踏み台シート!N311=1,1,"")))</f>
        <v/>
      </c>
      <c r="O101" s="307" t="str">
        <f>IF($O$8&gt;=DATE(2023,5,8),IF('別紙3-3_要件ﾁｪｯｸﾘｽﾄ(0508以降)'!$C$28="×","",IF(AND(踏み台シート!O311=1,踏み台シート!O525=1),2,IF(踏み台シート!O311=1,1,""))),IF(AND(踏み台シート!O311=1,踏み台シート!O525=1),2,IF(踏み台シート!O311=1,1,"")))</f>
        <v/>
      </c>
      <c r="P101" s="307" t="str">
        <f>IF($P$8&gt;=DATE(2023,5,8),IF('別紙3-3_要件ﾁｪｯｸﾘｽﾄ(0508以降)'!$C$28="×","",IF(AND(踏み台シート!P311=1,踏み台シート!P525=1),2,IF(踏み台シート!P311=1,1,""))),IF(AND(踏み台シート!P311=1,踏み台シート!P525=1),2,IF(踏み台シート!P311=1,1,"")))</f>
        <v/>
      </c>
      <c r="Q101" s="307" t="str">
        <f>IF($Q$8&gt;=DATE(2023,5,8),IF('別紙3-3_要件ﾁｪｯｸﾘｽﾄ(0508以降)'!$C$28="×","",IF(AND(踏み台シート!Q311=1,踏み台シート!Q525=1),2,IF(踏み台シート!Q311=1,1,""))),IF(AND(踏み台シート!Q311=1,踏み台シート!Q525=1),2,IF(踏み台シート!Q311=1,1,"")))</f>
        <v/>
      </c>
      <c r="R101" s="307" t="str">
        <f>IF($R$8&gt;=DATE(2023,5,8),IF('別紙3-3_要件ﾁｪｯｸﾘｽﾄ(0508以降)'!$C$28="×","",IF(AND(踏み台シート!R311=1,踏み台シート!R525=1),2,IF(踏み台シート!R311=1,1,""))),IF(AND(踏み台シート!R311=1,踏み台シート!R525=1),2,IF(踏み台シート!R311=1,1,"")))</f>
        <v/>
      </c>
      <c r="S101" s="307" t="str">
        <f>IF($S$8&gt;=DATE(2023,5,8),IF('別紙3-3_要件ﾁｪｯｸﾘｽﾄ(0508以降)'!$C$28="×","",IF(AND(踏み台シート!S311=1,踏み台シート!S525=1),2,IF(踏み台シート!S311=1,1,""))),IF(AND(踏み台シート!S311=1,踏み台シート!S525=1),2,IF(踏み台シート!S311=1,1,"")))</f>
        <v/>
      </c>
      <c r="T101" s="307" t="str">
        <f>IF($T$8&gt;=DATE(2023,5,8),IF('別紙3-3_要件ﾁｪｯｸﾘｽﾄ(0508以降)'!$C$28="×","",IF(AND(踏み台シート!T311=1,踏み台シート!T525=1),2,IF(踏み台シート!T311=1,1,""))),IF(AND(踏み台シート!T311=1,踏み台シート!T525=1),2,IF(踏み台シート!T311=1,1,"")))</f>
        <v/>
      </c>
      <c r="U101" s="307" t="str">
        <f>IF($U$8&gt;=DATE(2023,5,8),IF('別紙3-3_要件ﾁｪｯｸﾘｽﾄ(0508以降)'!$C$28="×","",IF(AND(踏み台シート!U311=1,踏み台シート!U525=1),2,IF(踏み台シート!U311=1,1,""))),IF(AND(踏み台シート!U311=1,踏み台シート!U525=1),2,IF(踏み台シート!U311=1,1,"")))</f>
        <v/>
      </c>
      <c r="V101" s="307" t="str">
        <f>IF($V$8&gt;=DATE(2023,5,8),IF('別紙3-3_要件ﾁｪｯｸﾘｽﾄ(0508以降)'!$C$28="×","",IF(AND(踏み台シート!V311=1,踏み台シート!V525=1),2,IF(踏み台シート!V311=1,1,""))),IF(AND(踏み台シート!V311=1,踏み台シート!V525=1),2,IF(踏み台シート!V311=1,1,"")))</f>
        <v/>
      </c>
      <c r="W101" s="307" t="str">
        <f>IF($W$8&gt;=DATE(2023,5,8),IF('別紙3-3_要件ﾁｪｯｸﾘｽﾄ(0508以降)'!$C$28="×","",IF(AND(踏み台シート!W311=1,踏み台シート!W525=1),2,IF(踏み台シート!W311=1,1,""))),IF(AND(踏み台シート!W311=1,踏み台シート!W525=1),2,IF(踏み台シート!W311=1,1,"")))</f>
        <v/>
      </c>
      <c r="X101" s="307" t="str">
        <f>IF($X$8&gt;=DATE(2023,5,8),IF('別紙3-3_要件ﾁｪｯｸﾘｽﾄ(0508以降)'!$C$28="×","",IF(AND(踏み台シート!X311=1,踏み台シート!X525=1),2,IF(踏み台シート!X311=1,1,""))),IF(AND(踏み台シート!X311=1,踏み台シート!X525=1),2,IF(踏み台シート!X311=1,1,"")))</f>
        <v/>
      </c>
      <c r="Y101" s="307" t="str">
        <f>IF($Y$8&gt;=DATE(2023,5,8),IF('別紙3-3_要件ﾁｪｯｸﾘｽﾄ(0508以降)'!$C$28="×","",IF(AND(踏み台シート!Y311=1,踏み台シート!Y525=1),2,IF(踏み台シート!Y311=1,1,""))),IF(AND(踏み台シート!Y311=1,踏み台シート!Y525=1),2,IF(踏み台シート!Y311=1,1,"")))</f>
        <v/>
      </c>
      <c r="Z101" s="307" t="str">
        <f>IF($Z$8&gt;=DATE(2023,5,8),IF('別紙3-3_要件ﾁｪｯｸﾘｽﾄ(0508以降)'!$C$28="×","",IF(AND(踏み台シート!Z311=1,踏み台シート!Z525=1),2,IF(踏み台シート!Z311=1,1,""))),IF(AND(踏み台シート!Z311=1,踏み台シート!Z525=1),2,IF(踏み台シート!Z311=1,1,"")))</f>
        <v/>
      </c>
      <c r="AA101" s="307" t="str">
        <f>IF($AA$8&gt;=DATE(2023,5,8),IF('別紙3-3_要件ﾁｪｯｸﾘｽﾄ(0508以降)'!$C$28="×","",IF(AND(踏み台シート!AA311=1,踏み台シート!AA525=1),2,IF(踏み台シート!AA311=1,1,""))),IF(AND(踏み台シート!AA311=1,踏み台シート!AA525=1),2,IF(踏み台シート!AA311=1,1,"")))</f>
        <v/>
      </c>
      <c r="AB101" s="307" t="str">
        <f>IF($AB$8&gt;=DATE(2023,5,8),IF('別紙3-3_要件ﾁｪｯｸﾘｽﾄ(0508以降)'!$C$28="×","",IF(AND(踏み台シート!AB311=1,踏み台シート!AB525=1),2,IF(踏み台シート!AB311=1,1,""))),IF(AND(踏み台シート!AB311=1,踏み台シート!AB525=1),2,IF(踏み台シート!AB311=1,1,"")))</f>
        <v/>
      </c>
      <c r="AC101" s="307" t="str">
        <f>IF($AC$8&gt;=DATE(2023,5,8),IF('別紙3-3_要件ﾁｪｯｸﾘｽﾄ(0508以降)'!$C$28="×","",IF(AND(踏み台シート!AC311=1,踏み台シート!AC525=1),2,IF(踏み台シート!AC311=1,1,""))),IF(AND(踏み台シート!AC311=1,踏み台シート!AC525=1),2,IF(踏み台シート!AC311=1,1,"")))</f>
        <v/>
      </c>
      <c r="AD101" s="307" t="str">
        <f>IF($AD$8&gt;=DATE(2023,5,8),IF('別紙3-3_要件ﾁｪｯｸﾘｽﾄ(0508以降)'!$C$28="×","",IF(AND(踏み台シート!AD311=1,踏み台シート!AD525=1),2,IF(踏み台シート!AD311=1,1,""))),IF(AND(踏み台シート!AD311=1,踏み台シート!AD525=1),2,IF(踏み台シート!AD311=1,1,"")))</f>
        <v/>
      </c>
      <c r="AE101" s="307" t="str">
        <f>IF($AE$8&gt;=DATE(2023,5,8),IF('別紙3-3_要件ﾁｪｯｸﾘｽﾄ(0508以降)'!$C$28="×","",IF(AND(踏み台シート!AE311=1,踏み台シート!AE525=1),2,IF(踏み台シート!AE311=1,1,""))),IF(AND(踏み台シート!AE311=1,踏み台シート!AE525=1),2,IF(踏み台シート!AE311=1,1,"")))</f>
        <v/>
      </c>
      <c r="AF101" s="307" t="str">
        <f>IF($AF$8&gt;=DATE(2023,5,8),IF('別紙3-3_要件ﾁｪｯｸﾘｽﾄ(0508以降)'!$C$28="×","",IF(AND(踏み台シート!AF311=1,踏み台シート!AF525=1),2,IF(踏み台シート!AF311=1,1,""))),IF(AND(踏み台シート!AF311=1,踏み台シート!AF525=1),2,IF(踏み台シート!AF311=1,1,"")))</f>
        <v/>
      </c>
      <c r="AG101" s="307" t="str">
        <f>IF($AG$8&gt;=DATE(2023,5,8),IF('別紙3-3_要件ﾁｪｯｸﾘｽﾄ(0508以降)'!$C$28="×","",IF(AND(踏み台シート!AG311=1,踏み台シート!AG525=1),2,IF(踏み台シート!AG311=1,1,""))),IF(AND(踏み台シート!AG311=1,踏み台シート!AG525=1),2,IF(踏み台シート!AG311=1,1,"")))</f>
        <v/>
      </c>
      <c r="AH101" s="307" t="str">
        <f>IF($AH$8&gt;=DATE(2023,5,8),IF('別紙3-3_要件ﾁｪｯｸﾘｽﾄ(0508以降)'!$C$28="×","",IF(AND(踏み台シート!AH311=1,踏み台シート!AH525=1),2,IF(踏み台シート!AH311=1,1,""))),IF(AND(踏み台シート!AH311=1,踏み台シート!AH525=1),2,IF(踏み台シート!AH311=1,1,"")))</f>
        <v/>
      </c>
      <c r="AI101" s="307" t="str">
        <f>IF($AI$8&gt;=DATE(2023,5,8),IF('別紙3-3_要件ﾁｪｯｸﾘｽﾄ(0508以降)'!$C$28="×","",IF(AND(踏み台シート!AI311=1,踏み台シート!AI525=1),2,IF(踏み台シート!AI311=1,1,""))),IF(AND(踏み台シート!AI311=1,踏み台シート!AI525=1),2,IF(踏み台シート!AI311=1,1,"")))</f>
        <v/>
      </c>
      <c r="AJ101" s="307" t="str">
        <f>IF($AJ$8&gt;=DATE(2023,5,8),IF('別紙3-3_要件ﾁｪｯｸﾘｽﾄ(0508以降)'!$C$28="×","",IF(AND(踏み台シート!AJ311=1,踏み台シート!AJ525=1),2,IF(踏み台シート!AJ311=1,1,""))),IF(AND(踏み台シート!AJ311=1,踏み台シート!AJ525=1),2,IF(踏み台シート!AJ311=1,1,"")))</f>
        <v/>
      </c>
      <c r="AK101" s="307" t="str">
        <f>IF($AK$8&gt;=DATE(2023,5,8),IF('別紙3-3_要件ﾁｪｯｸﾘｽﾄ(0508以降)'!$C$28="×","",IF(AND(踏み台シート!AK311=1,踏み台シート!AK525=1),2,IF(踏み台シート!AK311=1,1,""))),IF(AND(踏み台シート!AK311=1,踏み台シート!AK525=1),2,IF(踏み台シート!AK311=1,1,"")))</f>
        <v/>
      </c>
      <c r="AL101" s="307" t="str">
        <f>IF($AL$8&gt;=DATE(2023,5,8),IF('別紙3-3_要件ﾁｪｯｸﾘｽﾄ(0508以降)'!$C$28="×","",IF(AND(踏み台シート!AL311=1,踏み台シート!AL525=1),2,IF(踏み台シート!AL311=1,1,""))),IF(AND(踏み台シート!AL311=1,踏み台シート!AL525=1),2,IF(踏み台シート!AL311=1,1,"")))</f>
        <v/>
      </c>
      <c r="AM101" s="307" t="str">
        <f>IF($AM$8&gt;=DATE(2023,5,8),IF('別紙3-3_要件ﾁｪｯｸﾘｽﾄ(0508以降)'!$C$28="×","",IF(AND(踏み台シート!AM311=1,踏み台シート!AM525=1),2,IF(踏み台シート!AM311=1,1,""))),IF(AND(踏み台シート!AM311=1,踏み台シート!AM525=1),2,IF(踏み台シート!AM311=1,1,"")))</f>
        <v/>
      </c>
      <c r="AN101" s="307" t="str">
        <f>IF($AN$8&gt;=DATE(2023,5,8),IF('別紙3-3_要件ﾁｪｯｸﾘｽﾄ(0508以降)'!$C$28="×","",IF(AND(踏み台シート!AN311=1,踏み台シート!AN525=1),2,IF(踏み台シート!AN311=1,1,""))),IF(AND(踏み台シート!AN311=1,踏み台シート!AN525=1),2,IF(踏み台シート!AN311=1,1,"")))</f>
        <v/>
      </c>
      <c r="AO101" s="307" t="str">
        <f>IF($AO$8&gt;=DATE(2023,5,8),IF('別紙3-3_要件ﾁｪｯｸﾘｽﾄ(0508以降)'!$C$28="×","",IF(AND(踏み台シート!AO311=1,踏み台シート!AO525=1),2,IF(踏み台シート!AO311=1,1,""))),IF(AND(踏み台シート!AO311=1,踏み台シート!AO525=1),2,IF(踏み台シート!AO311=1,1,"")))</f>
        <v/>
      </c>
      <c r="AP101" s="307" t="str">
        <f>IF($AP$8&gt;=DATE(2023,5,8),IF('別紙3-3_要件ﾁｪｯｸﾘｽﾄ(0508以降)'!$C$28="×","",IF(AND(踏み台シート!AP311=1,踏み台シート!AP525=1),2,IF(踏み台シート!AP311=1,1,""))),IF(AND(踏み台シート!AP311=1,踏み台シート!AP525=1),2,IF(踏み台シート!AP311=1,1,"")))</f>
        <v/>
      </c>
      <c r="AQ101" s="307" t="str">
        <f>IF($AQ$8&gt;=DATE(2023,5,8),IF('別紙3-3_要件ﾁｪｯｸﾘｽﾄ(0508以降)'!$C$28="×","",IF(AND(踏み台シート!AQ311=1,踏み台シート!AQ525=1),2,IF(踏み台シート!AQ311=1,1,""))),IF(AND(踏み台シート!AQ311=1,踏み台シート!AQ525=1),2,IF(踏み台シート!AQ311=1,1,"")))</f>
        <v/>
      </c>
      <c r="AR101" s="307" t="str">
        <f>IF($AR$8&gt;=DATE(2023,5,8),IF('別紙3-3_要件ﾁｪｯｸﾘｽﾄ(0508以降)'!$C$28="×","",IF(AND(踏み台シート!AR311=1,踏み台シート!AR525=1),2,IF(踏み台シート!AR311=1,1,""))),IF(AND(踏み台シート!AR311=1,踏み台シート!AR525=1),2,IF(踏み台シート!AR311=1,1,"")))</f>
        <v/>
      </c>
      <c r="AS101" s="307" t="str">
        <f>IF($AS$8&gt;=DATE(2023,5,8),IF('別紙3-3_要件ﾁｪｯｸﾘｽﾄ(0508以降)'!$C$28="×","",IF(AND(踏み台シート!AS311=1,踏み台シート!AS525=1),2,IF(踏み台シート!AS311=1,1,""))),IF(AND(踏み台シート!AS311=1,踏み台シート!AS525=1),2,IF(踏み台シート!AS311=1,1,"")))</f>
        <v/>
      </c>
      <c r="AT101" s="307" t="str">
        <f>IF($AT$8&gt;=DATE(2023,5,8),IF('別紙3-3_要件ﾁｪｯｸﾘｽﾄ(0508以降)'!$C$28="×","",IF(AND(踏み台シート!AT311=1,踏み台シート!AT525=1),2,IF(踏み台シート!AT311=1,1,""))),IF(AND(踏み台シート!AT311=1,踏み台シート!AT525=1),2,IF(踏み台シート!AT311=1,1,"")))</f>
        <v/>
      </c>
      <c r="AU101" s="307" t="str">
        <f>IF($AU$8&gt;=DATE(2023,5,8),IF('別紙3-3_要件ﾁｪｯｸﾘｽﾄ(0508以降)'!$C$28="×","",IF(AND(踏み台シート!AU311=1,踏み台シート!AU525=1),2,IF(踏み台シート!AU311=1,1,""))),IF(AND(踏み台シート!AU311=1,踏み台シート!AU525=1),2,IF(踏み台シート!AU311=1,1,"")))</f>
        <v/>
      </c>
      <c r="AV101" s="307" t="str">
        <f>IF($AV$8&gt;=DATE(2023,5,8),IF('別紙3-3_要件ﾁｪｯｸﾘｽﾄ(0508以降)'!$C$28="×","",IF(AND(踏み台シート!AV311=1,踏み台シート!AV525=1),2,IF(踏み台シート!AV311=1,1,""))),IF(AND(踏み台シート!AV311=1,踏み台シート!AV525=1),2,IF(踏み台シート!AV311=1,1,"")))</f>
        <v/>
      </c>
      <c r="AW101" s="307" t="str">
        <f>IF($AW$8&gt;=DATE(2023,5,8),IF('別紙3-3_要件ﾁｪｯｸﾘｽﾄ(0508以降)'!$C$28="×","",IF(AND(踏み台シート!AW311=1,踏み台シート!AW525=1),2,IF(踏み台シート!AW311=1,1,""))),IF(AND(踏み台シート!AW311=1,踏み台シート!AW525=1),2,IF(踏み台シート!AW311=1,1,"")))</f>
        <v/>
      </c>
      <c r="AX101" s="307" t="str">
        <f>IF($AX$8&gt;=DATE(2023,5,8),IF('別紙3-3_要件ﾁｪｯｸﾘｽﾄ(0508以降)'!$C$28="×","",IF(AND(踏み台シート!AX311=1,踏み台シート!AX525=1),2,IF(踏み台シート!AX311=1,1,""))),IF(AND(踏み台シート!AX311=1,踏み台シート!AX525=1),2,IF(踏み台シート!AX311=1,1,"")))</f>
        <v/>
      </c>
      <c r="AY101" s="307" t="str">
        <f>IF($AY$8&gt;=DATE(2023,5,8),IF('別紙3-3_要件ﾁｪｯｸﾘｽﾄ(0508以降)'!$C$28="×","",IF(AND(踏み台シート!AY311=1,踏み台シート!AY525=1),2,IF(踏み台シート!AY311=1,1,""))),IF(AND(踏み台シート!AY311=1,踏み台シート!AY525=1),2,IF(踏み台シート!AY311=1,1,"")))</f>
        <v/>
      </c>
      <c r="AZ101" s="307" t="str">
        <f>IF($AZ$8&gt;=DATE(2023,5,8),IF('別紙3-3_要件ﾁｪｯｸﾘｽﾄ(0508以降)'!$C$28="×","",IF(AND(踏み台シート!AZ311=1,踏み台シート!AZ525=1),2,IF(踏み台シート!AZ311=1,1,""))),IF(AND(踏み台シート!AZ311=1,踏み台シート!AZ525=1),2,IF(踏み台シート!AZ311=1,1,"")))</f>
        <v/>
      </c>
      <c r="BA101" s="307" t="str">
        <f>IF($BA$8&gt;=DATE(2023,5,8),IF('別紙3-3_要件ﾁｪｯｸﾘｽﾄ(0508以降)'!$C$28="×","",IF(AND(踏み台シート!BA311=1,踏み台シート!BA525=1),2,IF(踏み台シート!BA311=1,1,""))),IF(AND(踏み台シート!BA311=1,踏み台シート!BA525=1),2,IF(踏み台シート!BA311=1,1,"")))</f>
        <v/>
      </c>
      <c r="BB101" s="311" t="str">
        <f t="shared" si="10"/>
        <v/>
      </c>
      <c r="BC101" s="300" t="str">
        <f t="shared" si="11"/>
        <v/>
      </c>
      <c r="BD101" s="300" t="str">
        <f t="shared" si="12"/>
        <v/>
      </c>
    </row>
    <row r="102" spans="1:56" ht="24" hidden="1" customHeight="1">
      <c r="A102" s="307" t="str">
        <f t="shared" si="13"/>
        <v/>
      </c>
      <c r="B102" s="313" t="str">
        <f>IF('別紙3-1_区分⑤所要額内訳'!B104="","",'別紙3-1_区分⑤所要額内訳'!B104)</f>
        <v/>
      </c>
      <c r="C102" s="307" t="str">
        <f>IF('別紙3-1_区分⑤所要額内訳'!C104="","",'別紙3-1_区分⑤所要額内訳'!C104)</f>
        <v/>
      </c>
      <c r="D102" s="307">
        <f>IF($D$8&gt;=DATE(2023,5,8),IF('別紙3-3_要件ﾁｪｯｸﾘｽﾄ(0508以降)'!$C$28="×","",IF(AND(踏み台シート!D312=1,踏み台シート!D526=1),2,IF(踏み台シート!D312=1,1,""))),IF(AND(踏み台シート!D312=1,踏み台シート!D526=1),2,IF(踏み台シート!D312=1,1,"")))</f>
        <v>1</v>
      </c>
      <c r="E102" s="307" t="str">
        <f>IF($E$8&gt;=DATE(2023,5,8),IF('別紙3-3_要件ﾁｪｯｸﾘｽﾄ(0508以降)'!$C$28="×","",IF(AND(踏み台シート!E312=1,踏み台シート!E526=1),2,IF(踏み台シート!E312=1,1,""))),IF(AND(踏み台シート!E312=1,踏み台シート!E526=1),2,IF(踏み台シート!E312=1,1,"")))</f>
        <v/>
      </c>
      <c r="F102" s="307" t="str">
        <f>IF($F$8&gt;=DATE(2023,5,8),IF('別紙3-3_要件ﾁｪｯｸﾘｽﾄ(0508以降)'!$C$28="×","",IF(AND(踏み台シート!F312=1,踏み台シート!F526=1),2,IF(踏み台シート!F312=1,1,""))),IF(AND(踏み台シート!F312=1,踏み台シート!F526=1),2,IF(踏み台シート!F312=1,1,"")))</f>
        <v/>
      </c>
      <c r="G102" s="307" t="str">
        <f>IF($G$8&gt;=DATE(2023,5,8),IF('別紙3-3_要件ﾁｪｯｸﾘｽﾄ(0508以降)'!$C$28="×","",IF(AND(踏み台シート!G312=1,踏み台シート!G526=1),2,IF(踏み台シート!G312=1,1,""))),IF(AND(踏み台シート!G312=1,踏み台シート!G526=1),2,IF(踏み台シート!G312=1,1,"")))</f>
        <v/>
      </c>
      <c r="H102" s="307" t="str">
        <f>IF($H$8&gt;=DATE(2023,5,8),IF('別紙3-3_要件ﾁｪｯｸﾘｽﾄ(0508以降)'!$C$28="×","",IF(AND(踏み台シート!H312=1,踏み台シート!H526=1),2,IF(踏み台シート!H312=1,1,""))),IF(AND(踏み台シート!H312=1,踏み台シート!H526=1),2,IF(踏み台シート!H312=1,1,"")))</f>
        <v/>
      </c>
      <c r="I102" s="307" t="str">
        <f>IF($I$8&gt;=DATE(2023,5,8),IF('別紙3-3_要件ﾁｪｯｸﾘｽﾄ(0508以降)'!$C$28="×","",IF(AND(踏み台シート!I312=1,踏み台シート!I526=1),2,IF(踏み台シート!I312=1,1,""))),IF(AND(踏み台シート!I312=1,踏み台シート!I526=1),2,IF(踏み台シート!I312=1,1,"")))</f>
        <v/>
      </c>
      <c r="J102" s="307" t="str">
        <f>IF($J$8&gt;=DATE(2023,5,8),IF('別紙3-3_要件ﾁｪｯｸﾘｽﾄ(0508以降)'!$C$28="×","",IF(AND(踏み台シート!J312=1,踏み台シート!J526=1),2,IF(踏み台シート!J312=1,1,""))),IF(AND(踏み台シート!J312=1,踏み台シート!J526=1),2,IF(踏み台シート!J312=1,1,"")))</f>
        <v/>
      </c>
      <c r="K102" s="307" t="str">
        <f>IF($K$8&gt;=DATE(2023,5,8),IF('別紙3-3_要件ﾁｪｯｸﾘｽﾄ(0508以降)'!$C$28="×","",IF(AND(踏み台シート!K312=1,踏み台シート!K526=1),2,IF(踏み台シート!K312=1,1,""))),IF(AND(踏み台シート!K312=1,踏み台シート!K526=1),2,IF(踏み台シート!K312=1,1,"")))</f>
        <v/>
      </c>
      <c r="L102" s="307" t="str">
        <f>IF($L$8&gt;=DATE(2023,5,8),IF('別紙3-3_要件ﾁｪｯｸﾘｽﾄ(0508以降)'!$C$28="×","",IF(AND(踏み台シート!L312=1,踏み台シート!L526=1),2,IF(踏み台シート!L312=1,1,""))),IF(AND(踏み台シート!L312=1,踏み台シート!L526=1),2,IF(踏み台シート!L312=1,1,"")))</f>
        <v/>
      </c>
      <c r="M102" s="307" t="str">
        <f>IF($M$8&gt;=DATE(2023,5,8),IF('別紙3-3_要件ﾁｪｯｸﾘｽﾄ(0508以降)'!$C$28="×","",IF(AND(踏み台シート!M312=1,踏み台シート!M526=1),2,IF(踏み台シート!M312=1,1,""))),IF(AND(踏み台シート!M312=1,踏み台シート!M526=1),2,IF(踏み台シート!M312=1,1,"")))</f>
        <v/>
      </c>
      <c r="N102" s="307" t="str">
        <f>IF($N$8&gt;=DATE(2023,5,8),IF('別紙3-3_要件ﾁｪｯｸﾘｽﾄ(0508以降)'!$C$28="×","",IF(AND(踏み台シート!N312=1,踏み台シート!N526=1),2,IF(踏み台シート!N312=1,1,""))),IF(AND(踏み台シート!N312=1,踏み台シート!N526=1),2,IF(踏み台シート!N312=1,1,"")))</f>
        <v/>
      </c>
      <c r="O102" s="307" t="str">
        <f>IF($O$8&gt;=DATE(2023,5,8),IF('別紙3-3_要件ﾁｪｯｸﾘｽﾄ(0508以降)'!$C$28="×","",IF(AND(踏み台シート!O312=1,踏み台シート!O526=1),2,IF(踏み台シート!O312=1,1,""))),IF(AND(踏み台シート!O312=1,踏み台シート!O526=1),2,IF(踏み台シート!O312=1,1,"")))</f>
        <v/>
      </c>
      <c r="P102" s="307" t="str">
        <f>IF($P$8&gt;=DATE(2023,5,8),IF('別紙3-3_要件ﾁｪｯｸﾘｽﾄ(0508以降)'!$C$28="×","",IF(AND(踏み台シート!P312=1,踏み台シート!P526=1),2,IF(踏み台シート!P312=1,1,""))),IF(AND(踏み台シート!P312=1,踏み台シート!P526=1),2,IF(踏み台シート!P312=1,1,"")))</f>
        <v/>
      </c>
      <c r="Q102" s="307" t="str">
        <f>IF($Q$8&gt;=DATE(2023,5,8),IF('別紙3-3_要件ﾁｪｯｸﾘｽﾄ(0508以降)'!$C$28="×","",IF(AND(踏み台シート!Q312=1,踏み台シート!Q526=1),2,IF(踏み台シート!Q312=1,1,""))),IF(AND(踏み台シート!Q312=1,踏み台シート!Q526=1),2,IF(踏み台シート!Q312=1,1,"")))</f>
        <v/>
      </c>
      <c r="R102" s="307" t="str">
        <f>IF($R$8&gt;=DATE(2023,5,8),IF('別紙3-3_要件ﾁｪｯｸﾘｽﾄ(0508以降)'!$C$28="×","",IF(AND(踏み台シート!R312=1,踏み台シート!R526=1),2,IF(踏み台シート!R312=1,1,""))),IF(AND(踏み台シート!R312=1,踏み台シート!R526=1),2,IF(踏み台シート!R312=1,1,"")))</f>
        <v/>
      </c>
      <c r="S102" s="307" t="str">
        <f>IF($S$8&gt;=DATE(2023,5,8),IF('別紙3-3_要件ﾁｪｯｸﾘｽﾄ(0508以降)'!$C$28="×","",IF(AND(踏み台シート!S312=1,踏み台シート!S526=1),2,IF(踏み台シート!S312=1,1,""))),IF(AND(踏み台シート!S312=1,踏み台シート!S526=1),2,IF(踏み台シート!S312=1,1,"")))</f>
        <v/>
      </c>
      <c r="T102" s="307" t="str">
        <f>IF($T$8&gt;=DATE(2023,5,8),IF('別紙3-3_要件ﾁｪｯｸﾘｽﾄ(0508以降)'!$C$28="×","",IF(AND(踏み台シート!T312=1,踏み台シート!T526=1),2,IF(踏み台シート!T312=1,1,""))),IF(AND(踏み台シート!T312=1,踏み台シート!T526=1),2,IF(踏み台シート!T312=1,1,"")))</f>
        <v/>
      </c>
      <c r="U102" s="307" t="str">
        <f>IF($U$8&gt;=DATE(2023,5,8),IF('別紙3-3_要件ﾁｪｯｸﾘｽﾄ(0508以降)'!$C$28="×","",IF(AND(踏み台シート!U312=1,踏み台シート!U526=1),2,IF(踏み台シート!U312=1,1,""))),IF(AND(踏み台シート!U312=1,踏み台シート!U526=1),2,IF(踏み台シート!U312=1,1,"")))</f>
        <v/>
      </c>
      <c r="V102" s="307" t="str">
        <f>IF($V$8&gt;=DATE(2023,5,8),IF('別紙3-3_要件ﾁｪｯｸﾘｽﾄ(0508以降)'!$C$28="×","",IF(AND(踏み台シート!V312=1,踏み台シート!V526=1),2,IF(踏み台シート!V312=1,1,""))),IF(AND(踏み台シート!V312=1,踏み台シート!V526=1),2,IF(踏み台シート!V312=1,1,"")))</f>
        <v/>
      </c>
      <c r="W102" s="307" t="str">
        <f>IF($W$8&gt;=DATE(2023,5,8),IF('別紙3-3_要件ﾁｪｯｸﾘｽﾄ(0508以降)'!$C$28="×","",IF(AND(踏み台シート!W312=1,踏み台シート!W526=1),2,IF(踏み台シート!W312=1,1,""))),IF(AND(踏み台シート!W312=1,踏み台シート!W526=1),2,IF(踏み台シート!W312=1,1,"")))</f>
        <v/>
      </c>
      <c r="X102" s="307" t="str">
        <f>IF($X$8&gt;=DATE(2023,5,8),IF('別紙3-3_要件ﾁｪｯｸﾘｽﾄ(0508以降)'!$C$28="×","",IF(AND(踏み台シート!X312=1,踏み台シート!X526=1),2,IF(踏み台シート!X312=1,1,""))),IF(AND(踏み台シート!X312=1,踏み台シート!X526=1),2,IF(踏み台シート!X312=1,1,"")))</f>
        <v/>
      </c>
      <c r="Y102" s="307" t="str">
        <f>IF($Y$8&gt;=DATE(2023,5,8),IF('別紙3-3_要件ﾁｪｯｸﾘｽﾄ(0508以降)'!$C$28="×","",IF(AND(踏み台シート!Y312=1,踏み台シート!Y526=1),2,IF(踏み台シート!Y312=1,1,""))),IF(AND(踏み台シート!Y312=1,踏み台シート!Y526=1),2,IF(踏み台シート!Y312=1,1,"")))</f>
        <v/>
      </c>
      <c r="Z102" s="307" t="str">
        <f>IF($Z$8&gt;=DATE(2023,5,8),IF('別紙3-3_要件ﾁｪｯｸﾘｽﾄ(0508以降)'!$C$28="×","",IF(AND(踏み台シート!Z312=1,踏み台シート!Z526=1),2,IF(踏み台シート!Z312=1,1,""))),IF(AND(踏み台シート!Z312=1,踏み台シート!Z526=1),2,IF(踏み台シート!Z312=1,1,"")))</f>
        <v/>
      </c>
      <c r="AA102" s="307" t="str">
        <f>IF($AA$8&gt;=DATE(2023,5,8),IF('別紙3-3_要件ﾁｪｯｸﾘｽﾄ(0508以降)'!$C$28="×","",IF(AND(踏み台シート!AA312=1,踏み台シート!AA526=1),2,IF(踏み台シート!AA312=1,1,""))),IF(AND(踏み台シート!AA312=1,踏み台シート!AA526=1),2,IF(踏み台シート!AA312=1,1,"")))</f>
        <v/>
      </c>
      <c r="AB102" s="307" t="str">
        <f>IF($AB$8&gt;=DATE(2023,5,8),IF('別紙3-3_要件ﾁｪｯｸﾘｽﾄ(0508以降)'!$C$28="×","",IF(AND(踏み台シート!AB312=1,踏み台シート!AB526=1),2,IF(踏み台シート!AB312=1,1,""))),IF(AND(踏み台シート!AB312=1,踏み台シート!AB526=1),2,IF(踏み台シート!AB312=1,1,"")))</f>
        <v/>
      </c>
      <c r="AC102" s="307" t="str">
        <f>IF($AC$8&gt;=DATE(2023,5,8),IF('別紙3-3_要件ﾁｪｯｸﾘｽﾄ(0508以降)'!$C$28="×","",IF(AND(踏み台シート!AC312=1,踏み台シート!AC526=1),2,IF(踏み台シート!AC312=1,1,""))),IF(AND(踏み台シート!AC312=1,踏み台シート!AC526=1),2,IF(踏み台シート!AC312=1,1,"")))</f>
        <v/>
      </c>
      <c r="AD102" s="307" t="str">
        <f>IF($AD$8&gt;=DATE(2023,5,8),IF('別紙3-3_要件ﾁｪｯｸﾘｽﾄ(0508以降)'!$C$28="×","",IF(AND(踏み台シート!AD312=1,踏み台シート!AD526=1),2,IF(踏み台シート!AD312=1,1,""))),IF(AND(踏み台シート!AD312=1,踏み台シート!AD526=1),2,IF(踏み台シート!AD312=1,1,"")))</f>
        <v/>
      </c>
      <c r="AE102" s="307" t="str">
        <f>IF($AE$8&gt;=DATE(2023,5,8),IF('別紙3-3_要件ﾁｪｯｸﾘｽﾄ(0508以降)'!$C$28="×","",IF(AND(踏み台シート!AE312=1,踏み台シート!AE526=1),2,IF(踏み台シート!AE312=1,1,""))),IF(AND(踏み台シート!AE312=1,踏み台シート!AE526=1),2,IF(踏み台シート!AE312=1,1,"")))</f>
        <v/>
      </c>
      <c r="AF102" s="307" t="str">
        <f>IF($AF$8&gt;=DATE(2023,5,8),IF('別紙3-3_要件ﾁｪｯｸﾘｽﾄ(0508以降)'!$C$28="×","",IF(AND(踏み台シート!AF312=1,踏み台シート!AF526=1),2,IF(踏み台シート!AF312=1,1,""))),IF(AND(踏み台シート!AF312=1,踏み台シート!AF526=1),2,IF(踏み台シート!AF312=1,1,"")))</f>
        <v/>
      </c>
      <c r="AG102" s="307" t="str">
        <f>IF($AG$8&gt;=DATE(2023,5,8),IF('別紙3-3_要件ﾁｪｯｸﾘｽﾄ(0508以降)'!$C$28="×","",IF(AND(踏み台シート!AG312=1,踏み台シート!AG526=1),2,IF(踏み台シート!AG312=1,1,""))),IF(AND(踏み台シート!AG312=1,踏み台シート!AG526=1),2,IF(踏み台シート!AG312=1,1,"")))</f>
        <v/>
      </c>
      <c r="AH102" s="307" t="str">
        <f>IF($AH$8&gt;=DATE(2023,5,8),IF('別紙3-3_要件ﾁｪｯｸﾘｽﾄ(0508以降)'!$C$28="×","",IF(AND(踏み台シート!AH312=1,踏み台シート!AH526=1),2,IF(踏み台シート!AH312=1,1,""))),IF(AND(踏み台シート!AH312=1,踏み台シート!AH526=1),2,IF(踏み台シート!AH312=1,1,"")))</f>
        <v/>
      </c>
      <c r="AI102" s="307" t="str">
        <f>IF($AI$8&gt;=DATE(2023,5,8),IF('別紙3-3_要件ﾁｪｯｸﾘｽﾄ(0508以降)'!$C$28="×","",IF(AND(踏み台シート!AI312=1,踏み台シート!AI526=1),2,IF(踏み台シート!AI312=1,1,""))),IF(AND(踏み台シート!AI312=1,踏み台シート!AI526=1),2,IF(踏み台シート!AI312=1,1,"")))</f>
        <v/>
      </c>
      <c r="AJ102" s="307" t="str">
        <f>IF($AJ$8&gt;=DATE(2023,5,8),IF('別紙3-3_要件ﾁｪｯｸﾘｽﾄ(0508以降)'!$C$28="×","",IF(AND(踏み台シート!AJ312=1,踏み台シート!AJ526=1),2,IF(踏み台シート!AJ312=1,1,""))),IF(AND(踏み台シート!AJ312=1,踏み台シート!AJ526=1),2,IF(踏み台シート!AJ312=1,1,"")))</f>
        <v/>
      </c>
      <c r="AK102" s="307" t="str">
        <f>IF($AK$8&gt;=DATE(2023,5,8),IF('別紙3-3_要件ﾁｪｯｸﾘｽﾄ(0508以降)'!$C$28="×","",IF(AND(踏み台シート!AK312=1,踏み台シート!AK526=1),2,IF(踏み台シート!AK312=1,1,""))),IF(AND(踏み台シート!AK312=1,踏み台シート!AK526=1),2,IF(踏み台シート!AK312=1,1,"")))</f>
        <v/>
      </c>
      <c r="AL102" s="307" t="str">
        <f>IF($AL$8&gt;=DATE(2023,5,8),IF('別紙3-3_要件ﾁｪｯｸﾘｽﾄ(0508以降)'!$C$28="×","",IF(AND(踏み台シート!AL312=1,踏み台シート!AL526=1),2,IF(踏み台シート!AL312=1,1,""))),IF(AND(踏み台シート!AL312=1,踏み台シート!AL526=1),2,IF(踏み台シート!AL312=1,1,"")))</f>
        <v/>
      </c>
      <c r="AM102" s="307" t="str">
        <f>IF($AM$8&gt;=DATE(2023,5,8),IF('別紙3-3_要件ﾁｪｯｸﾘｽﾄ(0508以降)'!$C$28="×","",IF(AND(踏み台シート!AM312=1,踏み台シート!AM526=1),2,IF(踏み台シート!AM312=1,1,""))),IF(AND(踏み台シート!AM312=1,踏み台シート!AM526=1),2,IF(踏み台シート!AM312=1,1,"")))</f>
        <v/>
      </c>
      <c r="AN102" s="307" t="str">
        <f>IF($AN$8&gt;=DATE(2023,5,8),IF('別紙3-3_要件ﾁｪｯｸﾘｽﾄ(0508以降)'!$C$28="×","",IF(AND(踏み台シート!AN312=1,踏み台シート!AN526=1),2,IF(踏み台シート!AN312=1,1,""))),IF(AND(踏み台シート!AN312=1,踏み台シート!AN526=1),2,IF(踏み台シート!AN312=1,1,"")))</f>
        <v/>
      </c>
      <c r="AO102" s="307" t="str">
        <f>IF($AO$8&gt;=DATE(2023,5,8),IF('別紙3-3_要件ﾁｪｯｸﾘｽﾄ(0508以降)'!$C$28="×","",IF(AND(踏み台シート!AO312=1,踏み台シート!AO526=1),2,IF(踏み台シート!AO312=1,1,""))),IF(AND(踏み台シート!AO312=1,踏み台シート!AO526=1),2,IF(踏み台シート!AO312=1,1,"")))</f>
        <v/>
      </c>
      <c r="AP102" s="307" t="str">
        <f>IF($AP$8&gt;=DATE(2023,5,8),IF('別紙3-3_要件ﾁｪｯｸﾘｽﾄ(0508以降)'!$C$28="×","",IF(AND(踏み台シート!AP312=1,踏み台シート!AP526=1),2,IF(踏み台シート!AP312=1,1,""))),IF(AND(踏み台シート!AP312=1,踏み台シート!AP526=1),2,IF(踏み台シート!AP312=1,1,"")))</f>
        <v/>
      </c>
      <c r="AQ102" s="307" t="str">
        <f>IF($AQ$8&gt;=DATE(2023,5,8),IF('別紙3-3_要件ﾁｪｯｸﾘｽﾄ(0508以降)'!$C$28="×","",IF(AND(踏み台シート!AQ312=1,踏み台シート!AQ526=1),2,IF(踏み台シート!AQ312=1,1,""))),IF(AND(踏み台シート!AQ312=1,踏み台シート!AQ526=1),2,IF(踏み台シート!AQ312=1,1,"")))</f>
        <v/>
      </c>
      <c r="AR102" s="307" t="str">
        <f>IF($AR$8&gt;=DATE(2023,5,8),IF('別紙3-3_要件ﾁｪｯｸﾘｽﾄ(0508以降)'!$C$28="×","",IF(AND(踏み台シート!AR312=1,踏み台シート!AR526=1),2,IF(踏み台シート!AR312=1,1,""))),IF(AND(踏み台シート!AR312=1,踏み台シート!AR526=1),2,IF(踏み台シート!AR312=1,1,"")))</f>
        <v/>
      </c>
      <c r="AS102" s="307" t="str">
        <f>IF($AS$8&gt;=DATE(2023,5,8),IF('別紙3-3_要件ﾁｪｯｸﾘｽﾄ(0508以降)'!$C$28="×","",IF(AND(踏み台シート!AS312=1,踏み台シート!AS526=1),2,IF(踏み台シート!AS312=1,1,""))),IF(AND(踏み台シート!AS312=1,踏み台シート!AS526=1),2,IF(踏み台シート!AS312=1,1,"")))</f>
        <v/>
      </c>
      <c r="AT102" s="307" t="str">
        <f>IF($AT$8&gt;=DATE(2023,5,8),IF('別紙3-3_要件ﾁｪｯｸﾘｽﾄ(0508以降)'!$C$28="×","",IF(AND(踏み台シート!AT312=1,踏み台シート!AT526=1),2,IF(踏み台シート!AT312=1,1,""))),IF(AND(踏み台シート!AT312=1,踏み台シート!AT526=1),2,IF(踏み台シート!AT312=1,1,"")))</f>
        <v/>
      </c>
      <c r="AU102" s="307" t="str">
        <f>IF($AU$8&gt;=DATE(2023,5,8),IF('別紙3-3_要件ﾁｪｯｸﾘｽﾄ(0508以降)'!$C$28="×","",IF(AND(踏み台シート!AU312=1,踏み台シート!AU526=1),2,IF(踏み台シート!AU312=1,1,""))),IF(AND(踏み台シート!AU312=1,踏み台シート!AU526=1),2,IF(踏み台シート!AU312=1,1,"")))</f>
        <v/>
      </c>
      <c r="AV102" s="307" t="str">
        <f>IF($AV$8&gt;=DATE(2023,5,8),IF('別紙3-3_要件ﾁｪｯｸﾘｽﾄ(0508以降)'!$C$28="×","",IF(AND(踏み台シート!AV312=1,踏み台シート!AV526=1),2,IF(踏み台シート!AV312=1,1,""))),IF(AND(踏み台シート!AV312=1,踏み台シート!AV526=1),2,IF(踏み台シート!AV312=1,1,"")))</f>
        <v/>
      </c>
      <c r="AW102" s="307" t="str">
        <f>IF($AW$8&gt;=DATE(2023,5,8),IF('別紙3-3_要件ﾁｪｯｸﾘｽﾄ(0508以降)'!$C$28="×","",IF(AND(踏み台シート!AW312=1,踏み台シート!AW526=1),2,IF(踏み台シート!AW312=1,1,""))),IF(AND(踏み台シート!AW312=1,踏み台シート!AW526=1),2,IF(踏み台シート!AW312=1,1,"")))</f>
        <v/>
      </c>
      <c r="AX102" s="307" t="str">
        <f>IF($AX$8&gt;=DATE(2023,5,8),IF('別紙3-3_要件ﾁｪｯｸﾘｽﾄ(0508以降)'!$C$28="×","",IF(AND(踏み台シート!AX312=1,踏み台シート!AX526=1),2,IF(踏み台シート!AX312=1,1,""))),IF(AND(踏み台シート!AX312=1,踏み台シート!AX526=1),2,IF(踏み台シート!AX312=1,1,"")))</f>
        <v/>
      </c>
      <c r="AY102" s="307" t="str">
        <f>IF($AY$8&gt;=DATE(2023,5,8),IF('別紙3-3_要件ﾁｪｯｸﾘｽﾄ(0508以降)'!$C$28="×","",IF(AND(踏み台シート!AY312=1,踏み台シート!AY526=1),2,IF(踏み台シート!AY312=1,1,""))),IF(AND(踏み台シート!AY312=1,踏み台シート!AY526=1),2,IF(踏み台シート!AY312=1,1,"")))</f>
        <v/>
      </c>
      <c r="AZ102" s="307" t="str">
        <f>IF($AZ$8&gt;=DATE(2023,5,8),IF('別紙3-3_要件ﾁｪｯｸﾘｽﾄ(0508以降)'!$C$28="×","",IF(AND(踏み台シート!AZ312=1,踏み台シート!AZ526=1),2,IF(踏み台シート!AZ312=1,1,""))),IF(AND(踏み台シート!AZ312=1,踏み台シート!AZ526=1),2,IF(踏み台シート!AZ312=1,1,"")))</f>
        <v/>
      </c>
      <c r="BA102" s="307" t="str">
        <f>IF($BA$8&gt;=DATE(2023,5,8),IF('別紙3-3_要件ﾁｪｯｸﾘｽﾄ(0508以降)'!$C$28="×","",IF(AND(踏み台シート!BA312=1,踏み台シート!BA526=1),2,IF(踏み台シート!BA312=1,1,""))),IF(AND(踏み台シート!BA312=1,踏み台シート!BA526=1),2,IF(踏み台シート!BA312=1,1,"")))</f>
        <v/>
      </c>
      <c r="BB102" s="311" t="str">
        <f t="shared" si="10"/>
        <v/>
      </c>
      <c r="BC102" s="300" t="str">
        <f t="shared" si="11"/>
        <v/>
      </c>
      <c r="BD102" s="300" t="str">
        <f t="shared" si="12"/>
        <v/>
      </c>
    </row>
    <row r="103" spans="1:56" ht="24" hidden="1" customHeight="1">
      <c r="A103" s="307" t="str">
        <f t="shared" si="13"/>
        <v/>
      </c>
      <c r="B103" s="313" t="str">
        <f>IF('別紙3-1_区分⑤所要額内訳'!B105="","",'別紙3-1_区分⑤所要額内訳'!B105)</f>
        <v/>
      </c>
      <c r="C103" s="307" t="str">
        <f>IF('別紙3-1_区分⑤所要額内訳'!C105="","",'別紙3-1_区分⑤所要額内訳'!C105)</f>
        <v/>
      </c>
      <c r="D103" s="307">
        <f>IF($D$8&gt;=DATE(2023,5,8),IF('別紙3-3_要件ﾁｪｯｸﾘｽﾄ(0508以降)'!$C$28="×","",IF(AND(踏み台シート!D313=1,踏み台シート!D527=1),2,IF(踏み台シート!D313=1,1,""))),IF(AND(踏み台シート!D313=1,踏み台シート!D527=1),2,IF(踏み台シート!D313=1,1,"")))</f>
        <v>1</v>
      </c>
      <c r="E103" s="307" t="str">
        <f>IF($E$8&gt;=DATE(2023,5,8),IF('別紙3-3_要件ﾁｪｯｸﾘｽﾄ(0508以降)'!$C$28="×","",IF(AND(踏み台シート!E313=1,踏み台シート!E527=1),2,IF(踏み台シート!E313=1,1,""))),IF(AND(踏み台シート!E313=1,踏み台シート!E527=1),2,IF(踏み台シート!E313=1,1,"")))</f>
        <v/>
      </c>
      <c r="F103" s="307" t="str">
        <f>IF($F$8&gt;=DATE(2023,5,8),IF('別紙3-3_要件ﾁｪｯｸﾘｽﾄ(0508以降)'!$C$28="×","",IF(AND(踏み台シート!F313=1,踏み台シート!F527=1),2,IF(踏み台シート!F313=1,1,""))),IF(AND(踏み台シート!F313=1,踏み台シート!F527=1),2,IF(踏み台シート!F313=1,1,"")))</f>
        <v/>
      </c>
      <c r="G103" s="307" t="str">
        <f>IF($G$8&gt;=DATE(2023,5,8),IF('別紙3-3_要件ﾁｪｯｸﾘｽﾄ(0508以降)'!$C$28="×","",IF(AND(踏み台シート!G313=1,踏み台シート!G527=1),2,IF(踏み台シート!G313=1,1,""))),IF(AND(踏み台シート!G313=1,踏み台シート!G527=1),2,IF(踏み台シート!G313=1,1,"")))</f>
        <v/>
      </c>
      <c r="H103" s="307" t="str">
        <f>IF($H$8&gt;=DATE(2023,5,8),IF('別紙3-3_要件ﾁｪｯｸﾘｽﾄ(0508以降)'!$C$28="×","",IF(AND(踏み台シート!H313=1,踏み台シート!H527=1),2,IF(踏み台シート!H313=1,1,""))),IF(AND(踏み台シート!H313=1,踏み台シート!H527=1),2,IF(踏み台シート!H313=1,1,"")))</f>
        <v/>
      </c>
      <c r="I103" s="307" t="str">
        <f>IF($I$8&gt;=DATE(2023,5,8),IF('別紙3-3_要件ﾁｪｯｸﾘｽﾄ(0508以降)'!$C$28="×","",IF(AND(踏み台シート!I313=1,踏み台シート!I527=1),2,IF(踏み台シート!I313=1,1,""))),IF(AND(踏み台シート!I313=1,踏み台シート!I527=1),2,IF(踏み台シート!I313=1,1,"")))</f>
        <v/>
      </c>
      <c r="J103" s="307" t="str">
        <f>IF($J$8&gt;=DATE(2023,5,8),IF('別紙3-3_要件ﾁｪｯｸﾘｽﾄ(0508以降)'!$C$28="×","",IF(AND(踏み台シート!J313=1,踏み台シート!J527=1),2,IF(踏み台シート!J313=1,1,""))),IF(AND(踏み台シート!J313=1,踏み台シート!J527=1),2,IF(踏み台シート!J313=1,1,"")))</f>
        <v/>
      </c>
      <c r="K103" s="307" t="str">
        <f>IF($K$8&gt;=DATE(2023,5,8),IF('別紙3-3_要件ﾁｪｯｸﾘｽﾄ(0508以降)'!$C$28="×","",IF(AND(踏み台シート!K313=1,踏み台シート!K527=1),2,IF(踏み台シート!K313=1,1,""))),IF(AND(踏み台シート!K313=1,踏み台シート!K527=1),2,IF(踏み台シート!K313=1,1,"")))</f>
        <v/>
      </c>
      <c r="L103" s="307" t="str">
        <f>IF($L$8&gt;=DATE(2023,5,8),IF('別紙3-3_要件ﾁｪｯｸﾘｽﾄ(0508以降)'!$C$28="×","",IF(AND(踏み台シート!L313=1,踏み台シート!L527=1),2,IF(踏み台シート!L313=1,1,""))),IF(AND(踏み台シート!L313=1,踏み台シート!L527=1),2,IF(踏み台シート!L313=1,1,"")))</f>
        <v/>
      </c>
      <c r="M103" s="307" t="str">
        <f>IF($M$8&gt;=DATE(2023,5,8),IF('別紙3-3_要件ﾁｪｯｸﾘｽﾄ(0508以降)'!$C$28="×","",IF(AND(踏み台シート!M313=1,踏み台シート!M527=1),2,IF(踏み台シート!M313=1,1,""))),IF(AND(踏み台シート!M313=1,踏み台シート!M527=1),2,IF(踏み台シート!M313=1,1,"")))</f>
        <v/>
      </c>
      <c r="N103" s="307" t="str">
        <f>IF($N$8&gt;=DATE(2023,5,8),IF('別紙3-3_要件ﾁｪｯｸﾘｽﾄ(0508以降)'!$C$28="×","",IF(AND(踏み台シート!N313=1,踏み台シート!N527=1),2,IF(踏み台シート!N313=1,1,""))),IF(AND(踏み台シート!N313=1,踏み台シート!N527=1),2,IF(踏み台シート!N313=1,1,"")))</f>
        <v/>
      </c>
      <c r="O103" s="307" t="str">
        <f>IF($O$8&gt;=DATE(2023,5,8),IF('別紙3-3_要件ﾁｪｯｸﾘｽﾄ(0508以降)'!$C$28="×","",IF(AND(踏み台シート!O313=1,踏み台シート!O527=1),2,IF(踏み台シート!O313=1,1,""))),IF(AND(踏み台シート!O313=1,踏み台シート!O527=1),2,IF(踏み台シート!O313=1,1,"")))</f>
        <v/>
      </c>
      <c r="P103" s="307" t="str">
        <f>IF($P$8&gt;=DATE(2023,5,8),IF('別紙3-3_要件ﾁｪｯｸﾘｽﾄ(0508以降)'!$C$28="×","",IF(AND(踏み台シート!P313=1,踏み台シート!P527=1),2,IF(踏み台シート!P313=1,1,""))),IF(AND(踏み台シート!P313=1,踏み台シート!P527=1),2,IF(踏み台シート!P313=1,1,"")))</f>
        <v/>
      </c>
      <c r="Q103" s="307" t="str">
        <f>IF($Q$8&gt;=DATE(2023,5,8),IF('別紙3-3_要件ﾁｪｯｸﾘｽﾄ(0508以降)'!$C$28="×","",IF(AND(踏み台シート!Q313=1,踏み台シート!Q527=1),2,IF(踏み台シート!Q313=1,1,""))),IF(AND(踏み台シート!Q313=1,踏み台シート!Q527=1),2,IF(踏み台シート!Q313=1,1,"")))</f>
        <v/>
      </c>
      <c r="R103" s="307" t="str">
        <f>IF($R$8&gt;=DATE(2023,5,8),IF('別紙3-3_要件ﾁｪｯｸﾘｽﾄ(0508以降)'!$C$28="×","",IF(AND(踏み台シート!R313=1,踏み台シート!R527=1),2,IF(踏み台シート!R313=1,1,""))),IF(AND(踏み台シート!R313=1,踏み台シート!R527=1),2,IF(踏み台シート!R313=1,1,"")))</f>
        <v/>
      </c>
      <c r="S103" s="307" t="str">
        <f>IF($S$8&gt;=DATE(2023,5,8),IF('別紙3-3_要件ﾁｪｯｸﾘｽﾄ(0508以降)'!$C$28="×","",IF(AND(踏み台シート!S313=1,踏み台シート!S527=1),2,IF(踏み台シート!S313=1,1,""))),IF(AND(踏み台シート!S313=1,踏み台シート!S527=1),2,IF(踏み台シート!S313=1,1,"")))</f>
        <v/>
      </c>
      <c r="T103" s="307" t="str">
        <f>IF($T$8&gt;=DATE(2023,5,8),IF('別紙3-3_要件ﾁｪｯｸﾘｽﾄ(0508以降)'!$C$28="×","",IF(AND(踏み台シート!T313=1,踏み台シート!T527=1),2,IF(踏み台シート!T313=1,1,""))),IF(AND(踏み台シート!T313=1,踏み台シート!T527=1),2,IF(踏み台シート!T313=1,1,"")))</f>
        <v/>
      </c>
      <c r="U103" s="307" t="str">
        <f>IF($U$8&gt;=DATE(2023,5,8),IF('別紙3-3_要件ﾁｪｯｸﾘｽﾄ(0508以降)'!$C$28="×","",IF(AND(踏み台シート!U313=1,踏み台シート!U527=1),2,IF(踏み台シート!U313=1,1,""))),IF(AND(踏み台シート!U313=1,踏み台シート!U527=1),2,IF(踏み台シート!U313=1,1,"")))</f>
        <v/>
      </c>
      <c r="V103" s="307" t="str">
        <f>IF($V$8&gt;=DATE(2023,5,8),IF('別紙3-3_要件ﾁｪｯｸﾘｽﾄ(0508以降)'!$C$28="×","",IF(AND(踏み台シート!V313=1,踏み台シート!V527=1),2,IF(踏み台シート!V313=1,1,""))),IF(AND(踏み台シート!V313=1,踏み台シート!V527=1),2,IF(踏み台シート!V313=1,1,"")))</f>
        <v/>
      </c>
      <c r="W103" s="307" t="str">
        <f>IF($W$8&gt;=DATE(2023,5,8),IF('別紙3-3_要件ﾁｪｯｸﾘｽﾄ(0508以降)'!$C$28="×","",IF(AND(踏み台シート!W313=1,踏み台シート!W527=1),2,IF(踏み台シート!W313=1,1,""))),IF(AND(踏み台シート!W313=1,踏み台シート!W527=1),2,IF(踏み台シート!W313=1,1,"")))</f>
        <v/>
      </c>
      <c r="X103" s="307" t="str">
        <f>IF($X$8&gt;=DATE(2023,5,8),IF('別紙3-3_要件ﾁｪｯｸﾘｽﾄ(0508以降)'!$C$28="×","",IF(AND(踏み台シート!X313=1,踏み台シート!X527=1),2,IF(踏み台シート!X313=1,1,""))),IF(AND(踏み台シート!X313=1,踏み台シート!X527=1),2,IF(踏み台シート!X313=1,1,"")))</f>
        <v/>
      </c>
      <c r="Y103" s="307" t="str">
        <f>IF($Y$8&gt;=DATE(2023,5,8),IF('別紙3-3_要件ﾁｪｯｸﾘｽﾄ(0508以降)'!$C$28="×","",IF(AND(踏み台シート!Y313=1,踏み台シート!Y527=1),2,IF(踏み台シート!Y313=1,1,""))),IF(AND(踏み台シート!Y313=1,踏み台シート!Y527=1),2,IF(踏み台シート!Y313=1,1,"")))</f>
        <v/>
      </c>
      <c r="Z103" s="307" t="str">
        <f>IF($Z$8&gt;=DATE(2023,5,8),IF('別紙3-3_要件ﾁｪｯｸﾘｽﾄ(0508以降)'!$C$28="×","",IF(AND(踏み台シート!Z313=1,踏み台シート!Z527=1),2,IF(踏み台シート!Z313=1,1,""))),IF(AND(踏み台シート!Z313=1,踏み台シート!Z527=1),2,IF(踏み台シート!Z313=1,1,"")))</f>
        <v/>
      </c>
      <c r="AA103" s="307" t="str">
        <f>IF($AA$8&gt;=DATE(2023,5,8),IF('別紙3-3_要件ﾁｪｯｸﾘｽﾄ(0508以降)'!$C$28="×","",IF(AND(踏み台シート!AA313=1,踏み台シート!AA527=1),2,IF(踏み台シート!AA313=1,1,""))),IF(AND(踏み台シート!AA313=1,踏み台シート!AA527=1),2,IF(踏み台シート!AA313=1,1,"")))</f>
        <v/>
      </c>
      <c r="AB103" s="307" t="str">
        <f>IF($AB$8&gt;=DATE(2023,5,8),IF('別紙3-3_要件ﾁｪｯｸﾘｽﾄ(0508以降)'!$C$28="×","",IF(AND(踏み台シート!AB313=1,踏み台シート!AB527=1),2,IF(踏み台シート!AB313=1,1,""))),IF(AND(踏み台シート!AB313=1,踏み台シート!AB527=1),2,IF(踏み台シート!AB313=1,1,"")))</f>
        <v/>
      </c>
      <c r="AC103" s="307" t="str">
        <f>IF($AC$8&gt;=DATE(2023,5,8),IF('別紙3-3_要件ﾁｪｯｸﾘｽﾄ(0508以降)'!$C$28="×","",IF(AND(踏み台シート!AC313=1,踏み台シート!AC527=1),2,IF(踏み台シート!AC313=1,1,""))),IF(AND(踏み台シート!AC313=1,踏み台シート!AC527=1),2,IF(踏み台シート!AC313=1,1,"")))</f>
        <v/>
      </c>
      <c r="AD103" s="307" t="str">
        <f>IF($AD$8&gt;=DATE(2023,5,8),IF('別紙3-3_要件ﾁｪｯｸﾘｽﾄ(0508以降)'!$C$28="×","",IF(AND(踏み台シート!AD313=1,踏み台シート!AD527=1),2,IF(踏み台シート!AD313=1,1,""))),IF(AND(踏み台シート!AD313=1,踏み台シート!AD527=1),2,IF(踏み台シート!AD313=1,1,"")))</f>
        <v/>
      </c>
      <c r="AE103" s="307" t="str">
        <f>IF($AE$8&gt;=DATE(2023,5,8),IF('別紙3-3_要件ﾁｪｯｸﾘｽﾄ(0508以降)'!$C$28="×","",IF(AND(踏み台シート!AE313=1,踏み台シート!AE527=1),2,IF(踏み台シート!AE313=1,1,""))),IF(AND(踏み台シート!AE313=1,踏み台シート!AE527=1),2,IF(踏み台シート!AE313=1,1,"")))</f>
        <v/>
      </c>
      <c r="AF103" s="307" t="str">
        <f>IF($AF$8&gt;=DATE(2023,5,8),IF('別紙3-3_要件ﾁｪｯｸﾘｽﾄ(0508以降)'!$C$28="×","",IF(AND(踏み台シート!AF313=1,踏み台シート!AF527=1),2,IF(踏み台シート!AF313=1,1,""))),IF(AND(踏み台シート!AF313=1,踏み台シート!AF527=1),2,IF(踏み台シート!AF313=1,1,"")))</f>
        <v/>
      </c>
      <c r="AG103" s="307" t="str">
        <f>IF($AG$8&gt;=DATE(2023,5,8),IF('別紙3-3_要件ﾁｪｯｸﾘｽﾄ(0508以降)'!$C$28="×","",IF(AND(踏み台シート!AG313=1,踏み台シート!AG527=1),2,IF(踏み台シート!AG313=1,1,""))),IF(AND(踏み台シート!AG313=1,踏み台シート!AG527=1),2,IF(踏み台シート!AG313=1,1,"")))</f>
        <v/>
      </c>
      <c r="AH103" s="307" t="str">
        <f>IF($AH$8&gt;=DATE(2023,5,8),IF('別紙3-3_要件ﾁｪｯｸﾘｽﾄ(0508以降)'!$C$28="×","",IF(AND(踏み台シート!AH313=1,踏み台シート!AH527=1),2,IF(踏み台シート!AH313=1,1,""))),IF(AND(踏み台シート!AH313=1,踏み台シート!AH527=1),2,IF(踏み台シート!AH313=1,1,"")))</f>
        <v/>
      </c>
      <c r="AI103" s="307" t="str">
        <f>IF($AI$8&gt;=DATE(2023,5,8),IF('別紙3-3_要件ﾁｪｯｸﾘｽﾄ(0508以降)'!$C$28="×","",IF(AND(踏み台シート!AI313=1,踏み台シート!AI527=1),2,IF(踏み台シート!AI313=1,1,""))),IF(AND(踏み台シート!AI313=1,踏み台シート!AI527=1),2,IF(踏み台シート!AI313=1,1,"")))</f>
        <v/>
      </c>
      <c r="AJ103" s="307" t="str">
        <f>IF($AJ$8&gt;=DATE(2023,5,8),IF('別紙3-3_要件ﾁｪｯｸﾘｽﾄ(0508以降)'!$C$28="×","",IF(AND(踏み台シート!AJ313=1,踏み台シート!AJ527=1),2,IF(踏み台シート!AJ313=1,1,""))),IF(AND(踏み台シート!AJ313=1,踏み台シート!AJ527=1),2,IF(踏み台シート!AJ313=1,1,"")))</f>
        <v/>
      </c>
      <c r="AK103" s="307" t="str">
        <f>IF($AK$8&gt;=DATE(2023,5,8),IF('別紙3-3_要件ﾁｪｯｸﾘｽﾄ(0508以降)'!$C$28="×","",IF(AND(踏み台シート!AK313=1,踏み台シート!AK527=1),2,IF(踏み台シート!AK313=1,1,""))),IF(AND(踏み台シート!AK313=1,踏み台シート!AK527=1),2,IF(踏み台シート!AK313=1,1,"")))</f>
        <v/>
      </c>
      <c r="AL103" s="307" t="str">
        <f>IF($AL$8&gt;=DATE(2023,5,8),IF('別紙3-3_要件ﾁｪｯｸﾘｽﾄ(0508以降)'!$C$28="×","",IF(AND(踏み台シート!AL313=1,踏み台シート!AL527=1),2,IF(踏み台シート!AL313=1,1,""))),IF(AND(踏み台シート!AL313=1,踏み台シート!AL527=1),2,IF(踏み台シート!AL313=1,1,"")))</f>
        <v/>
      </c>
      <c r="AM103" s="307" t="str">
        <f>IF($AM$8&gt;=DATE(2023,5,8),IF('別紙3-3_要件ﾁｪｯｸﾘｽﾄ(0508以降)'!$C$28="×","",IF(AND(踏み台シート!AM313=1,踏み台シート!AM527=1),2,IF(踏み台シート!AM313=1,1,""))),IF(AND(踏み台シート!AM313=1,踏み台シート!AM527=1),2,IF(踏み台シート!AM313=1,1,"")))</f>
        <v/>
      </c>
      <c r="AN103" s="307" t="str">
        <f>IF($AN$8&gt;=DATE(2023,5,8),IF('別紙3-3_要件ﾁｪｯｸﾘｽﾄ(0508以降)'!$C$28="×","",IF(AND(踏み台シート!AN313=1,踏み台シート!AN527=1),2,IF(踏み台シート!AN313=1,1,""))),IF(AND(踏み台シート!AN313=1,踏み台シート!AN527=1),2,IF(踏み台シート!AN313=1,1,"")))</f>
        <v/>
      </c>
      <c r="AO103" s="307" t="str">
        <f>IF($AO$8&gt;=DATE(2023,5,8),IF('別紙3-3_要件ﾁｪｯｸﾘｽﾄ(0508以降)'!$C$28="×","",IF(AND(踏み台シート!AO313=1,踏み台シート!AO527=1),2,IF(踏み台シート!AO313=1,1,""))),IF(AND(踏み台シート!AO313=1,踏み台シート!AO527=1),2,IF(踏み台シート!AO313=1,1,"")))</f>
        <v/>
      </c>
      <c r="AP103" s="307" t="str">
        <f>IF($AP$8&gt;=DATE(2023,5,8),IF('別紙3-3_要件ﾁｪｯｸﾘｽﾄ(0508以降)'!$C$28="×","",IF(AND(踏み台シート!AP313=1,踏み台シート!AP527=1),2,IF(踏み台シート!AP313=1,1,""))),IF(AND(踏み台シート!AP313=1,踏み台シート!AP527=1),2,IF(踏み台シート!AP313=1,1,"")))</f>
        <v/>
      </c>
      <c r="AQ103" s="307" t="str">
        <f>IF($AQ$8&gt;=DATE(2023,5,8),IF('別紙3-3_要件ﾁｪｯｸﾘｽﾄ(0508以降)'!$C$28="×","",IF(AND(踏み台シート!AQ313=1,踏み台シート!AQ527=1),2,IF(踏み台シート!AQ313=1,1,""))),IF(AND(踏み台シート!AQ313=1,踏み台シート!AQ527=1),2,IF(踏み台シート!AQ313=1,1,"")))</f>
        <v/>
      </c>
      <c r="AR103" s="307" t="str">
        <f>IF($AR$8&gt;=DATE(2023,5,8),IF('別紙3-3_要件ﾁｪｯｸﾘｽﾄ(0508以降)'!$C$28="×","",IF(AND(踏み台シート!AR313=1,踏み台シート!AR527=1),2,IF(踏み台シート!AR313=1,1,""))),IF(AND(踏み台シート!AR313=1,踏み台シート!AR527=1),2,IF(踏み台シート!AR313=1,1,"")))</f>
        <v/>
      </c>
      <c r="AS103" s="307" t="str">
        <f>IF($AS$8&gt;=DATE(2023,5,8),IF('別紙3-3_要件ﾁｪｯｸﾘｽﾄ(0508以降)'!$C$28="×","",IF(AND(踏み台シート!AS313=1,踏み台シート!AS527=1),2,IF(踏み台シート!AS313=1,1,""))),IF(AND(踏み台シート!AS313=1,踏み台シート!AS527=1),2,IF(踏み台シート!AS313=1,1,"")))</f>
        <v/>
      </c>
      <c r="AT103" s="307" t="str">
        <f>IF($AT$8&gt;=DATE(2023,5,8),IF('別紙3-3_要件ﾁｪｯｸﾘｽﾄ(0508以降)'!$C$28="×","",IF(AND(踏み台シート!AT313=1,踏み台シート!AT527=1),2,IF(踏み台シート!AT313=1,1,""))),IF(AND(踏み台シート!AT313=1,踏み台シート!AT527=1),2,IF(踏み台シート!AT313=1,1,"")))</f>
        <v/>
      </c>
      <c r="AU103" s="307" t="str">
        <f>IF($AU$8&gt;=DATE(2023,5,8),IF('別紙3-3_要件ﾁｪｯｸﾘｽﾄ(0508以降)'!$C$28="×","",IF(AND(踏み台シート!AU313=1,踏み台シート!AU527=1),2,IF(踏み台シート!AU313=1,1,""))),IF(AND(踏み台シート!AU313=1,踏み台シート!AU527=1),2,IF(踏み台シート!AU313=1,1,"")))</f>
        <v/>
      </c>
      <c r="AV103" s="307" t="str">
        <f>IF($AV$8&gt;=DATE(2023,5,8),IF('別紙3-3_要件ﾁｪｯｸﾘｽﾄ(0508以降)'!$C$28="×","",IF(AND(踏み台シート!AV313=1,踏み台シート!AV527=1),2,IF(踏み台シート!AV313=1,1,""))),IF(AND(踏み台シート!AV313=1,踏み台シート!AV527=1),2,IF(踏み台シート!AV313=1,1,"")))</f>
        <v/>
      </c>
      <c r="AW103" s="307" t="str">
        <f>IF($AW$8&gt;=DATE(2023,5,8),IF('別紙3-3_要件ﾁｪｯｸﾘｽﾄ(0508以降)'!$C$28="×","",IF(AND(踏み台シート!AW313=1,踏み台シート!AW527=1),2,IF(踏み台シート!AW313=1,1,""))),IF(AND(踏み台シート!AW313=1,踏み台シート!AW527=1),2,IF(踏み台シート!AW313=1,1,"")))</f>
        <v/>
      </c>
      <c r="AX103" s="307" t="str">
        <f>IF($AX$8&gt;=DATE(2023,5,8),IF('別紙3-3_要件ﾁｪｯｸﾘｽﾄ(0508以降)'!$C$28="×","",IF(AND(踏み台シート!AX313=1,踏み台シート!AX527=1),2,IF(踏み台シート!AX313=1,1,""))),IF(AND(踏み台シート!AX313=1,踏み台シート!AX527=1),2,IF(踏み台シート!AX313=1,1,"")))</f>
        <v/>
      </c>
      <c r="AY103" s="307" t="str">
        <f>IF($AY$8&gt;=DATE(2023,5,8),IF('別紙3-3_要件ﾁｪｯｸﾘｽﾄ(0508以降)'!$C$28="×","",IF(AND(踏み台シート!AY313=1,踏み台シート!AY527=1),2,IF(踏み台シート!AY313=1,1,""))),IF(AND(踏み台シート!AY313=1,踏み台シート!AY527=1),2,IF(踏み台シート!AY313=1,1,"")))</f>
        <v/>
      </c>
      <c r="AZ103" s="307" t="str">
        <f>IF($AZ$8&gt;=DATE(2023,5,8),IF('別紙3-3_要件ﾁｪｯｸﾘｽﾄ(0508以降)'!$C$28="×","",IF(AND(踏み台シート!AZ313=1,踏み台シート!AZ527=1),2,IF(踏み台シート!AZ313=1,1,""))),IF(AND(踏み台シート!AZ313=1,踏み台シート!AZ527=1),2,IF(踏み台シート!AZ313=1,1,"")))</f>
        <v/>
      </c>
      <c r="BA103" s="307" t="str">
        <f>IF($BA$8&gt;=DATE(2023,5,8),IF('別紙3-3_要件ﾁｪｯｸﾘｽﾄ(0508以降)'!$C$28="×","",IF(AND(踏み台シート!BA313=1,踏み台シート!BA527=1),2,IF(踏み台シート!BA313=1,1,""))),IF(AND(踏み台シート!BA313=1,踏み台シート!BA527=1),2,IF(踏み台シート!BA313=1,1,"")))</f>
        <v/>
      </c>
      <c r="BB103" s="311" t="str">
        <f t="shared" si="10"/>
        <v/>
      </c>
      <c r="BC103" s="300" t="str">
        <f t="shared" si="11"/>
        <v/>
      </c>
      <c r="BD103" s="300" t="str">
        <f t="shared" si="12"/>
        <v/>
      </c>
    </row>
    <row r="104" spans="1:56" ht="24" hidden="1" customHeight="1">
      <c r="A104" s="307" t="str">
        <f t="shared" si="13"/>
        <v/>
      </c>
      <c r="B104" s="313" t="str">
        <f>IF('別紙3-1_区分⑤所要額内訳'!B106="","",'別紙3-1_区分⑤所要額内訳'!B106)</f>
        <v/>
      </c>
      <c r="C104" s="307" t="str">
        <f>IF('別紙3-1_区分⑤所要額内訳'!C106="","",'別紙3-1_区分⑤所要額内訳'!C106)</f>
        <v/>
      </c>
      <c r="D104" s="307">
        <f>IF($D$8&gt;=DATE(2023,5,8),IF('別紙3-3_要件ﾁｪｯｸﾘｽﾄ(0508以降)'!$C$28="×","",IF(AND(踏み台シート!D314=1,踏み台シート!D528=1),2,IF(踏み台シート!D314=1,1,""))),IF(AND(踏み台シート!D314=1,踏み台シート!D528=1),2,IF(踏み台シート!D314=1,1,"")))</f>
        <v>1</v>
      </c>
      <c r="E104" s="307" t="str">
        <f>IF($E$8&gt;=DATE(2023,5,8),IF('別紙3-3_要件ﾁｪｯｸﾘｽﾄ(0508以降)'!$C$28="×","",IF(AND(踏み台シート!E314=1,踏み台シート!E528=1),2,IF(踏み台シート!E314=1,1,""))),IF(AND(踏み台シート!E314=1,踏み台シート!E528=1),2,IF(踏み台シート!E314=1,1,"")))</f>
        <v/>
      </c>
      <c r="F104" s="307" t="str">
        <f>IF($F$8&gt;=DATE(2023,5,8),IF('別紙3-3_要件ﾁｪｯｸﾘｽﾄ(0508以降)'!$C$28="×","",IF(AND(踏み台シート!F314=1,踏み台シート!F528=1),2,IF(踏み台シート!F314=1,1,""))),IF(AND(踏み台シート!F314=1,踏み台シート!F528=1),2,IF(踏み台シート!F314=1,1,"")))</f>
        <v/>
      </c>
      <c r="G104" s="307" t="str">
        <f>IF($G$8&gt;=DATE(2023,5,8),IF('別紙3-3_要件ﾁｪｯｸﾘｽﾄ(0508以降)'!$C$28="×","",IF(AND(踏み台シート!G314=1,踏み台シート!G528=1),2,IF(踏み台シート!G314=1,1,""))),IF(AND(踏み台シート!G314=1,踏み台シート!G528=1),2,IF(踏み台シート!G314=1,1,"")))</f>
        <v/>
      </c>
      <c r="H104" s="307" t="str">
        <f>IF($H$8&gt;=DATE(2023,5,8),IF('別紙3-3_要件ﾁｪｯｸﾘｽﾄ(0508以降)'!$C$28="×","",IF(AND(踏み台シート!H314=1,踏み台シート!H528=1),2,IF(踏み台シート!H314=1,1,""))),IF(AND(踏み台シート!H314=1,踏み台シート!H528=1),2,IF(踏み台シート!H314=1,1,"")))</f>
        <v/>
      </c>
      <c r="I104" s="307" t="str">
        <f>IF($I$8&gt;=DATE(2023,5,8),IF('別紙3-3_要件ﾁｪｯｸﾘｽﾄ(0508以降)'!$C$28="×","",IF(AND(踏み台シート!I314=1,踏み台シート!I528=1),2,IF(踏み台シート!I314=1,1,""))),IF(AND(踏み台シート!I314=1,踏み台シート!I528=1),2,IF(踏み台シート!I314=1,1,"")))</f>
        <v/>
      </c>
      <c r="J104" s="307" t="str">
        <f>IF($J$8&gt;=DATE(2023,5,8),IF('別紙3-3_要件ﾁｪｯｸﾘｽﾄ(0508以降)'!$C$28="×","",IF(AND(踏み台シート!J314=1,踏み台シート!J528=1),2,IF(踏み台シート!J314=1,1,""))),IF(AND(踏み台シート!J314=1,踏み台シート!J528=1),2,IF(踏み台シート!J314=1,1,"")))</f>
        <v/>
      </c>
      <c r="K104" s="307" t="str">
        <f>IF($K$8&gt;=DATE(2023,5,8),IF('別紙3-3_要件ﾁｪｯｸﾘｽﾄ(0508以降)'!$C$28="×","",IF(AND(踏み台シート!K314=1,踏み台シート!K528=1),2,IF(踏み台シート!K314=1,1,""))),IF(AND(踏み台シート!K314=1,踏み台シート!K528=1),2,IF(踏み台シート!K314=1,1,"")))</f>
        <v/>
      </c>
      <c r="L104" s="307" t="str">
        <f>IF($L$8&gt;=DATE(2023,5,8),IF('別紙3-3_要件ﾁｪｯｸﾘｽﾄ(0508以降)'!$C$28="×","",IF(AND(踏み台シート!L314=1,踏み台シート!L528=1),2,IF(踏み台シート!L314=1,1,""))),IF(AND(踏み台シート!L314=1,踏み台シート!L528=1),2,IF(踏み台シート!L314=1,1,"")))</f>
        <v/>
      </c>
      <c r="M104" s="307" t="str">
        <f>IF($M$8&gt;=DATE(2023,5,8),IF('別紙3-3_要件ﾁｪｯｸﾘｽﾄ(0508以降)'!$C$28="×","",IF(AND(踏み台シート!M314=1,踏み台シート!M528=1),2,IF(踏み台シート!M314=1,1,""))),IF(AND(踏み台シート!M314=1,踏み台シート!M528=1),2,IF(踏み台シート!M314=1,1,"")))</f>
        <v/>
      </c>
      <c r="N104" s="307" t="str">
        <f>IF($N$8&gt;=DATE(2023,5,8),IF('別紙3-3_要件ﾁｪｯｸﾘｽﾄ(0508以降)'!$C$28="×","",IF(AND(踏み台シート!N314=1,踏み台シート!N528=1),2,IF(踏み台シート!N314=1,1,""))),IF(AND(踏み台シート!N314=1,踏み台シート!N528=1),2,IF(踏み台シート!N314=1,1,"")))</f>
        <v/>
      </c>
      <c r="O104" s="307" t="str">
        <f>IF($O$8&gt;=DATE(2023,5,8),IF('別紙3-3_要件ﾁｪｯｸﾘｽﾄ(0508以降)'!$C$28="×","",IF(AND(踏み台シート!O314=1,踏み台シート!O528=1),2,IF(踏み台シート!O314=1,1,""))),IF(AND(踏み台シート!O314=1,踏み台シート!O528=1),2,IF(踏み台シート!O314=1,1,"")))</f>
        <v/>
      </c>
      <c r="P104" s="307" t="str">
        <f>IF($P$8&gt;=DATE(2023,5,8),IF('別紙3-3_要件ﾁｪｯｸﾘｽﾄ(0508以降)'!$C$28="×","",IF(AND(踏み台シート!P314=1,踏み台シート!P528=1),2,IF(踏み台シート!P314=1,1,""))),IF(AND(踏み台シート!P314=1,踏み台シート!P528=1),2,IF(踏み台シート!P314=1,1,"")))</f>
        <v/>
      </c>
      <c r="Q104" s="307" t="str">
        <f>IF($Q$8&gt;=DATE(2023,5,8),IF('別紙3-3_要件ﾁｪｯｸﾘｽﾄ(0508以降)'!$C$28="×","",IF(AND(踏み台シート!Q314=1,踏み台シート!Q528=1),2,IF(踏み台シート!Q314=1,1,""))),IF(AND(踏み台シート!Q314=1,踏み台シート!Q528=1),2,IF(踏み台シート!Q314=1,1,"")))</f>
        <v/>
      </c>
      <c r="R104" s="307" t="str">
        <f>IF($R$8&gt;=DATE(2023,5,8),IF('別紙3-3_要件ﾁｪｯｸﾘｽﾄ(0508以降)'!$C$28="×","",IF(AND(踏み台シート!R314=1,踏み台シート!R528=1),2,IF(踏み台シート!R314=1,1,""))),IF(AND(踏み台シート!R314=1,踏み台シート!R528=1),2,IF(踏み台シート!R314=1,1,"")))</f>
        <v/>
      </c>
      <c r="S104" s="307" t="str">
        <f>IF($S$8&gt;=DATE(2023,5,8),IF('別紙3-3_要件ﾁｪｯｸﾘｽﾄ(0508以降)'!$C$28="×","",IF(AND(踏み台シート!S314=1,踏み台シート!S528=1),2,IF(踏み台シート!S314=1,1,""))),IF(AND(踏み台シート!S314=1,踏み台シート!S528=1),2,IF(踏み台シート!S314=1,1,"")))</f>
        <v/>
      </c>
      <c r="T104" s="307" t="str">
        <f>IF($T$8&gt;=DATE(2023,5,8),IF('別紙3-3_要件ﾁｪｯｸﾘｽﾄ(0508以降)'!$C$28="×","",IF(AND(踏み台シート!T314=1,踏み台シート!T528=1),2,IF(踏み台シート!T314=1,1,""))),IF(AND(踏み台シート!T314=1,踏み台シート!T528=1),2,IF(踏み台シート!T314=1,1,"")))</f>
        <v/>
      </c>
      <c r="U104" s="307" t="str">
        <f>IF($U$8&gt;=DATE(2023,5,8),IF('別紙3-3_要件ﾁｪｯｸﾘｽﾄ(0508以降)'!$C$28="×","",IF(AND(踏み台シート!U314=1,踏み台シート!U528=1),2,IF(踏み台シート!U314=1,1,""))),IF(AND(踏み台シート!U314=1,踏み台シート!U528=1),2,IF(踏み台シート!U314=1,1,"")))</f>
        <v/>
      </c>
      <c r="V104" s="307" t="str">
        <f>IF($V$8&gt;=DATE(2023,5,8),IF('別紙3-3_要件ﾁｪｯｸﾘｽﾄ(0508以降)'!$C$28="×","",IF(AND(踏み台シート!V314=1,踏み台シート!V528=1),2,IF(踏み台シート!V314=1,1,""))),IF(AND(踏み台シート!V314=1,踏み台シート!V528=1),2,IF(踏み台シート!V314=1,1,"")))</f>
        <v/>
      </c>
      <c r="W104" s="307" t="str">
        <f>IF($W$8&gt;=DATE(2023,5,8),IF('別紙3-3_要件ﾁｪｯｸﾘｽﾄ(0508以降)'!$C$28="×","",IF(AND(踏み台シート!W314=1,踏み台シート!W528=1),2,IF(踏み台シート!W314=1,1,""))),IF(AND(踏み台シート!W314=1,踏み台シート!W528=1),2,IF(踏み台シート!W314=1,1,"")))</f>
        <v/>
      </c>
      <c r="X104" s="307" t="str">
        <f>IF($X$8&gt;=DATE(2023,5,8),IF('別紙3-3_要件ﾁｪｯｸﾘｽﾄ(0508以降)'!$C$28="×","",IF(AND(踏み台シート!X314=1,踏み台シート!X528=1),2,IF(踏み台シート!X314=1,1,""))),IF(AND(踏み台シート!X314=1,踏み台シート!X528=1),2,IF(踏み台シート!X314=1,1,"")))</f>
        <v/>
      </c>
      <c r="Y104" s="307" t="str">
        <f>IF($Y$8&gt;=DATE(2023,5,8),IF('別紙3-3_要件ﾁｪｯｸﾘｽﾄ(0508以降)'!$C$28="×","",IF(AND(踏み台シート!Y314=1,踏み台シート!Y528=1),2,IF(踏み台シート!Y314=1,1,""))),IF(AND(踏み台シート!Y314=1,踏み台シート!Y528=1),2,IF(踏み台シート!Y314=1,1,"")))</f>
        <v/>
      </c>
      <c r="Z104" s="307" t="str">
        <f>IF($Z$8&gt;=DATE(2023,5,8),IF('別紙3-3_要件ﾁｪｯｸﾘｽﾄ(0508以降)'!$C$28="×","",IF(AND(踏み台シート!Z314=1,踏み台シート!Z528=1),2,IF(踏み台シート!Z314=1,1,""))),IF(AND(踏み台シート!Z314=1,踏み台シート!Z528=1),2,IF(踏み台シート!Z314=1,1,"")))</f>
        <v/>
      </c>
      <c r="AA104" s="307" t="str">
        <f>IF($AA$8&gt;=DATE(2023,5,8),IF('別紙3-3_要件ﾁｪｯｸﾘｽﾄ(0508以降)'!$C$28="×","",IF(AND(踏み台シート!AA314=1,踏み台シート!AA528=1),2,IF(踏み台シート!AA314=1,1,""))),IF(AND(踏み台シート!AA314=1,踏み台シート!AA528=1),2,IF(踏み台シート!AA314=1,1,"")))</f>
        <v/>
      </c>
      <c r="AB104" s="307" t="str">
        <f>IF($AB$8&gt;=DATE(2023,5,8),IF('別紙3-3_要件ﾁｪｯｸﾘｽﾄ(0508以降)'!$C$28="×","",IF(AND(踏み台シート!AB314=1,踏み台シート!AB528=1),2,IF(踏み台シート!AB314=1,1,""))),IF(AND(踏み台シート!AB314=1,踏み台シート!AB528=1),2,IF(踏み台シート!AB314=1,1,"")))</f>
        <v/>
      </c>
      <c r="AC104" s="307" t="str">
        <f>IF($AC$8&gt;=DATE(2023,5,8),IF('別紙3-3_要件ﾁｪｯｸﾘｽﾄ(0508以降)'!$C$28="×","",IF(AND(踏み台シート!AC314=1,踏み台シート!AC528=1),2,IF(踏み台シート!AC314=1,1,""))),IF(AND(踏み台シート!AC314=1,踏み台シート!AC528=1),2,IF(踏み台シート!AC314=1,1,"")))</f>
        <v/>
      </c>
      <c r="AD104" s="307" t="str">
        <f>IF($AD$8&gt;=DATE(2023,5,8),IF('別紙3-3_要件ﾁｪｯｸﾘｽﾄ(0508以降)'!$C$28="×","",IF(AND(踏み台シート!AD314=1,踏み台シート!AD528=1),2,IF(踏み台シート!AD314=1,1,""))),IF(AND(踏み台シート!AD314=1,踏み台シート!AD528=1),2,IF(踏み台シート!AD314=1,1,"")))</f>
        <v/>
      </c>
      <c r="AE104" s="307" t="str">
        <f>IF($AE$8&gt;=DATE(2023,5,8),IF('別紙3-3_要件ﾁｪｯｸﾘｽﾄ(0508以降)'!$C$28="×","",IF(AND(踏み台シート!AE314=1,踏み台シート!AE528=1),2,IF(踏み台シート!AE314=1,1,""))),IF(AND(踏み台シート!AE314=1,踏み台シート!AE528=1),2,IF(踏み台シート!AE314=1,1,"")))</f>
        <v/>
      </c>
      <c r="AF104" s="307" t="str">
        <f>IF($AF$8&gt;=DATE(2023,5,8),IF('別紙3-3_要件ﾁｪｯｸﾘｽﾄ(0508以降)'!$C$28="×","",IF(AND(踏み台シート!AF314=1,踏み台シート!AF528=1),2,IF(踏み台シート!AF314=1,1,""))),IF(AND(踏み台シート!AF314=1,踏み台シート!AF528=1),2,IF(踏み台シート!AF314=1,1,"")))</f>
        <v/>
      </c>
      <c r="AG104" s="307" t="str">
        <f>IF($AG$8&gt;=DATE(2023,5,8),IF('別紙3-3_要件ﾁｪｯｸﾘｽﾄ(0508以降)'!$C$28="×","",IF(AND(踏み台シート!AG314=1,踏み台シート!AG528=1),2,IF(踏み台シート!AG314=1,1,""))),IF(AND(踏み台シート!AG314=1,踏み台シート!AG528=1),2,IF(踏み台シート!AG314=1,1,"")))</f>
        <v/>
      </c>
      <c r="AH104" s="307" t="str">
        <f>IF($AH$8&gt;=DATE(2023,5,8),IF('別紙3-3_要件ﾁｪｯｸﾘｽﾄ(0508以降)'!$C$28="×","",IF(AND(踏み台シート!AH314=1,踏み台シート!AH528=1),2,IF(踏み台シート!AH314=1,1,""))),IF(AND(踏み台シート!AH314=1,踏み台シート!AH528=1),2,IF(踏み台シート!AH314=1,1,"")))</f>
        <v/>
      </c>
      <c r="AI104" s="307" t="str">
        <f>IF($AI$8&gt;=DATE(2023,5,8),IF('別紙3-3_要件ﾁｪｯｸﾘｽﾄ(0508以降)'!$C$28="×","",IF(AND(踏み台シート!AI314=1,踏み台シート!AI528=1),2,IF(踏み台シート!AI314=1,1,""))),IF(AND(踏み台シート!AI314=1,踏み台シート!AI528=1),2,IF(踏み台シート!AI314=1,1,"")))</f>
        <v/>
      </c>
      <c r="AJ104" s="307" t="str">
        <f>IF($AJ$8&gt;=DATE(2023,5,8),IF('別紙3-3_要件ﾁｪｯｸﾘｽﾄ(0508以降)'!$C$28="×","",IF(AND(踏み台シート!AJ314=1,踏み台シート!AJ528=1),2,IF(踏み台シート!AJ314=1,1,""))),IF(AND(踏み台シート!AJ314=1,踏み台シート!AJ528=1),2,IF(踏み台シート!AJ314=1,1,"")))</f>
        <v/>
      </c>
      <c r="AK104" s="307" t="str">
        <f>IF($AK$8&gt;=DATE(2023,5,8),IF('別紙3-3_要件ﾁｪｯｸﾘｽﾄ(0508以降)'!$C$28="×","",IF(AND(踏み台シート!AK314=1,踏み台シート!AK528=1),2,IF(踏み台シート!AK314=1,1,""))),IF(AND(踏み台シート!AK314=1,踏み台シート!AK528=1),2,IF(踏み台シート!AK314=1,1,"")))</f>
        <v/>
      </c>
      <c r="AL104" s="307" t="str">
        <f>IF($AL$8&gt;=DATE(2023,5,8),IF('別紙3-3_要件ﾁｪｯｸﾘｽﾄ(0508以降)'!$C$28="×","",IF(AND(踏み台シート!AL314=1,踏み台シート!AL528=1),2,IF(踏み台シート!AL314=1,1,""))),IF(AND(踏み台シート!AL314=1,踏み台シート!AL528=1),2,IF(踏み台シート!AL314=1,1,"")))</f>
        <v/>
      </c>
      <c r="AM104" s="307" t="str">
        <f>IF($AM$8&gt;=DATE(2023,5,8),IF('別紙3-3_要件ﾁｪｯｸﾘｽﾄ(0508以降)'!$C$28="×","",IF(AND(踏み台シート!AM314=1,踏み台シート!AM528=1),2,IF(踏み台シート!AM314=1,1,""))),IF(AND(踏み台シート!AM314=1,踏み台シート!AM528=1),2,IF(踏み台シート!AM314=1,1,"")))</f>
        <v/>
      </c>
      <c r="AN104" s="307" t="str">
        <f>IF($AN$8&gt;=DATE(2023,5,8),IF('別紙3-3_要件ﾁｪｯｸﾘｽﾄ(0508以降)'!$C$28="×","",IF(AND(踏み台シート!AN314=1,踏み台シート!AN528=1),2,IF(踏み台シート!AN314=1,1,""))),IF(AND(踏み台シート!AN314=1,踏み台シート!AN528=1),2,IF(踏み台シート!AN314=1,1,"")))</f>
        <v/>
      </c>
      <c r="AO104" s="307" t="str">
        <f>IF($AO$8&gt;=DATE(2023,5,8),IF('別紙3-3_要件ﾁｪｯｸﾘｽﾄ(0508以降)'!$C$28="×","",IF(AND(踏み台シート!AO314=1,踏み台シート!AO528=1),2,IF(踏み台シート!AO314=1,1,""))),IF(AND(踏み台シート!AO314=1,踏み台シート!AO528=1),2,IF(踏み台シート!AO314=1,1,"")))</f>
        <v/>
      </c>
      <c r="AP104" s="307" t="str">
        <f>IF($AP$8&gt;=DATE(2023,5,8),IF('別紙3-3_要件ﾁｪｯｸﾘｽﾄ(0508以降)'!$C$28="×","",IF(AND(踏み台シート!AP314=1,踏み台シート!AP528=1),2,IF(踏み台シート!AP314=1,1,""))),IF(AND(踏み台シート!AP314=1,踏み台シート!AP528=1),2,IF(踏み台シート!AP314=1,1,"")))</f>
        <v/>
      </c>
      <c r="AQ104" s="307" t="str">
        <f>IF($AQ$8&gt;=DATE(2023,5,8),IF('別紙3-3_要件ﾁｪｯｸﾘｽﾄ(0508以降)'!$C$28="×","",IF(AND(踏み台シート!AQ314=1,踏み台シート!AQ528=1),2,IF(踏み台シート!AQ314=1,1,""))),IF(AND(踏み台シート!AQ314=1,踏み台シート!AQ528=1),2,IF(踏み台シート!AQ314=1,1,"")))</f>
        <v/>
      </c>
      <c r="AR104" s="307" t="str">
        <f>IF($AR$8&gt;=DATE(2023,5,8),IF('別紙3-3_要件ﾁｪｯｸﾘｽﾄ(0508以降)'!$C$28="×","",IF(AND(踏み台シート!AR314=1,踏み台シート!AR528=1),2,IF(踏み台シート!AR314=1,1,""))),IF(AND(踏み台シート!AR314=1,踏み台シート!AR528=1),2,IF(踏み台シート!AR314=1,1,"")))</f>
        <v/>
      </c>
      <c r="AS104" s="307" t="str">
        <f>IF($AS$8&gt;=DATE(2023,5,8),IF('別紙3-3_要件ﾁｪｯｸﾘｽﾄ(0508以降)'!$C$28="×","",IF(AND(踏み台シート!AS314=1,踏み台シート!AS528=1),2,IF(踏み台シート!AS314=1,1,""))),IF(AND(踏み台シート!AS314=1,踏み台シート!AS528=1),2,IF(踏み台シート!AS314=1,1,"")))</f>
        <v/>
      </c>
      <c r="AT104" s="307" t="str">
        <f>IF($AT$8&gt;=DATE(2023,5,8),IF('別紙3-3_要件ﾁｪｯｸﾘｽﾄ(0508以降)'!$C$28="×","",IF(AND(踏み台シート!AT314=1,踏み台シート!AT528=1),2,IF(踏み台シート!AT314=1,1,""))),IF(AND(踏み台シート!AT314=1,踏み台シート!AT528=1),2,IF(踏み台シート!AT314=1,1,"")))</f>
        <v/>
      </c>
      <c r="AU104" s="307" t="str">
        <f>IF($AU$8&gt;=DATE(2023,5,8),IF('別紙3-3_要件ﾁｪｯｸﾘｽﾄ(0508以降)'!$C$28="×","",IF(AND(踏み台シート!AU314=1,踏み台シート!AU528=1),2,IF(踏み台シート!AU314=1,1,""))),IF(AND(踏み台シート!AU314=1,踏み台シート!AU528=1),2,IF(踏み台シート!AU314=1,1,"")))</f>
        <v/>
      </c>
      <c r="AV104" s="307" t="str">
        <f>IF($AV$8&gt;=DATE(2023,5,8),IF('別紙3-3_要件ﾁｪｯｸﾘｽﾄ(0508以降)'!$C$28="×","",IF(AND(踏み台シート!AV314=1,踏み台シート!AV528=1),2,IF(踏み台シート!AV314=1,1,""))),IF(AND(踏み台シート!AV314=1,踏み台シート!AV528=1),2,IF(踏み台シート!AV314=1,1,"")))</f>
        <v/>
      </c>
      <c r="AW104" s="307" t="str">
        <f>IF($AW$8&gt;=DATE(2023,5,8),IF('別紙3-3_要件ﾁｪｯｸﾘｽﾄ(0508以降)'!$C$28="×","",IF(AND(踏み台シート!AW314=1,踏み台シート!AW528=1),2,IF(踏み台シート!AW314=1,1,""))),IF(AND(踏み台シート!AW314=1,踏み台シート!AW528=1),2,IF(踏み台シート!AW314=1,1,"")))</f>
        <v/>
      </c>
      <c r="AX104" s="307" t="str">
        <f>IF($AX$8&gt;=DATE(2023,5,8),IF('別紙3-3_要件ﾁｪｯｸﾘｽﾄ(0508以降)'!$C$28="×","",IF(AND(踏み台シート!AX314=1,踏み台シート!AX528=1),2,IF(踏み台シート!AX314=1,1,""))),IF(AND(踏み台シート!AX314=1,踏み台シート!AX528=1),2,IF(踏み台シート!AX314=1,1,"")))</f>
        <v/>
      </c>
      <c r="AY104" s="307" t="str">
        <f>IF($AY$8&gt;=DATE(2023,5,8),IF('別紙3-3_要件ﾁｪｯｸﾘｽﾄ(0508以降)'!$C$28="×","",IF(AND(踏み台シート!AY314=1,踏み台シート!AY528=1),2,IF(踏み台シート!AY314=1,1,""))),IF(AND(踏み台シート!AY314=1,踏み台シート!AY528=1),2,IF(踏み台シート!AY314=1,1,"")))</f>
        <v/>
      </c>
      <c r="AZ104" s="307" t="str">
        <f>IF($AZ$8&gt;=DATE(2023,5,8),IF('別紙3-3_要件ﾁｪｯｸﾘｽﾄ(0508以降)'!$C$28="×","",IF(AND(踏み台シート!AZ314=1,踏み台シート!AZ528=1),2,IF(踏み台シート!AZ314=1,1,""))),IF(AND(踏み台シート!AZ314=1,踏み台シート!AZ528=1),2,IF(踏み台シート!AZ314=1,1,"")))</f>
        <v/>
      </c>
      <c r="BA104" s="307" t="str">
        <f>IF($BA$8&gt;=DATE(2023,5,8),IF('別紙3-3_要件ﾁｪｯｸﾘｽﾄ(0508以降)'!$C$28="×","",IF(AND(踏み台シート!BA314=1,踏み台シート!BA528=1),2,IF(踏み台シート!BA314=1,1,""))),IF(AND(踏み台シート!BA314=1,踏み台シート!BA528=1),2,IF(踏み台シート!BA314=1,1,"")))</f>
        <v/>
      </c>
      <c r="BB104" s="311" t="str">
        <f t="shared" si="10"/>
        <v/>
      </c>
      <c r="BC104" s="300" t="str">
        <f t="shared" si="11"/>
        <v/>
      </c>
      <c r="BD104" s="300" t="str">
        <f t="shared" si="12"/>
        <v/>
      </c>
    </row>
    <row r="105" spans="1:56" ht="24" hidden="1" customHeight="1">
      <c r="A105" s="307" t="str">
        <f t="shared" si="13"/>
        <v/>
      </c>
      <c r="B105" s="313" t="str">
        <f>IF('別紙3-1_区分⑤所要額内訳'!B107="","",'別紙3-1_区分⑤所要額内訳'!B107)</f>
        <v/>
      </c>
      <c r="C105" s="307" t="str">
        <f>IF('別紙3-1_区分⑤所要額内訳'!C107="","",'別紙3-1_区分⑤所要額内訳'!C107)</f>
        <v/>
      </c>
      <c r="D105" s="307">
        <f>IF($D$8&gt;=DATE(2023,5,8),IF('別紙3-3_要件ﾁｪｯｸﾘｽﾄ(0508以降)'!$C$28="×","",IF(AND(踏み台シート!D315=1,踏み台シート!D529=1),2,IF(踏み台シート!D315=1,1,""))),IF(AND(踏み台シート!D315=1,踏み台シート!D529=1),2,IF(踏み台シート!D315=1,1,"")))</f>
        <v>1</v>
      </c>
      <c r="E105" s="307" t="str">
        <f>IF($E$8&gt;=DATE(2023,5,8),IF('別紙3-3_要件ﾁｪｯｸﾘｽﾄ(0508以降)'!$C$28="×","",IF(AND(踏み台シート!E315=1,踏み台シート!E529=1),2,IF(踏み台シート!E315=1,1,""))),IF(AND(踏み台シート!E315=1,踏み台シート!E529=1),2,IF(踏み台シート!E315=1,1,"")))</f>
        <v/>
      </c>
      <c r="F105" s="307" t="str">
        <f>IF($F$8&gt;=DATE(2023,5,8),IF('別紙3-3_要件ﾁｪｯｸﾘｽﾄ(0508以降)'!$C$28="×","",IF(AND(踏み台シート!F315=1,踏み台シート!F529=1),2,IF(踏み台シート!F315=1,1,""))),IF(AND(踏み台シート!F315=1,踏み台シート!F529=1),2,IF(踏み台シート!F315=1,1,"")))</f>
        <v/>
      </c>
      <c r="G105" s="307" t="str">
        <f>IF($G$8&gt;=DATE(2023,5,8),IF('別紙3-3_要件ﾁｪｯｸﾘｽﾄ(0508以降)'!$C$28="×","",IF(AND(踏み台シート!G315=1,踏み台シート!G529=1),2,IF(踏み台シート!G315=1,1,""))),IF(AND(踏み台シート!G315=1,踏み台シート!G529=1),2,IF(踏み台シート!G315=1,1,"")))</f>
        <v/>
      </c>
      <c r="H105" s="307" t="str">
        <f>IF($H$8&gt;=DATE(2023,5,8),IF('別紙3-3_要件ﾁｪｯｸﾘｽﾄ(0508以降)'!$C$28="×","",IF(AND(踏み台シート!H315=1,踏み台シート!H529=1),2,IF(踏み台シート!H315=1,1,""))),IF(AND(踏み台シート!H315=1,踏み台シート!H529=1),2,IF(踏み台シート!H315=1,1,"")))</f>
        <v/>
      </c>
      <c r="I105" s="307" t="str">
        <f>IF($I$8&gt;=DATE(2023,5,8),IF('別紙3-3_要件ﾁｪｯｸﾘｽﾄ(0508以降)'!$C$28="×","",IF(AND(踏み台シート!I315=1,踏み台シート!I529=1),2,IF(踏み台シート!I315=1,1,""))),IF(AND(踏み台シート!I315=1,踏み台シート!I529=1),2,IF(踏み台シート!I315=1,1,"")))</f>
        <v/>
      </c>
      <c r="J105" s="307" t="str">
        <f>IF($J$8&gt;=DATE(2023,5,8),IF('別紙3-3_要件ﾁｪｯｸﾘｽﾄ(0508以降)'!$C$28="×","",IF(AND(踏み台シート!J315=1,踏み台シート!J529=1),2,IF(踏み台シート!J315=1,1,""))),IF(AND(踏み台シート!J315=1,踏み台シート!J529=1),2,IF(踏み台シート!J315=1,1,"")))</f>
        <v/>
      </c>
      <c r="K105" s="307" t="str">
        <f>IF($K$8&gt;=DATE(2023,5,8),IF('別紙3-3_要件ﾁｪｯｸﾘｽﾄ(0508以降)'!$C$28="×","",IF(AND(踏み台シート!K315=1,踏み台シート!K529=1),2,IF(踏み台シート!K315=1,1,""))),IF(AND(踏み台シート!K315=1,踏み台シート!K529=1),2,IF(踏み台シート!K315=1,1,"")))</f>
        <v/>
      </c>
      <c r="L105" s="307" t="str">
        <f>IF($L$8&gt;=DATE(2023,5,8),IF('別紙3-3_要件ﾁｪｯｸﾘｽﾄ(0508以降)'!$C$28="×","",IF(AND(踏み台シート!L315=1,踏み台シート!L529=1),2,IF(踏み台シート!L315=1,1,""))),IF(AND(踏み台シート!L315=1,踏み台シート!L529=1),2,IF(踏み台シート!L315=1,1,"")))</f>
        <v/>
      </c>
      <c r="M105" s="307" t="str">
        <f>IF($M$8&gt;=DATE(2023,5,8),IF('別紙3-3_要件ﾁｪｯｸﾘｽﾄ(0508以降)'!$C$28="×","",IF(AND(踏み台シート!M315=1,踏み台シート!M529=1),2,IF(踏み台シート!M315=1,1,""))),IF(AND(踏み台シート!M315=1,踏み台シート!M529=1),2,IF(踏み台シート!M315=1,1,"")))</f>
        <v/>
      </c>
      <c r="N105" s="307" t="str">
        <f>IF($N$8&gt;=DATE(2023,5,8),IF('別紙3-3_要件ﾁｪｯｸﾘｽﾄ(0508以降)'!$C$28="×","",IF(AND(踏み台シート!N315=1,踏み台シート!N529=1),2,IF(踏み台シート!N315=1,1,""))),IF(AND(踏み台シート!N315=1,踏み台シート!N529=1),2,IF(踏み台シート!N315=1,1,"")))</f>
        <v/>
      </c>
      <c r="O105" s="307" t="str">
        <f>IF($O$8&gt;=DATE(2023,5,8),IF('別紙3-3_要件ﾁｪｯｸﾘｽﾄ(0508以降)'!$C$28="×","",IF(AND(踏み台シート!O315=1,踏み台シート!O529=1),2,IF(踏み台シート!O315=1,1,""))),IF(AND(踏み台シート!O315=1,踏み台シート!O529=1),2,IF(踏み台シート!O315=1,1,"")))</f>
        <v/>
      </c>
      <c r="P105" s="307" t="str">
        <f>IF($P$8&gt;=DATE(2023,5,8),IF('別紙3-3_要件ﾁｪｯｸﾘｽﾄ(0508以降)'!$C$28="×","",IF(AND(踏み台シート!P315=1,踏み台シート!P529=1),2,IF(踏み台シート!P315=1,1,""))),IF(AND(踏み台シート!P315=1,踏み台シート!P529=1),2,IF(踏み台シート!P315=1,1,"")))</f>
        <v/>
      </c>
      <c r="Q105" s="307" t="str">
        <f>IF($Q$8&gt;=DATE(2023,5,8),IF('別紙3-3_要件ﾁｪｯｸﾘｽﾄ(0508以降)'!$C$28="×","",IF(AND(踏み台シート!Q315=1,踏み台シート!Q529=1),2,IF(踏み台シート!Q315=1,1,""))),IF(AND(踏み台シート!Q315=1,踏み台シート!Q529=1),2,IF(踏み台シート!Q315=1,1,"")))</f>
        <v/>
      </c>
      <c r="R105" s="307" t="str">
        <f>IF($R$8&gt;=DATE(2023,5,8),IF('別紙3-3_要件ﾁｪｯｸﾘｽﾄ(0508以降)'!$C$28="×","",IF(AND(踏み台シート!R315=1,踏み台シート!R529=1),2,IF(踏み台シート!R315=1,1,""))),IF(AND(踏み台シート!R315=1,踏み台シート!R529=1),2,IF(踏み台シート!R315=1,1,"")))</f>
        <v/>
      </c>
      <c r="S105" s="307" t="str">
        <f>IF($S$8&gt;=DATE(2023,5,8),IF('別紙3-3_要件ﾁｪｯｸﾘｽﾄ(0508以降)'!$C$28="×","",IF(AND(踏み台シート!S315=1,踏み台シート!S529=1),2,IF(踏み台シート!S315=1,1,""))),IF(AND(踏み台シート!S315=1,踏み台シート!S529=1),2,IF(踏み台シート!S315=1,1,"")))</f>
        <v/>
      </c>
      <c r="T105" s="307" t="str">
        <f>IF($T$8&gt;=DATE(2023,5,8),IF('別紙3-3_要件ﾁｪｯｸﾘｽﾄ(0508以降)'!$C$28="×","",IF(AND(踏み台シート!T315=1,踏み台シート!T529=1),2,IF(踏み台シート!T315=1,1,""))),IF(AND(踏み台シート!T315=1,踏み台シート!T529=1),2,IF(踏み台シート!T315=1,1,"")))</f>
        <v/>
      </c>
      <c r="U105" s="307" t="str">
        <f>IF($U$8&gt;=DATE(2023,5,8),IF('別紙3-3_要件ﾁｪｯｸﾘｽﾄ(0508以降)'!$C$28="×","",IF(AND(踏み台シート!U315=1,踏み台シート!U529=1),2,IF(踏み台シート!U315=1,1,""))),IF(AND(踏み台シート!U315=1,踏み台シート!U529=1),2,IF(踏み台シート!U315=1,1,"")))</f>
        <v/>
      </c>
      <c r="V105" s="307" t="str">
        <f>IF($V$8&gt;=DATE(2023,5,8),IF('別紙3-3_要件ﾁｪｯｸﾘｽﾄ(0508以降)'!$C$28="×","",IF(AND(踏み台シート!V315=1,踏み台シート!V529=1),2,IF(踏み台シート!V315=1,1,""))),IF(AND(踏み台シート!V315=1,踏み台シート!V529=1),2,IF(踏み台シート!V315=1,1,"")))</f>
        <v/>
      </c>
      <c r="W105" s="307" t="str">
        <f>IF($W$8&gt;=DATE(2023,5,8),IF('別紙3-3_要件ﾁｪｯｸﾘｽﾄ(0508以降)'!$C$28="×","",IF(AND(踏み台シート!W315=1,踏み台シート!W529=1),2,IF(踏み台シート!W315=1,1,""))),IF(AND(踏み台シート!W315=1,踏み台シート!W529=1),2,IF(踏み台シート!W315=1,1,"")))</f>
        <v/>
      </c>
      <c r="X105" s="307" t="str">
        <f>IF($X$8&gt;=DATE(2023,5,8),IF('別紙3-3_要件ﾁｪｯｸﾘｽﾄ(0508以降)'!$C$28="×","",IF(AND(踏み台シート!X315=1,踏み台シート!X529=1),2,IF(踏み台シート!X315=1,1,""))),IF(AND(踏み台シート!X315=1,踏み台シート!X529=1),2,IF(踏み台シート!X315=1,1,"")))</f>
        <v/>
      </c>
      <c r="Y105" s="307" t="str">
        <f>IF($Y$8&gt;=DATE(2023,5,8),IF('別紙3-3_要件ﾁｪｯｸﾘｽﾄ(0508以降)'!$C$28="×","",IF(AND(踏み台シート!Y315=1,踏み台シート!Y529=1),2,IF(踏み台シート!Y315=1,1,""))),IF(AND(踏み台シート!Y315=1,踏み台シート!Y529=1),2,IF(踏み台シート!Y315=1,1,"")))</f>
        <v/>
      </c>
      <c r="Z105" s="307" t="str">
        <f>IF($Z$8&gt;=DATE(2023,5,8),IF('別紙3-3_要件ﾁｪｯｸﾘｽﾄ(0508以降)'!$C$28="×","",IF(AND(踏み台シート!Z315=1,踏み台シート!Z529=1),2,IF(踏み台シート!Z315=1,1,""))),IF(AND(踏み台シート!Z315=1,踏み台シート!Z529=1),2,IF(踏み台シート!Z315=1,1,"")))</f>
        <v/>
      </c>
      <c r="AA105" s="307" t="str">
        <f>IF($AA$8&gt;=DATE(2023,5,8),IF('別紙3-3_要件ﾁｪｯｸﾘｽﾄ(0508以降)'!$C$28="×","",IF(AND(踏み台シート!AA315=1,踏み台シート!AA529=1),2,IF(踏み台シート!AA315=1,1,""))),IF(AND(踏み台シート!AA315=1,踏み台シート!AA529=1),2,IF(踏み台シート!AA315=1,1,"")))</f>
        <v/>
      </c>
      <c r="AB105" s="307" t="str">
        <f>IF($AB$8&gt;=DATE(2023,5,8),IF('別紙3-3_要件ﾁｪｯｸﾘｽﾄ(0508以降)'!$C$28="×","",IF(AND(踏み台シート!AB315=1,踏み台シート!AB529=1),2,IF(踏み台シート!AB315=1,1,""))),IF(AND(踏み台シート!AB315=1,踏み台シート!AB529=1),2,IF(踏み台シート!AB315=1,1,"")))</f>
        <v/>
      </c>
      <c r="AC105" s="307" t="str">
        <f>IF($AC$8&gt;=DATE(2023,5,8),IF('別紙3-3_要件ﾁｪｯｸﾘｽﾄ(0508以降)'!$C$28="×","",IF(AND(踏み台シート!AC315=1,踏み台シート!AC529=1),2,IF(踏み台シート!AC315=1,1,""))),IF(AND(踏み台シート!AC315=1,踏み台シート!AC529=1),2,IF(踏み台シート!AC315=1,1,"")))</f>
        <v/>
      </c>
      <c r="AD105" s="307" t="str">
        <f>IF($AD$8&gt;=DATE(2023,5,8),IF('別紙3-3_要件ﾁｪｯｸﾘｽﾄ(0508以降)'!$C$28="×","",IF(AND(踏み台シート!AD315=1,踏み台シート!AD529=1),2,IF(踏み台シート!AD315=1,1,""))),IF(AND(踏み台シート!AD315=1,踏み台シート!AD529=1),2,IF(踏み台シート!AD315=1,1,"")))</f>
        <v/>
      </c>
      <c r="AE105" s="307" t="str">
        <f>IF($AE$8&gt;=DATE(2023,5,8),IF('別紙3-3_要件ﾁｪｯｸﾘｽﾄ(0508以降)'!$C$28="×","",IF(AND(踏み台シート!AE315=1,踏み台シート!AE529=1),2,IF(踏み台シート!AE315=1,1,""))),IF(AND(踏み台シート!AE315=1,踏み台シート!AE529=1),2,IF(踏み台シート!AE315=1,1,"")))</f>
        <v/>
      </c>
      <c r="AF105" s="307" t="str">
        <f>IF($AF$8&gt;=DATE(2023,5,8),IF('別紙3-3_要件ﾁｪｯｸﾘｽﾄ(0508以降)'!$C$28="×","",IF(AND(踏み台シート!AF315=1,踏み台シート!AF529=1),2,IF(踏み台シート!AF315=1,1,""))),IF(AND(踏み台シート!AF315=1,踏み台シート!AF529=1),2,IF(踏み台シート!AF315=1,1,"")))</f>
        <v/>
      </c>
      <c r="AG105" s="307" t="str">
        <f>IF($AG$8&gt;=DATE(2023,5,8),IF('別紙3-3_要件ﾁｪｯｸﾘｽﾄ(0508以降)'!$C$28="×","",IF(AND(踏み台シート!AG315=1,踏み台シート!AG529=1),2,IF(踏み台シート!AG315=1,1,""))),IF(AND(踏み台シート!AG315=1,踏み台シート!AG529=1),2,IF(踏み台シート!AG315=1,1,"")))</f>
        <v/>
      </c>
      <c r="AH105" s="307" t="str">
        <f>IF($AH$8&gt;=DATE(2023,5,8),IF('別紙3-3_要件ﾁｪｯｸﾘｽﾄ(0508以降)'!$C$28="×","",IF(AND(踏み台シート!AH315=1,踏み台シート!AH529=1),2,IF(踏み台シート!AH315=1,1,""))),IF(AND(踏み台シート!AH315=1,踏み台シート!AH529=1),2,IF(踏み台シート!AH315=1,1,"")))</f>
        <v/>
      </c>
      <c r="AI105" s="307" t="str">
        <f>IF($AI$8&gt;=DATE(2023,5,8),IF('別紙3-3_要件ﾁｪｯｸﾘｽﾄ(0508以降)'!$C$28="×","",IF(AND(踏み台シート!AI315=1,踏み台シート!AI529=1),2,IF(踏み台シート!AI315=1,1,""))),IF(AND(踏み台シート!AI315=1,踏み台シート!AI529=1),2,IF(踏み台シート!AI315=1,1,"")))</f>
        <v/>
      </c>
      <c r="AJ105" s="307" t="str">
        <f>IF($AJ$8&gt;=DATE(2023,5,8),IF('別紙3-3_要件ﾁｪｯｸﾘｽﾄ(0508以降)'!$C$28="×","",IF(AND(踏み台シート!AJ315=1,踏み台シート!AJ529=1),2,IF(踏み台シート!AJ315=1,1,""))),IF(AND(踏み台シート!AJ315=1,踏み台シート!AJ529=1),2,IF(踏み台シート!AJ315=1,1,"")))</f>
        <v/>
      </c>
      <c r="AK105" s="307" t="str">
        <f>IF($AK$8&gt;=DATE(2023,5,8),IF('別紙3-3_要件ﾁｪｯｸﾘｽﾄ(0508以降)'!$C$28="×","",IF(AND(踏み台シート!AK315=1,踏み台シート!AK529=1),2,IF(踏み台シート!AK315=1,1,""))),IF(AND(踏み台シート!AK315=1,踏み台シート!AK529=1),2,IF(踏み台シート!AK315=1,1,"")))</f>
        <v/>
      </c>
      <c r="AL105" s="307" t="str">
        <f>IF($AL$8&gt;=DATE(2023,5,8),IF('別紙3-3_要件ﾁｪｯｸﾘｽﾄ(0508以降)'!$C$28="×","",IF(AND(踏み台シート!AL315=1,踏み台シート!AL529=1),2,IF(踏み台シート!AL315=1,1,""))),IF(AND(踏み台シート!AL315=1,踏み台シート!AL529=1),2,IF(踏み台シート!AL315=1,1,"")))</f>
        <v/>
      </c>
      <c r="AM105" s="307" t="str">
        <f>IF($AM$8&gt;=DATE(2023,5,8),IF('別紙3-3_要件ﾁｪｯｸﾘｽﾄ(0508以降)'!$C$28="×","",IF(AND(踏み台シート!AM315=1,踏み台シート!AM529=1),2,IF(踏み台シート!AM315=1,1,""))),IF(AND(踏み台シート!AM315=1,踏み台シート!AM529=1),2,IF(踏み台シート!AM315=1,1,"")))</f>
        <v/>
      </c>
      <c r="AN105" s="307" t="str">
        <f>IF($AN$8&gt;=DATE(2023,5,8),IF('別紙3-3_要件ﾁｪｯｸﾘｽﾄ(0508以降)'!$C$28="×","",IF(AND(踏み台シート!AN315=1,踏み台シート!AN529=1),2,IF(踏み台シート!AN315=1,1,""))),IF(AND(踏み台シート!AN315=1,踏み台シート!AN529=1),2,IF(踏み台シート!AN315=1,1,"")))</f>
        <v/>
      </c>
      <c r="AO105" s="307" t="str">
        <f>IF($AO$8&gt;=DATE(2023,5,8),IF('別紙3-3_要件ﾁｪｯｸﾘｽﾄ(0508以降)'!$C$28="×","",IF(AND(踏み台シート!AO315=1,踏み台シート!AO529=1),2,IF(踏み台シート!AO315=1,1,""))),IF(AND(踏み台シート!AO315=1,踏み台シート!AO529=1),2,IF(踏み台シート!AO315=1,1,"")))</f>
        <v/>
      </c>
      <c r="AP105" s="307" t="str">
        <f>IF($AP$8&gt;=DATE(2023,5,8),IF('別紙3-3_要件ﾁｪｯｸﾘｽﾄ(0508以降)'!$C$28="×","",IF(AND(踏み台シート!AP315=1,踏み台シート!AP529=1),2,IF(踏み台シート!AP315=1,1,""))),IF(AND(踏み台シート!AP315=1,踏み台シート!AP529=1),2,IF(踏み台シート!AP315=1,1,"")))</f>
        <v/>
      </c>
      <c r="AQ105" s="307" t="str">
        <f>IF($AQ$8&gt;=DATE(2023,5,8),IF('別紙3-3_要件ﾁｪｯｸﾘｽﾄ(0508以降)'!$C$28="×","",IF(AND(踏み台シート!AQ315=1,踏み台シート!AQ529=1),2,IF(踏み台シート!AQ315=1,1,""))),IF(AND(踏み台シート!AQ315=1,踏み台シート!AQ529=1),2,IF(踏み台シート!AQ315=1,1,"")))</f>
        <v/>
      </c>
      <c r="AR105" s="307" t="str">
        <f>IF($AR$8&gt;=DATE(2023,5,8),IF('別紙3-3_要件ﾁｪｯｸﾘｽﾄ(0508以降)'!$C$28="×","",IF(AND(踏み台シート!AR315=1,踏み台シート!AR529=1),2,IF(踏み台シート!AR315=1,1,""))),IF(AND(踏み台シート!AR315=1,踏み台シート!AR529=1),2,IF(踏み台シート!AR315=1,1,"")))</f>
        <v/>
      </c>
      <c r="AS105" s="307" t="str">
        <f>IF($AS$8&gt;=DATE(2023,5,8),IF('別紙3-3_要件ﾁｪｯｸﾘｽﾄ(0508以降)'!$C$28="×","",IF(AND(踏み台シート!AS315=1,踏み台シート!AS529=1),2,IF(踏み台シート!AS315=1,1,""))),IF(AND(踏み台シート!AS315=1,踏み台シート!AS529=1),2,IF(踏み台シート!AS315=1,1,"")))</f>
        <v/>
      </c>
      <c r="AT105" s="307" t="str">
        <f>IF($AT$8&gt;=DATE(2023,5,8),IF('別紙3-3_要件ﾁｪｯｸﾘｽﾄ(0508以降)'!$C$28="×","",IF(AND(踏み台シート!AT315=1,踏み台シート!AT529=1),2,IF(踏み台シート!AT315=1,1,""))),IF(AND(踏み台シート!AT315=1,踏み台シート!AT529=1),2,IF(踏み台シート!AT315=1,1,"")))</f>
        <v/>
      </c>
      <c r="AU105" s="307" t="str">
        <f>IF($AU$8&gt;=DATE(2023,5,8),IF('別紙3-3_要件ﾁｪｯｸﾘｽﾄ(0508以降)'!$C$28="×","",IF(AND(踏み台シート!AU315=1,踏み台シート!AU529=1),2,IF(踏み台シート!AU315=1,1,""))),IF(AND(踏み台シート!AU315=1,踏み台シート!AU529=1),2,IF(踏み台シート!AU315=1,1,"")))</f>
        <v/>
      </c>
      <c r="AV105" s="307" t="str">
        <f>IF($AV$8&gt;=DATE(2023,5,8),IF('別紙3-3_要件ﾁｪｯｸﾘｽﾄ(0508以降)'!$C$28="×","",IF(AND(踏み台シート!AV315=1,踏み台シート!AV529=1),2,IF(踏み台シート!AV315=1,1,""))),IF(AND(踏み台シート!AV315=1,踏み台シート!AV529=1),2,IF(踏み台シート!AV315=1,1,"")))</f>
        <v/>
      </c>
      <c r="AW105" s="307" t="str">
        <f>IF($AW$8&gt;=DATE(2023,5,8),IF('別紙3-3_要件ﾁｪｯｸﾘｽﾄ(0508以降)'!$C$28="×","",IF(AND(踏み台シート!AW315=1,踏み台シート!AW529=1),2,IF(踏み台シート!AW315=1,1,""))),IF(AND(踏み台シート!AW315=1,踏み台シート!AW529=1),2,IF(踏み台シート!AW315=1,1,"")))</f>
        <v/>
      </c>
      <c r="AX105" s="307" t="str">
        <f>IF($AX$8&gt;=DATE(2023,5,8),IF('別紙3-3_要件ﾁｪｯｸﾘｽﾄ(0508以降)'!$C$28="×","",IF(AND(踏み台シート!AX315=1,踏み台シート!AX529=1),2,IF(踏み台シート!AX315=1,1,""))),IF(AND(踏み台シート!AX315=1,踏み台シート!AX529=1),2,IF(踏み台シート!AX315=1,1,"")))</f>
        <v/>
      </c>
      <c r="AY105" s="307" t="str">
        <f>IF($AY$8&gt;=DATE(2023,5,8),IF('別紙3-3_要件ﾁｪｯｸﾘｽﾄ(0508以降)'!$C$28="×","",IF(AND(踏み台シート!AY315=1,踏み台シート!AY529=1),2,IF(踏み台シート!AY315=1,1,""))),IF(AND(踏み台シート!AY315=1,踏み台シート!AY529=1),2,IF(踏み台シート!AY315=1,1,"")))</f>
        <v/>
      </c>
      <c r="AZ105" s="307" t="str">
        <f>IF($AZ$8&gt;=DATE(2023,5,8),IF('別紙3-3_要件ﾁｪｯｸﾘｽﾄ(0508以降)'!$C$28="×","",IF(AND(踏み台シート!AZ315=1,踏み台シート!AZ529=1),2,IF(踏み台シート!AZ315=1,1,""))),IF(AND(踏み台シート!AZ315=1,踏み台シート!AZ529=1),2,IF(踏み台シート!AZ315=1,1,"")))</f>
        <v/>
      </c>
      <c r="BA105" s="307" t="str">
        <f>IF($BA$8&gt;=DATE(2023,5,8),IF('別紙3-3_要件ﾁｪｯｸﾘｽﾄ(0508以降)'!$C$28="×","",IF(AND(踏み台シート!BA315=1,踏み台シート!BA529=1),2,IF(踏み台シート!BA315=1,1,""))),IF(AND(踏み台シート!BA315=1,踏み台シート!BA529=1),2,IF(踏み台シート!BA315=1,1,"")))</f>
        <v/>
      </c>
      <c r="BB105" s="311" t="str">
        <f t="shared" ref="BB105:BB108" si="14">IF(B105="","",COUNTIF(D105:BA105,1)+COUNTIF(D105:BA105,2))</f>
        <v/>
      </c>
      <c r="BC105" s="300" t="str">
        <f t="shared" si="11"/>
        <v/>
      </c>
      <c r="BD105" s="300" t="str">
        <f t="shared" si="12"/>
        <v/>
      </c>
    </row>
    <row r="106" spans="1:56" ht="24" hidden="1" customHeight="1">
      <c r="A106" s="307" t="str">
        <f t="shared" ref="A106:A108" si="15">IF(B106="","",A105+1)</f>
        <v/>
      </c>
      <c r="B106" s="313" t="str">
        <f>IF('別紙3-1_区分⑤所要額内訳'!B108="","",'別紙3-1_区分⑤所要額内訳'!B108)</f>
        <v/>
      </c>
      <c r="C106" s="307" t="str">
        <f>IF('別紙3-1_区分⑤所要額内訳'!C108="","",'別紙3-1_区分⑤所要額内訳'!C108)</f>
        <v/>
      </c>
      <c r="D106" s="307">
        <f>IF($D$8&gt;=DATE(2023,5,8),IF('別紙3-3_要件ﾁｪｯｸﾘｽﾄ(0508以降)'!$C$28="×","",IF(AND(踏み台シート!D316=1,踏み台シート!D530=1),2,IF(踏み台シート!D316=1,1,""))),IF(AND(踏み台シート!D316=1,踏み台シート!D530=1),2,IF(踏み台シート!D316=1,1,"")))</f>
        <v>1</v>
      </c>
      <c r="E106" s="307" t="str">
        <f>IF($E$8&gt;=DATE(2023,5,8),IF('別紙3-3_要件ﾁｪｯｸﾘｽﾄ(0508以降)'!$C$28="×","",IF(AND(踏み台シート!E316=1,踏み台シート!E530=1),2,IF(踏み台シート!E316=1,1,""))),IF(AND(踏み台シート!E316=1,踏み台シート!E530=1),2,IF(踏み台シート!E316=1,1,"")))</f>
        <v/>
      </c>
      <c r="F106" s="307" t="str">
        <f>IF($F$8&gt;=DATE(2023,5,8),IF('別紙3-3_要件ﾁｪｯｸﾘｽﾄ(0508以降)'!$C$28="×","",IF(AND(踏み台シート!F316=1,踏み台シート!F530=1),2,IF(踏み台シート!F316=1,1,""))),IF(AND(踏み台シート!F316=1,踏み台シート!F530=1),2,IF(踏み台シート!F316=1,1,"")))</f>
        <v/>
      </c>
      <c r="G106" s="307" t="str">
        <f>IF($G$8&gt;=DATE(2023,5,8),IF('別紙3-3_要件ﾁｪｯｸﾘｽﾄ(0508以降)'!$C$28="×","",IF(AND(踏み台シート!G316=1,踏み台シート!G530=1),2,IF(踏み台シート!G316=1,1,""))),IF(AND(踏み台シート!G316=1,踏み台シート!G530=1),2,IF(踏み台シート!G316=1,1,"")))</f>
        <v/>
      </c>
      <c r="H106" s="307" t="str">
        <f>IF($H$8&gt;=DATE(2023,5,8),IF('別紙3-3_要件ﾁｪｯｸﾘｽﾄ(0508以降)'!$C$28="×","",IF(AND(踏み台シート!H316=1,踏み台シート!H530=1),2,IF(踏み台シート!H316=1,1,""))),IF(AND(踏み台シート!H316=1,踏み台シート!H530=1),2,IF(踏み台シート!H316=1,1,"")))</f>
        <v/>
      </c>
      <c r="I106" s="307" t="str">
        <f>IF($I$8&gt;=DATE(2023,5,8),IF('別紙3-3_要件ﾁｪｯｸﾘｽﾄ(0508以降)'!$C$28="×","",IF(AND(踏み台シート!I316=1,踏み台シート!I530=1),2,IF(踏み台シート!I316=1,1,""))),IF(AND(踏み台シート!I316=1,踏み台シート!I530=1),2,IF(踏み台シート!I316=1,1,"")))</f>
        <v/>
      </c>
      <c r="J106" s="307" t="str">
        <f>IF($J$8&gt;=DATE(2023,5,8),IF('別紙3-3_要件ﾁｪｯｸﾘｽﾄ(0508以降)'!$C$28="×","",IF(AND(踏み台シート!J316=1,踏み台シート!J530=1),2,IF(踏み台シート!J316=1,1,""))),IF(AND(踏み台シート!J316=1,踏み台シート!J530=1),2,IF(踏み台シート!J316=1,1,"")))</f>
        <v/>
      </c>
      <c r="K106" s="307" t="str">
        <f>IF($K$8&gt;=DATE(2023,5,8),IF('別紙3-3_要件ﾁｪｯｸﾘｽﾄ(0508以降)'!$C$28="×","",IF(AND(踏み台シート!K316=1,踏み台シート!K530=1),2,IF(踏み台シート!K316=1,1,""))),IF(AND(踏み台シート!K316=1,踏み台シート!K530=1),2,IF(踏み台シート!K316=1,1,"")))</f>
        <v/>
      </c>
      <c r="L106" s="307" t="str">
        <f>IF($L$8&gt;=DATE(2023,5,8),IF('別紙3-3_要件ﾁｪｯｸﾘｽﾄ(0508以降)'!$C$28="×","",IF(AND(踏み台シート!L316=1,踏み台シート!L530=1),2,IF(踏み台シート!L316=1,1,""))),IF(AND(踏み台シート!L316=1,踏み台シート!L530=1),2,IF(踏み台シート!L316=1,1,"")))</f>
        <v/>
      </c>
      <c r="M106" s="307" t="str">
        <f>IF($M$8&gt;=DATE(2023,5,8),IF('別紙3-3_要件ﾁｪｯｸﾘｽﾄ(0508以降)'!$C$28="×","",IF(AND(踏み台シート!M316=1,踏み台シート!M530=1),2,IF(踏み台シート!M316=1,1,""))),IF(AND(踏み台シート!M316=1,踏み台シート!M530=1),2,IF(踏み台シート!M316=1,1,"")))</f>
        <v/>
      </c>
      <c r="N106" s="307" t="str">
        <f>IF($N$8&gt;=DATE(2023,5,8),IF('別紙3-3_要件ﾁｪｯｸﾘｽﾄ(0508以降)'!$C$28="×","",IF(AND(踏み台シート!N316=1,踏み台シート!N530=1),2,IF(踏み台シート!N316=1,1,""))),IF(AND(踏み台シート!N316=1,踏み台シート!N530=1),2,IF(踏み台シート!N316=1,1,"")))</f>
        <v/>
      </c>
      <c r="O106" s="307" t="str">
        <f>IF($O$8&gt;=DATE(2023,5,8),IF('別紙3-3_要件ﾁｪｯｸﾘｽﾄ(0508以降)'!$C$28="×","",IF(AND(踏み台シート!O316=1,踏み台シート!O530=1),2,IF(踏み台シート!O316=1,1,""))),IF(AND(踏み台シート!O316=1,踏み台シート!O530=1),2,IF(踏み台シート!O316=1,1,"")))</f>
        <v/>
      </c>
      <c r="P106" s="307" t="str">
        <f>IF($P$8&gt;=DATE(2023,5,8),IF('別紙3-3_要件ﾁｪｯｸﾘｽﾄ(0508以降)'!$C$28="×","",IF(AND(踏み台シート!P316=1,踏み台シート!P530=1),2,IF(踏み台シート!P316=1,1,""))),IF(AND(踏み台シート!P316=1,踏み台シート!P530=1),2,IF(踏み台シート!P316=1,1,"")))</f>
        <v/>
      </c>
      <c r="Q106" s="307" t="str">
        <f>IF($Q$8&gt;=DATE(2023,5,8),IF('別紙3-3_要件ﾁｪｯｸﾘｽﾄ(0508以降)'!$C$28="×","",IF(AND(踏み台シート!Q316=1,踏み台シート!Q530=1),2,IF(踏み台シート!Q316=1,1,""))),IF(AND(踏み台シート!Q316=1,踏み台シート!Q530=1),2,IF(踏み台シート!Q316=1,1,"")))</f>
        <v/>
      </c>
      <c r="R106" s="307" t="str">
        <f>IF($R$8&gt;=DATE(2023,5,8),IF('別紙3-3_要件ﾁｪｯｸﾘｽﾄ(0508以降)'!$C$28="×","",IF(AND(踏み台シート!R316=1,踏み台シート!R530=1),2,IF(踏み台シート!R316=1,1,""))),IF(AND(踏み台シート!R316=1,踏み台シート!R530=1),2,IF(踏み台シート!R316=1,1,"")))</f>
        <v/>
      </c>
      <c r="S106" s="307" t="str">
        <f>IF($S$8&gt;=DATE(2023,5,8),IF('別紙3-3_要件ﾁｪｯｸﾘｽﾄ(0508以降)'!$C$28="×","",IF(AND(踏み台シート!S316=1,踏み台シート!S530=1),2,IF(踏み台シート!S316=1,1,""))),IF(AND(踏み台シート!S316=1,踏み台シート!S530=1),2,IF(踏み台シート!S316=1,1,"")))</f>
        <v/>
      </c>
      <c r="T106" s="307" t="str">
        <f>IF($T$8&gt;=DATE(2023,5,8),IF('別紙3-3_要件ﾁｪｯｸﾘｽﾄ(0508以降)'!$C$28="×","",IF(AND(踏み台シート!T316=1,踏み台シート!T530=1),2,IF(踏み台シート!T316=1,1,""))),IF(AND(踏み台シート!T316=1,踏み台シート!T530=1),2,IF(踏み台シート!T316=1,1,"")))</f>
        <v/>
      </c>
      <c r="U106" s="307" t="str">
        <f>IF($U$8&gt;=DATE(2023,5,8),IF('別紙3-3_要件ﾁｪｯｸﾘｽﾄ(0508以降)'!$C$28="×","",IF(AND(踏み台シート!U316=1,踏み台シート!U530=1),2,IF(踏み台シート!U316=1,1,""))),IF(AND(踏み台シート!U316=1,踏み台シート!U530=1),2,IF(踏み台シート!U316=1,1,"")))</f>
        <v/>
      </c>
      <c r="V106" s="307" t="str">
        <f>IF($V$8&gt;=DATE(2023,5,8),IF('別紙3-3_要件ﾁｪｯｸﾘｽﾄ(0508以降)'!$C$28="×","",IF(AND(踏み台シート!V316=1,踏み台シート!V530=1),2,IF(踏み台シート!V316=1,1,""))),IF(AND(踏み台シート!V316=1,踏み台シート!V530=1),2,IF(踏み台シート!V316=1,1,"")))</f>
        <v/>
      </c>
      <c r="W106" s="307" t="str">
        <f>IF($W$8&gt;=DATE(2023,5,8),IF('別紙3-3_要件ﾁｪｯｸﾘｽﾄ(0508以降)'!$C$28="×","",IF(AND(踏み台シート!W316=1,踏み台シート!W530=1),2,IF(踏み台シート!W316=1,1,""))),IF(AND(踏み台シート!W316=1,踏み台シート!W530=1),2,IF(踏み台シート!W316=1,1,"")))</f>
        <v/>
      </c>
      <c r="X106" s="307" t="str">
        <f>IF($X$8&gt;=DATE(2023,5,8),IF('別紙3-3_要件ﾁｪｯｸﾘｽﾄ(0508以降)'!$C$28="×","",IF(AND(踏み台シート!X316=1,踏み台シート!X530=1),2,IF(踏み台シート!X316=1,1,""))),IF(AND(踏み台シート!X316=1,踏み台シート!X530=1),2,IF(踏み台シート!X316=1,1,"")))</f>
        <v/>
      </c>
      <c r="Y106" s="307" t="str">
        <f>IF($Y$8&gt;=DATE(2023,5,8),IF('別紙3-3_要件ﾁｪｯｸﾘｽﾄ(0508以降)'!$C$28="×","",IF(AND(踏み台シート!Y316=1,踏み台シート!Y530=1),2,IF(踏み台シート!Y316=1,1,""))),IF(AND(踏み台シート!Y316=1,踏み台シート!Y530=1),2,IF(踏み台シート!Y316=1,1,"")))</f>
        <v/>
      </c>
      <c r="Z106" s="307" t="str">
        <f>IF($Z$8&gt;=DATE(2023,5,8),IF('別紙3-3_要件ﾁｪｯｸﾘｽﾄ(0508以降)'!$C$28="×","",IF(AND(踏み台シート!Z316=1,踏み台シート!Z530=1),2,IF(踏み台シート!Z316=1,1,""))),IF(AND(踏み台シート!Z316=1,踏み台シート!Z530=1),2,IF(踏み台シート!Z316=1,1,"")))</f>
        <v/>
      </c>
      <c r="AA106" s="307" t="str">
        <f>IF($AA$8&gt;=DATE(2023,5,8),IF('別紙3-3_要件ﾁｪｯｸﾘｽﾄ(0508以降)'!$C$28="×","",IF(AND(踏み台シート!AA316=1,踏み台シート!AA530=1),2,IF(踏み台シート!AA316=1,1,""))),IF(AND(踏み台シート!AA316=1,踏み台シート!AA530=1),2,IF(踏み台シート!AA316=1,1,"")))</f>
        <v/>
      </c>
      <c r="AB106" s="307" t="str">
        <f>IF($AB$8&gt;=DATE(2023,5,8),IF('別紙3-3_要件ﾁｪｯｸﾘｽﾄ(0508以降)'!$C$28="×","",IF(AND(踏み台シート!AB316=1,踏み台シート!AB530=1),2,IF(踏み台シート!AB316=1,1,""))),IF(AND(踏み台シート!AB316=1,踏み台シート!AB530=1),2,IF(踏み台シート!AB316=1,1,"")))</f>
        <v/>
      </c>
      <c r="AC106" s="307" t="str">
        <f>IF($AC$8&gt;=DATE(2023,5,8),IF('別紙3-3_要件ﾁｪｯｸﾘｽﾄ(0508以降)'!$C$28="×","",IF(AND(踏み台シート!AC316=1,踏み台シート!AC530=1),2,IF(踏み台シート!AC316=1,1,""))),IF(AND(踏み台シート!AC316=1,踏み台シート!AC530=1),2,IF(踏み台シート!AC316=1,1,"")))</f>
        <v/>
      </c>
      <c r="AD106" s="307" t="str">
        <f>IF($AD$8&gt;=DATE(2023,5,8),IF('別紙3-3_要件ﾁｪｯｸﾘｽﾄ(0508以降)'!$C$28="×","",IF(AND(踏み台シート!AD316=1,踏み台シート!AD530=1),2,IF(踏み台シート!AD316=1,1,""))),IF(AND(踏み台シート!AD316=1,踏み台シート!AD530=1),2,IF(踏み台シート!AD316=1,1,"")))</f>
        <v/>
      </c>
      <c r="AE106" s="307" t="str">
        <f>IF($AE$8&gt;=DATE(2023,5,8),IF('別紙3-3_要件ﾁｪｯｸﾘｽﾄ(0508以降)'!$C$28="×","",IF(AND(踏み台シート!AE316=1,踏み台シート!AE530=1),2,IF(踏み台シート!AE316=1,1,""))),IF(AND(踏み台シート!AE316=1,踏み台シート!AE530=1),2,IF(踏み台シート!AE316=1,1,"")))</f>
        <v/>
      </c>
      <c r="AF106" s="307" t="str">
        <f>IF($AF$8&gt;=DATE(2023,5,8),IF('別紙3-3_要件ﾁｪｯｸﾘｽﾄ(0508以降)'!$C$28="×","",IF(AND(踏み台シート!AF316=1,踏み台シート!AF530=1),2,IF(踏み台シート!AF316=1,1,""))),IF(AND(踏み台シート!AF316=1,踏み台シート!AF530=1),2,IF(踏み台シート!AF316=1,1,"")))</f>
        <v/>
      </c>
      <c r="AG106" s="307" t="str">
        <f>IF($AG$8&gt;=DATE(2023,5,8),IF('別紙3-3_要件ﾁｪｯｸﾘｽﾄ(0508以降)'!$C$28="×","",IF(AND(踏み台シート!AG316=1,踏み台シート!AG530=1),2,IF(踏み台シート!AG316=1,1,""))),IF(AND(踏み台シート!AG316=1,踏み台シート!AG530=1),2,IF(踏み台シート!AG316=1,1,"")))</f>
        <v/>
      </c>
      <c r="AH106" s="307" t="str">
        <f>IF($AH$8&gt;=DATE(2023,5,8),IF('別紙3-3_要件ﾁｪｯｸﾘｽﾄ(0508以降)'!$C$28="×","",IF(AND(踏み台シート!AH316=1,踏み台シート!AH530=1),2,IF(踏み台シート!AH316=1,1,""))),IF(AND(踏み台シート!AH316=1,踏み台シート!AH530=1),2,IF(踏み台シート!AH316=1,1,"")))</f>
        <v/>
      </c>
      <c r="AI106" s="307" t="str">
        <f>IF($AI$8&gt;=DATE(2023,5,8),IF('別紙3-3_要件ﾁｪｯｸﾘｽﾄ(0508以降)'!$C$28="×","",IF(AND(踏み台シート!AI316=1,踏み台シート!AI530=1),2,IF(踏み台シート!AI316=1,1,""))),IF(AND(踏み台シート!AI316=1,踏み台シート!AI530=1),2,IF(踏み台シート!AI316=1,1,"")))</f>
        <v/>
      </c>
      <c r="AJ106" s="307" t="str">
        <f>IF($AJ$8&gt;=DATE(2023,5,8),IF('別紙3-3_要件ﾁｪｯｸﾘｽﾄ(0508以降)'!$C$28="×","",IF(AND(踏み台シート!AJ316=1,踏み台シート!AJ530=1),2,IF(踏み台シート!AJ316=1,1,""))),IF(AND(踏み台シート!AJ316=1,踏み台シート!AJ530=1),2,IF(踏み台シート!AJ316=1,1,"")))</f>
        <v/>
      </c>
      <c r="AK106" s="307" t="str">
        <f>IF($AK$8&gt;=DATE(2023,5,8),IF('別紙3-3_要件ﾁｪｯｸﾘｽﾄ(0508以降)'!$C$28="×","",IF(AND(踏み台シート!AK316=1,踏み台シート!AK530=1),2,IF(踏み台シート!AK316=1,1,""))),IF(AND(踏み台シート!AK316=1,踏み台シート!AK530=1),2,IF(踏み台シート!AK316=1,1,"")))</f>
        <v/>
      </c>
      <c r="AL106" s="307" t="str">
        <f>IF($AL$8&gt;=DATE(2023,5,8),IF('別紙3-3_要件ﾁｪｯｸﾘｽﾄ(0508以降)'!$C$28="×","",IF(AND(踏み台シート!AL316=1,踏み台シート!AL530=1),2,IF(踏み台シート!AL316=1,1,""))),IF(AND(踏み台シート!AL316=1,踏み台シート!AL530=1),2,IF(踏み台シート!AL316=1,1,"")))</f>
        <v/>
      </c>
      <c r="AM106" s="307" t="str">
        <f>IF($AM$8&gt;=DATE(2023,5,8),IF('別紙3-3_要件ﾁｪｯｸﾘｽﾄ(0508以降)'!$C$28="×","",IF(AND(踏み台シート!AM316=1,踏み台シート!AM530=1),2,IF(踏み台シート!AM316=1,1,""))),IF(AND(踏み台シート!AM316=1,踏み台シート!AM530=1),2,IF(踏み台シート!AM316=1,1,"")))</f>
        <v/>
      </c>
      <c r="AN106" s="307" t="str">
        <f>IF($AN$8&gt;=DATE(2023,5,8),IF('別紙3-3_要件ﾁｪｯｸﾘｽﾄ(0508以降)'!$C$28="×","",IF(AND(踏み台シート!AN316=1,踏み台シート!AN530=1),2,IF(踏み台シート!AN316=1,1,""))),IF(AND(踏み台シート!AN316=1,踏み台シート!AN530=1),2,IF(踏み台シート!AN316=1,1,"")))</f>
        <v/>
      </c>
      <c r="AO106" s="307" t="str">
        <f>IF($AO$8&gt;=DATE(2023,5,8),IF('別紙3-3_要件ﾁｪｯｸﾘｽﾄ(0508以降)'!$C$28="×","",IF(AND(踏み台シート!AO316=1,踏み台シート!AO530=1),2,IF(踏み台シート!AO316=1,1,""))),IF(AND(踏み台シート!AO316=1,踏み台シート!AO530=1),2,IF(踏み台シート!AO316=1,1,"")))</f>
        <v/>
      </c>
      <c r="AP106" s="307" t="str">
        <f>IF($AP$8&gt;=DATE(2023,5,8),IF('別紙3-3_要件ﾁｪｯｸﾘｽﾄ(0508以降)'!$C$28="×","",IF(AND(踏み台シート!AP316=1,踏み台シート!AP530=1),2,IF(踏み台シート!AP316=1,1,""))),IF(AND(踏み台シート!AP316=1,踏み台シート!AP530=1),2,IF(踏み台シート!AP316=1,1,"")))</f>
        <v/>
      </c>
      <c r="AQ106" s="307" t="str">
        <f>IF($AQ$8&gt;=DATE(2023,5,8),IF('別紙3-3_要件ﾁｪｯｸﾘｽﾄ(0508以降)'!$C$28="×","",IF(AND(踏み台シート!AQ316=1,踏み台シート!AQ530=1),2,IF(踏み台シート!AQ316=1,1,""))),IF(AND(踏み台シート!AQ316=1,踏み台シート!AQ530=1),2,IF(踏み台シート!AQ316=1,1,"")))</f>
        <v/>
      </c>
      <c r="AR106" s="307" t="str">
        <f>IF($AR$8&gt;=DATE(2023,5,8),IF('別紙3-3_要件ﾁｪｯｸﾘｽﾄ(0508以降)'!$C$28="×","",IF(AND(踏み台シート!AR316=1,踏み台シート!AR530=1),2,IF(踏み台シート!AR316=1,1,""))),IF(AND(踏み台シート!AR316=1,踏み台シート!AR530=1),2,IF(踏み台シート!AR316=1,1,"")))</f>
        <v/>
      </c>
      <c r="AS106" s="307" t="str">
        <f>IF($AS$8&gt;=DATE(2023,5,8),IF('別紙3-3_要件ﾁｪｯｸﾘｽﾄ(0508以降)'!$C$28="×","",IF(AND(踏み台シート!AS316=1,踏み台シート!AS530=1),2,IF(踏み台シート!AS316=1,1,""))),IF(AND(踏み台シート!AS316=1,踏み台シート!AS530=1),2,IF(踏み台シート!AS316=1,1,"")))</f>
        <v/>
      </c>
      <c r="AT106" s="307" t="str">
        <f>IF($AT$8&gt;=DATE(2023,5,8),IF('別紙3-3_要件ﾁｪｯｸﾘｽﾄ(0508以降)'!$C$28="×","",IF(AND(踏み台シート!AT316=1,踏み台シート!AT530=1),2,IF(踏み台シート!AT316=1,1,""))),IF(AND(踏み台シート!AT316=1,踏み台シート!AT530=1),2,IF(踏み台シート!AT316=1,1,"")))</f>
        <v/>
      </c>
      <c r="AU106" s="307" t="str">
        <f>IF($AU$8&gt;=DATE(2023,5,8),IF('別紙3-3_要件ﾁｪｯｸﾘｽﾄ(0508以降)'!$C$28="×","",IF(AND(踏み台シート!AU316=1,踏み台シート!AU530=1),2,IF(踏み台シート!AU316=1,1,""))),IF(AND(踏み台シート!AU316=1,踏み台シート!AU530=1),2,IF(踏み台シート!AU316=1,1,"")))</f>
        <v/>
      </c>
      <c r="AV106" s="307" t="str">
        <f>IF($AV$8&gt;=DATE(2023,5,8),IF('別紙3-3_要件ﾁｪｯｸﾘｽﾄ(0508以降)'!$C$28="×","",IF(AND(踏み台シート!AV316=1,踏み台シート!AV530=1),2,IF(踏み台シート!AV316=1,1,""))),IF(AND(踏み台シート!AV316=1,踏み台シート!AV530=1),2,IF(踏み台シート!AV316=1,1,"")))</f>
        <v/>
      </c>
      <c r="AW106" s="307" t="str">
        <f>IF($AW$8&gt;=DATE(2023,5,8),IF('別紙3-3_要件ﾁｪｯｸﾘｽﾄ(0508以降)'!$C$28="×","",IF(AND(踏み台シート!AW316=1,踏み台シート!AW530=1),2,IF(踏み台シート!AW316=1,1,""))),IF(AND(踏み台シート!AW316=1,踏み台シート!AW530=1),2,IF(踏み台シート!AW316=1,1,"")))</f>
        <v/>
      </c>
      <c r="AX106" s="307" t="str">
        <f>IF($AX$8&gt;=DATE(2023,5,8),IF('別紙3-3_要件ﾁｪｯｸﾘｽﾄ(0508以降)'!$C$28="×","",IF(AND(踏み台シート!AX316=1,踏み台シート!AX530=1),2,IF(踏み台シート!AX316=1,1,""))),IF(AND(踏み台シート!AX316=1,踏み台シート!AX530=1),2,IF(踏み台シート!AX316=1,1,"")))</f>
        <v/>
      </c>
      <c r="AY106" s="307" t="str">
        <f>IF($AY$8&gt;=DATE(2023,5,8),IF('別紙3-3_要件ﾁｪｯｸﾘｽﾄ(0508以降)'!$C$28="×","",IF(AND(踏み台シート!AY316=1,踏み台シート!AY530=1),2,IF(踏み台シート!AY316=1,1,""))),IF(AND(踏み台シート!AY316=1,踏み台シート!AY530=1),2,IF(踏み台シート!AY316=1,1,"")))</f>
        <v/>
      </c>
      <c r="AZ106" s="307" t="str">
        <f>IF($AZ$8&gt;=DATE(2023,5,8),IF('別紙3-3_要件ﾁｪｯｸﾘｽﾄ(0508以降)'!$C$28="×","",IF(AND(踏み台シート!AZ316=1,踏み台シート!AZ530=1),2,IF(踏み台シート!AZ316=1,1,""))),IF(AND(踏み台シート!AZ316=1,踏み台シート!AZ530=1),2,IF(踏み台シート!AZ316=1,1,"")))</f>
        <v/>
      </c>
      <c r="BA106" s="307" t="str">
        <f>IF($BA$8&gt;=DATE(2023,5,8),IF('別紙3-3_要件ﾁｪｯｸﾘｽﾄ(0508以降)'!$C$28="×","",IF(AND(踏み台シート!BA316=1,踏み台シート!BA530=1),2,IF(踏み台シート!BA316=1,1,""))),IF(AND(踏み台シート!BA316=1,踏み台シート!BA530=1),2,IF(踏み台シート!BA316=1,1,"")))</f>
        <v/>
      </c>
      <c r="BB106" s="311" t="str">
        <f t="shared" si="14"/>
        <v/>
      </c>
      <c r="BC106" s="300" t="str">
        <f t="shared" si="11"/>
        <v/>
      </c>
      <c r="BD106" s="300" t="str">
        <f t="shared" si="12"/>
        <v/>
      </c>
    </row>
    <row r="107" spans="1:56" ht="24" hidden="1" customHeight="1">
      <c r="A107" s="307" t="str">
        <f t="shared" si="15"/>
        <v/>
      </c>
      <c r="B107" s="313" t="str">
        <f>IF('別紙3-1_区分⑤所要額内訳'!B109="","",'別紙3-1_区分⑤所要額内訳'!B109)</f>
        <v/>
      </c>
      <c r="C107" s="307" t="str">
        <f>IF('別紙3-1_区分⑤所要額内訳'!C109="","",'別紙3-1_区分⑤所要額内訳'!C109)</f>
        <v/>
      </c>
      <c r="D107" s="307">
        <f>IF($D$8&gt;=DATE(2023,5,8),IF('別紙3-3_要件ﾁｪｯｸﾘｽﾄ(0508以降)'!$C$28="×","",IF(AND(踏み台シート!D317=1,踏み台シート!D531=1),2,IF(踏み台シート!D317=1,1,""))),IF(AND(踏み台シート!D317=1,踏み台シート!D531=1),2,IF(踏み台シート!D317=1,1,"")))</f>
        <v>1</v>
      </c>
      <c r="E107" s="307" t="str">
        <f>IF($E$8&gt;=DATE(2023,5,8),IF('別紙3-3_要件ﾁｪｯｸﾘｽﾄ(0508以降)'!$C$28="×","",IF(AND(踏み台シート!E317=1,踏み台シート!E531=1),2,IF(踏み台シート!E317=1,1,""))),IF(AND(踏み台シート!E317=1,踏み台シート!E531=1),2,IF(踏み台シート!E317=1,1,"")))</f>
        <v/>
      </c>
      <c r="F107" s="307" t="str">
        <f>IF($F$8&gt;=DATE(2023,5,8),IF('別紙3-3_要件ﾁｪｯｸﾘｽﾄ(0508以降)'!$C$28="×","",IF(AND(踏み台シート!F317=1,踏み台シート!F531=1),2,IF(踏み台シート!F317=1,1,""))),IF(AND(踏み台シート!F317=1,踏み台シート!F531=1),2,IF(踏み台シート!F317=1,1,"")))</f>
        <v/>
      </c>
      <c r="G107" s="307" t="str">
        <f>IF($G$8&gt;=DATE(2023,5,8),IF('別紙3-3_要件ﾁｪｯｸﾘｽﾄ(0508以降)'!$C$28="×","",IF(AND(踏み台シート!G317=1,踏み台シート!G531=1),2,IF(踏み台シート!G317=1,1,""))),IF(AND(踏み台シート!G317=1,踏み台シート!G531=1),2,IF(踏み台シート!G317=1,1,"")))</f>
        <v/>
      </c>
      <c r="H107" s="307" t="str">
        <f>IF($H$8&gt;=DATE(2023,5,8),IF('別紙3-3_要件ﾁｪｯｸﾘｽﾄ(0508以降)'!$C$28="×","",IF(AND(踏み台シート!H317=1,踏み台シート!H531=1),2,IF(踏み台シート!H317=1,1,""))),IF(AND(踏み台シート!H317=1,踏み台シート!H531=1),2,IF(踏み台シート!H317=1,1,"")))</f>
        <v/>
      </c>
      <c r="I107" s="307" t="str">
        <f>IF($I$8&gt;=DATE(2023,5,8),IF('別紙3-3_要件ﾁｪｯｸﾘｽﾄ(0508以降)'!$C$28="×","",IF(AND(踏み台シート!I317=1,踏み台シート!I531=1),2,IF(踏み台シート!I317=1,1,""))),IF(AND(踏み台シート!I317=1,踏み台シート!I531=1),2,IF(踏み台シート!I317=1,1,"")))</f>
        <v/>
      </c>
      <c r="J107" s="307" t="str">
        <f>IF($J$8&gt;=DATE(2023,5,8),IF('別紙3-3_要件ﾁｪｯｸﾘｽﾄ(0508以降)'!$C$28="×","",IF(AND(踏み台シート!J317=1,踏み台シート!J531=1),2,IF(踏み台シート!J317=1,1,""))),IF(AND(踏み台シート!J317=1,踏み台シート!J531=1),2,IF(踏み台シート!J317=1,1,"")))</f>
        <v/>
      </c>
      <c r="K107" s="307" t="str">
        <f>IF($K$8&gt;=DATE(2023,5,8),IF('別紙3-3_要件ﾁｪｯｸﾘｽﾄ(0508以降)'!$C$28="×","",IF(AND(踏み台シート!K317=1,踏み台シート!K531=1),2,IF(踏み台シート!K317=1,1,""))),IF(AND(踏み台シート!K317=1,踏み台シート!K531=1),2,IF(踏み台シート!K317=1,1,"")))</f>
        <v/>
      </c>
      <c r="L107" s="307" t="str">
        <f>IF($L$8&gt;=DATE(2023,5,8),IF('別紙3-3_要件ﾁｪｯｸﾘｽﾄ(0508以降)'!$C$28="×","",IF(AND(踏み台シート!L317=1,踏み台シート!L531=1),2,IF(踏み台シート!L317=1,1,""))),IF(AND(踏み台シート!L317=1,踏み台シート!L531=1),2,IF(踏み台シート!L317=1,1,"")))</f>
        <v/>
      </c>
      <c r="M107" s="307" t="str">
        <f>IF($M$8&gt;=DATE(2023,5,8),IF('別紙3-3_要件ﾁｪｯｸﾘｽﾄ(0508以降)'!$C$28="×","",IF(AND(踏み台シート!M317=1,踏み台シート!M531=1),2,IF(踏み台シート!M317=1,1,""))),IF(AND(踏み台シート!M317=1,踏み台シート!M531=1),2,IF(踏み台シート!M317=1,1,"")))</f>
        <v/>
      </c>
      <c r="N107" s="307" t="str">
        <f>IF($N$8&gt;=DATE(2023,5,8),IF('別紙3-3_要件ﾁｪｯｸﾘｽﾄ(0508以降)'!$C$28="×","",IF(AND(踏み台シート!N317=1,踏み台シート!N531=1),2,IF(踏み台シート!N317=1,1,""))),IF(AND(踏み台シート!N317=1,踏み台シート!N531=1),2,IF(踏み台シート!N317=1,1,"")))</f>
        <v/>
      </c>
      <c r="O107" s="307" t="str">
        <f>IF($O$8&gt;=DATE(2023,5,8),IF('別紙3-3_要件ﾁｪｯｸﾘｽﾄ(0508以降)'!$C$28="×","",IF(AND(踏み台シート!O317=1,踏み台シート!O531=1),2,IF(踏み台シート!O317=1,1,""))),IF(AND(踏み台シート!O317=1,踏み台シート!O531=1),2,IF(踏み台シート!O317=1,1,"")))</f>
        <v/>
      </c>
      <c r="P107" s="307" t="str">
        <f>IF($P$8&gt;=DATE(2023,5,8),IF('別紙3-3_要件ﾁｪｯｸﾘｽﾄ(0508以降)'!$C$28="×","",IF(AND(踏み台シート!P317=1,踏み台シート!P531=1),2,IF(踏み台シート!P317=1,1,""))),IF(AND(踏み台シート!P317=1,踏み台シート!P531=1),2,IF(踏み台シート!P317=1,1,"")))</f>
        <v/>
      </c>
      <c r="Q107" s="307" t="str">
        <f>IF($Q$8&gt;=DATE(2023,5,8),IF('別紙3-3_要件ﾁｪｯｸﾘｽﾄ(0508以降)'!$C$28="×","",IF(AND(踏み台シート!Q317=1,踏み台シート!Q531=1),2,IF(踏み台シート!Q317=1,1,""))),IF(AND(踏み台シート!Q317=1,踏み台シート!Q531=1),2,IF(踏み台シート!Q317=1,1,"")))</f>
        <v/>
      </c>
      <c r="R107" s="307" t="str">
        <f>IF($R$8&gt;=DATE(2023,5,8),IF('別紙3-3_要件ﾁｪｯｸﾘｽﾄ(0508以降)'!$C$28="×","",IF(AND(踏み台シート!R317=1,踏み台シート!R531=1),2,IF(踏み台シート!R317=1,1,""))),IF(AND(踏み台シート!R317=1,踏み台シート!R531=1),2,IF(踏み台シート!R317=1,1,"")))</f>
        <v/>
      </c>
      <c r="S107" s="307" t="str">
        <f>IF($S$8&gt;=DATE(2023,5,8),IF('別紙3-3_要件ﾁｪｯｸﾘｽﾄ(0508以降)'!$C$28="×","",IF(AND(踏み台シート!S317=1,踏み台シート!S531=1),2,IF(踏み台シート!S317=1,1,""))),IF(AND(踏み台シート!S317=1,踏み台シート!S531=1),2,IF(踏み台シート!S317=1,1,"")))</f>
        <v/>
      </c>
      <c r="T107" s="307" t="str">
        <f>IF($T$8&gt;=DATE(2023,5,8),IF('別紙3-3_要件ﾁｪｯｸﾘｽﾄ(0508以降)'!$C$28="×","",IF(AND(踏み台シート!T317=1,踏み台シート!T531=1),2,IF(踏み台シート!T317=1,1,""))),IF(AND(踏み台シート!T317=1,踏み台シート!T531=1),2,IF(踏み台シート!T317=1,1,"")))</f>
        <v/>
      </c>
      <c r="U107" s="307" t="str">
        <f>IF($U$8&gt;=DATE(2023,5,8),IF('別紙3-3_要件ﾁｪｯｸﾘｽﾄ(0508以降)'!$C$28="×","",IF(AND(踏み台シート!U317=1,踏み台シート!U531=1),2,IF(踏み台シート!U317=1,1,""))),IF(AND(踏み台シート!U317=1,踏み台シート!U531=1),2,IF(踏み台シート!U317=1,1,"")))</f>
        <v/>
      </c>
      <c r="V107" s="307" t="str">
        <f>IF($V$8&gt;=DATE(2023,5,8),IF('別紙3-3_要件ﾁｪｯｸﾘｽﾄ(0508以降)'!$C$28="×","",IF(AND(踏み台シート!V317=1,踏み台シート!V531=1),2,IF(踏み台シート!V317=1,1,""))),IF(AND(踏み台シート!V317=1,踏み台シート!V531=1),2,IF(踏み台シート!V317=1,1,"")))</f>
        <v/>
      </c>
      <c r="W107" s="307" t="str">
        <f>IF($W$8&gt;=DATE(2023,5,8),IF('別紙3-3_要件ﾁｪｯｸﾘｽﾄ(0508以降)'!$C$28="×","",IF(AND(踏み台シート!W317=1,踏み台シート!W531=1),2,IF(踏み台シート!W317=1,1,""))),IF(AND(踏み台シート!W317=1,踏み台シート!W531=1),2,IF(踏み台シート!W317=1,1,"")))</f>
        <v/>
      </c>
      <c r="X107" s="307" t="str">
        <f>IF($X$8&gt;=DATE(2023,5,8),IF('別紙3-3_要件ﾁｪｯｸﾘｽﾄ(0508以降)'!$C$28="×","",IF(AND(踏み台シート!X317=1,踏み台シート!X531=1),2,IF(踏み台シート!X317=1,1,""))),IF(AND(踏み台シート!X317=1,踏み台シート!X531=1),2,IF(踏み台シート!X317=1,1,"")))</f>
        <v/>
      </c>
      <c r="Y107" s="307" t="str">
        <f>IF($Y$8&gt;=DATE(2023,5,8),IF('別紙3-3_要件ﾁｪｯｸﾘｽﾄ(0508以降)'!$C$28="×","",IF(AND(踏み台シート!Y317=1,踏み台シート!Y531=1),2,IF(踏み台シート!Y317=1,1,""))),IF(AND(踏み台シート!Y317=1,踏み台シート!Y531=1),2,IF(踏み台シート!Y317=1,1,"")))</f>
        <v/>
      </c>
      <c r="Z107" s="307" t="str">
        <f>IF($Z$8&gt;=DATE(2023,5,8),IF('別紙3-3_要件ﾁｪｯｸﾘｽﾄ(0508以降)'!$C$28="×","",IF(AND(踏み台シート!Z317=1,踏み台シート!Z531=1),2,IF(踏み台シート!Z317=1,1,""))),IF(AND(踏み台シート!Z317=1,踏み台シート!Z531=1),2,IF(踏み台シート!Z317=1,1,"")))</f>
        <v/>
      </c>
      <c r="AA107" s="307" t="str">
        <f>IF($AA$8&gt;=DATE(2023,5,8),IF('別紙3-3_要件ﾁｪｯｸﾘｽﾄ(0508以降)'!$C$28="×","",IF(AND(踏み台シート!AA317=1,踏み台シート!AA531=1),2,IF(踏み台シート!AA317=1,1,""))),IF(AND(踏み台シート!AA317=1,踏み台シート!AA531=1),2,IF(踏み台シート!AA317=1,1,"")))</f>
        <v/>
      </c>
      <c r="AB107" s="307" t="str">
        <f>IF($AB$8&gt;=DATE(2023,5,8),IF('別紙3-3_要件ﾁｪｯｸﾘｽﾄ(0508以降)'!$C$28="×","",IF(AND(踏み台シート!AB317=1,踏み台シート!AB531=1),2,IF(踏み台シート!AB317=1,1,""))),IF(AND(踏み台シート!AB317=1,踏み台シート!AB531=1),2,IF(踏み台シート!AB317=1,1,"")))</f>
        <v/>
      </c>
      <c r="AC107" s="307" t="str">
        <f>IF($AC$8&gt;=DATE(2023,5,8),IF('別紙3-3_要件ﾁｪｯｸﾘｽﾄ(0508以降)'!$C$28="×","",IF(AND(踏み台シート!AC317=1,踏み台シート!AC531=1),2,IF(踏み台シート!AC317=1,1,""))),IF(AND(踏み台シート!AC317=1,踏み台シート!AC531=1),2,IF(踏み台シート!AC317=1,1,"")))</f>
        <v/>
      </c>
      <c r="AD107" s="307" t="str">
        <f>IF($AD$8&gt;=DATE(2023,5,8),IF('別紙3-3_要件ﾁｪｯｸﾘｽﾄ(0508以降)'!$C$28="×","",IF(AND(踏み台シート!AD317=1,踏み台シート!AD531=1),2,IF(踏み台シート!AD317=1,1,""))),IF(AND(踏み台シート!AD317=1,踏み台シート!AD531=1),2,IF(踏み台シート!AD317=1,1,"")))</f>
        <v/>
      </c>
      <c r="AE107" s="307" t="str">
        <f>IF($AE$8&gt;=DATE(2023,5,8),IF('別紙3-3_要件ﾁｪｯｸﾘｽﾄ(0508以降)'!$C$28="×","",IF(AND(踏み台シート!AE317=1,踏み台シート!AE531=1),2,IF(踏み台シート!AE317=1,1,""))),IF(AND(踏み台シート!AE317=1,踏み台シート!AE531=1),2,IF(踏み台シート!AE317=1,1,"")))</f>
        <v/>
      </c>
      <c r="AF107" s="307" t="str">
        <f>IF($AF$8&gt;=DATE(2023,5,8),IF('別紙3-3_要件ﾁｪｯｸﾘｽﾄ(0508以降)'!$C$28="×","",IF(AND(踏み台シート!AF317=1,踏み台シート!AF531=1),2,IF(踏み台シート!AF317=1,1,""))),IF(AND(踏み台シート!AF317=1,踏み台シート!AF531=1),2,IF(踏み台シート!AF317=1,1,"")))</f>
        <v/>
      </c>
      <c r="AG107" s="307" t="str">
        <f>IF($AG$8&gt;=DATE(2023,5,8),IF('別紙3-3_要件ﾁｪｯｸﾘｽﾄ(0508以降)'!$C$28="×","",IF(AND(踏み台シート!AG317=1,踏み台シート!AG531=1),2,IF(踏み台シート!AG317=1,1,""))),IF(AND(踏み台シート!AG317=1,踏み台シート!AG531=1),2,IF(踏み台シート!AG317=1,1,"")))</f>
        <v/>
      </c>
      <c r="AH107" s="307" t="str">
        <f>IF($AH$8&gt;=DATE(2023,5,8),IF('別紙3-3_要件ﾁｪｯｸﾘｽﾄ(0508以降)'!$C$28="×","",IF(AND(踏み台シート!AH317=1,踏み台シート!AH531=1),2,IF(踏み台シート!AH317=1,1,""))),IF(AND(踏み台シート!AH317=1,踏み台シート!AH531=1),2,IF(踏み台シート!AH317=1,1,"")))</f>
        <v/>
      </c>
      <c r="AI107" s="307" t="str">
        <f>IF($AI$8&gt;=DATE(2023,5,8),IF('別紙3-3_要件ﾁｪｯｸﾘｽﾄ(0508以降)'!$C$28="×","",IF(AND(踏み台シート!AI317=1,踏み台シート!AI531=1),2,IF(踏み台シート!AI317=1,1,""))),IF(AND(踏み台シート!AI317=1,踏み台シート!AI531=1),2,IF(踏み台シート!AI317=1,1,"")))</f>
        <v/>
      </c>
      <c r="AJ107" s="307" t="str">
        <f>IF($AJ$8&gt;=DATE(2023,5,8),IF('別紙3-3_要件ﾁｪｯｸﾘｽﾄ(0508以降)'!$C$28="×","",IF(AND(踏み台シート!AJ317=1,踏み台シート!AJ531=1),2,IF(踏み台シート!AJ317=1,1,""))),IF(AND(踏み台シート!AJ317=1,踏み台シート!AJ531=1),2,IF(踏み台シート!AJ317=1,1,"")))</f>
        <v/>
      </c>
      <c r="AK107" s="307" t="str">
        <f>IF($AK$8&gt;=DATE(2023,5,8),IF('別紙3-3_要件ﾁｪｯｸﾘｽﾄ(0508以降)'!$C$28="×","",IF(AND(踏み台シート!AK317=1,踏み台シート!AK531=1),2,IF(踏み台シート!AK317=1,1,""))),IF(AND(踏み台シート!AK317=1,踏み台シート!AK531=1),2,IF(踏み台シート!AK317=1,1,"")))</f>
        <v/>
      </c>
      <c r="AL107" s="307" t="str">
        <f>IF($AL$8&gt;=DATE(2023,5,8),IF('別紙3-3_要件ﾁｪｯｸﾘｽﾄ(0508以降)'!$C$28="×","",IF(AND(踏み台シート!AL317=1,踏み台シート!AL531=1),2,IF(踏み台シート!AL317=1,1,""))),IF(AND(踏み台シート!AL317=1,踏み台シート!AL531=1),2,IF(踏み台シート!AL317=1,1,"")))</f>
        <v/>
      </c>
      <c r="AM107" s="307" t="str">
        <f>IF($AM$8&gt;=DATE(2023,5,8),IF('別紙3-3_要件ﾁｪｯｸﾘｽﾄ(0508以降)'!$C$28="×","",IF(AND(踏み台シート!AM317=1,踏み台シート!AM531=1),2,IF(踏み台シート!AM317=1,1,""))),IF(AND(踏み台シート!AM317=1,踏み台シート!AM531=1),2,IF(踏み台シート!AM317=1,1,"")))</f>
        <v/>
      </c>
      <c r="AN107" s="307" t="str">
        <f>IF($AN$8&gt;=DATE(2023,5,8),IF('別紙3-3_要件ﾁｪｯｸﾘｽﾄ(0508以降)'!$C$28="×","",IF(AND(踏み台シート!AN317=1,踏み台シート!AN531=1),2,IF(踏み台シート!AN317=1,1,""))),IF(AND(踏み台シート!AN317=1,踏み台シート!AN531=1),2,IF(踏み台シート!AN317=1,1,"")))</f>
        <v/>
      </c>
      <c r="AO107" s="307" t="str">
        <f>IF($AO$8&gt;=DATE(2023,5,8),IF('別紙3-3_要件ﾁｪｯｸﾘｽﾄ(0508以降)'!$C$28="×","",IF(AND(踏み台シート!AO317=1,踏み台シート!AO531=1),2,IF(踏み台シート!AO317=1,1,""))),IF(AND(踏み台シート!AO317=1,踏み台シート!AO531=1),2,IF(踏み台シート!AO317=1,1,"")))</f>
        <v/>
      </c>
      <c r="AP107" s="307" t="str">
        <f>IF($AP$8&gt;=DATE(2023,5,8),IF('別紙3-3_要件ﾁｪｯｸﾘｽﾄ(0508以降)'!$C$28="×","",IF(AND(踏み台シート!AP317=1,踏み台シート!AP531=1),2,IF(踏み台シート!AP317=1,1,""))),IF(AND(踏み台シート!AP317=1,踏み台シート!AP531=1),2,IF(踏み台シート!AP317=1,1,"")))</f>
        <v/>
      </c>
      <c r="AQ107" s="307" t="str">
        <f>IF($AQ$8&gt;=DATE(2023,5,8),IF('別紙3-3_要件ﾁｪｯｸﾘｽﾄ(0508以降)'!$C$28="×","",IF(AND(踏み台シート!AQ317=1,踏み台シート!AQ531=1),2,IF(踏み台シート!AQ317=1,1,""))),IF(AND(踏み台シート!AQ317=1,踏み台シート!AQ531=1),2,IF(踏み台シート!AQ317=1,1,"")))</f>
        <v/>
      </c>
      <c r="AR107" s="307" t="str">
        <f>IF($AR$8&gt;=DATE(2023,5,8),IF('別紙3-3_要件ﾁｪｯｸﾘｽﾄ(0508以降)'!$C$28="×","",IF(AND(踏み台シート!AR317=1,踏み台シート!AR531=1),2,IF(踏み台シート!AR317=1,1,""))),IF(AND(踏み台シート!AR317=1,踏み台シート!AR531=1),2,IF(踏み台シート!AR317=1,1,"")))</f>
        <v/>
      </c>
      <c r="AS107" s="307" t="str">
        <f>IF($AS$8&gt;=DATE(2023,5,8),IF('別紙3-3_要件ﾁｪｯｸﾘｽﾄ(0508以降)'!$C$28="×","",IF(AND(踏み台シート!AS317=1,踏み台シート!AS531=1),2,IF(踏み台シート!AS317=1,1,""))),IF(AND(踏み台シート!AS317=1,踏み台シート!AS531=1),2,IF(踏み台シート!AS317=1,1,"")))</f>
        <v/>
      </c>
      <c r="AT107" s="307" t="str">
        <f>IF($AT$8&gt;=DATE(2023,5,8),IF('別紙3-3_要件ﾁｪｯｸﾘｽﾄ(0508以降)'!$C$28="×","",IF(AND(踏み台シート!AT317=1,踏み台シート!AT531=1),2,IF(踏み台シート!AT317=1,1,""))),IF(AND(踏み台シート!AT317=1,踏み台シート!AT531=1),2,IF(踏み台シート!AT317=1,1,"")))</f>
        <v/>
      </c>
      <c r="AU107" s="307" t="str">
        <f>IF($AU$8&gt;=DATE(2023,5,8),IF('別紙3-3_要件ﾁｪｯｸﾘｽﾄ(0508以降)'!$C$28="×","",IF(AND(踏み台シート!AU317=1,踏み台シート!AU531=1),2,IF(踏み台シート!AU317=1,1,""))),IF(AND(踏み台シート!AU317=1,踏み台シート!AU531=1),2,IF(踏み台シート!AU317=1,1,"")))</f>
        <v/>
      </c>
      <c r="AV107" s="307" t="str">
        <f>IF($AV$8&gt;=DATE(2023,5,8),IF('別紙3-3_要件ﾁｪｯｸﾘｽﾄ(0508以降)'!$C$28="×","",IF(AND(踏み台シート!AV317=1,踏み台シート!AV531=1),2,IF(踏み台シート!AV317=1,1,""))),IF(AND(踏み台シート!AV317=1,踏み台シート!AV531=1),2,IF(踏み台シート!AV317=1,1,"")))</f>
        <v/>
      </c>
      <c r="AW107" s="307" t="str">
        <f>IF($AW$8&gt;=DATE(2023,5,8),IF('別紙3-3_要件ﾁｪｯｸﾘｽﾄ(0508以降)'!$C$28="×","",IF(AND(踏み台シート!AW317=1,踏み台シート!AW531=1),2,IF(踏み台シート!AW317=1,1,""))),IF(AND(踏み台シート!AW317=1,踏み台シート!AW531=1),2,IF(踏み台シート!AW317=1,1,"")))</f>
        <v/>
      </c>
      <c r="AX107" s="307" t="str">
        <f>IF($AX$8&gt;=DATE(2023,5,8),IF('別紙3-3_要件ﾁｪｯｸﾘｽﾄ(0508以降)'!$C$28="×","",IF(AND(踏み台シート!AX317=1,踏み台シート!AX531=1),2,IF(踏み台シート!AX317=1,1,""))),IF(AND(踏み台シート!AX317=1,踏み台シート!AX531=1),2,IF(踏み台シート!AX317=1,1,"")))</f>
        <v/>
      </c>
      <c r="AY107" s="307" t="str">
        <f>IF($AY$8&gt;=DATE(2023,5,8),IF('別紙3-3_要件ﾁｪｯｸﾘｽﾄ(0508以降)'!$C$28="×","",IF(AND(踏み台シート!AY317=1,踏み台シート!AY531=1),2,IF(踏み台シート!AY317=1,1,""))),IF(AND(踏み台シート!AY317=1,踏み台シート!AY531=1),2,IF(踏み台シート!AY317=1,1,"")))</f>
        <v/>
      </c>
      <c r="AZ107" s="307" t="str">
        <f>IF($AZ$8&gt;=DATE(2023,5,8),IF('別紙3-3_要件ﾁｪｯｸﾘｽﾄ(0508以降)'!$C$28="×","",IF(AND(踏み台シート!AZ317=1,踏み台シート!AZ531=1),2,IF(踏み台シート!AZ317=1,1,""))),IF(AND(踏み台シート!AZ317=1,踏み台シート!AZ531=1),2,IF(踏み台シート!AZ317=1,1,"")))</f>
        <v/>
      </c>
      <c r="BA107" s="307" t="str">
        <f>IF($BA$8&gt;=DATE(2023,5,8),IF('別紙3-3_要件ﾁｪｯｸﾘｽﾄ(0508以降)'!$C$28="×","",IF(AND(踏み台シート!BA317=1,踏み台シート!BA531=1),2,IF(踏み台シート!BA317=1,1,""))),IF(AND(踏み台シート!BA317=1,踏み台シート!BA531=1),2,IF(踏み台シート!BA317=1,1,"")))</f>
        <v/>
      </c>
      <c r="BB107" s="311" t="str">
        <f t="shared" si="14"/>
        <v/>
      </c>
      <c r="BC107" s="300" t="str">
        <f t="shared" si="11"/>
        <v/>
      </c>
      <c r="BD107" s="300" t="str">
        <f t="shared" si="12"/>
        <v/>
      </c>
    </row>
    <row r="108" spans="1:56" ht="24" hidden="1" customHeight="1">
      <c r="A108" s="307" t="str">
        <f t="shared" si="15"/>
        <v/>
      </c>
      <c r="B108" s="313" t="str">
        <f>IF('別紙3-1_区分⑤所要額内訳'!B110="","",'別紙3-1_区分⑤所要額内訳'!B110)</f>
        <v/>
      </c>
      <c r="C108" s="307" t="str">
        <f>IF('別紙3-1_区分⑤所要額内訳'!C110="","",'別紙3-1_区分⑤所要額内訳'!C110)</f>
        <v/>
      </c>
      <c r="D108" s="307">
        <f>IF($D$8&gt;=DATE(2023,5,8),IF('別紙3-3_要件ﾁｪｯｸﾘｽﾄ(0508以降)'!$C$28="×","",IF(AND(踏み台シート!D318=1,踏み台シート!D532=1),2,IF(踏み台シート!D318=1,1,""))),IF(AND(踏み台シート!D318=1,踏み台シート!D532=1),2,IF(踏み台シート!D318=1,1,"")))</f>
        <v>1</v>
      </c>
      <c r="E108" s="307" t="str">
        <f>IF($E$8&gt;=DATE(2023,5,8),IF('別紙3-3_要件ﾁｪｯｸﾘｽﾄ(0508以降)'!$C$28="×","",IF(AND(踏み台シート!E318=1,踏み台シート!E532=1),2,IF(踏み台シート!E318=1,1,""))),IF(AND(踏み台シート!E318=1,踏み台シート!E532=1),2,IF(踏み台シート!E318=1,1,"")))</f>
        <v/>
      </c>
      <c r="F108" s="307" t="str">
        <f>IF($F$8&gt;=DATE(2023,5,8),IF('別紙3-3_要件ﾁｪｯｸﾘｽﾄ(0508以降)'!$C$28="×","",IF(AND(踏み台シート!F318=1,踏み台シート!F532=1),2,IF(踏み台シート!F318=1,1,""))),IF(AND(踏み台シート!F318=1,踏み台シート!F532=1),2,IF(踏み台シート!F318=1,1,"")))</f>
        <v/>
      </c>
      <c r="G108" s="307" t="str">
        <f>IF($G$8&gt;=DATE(2023,5,8),IF('別紙3-3_要件ﾁｪｯｸﾘｽﾄ(0508以降)'!$C$28="×","",IF(AND(踏み台シート!G318=1,踏み台シート!G532=1),2,IF(踏み台シート!G318=1,1,""))),IF(AND(踏み台シート!G318=1,踏み台シート!G532=1),2,IF(踏み台シート!G318=1,1,"")))</f>
        <v/>
      </c>
      <c r="H108" s="307" t="str">
        <f>IF($H$8&gt;=DATE(2023,5,8),IF('別紙3-3_要件ﾁｪｯｸﾘｽﾄ(0508以降)'!$C$28="×","",IF(AND(踏み台シート!H318=1,踏み台シート!H532=1),2,IF(踏み台シート!H318=1,1,""))),IF(AND(踏み台シート!H318=1,踏み台シート!H532=1),2,IF(踏み台シート!H318=1,1,"")))</f>
        <v/>
      </c>
      <c r="I108" s="307" t="str">
        <f>IF($I$8&gt;=DATE(2023,5,8),IF('別紙3-3_要件ﾁｪｯｸﾘｽﾄ(0508以降)'!$C$28="×","",IF(AND(踏み台シート!I318=1,踏み台シート!I532=1),2,IF(踏み台シート!I318=1,1,""))),IF(AND(踏み台シート!I318=1,踏み台シート!I532=1),2,IF(踏み台シート!I318=1,1,"")))</f>
        <v/>
      </c>
      <c r="J108" s="307" t="str">
        <f>IF($J$8&gt;=DATE(2023,5,8),IF('別紙3-3_要件ﾁｪｯｸﾘｽﾄ(0508以降)'!$C$28="×","",IF(AND(踏み台シート!J318=1,踏み台シート!J532=1),2,IF(踏み台シート!J318=1,1,""))),IF(AND(踏み台シート!J318=1,踏み台シート!J532=1),2,IF(踏み台シート!J318=1,1,"")))</f>
        <v/>
      </c>
      <c r="K108" s="307" t="str">
        <f>IF($K$8&gt;=DATE(2023,5,8),IF('別紙3-3_要件ﾁｪｯｸﾘｽﾄ(0508以降)'!$C$28="×","",IF(AND(踏み台シート!K318=1,踏み台シート!K532=1),2,IF(踏み台シート!K318=1,1,""))),IF(AND(踏み台シート!K318=1,踏み台シート!K532=1),2,IF(踏み台シート!K318=1,1,"")))</f>
        <v/>
      </c>
      <c r="L108" s="307" t="str">
        <f>IF($L$8&gt;=DATE(2023,5,8),IF('別紙3-3_要件ﾁｪｯｸﾘｽﾄ(0508以降)'!$C$28="×","",IF(AND(踏み台シート!L318=1,踏み台シート!L532=1),2,IF(踏み台シート!L318=1,1,""))),IF(AND(踏み台シート!L318=1,踏み台シート!L532=1),2,IF(踏み台シート!L318=1,1,"")))</f>
        <v/>
      </c>
      <c r="M108" s="307" t="str">
        <f>IF($M$8&gt;=DATE(2023,5,8),IF('別紙3-3_要件ﾁｪｯｸﾘｽﾄ(0508以降)'!$C$28="×","",IF(AND(踏み台シート!M318=1,踏み台シート!M532=1),2,IF(踏み台シート!M318=1,1,""))),IF(AND(踏み台シート!M318=1,踏み台シート!M532=1),2,IF(踏み台シート!M318=1,1,"")))</f>
        <v/>
      </c>
      <c r="N108" s="307" t="str">
        <f>IF($N$8&gt;=DATE(2023,5,8),IF('別紙3-3_要件ﾁｪｯｸﾘｽﾄ(0508以降)'!$C$28="×","",IF(AND(踏み台シート!N318=1,踏み台シート!N532=1),2,IF(踏み台シート!N318=1,1,""))),IF(AND(踏み台シート!N318=1,踏み台シート!N532=1),2,IF(踏み台シート!N318=1,1,"")))</f>
        <v/>
      </c>
      <c r="O108" s="307" t="str">
        <f>IF($O$8&gt;=DATE(2023,5,8),IF('別紙3-3_要件ﾁｪｯｸﾘｽﾄ(0508以降)'!$C$28="×","",IF(AND(踏み台シート!O318=1,踏み台シート!O532=1),2,IF(踏み台シート!O318=1,1,""))),IF(AND(踏み台シート!O318=1,踏み台シート!O532=1),2,IF(踏み台シート!O318=1,1,"")))</f>
        <v/>
      </c>
      <c r="P108" s="307" t="str">
        <f>IF($P$8&gt;=DATE(2023,5,8),IF('別紙3-3_要件ﾁｪｯｸﾘｽﾄ(0508以降)'!$C$28="×","",IF(AND(踏み台シート!P318=1,踏み台シート!P532=1),2,IF(踏み台シート!P318=1,1,""))),IF(AND(踏み台シート!P318=1,踏み台シート!P532=1),2,IF(踏み台シート!P318=1,1,"")))</f>
        <v/>
      </c>
      <c r="Q108" s="307" t="str">
        <f>IF($Q$8&gt;=DATE(2023,5,8),IF('別紙3-3_要件ﾁｪｯｸﾘｽﾄ(0508以降)'!$C$28="×","",IF(AND(踏み台シート!Q318=1,踏み台シート!Q532=1),2,IF(踏み台シート!Q318=1,1,""))),IF(AND(踏み台シート!Q318=1,踏み台シート!Q532=1),2,IF(踏み台シート!Q318=1,1,"")))</f>
        <v/>
      </c>
      <c r="R108" s="307" t="str">
        <f>IF($R$8&gt;=DATE(2023,5,8),IF('別紙3-3_要件ﾁｪｯｸﾘｽﾄ(0508以降)'!$C$28="×","",IF(AND(踏み台シート!R318=1,踏み台シート!R532=1),2,IF(踏み台シート!R318=1,1,""))),IF(AND(踏み台シート!R318=1,踏み台シート!R532=1),2,IF(踏み台シート!R318=1,1,"")))</f>
        <v/>
      </c>
      <c r="S108" s="307" t="str">
        <f>IF($S$8&gt;=DATE(2023,5,8),IF('別紙3-3_要件ﾁｪｯｸﾘｽﾄ(0508以降)'!$C$28="×","",IF(AND(踏み台シート!S318=1,踏み台シート!S532=1),2,IF(踏み台シート!S318=1,1,""))),IF(AND(踏み台シート!S318=1,踏み台シート!S532=1),2,IF(踏み台シート!S318=1,1,"")))</f>
        <v/>
      </c>
      <c r="T108" s="307" t="str">
        <f>IF($T$8&gt;=DATE(2023,5,8),IF('別紙3-3_要件ﾁｪｯｸﾘｽﾄ(0508以降)'!$C$28="×","",IF(AND(踏み台シート!T318=1,踏み台シート!T532=1),2,IF(踏み台シート!T318=1,1,""))),IF(AND(踏み台シート!T318=1,踏み台シート!T532=1),2,IF(踏み台シート!T318=1,1,"")))</f>
        <v/>
      </c>
      <c r="U108" s="307" t="str">
        <f>IF($U$8&gt;=DATE(2023,5,8),IF('別紙3-3_要件ﾁｪｯｸﾘｽﾄ(0508以降)'!$C$28="×","",IF(AND(踏み台シート!U318=1,踏み台シート!U532=1),2,IF(踏み台シート!U318=1,1,""))),IF(AND(踏み台シート!U318=1,踏み台シート!U532=1),2,IF(踏み台シート!U318=1,1,"")))</f>
        <v/>
      </c>
      <c r="V108" s="307" t="str">
        <f>IF($V$8&gt;=DATE(2023,5,8),IF('別紙3-3_要件ﾁｪｯｸﾘｽﾄ(0508以降)'!$C$28="×","",IF(AND(踏み台シート!V318=1,踏み台シート!V532=1),2,IF(踏み台シート!V318=1,1,""))),IF(AND(踏み台シート!V318=1,踏み台シート!V532=1),2,IF(踏み台シート!V318=1,1,"")))</f>
        <v/>
      </c>
      <c r="W108" s="307" t="str">
        <f>IF($W$8&gt;=DATE(2023,5,8),IF('別紙3-3_要件ﾁｪｯｸﾘｽﾄ(0508以降)'!$C$28="×","",IF(AND(踏み台シート!W318=1,踏み台シート!W532=1),2,IF(踏み台シート!W318=1,1,""))),IF(AND(踏み台シート!W318=1,踏み台シート!W532=1),2,IF(踏み台シート!W318=1,1,"")))</f>
        <v/>
      </c>
      <c r="X108" s="307" t="str">
        <f>IF($X$8&gt;=DATE(2023,5,8),IF('別紙3-3_要件ﾁｪｯｸﾘｽﾄ(0508以降)'!$C$28="×","",IF(AND(踏み台シート!X318=1,踏み台シート!X532=1),2,IF(踏み台シート!X318=1,1,""))),IF(AND(踏み台シート!X318=1,踏み台シート!X532=1),2,IF(踏み台シート!X318=1,1,"")))</f>
        <v/>
      </c>
      <c r="Y108" s="307" t="str">
        <f>IF($Y$8&gt;=DATE(2023,5,8),IF('別紙3-3_要件ﾁｪｯｸﾘｽﾄ(0508以降)'!$C$28="×","",IF(AND(踏み台シート!Y318=1,踏み台シート!Y532=1),2,IF(踏み台シート!Y318=1,1,""))),IF(AND(踏み台シート!Y318=1,踏み台シート!Y532=1),2,IF(踏み台シート!Y318=1,1,"")))</f>
        <v/>
      </c>
      <c r="Z108" s="307" t="str">
        <f>IF($Z$8&gt;=DATE(2023,5,8),IF('別紙3-3_要件ﾁｪｯｸﾘｽﾄ(0508以降)'!$C$28="×","",IF(AND(踏み台シート!Z318=1,踏み台シート!Z532=1),2,IF(踏み台シート!Z318=1,1,""))),IF(AND(踏み台シート!Z318=1,踏み台シート!Z532=1),2,IF(踏み台シート!Z318=1,1,"")))</f>
        <v/>
      </c>
      <c r="AA108" s="307" t="str">
        <f>IF($AA$8&gt;=DATE(2023,5,8),IF('別紙3-3_要件ﾁｪｯｸﾘｽﾄ(0508以降)'!$C$28="×","",IF(AND(踏み台シート!AA318=1,踏み台シート!AA532=1),2,IF(踏み台シート!AA318=1,1,""))),IF(AND(踏み台シート!AA318=1,踏み台シート!AA532=1),2,IF(踏み台シート!AA318=1,1,"")))</f>
        <v/>
      </c>
      <c r="AB108" s="307" t="str">
        <f>IF($AB$8&gt;=DATE(2023,5,8),IF('別紙3-3_要件ﾁｪｯｸﾘｽﾄ(0508以降)'!$C$28="×","",IF(AND(踏み台シート!AB318=1,踏み台シート!AB532=1),2,IF(踏み台シート!AB318=1,1,""))),IF(AND(踏み台シート!AB318=1,踏み台シート!AB532=1),2,IF(踏み台シート!AB318=1,1,"")))</f>
        <v/>
      </c>
      <c r="AC108" s="307" t="str">
        <f>IF($AC$8&gt;=DATE(2023,5,8),IF('別紙3-3_要件ﾁｪｯｸﾘｽﾄ(0508以降)'!$C$28="×","",IF(AND(踏み台シート!AC318=1,踏み台シート!AC532=1),2,IF(踏み台シート!AC318=1,1,""))),IF(AND(踏み台シート!AC318=1,踏み台シート!AC532=1),2,IF(踏み台シート!AC318=1,1,"")))</f>
        <v/>
      </c>
      <c r="AD108" s="307" t="str">
        <f>IF($AD$8&gt;=DATE(2023,5,8),IF('別紙3-3_要件ﾁｪｯｸﾘｽﾄ(0508以降)'!$C$28="×","",IF(AND(踏み台シート!AD318=1,踏み台シート!AD532=1),2,IF(踏み台シート!AD318=1,1,""))),IF(AND(踏み台シート!AD318=1,踏み台シート!AD532=1),2,IF(踏み台シート!AD318=1,1,"")))</f>
        <v/>
      </c>
      <c r="AE108" s="307" t="str">
        <f>IF($AE$8&gt;=DATE(2023,5,8),IF('別紙3-3_要件ﾁｪｯｸﾘｽﾄ(0508以降)'!$C$28="×","",IF(AND(踏み台シート!AE318=1,踏み台シート!AE532=1),2,IF(踏み台シート!AE318=1,1,""))),IF(AND(踏み台シート!AE318=1,踏み台シート!AE532=1),2,IF(踏み台シート!AE318=1,1,"")))</f>
        <v/>
      </c>
      <c r="AF108" s="307" t="str">
        <f>IF($AF$8&gt;=DATE(2023,5,8),IF('別紙3-3_要件ﾁｪｯｸﾘｽﾄ(0508以降)'!$C$28="×","",IF(AND(踏み台シート!AF318=1,踏み台シート!AF532=1),2,IF(踏み台シート!AF318=1,1,""))),IF(AND(踏み台シート!AF318=1,踏み台シート!AF532=1),2,IF(踏み台シート!AF318=1,1,"")))</f>
        <v/>
      </c>
      <c r="AG108" s="307" t="str">
        <f>IF($AG$8&gt;=DATE(2023,5,8),IF('別紙3-3_要件ﾁｪｯｸﾘｽﾄ(0508以降)'!$C$28="×","",IF(AND(踏み台シート!AG318=1,踏み台シート!AG532=1),2,IF(踏み台シート!AG318=1,1,""))),IF(AND(踏み台シート!AG318=1,踏み台シート!AG532=1),2,IF(踏み台シート!AG318=1,1,"")))</f>
        <v/>
      </c>
      <c r="AH108" s="307" t="str">
        <f>IF($AH$8&gt;=DATE(2023,5,8),IF('別紙3-3_要件ﾁｪｯｸﾘｽﾄ(0508以降)'!$C$28="×","",IF(AND(踏み台シート!AH318=1,踏み台シート!AH532=1),2,IF(踏み台シート!AH318=1,1,""))),IF(AND(踏み台シート!AH318=1,踏み台シート!AH532=1),2,IF(踏み台シート!AH318=1,1,"")))</f>
        <v/>
      </c>
      <c r="AI108" s="307" t="str">
        <f>IF($AI$8&gt;=DATE(2023,5,8),IF('別紙3-3_要件ﾁｪｯｸﾘｽﾄ(0508以降)'!$C$28="×","",IF(AND(踏み台シート!AI318=1,踏み台シート!AI532=1),2,IF(踏み台シート!AI318=1,1,""))),IF(AND(踏み台シート!AI318=1,踏み台シート!AI532=1),2,IF(踏み台シート!AI318=1,1,"")))</f>
        <v/>
      </c>
      <c r="AJ108" s="307" t="str">
        <f>IF($AJ$8&gt;=DATE(2023,5,8),IF('別紙3-3_要件ﾁｪｯｸﾘｽﾄ(0508以降)'!$C$28="×","",IF(AND(踏み台シート!AJ318=1,踏み台シート!AJ532=1),2,IF(踏み台シート!AJ318=1,1,""))),IF(AND(踏み台シート!AJ318=1,踏み台シート!AJ532=1),2,IF(踏み台シート!AJ318=1,1,"")))</f>
        <v/>
      </c>
      <c r="AK108" s="307" t="str">
        <f>IF($AK$8&gt;=DATE(2023,5,8),IF('別紙3-3_要件ﾁｪｯｸﾘｽﾄ(0508以降)'!$C$28="×","",IF(AND(踏み台シート!AK318=1,踏み台シート!AK532=1),2,IF(踏み台シート!AK318=1,1,""))),IF(AND(踏み台シート!AK318=1,踏み台シート!AK532=1),2,IF(踏み台シート!AK318=1,1,"")))</f>
        <v/>
      </c>
      <c r="AL108" s="307" t="str">
        <f>IF($AL$8&gt;=DATE(2023,5,8),IF('別紙3-3_要件ﾁｪｯｸﾘｽﾄ(0508以降)'!$C$28="×","",IF(AND(踏み台シート!AL318=1,踏み台シート!AL532=1),2,IF(踏み台シート!AL318=1,1,""))),IF(AND(踏み台シート!AL318=1,踏み台シート!AL532=1),2,IF(踏み台シート!AL318=1,1,"")))</f>
        <v/>
      </c>
      <c r="AM108" s="307" t="str">
        <f>IF($AM$8&gt;=DATE(2023,5,8),IF('別紙3-3_要件ﾁｪｯｸﾘｽﾄ(0508以降)'!$C$28="×","",IF(AND(踏み台シート!AM318=1,踏み台シート!AM532=1),2,IF(踏み台シート!AM318=1,1,""))),IF(AND(踏み台シート!AM318=1,踏み台シート!AM532=1),2,IF(踏み台シート!AM318=1,1,"")))</f>
        <v/>
      </c>
      <c r="AN108" s="307" t="str">
        <f>IF($AN$8&gt;=DATE(2023,5,8),IF('別紙3-3_要件ﾁｪｯｸﾘｽﾄ(0508以降)'!$C$28="×","",IF(AND(踏み台シート!AN318=1,踏み台シート!AN532=1),2,IF(踏み台シート!AN318=1,1,""))),IF(AND(踏み台シート!AN318=1,踏み台シート!AN532=1),2,IF(踏み台シート!AN318=1,1,"")))</f>
        <v/>
      </c>
      <c r="AO108" s="307" t="str">
        <f>IF($AO$8&gt;=DATE(2023,5,8),IF('別紙3-3_要件ﾁｪｯｸﾘｽﾄ(0508以降)'!$C$28="×","",IF(AND(踏み台シート!AO318=1,踏み台シート!AO532=1),2,IF(踏み台シート!AO318=1,1,""))),IF(AND(踏み台シート!AO318=1,踏み台シート!AO532=1),2,IF(踏み台シート!AO318=1,1,"")))</f>
        <v/>
      </c>
      <c r="AP108" s="307" t="str">
        <f>IF($AP$8&gt;=DATE(2023,5,8),IF('別紙3-3_要件ﾁｪｯｸﾘｽﾄ(0508以降)'!$C$28="×","",IF(AND(踏み台シート!AP318=1,踏み台シート!AP532=1),2,IF(踏み台シート!AP318=1,1,""))),IF(AND(踏み台シート!AP318=1,踏み台シート!AP532=1),2,IF(踏み台シート!AP318=1,1,"")))</f>
        <v/>
      </c>
      <c r="AQ108" s="307" t="str">
        <f>IF($AQ$8&gt;=DATE(2023,5,8),IF('別紙3-3_要件ﾁｪｯｸﾘｽﾄ(0508以降)'!$C$28="×","",IF(AND(踏み台シート!AQ318=1,踏み台シート!AQ532=1),2,IF(踏み台シート!AQ318=1,1,""))),IF(AND(踏み台シート!AQ318=1,踏み台シート!AQ532=1),2,IF(踏み台シート!AQ318=1,1,"")))</f>
        <v/>
      </c>
      <c r="AR108" s="307" t="str">
        <f>IF($AR$8&gt;=DATE(2023,5,8),IF('別紙3-3_要件ﾁｪｯｸﾘｽﾄ(0508以降)'!$C$28="×","",IF(AND(踏み台シート!AR318=1,踏み台シート!AR532=1),2,IF(踏み台シート!AR318=1,1,""))),IF(AND(踏み台シート!AR318=1,踏み台シート!AR532=1),2,IF(踏み台シート!AR318=1,1,"")))</f>
        <v/>
      </c>
      <c r="AS108" s="307" t="str">
        <f>IF($AS$8&gt;=DATE(2023,5,8),IF('別紙3-3_要件ﾁｪｯｸﾘｽﾄ(0508以降)'!$C$28="×","",IF(AND(踏み台シート!AS318=1,踏み台シート!AS532=1),2,IF(踏み台シート!AS318=1,1,""))),IF(AND(踏み台シート!AS318=1,踏み台シート!AS532=1),2,IF(踏み台シート!AS318=1,1,"")))</f>
        <v/>
      </c>
      <c r="AT108" s="307" t="str">
        <f>IF($AT$8&gt;=DATE(2023,5,8),IF('別紙3-3_要件ﾁｪｯｸﾘｽﾄ(0508以降)'!$C$28="×","",IF(AND(踏み台シート!AT318=1,踏み台シート!AT532=1),2,IF(踏み台シート!AT318=1,1,""))),IF(AND(踏み台シート!AT318=1,踏み台シート!AT532=1),2,IF(踏み台シート!AT318=1,1,"")))</f>
        <v/>
      </c>
      <c r="AU108" s="307" t="str">
        <f>IF($AU$8&gt;=DATE(2023,5,8),IF('別紙3-3_要件ﾁｪｯｸﾘｽﾄ(0508以降)'!$C$28="×","",IF(AND(踏み台シート!AU318=1,踏み台シート!AU532=1),2,IF(踏み台シート!AU318=1,1,""))),IF(AND(踏み台シート!AU318=1,踏み台シート!AU532=1),2,IF(踏み台シート!AU318=1,1,"")))</f>
        <v/>
      </c>
      <c r="AV108" s="307" t="str">
        <f>IF($AV$8&gt;=DATE(2023,5,8),IF('別紙3-3_要件ﾁｪｯｸﾘｽﾄ(0508以降)'!$C$28="×","",IF(AND(踏み台シート!AV318=1,踏み台シート!AV532=1),2,IF(踏み台シート!AV318=1,1,""))),IF(AND(踏み台シート!AV318=1,踏み台シート!AV532=1),2,IF(踏み台シート!AV318=1,1,"")))</f>
        <v/>
      </c>
      <c r="AW108" s="307" t="str">
        <f>IF($AW$8&gt;=DATE(2023,5,8),IF('別紙3-3_要件ﾁｪｯｸﾘｽﾄ(0508以降)'!$C$28="×","",IF(AND(踏み台シート!AW318=1,踏み台シート!AW532=1),2,IF(踏み台シート!AW318=1,1,""))),IF(AND(踏み台シート!AW318=1,踏み台シート!AW532=1),2,IF(踏み台シート!AW318=1,1,"")))</f>
        <v/>
      </c>
      <c r="AX108" s="307" t="str">
        <f>IF($AX$8&gt;=DATE(2023,5,8),IF('別紙3-3_要件ﾁｪｯｸﾘｽﾄ(0508以降)'!$C$28="×","",IF(AND(踏み台シート!AX318=1,踏み台シート!AX532=1),2,IF(踏み台シート!AX318=1,1,""))),IF(AND(踏み台シート!AX318=1,踏み台シート!AX532=1),2,IF(踏み台シート!AX318=1,1,"")))</f>
        <v/>
      </c>
      <c r="AY108" s="307" t="str">
        <f>IF($AY$8&gt;=DATE(2023,5,8),IF('別紙3-3_要件ﾁｪｯｸﾘｽﾄ(0508以降)'!$C$28="×","",IF(AND(踏み台シート!AY318=1,踏み台シート!AY532=1),2,IF(踏み台シート!AY318=1,1,""))),IF(AND(踏み台シート!AY318=1,踏み台シート!AY532=1),2,IF(踏み台シート!AY318=1,1,"")))</f>
        <v/>
      </c>
      <c r="AZ108" s="307" t="str">
        <f>IF($AZ$8&gt;=DATE(2023,5,8),IF('別紙3-3_要件ﾁｪｯｸﾘｽﾄ(0508以降)'!$C$28="×","",IF(AND(踏み台シート!AZ318=1,踏み台シート!AZ532=1),2,IF(踏み台シート!AZ318=1,1,""))),IF(AND(踏み台シート!AZ318=1,踏み台シート!AZ532=1),2,IF(踏み台シート!AZ318=1,1,"")))</f>
        <v/>
      </c>
      <c r="BA108" s="307" t="str">
        <f>IF($BA$8&gt;=DATE(2023,5,8),IF('別紙3-3_要件ﾁｪｯｸﾘｽﾄ(0508以降)'!$C$28="×","",IF(AND(踏み台シート!BA318=1,踏み台シート!BA532=1),2,IF(踏み台シート!BA318=1,1,""))),IF(AND(踏み台シート!BA318=1,踏み台シート!BA532=1),2,IF(踏み台シート!BA318=1,1,"")))</f>
        <v/>
      </c>
      <c r="BB108" s="311" t="str">
        <f t="shared" si="14"/>
        <v/>
      </c>
      <c r="BC108" s="300" t="str">
        <f t="shared" si="11"/>
        <v/>
      </c>
      <c r="BD108" s="300" t="str">
        <f t="shared" si="12"/>
        <v/>
      </c>
    </row>
    <row r="109" spans="1:56" ht="24" customHeight="1">
      <c r="A109" s="690" t="s">
        <v>397</v>
      </c>
      <c r="B109" s="690"/>
      <c r="C109" s="690"/>
      <c r="D109" s="307">
        <f t="shared" ref="D109:AI109" si="16">IF(SUM(D9:D108)=0,"",COUNTIF(D9:D108,1)+COUNTIF(D9:D108,2))</f>
        <v>100</v>
      </c>
      <c r="E109" s="307" t="str">
        <f t="shared" si="16"/>
        <v/>
      </c>
      <c r="F109" s="307" t="str">
        <f t="shared" si="16"/>
        <v/>
      </c>
      <c r="G109" s="307" t="str">
        <f t="shared" si="16"/>
        <v/>
      </c>
      <c r="H109" s="307" t="str">
        <f t="shared" si="16"/>
        <v/>
      </c>
      <c r="I109" s="307" t="str">
        <f t="shared" si="16"/>
        <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6"/>
        <v/>
      </c>
      <c r="AC109" s="307" t="str">
        <f t="shared" si="16"/>
        <v/>
      </c>
      <c r="AD109" s="307" t="str">
        <f t="shared" si="16"/>
        <v/>
      </c>
      <c r="AE109" s="307" t="str">
        <f t="shared" si="16"/>
        <v/>
      </c>
      <c r="AF109" s="307" t="str">
        <f t="shared" si="16"/>
        <v/>
      </c>
      <c r="AG109" s="307" t="str">
        <f t="shared" si="16"/>
        <v/>
      </c>
      <c r="AH109" s="307" t="str">
        <f t="shared" si="16"/>
        <v/>
      </c>
      <c r="AI109" s="307" t="str">
        <f t="shared" si="16"/>
        <v/>
      </c>
      <c r="AJ109" s="307" t="str">
        <f t="shared" ref="AJ109:BA109" si="17">IF(SUM(AJ9:AJ108)=0,"",COUNTIF(AJ9:AJ108,1)+COUNTIF(AJ9:AJ108,2))</f>
        <v/>
      </c>
      <c r="AK109" s="307" t="str">
        <f t="shared" si="17"/>
        <v/>
      </c>
      <c r="AL109" s="307" t="str">
        <f t="shared" si="17"/>
        <v/>
      </c>
      <c r="AM109" s="307" t="str">
        <f t="shared" si="17"/>
        <v/>
      </c>
      <c r="AN109" s="307" t="str">
        <f t="shared" si="17"/>
        <v/>
      </c>
      <c r="AO109" s="307" t="str">
        <f t="shared" si="17"/>
        <v/>
      </c>
      <c r="AP109" s="307" t="str">
        <f t="shared" si="17"/>
        <v/>
      </c>
      <c r="AQ109" s="307" t="str">
        <f t="shared" si="17"/>
        <v/>
      </c>
      <c r="AR109" s="307" t="str">
        <f t="shared" si="17"/>
        <v/>
      </c>
      <c r="AS109" s="307" t="str">
        <f t="shared" si="17"/>
        <v/>
      </c>
      <c r="AT109" s="307" t="str">
        <f t="shared" si="17"/>
        <v/>
      </c>
      <c r="AU109" s="307" t="str">
        <f t="shared" si="17"/>
        <v/>
      </c>
      <c r="AV109" s="307" t="str">
        <f t="shared" si="17"/>
        <v/>
      </c>
      <c r="AW109" s="307" t="str">
        <f t="shared" si="17"/>
        <v/>
      </c>
      <c r="AX109" s="307" t="str">
        <f t="shared" si="17"/>
        <v/>
      </c>
      <c r="AY109" s="307" t="str">
        <f t="shared" si="17"/>
        <v/>
      </c>
      <c r="AZ109" s="307" t="str">
        <f t="shared" si="17"/>
        <v/>
      </c>
      <c r="BA109" s="307" t="str">
        <f t="shared" si="17"/>
        <v/>
      </c>
    </row>
  </sheetData>
  <sheetProtection algorithmName="SHA-512" hashValue="/qeZt1tlVlv+BX6v219qjaCgJmwqWtDPo19pyr2QAHxDvpDW8jODsM5tAkmJCQRB61If4eOldHKSlGRxvQsAYQ==" saltValue="OCMZTA3pCr4HzqhJQsAyEQ==" spinCount="100000" sheet="1" objects="1" scenarios="1" formatColumns="0" formatRows="0"/>
  <mergeCells count="21">
    <mergeCell ref="BD7:BD8"/>
    <mergeCell ref="C4:G4"/>
    <mergeCell ref="C5:G5"/>
    <mergeCell ref="M3:Q3"/>
    <mergeCell ref="M4:Q4"/>
    <mergeCell ref="M5:Q5"/>
    <mergeCell ref="BB7:BB8"/>
    <mergeCell ref="BC7:BC8"/>
    <mergeCell ref="A109:C109"/>
    <mergeCell ref="A7:A8"/>
    <mergeCell ref="B7:B8"/>
    <mergeCell ref="C7:C8"/>
    <mergeCell ref="D7:BA7"/>
    <mergeCell ref="A1:K1"/>
    <mergeCell ref="A3:B3"/>
    <mergeCell ref="A4:B4"/>
    <mergeCell ref="A5:B5"/>
    <mergeCell ref="C3:G3"/>
    <mergeCell ref="H3:L3"/>
    <mergeCell ref="H4:L4"/>
    <mergeCell ref="H5:L5"/>
  </mergeCells>
  <phoneticPr fontId="7"/>
  <pageMargins left="0.70866141732283472" right="0.70866141732283472" top="0.74803149606299213" bottom="0.74803149606299213" header="0.31496062992125984" footer="0.31496062992125984"/>
  <pageSetup paperSize="9" scale="57"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6"/>
  <sheetViews>
    <sheetView view="pageBreakPreview" topLeftCell="A10" zoomScaleNormal="100" zoomScaleSheetLayoutView="100" workbookViewId="0">
      <selection activeCell="D18" sqref="D18:AB25"/>
    </sheetView>
  </sheetViews>
  <sheetFormatPr defaultColWidth="9" defaultRowHeight="13.5"/>
  <cols>
    <col min="1" max="2" width="3.125" style="155" customWidth="1"/>
    <col min="3" max="3" width="3.625" style="155" customWidth="1"/>
    <col min="4" max="26" width="3.125" style="155" customWidth="1"/>
    <col min="27" max="36" width="2.625" style="155" customWidth="1"/>
    <col min="37" max="16384" width="9" style="155"/>
  </cols>
  <sheetData>
    <row r="1" spans="1:36" ht="18.75" customHeight="1">
      <c r="A1" s="234" t="s">
        <v>264</v>
      </c>
      <c r="B1"/>
      <c r="C1"/>
      <c r="D1"/>
      <c r="E1"/>
      <c r="F1"/>
      <c r="G1"/>
      <c r="H1"/>
      <c r="I1"/>
      <c r="J1"/>
      <c r="K1"/>
      <c r="L1"/>
      <c r="M1"/>
      <c r="N1"/>
      <c r="O1"/>
      <c r="P1"/>
      <c r="Q1"/>
      <c r="R1"/>
      <c r="S1"/>
      <c r="T1"/>
      <c r="U1"/>
      <c r="V1"/>
      <c r="W1"/>
      <c r="X1"/>
      <c r="Y1"/>
      <c r="Z1"/>
      <c r="AA1"/>
      <c r="AB1"/>
      <c r="AC1"/>
      <c r="AD1"/>
      <c r="AE1"/>
      <c r="AF1"/>
      <c r="AG1"/>
      <c r="AH1"/>
      <c r="AI1"/>
      <c r="AJ1"/>
    </row>
    <row r="2" spans="1:36" ht="18.7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1:36" ht="18.75" customHeight="1">
      <c r="A3" s="702" t="s">
        <v>212</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187"/>
      <c r="AB3" s="187"/>
      <c r="AC3" s="187"/>
      <c r="AD3" s="187"/>
      <c r="AE3" s="187"/>
      <c r="AF3" s="187"/>
      <c r="AG3" s="187"/>
      <c r="AH3" s="187"/>
      <c r="AI3" s="187"/>
      <c r="AJ3" s="187"/>
    </row>
    <row r="4" spans="1:36" ht="18.7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row>
    <row r="5" spans="1:36" ht="18.75" customHeight="1">
      <c r="A5" s="188"/>
      <c r="B5" s="193" t="s">
        <v>217</v>
      </c>
      <c r="C5" s="188"/>
      <c r="D5" s="188"/>
      <c r="E5" s="188"/>
      <c r="F5" s="188"/>
      <c r="G5" s="188"/>
      <c r="H5" s="188"/>
      <c r="I5" s="188"/>
      <c r="J5" s="188"/>
      <c r="K5" s="188"/>
      <c r="L5" s="188"/>
      <c r="M5" s="188"/>
      <c r="N5" s="188"/>
      <c r="O5" s="188"/>
      <c r="P5" s="189"/>
      <c r="Q5" s="189"/>
      <c r="R5" s="189"/>
      <c r="S5" s="189"/>
      <c r="T5" s="189"/>
      <c r="U5" s="189"/>
      <c r="V5" s="189"/>
      <c r="W5" s="189"/>
      <c r="X5" s="189"/>
      <c r="Y5" s="189"/>
      <c r="Z5" s="189"/>
      <c r="AA5" s="156"/>
      <c r="AB5" s="156"/>
      <c r="AC5" s="156"/>
      <c r="AD5" s="156"/>
      <c r="AE5" s="156"/>
      <c r="AF5" s="156"/>
      <c r="AG5" s="156"/>
      <c r="AH5" s="156"/>
      <c r="AI5" s="156"/>
      <c r="AJ5" s="156"/>
    </row>
    <row r="6" spans="1:36" ht="18.75" customHeight="1">
      <c r="A6" s="188"/>
      <c r="B6" s="188"/>
      <c r="C6" s="188"/>
      <c r="D6" s="188"/>
      <c r="E6" s="188"/>
      <c r="F6" s="188"/>
      <c r="G6" s="188"/>
      <c r="H6" s="188"/>
      <c r="I6" s="188"/>
      <c r="J6" s="188"/>
      <c r="K6" s="188"/>
      <c r="L6" s="188"/>
      <c r="M6" s="188"/>
      <c r="N6" s="188"/>
      <c r="O6" s="188"/>
      <c r="P6" s="190"/>
      <c r="Q6" s="190"/>
      <c r="R6" s="190"/>
      <c r="S6" s="190"/>
      <c r="T6" s="190"/>
      <c r="U6" s="190"/>
      <c r="V6" s="190"/>
      <c r="W6" s="190"/>
      <c r="X6" s="190"/>
      <c r="Y6" s="190"/>
      <c r="Z6" s="190"/>
      <c r="AA6" s="156"/>
      <c r="AB6" s="156"/>
      <c r="AC6" s="156"/>
      <c r="AD6" s="156"/>
      <c r="AE6" s="156"/>
      <c r="AF6" s="156"/>
      <c r="AG6" s="156"/>
      <c r="AH6" s="156"/>
      <c r="AI6" s="156"/>
      <c r="AJ6" s="156"/>
    </row>
    <row r="7" spans="1:36" ht="18.75" customHeight="1">
      <c r="A7" s="707" t="s">
        <v>294</v>
      </c>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156"/>
      <c r="AD7" s="156"/>
      <c r="AE7" s="156"/>
      <c r="AF7" s="156"/>
      <c r="AG7" s="156"/>
      <c r="AH7" s="156"/>
      <c r="AI7" s="156"/>
      <c r="AJ7" s="156"/>
    </row>
    <row r="8" spans="1:36" ht="18.75" customHeight="1">
      <c r="A8" s="707"/>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156"/>
      <c r="AD8" s="156"/>
      <c r="AE8" s="156"/>
      <c r="AF8" s="156"/>
      <c r="AG8" s="156"/>
      <c r="AH8" s="156"/>
      <c r="AI8" s="156"/>
      <c r="AJ8" s="156"/>
    </row>
    <row r="9" spans="1:36" ht="18.75" customHeight="1">
      <c r="A9" s="707"/>
      <c r="B9" s="707"/>
      <c r="C9" s="707"/>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156"/>
      <c r="AD9" s="156"/>
      <c r="AE9" s="156"/>
      <c r="AF9" s="156"/>
      <c r="AG9" s="156"/>
      <c r="AH9" s="156"/>
      <c r="AI9" s="156"/>
      <c r="AJ9" s="156"/>
    </row>
    <row r="10" spans="1:36" ht="18.75" customHeight="1">
      <c r="A10" s="707"/>
      <c r="B10" s="707"/>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156"/>
      <c r="AD10" s="156"/>
      <c r="AE10" s="156"/>
      <c r="AF10" s="156"/>
      <c r="AG10" s="156"/>
      <c r="AH10" s="156"/>
      <c r="AI10" s="156"/>
      <c r="AJ10" s="156"/>
    </row>
    <row r="11" spans="1:36" ht="18.75" customHeight="1">
      <c r="A11" s="707"/>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156"/>
      <c r="AD11" s="156"/>
      <c r="AE11" s="156"/>
      <c r="AF11" s="156"/>
      <c r="AG11" s="156"/>
      <c r="AH11" s="156"/>
      <c r="AI11" s="156"/>
      <c r="AJ11" s="156"/>
    </row>
    <row r="12" spans="1:36" ht="18.75" customHeight="1">
      <c r="A12" s="707"/>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156"/>
      <c r="AD12" s="156"/>
      <c r="AE12" s="156"/>
      <c r="AF12" s="156"/>
      <c r="AG12" s="156"/>
      <c r="AH12" s="156"/>
      <c r="AI12" s="156"/>
      <c r="AJ12" s="156"/>
    </row>
    <row r="13" spans="1:36" ht="18.75" customHeight="1">
      <c r="A13" s="707"/>
      <c r="B13" s="707"/>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156"/>
      <c r="AD13" s="156"/>
      <c r="AE13" s="156"/>
      <c r="AF13" s="156"/>
      <c r="AG13" s="156"/>
      <c r="AH13" s="156"/>
      <c r="AI13" s="156"/>
      <c r="AJ13" s="156"/>
    </row>
    <row r="14" spans="1:36" ht="18.75" customHeight="1">
      <c r="A14" s="707"/>
      <c r="B14" s="707"/>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156"/>
      <c r="AD14" s="156"/>
      <c r="AE14" s="156"/>
      <c r="AF14" s="156"/>
      <c r="AG14" s="156"/>
      <c r="AH14" s="156"/>
      <c r="AI14" s="156"/>
      <c r="AJ14" s="156"/>
    </row>
    <row r="15" spans="1:36" ht="18.75" customHeight="1">
      <c r="A15" s="712" t="s">
        <v>218</v>
      </c>
      <c r="B15" s="712"/>
      <c r="C15" s="712"/>
      <c r="D15" s="712"/>
      <c r="E15" s="712"/>
      <c r="F15" s="712"/>
      <c r="G15" s="712"/>
      <c r="H15" s="712"/>
      <c r="I15" s="712"/>
      <c r="J15" s="712"/>
      <c r="K15" s="712"/>
      <c r="L15" s="712"/>
      <c r="M15" s="712"/>
      <c r="N15" s="712"/>
      <c r="O15" s="712"/>
      <c r="P15" s="712"/>
      <c r="Q15" s="712"/>
      <c r="R15" s="712"/>
      <c r="S15" s="712"/>
      <c r="T15" s="712"/>
      <c r="U15" s="712"/>
      <c r="V15" s="712"/>
      <c r="W15" s="712"/>
      <c r="X15" s="712"/>
      <c r="Y15" s="712"/>
      <c r="Z15" s="712"/>
      <c r="AA15" s="712"/>
      <c r="AB15" s="712"/>
      <c r="AC15" s="156"/>
      <c r="AD15" s="156"/>
      <c r="AE15" s="156"/>
      <c r="AF15" s="156"/>
      <c r="AG15" s="156"/>
      <c r="AH15" s="156"/>
      <c r="AI15" s="156"/>
      <c r="AJ15" s="156"/>
    </row>
    <row r="16" spans="1:36" ht="18.75" customHeight="1">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156"/>
      <c r="AD16" s="156"/>
      <c r="AE16" s="156"/>
      <c r="AF16" s="156"/>
      <c r="AG16" s="156"/>
      <c r="AH16" s="156"/>
      <c r="AI16" s="156"/>
      <c r="AJ16" s="156"/>
    </row>
    <row r="17" spans="1:36" ht="18.75" customHeight="1">
      <c r="A17" s="195"/>
      <c r="B17" s="201" t="s">
        <v>219</v>
      </c>
      <c r="C17" s="199" t="s">
        <v>222</v>
      </c>
      <c r="D17" s="195"/>
      <c r="E17" s="195"/>
      <c r="F17" s="195"/>
      <c r="G17" s="195"/>
      <c r="H17" s="195"/>
      <c r="I17" s="195"/>
      <c r="J17" s="195"/>
      <c r="K17" s="195"/>
      <c r="L17" s="195"/>
      <c r="M17" s="195"/>
      <c r="N17" s="195"/>
      <c r="O17" s="195"/>
      <c r="P17" s="195"/>
      <c r="Q17" s="195"/>
      <c r="R17" s="195"/>
      <c r="S17" s="195"/>
      <c r="T17" s="195"/>
      <c r="U17" s="195"/>
      <c r="V17" s="195"/>
      <c r="W17" s="195"/>
      <c r="X17" s="195"/>
      <c r="Y17" s="196"/>
      <c r="Z17" s="196"/>
      <c r="AA17" s="194"/>
      <c r="AB17" s="194"/>
      <c r="AC17" s="156"/>
      <c r="AD17" s="156"/>
      <c r="AE17" s="156"/>
      <c r="AF17" s="156"/>
      <c r="AG17" s="156"/>
      <c r="AH17" s="156"/>
      <c r="AI17" s="156"/>
      <c r="AJ17" s="156"/>
    </row>
    <row r="18" spans="1:36" ht="18.75" customHeight="1">
      <c r="A18" s="197"/>
      <c r="B18" s="713" t="s">
        <v>224</v>
      </c>
      <c r="C18" s="713"/>
      <c r="D18" s="707" t="s">
        <v>220</v>
      </c>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194"/>
      <c r="AD18" s="194"/>
      <c r="AE18" s="194"/>
      <c r="AF18" s="194"/>
      <c r="AG18" s="194"/>
      <c r="AH18" s="194"/>
      <c r="AI18" s="156"/>
      <c r="AJ18" s="156"/>
    </row>
    <row r="19" spans="1:36" ht="18.75" customHeight="1">
      <c r="A19" s="193"/>
      <c r="B19" s="713"/>
      <c r="C19" s="713"/>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194"/>
      <c r="AD19" s="194"/>
      <c r="AE19" s="194"/>
      <c r="AF19" s="194"/>
      <c r="AG19" s="194"/>
      <c r="AH19" s="194"/>
      <c r="AI19" s="156"/>
      <c r="AJ19" s="156"/>
    </row>
    <row r="20" spans="1:36" ht="18.75" customHeight="1">
      <c r="A20" s="197"/>
      <c r="B20" s="713"/>
      <c r="C20" s="713"/>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194"/>
      <c r="AD20" s="194"/>
      <c r="AE20" s="194"/>
      <c r="AF20" s="194"/>
      <c r="AG20" s="194"/>
      <c r="AH20" s="194"/>
      <c r="AI20" s="156"/>
      <c r="AJ20" s="156"/>
    </row>
    <row r="21" spans="1:36" ht="18.75" customHeight="1">
      <c r="A21" s="197"/>
      <c r="B21" s="713"/>
      <c r="C21" s="713"/>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194"/>
      <c r="AD21" s="194"/>
      <c r="AE21" s="194"/>
      <c r="AF21" s="194"/>
      <c r="AG21" s="194"/>
      <c r="AH21" s="194"/>
      <c r="AI21" s="156"/>
      <c r="AJ21" s="156"/>
    </row>
    <row r="22" spans="1:36" ht="18.75" customHeight="1">
      <c r="A22" s="197"/>
      <c r="B22" s="713"/>
      <c r="C22" s="713"/>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194"/>
      <c r="AD22" s="194"/>
      <c r="AE22" s="194"/>
      <c r="AF22" s="194"/>
      <c r="AG22" s="194"/>
      <c r="AH22" s="194"/>
      <c r="AI22" s="156"/>
      <c r="AJ22" s="156"/>
    </row>
    <row r="23" spans="1:36" ht="18.75" customHeight="1">
      <c r="A23" s="197"/>
      <c r="B23" s="713"/>
      <c r="C23" s="713"/>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194"/>
      <c r="AD23" s="194"/>
      <c r="AE23" s="194"/>
      <c r="AF23" s="194"/>
      <c r="AG23" s="194"/>
      <c r="AH23" s="194"/>
      <c r="AI23" s="156"/>
      <c r="AJ23" s="156"/>
    </row>
    <row r="24" spans="1:36" ht="18.75" customHeight="1">
      <c r="A24" s="197"/>
      <c r="B24" s="713"/>
      <c r="C24" s="713"/>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194"/>
      <c r="AD24" s="194"/>
      <c r="AE24" s="194"/>
      <c r="AF24" s="194"/>
      <c r="AG24" s="194"/>
      <c r="AH24" s="194"/>
      <c r="AI24" s="156"/>
      <c r="AJ24" s="156"/>
    </row>
    <row r="25" spans="1:36" ht="18.75" customHeight="1">
      <c r="A25" s="198"/>
      <c r="B25" s="713"/>
      <c r="C25" s="713"/>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194"/>
      <c r="AD25" s="194"/>
      <c r="AE25" s="194"/>
      <c r="AF25" s="194"/>
      <c r="AG25" s="194"/>
      <c r="AH25" s="194"/>
      <c r="AI25" s="156"/>
      <c r="AJ25" s="156"/>
    </row>
    <row r="26" spans="1:36" ht="18.75" customHeight="1">
      <c r="A26" s="198"/>
      <c r="B26" s="201" t="s">
        <v>223</v>
      </c>
      <c r="C26" s="714" t="s">
        <v>221</v>
      </c>
      <c r="D26" s="714"/>
      <c r="E26" s="714"/>
      <c r="F26" s="714"/>
      <c r="G26" s="714"/>
      <c r="H26" s="714"/>
      <c r="I26" s="714"/>
      <c r="J26" s="714"/>
      <c r="K26" s="714"/>
      <c r="L26" s="714"/>
      <c r="M26" s="714"/>
      <c r="N26" s="714"/>
      <c r="O26" s="714"/>
      <c r="P26" s="714"/>
      <c r="Q26" s="714"/>
      <c r="R26" s="714"/>
      <c r="S26" s="714"/>
      <c r="T26" s="714"/>
      <c r="U26" s="714"/>
      <c r="V26" s="714"/>
      <c r="W26" s="714"/>
      <c r="X26" s="714"/>
      <c r="Y26" s="714"/>
      <c r="Z26" s="714"/>
      <c r="AA26" s="714"/>
      <c r="AB26" s="714"/>
      <c r="AC26" s="156"/>
      <c r="AD26" s="156"/>
      <c r="AE26" s="156"/>
      <c r="AF26" s="156"/>
      <c r="AG26" s="156"/>
      <c r="AH26" s="156"/>
      <c r="AI26" s="156"/>
      <c r="AJ26" s="156"/>
    </row>
    <row r="27" spans="1:36" ht="18.75" customHeight="1">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156"/>
      <c r="AD27" s="156"/>
      <c r="AE27" s="156"/>
      <c r="AF27" s="156"/>
      <c r="AG27" s="156"/>
      <c r="AH27" s="156"/>
      <c r="AI27" s="156"/>
      <c r="AJ27" s="156"/>
    </row>
    <row r="28" spans="1:36" ht="18.75" customHeight="1">
      <c r="AC28" s="156"/>
      <c r="AD28" s="156"/>
      <c r="AE28" s="156"/>
      <c r="AF28" s="156"/>
      <c r="AG28" s="156"/>
      <c r="AH28" s="156"/>
      <c r="AI28" s="156"/>
      <c r="AJ28" s="156"/>
    </row>
    <row r="29" spans="1:36" ht="18.75" customHeight="1">
      <c r="A29" s="191"/>
      <c r="B29" s="191"/>
      <c r="C29" s="708" t="s">
        <v>213</v>
      </c>
      <c r="D29" s="708"/>
      <c r="E29" s="708"/>
      <c r="F29" s="708"/>
      <c r="G29" s="708"/>
      <c r="H29" s="708"/>
      <c r="I29" s="708"/>
      <c r="J29" s="708"/>
      <c r="K29" s="195"/>
      <c r="L29" s="195"/>
      <c r="M29" s="195"/>
      <c r="N29" s="195"/>
      <c r="O29" s="195"/>
      <c r="P29" s="195"/>
      <c r="Q29" s="195"/>
      <c r="R29" s="195"/>
      <c r="S29" s="195"/>
      <c r="T29" s="195"/>
      <c r="U29" s="195"/>
      <c r="V29" s="195"/>
      <c r="W29" s="195"/>
      <c r="X29" s="195"/>
      <c r="Y29" s="195"/>
      <c r="Z29" s="195"/>
      <c r="AA29" s="156"/>
      <c r="AB29" s="156"/>
      <c r="AC29" s="156"/>
      <c r="AD29" s="156"/>
      <c r="AE29" s="156"/>
      <c r="AF29" s="156"/>
      <c r="AG29" s="156"/>
      <c r="AH29" s="156"/>
      <c r="AI29" s="156"/>
      <c r="AJ29" s="156"/>
    </row>
    <row r="30" spans="1:36" ht="18.75" customHeight="1">
      <c r="A30" s="188"/>
      <c r="B30" s="188"/>
      <c r="C30" s="188"/>
      <c r="D30" s="193"/>
      <c r="E30" s="193"/>
      <c r="F30" s="193"/>
      <c r="G30" s="193"/>
      <c r="H30" s="193"/>
      <c r="I30" s="193"/>
      <c r="J30" s="193"/>
      <c r="K30" s="193"/>
      <c r="L30" s="709" t="s">
        <v>214</v>
      </c>
      <c r="M30" s="709"/>
      <c r="N30" s="709"/>
      <c r="O30" s="703"/>
      <c r="P30" s="703"/>
      <c r="Q30" s="703"/>
      <c r="R30" s="703"/>
      <c r="S30" s="703"/>
      <c r="T30" s="703"/>
      <c r="U30" s="703"/>
      <c r="V30" s="703"/>
      <c r="W30" s="703"/>
      <c r="X30" s="703"/>
      <c r="Y30" s="703"/>
      <c r="Z30" s="703"/>
      <c r="AA30" s="156"/>
      <c r="AB30" s="156"/>
      <c r="AC30" s="156"/>
      <c r="AD30" s="156"/>
      <c r="AE30" s="156"/>
      <c r="AF30" s="156"/>
      <c r="AG30" s="156"/>
      <c r="AH30" s="156"/>
      <c r="AI30" s="156"/>
      <c r="AJ30" s="156"/>
    </row>
    <row r="31" spans="1:36" ht="18.75" customHeight="1">
      <c r="A31" s="188"/>
      <c r="B31" s="188"/>
      <c r="C31" s="188"/>
      <c r="D31" s="193"/>
      <c r="E31" s="193"/>
      <c r="F31" s="193"/>
      <c r="G31" s="193"/>
      <c r="H31" s="193"/>
      <c r="I31" s="193"/>
      <c r="J31" s="202"/>
      <c r="K31" s="203"/>
      <c r="L31" s="709"/>
      <c r="M31" s="709"/>
      <c r="N31" s="709"/>
      <c r="O31" s="704"/>
      <c r="P31" s="704"/>
      <c r="Q31" s="704"/>
      <c r="R31" s="704"/>
      <c r="S31" s="704"/>
      <c r="T31" s="704"/>
      <c r="U31" s="704"/>
      <c r="V31" s="704"/>
      <c r="W31" s="704"/>
      <c r="X31" s="704"/>
      <c r="Y31" s="704"/>
      <c r="Z31" s="704"/>
      <c r="AA31" s="156"/>
      <c r="AB31" s="156"/>
      <c r="AC31" s="156"/>
      <c r="AD31" s="156"/>
      <c r="AE31" s="156"/>
      <c r="AF31" s="156"/>
      <c r="AG31" s="156"/>
      <c r="AH31" s="156"/>
      <c r="AI31" s="156"/>
      <c r="AJ31" s="156"/>
    </row>
    <row r="32" spans="1:36" ht="18.75" customHeight="1">
      <c r="A32" s="188"/>
      <c r="B32" s="188"/>
      <c r="C32" s="188"/>
      <c r="D32" s="193"/>
      <c r="E32" s="193"/>
      <c r="F32" s="193"/>
      <c r="G32" s="193"/>
      <c r="H32" s="193"/>
      <c r="I32" s="193"/>
      <c r="J32" s="204"/>
      <c r="K32" s="204"/>
      <c r="L32" s="710" t="s">
        <v>215</v>
      </c>
      <c r="M32" s="710"/>
      <c r="N32" s="710"/>
      <c r="O32" s="705"/>
      <c r="P32" s="705"/>
      <c r="Q32" s="705"/>
      <c r="R32" s="705"/>
      <c r="S32" s="705"/>
      <c r="T32" s="705"/>
      <c r="U32" s="705"/>
      <c r="V32" s="705"/>
      <c r="W32" s="705"/>
      <c r="X32" s="705"/>
      <c r="Y32" s="705"/>
      <c r="Z32" s="705"/>
      <c r="AA32" s="156"/>
      <c r="AB32" s="156"/>
      <c r="AC32" s="156"/>
      <c r="AD32" s="156"/>
      <c r="AE32" s="156"/>
      <c r="AF32" s="156"/>
      <c r="AG32" s="156"/>
      <c r="AH32" s="156"/>
      <c r="AI32" s="156"/>
      <c r="AJ32" s="156"/>
    </row>
    <row r="33" spans="1:36" ht="18.75" customHeight="1">
      <c r="A33" s="188"/>
      <c r="B33" s="188"/>
      <c r="C33" s="188"/>
      <c r="D33" s="193"/>
      <c r="E33" s="193"/>
      <c r="F33" s="193"/>
      <c r="G33" s="193"/>
      <c r="H33" s="193"/>
      <c r="I33" s="193"/>
      <c r="J33" s="205"/>
      <c r="K33" s="205"/>
      <c r="L33" s="710"/>
      <c r="M33" s="710"/>
      <c r="N33" s="710"/>
      <c r="O33" s="706"/>
      <c r="P33" s="706"/>
      <c r="Q33" s="706"/>
      <c r="R33" s="706"/>
      <c r="S33" s="706"/>
      <c r="T33" s="706"/>
      <c r="U33" s="706"/>
      <c r="V33" s="706"/>
      <c r="W33" s="706"/>
      <c r="X33" s="706"/>
      <c r="Y33" s="706"/>
      <c r="Z33" s="706"/>
      <c r="AA33" s="156"/>
      <c r="AB33" s="156"/>
      <c r="AC33" s="156"/>
      <c r="AD33" s="156"/>
      <c r="AE33" s="156"/>
      <c r="AF33" s="156"/>
      <c r="AG33" s="156"/>
      <c r="AH33" s="156"/>
      <c r="AI33" s="156"/>
      <c r="AJ33" s="156"/>
    </row>
    <row r="34" spans="1:36" ht="18.75" customHeight="1">
      <c r="A34" s="188"/>
      <c r="B34" s="188"/>
      <c r="C34" s="188"/>
      <c r="D34" s="193"/>
      <c r="E34" s="193"/>
      <c r="F34" s="193"/>
      <c r="G34" s="193"/>
      <c r="H34" s="193"/>
      <c r="I34" s="193"/>
      <c r="J34" s="193"/>
      <c r="K34" s="193"/>
      <c r="L34" s="709" t="s">
        <v>216</v>
      </c>
      <c r="M34" s="709"/>
      <c r="N34" s="709"/>
      <c r="O34" s="709"/>
      <c r="P34" s="709"/>
      <c r="Q34" s="711"/>
      <c r="R34" s="711"/>
      <c r="S34" s="711"/>
      <c r="T34" s="711"/>
      <c r="U34" s="711"/>
      <c r="V34" s="711"/>
      <c r="W34" s="711"/>
      <c r="X34" s="711"/>
      <c r="Y34" s="711"/>
      <c r="Z34" s="711"/>
      <c r="AA34" s="156"/>
      <c r="AB34" s="156"/>
      <c r="AC34" s="156"/>
      <c r="AD34" s="156"/>
      <c r="AE34" s="156"/>
      <c r="AF34" s="156"/>
      <c r="AG34" s="156"/>
      <c r="AH34" s="156"/>
      <c r="AI34" s="156"/>
      <c r="AJ34" s="156"/>
    </row>
    <row r="35" spans="1:36" ht="14.25" thickBot="1"/>
    <row r="36" spans="1:36" ht="14.25" customHeight="1" thickTop="1">
      <c r="A36" s="700" t="s">
        <v>255</v>
      </c>
      <c r="B36" s="700"/>
      <c r="C36" s="700"/>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row>
    <row r="37" spans="1:36">
      <c r="A37" s="701"/>
      <c r="B37" s="701"/>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c r="AB37" s="701"/>
    </row>
    <row r="38" spans="1:36">
      <c r="A38" s="701"/>
      <c r="B38" s="701"/>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row>
    <row r="39" spans="1:36">
      <c r="A39" s="701"/>
      <c r="B39" s="701"/>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row>
    <row r="40" spans="1:36">
      <c r="A40" s="701"/>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c r="Z40" s="701"/>
      <c r="AA40" s="701"/>
      <c r="AB40" s="701"/>
    </row>
    <row r="41" spans="1:36" ht="13.5" customHeight="1">
      <c r="A41" s="701"/>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row>
    <row r="42" spans="1:36" ht="13.5" customHeight="1"/>
    <row r="46" spans="1:36">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row>
  </sheetData>
  <mergeCells count="16">
    <mergeCell ref="A36:AB41"/>
    <mergeCell ref="A3:Z3"/>
    <mergeCell ref="O30:Z30"/>
    <mergeCell ref="O31:Z31"/>
    <mergeCell ref="O32:Z32"/>
    <mergeCell ref="O33:Z33"/>
    <mergeCell ref="D18:AB25"/>
    <mergeCell ref="C29:J29"/>
    <mergeCell ref="L30:N31"/>
    <mergeCell ref="L32:N33"/>
    <mergeCell ref="L34:P34"/>
    <mergeCell ref="Q34:Z34"/>
    <mergeCell ref="A7:AB14"/>
    <mergeCell ref="A15:AB15"/>
    <mergeCell ref="B18:C25"/>
    <mergeCell ref="C26:AB27"/>
  </mergeCells>
  <phoneticPr fontId="7"/>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記入要領</vt:lpstr>
      <vt:lpstr>様式１_交付申請書</vt:lpstr>
      <vt:lpstr>別紙１_個表</vt:lpstr>
      <vt:lpstr>別紙4-1_体制ﾁｪｯｸﾘｽﾄ(0507まで)</vt:lpstr>
      <vt:lpstr>別紙4-2_体制ﾁｪｯｸﾘｽﾄ(0508以降)</vt:lpstr>
      <vt:lpstr>別紙3-3_要件ﾁｪｯｸﾘｽﾄ(0508以降)</vt:lpstr>
      <vt:lpstr>別紙3-1_区分⑤所要額内訳</vt:lpstr>
      <vt:lpstr>別紙3-2_区分⑤所要額内訳計算表</vt:lpstr>
      <vt:lpstr>別紙6_誓約書</vt:lpstr>
      <vt:lpstr>別紙7_債権者登録申請書</vt:lpstr>
      <vt:lpstr>踏み台シート</vt:lpstr>
      <vt:lpstr>計算用</vt:lpstr>
      <vt:lpstr>【緊急時の介護人材確保】①通所系サービスの代替サービス提供に伴う介護人材の確保</vt:lpstr>
      <vt:lpstr>【職場環境の復旧・環境整備】②通所系サービスの代替サービス提供のための費用</vt:lpstr>
      <vt:lpstr>①職員の感染等による人員不足に伴う介護人材の確保</vt:lpstr>
      <vt:lpstr>②通所系サービスの代替サービス提供に伴う介護人材の確保</vt:lpstr>
      <vt:lpstr>③介護サービス事業所・施設等の消毒及び清掃費用</vt:lpstr>
      <vt:lpstr>④感染性廃棄物の処理費用</vt:lpstr>
      <vt:lpstr>⑤感染者又は接触者が発生して在庫の不足が見込まれる衛生用品の購入費用</vt:lpstr>
      <vt:lpstr>⑥通所系サービスの代替サービス提供のための費用</vt:lpstr>
      <vt:lpstr>別紙１_個表!Print_Area</vt:lpstr>
      <vt:lpstr>'別紙3-1_区分⑤所要額内訳'!Print_Area</vt:lpstr>
      <vt:lpstr>'別紙3-2_区分⑤所要額内訳計算表'!Print_Area</vt:lpstr>
      <vt:lpstr>'別紙3-3_要件ﾁｪｯｸﾘｽﾄ(0508以降)'!Print_Area</vt:lpstr>
      <vt:lpstr>'別紙4-1_体制ﾁｪｯｸﾘｽﾄ(0507まで)'!Print_Area</vt:lpstr>
      <vt:lpstr>'別紙4-2_体制ﾁｪｯｸﾘｽﾄ(0508以降)'!Print_Area</vt:lpstr>
      <vt:lpstr>別紙6_誓約書!Print_Area</vt:lpstr>
      <vt:lpstr>別紙7_債権者登録申請書!Print_Area</vt:lpstr>
      <vt:lpstr>様式１_交付申請書!Print_Area</vt:lpstr>
      <vt:lpstr>'別紙3-1_区分⑤所要額内訳'!Print_Titles</vt:lpstr>
      <vt:lpstr>'別紙3-2_区分⑤所要額内訳計算表'!Print_Titles</vt:lpstr>
      <vt:lpstr>個別協議</vt:lpstr>
      <vt:lpstr>内訳</vt:lpstr>
      <vt:lpstr>内訳②</vt:lpstr>
      <vt:lpstr>無</vt:lpstr>
      <vt:lpstr>有</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粟國</cp:lastModifiedBy>
  <cp:lastPrinted>2023-08-24T07:39:52Z</cp:lastPrinted>
  <dcterms:created xsi:type="dcterms:W3CDTF">2018-06-19T01:27:02Z</dcterms:created>
  <dcterms:modified xsi:type="dcterms:W3CDTF">2023-08-25T07:16:15Z</dcterms:modified>
</cp:coreProperties>
</file>