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7.15.58\share\令和６年度業務（事業班）\02.各サービス\99.HP掲載様式\01.児\03 参考様式\20240406\"/>
    </mc:Choice>
  </mc:AlternateContent>
  <workbookProtection workbookAlgorithmName="SHA-512" workbookHashValue="uO/9sFeyGj6ut3DEwIqXowEyE8tk7TrFJjHpMWGK2KFV3Mq9RzGaaxoEgK9hN/Y6AMx8r521C80w9gj7yg0D9g==" workbookSaltValue="NHQg528qufLuV022eqhb3Q==" workbookSpinCount="100000" lockStructure="1"/>
  <bookViews>
    <workbookView xWindow="0" yWindow="0" windowWidth="28800" windowHeight="12210" tabRatio="797"/>
  </bookViews>
  <sheets>
    <sheet name="～10人" sheetId="1" r:id="rId1"/>
    <sheet name="11人～20人" sheetId="13" r:id="rId2"/>
    <sheet name="21人～30人" sheetId="14" r:id="rId3"/>
    <sheet name="リスト" sheetId="2" state="hidden" r:id="rId4"/>
  </sheets>
  <externalReferences>
    <externalReference r:id="rId5"/>
    <externalReference r:id="rId6"/>
  </externalReferences>
  <definedNames>
    <definedName name="_xlnm._FilterDatabase" localSheetId="0" hidden="1">'～10人'!$B$4:$BF$24</definedName>
    <definedName name="_xlnm._FilterDatabase" localSheetId="1" hidden="1">'11人～20人'!$B$4:$BF$24</definedName>
    <definedName name="_xlnm._FilterDatabase" localSheetId="2" hidden="1">'21人～30人'!$B$4:$BF$24</definedName>
    <definedName name="KSN" localSheetId="1">#REF!</definedName>
    <definedName name="KSN" localSheetId="2">#REF!</definedName>
    <definedName name="KSN">#REF!</definedName>
    <definedName name="_xlnm.Print_Area" localSheetId="0">'～10人'!$A$1:$BM$36</definedName>
    <definedName name="_xlnm.Print_Area" localSheetId="1">'11人～20人'!$A$1:$BM$37</definedName>
    <definedName name="_xlnm.Print_Area" localSheetId="2">'21人～30人'!$A$1:$BM$36</definedName>
    <definedName name="Z_C038090B_37FC_499C_9C28_A2AA0D5038A2_.wvu.PrintArea" localSheetId="0" hidden="1">'～10人'!$C$1:$BF$24</definedName>
    <definedName name="Z_C038090B_37FC_499C_9C28_A2AA0D5038A2_.wvu.PrintArea" localSheetId="1" hidden="1">'11人～20人'!$C$1:$BF$24</definedName>
    <definedName name="Z_C038090B_37FC_499C_9C28_A2AA0D5038A2_.wvu.PrintArea" localSheetId="2" hidden="1">'21人～30人'!$C$1:$BF$24</definedName>
    <definedName name="サービス種別" localSheetId="1">#REF!</definedName>
    <definedName name="サービス種別" localSheetId="2">#REF!</definedName>
    <definedName name="サービス種別">#REF!</definedName>
    <definedName name="サービス種類" localSheetId="1">#REF!</definedName>
    <definedName name="サービス種類" localSheetId="2">#REF!</definedName>
    <definedName name="サービス種類">#REF!</definedName>
    <definedName name="サービス名">[1]交付率一覧!$A$4:$A$20</definedName>
    <definedName name="サービス名称" localSheetId="1">#REF!</definedName>
    <definedName name="サービス名称" localSheetId="2">#REF!</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29" i="14" l="1"/>
  <c r="BP29" i="13"/>
  <c r="AL36" i="14" l="1"/>
  <c r="AH36" i="14"/>
  <c r="AE36" i="14"/>
  <c r="X36" i="14"/>
  <c r="T36" i="14"/>
  <c r="Q36" i="14"/>
  <c r="J36" i="14"/>
  <c r="F36" i="14"/>
  <c r="C36" i="14"/>
  <c r="AL36" i="13"/>
  <c r="AH36" i="13"/>
  <c r="AE36" i="13"/>
  <c r="X36" i="13"/>
  <c r="T36" i="13"/>
  <c r="Q36" i="13"/>
  <c r="J36" i="13"/>
  <c r="F36" i="13"/>
  <c r="C36" i="13"/>
  <c r="AW11" i="1"/>
  <c r="AW12" i="1"/>
  <c r="AW13" i="1"/>
  <c r="AW14" i="1"/>
  <c r="AW15" i="1"/>
  <c r="AW16" i="1"/>
  <c r="AW17" i="1"/>
  <c r="AW18" i="1"/>
  <c r="AW19" i="1"/>
  <c r="AW10" i="1"/>
  <c r="AV9" i="14" l="1"/>
  <c r="AU9" i="14"/>
  <c r="AT9" i="14"/>
  <c r="AS9" i="14"/>
  <c r="AR9" i="14"/>
  <c r="AQ9" i="14"/>
  <c r="AP9" i="14"/>
  <c r="AO9" i="14"/>
  <c r="AN9" i="14"/>
  <c r="AM9" i="14"/>
  <c r="AL9" i="14"/>
  <c r="AK9" i="14"/>
  <c r="AJ9" i="14"/>
  <c r="AI9" i="14"/>
  <c r="AH9" i="14"/>
  <c r="AG9" i="14"/>
  <c r="AF9" i="14"/>
  <c r="AE9" i="14"/>
  <c r="AD9" i="14"/>
  <c r="AC9" i="14"/>
  <c r="AB9" i="14"/>
  <c r="AA9" i="14"/>
  <c r="Z9" i="14"/>
  <c r="Y9" i="14"/>
  <c r="X9" i="14"/>
  <c r="W9" i="14"/>
  <c r="V9" i="14"/>
  <c r="U9" i="14"/>
  <c r="U8" i="14"/>
  <c r="V9" i="13"/>
  <c r="W9" i="13"/>
  <c r="X9" i="13"/>
  <c r="Y9" i="13"/>
  <c r="Z9" i="13"/>
  <c r="AA9" i="13"/>
  <c r="AB9" i="13"/>
  <c r="AC9" i="13"/>
  <c r="AD9" i="13"/>
  <c r="AE9" i="13"/>
  <c r="AF9" i="13"/>
  <c r="AG9" i="13"/>
  <c r="AH9" i="13"/>
  <c r="AI9" i="13"/>
  <c r="AJ9" i="13"/>
  <c r="AK9" i="13"/>
  <c r="AL9" i="13"/>
  <c r="AM9" i="13"/>
  <c r="AN9" i="13"/>
  <c r="AO9" i="13"/>
  <c r="AP9" i="13"/>
  <c r="AQ9" i="13"/>
  <c r="AR9" i="13"/>
  <c r="AS9" i="13"/>
  <c r="AT9" i="13"/>
  <c r="AU9" i="13"/>
  <c r="AV9" i="13"/>
  <c r="U9" i="13"/>
  <c r="U8" i="13"/>
  <c r="BC29" i="1" l="1"/>
  <c r="BP32" i="14"/>
  <c r="BP32" i="13"/>
  <c r="AL34" i="14" l="1"/>
  <c r="AH34" i="14"/>
  <c r="AE34" i="14"/>
  <c r="X34" i="14"/>
  <c r="T34" i="14"/>
  <c r="Q34" i="14"/>
  <c r="J34" i="14"/>
  <c r="F34" i="14"/>
  <c r="C34" i="14"/>
  <c r="AL32" i="14"/>
  <c r="AH32" i="14"/>
  <c r="AE32" i="14"/>
  <c r="X32" i="14"/>
  <c r="T32" i="14"/>
  <c r="Q32" i="14"/>
  <c r="J32" i="14"/>
  <c r="F32" i="14"/>
  <c r="C32" i="14"/>
  <c r="AO29" i="14"/>
  <c r="AL29" i="14"/>
  <c r="AH29" i="14"/>
  <c r="AE29" i="14"/>
  <c r="AA29" i="14"/>
  <c r="X29" i="14"/>
  <c r="T29" i="14"/>
  <c r="Q29" i="14"/>
  <c r="M29" i="14"/>
  <c r="J29" i="14"/>
  <c r="F29" i="14"/>
  <c r="C29" i="14"/>
  <c r="AW20" i="14"/>
  <c r="B11" i="14"/>
  <c r="B12" i="14" s="1"/>
  <c r="B13" i="14" s="1"/>
  <c r="B14" i="14" s="1"/>
  <c r="B15" i="14" s="1"/>
  <c r="B16" i="14" s="1"/>
  <c r="B17" i="14" s="1"/>
  <c r="B18" i="14" s="1"/>
  <c r="B19" i="14" s="1"/>
  <c r="V8" i="14"/>
  <c r="W8" i="14" s="1"/>
  <c r="X8" i="14" s="1"/>
  <c r="Y8" i="14" s="1"/>
  <c r="Z8" i="14" s="1"/>
  <c r="AA8" i="14" s="1"/>
  <c r="AB8" i="14" s="1"/>
  <c r="AC8" i="14" s="1"/>
  <c r="AD8" i="14" s="1"/>
  <c r="AE8" i="14" s="1"/>
  <c r="AF8" i="14" s="1"/>
  <c r="AG8" i="14" s="1"/>
  <c r="AH8" i="14" s="1"/>
  <c r="AI8" i="14" s="1"/>
  <c r="AJ8" i="14" s="1"/>
  <c r="AK8" i="14" s="1"/>
  <c r="AL8" i="14" s="1"/>
  <c r="AM8" i="14" s="1"/>
  <c r="AN8" i="14" s="1"/>
  <c r="AO8" i="14" s="1"/>
  <c r="AP8" i="14" s="1"/>
  <c r="AQ8" i="14" s="1"/>
  <c r="AR8" i="14" s="1"/>
  <c r="AS8" i="14" s="1"/>
  <c r="AT8" i="14" s="1"/>
  <c r="AU8" i="14" s="1"/>
  <c r="AV8" i="14" s="1"/>
  <c r="AU5" i="14"/>
  <c r="AH5" i="14"/>
  <c r="V5" i="14"/>
  <c r="J5" i="14"/>
  <c r="AZ4" i="14"/>
  <c r="AP4" i="14"/>
  <c r="AI4" i="14"/>
  <c r="I4" i="14"/>
  <c r="AO2" i="14"/>
  <c r="AL2" i="14"/>
  <c r="AL34" i="13"/>
  <c r="AH34" i="13"/>
  <c r="AE34" i="13"/>
  <c r="X34" i="13"/>
  <c r="T34" i="13"/>
  <c r="Q34" i="13"/>
  <c r="J34" i="13"/>
  <c r="F34" i="13"/>
  <c r="C34" i="13"/>
  <c r="AL32" i="13"/>
  <c r="AH32" i="13"/>
  <c r="AE32" i="13"/>
  <c r="X32" i="13"/>
  <c r="T32" i="13"/>
  <c r="Q32" i="13"/>
  <c r="J32" i="13"/>
  <c r="F32" i="13"/>
  <c r="C32" i="13"/>
  <c r="AO29" i="13"/>
  <c r="AL29" i="13"/>
  <c r="AH29" i="13"/>
  <c r="AE29" i="13"/>
  <c r="AA29" i="13"/>
  <c r="X29" i="13"/>
  <c r="T29" i="13"/>
  <c r="Q29" i="13"/>
  <c r="M29" i="13"/>
  <c r="J29" i="13"/>
  <c r="F29" i="13"/>
  <c r="AW20" i="13"/>
  <c r="AU5" i="13"/>
  <c r="AH5" i="13"/>
  <c r="V5" i="13"/>
  <c r="J5" i="13"/>
  <c r="AZ4" i="13"/>
  <c r="AP4" i="13"/>
  <c r="AI4" i="13"/>
  <c r="I4" i="13"/>
  <c r="AO2" i="13"/>
  <c r="AL2" i="13"/>
  <c r="C29" i="13"/>
  <c r="B11" i="13"/>
  <c r="B12" i="13" s="1"/>
  <c r="B13" i="13" s="1"/>
  <c r="B14" i="13" s="1"/>
  <c r="B15" i="13" s="1"/>
  <c r="B16" i="13" s="1"/>
  <c r="B17" i="13" s="1"/>
  <c r="B18" i="13" s="1"/>
  <c r="B19" i="13" s="1"/>
  <c r="V8" i="13"/>
  <c r="W8" i="13" s="1"/>
  <c r="X8" i="13" s="1"/>
  <c r="Y8" i="13" s="1"/>
  <c r="Z8" i="13" s="1"/>
  <c r="AA8" i="13" s="1"/>
  <c r="AB8" i="13" s="1"/>
  <c r="AC8" i="13" s="1"/>
  <c r="AD8" i="13" s="1"/>
  <c r="AE8" i="13" s="1"/>
  <c r="AF8" i="13" s="1"/>
  <c r="AG8" i="13" s="1"/>
  <c r="AH8" i="13" s="1"/>
  <c r="AI8" i="13" s="1"/>
  <c r="AJ8" i="13" s="1"/>
  <c r="AK8" i="13" s="1"/>
  <c r="AL8" i="13" s="1"/>
  <c r="AM8" i="13" s="1"/>
  <c r="AN8" i="13" s="1"/>
  <c r="AO8" i="13" s="1"/>
  <c r="AP8" i="13" s="1"/>
  <c r="AQ8" i="13" s="1"/>
  <c r="AR8" i="13" s="1"/>
  <c r="AS8" i="13" s="1"/>
  <c r="AT8" i="13" s="1"/>
  <c r="AU8" i="13" s="1"/>
  <c r="AV8" i="13" s="1"/>
  <c r="AW18" i="13" l="1"/>
  <c r="AW14" i="13"/>
  <c r="AZ14" i="13" s="1"/>
  <c r="BC14" i="13" s="1"/>
  <c r="AW15" i="13"/>
  <c r="AZ15" i="13" s="1"/>
  <c r="BC15" i="13" s="1"/>
  <c r="BP23" i="13" s="1"/>
  <c r="AW12" i="13"/>
  <c r="AZ12" i="13" s="1"/>
  <c r="BC12" i="13" s="1"/>
  <c r="AW13" i="13"/>
  <c r="AW16" i="13"/>
  <c r="AZ16" i="13" s="1"/>
  <c r="BC16" i="13" s="1"/>
  <c r="BP26" i="13" s="1"/>
  <c r="AW17" i="13"/>
  <c r="AZ17" i="13" s="1"/>
  <c r="BC17" i="13" s="1"/>
  <c r="AW19" i="13"/>
  <c r="AZ19" i="13" s="1"/>
  <c r="BC19" i="13" s="1"/>
  <c r="AW11" i="13"/>
  <c r="AW10" i="13"/>
  <c r="AW16" i="14"/>
  <c r="AZ16" i="14" s="1"/>
  <c r="BC16" i="14" s="1"/>
  <c r="BP26" i="14" s="1"/>
  <c r="AW19" i="14"/>
  <c r="AZ19" i="14" s="1"/>
  <c r="BC19" i="14" s="1"/>
  <c r="AW17" i="14"/>
  <c r="AZ17" i="14" s="1"/>
  <c r="BC17" i="14" s="1"/>
  <c r="AW14" i="14"/>
  <c r="AZ14" i="14" s="1"/>
  <c r="BC14" i="14" s="1"/>
  <c r="AW18" i="14"/>
  <c r="AZ18" i="14" s="1"/>
  <c r="BC18" i="14" s="1"/>
  <c r="AW11" i="14"/>
  <c r="AZ11" i="14" s="1"/>
  <c r="BC11" i="14" s="1"/>
  <c r="AW12" i="14"/>
  <c r="AZ12" i="14" s="1"/>
  <c r="BC12" i="14" s="1"/>
  <c r="AW15" i="14"/>
  <c r="AZ15" i="14" s="1"/>
  <c r="BC15" i="14" s="1"/>
  <c r="BP23" i="14" s="1"/>
  <c r="AW13" i="14"/>
  <c r="AZ13" i="14" s="1"/>
  <c r="BC13" i="14" s="1"/>
  <c r="AW10" i="14"/>
  <c r="AZ10" i="14" s="1"/>
  <c r="BC10" i="14" s="1"/>
  <c r="AZ13" i="13"/>
  <c r="BC13" i="13" s="1"/>
  <c r="AZ10" i="13"/>
  <c r="BC10" i="13" s="1"/>
  <c r="AZ18" i="13"/>
  <c r="BC18" i="13" s="1"/>
  <c r="AZ11" i="13"/>
  <c r="BC11" i="13" s="1"/>
  <c r="BU29" i="13" l="1"/>
  <c r="BT29" i="13"/>
  <c r="BS29" i="14"/>
  <c r="BT29" i="14"/>
  <c r="BR29" i="14"/>
  <c r="BU29" i="14"/>
  <c r="BQ29" i="14"/>
  <c r="BR29" i="13"/>
  <c r="BQ29" i="13"/>
  <c r="BS29" i="13"/>
  <c r="AZ10" i="1" l="1"/>
  <c r="V8" i="1" l="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Z11" i="1"/>
  <c r="AZ12" i="1"/>
  <c r="AZ13" i="1"/>
  <c r="BC13" i="1" s="1"/>
  <c r="AZ14" i="1"/>
  <c r="AZ15" i="1"/>
  <c r="AZ16" i="1"/>
  <c r="B11" i="1" l="1"/>
  <c r="B12" i="1" s="1"/>
  <c r="B13" i="1" s="1"/>
  <c r="B14" i="1" s="1"/>
  <c r="B15" i="1" s="1"/>
  <c r="B16" i="1" s="1"/>
  <c r="B17" i="1" s="1"/>
  <c r="B18" i="1" s="1"/>
  <c r="B19" i="1" s="1"/>
  <c r="AZ19" i="1"/>
  <c r="AZ18" i="1"/>
  <c r="AZ17" i="1"/>
  <c r="BC19" i="1" l="1"/>
  <c r="BC18" i="1" l="1"/>
  <c r="BC14" i="1"/>
  <c r="BC15" i="1"/>
  <c r="BC11" i="1"/>
  <c r="BC12" i="1"/>
  <c r="BC16" i="1"/>
  <c r="BP26" i="1" s="1"/>
  <c r="BP27" i="1" s="1"/>
  <c r="BF26" i="1" s="1"/>
  <c r="BC10" i="1"/>
  <c r="BC17" i="1"/>
  <c r="BP32" i="1" l="1"/>
  <c r="BP33" i="1" s="1"/>
  <c r="BC32" i="1" s="1"/>
  <c r="BF32" i="1" s="1"/>
  <c r="BP29" i="1"/>
  <c r="BP30" i="1" s="1"/>
  <c r="BS29" i="1"/>
  <c r="BS30" i="1" s="1"/>
  <c r="BT29" i="1"/>
  <c r="BT30" i="1" s="1"/>
  <c r="BI29" i="1" s="1"/>
  <c r="BU29" i="1"/>
  <c r="BU30" i="1" s="1"/>
  <c r="BR29" i="1"/>
  <c r="BR30" i="1" s="1"/>
  <c r="BF29" i="1" s="1"/>
  <c r="BQ29" i="1"/>
  <c r="BQ30" i="1" s="1"/>
  <c r="BP23" i="1"/>
  <c r="BP24" i="1" s="1"/>
  <c r="BF23" i="1" s="1"/>
  <c r="BJ23" i="1" s="1"/>
  <c r="BJ26" i="1"/>
  <c r="BL29" i="1" l="1"/>
</calcChain>
</file>

<file path=xl/comments1.xml><?xml version="1.0" encoding="utf-8"?>
<comments xmlns="http://schemas.openxmlformats.org/spreadsheetml/2006/main">
  <authors>
    <author>島袋　慎吾</author>
    <author>沖縄県</author>
  </authors>
  <commentList>
    <comment ref="AQ2" authorId="0" shapeId="0">
      <text>
        <r>
          <rPr>
            <b/>
            <sz val="11"/>
            <color indexed="81"/>
            <rFont val="MS P ゴシック"/>
            <family val="3"/>
            <charset val="128"/>
          </rPr>
          <t>この表は10人ごとに記載してください。
黄色のセルに入力してください</t>
        </r>
      </text>
    </comment>
    <comment ref="N6" authorId="1" shapeId="0">
      <text>
        <r>
          <rPr>
            <b/>
            <sz val="9"/>
            <color indexed="81"/>
            <rFont val="MS P ゴシック"/>
            <family val="3"/>
            <charset val="128"/>
          </rPr>
          <t>育短等により例外的に常勤換算とする場合には氏名の後ろに（）書きしてください。
例：沖縄太郎（育短）</t>
        </r>
      </text>
    </comment>
    <comment ref="BF6" authorId="1" shapeId="0">
      <text>
        <r>
          <rPr>
            <b/>
            <sz val="9"/>
            <color indexed="81"/>
            <rFont val="MS P ゴシック"/>
            <family val="3"/>
            <charset val="128"/>
          </rPr>
          <t xml:space="preserve">※基準人員となる者には「基準」を設定してください。
※児童指導員等加配加算対象者には「加配」を設定してください。
※専門的支援加算対象者には「専門」を設定してください。
</t>
        </r>
      </text>
    </comment>
    <comment ref="BH6" authorId="1" shapeId="0">
      <text>
        <r>
          <rPr>
            <b/>
            <sz val="9"/>
            <color indexed="81"/>
            <rFont val="MS P ゴシック"/>
            <family val="3"/>
            <charset val="128"/>
          </rPr>
          <t>福祉専門職配置等加算を取得する場合には、該当する者に適宜設定してください。（特にⅠ、Ⅱは設定必須）</t>
        </r>
      </text>
    </comment>
    <comment ref="BJ6" authorId="1" shapeId="0">
      <text>
        <r>
          <rPr>
            <b/>
            <sz val="9"/>
            <color indexed="81"/>
            <rFont val="MS P ゴシック"/>
            <family val="3"/>
            <charset val="128"/>
          </rPr>
          <t>「その他従業者」＋「強度行動障害支援者養成研修修了者」とする場合には、必ず選択してください。</t>
        </r>
      </text>
    </comment>
  </commentList>
</comments>
</file>

<file path=xl/comments2.xml><?xml version="1.0" encoding="utf-8"?>
<comments xmlns="http://schemas.openxmlformats.org/spreadsheetml/2006/main">
  <authors>
    <author>島袋　慎吾</author>
  </authors>
  <commentList>
    <comment ref="AQ2" authorId="0" shapeId="0">
      <text>
        <r>
          <rPr>
            <b/>
            <sz val="11"/>
            <color indexed="81"/>
            <rFont val="MS P ゴシック"/>
            <family val="3"/>
            <charset val="128"/>
          </rPr>
          <t>この表は10人ごとに記載してください。
黄色のセルに入力してください</t>
        </r>
      </text>
    </comment>
  </commentList>
</comments>
</file>

<file path=xl/comments3.xml><?xml version="1.0" encoding="utf-8"?>
<comments xmlns="http://schemas.openxmlformats.org/spreadsheetml/2006/main">
  <authors>
    <author>島袋　慎吾</author>
  </authors>
  <commentList>
    <comment ref="AQ2" authorId="0" shapeId="0">
      <text>
        <r>
          <rPr>
            <b/>
            <sz val="11"/>
            <color indexed="81"/>
            <rFont val="MS P ゴシック"/>
            <family val="3"/>
            <charset val="128"/>
          </rPr>
          <t>この表は10人ごとに記載してください。
黄色のセルに入力してください</t>
        </r>
      </text>
    </comment>
  </commentList>
</comments>
</file>

<file path=xl/sharedStrings.xml><?xml version="1.0" encoding="utf-8"?>
<sst xmlns="http://schemas.openxmlformats.org/spreadsheetml/2006/main" count="422" uniqueCount="158">
  <si>
    <t>サービス種類</t>
    <rPh sb="4" eb="6">
      <t>シュルイ</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</si>
  <si>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</si>
  <si>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</si>
  <si>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</si>
  <si>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</si>
  <si>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</si>
  <si>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</si>
  <si>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</si>
  <si>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</si>
  <si>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</si>
  <si>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</si>
  <si>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</si>
  <si>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①常勤・専従</t>
    <phoneticPr fontId="3"/>
  </si>
  <si>
    <t>②常勤・兼務</t>
    <phoneticPr fontId="3"/>
  </si>
  <si>
    <t>③非常勤・専従</t>
    <phoneticPr fontId="3"/>
  </si>
  <si>
    <t>④非常勤・兼務</t>
  </si>
  <si>
    <t>日</t>
    <rPh sb="0" eb="1">
      <t>ニチ</t>
    </rPh>
    <phoneticPr fontId="3"/>
  </si>
  <si>
    <t>月</t>
    <rPh sb="0" eb="1">
      <t>ゲツ</t>
    </rPh>
    <phoneticPr fontId="3"/>
  </si>
  <si>
    <t>火</t>
  </si>
  <si>
    <t>水</t>
  </si>
  <si>
    <t>木</t>
  </si>
  <si>
    <t>金</t>
  </si>
  <si>
    <t>土</t>
  </si>
  <si>
    <t>No.</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</si>
  <si>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</si>
  <si>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年</t>
    <rPh sb="0" eb="1">
      <t>ネン</t>
    </rPh>
    <phoneticPr fontId="3"/>
  </si>
  <si>
    <t>（令和</t>
    <rPh sb="1" eb="3">
      <t>レイワ</t>
    </rPh>
    <phoneticPr fontId="3"/>
  </si>
  <si>
    <t>月分）</t>
    <rPh sb="0" eb="1">
      <t>ガツ</t>
    </rPh>
    <rPh sb="1" eb="2">
      <t>ブン</t>
    </rPh>
    <phoneticPr fontId="3"/>
  </si>
  <si>
    <t>児童発達支援</t>
  </si>
  <si>
    <t>放課後等デイサービス</t>
  </si>
  <si>
    <t>保育所等訪問支援</t>
  </si>
  <si>
    <t>医療型障害児入所支援</t>
    <phoneticPr fontId="3"/>
  </si>
  <si>
    <t>福祉型障害児入所支援</t>
    <rPh sb="0" eb="3">
      <t>フクシガタ</t>
    </rPh>
    <phoneticPr fontId="3"/>
  </si>
  <si>
    <t>医療型児童発達支援</t>
    <phoneticPr fontId="3"/>
  </si>
  <si>
    <t>複数単位設置の場合の単位</t>
    <phoneticPr fontId="3"/>
  </si>
  <si>
    <t>事業所名</t>
    <rPh sb="0" eb="3">
      <t>ジギョウショ</t>
    </rPh>
    <rPh sb="3" eb="4">
      <t>メイ</t>
    </rPh>
    <phoneticPr fontId="4"/>
  </si>
  <si>
    <t>定員</t>
    <phoneticPr fontId="3"/>
  </si>
  <si>
    <t>障害種別</t>
    <rPh sb="0" eb="4">
      <t>ショウガイシュベツ</t>
    </rPh>
    <phoneticPr fontId="3"/>
  </si>
  <si>
    <t>①</t>
    <phoneticPr fontId="3"/>
  </si>
  <si>
    <t>②</t>
    <phoneticPr fontId="4"/>
  </si>
  <si>
    <t>③</t>
    <phoneticPr fontId="4"/>
  </si>
  <si>
    <t>④</t>
    <phoneticPr fontId="3"/>
  </si>
  <si>
    <t>単位①</t>
    <rPh sb="0" eb="2">
      <t>タンイ</t>
    </rPh>
    <phoneticPr fontId="3"/>
  </si>
  <si>
    <t>単位②</t>
    <rPh sb="0" eb="2">
      <t>タンイ</t>
    </rPh>
    <phoneticPr fontId="3"/>
  </si>
  <si>
    <t>単位③</t>
    <rPh sb="0" eb="2">
      <t>タンイ</t>
    </rPh>
    <phoneticPr fontId="3"/>
  </si>
  <si>
    <t>単位④</t>
    <rPh sb="0" eb="2">
      <t>タンイ</t>
    </rPh>
    <phoneticPr fontId="3"/>
  </si>
  <si>
    <t>サービス提供時間</t>
    <phoneticPr fontId="3"/>
  </si>
  <si>
    <t>重症心身障害以外</t>
    <rPh sb="0" eb="2">
      <t>ジュウショウ</t>
    </rPh>
    <rPh sb="2" eb="4">
      <t>シンシン</t>
    </rPh>
    <rPh sb="4" eb="6">
      <t>ショウガイ</t>
    </rPh>
    <rPh sb="6" eb="8">
      <t>イガイ</t>
    </rPh>
    <phoneticPr fontId="3"/>
  </si>
  <si>
    <t>重症心身障害</t>
    <rPh sb="0" eb="2">
      <t>ジュウショウ</t>
    </rPh>
    <rPh sb="2" eb="4">
      <t>シンシン</t>
    </rPh>
    <rPh sb="4" eb="6">
      <t>ショウガイ</t>
    </rPh>
    <phoneticPr fontId="3"/>
  </si>
  <si>
    <t>その他（入所施設等）</t>
    <rPh sb="2" eb="3">
      <t>タ</t>
    </rPh>
    <rPh sb="4" eb="6">
      <t>ニュウショ</t>
    </rPh>
    <rPh sb="6" eb="8">
      <t>シセツ</t>
    </rPh>
    <rPh sb="8" eb="9">
      <t>トウ</t>
    </rPh>
    <phoneticPr fontId="3"/>
  </si>
  <si>
    <t>①</t>
    <phoneticPr fontId="3"/>
  </si>
  <si>
    <t>～</t>
    <phoneticPr fontId="3"/>
  </si>
  <si>
    <t>勤務時間</t>
    <phoneticPr fontId="3"/>
  </si>
  <si>
    <t>a</t>
  </si>
  <si>
    <t>a</t>
    <phoneticPr fontId="3"/>
  </si>
  <si>
    <t>b</t>
    <phoneticPr fontId="3"/>
  </si>
  <si>
    <t>c</t>
    <phoneticPr fontId="3"/>
  </si>
  <si>
    <t>d</t>
    <phoneticPr fontId="3"/>
  </si>
  <si>
    <t>e</t>
    <phoneticPr fontId="3"/>
  </si>
  <si>
    <t>②</t>
    <phoneticPr fontId="3"/>
  </si>
  <si>
    <t>③</t>
    <phoneticPr fontId="3"/>
  </si>
  <si>
    <t>④</t>
    <phoneticPr fontId="3"/>
  </si>
  <si>
    <t>⑤</t>
    <phoneticPr fontId="3"/>
  </si>
  <si>
    <t>⑥</t>
    <phoneticPr fontId="3"/>
  </si>
  <si>
    <t>児発管</t>
    <rPh sb="0" eb="3">
      <t>ジハツカン</t>
    </rPh>
    <phoneticPr fontId="3"/>
  </si>
  <si>
    <t>兼管理者</t>
    <rPh sb="0" eb="1">
      <t>ケン</t>
    </rPh>
    <rPh sb="1" eb="4">
      <t>カンリシャ</t>
    </rPh>
    <phoneticPr fontId="3"/>
  </si>
  <si>
    <t>児童指導員</t>
    <rPh sb="0" eb="2">
      <t>ジドウ</t>
    </rPh>
    <rPh sb="2" eb="5">
      <t>シドウイン</t>
    </rPh>
    <phoneticPr fontId="3"/>
  </si>
  <si>
    <t>保育士</t>
    <rPh sb="0" eb="3">
      <t>ホイクシ</t>
    </rPh>
    <phoneticPr fontId="3"/>
  </si>
  <si>
    <t>障害福祉サービス経験者</t>
    <rPh sb="0" eb="4">
      <t>ショウガイフクシ</t>
    </rPh>
    <rPh sb="8" eb="11">
      <t>ケイケンシャ</t>
    </rPh>
    <phoneticPr fontId="3"/>
  </si>
  <si>
    <t>その他従業者</t>
    <rPh sb="2" eb="3">
      <t>タ</t>
    </rPh>
    <rPh sb="3" eb="6">
      <t>ジュウギョウシャ</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</si>
  <si>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</si>
  <si>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</si>
  <si>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</si>
  <si>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心理指導担当職員</t>
    <rPh sb="0" eb="2">
      <t>シンリ</t>
    </rPh>
    <rPh sb="2" eb="4">
      <t>シドウ</t>
    </rPh>
    <rPh sb="4" eb="6">
      <t>タントウ</t>
    </rPh>
    <rPh sb="6" eb="8">
      <t>ショクイン</t>
    </rPh>
    <phoneticPr fontId="3"/>
  </si>
  <si>
    <t>看護職員</t>
    <rPh sb="0" eb="2">
      <t>カンゴ</t>
    </rPh>
    <rPh sb="2" eb="4">
      <t>ショクイン</t>
    </rPh>
    <phoneticPr fontId="3"/>
  </si>
  <si>
    <t>嘱託医</t>
    <rPh sb="0" eb="3">
      <t>ショクタクイ</t>
    </rPh>
    <phoneticPr fontId="3"/>
  </si>
  <si>
    <t>栄養士</t>
    <rPh sb="0" eb="3">
      <t>エイヨウシ</t>
    </rPh>
    <phoneticPr fontId="3"/>
  </si>
  <si>
    <t>調理員</t>
    <rPh sb="0" eb="3">
      <t>チョウリイン</t>
    </rPh>
    <phoneticPr fontId="3"/>
  </si>
  <si>
    <t>休</t>
    <rPh sb="0" eb="1">
      <t>キュウ</t>
    </rPh>
    <phoneticPr fontId="3"/>
  </si>
  <si>
    <t>県使用欄</t>
    <rPh sb="0" eb="1">
      <t>ケン</t>
    </rPh>
    <rPh sb="1" eb="3">
      <t>シヨウ</t>
    </rPh>
    <rPh sb="3" eb="4">
      <t>ラン</t>
    </rPh>
    <phoneticPr fontId="3"/>
  </si>
  <si>
    <t>福祉
専門
加算</t>
    <rPh sb="0" eb="2">
      <t>フクシ</t>
    </rPh>
    <rPh sb="3" eb="5">
      <t>センモン</t>
    </rPh>
    <rPh sb="6" eb="8">
      <t>カサン</t>
    </rPh>
    <phoneticPr fontId="3"/>
  </si>
  <si>
    <t>基準
加配
専門</t>
    <rPh sb="0" eb="2">
      <t>キジュン</t>
    </rPh>
    <rPh sb="3" eb="5">
      <t>カハイ</t>
    </rPh>
    <rPh sb="6" eb="8">
      <t>センモン</t>
    </rPh>
    <phoneticPr fontId="3"/>
  </si>
  <si>
    <t>基準</t>
    <rPh sb="0" eb="2">
      <t>キジュン</t>
    </rPh>
    <phoneticPr fontId="3"/>
  </si>
  <si>
    <t>加配</t>
    <rPh sb="0" eb="2">
      <t>カハイ</t>
    </rPh>
    <phoneticPr fontId="3"/>
  </si>
  <si>
    <t>専門</t>
    <rPh sb="0" eb="2">
      <t>センモン</t>
    </rPh>
    <phoneticPr fontId="3"/>
  </si>
  <si>
    <t>社福</t>
    <rPh sb="0" eb="1">
      <t>シャ</t>
    </rPh>
    <rPh sb="1" eb="2">
      <t>フク</t>
    </rPh>
    <phoneticPr fontId="3"/>
  </si>
  <si>
    <t>介福</t>
    <rPh sb="0" eb="1">
      <t>スケ</t>
    </rPh>
    <rPh sb="1" eb="2">
      <t>フク</t>
    </rPh>
    <phoneticPr fontId="3"/>
  </si>
  <si>
    <t>精福</t>
    <rPh sb="0" eb="1">
      <t>セイ</t>
    </rPh>
    <rPh sb="1" eb="2">
      <t>フク</t>
    </rPh>
    <phoneticPr fontId="3"/>
  </si>
  <si>
    <t>心理</t>
    <rPh sb="0" eb="2">
      <t>シンリ</t>
    </rPh>
    <phoneticPr fontId="3"/>
  </si>
  <si>
    <t>強度</t>
    <rPh sb="0" eb="2">
      <t>キョウド</t>
    </rPh>
    <phoneticPr fontId="3"/>
  </si>
  <si>
    <t>加算要件
該当職員</t>
    <rPh sb="0" eb="2">
      <t>カサン</t>
    </rPh>
    <rPh sb="2" eb="4">
      <t>ヨウケン</t>
    </rPh>
    <rPh sb="5" eb="7">
      <t>ガイトウ</t>
    </rPh>
    <rPh sb="7" eb="9">
      <t>ショクイン</t>
    </rPh>
    <phoneticPr fontId="3"/>
  </si>
  <si>
    <t>区分</t>
    <rPh sb="0" eb="2">
      <t>クブン</t>
    </rPh>
    <phoneticPr fontId="3"/>
  </si>
  <si>
    <t>常勤換算</t>
    <rPh sb="0" eb="2">
      <t>ジョウキン</t>
    </rPh>
    <rPh sb="2" eb="4">
      <t>カンザン</t>
    </rPh>
    <phoneticPr fontId="4"/>
  </si>
  <si>
    <t>適否</t>
    <rPh sb="0" eb="2">
      <t>テキヒ</t>
    </rPh>
    <phoneticPr fontId="3"/>
  </si>
  <si>
    <t>注１　＊欄は、当該月の曜日を記入してください。</t>
    <phoneticPr fontId="3"/>
  </si>
  <si>
    <t>注２　「複数単位設置の場合の単位」欄は、単位番号を記載し（複数単位が無い場合は「無し」）、「障害種別」欄は、報酬算定上の区分を記載してください。</t>
    <rPh sb="0" eb="1">
      <t>チュウ</t>
    </rPh>
    <rPh sb="17" eb="18">
      <t>ラン</t>
    </rPh>
    <rPh sb="20" eb="22">
      <t>タンイ</t>
    </rPh>
    <rPh sb="22" eb="24">
      <t>バンゴウ</t>
    </rPh>
    <rPh sb="25" eb="27">
      <t>キサイ</t>
    </rPh>
    <rPh sb="29" eb="31">
      <t>フクスウ</t>
    </rPh>
    <rPh sb="31" eb="33">
      <t>タンイ</t>
    </rPh>
    <rPh sb="34" eb="35">
      <t>ナ</t>
    </rPh>
    <rPh sb="36" eb="38">
      <t>バアイ</t>
    </rPh>
    <rPh sb="40" eb="41">
      <t>ナ</t>
    </rPh>
    <rPh sb="46" eb="48">
      <t>ショウガイ</t>
    </rPh>
    <rPh sb="48" eb="50">
      <t>シュベツ</t>
    </rPh>
    <rPh sb="51" eb="52">
      <t>ラン</t>
    </rPh>
    <phoneticPr fontId="4"/>
  </si>
  <si>
    <t>注３　「職種」欄は、管理者を兼務する場合は「兼管理者」と記載し、「勤務形態」欄は、①常勤・専従、②常勤・兼務、③非常勤・専従、
　　④非常勤・兼務のいずれかを記載してください。</t>
    <rPh sb="0" eb="1">
      <t>チュウ</t>
    </rPh>
    <rPh sb="4" eb="6">
      <t>ショクシュ</t>
    </rPh>
    <rPh sb="7" eb="8">
      <t>ラン</t>
    </rPh>
    <rPh sb="10" eb="13">
      <t>カンリシャ</t>
    </rPh>
    <rPh sb="14" eb="16">
      <t>ケンム</t>
    </rPh>
    <rPh sb="18" eb="20">
      <t>バアイ</t>
    </rPh>
    <rPh sb="22" eb="23">
      <t>ケン</t>
    </rPh>
    <rPh sb="23" eb="26">
      <t>カンリシャ</t>
    </rPh>
    <rPh sb="28" eb="30">
      <t>キサイ</t>
    </rPh>
    <rPh sb="33" eb="35">
      <t>キンム</t>
    </rPh>
    <rPh sb="35" eb="37">
      <t>ケイタイ</t>
    </rPh>
    <rPh sb="38" eb="39">
      <t>ラン</t>
    </rPh>
    <rPh sb="42" eb="44">
      <t>ジョウキン</t>
    </rPh>
    <rPh sb="45" eb="47">
      <t>センジュウ</t>
    </rPh>
    <rPh sb="49" eb="51">
      <t>ジョウキン</t>
    </rPh>
    <rPh sb="52" eb="54">
      <t>ケンム</t>
    </rPh>
    <rPh sb="56" eb="57">
      <t>ヒ</t>
    </rPh>
    <rPh sb="57" eb="59">
      <t>ジョウキン</t>
    </rPh>
    <rPh sb="60" eb="62">
      <t>センジュウ</t>
    </rPh>
    <phoneticPr fontId="4"/>
  </si>
  <si>
    <t>注４　申請する事業に係る従業者全員（管理者を含む。）について、４週間分の勤務すべき時間数を記載してください。
　　　勤務時間ごとあるいはサービス提供時間単位ごとに区分して番号を付し、その番号を記載してください。</t>
    <rPh sb="0" eb="1">
      <t>チュウ</t>
    </rPh>
    <rPh sb="3" eb="5">
      <t>シンセイ</t>
    </rPh>
    <rPh sb="7" eb="9">
      <t>ジギョウ</t>
    </rPh>
    <rPh sb="10" eb="11">
      <t>カカ</t>
    </rPh>
    <rPh sb="12" eb="15">
      <t>ジュウギョウシャ</t>
    </rPh>
    <rPh sb="15" eb="17">
      <t>ゼンイン</t>
    </rPh>
    <rPh sb="18" eb="21">
      <t>カンリシャ</t>
    </rPh>
    <rPh sb="22" eb="23">
      <t>フク</t>
    </rPh>
    <rPh sb="32" eb="35">
      <t>シュウカンブン</t>
    </rPh>
    <rPh sb="36" eb="38">
      <t>キンム</t>
    </rPh>
    <rPh sb="41" eb="44">
      <t>ジカンスウ</t>
    </rPh>
    <rPh sb="45" eb="47">
      <t>キサイ</t>
    </rPh>
    <rPh sb="58" eb="60">
      <t>キンム</t>
    </rPh>
    <rPh sb="60" eb="62">
      <t>ジカン</t>
    </rPh>
    <rPh sb="72" eb="74">
      <t>テイキョウ</t>
    </rPh>
    <rPh sb="74" eb="76">
      <t>ジカン</t>
    </rPh>
    <rPh sb="76" eb="78">
      <t>タンイ</t>
    </rPh>
    <rPh sb="81" eb="83">
      <t>クブン</t>
    </rPh>
    <rPh sb="85" eb="87">
      <t>バンゴウ</t>
    </rPh>
    <rPh sb="88" eb="89">
      <t>フ</t>
    </rPh>
    <phoneticPr fontId="4"/>
  </si>
  <si>
    <t>Ⅰ</t>
  </si>
  <si>
    <t>常勤</t>
    <rPh sb="0" eb="2">
      <t>ジョウキン</t>
    </rPh>
    <phoneticPr fontId="3"/>
  </si>
  <si>
    <t>専門的
支援加算</t>
    <rPh sb="0" eb="2">
      <t>センモン</t>
    </rPh>
    <rPh sb="2" eb="3">
      <t>テキ</t>
    </rPh>
    <rPh sb="4" eb="6">
      <t>シエン</t>
    </rPh>
    <rPh sb="6" eb="8">
      <t>カサン</t>
    </rPh>
    <phoneticPr fontId="3"/>
  </si>
  <si>
    <t>勤続</t>
    <rPh sb="0" eb="2">
      <t>キンゾク</t>
    </rPh>
    <phoneticPr fontId="3"/>
  </si>
  <si>
    <t>適否</t>
    <phoneticPr fontId="3"/>
  </si>
  <si>
    <t>サービス提供時間</t>
    <phoneticPr fontId="3"/>
  </si>
  <si>
    <t>b</t>
    <phoneticPr fontId="3"/>
  </si>
  <si>
    <t>c</t>
    <phoneticPr fontId="3"/>
  </si>
  <si>
    <t>d</t>
    <phoneticPr fontId="3"/>
  </si>
  <si>
    <t>e</t>
    <phoneticPr fontId="3"/>
  </si>
  <si>
    <t>f</t>
    <phoneticPr fontId="3"/>
  </si>
  <si>
    <t>(実働</t>
    <rPh sb="1" eb="3">
      <t>ジツドウ</t>
    </rPh>
    <phoneticPr fontId="3"/>
  </si>
  <si>
    <t>時間)</t>
    <rPh sb="0" eb="2">
      <t>ジカン</t>
    </rPh>
    <phoneticPr fontId="3"/>
  </si>
  <si>
    <t>児童指導員</t>
  </si>
  <si>
    <t>理学療法士等</t>
  </si>
  <si>
    <t>Ⅲ</t>
  </si>
  <si>
    <t>Ⅱ</t>
  </si>
  <si>
    <t>児童指導員等加配加算</t>
    <rPh sb="0" eb="6">
      <t>ジドウシドウイントウ</t>
    </rPh>
    <rPh sb="6" eb="8">
      <t>カハイ</t>
    </rPh>
    <rPh sb="8" eb="10">
      <t>カサン</t>
    </rPh>
    <phoneticPr fontId="3"/>
  </si>
  <si>
    <t>常勤換算数</t>
    <rPh sb="4" eb="5">
      <t>スウ</t>
    </rPh>
    <phoneticPr fontId="3"/>
  </si>
  <si>
    <t>管理者</t>
    <rPh sb="0" eb="3">
      <t>カンリシャ</t>
    </rPh>
    <phoneticPr fontId="3"/>
  </si>
  <si>
    <t>なし</t>
    <phoneticPr fontId="3"/>
  </si>
  <si>
    <t>＊</t>
    <phoneticPr fontId="3"/>
  </si>
  <si>
    <t>専門職員
（理学療法士等）</t>
    <phoneticPr fontId="3"/>
  </si>
  <si>
    <t>専門職員
（保育士）</t>
    <phoneticPr fontId="3"/>
  </si>
  <si>
    <t>強度
行動</t>
    <rPh sb="0" eb="2">
      <t>キョウド</t>
    </rPh>
    <rPh sb="3" eb="5">
      <t>コウドウ</t>
    </rPh>
    <phoneticPr fontId="3"/>
  </si>
  <si>
    <t>看護</t>
    <rPh sb="0" eb="2">
      <t>カンゴ</t>
    </rPh>
    <phoneticPr fontId="3"/>
  </si>
  <si>
    <t>社福等</t>
    <rPh sb="0" eb="2">
      <t>シャフク</t>
    </rPh>
    <rPh sb="2" eb="3">
      <t>トウ</t>
    </rPh>
    <phoneticPr fontId="3"/>
  </si>
  <si>
    <t>勤続3年</t>
    <rPh sb="0" eb="2">
      <t>キンゾク</t>
    </rPh>
    <rPh sb="3" eb="4">
      <t>ネン</t>
    </rPh>
    <phoneticPr fontId="3"/>
  </si>
  <si>
    <t>注５　「加算要件該当職員」欄は、該当する職員についてのみ記載し、算定する加算について、右下の加算要件欄の区分を記載してください。
　　　※保育所等訪問支援との多機能型の場合、右下の加算要件欄は正しく表示されないので区分を記載しないでください。</t>
    <rPh sb="0" eb="1">
      <t>チュウ</t>
    </rPh>
    <rPh sb="4" eb="6">
      <t>カサン</t>
    </rPh>
    <rPh sb="6" eb="8">
      <t>ヨウケン</t>
    </rPh>
    <rPh sb="8" eb="10">
      <t>ガイトウ</t>
    </rPh>
    <rPh sb="10" eb="12">
      <t>ショクイン</t>
    </rPh>
    <rPh sb="13" eb="14">
      <t>ラン</t>
    </rPh>
    <rPh sb="16" eb="18">
      <t>ガイトウ</t>
    </rPh>
    <rPh sb="20" eb="22">
      <t>ショクイン</t>
    </rPh>
    <rPh sb="28" eb="30">
      <t>キサイ</t>
    </rPh>
    <rPh sb="32" eb="34">
      <t>サンテイ</t>
    </rPh>
    <rPh sb="36" eb="38">
      <t>カサン</t>
    </rPh>
    <rPh sb="43" eb="45">
      <t>ミギシタ</t>
    </rPh>
    <rPh sb="46" eb="48">
      <t>カサン</t>
    </rPh>
    <rPh sb="48" eb="50">
      <t>ヨウケン</t>
    </rPh>
    <rPh sb="50" eb="51">
      <t>ラン</t>
    </rPh>
    <rPh sb="52" eb="54">
      <t>クブン</t>
    </rPh>
    <rPh sb="55" eb="57">
      <t>キサイ</t>
    </rPh>
    <rPh sb="69" eb="77">
      <t>ホイクショトウホウモンシエン</t>
    </rPh>
    <rPh sb="79" eb="83">
      <t>タキノウガタ</t>
    </rPh>
    <rPh sb="84" eb="86">
      <t>バアイ</t>
    </rPh>
    <rPh sb="87" eb="89">
      <t>ミギシタ</t>
    </rPh>
    <rPh sb="90" eb="94">
      <t>カサンヨウケン</t>
    </rPh>
    <rPh sb="94" eb="95">
      <t>ラン</t>
    </rPh>
    <rPh sb="96" eb="97">
      <t>タダ</t>
    </rPh>
    <rPh sb="99" eb="101">
      <t>ヒョウジ</t>
    </rPh>
    <rPh sb="107" eb="109">
      <t>クブン</t>
    </rPh>
    <rPh sb="110" eb="112">
      <t>キサイ</t>
    </rPh>
    <phoneticPr fontId="3"/>
  </si>
  <si>
    <t>福祉専門職配置等加算</t>
    <rPh sb="0" eb="2">
      <t>フクシ</t>
    </rPh>
    <rPh sb="2" eb="4">
      <t>センモン</t>
    </rPh>
    <rPh sb="4" eb="5">
      <t>ショク</t>
    </rPh>
    <rPh sb="5" eb="7">
      <t>ハイチ</t>
    </rPh>
    <rPh sb="7" eb="8">
      <t>トウ</t>
    </rPh>
    <rPh sb="8" eb="10">
      <t>カサン</t>
    </rPh>
    <phoneticPr fontId="3"/>
  </si>
  <si>
    <t>看護職員
加配加算</t>
    <rPh sb="0" eb="2">
      <t>カンゴ</t>
    </rPh>
    <rPh sb="2" eb="4">
      <t>ショクイン</t>
    </rPh>
    <rPh sb="5" eb="7">
      <t>カハイ</t>
    </rPh>
    <rPh sb="7" eb="9">
      <t>カサン</t>
    </rPh>
    <phoneticPr fontId="3"/>
  </si>
  <si>
    <t>小計</t>
    <rPh sb="0" eb="2">
      <t>ショウケイ</t>
    </rPh>
    <phoneticPr fontId="3"/>
  </si>
  <si>
    <t>合計</t>
    <rPh sb="0" eb="2">
      <t>ゴウケイ</t>
    </rPh>
    <phoneticPr fontId="3"/>
  </si>
  <si>
    <t>常勤換算</t>
    <rPh sb="0" eb="4">
      <t>ジョウキンカンサン</t>
    </rPh>
    <phoneticPr fontId="3"/>
  </si>
  <si>
    <t>Ⅲ勤続</t>
    <rPh sb="1" eb="3">
      <t>キンゾク</t>
    </rPh>
    <phoneticPr fontId="3"/>
  </si>
  <si>
    <t>Ⅲ常勤</t>
    <rPh sb="1" eb="3">
      <t>ジョウキン</t>
    </rPh>
    <phoneticPr fontId="3"/>
  </si>
  <si>
    <t>Ⅲ常勤換算</t>
    <rPh sb="1" eb="5">
      <t>ジョウキンカンサン</t>
    </rPh>
    <phoneticPr fontId="3"/>
  </si>
  <si>
    <t>ⅠⅡ社福等</t>
    <rPh sb="2" eb="5">
      <t>シャフクトウ</t>
    </rPh>
    <phoneticPr fontId="3"/>
  </si>
  <si>
    <t>ⅠⅡ常勤</t>
    <rPh sb="2" eb="4">
      <t>ジョウキン</t>
    </rPh>
    <phoneticPr fontId="3"/>
  </si>
  <si>
    <t>⑦</t>
    <phoneticPr fontId="3"/>
  </si>
  <si>
    <t>⑧</t>
    <phoneticPr fontId="3"/>
  </si>
  <si>
    <t>⑨</t>
    <phoneticPr fontId="3"/>
  </si>
  <si>
    <t>⑦</t>
    <phoneticPr fontId="3"/>
  </si>
  <si>
    <t>⑧</t>
    <phoneticPr fontId="3"/>
  </si>
  <si>
    <t>⑨</t>
    <phoneticPr fontId="3"/>
  </si>
  <si>
    <t>(参考様式５)</t>
    <rPh sb="1" eb="3">
      <t>サンコウ</t>
    </rPh>
    <rPh sb="3" eb="5">
      <t>ヨウシキ</t>
    </rPh>
    <phoneticPr fontId="3"/>
  </si>
  <si>
    <t>訪問支援員</t>
    <rPh sb="0" eb="2">
      <t>ホウモン</t>
    </rPh>
    <rPh sb="2" eb="5">
      <t>シエンイン</t>
    </rPh>
    <phoneticPr fontId="3"/>
  </si>
  <si>
    <t>児発管兼訪問支援員</t>
    <rPh sb="0" eb="3">
      <t>ジハツカン</t>
    </rPh>
    <rPh sb="3" eb="4">
      <t>ケン</t>
    </rPh>
    <rPh sb="4" eb="6">
      <t>ホウモン</t>
    </rPh>
    <rPh sb="6" eb="9">
      <t>シエンイン</t>
    </rPh>
    <phoneticPr fontId="3"/>
  </si>
  <si>
    <t>OJT</t>
    <phoneticPr fontId="3"/>
  </si>
  <si>
    <t>兼OJT</t>
    <rPh sb="0" eb="1">
      <t>ケン</t>
    </rPh>
    <phoneticPr fontId="3"/>
  </si>
  <si>
    <t>兼訪問支援員</t>
    <rPh sb="0" eb="1">
      <t>ケン</t>
    </rPh>
    <rPh sb="1" eb="6">
      <t>ホウモンシエンイン</t>
    </rPh>
    <phoneticPr fontId="3"/>
  </si>
  <si>
    <t>4.その他従業者</t>
    <phoneticPr fontId="3"/>
  </si>
  <si>
    <t>6.常勤専従（経験５年以上）</t>
    <phoneticPr fontId="3"/>
  </si>
  <si>
    <t>7.常勤専従（経験５年未満）</t>
    <phoneticPr fontId="3"/>
  </si>
  <si>
    <t>8.常勤換算（経験５年以上）</t>
    <phoneticPr fontId="3"/>
  </si>
  <si>
    <t>9.常勤換算（経験５年未満）</t>
    <phoneticPr fontId="3"/>
  </si>
  <si>
    <t>2.あり</t>
    <phoneticPr fontId="3"/>
  </si>
  <si>
    <t>注３　「職種」欄は、管理者を兼務する場合は「兼管理者」と記載し、「勤務形態」欄は、①常勤・専従、②常勤・兼務、③非常勤・専従、
　　④非常勤・兼務のいずれかを記載してください。
　　　原則「1週間に当該事業所・施設における常勤職員の勤務すべき時間数」と同時間勤務している者は常勤となります。</t>
    <rPh sb="0" eb="1">
      <t>チュウ</t>
    </rPh>
    <rPh sb="4" eb="6">
      <t>ショクシュ</t>
    </rPh>
    <rPh sb="7" eb="8">
      <t>ラン</t>
    </rPh>
    <rPh sb="10" eb="13">
      <t>カンリシャ</t>
    </rPh>
    <rPh sb="14" eb="16">
      <t>ケンム</t>
    </rPh>
    <rPh sb="18" eb="20">
      <t>バアイ</t>
    </rPh>
    <rPh sb="22" eb="23">
      <t>ケン</t>
    </rPh>
    <rPh sb="23" eb="26">
      <t>カンリシャ</t>
    </rPh>
    <rPh sb="28" eb="30">
      <t>キサイ</t>
    </rPh>
    <rPh sb="33" eb="35">
      <t>キンム</t>
    </rPh>
    <rPh sb="35" eb="37">
      <t>ケイタイ</t>
    </rPh>
    <rPh sb="38" eb="39">
      <t>ラン</t>
    </rPh>
    <rPh sb="42" eb="44">
      <t>ジョウキン</t>
    </rPh>
    <rPh sb="45" eb="47">
      <t>センジュウ</t>
    </rPh>
    <rPh sb="49" eb="51">
      <t>ジョウキン</t>
    </rPh>
    <rPh sb="52" eb="54">
      <t>ケンム</t>
    </rPh>
    <rPh sb="56" eb="57">
      <t>ヒ</t>
    </rPh>
    <rPh sb="57" eb="59">
      <t>ジョウキン</t>
    </rPh>
    <rPh sb="60" eb="62">
      <t>センジュウ</t>
    </rPh>
    <rPh sb="92" eb="94">
      <t>ゲンソク</t>
    </rPh>
    <rPh sb="126" eb="129">
      <t>ドウジカン</t>
    </rPh>
    <rPh sb="129" eb="131">
      <t>キンム</t>
    </rPh>
    <rPh sb="135" eb="136">
      <t>モノ</t>
    </rPh>
    <rPh sb="137" eb="139">
      <t>ジョウキン</t>
    </rPh>
    <phoneticPr fontId="4"/>
  </si>
  <si>
    <t>＊</t>
  </si>
  <si>
    <t>1以上</t>
    <rPh sb="1" eb="3">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</si>
</sst>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quot;人&quot;"/>
    <numFmt numFmtId="178" formatCode="0.0_);[Red]\(0.0\)"/>
    <numFmt numFmtId="179" formatCode="0.0"/>
    <numFmt numFmtId="180" formatCode="0.0%"/>
  </numFmts>
  <fonts count="19">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b/>
      <sz val="12"/>
      <color rgb="FFFF0000"/>
      <name val="ＭＳ ゴシック"/>
      <family val="3"/>
      <charset val="128"/>
    </font>
    <font>
      <b/>
      <sz val="11"/>
      <color indexed="81"/>
      <name val="MS P ゴシック"/>
      <family val="3"/>
      <charset val="128"/>
    </font>
    <font>
      <sz val="11"/>
      <name val="ＭＳ ゴシック"/>
      <family val="3"/>
      <charset val="128"/>
    </font>
    <font>
      <sz val="11"/>
      <color theme="1"/>
      <name val="游ゴシック"/>
      <family val="2"/>
      <charset val="128"/>
      <scheme val="minor"/>
    </font>
    <font>
      <sz val="10"/>
      <color theme="0"/>
      <name val="ＭＳ ゴシック"/>
      <family val="3"/>
      <charset val="128"/>
    </font>
    <font>
      <sz val="10"/>
      <color theme="1"/>
      <name val="ＭＳ ゴシック"/>
      <family val="3"/>
      <charset val="128"/>
    </font>
    <font>
      <sz val="9"/>
      <name val="ＭＳ ゴシック"/>
      <family val="3"/>
      <charset val="128"/>
    </font>
    <font>
      <strike/>
      <sz val="11"/>
      <color theme="1"/>
      <name val="游ゴシック"/>
      <family val="2"/>
      <charset val="128"/>
      <scheme val="minor"/>
    </font>
    <font>
      <strike/>
      <sz val="11"/>
      <color theme="1"/>
      <name val="游ゴシック"/>
      <family val="3"/>
      <charset val="128"/>
      <scheme val="minor"/>
    </font>
    <font>
      <b/>
      <sz val="9"/>
      <color indexed="81"/>
      <name val="MS P ゴシック"/>
      <family val="3"/>
      <charset val="128"/>
    </font>
    <font>
      <sz val="10"/>
      <color rgb="FFFF0000"/>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1" fillId="0" borderId="0">
      <alignment vertical="center"/>
    </xf>
    <xf numFmtId="9" fontId="10" fillId="0" borderId="0" applyFont="0" applyFill="0" applyBorder="0" applyAlignment="0" applyProtection="0">
      <alignment vertical="center"/>
    </xf>
  </cellStyleXfs>
  <cellXfs count="209">
    <xf numFmtId="0" fontId="0" fillId="0" borderId="0" xfId="0">
      <alignment vertical="center"/>
    </xf>
    <xf numFmtId="0" fontId="2" fillId="0" borderId="5" xfId="1" applyFont="1" applyBorder="1" applyAlignment="1">
      <alignment vertical="center" shrinkToFit="1"/>
    </xf>
    <xf numFmtId="0" fontId="2" fillId="0" borderId="6" xfId="1" applyFont="1" applyBorder="1" applyAlignment="1">
      <alignment vertical="center" shrinkToFit="1"/>
    </xf>
    <xf numFmtId="0" fontId="2" fillId="0" borderId="8" xfId="1" applyFont="1" applyBorder="1" applyAlignment="1">
      <alignment vertical="center" shrinkToFit="1"/>
    </xf>
    <xf numFmtId="0" fontId="2" fillId="0" borderId="7" xfId="1" applyFont="1" applyBorder="1" applyAlignment="1">
      <alignment vertical="center" shrinkToFit="1"/>
    </xf>
    <xf numFmtId="0" fontId="2" fillId="0" borderId="5" xfId="1" applyFont="1" applyBorder="1" applyAlignment="1">
      <alignment horizontal="center" vertical="center" shrinkToFit="1"/>
    </xf>
    <xf numFmtId="0" fontId="2" fillId="0" borderId="9" xfId="1" applyFont="1" applyBorder="1" applyAlignment="1">
      <alignment horizontal="center" vertical="center" wrapText="1"/>
    </xf>
    <xf numFmtId="0" fontId="2" fillId="0" borderId="9" xfId="1" applyFont="1" applyBorder="1" applyAlignment="1">
      <alignment vertical="center" shrinkToFit="1"/>
    </xf>
    <xf numFmtId="0" fontId="2" fillId="0" borderId="1" xfId="1" applyFont="1" applyBorder="1">
      <alignment vertical="center"/>
    </xf>
    <xf numFmtId="0" fontId="5" fillId="0" borderId="0" xfId="1" applyFont="1">
      <alignment vertical="center"/>
    </xf>
    <xf numFmtId="0" fontId="2"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6" fillId="0" borderId="25" xfId="1" applyFont="1" applyBorder="1" applyAlignment="1">
      <alignment horizontal="center" vertical="center" shrinkToFit="1"/>
    </xf>
    <xf numFmtId="0" fontId="6" fillId="0" borderId="0" xfId="1" applyFont="1" applyAlignment="1">
      <alignment horizontal="left" vertical="center"/>
    </xf>
    <xf numFmtId="0" fontId="2" fillId="0" borderId="0" xfId="1" applyFont="1" applyAlignment="1">
      <alignment vertical="center" textRotation="255" shrinkToFit="1"/>
    </xf>
    <xf numFmtId="0" fontId="2" fillId="0" borderId="1" xfId="1" applyFont="1" applyBorder="1" applyAlignment="1">
      <alignment vertical="center" shrinkToFit="1"/>
    </xf>
    <xf numFmtId="0" fontId="2" fillId="0" borderId="11" xfId="1" applyFont="1" applyBorder="1" applyAlignment="1">
      <alignment horizontal="center" vertical="center" wrapText="1"/>
    </xf>
    <xf numFmtId="0" fontId="2" fillId="0" borderId="7" xfId="1" applyFont="1" applyBorder="1" applyAlignment="1">
      <alignment horizontal="center" vertical="center" wrapText="1"/>
    </xf>
    <xf numFmtId="0" fontId="6" fillId="0" borderId="0" xfId="1" applyFont="1">
      <alignment vertical="center"/>
    </xf>
    <xf numFmtId="0" fontId="6" fillId="0" borderId="0" xfId="1" applyFont="1" applyAlignment="1">
      <alignment vertical="center" textRotation="255" shrinkToFit="1"/>
    </xf>
    <xf numFmtId="0" fontId="6" fillId="0" borderId="0" xfId="1" applyFont="1" applyAlignment="1">
      <alignment horizontal="center" vertical="center"/>
    </xf>
    <xf numFmtId="0" fontId="6" fillId="0" borderId="11" xfId="1" applyFont="1" applyBorder="1" applyAlignment="1">
      <alignment horizontal="center" vertical="center"/>
    </xf>
    <xf numFmtId="0" fontId="6" fillId="0" borderId="6" xfId="1" applyFont="1" applyBorder="1" applyAlignment="1">
      <alignment horizontal="center" vertical="center" shrinkToFit="1"/>
    </xf>
    <xf numFmtId="0" fontId="2" fillId="0" borderId="9" xfId="1" applyFont="1" applyBorder="1" applyAlignment="1" applyProtection="1">
      <alignment horizontal="center" vertical="center" shrinkToFit="1"/>
      <protection locked="0"/>
    </xf>
    <xf numFmtId="0" fontId="2" fillId="0" borderId="10"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10"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14" xfId="1" applyFont="1" applyBorder="1" applyAlignment="1" applyProtection="1">
      <alignment horizontal="center" vertical="center" shrinkToFit="1"/>
      <protection locked="0"/>
    </xf>
    <xf numFmtId="0" fontId="2" fillId="0" borderId="15" xfId="1" applyFont="1" applyBorder="1" applyAlignment="1" applyProtection="1">
      <alignment horizontal="center" vertical="center" shrinkToFit="1"/>
      <protection locked="0"/>
    </xf>
    <xf numFmtId="0" fontId="2" fillId="0" borderId="16" xfId="1" applyFont="1" applyBorder="1" applyAlignment="1" applyProtection="1">
      <alignment horizontal="center" vertical="center" shrinkToFit="1"/>
      <protection locked="0"/>
    </xf>
    <xf numFmtId="0" fontId="2" fillId="0" borderId="7" xfId="1" applyFont="1" applyBorder="1">
      <alignment vertical="center"/>
    </xf>
    <xf numFmtId="0" fontId="2" fillId="0" borderId="27" xfId="1" applyFont="1" applyBorder="1" applyAlignment="1">
      <alignment horizontal="center" vertical="center" shrinkToFit="1"/>
    </xf>
    <xf numFmtId="0" fontId="2" fillId="0" borderId="26" xfId="1" applyFont="1" applyBorder="1" applyAlignment="1">
      <alignment horizontal="center" vertical="center" shrinkToFit="1"/>
    </xf>
    <xf numFmtId="0" fontId="0" fillId="0" borderId="0" xfId="0" applyAlignment="1">
      <alignment horizontal="left" vertical="center"/>
    </xf>
    <xf numFmtId="20" fontId="0" fillId="0" borderId="0" xfId="0" applyNumberFormat="1" applyAlignment="1">
      <alignment horizontal="left" vertical="center"/>
    </xf>
    <xf numFmtId="0" fontId="6" fillId="0" borderId="0" xfId="1" applyFont="1" applyAlignment="1">
      <alignment horizontal="center" vertical="center" wrapText="1"/>
    </xf>
    <xf numFmtId="0" fontId="6" fillId="0" borderId="0" xfId="1" applyFont="1" applyAlignment="1">
      <alignment horizontal="center" vertical="center" shrinkToFit="1"/>
    </xf>
    <xf numFmtId="20" fontId="6" fillId="0" borderId="0" xfId="1" applyNumberFormat="1" applyFont="1" applyAlignment="1">
      <alignment vertical="center" shrinkToFit="1"/>
    </xf>
    <xf numFmtId="20" fontId="6" fillId="0" borderId="0" xfId="1" applyNumberFormat="1" applyFont="1">
      <alignment vertical="center"/>
    </xf>
    <xf numFmtId="0" fontId="6" fillId="0" borderId="0" xfId="1" applyFont="1" applyAlignment="1">
      <alignment vertical="center" wrapText="1"/>
    </xf>
    <xf numFmtId="0" fontId="6" fillId="0" borderId="0" xfId="1" applyFont="1" applyAlignment="1">
      <alignment vertical="center" shrinkToFit="1"/>
    </xf>
    <xf numFmtId="0" fontId="2" fillId="0" borderId="6"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0" fillId="0" borderId="0" xfId="0" applyAlignment="1">
      <alignment horizontal="left" vertical="center" wrapText="1"/>
    </xf>
    <xf numFmtId="0" fontId="11" fillId="2" borderId="0" xfId="1" applyFont="1" applyFill="1">
      <alignment vertical="center"/>
    </xf>
    <xf numFmtId="0" fontId="11" fillId="2" borderId="0" xfId="1" applyFont="1" applyFill="1" applyAlignment="1">
      <alignment horizontal="left" vertical="center"/>
    </xf>
    <xf numFmtId="0" fontId="12" fillId="2" borderId="0" xfId="1" applyFont="1" applyFill="1" applyAlignment="1">
      <alignment horizontal="center" vertical="center" wrapText="1"/>
    </xf>
    <xf numFmtId="0" fontId="12" fillId="2" borderId="0" xfId="1" applyFont="1" applyFill="1" applyAlignment="1">
      <alignment horizontal="center" vertical="center"/>
    </xf>
    <xf numFmtId="0" fontId="12" fillId="2" borderId="0" xfId="1" applyFont="1" applyFill="1">
      <alignment vertical="center"/>
    </xf>
    <xf numFmtId="0" fontId="12" fillId="2" borderId="0" xfId="1" applyFont="1" applyFill="1" applyAlignment="1">
      <alignment vertical="center" wrapText="1"/>
    </xf>
    <xf numFmtId="0" fontId="13" fillId="0" borderId="6" xfId="1" applyFont="1" applyBorder="1" applyAlignment="1">
      <alignment horizontal="center" vertical="center"/>
    </xf>
    <xf numFmtId="0" fontId="13" fillId="0" borderId="0" xfId="1" applyFont="1">
      <alignment vertical="center"/>
    </xf>
    <xf numFmtId="0" fontId="6" fillId="0" borderId="46" xfId="1" applyFont="1" applyBorder="1" applyAlignment="1">
      <alignment horizontal="center" vertical="center"/>
    </xf>
    <xf numFmtId="0" fontId="6" fillId="0" borderId="30" xfId="1" applyFont="1" applyBorder="1" applyAlignment="1">
      <alignment horizontal="center" vertical="center"/>
    </xf>
    <xf numFmtId="0" fontId="6" fillId="0" borderId="30" xfId="1" applyFont="1" applyBorder="1">
      <alignment vertical="center"/>
    </xf>
    <xf numFmtId="179" fontId="13" fillId="0" borderId="6" xfId="1" applyNumberFormat="1" applyFont="1" applyBorder="1" applyAlignment="1">
      <alignment horizontal="center" vertical="center"/>
    </xf>
    <xf numFmtId="0" fontId="7" fillId="0" borderId="0" xfId="1" applyFont="1" applyAlignment="1">
      <alignment vertical="center" shrinkToFit="1"/>
    </xf>
    <xf numFmtId="0" fontId="2" fillId="0" borderId="5"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14"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vertical="center"/>
    </xf>
    <xf numFmtId="0" fontId="6" fillId="0" borderId="6" xfId="1" applyFont="1" applyBorder="1" applyAlignment="1">
      <alignment horizontal="center" vertical="center" wrapText="1" shrinkToFit="1"/>
    </xf>
    <xf numFmtId="179" fontId="6" fillId="0" borderId="6" xfId="1" applyNumberFormat="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11" xfId="1" applyFont="1" applyBorder="1" applyAlignment="1">
      <alignment horizontal="center" vertical="center"/>
    </xf>
    <xf numFmtId="0" fontId="6" fillId="0" borderId="9" xfId="1" applyFont="1" applyBorder="1" applyAlignment="1">
      <alignment horizontal="center" vertical="center"/>
    </xf>
    <xf numFmtId="0" fontId="6" fillId="0" borderId="7" xfId="1" applyFont="1" applyBorder="1" applyAlignment="1" applyProtection="1">
      <alignment horizontal="center" vertical="center" wrapText="1"/>
      <protection locked="0"/>
    </xf>
    <xf numFmtId="0" fontId="6" fillId="0" borderId="11"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6" fillId="0" borderId="7" xfId="1" applyFont="1" applyBorder="1" applyAlignment="1">
      <alignment horizontal="center" vertical="center" wrapText="1" shrinkToFit="1"/>
    </xf>
    <xf numFmtId="0" fontId="6" fillId="0" borderId="11" xfId="1" applyFont="1" applyBorder="1" applyAlignment="1">
      <alignment horizontal="center" vertical="center" wrapText="1" shrinkToFit="1"/>
    </xf>
    <xf numFmtId="0" fontId="6" fillId="0" borderId="9" xfId="1" applyFont="1" applyBorder="1" applyAlignment="1">
      <alignment horizontal="center" vertical="center" wrapText="1" shrinkToFit="1"/>
    </xf>
    <xf numFmtId="20" fontId="6" fillId="0" borderId="11" xfId="1" applyNumberFormat="1" applyFont="1" applyBorder="1" applyAlignment="1">
      <alignment horizontal="center" vertical="center"/>
    </xf>
    <xf numFmtId="20" fontId="6" fillId="0" borderId="9" xfId="1" applyNumberFormat="1" applyFont="1" applyBorder="1" applyAlignment="1">
      <alignment horizontal="center" vertical="center"/>
    </xf>
    <xf numFmtId="20" fontId="6" fillId="0" borderId="7" xfId="1" applyNumberFormat="1" applyFont="1" applyBorder="1" applyAlignment="1" applyProtection="1">
      <alignment horizontal="center" vertical="center" shrinkToFit="1"/>
      <protection locked="0"/>
    </xf>
    <xf numFmtId="20" fontId="6" fillId="0" borderId="11" xfId="1" applyNumberFormat="1" applyFont="1" applyBorder="1" applyAlignment="1" applyProtection="1">
      <alignment horizontal="center" vertical="center" shrinkToFit="1"/>
      <protection locked="0"/>
    </xf>
    <xf numFmtId="0" fontId="6" fillId="0" borderId="11" xfId="1" applyFont="1" applyBorder="1" applyAlignment="1" applyProtection="1">
      <alignment horizontal="center" vertical="center"/>
      <protection locked="0"/>
    </xf>
    <xf numFmtId="20" fontId="6" fillId="0" borderId="11" xfId="1" applyNumberFormat="1" applyFont="1" applyBorder="1" applyAlignment="1" applyProtection="1">
      <alignment horizontal="center" vertical="center"/>
      <protection locked="0"/>
    </xf>
    <xf numFmtId="20" fontId="6" fillId="0" borderId="9" xfId="1" applyNumberFormat="1" applyFont="1" applyBorder="1" applyAlignment="1" applyProtection="1">
      <alignment horizontal="center" vertical="center"/>
      <protection locked="0"/>
    </xf>
    <xf numFmtId="0" fontId="6" fillId="0" borderId="0" xfId="1" applyFont="1" applyAlignment="1">
      <alignment horizontal="left" vertical="center"/>
    </xf>
    <xf numFmtId="0" fontId="6" fillId="0" borderId="0" xfId="1" applyFont="1" applyAlignment="1">
      <alignment horizontal="left" vertical="center" wrapText="1"/>
    </xf>
    <xf numFmtId="0" fontId="6" fillId="0" borderId="22"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30" xfId="1" applyFont="1" applyBorder="1" applyAlignment="1">
      <alignment horizontal="left" vertical="center"/>
    </xf>
    <xf numFmtId="0" fontId="6" fillId="0" borderId="0" xfId="1" applyFont="1" applyAlignment="1">
      <alignment horizontal="left" vertical="center" wrapText="1" shrinkToFit="1"/>
    </xf>
    <xf numFmtId="0" fontId="6" fillId="0" borderId="39" xfId="1" applyFont="1" applyBorder="1" applyAlignment="1">
      <alignment horizontal="left" vertical="center"/>
    </xf>
    <xf numFmtId="0" fontId="17" fillId="0" borderId="0" xfId="1" applyFont="1" applyAlignment="1">
      <alignment horizontal="left" vertical="center" wrapText="1"/>
    </xf>
    <xf numFmtId="0" fontId="18" fillId="0" borderId="13"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9" fillId="0" borderId="6" xfId="1" applyFont="1" applyBorder="1" applyAlignment="1" applyProtection="1">
      <alignment horizontal="left" vertical="center" shrinkToFit="1"/>
      <protection locked="0"/>
    </xf>
    <xf numFmtId="0" fontId="9" fillId="0" borderId="7" xfId="1" applyFont="1" applyBorder="1" applyAlignment="1" applyProtection="1">
      <alignment horizontal="left" vertical="center" shrinkToFit="1"/>
      <protection locked="0"/>
    </xf>
    <xf numFmtId="178" fontId="2" fillId="0" borderId="29" xfId="1" applyNumberFormat="1" applyFont="1" applyBorder="1" applyAlignment="1">
      <alignment vertical="center" shrinkToFit="1"/>
    </xf>
    <xf numFmtId="178" fontId="2" fillId="0" borderId="11" xfId="1" applyNumberFormat="1" applyFont="1" applyBorder="1" applyAlignment="1">
      <alignment vertical="center" shrinkToFit="1"/>
    </xf>
    <xf numFmtId="178" fontId="2" fillId="0" borderId="9" xfId="1" applyNumberFormat="1" applyFont="1" applyBorder="1" applyAlignment="1">
      <alignment vertical="center" shrinkToFit="1"/>
    </xf>
    <xf numFmtId="176" fontId="2" fillId="0" borderId="7" xfId="1" applyNumberFormat="1" applyFont="1" applyBorder="1" applyAlignment="1">
      <alignment vertical="center" shrinkToFit="1"/>
    </xf>
    <xf numFmtId="176" fontId="2" fillId="0" borderId="11" xfId="1" applyNumberFormat="1" applyFont="1" applyBorder="1" applyAlignment="1">
      <alignment vertical="center" shrinkToFit="1"/>
    </xf>
    <xf numFmtId="176" fontId="2" fillId="0" borderId="9" xfId="1" applyNumberFormat="1" applyFont="1" applyBorder="1" applyAlignment="1">
      <alignment vertical="center" shrinkToFit="1"/>
    </xf>
    <xf numFmtId="178" fontId="2" fillId="0" borderId="47" xfId="1" applyNumberFormat="1" applyFont="1" applyBorder="1" applyAlignment="1">
      <alignment vertical="center" shrinkToFit="1"/>
    </xf>
    <xf numFmtId="178" fontId="2" fillId="0" borderId="48" xfId="1" applyNumberFormat="1" applyFont="1" applyBorder="1" applyAlignment="1">
      <alignment vertical="center" shrinkToFit="1"/>
    </xf>
    <xf numFmtId="178" fontId="2" fillId="0" borderId="44" xfId="1" applyNumberFormat="1" applyFont="1" applyBorder="1" applyAlignment="1">
      <alignment vertical="center" shrinkToFit="1"/>
    </xf>
    <xf numFmtId="0" fontId="2" fillId="0" borderId="2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9"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29" xfId="1" applyFont="1" applyBorder="1" applyAlignment="1" applyProtection="1">
      <alignment horizontal="left" vertical="center" shrinkToFit="1"/>
      <protection locked="0"/>
    </xf>
    <xf numFmtId="0" fontId="9" fillId="0" borderId="11" xfId="1" applyFont="1" applyBorder="1" applyAlignment="1" applyProtection="1">
      <alignment horizontal="left" vertical="center" shrinkToFit="1"/>
      <protection locked="0"/>
    </xf>
    <xf numFmtId="0" fontId="9" fillId="0" borderId="9" xfId="1" applyFont="1" applyBorder="1" applyAlignment="1" applyProtection="1">
      <alignment horizontal="left" vertical="center" shrinkToFit="1"/>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13"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pplyProtection="1">
      <alignment horizontal="center" vertical="center"/>
      <protection locked="0"/>
    </xf>
    <xf numFmtId="0" fontId="2" fillId="0" borderId="18" xfId="1" applyFont="1" applyBorder="1" applyAlignment="1">
      <alignment horizontal="center" vertical="center"/>
    </xf>
    <xf numFmtId="0" fontId="2" fillId="0" borderId="10"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9" xfId="1" applyFont="1" applyBorder="1" applyAlignment="1">
      <alignment horizontal="center" vertical="center"/>
    </xf>
    <xf numFmtId="0" fontId="2" fillId="0" borderId="7"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6" fillId="0" borderId="23" xfId="1" applyFont="1" applyBorder="1" applyAlignment="1">
      <alignment horizontal="center" vertical="center" shrinkToFit="1"/>
    </xf>
    <xf numFmtId="0" fontId="6" fillId="0" borderId="24" xfId="1" applyFont="1" applyBorder="1" applyAlignment="1">
      <alignment horizontal="center" vertical="center" shrinkToFit="1"/>
    </xf>
    <xf numFmtId="0" fontId="6" fillId="0" borderId="25" xfId="1" applyFont="1" applyBorder="1" applyAlignment="1">
      <alignment horizontal="center" vertical="center" shrinkToFit="1"/>
    </xf>
    <xf numFmtId="0" fontId="5" fillId="0" borderId="0" xfId="1" applyFont="1" applyAlignment="1">
      <alignment horizontal="right" vertical="center"/>
    </xf>
    <xf numFmtId="0" fontId="5" fillId="0" borderId="0" xfId="1" applyFont="1" applyAlignment="1" applyProtection="1">
      <alignment horizontal="center" vertical="center"/>
      <protection locked="0"/>
    </xf>
    <xf numFmtId="0" fontId="2" fillId="0" borderId="0" xfId="1" applyFont="1" applyAlignment="1">
      <alignment horizontal="left" vertical="center"/>
    </xf>
    <xf numFmtId="177" fontId="2" fillId="0" borderId="2" xfId="1" applyNumberFormat="1" applyFont="1" applyBorder="1" applyAlignment="1" applyProtection="1">
      <alignment horizontal="center" vertical="center" shrinkToFit="1"/>
      <protection locked="0"/>
    </xf>
    <xf numFmtId="0" fontId="2" fillId="0" borderId="19" xfId="1" applyFont="1" applyBorder="1" applyAlignment="1">
      <alignment horizontal="center" vertical="center" wrapText="1"/>
    </xf>
    <xf numFmtId="0" fontId="2" fillId="0" borderId="7" xfId="1" applyFont="1" applyBorder="1" applyAlignment="1">
      <alignment horizontal="center" vertical="center" wrapText="1"/>
    </xf>
    <xf numFmtId="0" fontId="2" fillId="0" borderId="45" xfId="1" applyFont="1" applyBorder="1" applyAlignment="1" applyProtection="1">
      <alignment horizontal="center" vertical="center" shrinkToFit="1"/>
      <protection locked="0"/>
    </xf>
    <xf numFmtId="0" fontId="2" fillId="0" borderId="44" xfId="1" applyFont="1" applyBorder="1" applyAlignment="1" applyProtection="1">
      <alignment horizontal="center" vertical="center" shrinkToFit="1"/>
      <protection locked="0"/>
    </xf>
    <xf numFmtId="0" fontId="2" fillId="0" borderId="38" xfId="1" applyFont="1" applyBorder="1" applyAlignment="1" applyProtection="1">
      <alignment horizontal="center" vertical="center" shrinkToFit="1"/>
      <protection locked="0"/>
    </xf>
    <xf numFmtId="0" fontId="6" fillId="0" borderId="7" xfId="1" applyFont="1" applyBorder="1" applyAlignment="1">
      <alignment horizontal="center" vertical="center" textRotation="255"/>
    </xf>
    <xf numFmtId="0" fontId="2" fillId="0" borderId="36" xfId="1" applyFont="1" applyBorder="1" applyAlignment="1">
      <alignment horizontal="center" vertical="center" wrapText="1"/>
    </xf>
    <xf numFmtId="0" fontId="2" fillId="0" borderId="36" xfId="1" applyFont="1" applyBorder="1" applyAlignment="1">
      <alignment horizontal="center" vertical="center"/>
    </xf>
    <xf numFmtId="0" fontId="2" fillId="0" borderId="43"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7"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pplyProtection="1">
      <alignment horizontal="center" vertical="center" shrinkToFit="1"/>
      <protection locked="0"/>
    </xf>
    <xf numFmtId="0" fontId="2" fillId="0" borderId="6"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12" xfId="1" applyFont="1" applyBorder="1" applyAlignment="1" applyProtection="1">
      <alignment horizontal="center" vertical="center" shrinkToFit="1"/>
      <protection locked="0"/>
    </xf>
    <xf numFmtId="0" fontId="2" fillId="0" borderId="9" xfId="1" applyFont="1" applyBorder="1" applyAlignment="1">
      <alignment horizontal="center" vertical="center"/>
    </xf>
    <xf numFmtId="0" fontId="9" fillId="0" borderId="45" xfId="1" applyFont="1" applyBorder="1" applyAlignment="1" applyProtection="1">
      <alignment horizontal="left" vertical="center" shrinkToFit="1"/>
      <protection locked="0"/>
    </xf>
    <xf numFmtId="0" fontId="9" fillId="0" borderId="44" xfId="1" applyFont="1" applyBorder="1" applyAlignment="1" applyProtection="1">
      <alignment horizontal="left" vertical="center" shrinkToFit="1"/>
      <protection locked="0"/>
    </xf>
    <xf numFmtId="0" fontId="18" fillId="0" borderId="13" xfId="1" applyFont="1" applyBorder="1" applyAlignment="1" applyProtection="1">
      <alignment horizontal="center" vertical="center" shrinkToFit="1"/>
      <protection locked="0"/>
    </xf>
    <xf numFmtId="0" fontId="18" fillId="0" borderId="2" xfId="1" applyFont="1" applyBorder="1" applyAlignment="1" applyProtection="1">
      <alignment horizontal="center" vertical="center" shrinkToFit="1"/>
      <protection locked="0"/>
    </xf>
    <xf numFmtId="0" fontId="2" fillId="0" borderId="35" xfId="1" applyFont="1" applyBorder="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6" fillId="0" borderId="6" xfId="1" applyFont="1" applyBorder="1" applyAlignment="1">
      <alignment horizontal="center" vertical="center" wrapText="1"/>
    </xf>
    <xf numFmtId="0" fontId="6" fillId="0" borderId="6" xfId="1" applyFont="1" applyBorder="1" applyAlignment="1" applyProtection="1">
      <alignment horizontal="center" vertical="center"/>
      <protection locked="0"/>
    </xf>
    <xf numFmtId="179" fontId="6" fillId="0" borderId="7" xfId="1" applyNumberFormat="1" applyFont="1" applyBorder="1" applyAlignment="1">
      <alignment horizontal="center" vertical="center"/>
    </xf>
    <xf numFmtId="179" fontId="6" fillId="0" borderId="11" xfId="1" applyNumberFormat="1" applyFont="1" applyBorder="1" applyAlignment="1">
      <alignment horizontal="center" vertical="center"/>
    </xf>
    <xf numFmtId="179" fontId="6" fillId="0" borderId="9" xfId="1" applyNumberFormat="1" applyFont="1" applyBorder="1" applyAlignment="1">
      <alignment horizontal="center" vertical="center"/>
    </xf>
    <xf numFmtId="180" fontId="6" fillId="0" borderId="7" xfId="2" applyNumberFormat="1" applyFont="1" applyFill="1" applyBorder="1" applyAlignment="1" applyProtection="1">
      <alignment horizontal="center" vertical="center"/>
    </xf>
    <xf numFmtId="180" fontId="6" fillId="0" borderId="11" xfId="2" applyNumberFormat="1" applyFont="1" applyFill="1" applyBorder="1" applyAlignment="1" applyProtection="1">
      <alignment horizontal="center" vertical="center"/>
    </xf>
    <xf numFmtId="180" fontId="6" fillId="0" borderId="9" xfId="2" applyNumberFormat="1" applyFont="1" applyFill="1" applyBorder="1" applyAlignment="1" applyProtection="1">
      <alignment horizontal="center" vertical="center"/>
    </xf>
    <xf numFmtId="0" fontId="6" fillId="0" borderId="7"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2" fillId="0" borderId="14" xfId="1" applyFont="1" applyBorder="1" applyAlignment="1" applyProtection="1">
      <alignment horizontal="center" vertical="center" shrinkToFit="1"/>
      <protection locked="0"/>
    </xf>
    <xf numFmtId="0" fontId="2" fillId="0" borderId="15" xfId="1" applyFont="1" applyBorder="1" applyAlignment="1" applyProtection="1">
      <alignment horizontal="center" vertical="center" shrinkToFit="1"/>
      <protection locked="0"/>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13" xfId="1" applyFont="1" applyBorder="1" applyAlignment="1" applyProtection="1">
      <alignment horizontal="center" vertical="center" shrinkToFit="1"/>
      <protection locked="0"/>
    </xf>
    <xf numFmtId="0" fontId="12" fillId="2" borderId="0" xfId="1" applyFont="1" applyFill="1" applyAlignment="1">
      <alignment horizontal="center" vertical="center" wrapText="1"/>
    </xf>
    <xf numFmtId="0" fontId="12" fillId="2" borderId="0" xfId="1" applyFont="1" applyFill="1" applyAlignment="1">
      <alignment horizontal="center" vertical="center" wrapText="1" shrinkToFit="1"/>
    </xf>
    <xf numFmtId="0" fontId="12" fillId="2" borderId="0" xfId="1" applyFont="1" applyFill="1" applyAlignment="1">
      <alignment horizontal="center" vertical="center"/>
    </xf>
    <xf numFmtId="179" fontId="12" fillId="2" borderId="0" xfId="1" applyNumberFormat="1" applyFont="1" applyFill="1" applyAlignment="1">
      <alignment horizontal="center" vertical="center"/>
    </xf>
    <xf numFmtId="180" fontId="12" fillId="2" borderId="0" xfId="2" applyNumberFormat="1" applyFont="1" applyFill="1" applyBorder="1" applyAlignment="1" applyProtection="1">
      <alignment horizontal="center" vertical="center"/>
    </xf>
    <xf numFmtId="20" fontId="6" fillId="0" borderId="7" xfId="1" applyNumberFormat="1" applyFont="1" applyBorder="1" applyAlignment="1">
      <alignment horizontal="center" vertical="center" shrinkToFit="1"/>
    </xf>
    <xf numFmtId="20" fontId="6" fillId="0" borderId="11" xfId="1" applyNumberFormat="1" applyFont="1" applyBorder="1" applyAlignment="1">
      <alignment horizontal="center" vertical="center" shrinkToFit="1"/>
    </xf>
    <xf numFmtId="0" fontId="11" fillId="2" borderId="0" xfId="1" applyFont="1" applyFill="1" applyAlignment="1">
      <alignment horizontal="center" vertical="center" wrapText="1"/>
    </xf>
    <xf numFmtId="0" fontId="11" fillId="2" borderId="0" xfId="1" applyFont="1" applyFill="1" applyAlignment="1">
      <alignment horizontal="center" vertical="center" wrapText="1" shrinkToFit="1"/>
    </xf>
    <xf numFmtId="0" fontId="11" fillId="2" borderId="0" xfId="1" applyFont="1" applyFill="1" applyAlignment="1">
      <alignment horizontal="center" vertical="center"/>
    </xf>
    <xf numFmtId="179" fontId="11" fillId="2" borderId="0" xfId="1" applyNumberFormat="1" applyFont="1" applyFill="1" applyAlignment="1">
      <alignment horizontal="center" vertical="center"/>
    </xf>
    <xf numFmtId="0" fontId="6" fillId="0" borderId="6" xfId="1" applyFont="1" applyBorder="1" applyAlignment="1">
      <alignment horizontal="center" vertical="center" shrinkToFit="1"/>
    </xf>
  </cellXfs>
  <cellStyles count="3">
    <cellStyle name="パーセント" xfId="2" builtinId="5"/>
    <cellStyle name="標準" xfId="0" builtinId="0"/>
    <cellStyle name="標準_③-２加算様式（就労）" xfId="1"/>
  </cellStyles>
  <dxfs count="85">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3"/>
    <pageSetUpPr fitToPage="1"/>
  </sheetPr>
  <dimension ref="A1:BU36"/>
  <sheetViews>
    <sheetView showGridLines="0" tabSelected="1" view="pageBreakPreview" zoomScaleNormal="100" zoomScaleSheetLayoutView="100" workbookViewId="0">
      <selection activeCell="AL2" sqref="AL2:AM2"/>
    </sheetView>
  </sheetViews>
  <sheetFormatPr defaultColWidth="9" defaultRowHeight="21" customHeight="1"/>
  <cols>
    <col min="1" max="2" width="3.5" style="10" customWidth="1"/>
    <col min="3" max="6" width="2.625" style="15" customWidth="1"/>
    <col min="7" max="20" width="2.625" style="10" customWidth="1"/>
    <col min="21" max="48" width="2.875" style="10" customWidth="1"/>
    <col min="49" max="66" width="2.625" style="10" customWidth="1"/>
    <col min="67" max="73" width="7.875" style="10" customWidth="1"/>
    <col min="74" max="78" width="6.25" style="10" customWidth="1"/>
    <col min="79" max="16384" width="9" style="10"/>
  </cols>
  <sheetData>
    <row r="1" spans="1:63" ht="21" customHeight="1">
      <c r="A1" s="146" t="s">
        <v>143</v>
      </c>
      <c r="B1" s="146"/>
      <c r="C1" s="146"/>
      <c r="D1" s="146"/>
      <c r="E1" s="146"/>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row>
    <row r="2" spans="1:63" ht="21" customHeight="1">
      <c r="C2" s="144" t="s">
        <v>24</v>
      </c>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9"/>
      <c r="AJ2" s="11" t="s">
        <v>26</v>
      </c>
      <c r="AK2" s="11"/>
      <c r="AL2" s="145"/>
      <c r="AM2" s="145"/>
      <c r="AN2" s="9" t="s">
        <v>25</v>
      </c>
      <c r="AO2" s="145"/>
      <c r="AP2" s="145"/>
      <c r="AQ2" s="12" t="s">
        <v>27</v>
      </c>
      <c r="AR2" s="12"/>
      <c r="AS2" s="12"/>
      <c r="AZ2" s="9"/>
      <c r="BA2" s="9"/>
      <c r="BB2" s="9"/>
      <c r="BC2" s="9"/>
      <c r="BD2" s="9"/>
      <c r="BE2" s="9"/>
    </row>
    <row r="3" spans="1:63" ht="21" customHeight="1" thickBot="1">
      <c r="C3" s="10"/>
      <c r="D3" s="10"/>
      <c r="E3" s="10"/>
      <c r="F3" s="10"/>
    </row>
    <row r="4" spans="1:63" ht="21" customHeight="1" thickBot="1">
      <c r="B4" s="129" t="s">
        <v>35</v>
      </c>
      <c r="C4" s="130"/>
      <c r="D4" s="130"/>
      <c r="E4" s="130"/>
      <c r="F4" s="130"/>
      <c r="G4" s="130"/>
      <c r="H4" s="131"/>
      <c r="I4" s="132"/>
      <c r="J4" s="124"/>
      <c r="K4" s="124"/>
      <c r="L4" s="124"/>
      <c r="M4" s="124"/>
      <c r="N4" s="124"/>
      <c r="O4" s="124"/>
      <c r="P4" s="124"/>
      <c r="Q4" s="124"/>
      <c r="R4" s="124"/>
      <c r="S4" s="124"/>
      <c r="T4" s="124"/>
      <c r="U4" s="124"/>
      <c r="V4" s="124"/>
      <c r="W4" s="124"/>
      <c r="X4" s="124"/>
      <c r="Y4" s="124"/>
      <c r="Z4" s="124"/>
      <c r="AA4" s="125"/>
      <c r="AB4" s="126" t="s">
        <v>34</v>
      </c>
      <c r="AC4" s="127"/>
      <c r="AD4" s="127"/>
      <c r="AE4" s="127"/>
      <c r="AF4" s="127"/>
      <c r="AG4" s="127"/>
      <c r="AH4" s="127"/>
      <c r="AI4" s="126"/>
      <c r="AJ4" s="127"/>
      <c r="AK4" s="128"/>
      <c r="AL4" s="126" t="s">
        <v>37</v>
      </c>
      <c r="AM4" s="127"/>
      <c r="AN4" s="127"/>
      <c r="AO4" s="128"/>
      <c r="AP4" s="124"/>
      <c r="AQ4" s="124"/>
      <c r="AR4" s="124"/>
      <c r="AS4" s="124"/>
      <c r="AT4" s="124"/>
      <c r="AU4" s="124"/>
      <c r="AV4" s="125"/>
      <c r="AW4" s="126" t="s">
        <v>36</v>
      </c>
      <c r="AX4" s="127"/>
      <c r="AY4" s="128"/>
      <c r="AZ4" s="147"/>
      <c r="BA4" s="147"/>
      <c r="BB4" s="147"/>
      <c r="BC4" s="147"/>
      <c r="BD4" s="147"/>
      <c r="BE4" s="147"/>
      <c r="BF4" s="174" t="s">
        <v>90</v>
      </c>
      <c r="BG4" s="155"/>
      <c r="BH4" s="155"/>
      <c r="BI4" s="155"/>
      <c r="BJ4" s="155"/>
      <c r="BK4" s="161"/>
    </row>
    <row r="5" spans="1:63" ht="21" customHeight="1" thickBot="1">
      <c r="B5" s="129" t="s">
        <v>0</v>
      </c>
      <c r="C5" s="130"/>
      <c r="D5" s="130"/>
      <c r="E5" s="130"/>
      <c r="F5" s="130"/>
      <c r="G5" s="130"/>
      <c r="H5" s="131"/>
      <c r="I5" s="8" t="s">
        <v>38</v>
      </c>
      <c r="J5" s="124"/>
      <c r="K5" s="124"/>
      <c r="L5" s="124"/>
      <c r="M5" s="124"/>
      <c r="N5" s="124"/>
      <c r="O5" s="124"/>
      <c r="P5" s="124"/>
      <c r="Q5" s="124"/>
      <c r="R5" s="124"/>
      <c r="S5" s="124"/>
      <c r="T5" s="125"/>
      <c r="U5" s="16" t="s">
        <v>39</v>
      </c>
      <c r="V5" s="124"/>
      <c r="W5" s="124"/>
      <c r="X5" s="124"/>
      <c r="Y5" s="124"/>
      <c r="Z5" s="124"/>
      <c r="AA5" s="124"/>
      <c r="AB5" s="124"/>
      <c r="AC5" s="124"/>
      <c r="AD5" s="124"/>
      <c r="AE5" s="124"/>
      <c r="AF5" s="125"/>
      <c r="AG5" s="8" t="s">
        <v>40</v>
      </c>
      <c r="AH5" s="124"/>
      <c r="AI5" s="124"/>
      <c r="AJ5" s="124"/>
      <c r="AK5" s="124"/>
      <c r="AL5" s="124"/>
      <c r="AM5" s="124"/>
      <c r="AN5" s="124"/>
      <c r="AO5" s="124"/>
      <c r="AP5" s="124"/>
      <c r="AQ5" s="124"/>
      <c r="AR5" s="124"/>
      <c r="AS5" s="124"/>
      <c r="AT5" s="8" t="s">
        <v>41</v>
      </c>
      <c r="AU5" s="124"/>
      <c r="AV5" s="124"/>
      <c r="AW5" s="124"/>
      <c r="AX5" s="124"/>
      <c r="AY5" s="124"/>
      <c r="AZ5" s="124"/>
      <c r="BA5" s="124"/>
      <c r="BB5" s="124"/>
      <c r="BC5" s="124"/>
      <c r="BD5" s="124"/>
      <c r="BE5" s="125"/>
      <c r="BF5" s="175"/>
      <c r="BG5" s="176"/>
      <c r="BH5" s="176"/>
      <c r="BI5" s="176"/>
      <c r="BJ5" s="176"/>
      <c r="BK5" s="177"/>
    </row>
    <row r="6" spans="1:63" ht="21" customHeight="1">
      <c r="A6" s="153" t="s">
        <v>79</v>
      </c>
      <c r="B6" s="141" t="s">
        <v>23</v>
      </c>
      <c r="C6" s="133" t="s">
        <v>1</v>
      </c>
      <c r="D6" s="134"/>
      <c r="E6" s="134"/>
      <c r="F6" s="134"/>
      <c r="G6" s="134"/>
      <c r="H6" s="134"/>
      <c r="I6" s="115" t="s">
        <v>2</v>
      </c>
      <c r="J6" s="115"/>
      <c r="K6" s="115"/>
      <c r="L6" s="115"/>
      <c r="M6" s="115"/>
      <c r="N6" s="134" t="s">
        <v>3</v>
      </c>
      <c r="O6" s="134"/>
      <c r="P6" s="134"/>
      <c r="Q6" s="134"/>
      <c r="R6" s="134"/>
      <c r="S6" s="134"/>
      <c r="T6" s="137"/>
      <c r="U6" s="133" t="s">
        <v>4</v>
      </c>
      <c r="V6" s="134"/>
      <c r="W6" s="134"/>
      <c r="X6" s="134"/>
      <c r="Y6" s="134"/>
      <c r="Z6" s="134"/>
      <c r="AA6" s="139"/>
      <c r="AB6" s="140" t="s">
        <v>5</v>
      </c>
      <c r="AC6" s="134"/>
      <c r="AD6" s="134"/>
      <c r="AE6" s="134"/>
      <c r="AF6" s="134"/>
      <c r="AG6" s="134"/>
      <c r="AH6" s="137"/>
      <c r="AI6" s="133" t="s">
        <v>6</v>
      </c>
      <c r="AJ6" s="134"/>
      <c r="AK6" s="134"/>
      <c r="AL6" s="134"/>
      <c r="AM6" s="134"/>
      <c r="AN6" s="134"/>
      <c r="AO6" s="139"/>
      <c r="AP6" s="133" t="s">
        <v>7</v>
      </c>
      <c r="AQ6" s="134"/>
      <c r="AR6" s="134"/>
      <c r="AS6" s="134"/>
      <c r="AT6" s="134"/>
      <c r="AU6" s="134"/>
      <c r="AV6" s="139"/>
      <c r="AW6" s="114" t="s">
        <v>8</v>
      </c>
      <c r="AX6" s="115"/>
      <c r="AY6" s="115"/>
      <c r="AZ6" s="115" t="s">
        <v>9</v>
      </c>
      <c r="BA6" s="115"/>
      <c r="BB6" s="115"/>
      <c r="BC6" s="115" t="s">
        <v>10</v>
      </c>
      <c r="BD6" s="115"/>
      <c r="BE6" s="148"/>
      <c r="BF6" s="156" t="s">
        <v>81</v>
      </c>
      <c r="BG6" s="157"/>
      <c r="BH6" s="154" t="s">
        <v>80</v>
      </c>
      <c r="BI6" s="155"/>
      <c r="BJ6" s="154" t="s">
        <v>122</v>
      </c>
      <c r="BK6" s="161"/>
    </row>
    <row r="7" spans="1:63" ht="21" customHeight="1">
      <c r="A7" s="153"/>
      <c r="B7" s="142"/>
      <c r="C7" s="135"/>
      <c r="D7" s="136"/>
      <c r="E7" s="136"/>
      <c r="F7" s="136"/>
      <c r="G7" s="136"/>
      <c r="H7" s="136"/>
      <c r="I7" s="117"/>
      <c r="J7" s="117"/>
      <c r="K7" s="117"/>
      <c r="L7" s="117"/>
      <c r="M7" s="117"/>
      <c r="N7" s="136"/>
      <c r="O7" s="136"/>
      <c r="P7" s="136"/>
      <c r="Q7" s="136"/>
      <c r="R7" s="136"/>
      <c r="S7" s="136"/>
      <c r="T7" s="138"/>
      <c r="U7" s="5">
        <v>1</v>
      </c>
      <c r="V7" s="26">
        <v>2</v>
      </c>
      <c r="W7" s="26">
        <v>3</v>
      </c>
      <c r="X7" s="26">
        <v>4</v>
      </c>
      <c r="Y7" s="26">
        <v>5</v>
      </c>
      <c r="Z7" s="26">
        <v>6</v>
      </c>
      <c r="AA7" s="27">
        <v>7</v>
      </c>
      <c r="AB7" s="28">
        <v>8</v>
      </c>
      <c r="AC7" s="26">
        <v>9</v>
      </c>
      <c r="AD7" s="26">
        <v>10</v>
      </c>
      <c r="AE7" s="26">
        <v>11</v>
      </c>
      <c r="AF7" s="26">
        <v>12</v>
      </c>
      <c r="AG7" s="26">
        <v>13</v>
      </c>
      <c r="AH7" s="29">
        <v>14</v>
      </c>
      <c r="AI7" s="5">
        <v>15</v>
      </c>
      <c r="AJ7" s="26">
        <v>16</v>
      </c>
      <c r="AK7" s="26">
        <v>17</v>
      </c>
      <c r="AL7" s="26">
        <v>18</v>
      </c>
      <c r="AM7" s="26">
        <v>19</v>
      </c>
      <c r="AN7" s="26">
        <v>20</v>
      </c>
      <c r="AO7" s="27">
        <v>21</v>
      </c>
      <c r="AP7" s="5">
        <v>22</v>
      </c>
      <c r="AQ7" s="26">
        <v>23</v>
      </c>
      <c r="AR7" s="26">
        <v>24</v>
      </c>
      <c r="AS7" s="26">
        <v>25</v>
      </c>
      <c r="AT7" s="26">
        <v>26</v>
      </c>
      <c r="AU7" s="26">
        <v>27</v>
      </c>
      <c r="AV7" s="27">
        <v>28</v>
      </c>
      <c r="AW7" s="116"/>
      <c r="AX7" s="117"/>
      <c r="AY7" s="117"/>
      <c r="AZ7" s="117"/>
      <c r="BA7" s="117"/>
      <c r="BB7" s="117"/>
      <c r="BC7" s="117"/>
      <c r="BD7" s="117"/>
      <c r="BE7" s="149"/>
      <c r="BF7" s="158"/>
      <c r="BG7" s="159"/>
      <c r="BH7" s="136"/>
      <c r="BI7" s="136"/>
      <c r="BJ7" s="136"/>
      <c r="BK7" s="162"/>
    </row>
    <row r="8" spans="1:63" ht="21" customHeight="1">
      <c r="A8" s="153"/>
      <c r="B8" s="143"/>
      <c r="C8" s="135"/>
      <c r="D8" s="136"/>
      <c r="E8" s="136"/>
      <c r="F8" s="136"/>
      <c r="G8" s="136"/>
      <c r="H8" s="136"/>
      <c r="I8" s="117"/>
      <c r="J8" s="117"/>
      <c r="K8" s="117"/>
      <c r="L8" s="117"/>
      <c r="M8" s="117"/>
      <c r="N8" s="136"/>
      <c r="O8" s="136"/>
      <c r="P8" s="136"/>
      <c r="Q8" s="136"/>
      <c r="R8" s="136"/>
      <c r="S8" s="136"/>
      <c r="T8" s="138"/>
      <c r="U8" s="48" t="s">
        <v>156</v>
      </c>
      <c r="V8" s="2" t="str">
        <f>IF(U8="日","月",IF(U8="月","火",IF(U8="火","水",IF(U8="水","木",IF(U8="木","金",IF(U8="金","土",IF(U8="土","日","")))))))</f>
        <v/>
      </c>
      <c r="W8" s="2" t="str">
        <f t="shared" ref="W8:AV8" si="0">IF(V8="日","月",IF(V8="月","火",IF(V8="火","水",IF(V8="水","木",IF(V8="木","金",IF(V8="金","土",IF(V8="土","日","")))))))</f>
        <v/>
      </c>
      <c r="X8" s="2" t="str">
        <f>IF(W8="日","月",IF(W8="月","火",IF(W8="火","水",IF(W8="水","木",IF(W8="木","金",IF(W8="金","土",IF(W8="土","日","")))))))</f>
        <v/>
      </c>
      <c r="Y8" s="2" t="str">
        <f t="shared" si="0"/>
        <v/>
      </c>
      <c r="Z8" s="2" t="str">
        <f t="shared" si="0"/>
        <v/>
      </c>
      <c r="AA8" s="3" t="str">
        <f t="shared" si="0"/>
        <v/>
      </c>
      <c r="AB8" s="7" t="str">
        <f t="shared" si="0"/>
        <v/>
      </c>
      <c r="AC8" s="2" t="str">
        <f t="shared" si="0"/>
        <v/>
      </c>
      <c r="AD8" s="2" t="str">
        <f t="shared" si="0"/>
        <v/>
      </c>
      <c r="AE8" s="2" t="str">
        <f t="shared" si="0"/>
        <v/>
      </c>
      <c r="AF8" s="2" t="str">
        <f t="shared" si="0"/>
        <v/>
      </c>
      <c r="AG8" s="2" t="str">
        <f t="shared" si="0"/>
        <v/>
      </c>
      <c r="AH8" s="4" t="str">
        <f t="shared" si="0"/>
        <v/>
      </c>
      <c r="AI8" s="1" t="str">
        <f t="shared" si="0"/>
        <v/>
      </c>
      <c r="AJ8" s="2" t="str">
        <f t="shared" si="0"/>
        <v/>
      </c>
      <c r="AK8" s="2" t="str">
        <f t="shared" si="0"/>
        <v/>
      </c>
      <c r="AL8" s="2" t="str">
        <f t="shared" si="0"/>
        <v/>
      </c>
      <c r="AM8" s="2" t="str">
        <f t="shared" si="0"/>
        <v/>
      </c>
      <c r="AN8" s="2" t="str">
        <f t="shared" si="0"/>
        <v/>
      </c>
      <c r="AO8" s="3" t="str">
        <f t="shared" si="0"/>
        <v/>
      </c>
      <c r="AP8" s="1" t="str">
        <f t="shared" si="0"/>
        <v/>
      </c>
      <c r="AQ8" s="2" t="str">
        <f t="shared" si="0"/>
        <v/>
      </c>
      <c r="AR8" s="2" t="str">
        <f t="shared" si="0"/>
        <v/>
      </c>
      <c r="AS8" s="2" t="str">
        <f t="shared" si="0"/>
        <v/>
      </c>
      <c r="AT8" s="2" t="str">
        <f t="shared" si="0"/>
        <v/>
      </c>
      <c r="AU8" s="2" t="str">
        <f t="shared" si="0"/>
        <v/>
      </c>
      <c r="AV8" s="3" t="str">
        <f t="shared" si="0"/>
        <v/>
      </c>
      <c r="AW8" s="116"/>
      <c r="AX8" s="117"/>
      <c r="AY8" s="117"/>
      <c r="AZ8" s="117"/>
      <c r="BA8" s="117"/>
      <c r="BB8" s="117"/>
      <c r="BC8" s="117"/>
      <c r="BD8" s="117"/>
      <c r="BE8" s="149"/>
      <c r="BF8" s="160"/>
      <c r="BG8" s="114"/>
      <c r="BH8" s="136"/>
      <c r="BI8" s="136"/>
      <c r="BJ8" s="136"/>
      <c r="BK8" s="162"/>
    </row>
    <row r="9" spans="1:63" ht="21" customHeight="1">
      <c r="A9" s="153"/>
      <c r="B9" s="13"/>
      <c r="C9" s="118" t="s">
        <v>46</v>
      </c>
      <c r="D9" s="119"/>
      <c r="E9" s="119"/>
      <c r="F9" s="119"/>
      <c r="G9" s="119"/>
      <c r="H9" s="119"/>
      <c r="I9" s="119"/>
      <c r="J9" s="119"/>
      <c r="K9" s="119"/>
      <c r="L9" s="119"/>
      <c r="M9" s="119"/>
      <c r="N9" s="119"/>
      <c r="O9" s="119"/>
      <c r="P9" s="119"/>
      <c r="Q9" s="119"/>
      <c r="R9" s="119"/>
      <c r="S9" s="119"/>
      <c r="T9" s="120"/>
      <c r="U9" s="48"/>
      <c r="V9" s="30"/>
      <c r="W9" s="30"/>
      <c r="X9" s="30"/>
      <c r="Y9" s="30"/>
      <c r="Z9" s="46"/>
      <c r="AA9" s="31"/>
      <c r="AB9" s="48"/>
      <c r="AC9" s="30"/>
      <c r="AD9" s="30"/>
      <c r="AE9" s="30"/>
      <c r="AF9" s="30"/>
      <c r="AG9" s="46"/>
      <c r="AH9" s="31"/>
      <c r="AI9" s="48"/>
      <c r="AJ9" s="30"/>
      <c r="AK9" s="30"/>
      <c r="AL9" s="30"/>
      <c r="AM9" s="30"/>
      <c r="AN9" s="46"/>
      <c r="AO9" s="31"/>
      <c r="AP9" s="48"/>
      <c r="AQ9" s="30"/>
      <c r="AR9" s="30"/>
      <c r="AS9" s="30"/>
      <c r="AT9" s="30"/>
      <c r="AU9" s="46"/>
      <c r="AV9" s="31"/>
      <c r="AW9" s="17"/>
      <c r="AX9" s="17"/>
      <c r="AY9" s="6"/>
      <c r="AZ9" s="18"/>
      <c r="BA9" s="17"/>
      <c r="BB9" s="6"/>
      <c r="BC9" s="18"/>
      <c r="BD9" s="17"/>
      <c r="BE9" s="17"/>
      <c r="BF9" s="118"/>
      <c r="BG9" s="169"/>
      <c r="BH9" s="138"/>
      <c r="BI9" s="169"/>
      <c r="BJ9" s="138"/>
      <c r="BK9" s="120"/>
    </row>
    <row r="10" spans="1:63" ht="21" customHeight="1">
      <c r="A10" s="35"/>
      <c r="B10" s="36">
        <v>1</v>
      </c>
      <c r="C10" s="121"/>
      <c r="D10" s="122"/>
      <c r="E10" s="122"/>
      <c r="F10" s="123"/>
      <c r="G10" s="104"/>
      <c r="H10" s="123"/>
      <c r="I10" s="103"/>
      <c r="J10" s="103"/>
      <c r="K10" s="103"/>
      <c r="L10" s="103"/>
      <c r="M10" s="103"/>
      <c r="N10" s="103"/>
      <c r="O10" s="103"/>
      <c r="P10" s="103"/>
      <c r="Q10" s="103"/>
      <c r="R10" s="103"/>
      <c r="S10" s="103"/>
      <c r="T10" s="104"/>
      <c r="U10" s="48"/>
      <c r="V10" s="30"/>
      <c r="W10" s="30"/>
      <c r="X10" s="30"/>
      <c r="Y10" s="30"/>
      <c r="Z10" s="30"/>
      <c r="AA10" s="31"/>
      <c r="AB10" s="63"/>
      <c r="AC10" s="30"/>
      <c r="AD10" s="30"/>
      <c r="AE10" s="30"/>
      <c r="AF10" s="30"/>
      <c r="AG10" s="30"/>
      <c r="AH10" s="64"/>
      <c r="AI10" s="63"/>
      <c r="AJ10" s="30"/>
      <c r="AK10" s="30"/>
      <c r="AL10" s="30"/>
      <c r="AM10" s="30"/>
      <c r="AN10" s="30"/>
      <c r="AO10" s="64"/>
      <c r="AP10" s="63"/>
      <c r="AQ10" s="30"/>
      <c r="AR10" s="30"/>
      <c r="AS10" s="30"/>
      <c r="AT10" s="30"/>
      <c r="AU10" s="30"/>
      <c r="AV10" s="64"/>
      <c r="AW10" s="106">
        <f>COUNTIF(U10:AV10,"①")*$J$32+COUNTIF(U10:AV10,"②")*$X$32+COUNTIF(U10:AV10,"③")*$AL$32+COUNTIF(U10:AV10,"④")*$J$34+COUNTIF(U10:AV10,"⑤")*$X$34+COUNTIF(U10:AV10,"⑥")*$AL$34+COUNTIF(U10:AV10,"⑦")*$J$36+COUNTIF(U10:AV10,"⑧")*$X$36+COUNTIF(U10:AV10,"⑨")*$AL$36</f>
        <v>0</v>
      </c>
      <c r="AX10" s="106"/>
      <c r="AY10" s="107"/>
      <c r="AZ10" s="108">
        <f>ROUNDDOWN(AW10/4,1)</f>
        <v>0</v>
      </c>
      <c r="BA10" s="109"/>
      <c r="BB10" s="110"/>
      <c r="BC10" s="108">
        <f>ROUNDDOWN(AZ10/$AW$20,1)</f>
        <v>0</v>
      </c>
      <c r="BD10" s="109"/>
      <c r="BE10" s="109"/>
      <c r="BF10" s="163" t="s">
        <v>82</v>
      </c>
      <c r="BG10" s="164"/>
      <c r="BH10" s="164"/>
      <c r="BI10" s="164"/>
      <c r="BJ10" s="164"/>
      <c r="BK10" s="165"/>
    </row>
    <row r="11" spans="1:63" ht="21" customHeight="1">
      <c r="A11" s="35"/>
      <c r="B11" s="36">
        <f>B10+1</f>
        <v>2</v>
      </c>
      <c r="C11" s="121"/>
      <c r="D11" s="122"/>
      <c r="E11" s="122"/>
      <c r="F11" s="123"/>
      <c r="G11" s="104"/>
      <c r="H11" s="123"/>
      <c r="I11" s="103"/>
      <c r="J11" s="103"/>
      <c r="K11" s="103"/>
      <c r="L11" s="103"/>
      <c r="M11" s="103"/>
      <c r="N11" s="103"/>
      <c r="O11" s="103"/>
      <c r="P11" s="103"/>
      <c r="Q11" s="103"/>
      <c r="R11" s="103"/>
      <c r="S11" s="103"/>
      <c r="T11" s="104"/>
      <c r="U11" s="63"/>
      <c r="V11" s="30"/>
      <c r="W11" s="30"/>
      <c r="X11" s="30"/>
      <c r="Y11" s="30"/>
      <c r="Z11" s="30"/>
      <c r="AA11" s="64"/>
      <c r="AB11" s="63"/>
      <c r="AC11" s="30"/>
      <c r="AD11" s="30"/>
      <c r="AE11" s="30"/>
      <c r="AF11" s="30"/>
      <c r="AG11" s="30"/>
      <c r="AH11" s="64"/>
      <c r="AI11" s="63"/>
      <c r="AJ11" s="30"/>
      <c r="AK11" s="30"/>
      <c r="AL11" s="30"/>
      <c r="AM11" s="30"/>
      <c r="AN11" s="30"/>
      <c r="AO11" s="64"/>
      <c r="AP11" s="63"/>
      <c r="AQ11" s="30"/>
      <c r="AR11" s="30"/>
      <c r="AS11" s="30"/>
      <c r="AT11" s="30"/>
      <c r="AU11" s="30"/>
      <c r="AV11" s="64"/>
      <c r="AW11" s="105">
        <f t="shared" ref="AW11:AW19" si="1">COUNTIF(U11:AV11,"①")*$J$32+COUNTIF(U11:AV11,"②")*$X$32+COUNTIF(U11:AV11,"③")*$AL$32+COUNTIF(U11:AV11,"④")*$J$34+COUNTIF(U11:AV11,"⑤")*$X$34+COUNTIF(U11:AV11,"⑥")*$AL$34+COUNTIF(U11:AV11,"⑦")*$J$36+COUNTIF(U11:AV11,"⑧")*$X$36+COUNTIF(U11:AV11,"⑨")*$AL$36</f>
        <v>0</v>
      </c>
      <c r="AX11" s="106"/>
      <c r="AY11" s="107"/>
      <c r="AZ11" s="108">
        <f t="shared" ref="AZ11:AZ19" si="2">ROUNDDOWN(AW11/4,1)</f>
        <v>0</v>
      </c>
      <c r="BA11" s="109"/>
      <c r="BB11" s="110"/>
      <c r="BC11" s="108">
        <f t="shared" ref="BC11:BC19" si="3">ROUNDDOWN(AZ11/$AW$20,1)</f>
        <v>0</v>
      </c>
      <c r="BD11" s="109"/>
      <c r="BE11" s="109"/>
      <c r="BF11" s="163" t="s">
        <v>82</v>
      </c>
      <c r="BG11" s="164"/>
      <c r="BH11" s="166"/>
      <c r="BI11" s="167"/>
      <c r="BJ11" s="166"/>
      <c r="BK11" s="168"/>
    </row>
    <row r="12" spans="1:63" ht="21" customHeight="1">
      <c r="A12" s="35"/>
      <c r="B12" s="36">
        <f t="shared" ref="B12:B19" si="4">B11+1</f>
        <v>3</v>
      </c>
      <c r="C12" s="121"/>
      <c r="D12" s="122"/>
      <c r="E12" s="122"/>
      <c r="F12" s="123"/>
      <c r="G12" s="104"/>
      <c r="H12" s="123"/>
      <c r="I12" s="103"/>
      <c r="J12" s="103"/>
      <c r="K12" s="103"/>
      <c r="L12" s="103"/>
      <c r="M12" s="103"/>
      <c r="N12" s="103"/>
      <c r="O12" s="103"/>
      <c r="P12" s="103"/>
      <c r="Q12" s="103"/>
      <c r="R12" s="103"/>
      <c r="S12" s="103"/>
      <c r="T12" s="104"/>
      <c r="U12" s="63"/>
      <c r="V12" s="30"/>
      <c r="W12" s="30"/>
      <c r="X12" s="30"/>
      <c r="Y12" s="30"/>
      <c r="Z12" s="30"/>
      <c r="AA12" s="64"/>
      <c r="AB12" s="63"/>
      <c r="AC12" s="30"/>
      <c r="AD12" s="30"/>
      <c r="AE12" s="30"/>
      <c r="AF12" s="30"/>
      <c r="AG12" s="30"/>
      <c r="AH12" s="64"/>
      <c r="AI12" s="63"/>
      <c r="AJ12" s="30"/>
      <c r="AK12" s="30"/>
      <c r="AL12" s="30"/>
      <c r="AM12" s="30"/>
      <c r="AN12" s="30"/>
      <c r="AO12" s="64"/>
      <c r="AP12" s="63"/>
      <c r="AQ12" s="30"/>
      <c r="AR12" s="30"/>
      <c r="AS12" s="30"/>
      <c r="AT12" s="30"/>
      <c r="AU12" s="30"/>
      <c r="AV12" s="64"/>
      <c r="AW12" s="105">
        <f t="shared" si="1"/>
        <v>0</v>
      </c>
      <c r="AX12" s="106"/>
      <c r="AY12" s="107"/>
      <c r="AZ12" s="108">
        <f t="shared" si="2"/>
        <v>0</v>
      </c>
      <c r="BA12" s="109"/>
      <c r="BB12" s="110"/>
      <c r="BC12" s="108">
        <f t="shared" si="3"/>
        <v>0</v>
      </c>
      <c r="BD12" s="109"/>
      <c r="BE12" s="109"/>
      <c r="BF12" s="163" t="s">
        <v>82</v>
      </c>
      <c r="BG12" s="164"/>
      <c r="BH12" s="166"/>
      <c r="BI12" s="167"/>
      <c r="BJ12" s="166"/>
      <c r="BK12" s="168"/>
    </row>
    <row r="13" spans="1:63" ht="21" customHeight="1">
      <c r="A13" s="35"/>
      <c r="B13" s="36">
        <f t="shared" si="4"/>
        <v>4</v>
      </c>
      <c r="C13" s="121"/>
      <c r="D13" s="122"/>
      <c r="E13" s="122"/>
      <c r="F13" s="123"/>
      <c r="G13" s="104"/>
      <c r="H13" s="123"/>
      <c r="I13" s="103"/>
      <c r="J13" s="103"/>
      <c r="K13" s="103"/>
      <c r="L13" s="103"/>
      <c r="M13" s="103"/>
      <c r="N13" s="103"/>
      <c r="O13" s="103"/>
      <c r="P13" s="103"/>
      <c r="Q13" s="103"/>
      <c r="R13" s="103"/>
      <c r="S13" s="103"/>
      <c r="T13" s="104"/>
      <c r="U13" s="63"/>
      <c r="V13" s="30"/>
      <c r="W13" s="30"/>
      <c r="X13" s="30"/>
      <c r="Y13" s="30"/>
      <c r="Z13" s="30"/>
      <c r="AA13" s="64"/>
      <c r="AB13" s="63"/>
      <c r="AC13" s="30"/>
      <c r="AD13" s="30"/>
      <c r="AE13" s="30"/>
      <c r="AF13" s="30"/>
      <c r="AG13" s="30"/>
      <c r="AH13" s="64"/>
      <c r="AI13" s="63"/>
      <c r="AJ13" s="30"/>
      <c r="AK13" s="30"/>
      <c r="AL13" s="30"/>
      <c r="AM13" s="30"/>
      <c r="AN13" s="30"/>
      <c r="AO13" s="64"/>
      <c r="AP13" s="63"/>
      <c r="AQ13" s="30"/>
      <c r="AR13" s="30"/>
      <c r="AS13" s="30"/>
      <c r="AT13" s="30"/>
      <c r="AU13" s="30"/>
      <c r="AV13" s="64"/>
      <c r="AW13" s="105">
        <f t="shared" si="1"/>
        <v>0</v>
      </c>
      <c r="AX13" s="106"/>
      <c r="AY13" s="107"/>
      <c r="AZ13" s="108">
        <f t="shared" si="2"/>
        <v>0</v>
      </c>
      <c r="BA13" s="109"/>
      <c r="BB13" s="110"/>
      <c r="BC13" s="108">
        <f t="shared" si="3"/>
        <v>0</v>
      </c>
      <c r="BD13" s="109"/>
      <c r="BE13" s="109"/>
      <c r="BF13" s="163"/>
      <c r="BG13" s="164"/>
      <c r="BH13" s="166"/>
      <c r="BI13" s="167"/>
      <c r="BJ13" s="166"/>
      <c r="BK13" s="168"/>
    </row>
    <row r="14" spans="1:63" ht="21" customHeight="1">
      <c r="A14" s="35"/>
      <c r="B14" s="36">
        <f t="shared" si="4"/>
        <v>5</v>
      </c>
      <c r="C14" s="121"/>
      <c r="D14" s="122"/>
      <c r="E14" s="122"/>
      <c r="F14" s="123"/>
      <c r="G14" s="104"/>
      <c r="H14" s="123"/>
      <c r="I14" s="103"/>
      <c r="J14" s="103"/>
      <c r="K14" s="103"/>
      <c r="L14" s="103"/>
      <c r="M14" s="103"/>
      <c r="N14" s="103"/>
      <c r="O14" s="103"/>
      <c r="P14" s="103"/>
      <c r="Q14" s="103"/>
      <c r="R14" s="103"/>
      <c r="S14" s="103"/>
      <c r="T14" s="104"/>
      <c r="U14" s="63"/>
      <c r="V14" s="30"/>
      <c r="W14" s="30"/>
      <c r="X14" s="30"/>
      <c r="Y14" s="30"/>
      <c r="Z14" s="30"/>
      <c r="AA14" s="64"/>
      <c r="AB14" s="63"/>
      <c r="AC14" s="30"/>
      <c r="AD14" s="30"/>
      <c r="AE14" s="30"/>
      <c r="AF14" s="30"/>
      <c r="AG14" s="30"/>
      <c r="AH14" s="64"/>
      <c r="AI14" s="63"/>
      <c r="AJ14" s="30"/>
      <c r="AK14" s="30"/>
      <c r="AL14" s="30"/>
      <c r="AM14" s="30"/>
      <c r="AN14" s="30"/>
      <c r="AO14" s="64"/>
      <c r="AP14" s="63"/>
      <c r="AQ14" s="30"/>
      <c r="AR14" s="30"/>
      <c r="AS14" s="30"/>
      <c r="AT14" s="30"/>
      <c r="AU14" s="30"/>
      <c r="AV14" s="64"/>
      <c r="AW14" s="105">
        <f t="shared" si="1"/>
        <v>0</v>
      </c>
      <c r="AX14" s="106"/>
      <c r="AY14" s="107"/>
      <c r="AZ14" s="108">
        <f t="shared" si="2"/>
        <v>0</v>
      </c>
      <c r="BA14" s="109"/>
      <c r="BB14" s="110"/>
      <c r="BC14" s="108">
        <f t="shared" si="3"/>
        <v>0</v>
      </c>
      <c r="BD14" s="109"/>
      <c r="BE14" s="109"/>
      <c r="BF14" s="163"/>
      <c r="BG14" s="164"/>
      <c r="BH14" s="166"/>
      <c r="BI14" s="167"/>
      <c r="BJ14" s="166"/>
      <c r="BK14" s="168"/>
    </row>
    <row r="15" spans="1:63" ht="21" customHeight="1">
      <c r="A15" s="35"/>
      <c r="B15" s="36">
        <f t="shared" si="4"/>
        <v>6</v>
      </c>
      <c r="C15" s="121"/>
      <c r="D15" s="122"/>
      <c r="E15" s="122"/>
      <c r="F15" s="123"/>
      <c r="G15" s="104"/>
      <c r="H15" s="123"/>
      <c r="I15" s="103"/>
      <c r="J15" s="103"/>
      <c r="K15" s="103"/>
      <c r="L15" s="103"/>
      <c r="M15" s="103"/>
      <c r="N15" s="103"/>
      <c r="O15" s="103"/>
      <c r="P15" s="103"/>
      <c r="Q15" s="103"/>
      <c r="R15" s="103"/>
      <c r="S15" s="103"/>
      <c r="T15" s="104"/>
      <c r="U15" s="48"/>
      <c r="V15" s="30"/>
      <c r="W15" s="30"/>
      <c r="X15" s="30"/>
      <c r="Y15" s="30"/>
      <c r="Z15" s="46"/>
      <c r="AA15" s="31"/>
      <c r="AB15" s="48"/>
      <c r="AC15" s="30"/>
      <c r="AD15" s="30"/>
      <c r="AE15" s="30"/>
      <c r="AF15" s="30"/>
      <c r="AG15" s="46"/>
      <c r="AH15" s="31"/>
      <c r="AI15" s="48"/>
      <c r="AJ15" s="30"/>
      <c r="AK15" s="30"/>
      <c r="AL15" s="30"/>
      <c r="AM15" s="30"/>
      <c r="AN15" s="46"/>
      <c r="AO15" s="31"/>
      <c r="AP15" s="48"/>
      <c r="AQ15" s="30"/>
      <c r="AR15" s="30"/>
      <c r="AS15" s="30"/>
      <c r="AT15" s="30"/>
      <c r="AU15" s="46"/>
      <c r="AV15" s="31"/>
      <c r="AW15" s="105">
        <f t="shared" si="1"/>
        <v>0</v>
      </c>
      <c r="AX15" s="106"/>
      <c r="AY15" s="107"/>
      <c r="AZ15" s="108">
        <f t="shared" si="2"/>
        <v>0</v>
      </c>
      <c r="BA15" s="109"/>
      <c r="BB15" s="110"/>
      <c r="BC15" s="108">
        <f t="shared" si="3"/>
        <v>0</v>
      </c>
      <c r="BD15" s="109"/>
      <c r="BE15" s="109"/>
      <c r="BF15" s="163"/>
      <c r="BG15" s="164"/>
      <c r="BH15" s="166"/>
      <c r="BI15" s="167"/>
      <c r="BJ15" s="166"/>
      <c r="BK15" s="168"/>
    </row>
    <row r="16" spans="1:63" ht="21" customHeight="1">
      <c r="A16" s="35"/>
      <c r="B16" s="36">
        <f t="shared" si="4"/>
        <v>7</v>
      </c>
      <c r="C16" s="121"/>
      <c r="D16" s="122"/>
      <c r="E16" s="122"/>
      <c r="F16" s="123"/>
      <c r="G16" s="104"/>
      <c r="H16" s="123"/>
      <c r="I16" s="103"/>
      <c r="J16" s="103"/>
      <c r="K16" s="103"/>
      <c r="L16" s="103"/>
      <c r="M16" s="103"/>
      <c r="N16" s="103"/>
      <c r="O16" s="103"/>
      <c r="P16" s="103"/>
      <c r="Q16" s="103"/>
      <c r="R16" s="103"/>
      <c r="S16" s="103"/>
      <c r="T16" s="104"/>
      <c r="U16" s="48"/>
      <c r="V16" s="30"/>
      <c r="W16" s="30"/>
      <c r="X16" s="30"/>
      <c r="Y16" s="30"/>
      <c r="Z16" s="46"/>
      <c r="AA16" s="31"/>
      <c r="AB16" s="48"/>
      <c r="AC16" s="30"/>
      <c r="AD16" s="30"/>
      <c r="AE16" s="30"/>
      <c r="AF16" s="30"/>
      <c r="AG16" s="46"/>
      <c r="AH16" s="31"/>
      <c r="AI16" s="48"/>
      <c r="AJ16" s="30"/>
      <c r="AK16" s="30"/>
      <c r="AL16" s="30"/>
      <c r="AM16" s="30"/>
      <c r="AN16" s="46"/>
      <c r="AO16" s="31"/>
      <c r="AP16" s="48"/>
      <c r="AQ16" s="30"/>
      <c r="AR16" s="30"/>
      <c r="AS16" s="30"/>
      <c r="AT16" s="30"/>
      <c r="AU16" s="46"/>
      <c r="AV16" s="31"/>
      <c r="AW16" s="105">
        <f t="shared" si="1"/>
        <v>0</v>
      </c>
      <c r="AX16" s="106"/>
      <c r="AY16" s="107"/>
      <c r="AZ16" s="108">
        <f t="shared" si="2"/>
        <v>0</v>
      </c>
      <c r="BA16" s="109"/>
      <c r="BB16" s="110"/>
      <c r="BC16" s="108">
        <f t="shared" si="3"/>
        <v>0</v>
      </c>
      <c r="BD16" s="109"/>
      <c r="BE16" s="109"/>
      <c r="BF16" s="163"/>
      <c r="BG16" s="164"/>
      <c r="BH16" s="166"/>
      <c r="BI16" s="167"/>
      <c r="BJ16" s="166"/>
      <c r="BK16" s="168"/>
    </row>
    <row r="17" spans="1:73" ht="21" customHeight="1">
      <c r="A17" s="35"/>
      <c r="B17" s="36">
        <f t="shared" si="4"/>
        <v>8</v>
      </c>
      <c r="C17" s="121"/>
      <c r="D17" s="122"/>
      <c r="E17" s="122"/>
      <c r="F17" s="123"/>
      <c r="G17" s="104"/>
      <c r="H17" s="123"/>
      <c r="I17" s="103"/>
      <c r="J17" s="103"/>
      <c r="K17" s="103"/>
      <c r="L17" s="103"/>
      <c r="M17" s="103"/>
      <c r="N17" s="103"/>
      <c r="O17" s="103"/>
      <c r="P17" s="103"/>
      <c r="Q17" s="103"/>
      <c r="R17" s="103"/>
      <c r="S17" s="103"/>
      <c r="T17" s="104"/>
      <c r="U17" s="48"/>
      <c r="V17" s="46"/>
      <c r="W17" s="46"/>
      <c r="X17" s="46"/>
      <c r="Y17" s="46"/>
      <c r="Z17" s="46"/>
      <c r="AA17" s="31"/>
      <c r="AB17" s="24"/>
      <c r="AC17" s="46"/>
      <c r="AD17" s="46"/>
      <c r="AE17" s="46"/>
      <c r="AF17" s="46"/>
      <c r="AG17" s="46"/>
      <c r="AH17" s="47"/>
      <c r="AI17" s="48"/>
      <c r="AJ17" s="46"/>
      <c r="AK17" s="46"/>
      <c r="AL17" s="46"/>
      <c r="AM17" s="46"/>
      <c r="AN17" s="46"/>
      <c r="AO17" s="31"/>
      <c r="AP17" s="48"/>
      <c r="AQ17" s="46"/>
      <c r="AR17" s="46"/>
      <c r="AS17" s="46"/>
      <c r="AT17" s="46"/>
      <c r="AU17" s="46"/>
      <c r="AV17" s="31"/>
      <c r="AW17" s="105">
        <f t="shared" si="1"/>
        <v>0</v>
      </c>
      <c r="AX17" s="106"/>
      <c r="AY17" s="107"/>
      <c r="AZ17" s="108">
        <f t="shared" si="2"/>
        <v>0</v>
      </c>
      <c r="BA17" s="109"/>
      <c r="BB17" s="110"/>
      <c r="BC17" s="108">
        <f t="shared" si="3"/>
        <v>0</v>
      </c>
      <c r="BD17" s="109"/>
      <c r="BE17" s="109"/>
      <c r="BF17" s="163"/>
      <c r="BG17" s="164"/>
      <c r="BH17" s="166"/>
      <c r="BI17" s="167"/>
      <c r="BJ17" s="166"/>
      <c r="BK17" s="168"/>
    </row>
    <row r="18" spans="1:73" ht="21" customHeight="1">
      <c r="A18" s="35"/>
      <c r="B18" s="36">
        <f t="shared" si="4"/>
        <v>9</v>
      </c>
      <c r="C18" s="121"/>
      <c r="D18" s="122"/>
      <c r="E18" s="122"/>
      <c r="F18" s="123"/>
      <c r="G18" s="104"/>
      <c r="H18" s="123"/>
      <c r="I18" s="103"/>
      <c r="J18" s="103"/>
      <c r="K18" s="103"/>
      <c r="L18" s="103"/>
      <c r="M18" s="103"/>
      <c r="N18" s="103"/>
      <c r="O18" s="103"/>
      <c r="P18" s="103"/>
      <c r="Q18" s="103"/>
      <c r="R18" s="103"/>
      <c r="S18" s="103"/>
      <c r="T18" s="104"/>
      <c r="U18" s="48"/>
      <c r="V18" s="30"/>
      <c r="W18" s="30"/>
      <c r="X18" s="30"/>
      <c r="Y18" s="30"/>
      <c r="Z18" s="46"/>
      <c r="AA18" s="31"/>
      <c r="AB18" s="24"/>
      <c r="AC18" s="46"/>
      <c r="AD18" s="46"/>
      <c r="AE18" s="46"/>
      <c r="AF18" s="46"/>
      <c r="AG18" s="46"/>
      <c r="AH18" s="47"/>
      <c r="AI18" s="48"/>
      <c r="AJ18" s="46"/>
      <c r="AK18" s="46"/>
      <c r="AL18" s="46"/>
      <c r="AM18" s="46"/>
      <c r="AN18" s="46"/>
      <c r="AO18" s="31"/>
      <c r="AP18" s="48"/>
      <c r="AQ18" s="46"/>
      <c r="AR18" s="46"/>
      <c r="AS18" s="46"/>
      <c r="AT18" s="46"/>
      <c r="AU18" s="46"/>
      <c r="AV18" s="31"/>
      <c r="AW18" s="105">
        <f t="shared" si="1"/>
        <v>0</v>
      </c>
      <c r="AX18" s="106"/>
      <c r="AY18" s="107"/>
      <c r="AZ18" s="108">
        <f t="shared" si="2"/>
        <v>0</v>
      </c>
      <c r="BA18" s="109"/>
      <c r="BB18" s="110"/>
      <c r="BC18" s="108">
        <f t="shared" si="3"/>
        <v>0</v>
      </c>
      <c r="BD18" s="109"/>
      <c r="BE18" s="109"/>
      <c r="BF18" s="163"/>
      <c r="BG18" s="164"/>
      <c r="BH18" s="166"/>
      <c r="BI18" s="167"/>
      <c r="BJ18" s="166"/>
      <c r="BK18" s="168"/>
    </row>
    <row r="19" spans="1:73" ht="21" customHeight="1" thickBot="1">
      <c r="A19" s="35"/>
      <c r="B19" s="37">
        <f t="shared" si="4"/>
        <v>10</v>
      </c>
      <c r="C19" s="121"/>
      <c r="D19" s="122"/>
      <c r="E19" s="122"/>
      <c r="F19" s="123"/>
      <c r="G19" s="170"/>
      <c r="H19" s="171"/>
      <c r="I19" s="103"/>
      <c r="J19" s="103"/>
      <c r="K19" s="103"/>
      <c r="L19" s="103"/>
      <c r="M19" s="103"/>
      <c r="N19" s="103"/>
      <c r="O19" s="103"/>
      <c r="P19" s="103"/>
      <c r="Q19" s="103"/>
      <c r="R19" s="103"/>
      <c r="S19" s="103"/>
      <c r="T19" s="104"/>
      <c r="U19" s="32"/>
      <c r="V19" s="33"/>
      <c r="W19" s="33"/>
      <c r="X19" s="33"/>
      <c r="Y19" s="33"/>
      <c r="Z19" s="33"/>
      <c r="AA19" s="34"/>
      <c r="AB19" s="24"/>
      <c r="AC19" s="46"/>
      <c r="AD19" s="46"/>
      <c r="AE19" s="46"/>
      <c r="AF19" s="46"/>
      <c r="AG19" s="46"/>
      <c r="AH19" s="47"/>
      <c r="AI19" s="32"/>
      <c r="AJ19" s="33"/>
      <c r="AK19" s="33"/>
      <c r="AL19" s="33"/>
      <c r="AM19" s="33"/>
      <c r="AN19" s="33"/>
      <c r="AO19" s="34"/>
      <c r="AP19" s="32"/>
      <c r="AQ19" s="33"/>
      <c r="AR19" s="33"/>
      <c r="AS19" s="33"/>
      <c r="AT19" s="33"/>
      <c r="AU19" s="33"/>
      <c r="AV19" s="34"/>
      <c r="AW19" s="111">
        <f t="shared" si="1"/>
        <v>0</v>
      </c>
      <c r="AX19" s="112"/>
      <c r="AY19" s="113"/>
      <c r="AZ19" s="108">
        <f t="shared" si="2"/>
        <v>0</v>
      </c>
      <c r="BA19" s="109"/>
      <c r="BB19" s="110"/>
      <c r="BC19" s="108">
        <f t="shared" si="3"/>
        <v>0</v>
      </c>
      <c r="BD19" s="109"/>
      <c r="BE19" s="109"/>
      <c r="BF19" s="191"/>
      <c r="BG19" s="192"/>
      <c r="BH19" s="150"/>
      <c r="BI19" s="151"/>
      <c r="BJ19" s="150"/>
      <c r="BK19" s="152"/>
    </row>
    <row r="20" spans="1:73" ht="21" customHeight="1" thickBot="1">
      <c r="B20" s="100" t="s">
        <v>11</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2"/>
      <c r="AW20" s="172">
        <v>40</v>
      </c>
      <c r="AX20" s="173"/>
      <c r="AY20" s="173"/>
      <c r="AZ20" s="173"/>
      <c r="BA20" s="173"/>
      <c r="BB20" s="173"/>
      <c r="BC20" s="173"/>
      <c r="BD20" s="173"/>
      <c r="BE20" s="173"/>
      <c r="BF20" s="178"/>
      <c r="BG20" s="179"/>
      <c r="BH20" s="179"/>
      <c r="BI20" s="179"/>
      <c r="BJ20" s="179"/>
      <c r="BK20" s="180"/>
    </row>
    <row r="21" spans="1:73" ht="14.25">
      <c r="B21" s="98" t="s">
        <v>94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19"/>
    </row>
    <row r="22" spans="1:73" ht="21" customHeight="1">
      <c r="B22" s="97" t="s">
        <v>95</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0" t="s">
        <v>115</v>
      </c>
      <c r="AX22" s="91"/>
      <c r="AY22" s="92"/>
      <c r="AZ22" s="78" t="s">
        <v>91</v>
      </c>
      <c r="BA22" s="79"/>
      <c r="BB22" s="79"/>
      <c r="BC22" s="79"/>
      <c r="BD22" s="79"/>
      <c r="BE22" s="80"/>
      <c r="BF22" s="69" t="s">
        <v>116</v>
      </c>
      <c r="BG22" s="69"/>
      <c r="BH22" s="69"/>
      <c r="BI22" s="69"/>
      <c r="BJ22" s="208" t="s">
        <v>157</v>
      </c>
      <c r="BK22" s="208"/>
      <c r="BL22" s="19"/>
      <c r="BM22" s="19"/>
      <c r="BN22" s="19"/>
      <c r="BO22" s="56"/>
      <c r="BP22" s="56" t="s">
        <v>131</v>
      </c>
      <c r="BQ22" s="57"/>
      <c r="BR22" s="57"/>
      <c r="BS22" s="57"/>
      <c r="BT22" s="57"/>
      <c r="BU22" s="57"/>
    </row>
    <row r="23" spans="1:73" ht="42" customHeight="1">
      <c r="B23" s="99" t="s">
        <v>155</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93"/>
      <c r="AX23" s="94"/>
      <c r="AY23" s="95"/>
      <c r="AZ23" s="75"/>
      <c r="BA23" s="76"/>
      <c r="BB23" s="76"/>
      <c r="BC23" s="76"/>
      <c r="BD23" s="76"/>
      <c r="BE23" s="77"/>
      <c r="BF23" s="70" t="str">
        <f>IF(AZ23="","",BP24)</f>
        <v/>
      </c>
      <c r="BG23" s="70"/>
      <c r="BH23" s="70"/>
      <c r="BI23" s="70"/>
      <c r="BJ23" s="71" t="str">
        <f>IF(BF23="","",IF(BF23&gt;=1,"○","×"))</f>
        <v/>
      </c>
      <c r="BK23" s="71"/>
      <c r="BL23" s="19"/>
      <c r="BM23" s="19"/>
      <c r="BN23" s="19"/>
      <c r="BO23" s="56" t="s">
        <v>129</v>
      </c>
      <c r="BP23" s="61">
        <f>SUMIFS(BC10:BC19,BF10:BF19,"加配")</f>
        <v>0</v>
      </c>
      <c r="BQ23" s="57"/>
      <c r="BR23" s="57"/>
      <c r="BS23" s="57"/>
      <c r="BT23" s="57"/>
      <c r="BU23" s="57"/>
    </row>
    <row r="24" spans="1:73" ht="8.25" customHeight="1">
      <c r="B24" s="89" t="s">
        <v>97</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14"/>
      <c r="AX24" s="14"/>
      <c r="AY24" s="14"/>
      <c r="AZ24" s="14"/>
      <c r="BA24" s="14"/>
      <c r="BB24" s="14"/>
      <c r="BC24" s="14"/>
      <c r="BD24" s="14"/>
      <c r="BE24" s="14"/>
      <c r="BF24" s="19"/>
      <c r="BG24" s="19"/>
      <c r="BH24" s="19"/>
      <c r="BI24" s="19"/>
      <c r="BJ24" s="19"/>
      <c r="BK24" s="19"/>
      <c r="BL24" s="19"/>
      <c r="BM24" s="19"/>
      <c r="BN24" s="19"/>
      <c r="BO24" s="56" t="s">
        <v>130</v>
      </c>
      <c r="BP24" s="56">
        <f>SUM('～10人:21人～30人'!BP23)</f>
        <v>0</v>
      </c>
      <c r="BQ24" s="57"/>
      <c r="BR24" s="57"/>
      <c r="BS24" s="57"/>
      <c r="BT24" s="57"/>
      <c r="BU24" s="57"/>
    </row>
    <row r="25" spans="1:73" ht="18.75" customHeight="1">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90" t="s">
        <v>100</v>
      </c>
      <c r="AX25" s="91"/>
      <c r="AY25" s="92"/>
      <c r="AZ25" s="72" t="s">
        <v>91</v>
      </c>
      <c r="BA25" s="73"/>
      <c r="BB25" s="73"/>
      <c r="BC25" s="73"/>
      <c r="BD25" s="73"/>
      <c r="BE25" s="74"/>
      <c r="BF25" s="69" t="s">
        <v>116</v>
      </c>
      <c r="BG25" s="69"/>
      <c r="BH25" s="69"/>
      <c r="BI25" s="69"/>
      <c r="BJ25" s="208" t="s">
        <v>157</v>
      </c>
      <c r="BK25" s="208"/>
      <c r="BL25" s="19"/>
      <c r="BM25" s="19"/>
      <c r="BN25" s="19"/>
      <c r="BO25" s="56"/>
      <c r="BP25" s="56" t="s">
        <v>131</v>
      </c>
      <c r="BQ25" s="57"/>
      <c r="BR25" s="57"/>
      <c r="BS25" s="57"/>
      <c r="BT25" s="57"/>
      <c r="BU25" s="57"/>
    </row>
    <row r="26" spans="1:73" ht="28.5" customHeight="1">
      <c r="B26" s="89" t="s">
        <v>126</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96"/>
      <c r="AW26" s="93"/>
      <c r="AX26" s="94"/>
      <c r="AY26" s="95"/>
      <c r="AZ26" s="75"/>
      <c r="BA26" s="76"/>
      <c r="BB26" s="76"/>
      <c r="BC26" s="76"/>
      <c r="BD26" s="76"/>
      <c r="BE26" s="77"/>
      <c r="BF26" s="70" t="str">
        <f>IF(AZ26="","",BP27)</f>
        <v/>
      </c>
      <c r="BG26" s="70"/>
      <c r="BH26" s="70"/>
      <c r="BI26" s="70"/>
      <c r="BJ26" s="71" t="str">
        <f>IF(BF26="","",IF(BF26&gt;=1,"○","×"))</f>
        <v/>
      </c>
      <c r="BK26" s="71"/>
      <c r="BL26" s="19"/>
      <c r="BM26" s="19"/>
      <c r="BN26" s="19"/>
      <c r="BO26" s="56" t="s">
        <v>129</v>
      </c>
      <c r="BP26" s="61">
        <f>SUMIFS(BC10:BC19,BF10:BF19,"専門")</f>
        <v>0</v>
      </c>
      <c r="BQ26" s="57"/>
      <c r="BR26" s="57"/>
      <c r="BS26" s="57"/>
      <c r="BT26" s="57"/>
      <c r="BU26" s="57"/>
    </row>
    <row r="27" spans="1:73" ht="8.25" customHeight="1">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40"/>
      <c r="AX27" s="40"/>
      <c r="AY27" s="40"/>
      <c r="AZ27" s="21"/>
      <c r="BA27" s="21"/>
      <c r="BB27" s="21"/>
      <c r="BC27" s="19"/>
      <c r="BD27" s="19"/>
      <c r="BE27" s="19"/>
      <c r="BF27" s="19"/>
      <c r="BG27" s="19"/>
      <c r="BH27" s="19"/>
      <c r="BI27" s="19"/>
      <c r="BJ27" s="19"/>
      <c r="BK27" s="19"/>
      <c r="BL27" s="19"/>
      <c r="BM27" s="19"/>
      <c r="BN27" s="19"/>
      <c r="BO27" s="56" t="s">
        <v>130</v>
      </c>
      <c r="BP27" s="56">
        <f>SUM('～10人:21人～30人'!BP26)</f>
        <v>0</v>
      </c>
      <c r="BQ27" s="57"/>
      <c r="BR27" s="57"/>
      <c r="BS27" s="57"/>
      <c r="BT27" s="57"/>
      <c r="BU27" s="57"/>
    </row>
    <row r="28" spans="1:73" ht="15.75" customHeight="1">
      <c r="B28" s="19" t="s">
        <v>103</v>
      </c>
      <c r="C28" s="20"/>
      <c r="D28" s="20"/>
      <c r="E28" s="20"/>
      <c r="F28" s="20"/>
      <c r="G28" s="19"/>
      <c r="H28" s="41"/>
      <c r="I28" s="42"/>
      <c r="J28" s="42"/>
      <c r="K28" s="21"/>
      <c r="L28" s="43"/>
      <c r="M28" s="43"/>
      <c r="N28" s="21"/>
      <c r="O28" s="41"/>
      <c r="P28" s="42"/>
      <c r="Q28" s="42"/>
      <c r="R28" s="21"/>
      <c r="S28" s="43"/>
      <c r="T28" s="43"/>
      <c r="U28" s="21"/>
      <c r="V28" s="41"/>
      <c r="W28" s="42"/>
      <c r="X28" s="42"/>
      <c r="Y28" s="21"/>
      <c r="Z28" s="43"/>
      <c r="AA28" s="43"/>
      <c r="AB28" s="21"/>
      <c r="AC28" s="41"/>
      <c r="AD28" s="42"/>
      <c r="AE28" s="42"/>
      <c r="AF28" s="21"/>
      <c r="AG28" s="43"/>
      <c r="AH28" s="43"/>
      <c r="AI28" s="21"/>
      <c r="AJ28" s="41"/>
      <c r="AK28" s="42"/>
      <c r="AL28" s="42"/>
      <c r="AM28" s="21"/>
      <c r="AN28" s="43"/>
      <c r="AO28" s="43"/>
      <c r="AP28" s="19"/>
      <c r="AQ28" s="19"/>
      <c r="AR28" s="19"/>
      <c r="AS28" s="19"/>
      <c r="AT28" s="19"/>
      <c r="AU28" s="19"/>
      <c r="AV28" s="19"/>
      <c r="AW28" s="90" t="s">
        <v>127</v>
      </c>
      <c r="AX28" s="91"/>
      <c r="AY28" s="92"/>
      <c r="AZ28" s="71" t="s">
        <v>91</v>
      </c>
      <c r="BA28" s="71"/>
      <c r="BB28" s="71"/>
      <c r="BC28" s="71" t="s">
        <v>124</v>
      </c>
      <c r="BD28" s="71"/>
      <c r="BE28" s="71"/>
      <c r="BF28" s="71" t="s">
        <v>99</v>
      </c>
      <c r="BG28" s="71"/>
      <c r="BH28" s="71"/>
      <c r="BI28" s="71" t="s">
        <v>101</v>
      </c>
      <c r="BJ28" s="71"/>
      <c r="BK28" s="71"/>
      <c r="BL28" s="71" t="s">
        <v>102</v>
      </c>
      <c r="BM28" s="71"/>
      <c r="BN28" s="59"/>
      <c r="BO28" s="56"/>
      <c r="BP28" s="56" t="s">
        <v>135</v>
      </c>
      <c r="BQ28" s="56" t="s">
        <v>136</v>
      </c>
      <c r="BR28" s="56" t="s">
        <v>133</v>
      </c>
      <c r="BS28" s="56" t="s">
        <v>134</v>
      </c>
      <c r="BT28" s="56" t="s">
        <v>132</v>
      </c>
      <c r="BU28" s="56" t="s">
        <v>133</v>
      </c>
    </row>
    <row r="29" spans="1:73" ht="23.25" customHeight="1">
      <c r="B29" s="23" t="s">
        <v>53</v>
      </c>
      <c r="C29" s="83"/>
      <c r="D29" s="84"/>
      <c r="E29" s="22" t="s">
        <v>51</v>
      </c>
      <c r="F29" s="86"/>
      <c r="G29" s="87"/>
      <c r="H29" s="21"/>
      <c r="I29" s="23" t="s">
        <v>104</v>
      </c>
      <c r="J29" s="83"/>
      <c r="K29" s="84"/>
      <c r="L29" s="22" t="s">
        <v>51</v>
      </c>
      <c r="M29" s="86"/>
      <c r="N29" s="87"/>
      <c r="O29" s="21"/>
      <c r="P29" s="23" t="s">
        <v>105</v>
      </c>
      <c r="Q29" s="83"/>
      <c r="R29" s="84"/>
      <c r="S29" s="22" t="s">
        <v>51</v>
      </c>
      <c r="T29" s="86"/>
      <c r="U29" s="87"/>
      <c r="V29" s="21"/>
      <c r="W29" s="23" t="s">
        <v>106</v>
      </c>
      <c r="X29" s="83"/>
      <c r="Y29" s="84"/>
      <c r="Z29" s="22" t="s">
        <v>51</v>
      </c>
      <c r="AA29" s="86"/>
      <c r="AB29" s="87"/>
      <c r="AC29" s="21"/>
      <c r="AD29" s="23" t="s">
        <v>107</v>
      </c>
      <c r="AE29" s="83"/>
      <c r="AF29" s="84"/>
      <c r="AG29" s="22" t="s">
        <v>51</v>
      </c>
      <c r="AH29" s="86"/>
      <c r="AI29" s="87"/>
      <c r="AJ29" s="21"/>
      <c r="AK29" s="23" t="s">
        <v>108</v>
      </c>
      <c r="AL29" s="83"/>
      <c r="AM29" s="84"/>
      <c r="AN29" s="22" t="s">
        <v>51</v>
      </c>
      <c r="AO29" s="86"/>
      <c r="AP29" s="87"/>
      <c r="AQ29" s="19"/>
      <c r="AR29" s="19"/>
      <c r="AS29" s="19"/>
      <c r="AT29" s="19"/>
      <c r="AU29" s="19"/>
      <c r="AV29" s="19"/>
      <c r="AW29" s="93"/>
      <c r="AX29" s="94"/>
      <c r="AY29" s="95"/>
      <c r="AZ29" s="189"/>
      <c r="BA29" s="85"/>
      <c r="BB29" s="190"/>
      <c r="BC29" s="186" t="str">
        <f>IF(OR(AZ29="Ⅰ",AZ29="Ⅱ"),BP30/BQ30,"")</f>
        <v/>
      </c>
      <c r="BD29" s="187"/>
      <c r="BE29" s="188"/>
      <c r="BF29" s="186" t="str">
        <f>IF(AZ29="Ⅲ",BR30/BS30,"")</f>
        <v/>
      </c>
      <c r="BG29" s="187"/>
      <c r="BH29" s="188"/>
      <c r="BI29" s="186" t="str">
        <f>IF(AZ29="Ⅲ",BT30/BU30,"")</f>
        <v/>
      </c>
      <c r="BJ29" s="187"/>
      <c r="BK29" s="188"/>
      <c r="BL29" s="71" t="str">
        <f>IF(AZ29="","",IF(AZ29="Ⅰ",IF(BC29&gt;=0.35,"○","×"),IF(AZ29="Ⅱ",IF(BC29&gt;=0.25,"○","×"),IF(AZ29="Ⅲ",IF(OR(BF29&gt;=0.75,BI29&gt;=0.3),"○","×")))))</f>
        <v/>
      </c>
      <c r="BM29" s="71"/>
      <c r="BN29" s="59"/>
      <c r="BO29" s="56" t="s">
        <v>129</v>
      </c>
      <c r="BP29" s="61">
        <f>COUNTIFS(C10:C19,"児童指導員",BC10:BC19,"&gt;=1",BH10:BH19,"社福")+COUNTIFS(C10:C19,"児童指導員",BC10:BC19,"&gt;=1",BH10:BH19,"介福")+COUNTIFS(C10:C19,"児童指導員",BC10:BC19,"&gt;=1",BH10:BH19,"精福")+COUNTIFS(C10:C19,"児童指導員",BC10:BC19,"&gt;=1",BH10:BH19,"心理")+COUNTIFS(C10:C19,"障害福祉サービス経験者",BC10:BC19,"&gt;=1",BH10:BH19,"社福")+COUNTIFS(C10:C19,"障害福祉サービス経験者",BC10:BC19,"&gt;=1",BH10:BH19,"介福")+COUNTIFS(C10:C19,"障害福祉サービス経験者",BC10:BC19,"&gt;=1",BH10:BH19,"精福")+COUNTIFS(C10:C19,"障害福祉サービス経験者",BC10:BC19,"&gt;=1",BH10:BH19,"心理")</f>
        <v>0</v>
      </c>
      <c r="BQ29" s="61">
        <f>COUNTIFS(C10:C19,"児童指導員",BC10:BC19,"&gt;=1")+COUNTIFS(C10:C19,"障害福祉サービス経験者",BC10:BC19,"&gt;=1")</f>
        <v>0</v>
      </c>
      <c r="BR29" s="61">
        <f>COUNTIFS(C10:C19,"児童指導員",BC10:BC19,"&gt;=1")+COUNTIFS(C10:C19,"保育士",BC10:BC19,"&gt;=1")+COUNTIFS(C10:C19,"障害福祉サービス経験者",BC10:BC19,"&gt;=1")</f>
        <v>0</v>
      </c>
      <c r="BS29" s="61">
        <f>SUMIFS(BC10:BC19,C10:C19,"児童指導員")+SUMIFS(BC10:BC19,C10:C19,"保育士")+SUMIFS(BC10:BC19,C10:C19,"障害福祉サービス経験者")</f>
        <v>0</v>
      </c>
      <c r="BT29" s="61">
        <f>COUNTIFS(C10:C19,"児童指導員",BC10:BC19,"&gt;=1",BH10:BH19,"勤続3年")+COUNTIFS(C10:C19,"保育士",BC10:BC19,"&gt;=1",BH10:BH19,"勤続3年")+COUNTIFS(C10:C19,"障害福祉サービス経験者",BC10:BC19,"&gt;=1",BH10:BH19,"勤続3年")</f>
        <v>0</v>
      </c>
      <c r="BU29" s="61">
        <f>COUNTIFS(C10:C19,"児童指導員",BC10:BC19,"&gt;=1")+COUNTIFS(C10:C19,"保育士",BC10:BC19,"&gt;=1")+COUNTIFS(C10:C19,"障害福祉サービス経験者",BC10:BC19,"&gt;=1")</f>
        <v>0</v>
      </c>
    </row>
    <row r="30" spans="1:73" ht="8.25" customHeight="1">
      <c r="W30" s="21"/>
      <c r="X30" s="43"/>
      <c r="Y30" s="43"/>
      <c r="Z30" s="19"/>
      <c r="AA30" s="19"/>
      <c r="AB30" s="43"/>
      <c r="AC30" s="43"/>
      <c r="AD30" s="21"/>
      <c r="AE30" s="21"/>
      <c r="AF30" s="41"/>
      <c r="AG30" s="42"/>
      <c r="AH30" s="42"/>
      <c r="AI30" s="21"/>
      <c r="AJ30" s="43"/>
      <c r="AK30" s="43"/>
      <c r="AL30" s="19"/>
      <c r="AM30" s="19"/>
      <c r="AN30" s="43"/>
      <c r="AO30" s="43"/>
      <c r="AP30" s="21"/>
      <c r="AQ30" s="19"/>
      <c r="AR30" s="19"/>
      <c r="AS30" s="19"/>
      <c r="AT30" s="19"/>
      <c r="AU30" s="19"/>
      <c r="AV30" s="19"/>
      <c r="AW30" s="44"/>
      <c r="AX30" s="44"/>
      <c r="AY30" s="44"/>
      <c r="AZ30" s="19"/>
      <c r="BA30" s="19"/>
      <c r="BB30" s="19"/>
      <c r="BC30" s="19"/>
      <c r="BD30" s="19"/>
      <c r="BE30" s="19"/>
      <c r="BF30" s="19"/>
      <c r="BG30" s="19"/>
      <c r="BH30" s="19"/>
      <c r="BI30" s="19"/>
      <c r="BJ30" s="19"/>
      <c r="BK30" s="19"/>
      <c r="BL30" s="19"/>
      <c r="BM30" s="19"/>
      <c r="BN30" s="60"/>
      <c r="BO30" s="56" t="s">
        <v>130</v>
      </c>
      <c r="BP30" s="56">
        <f>SUM('～10人:21人～30人'!BP29)</f>
        <v>0</v>
      </c>
      <c r="BQ30" s="56">
        <f>SUM('～10人:21人～30人'!BQ29)</f>
        <v>0</v>
      </c>
      <c r="BR30" s="56">
        <f>SUM('～10人:21人～30人'!BR29)</f>
        <v>0</v>
      </c>
      <c r="BS30" s="56">
        <f>SUM('～10人:21人～30人'!BS29)</f>
        <v>0</v>
      </c>
      <c r="BT30" s="56">
        <f>SUM('～10人:21人～30人'!BT29)</f>
        <v>0</v>
      </c>
      <c r="BU30" s="56">
        <f>SUM('～10人:21人～30人'!BU29)</f>
        <v>0</v>
      </c>
    </row>
    <row r="31" spans="1:73" ht="16.5" customHeight="1">
      <c r="B31" s="88" t="s">
        <v>52</v>
      </c>
      <c r="C31" s="88"/>
      <c r="D31" s="88"/>
      <c r="E31" s="88"/>
      <c r="F31" s="88"/>
      <c r="Q31" s="43"/>
      <c r="R31" s="21"/>
      <c r="T31" s="41"/>
      <c r="U31" s="42"/>
      <c r="V31" s="42"/>
      <c r="W31" s="21"/>
      <c r="X31" s="43"/>
      <c r="Y31" s="43"/>
      <c r="Z31" s="19"/>
      <c r="AA31" s="19"/>
      <c r="AB31" s="43"/>
      <c r="AC31" s="43"/>
      <c r="AD31" s="21"/>
      <c r="AF31" s="41"/>
      <c r="AG31" s="42"/>
      <c r="AH31" s="42"/>
      <c r="AI31" s="21"/>
      <c r="AJ31" s="43"/>
      <c r="AK31" s="43"/>
      <c r="AL31" s="19"/>
      <c r="AM31" s="19"/>
      <c r="AN31" s="43"/>
      <c r="AO31" s="43"/>
      <c r="AP31" s="21"/>
      <c r="AW31" s="181" t="s">
        <v>128</v>
      </c>
      <c r="AX31" s="71"/>
      <c r="AY31" s="71"/>
      <c r="AZ31" s="72" t="s">
        <v>91</v>
      </c>
      <c r="BA31" s="73"/>
      <c r="BB31" s="74"/>
      <c r="BC31" s="69" t="s">
        <v>92</v>
      </c>
      <c r="BD31" s="69"/>
      <c r="BE31" s="69"/>
      <c r="BF31" s="69" t="s">
        <v>93</v>
      </c>
      <c r="BG31" s="69"/>
      <c r="BH31" s="19"/>
      <c r="BI31" s="19"/>
      <c r="BJ31" s="19"/>
      <c r="BK31" s="19"/>
      <c r="BL31" s="19"/>
      <c r="BM31" s="19"/>
      <c r="BN31" s="19"/>
      <c r="BO31" s="56"/>
      <c r="BP31" s="56" t="s">
        <v>131</v>
      </c>
      <c r="BQ31" s="57"/>
      <c r="BR31" s="57"/>
      <c r="BS31" s="57"/>
      <c r="BT31" s="57"/>
      <c r="BU31" s="57"/>
    </row>
    <row r="32" spans="1:73" ht="21" customHeight="1">
      <c r="B32" s="23" t="s">
        <v>38</v>
      </c>
      <c r="C32" s="83"/>
      <c r="D32" s="84"/>
      <c r="E32" s="22" t="s">
        <v>51</v>
      </c>
      <c r="F32" s="84"/>
      <c r="G32" s="84"/>
      <c r="H32" s="73" t="s">
        <v>109</v>
      </c>
      <c r="I32" s="73"/>
      <c r="J32" s="85"/>
      <c r="K32" s="85"/>
      <c r="L32" s="81" t="s">
        <v>110</v>
      </c>
      <c r="M32" s="82"/>
      <c r="N32" s="42"/>
      <c r="O32" s="45"/>
      <c r="P32" s="23" t="s">
        <v>59</v>
      </c>
      <c r="Q32" s="83"/>
      <c r="R32" s="84"/>
      <c r="S32" s="22" t="s">
        <v>51</v>
      </c>
      <c r="T32" s="84"/>
      <c r="U32" s="84"/>
      <c r="V32" s="73" t="s">
        <v>109</v>
      </c>
      <c r="W32" s="73"/>
      <c r="X32" s="85"/>
      <c r="Y32" s="85"/>
      <c r="Z32" s="81" t="s">
        <v>110</v>
      </c>
      <c r="AA32" s="82"/>
      <c r="AD32" s="23" t="s">
        <v>60</v>
      </c>
      <c r="AE32" s="83"/>
      <c r="AF32" s="84"/>
      <c r="AG32" s="22" t="s">
        <v>51</v>
      </c>
      <c r="AH32" s="84"/>
      <c r="AI32" s="84"/>
      <c r="AJ32" s="73" t="s">
        <v>109</v>
      </c>
      <c r="AK32" s="73"/>
      <c r="AL32" s="85"/>
      <c r="AM32" s="85"/>
      <c r="AN32" s="81" t="s">
        <v>110</v>
      </c>
      <c r="AO32" s="82"/>
      <c r="AW32" s="71"/>
      <c r="AX32" s="71"/>
      <c r="AY32" s="71"/>
      <c r="AZ32" s="182"/>
      <c r="BA32" s="182"/>
      <c r="BB32" s="182"/>
      <c r="BC32" s="183" t="str">
        <f>IF(AZ32="","",BP33)</f>
        <v/>
      </c>
      <c r="BD32" s="184"/>
      <c r="BE32" s="185"/>
      <c r="BF32" s="72" t="str">
        <f>IF(BC32="","",IF(AND(AZ32="Ⅰ",BC32&gt;=1),"○",IF(AND(AZ32="Ⅱ",BC32&gt;=2),"○","×")))</f>
        <v/>
      </c>
      <c r="BG32" s="74"/>
      <c r="BH32" s="19"/>
      <c r="BI32" s="19"/>
      <c r="BJ32" s="19"/>
      <c r="BK32" s="19"/>
      <c r="BL32" s="19"/>
      <c r="BM32" s="19"/>
      <c r="BN32" s="19"/>
      <c r="BO32" s="56" t="s">
        <v>129</v>
      </c>
      <c r="BP32" s="61">
        <f>SUMIFS(BC10:BC19,BF10:BF19,"看護")</f>
        <v>0</v>
      </c>
      <c r="BQ32" s="57"/>
      <c r="BR32" s="57"/>
      <c r="BS32" s="57"/>
      <c r="BT32" s="57"/>
      <c r="BU32" s="57"/>
    </row>
    <row r="33" spans="2:72" ht="9.75" customHeight="1">
      <c r="AW33" s="19"/>
      <c r="AX33" s="19"/>
      <c r="AY33" s="19"/>
      <c r="AZ33" s="19"/>
      <c r="BA33" s="19"/>
      <c r="BB33" s="19"/>
      <c r="BC33" s="19"/>
      <c r="BD33" s="19"/>
      <c r="BE33" s="19"/>
      <c r="BF33" s="19"/>
      <c r="BG33" s="19"/>
      <c r="BH33" s="19"/>
      <c r="BI33" s="19"/>
      <c r="BJ33" s="19"/>
      <c r="BK33" s="19"/>
      <c r="BL33" s="19"/>
      <c r="BM33" s="19"/>
      <c r="BN33" s="19"/>
      <c r="BO33" s="56" t="s">
        <v>130</v>
      </c>
      <c r="BP33" s="56">
        <f>SUM('～10人:21人～30人'!BP32)</f>
        <v>0</v>
      </c>
      <c r="BQ33" s="19"/>
      <c r="BR33" s="19"/>
      <c r="BS33" s="19"/>
      <c r="BT33" s="19"/>
    </row>
    <row r="34" spans="2:72" ht="21" customHeight="1">
      <c r="B34" s="23" t="s">
        <v>41</v>
      </c>
      <c r="C34" s="83"/>
      <c r="D34" s="84"/>
      <c r="E34" s="22" t="s">
        <v>51</v>
      </c>
      <c r="F34" s="84"/>
      <c r="G34" s="84"/>
      <c r="H34" s="73" t="s">
        <v>109</v>
      </c>
      <c r="I34" s="73"/>
      <c r="J34" s="85"/>
      <c r="K34" s="85"/>
      <c r="L34" s="81" t="s">
        <v>110</v>
      </c>
      <c r="M34" s="82"/>
      <c r="N34" s="42"/>
      <c r="O34" s="45"/>
      <c r="P34" s="23" t="s">
        <v>62</v>
      </c>
      <c r="Q34" s="83"/>
      <c r="R34" s="84"/>
      <c r="S34" s="22" t="s">
        <v>51</v>
      </c>
      <c r="T34" s="84"/>
      <c r="U34" s="84"/>
      <c r="V34" s="73" t="s">
        <v>109</v>
      </c>
      <c r="W34" s="73"/>
      <c r="X34" s="85"/>
      <c r="Y34" s="85"/>
      <c r="Z34" s="81" t="s">
        <v>110</v>
      </c>
      <c r="AA34" s="82"/>
      <c r="AD34" s="23" t="s">
        <v>63</v>
      </c>
      <c r="AE34" s="83"/>
      <c r="AF34" s="84"/>
      <c r="AG34" s="22" t="s">
        <v>51</v>
      </c>
      <c r="AH34" s="84"/>
      <c r="AI34" s="84"/>
      <c r="AJ34" s="73" t="s">
        <v>109</v>
      </c>
      <c r="AK34" s="73"/>
      <c r="AL34" s="85"/>
      <c r="AM34" s="85"/>
      <c r="AN34" s="81" t="s">
        <v>110</v>
      </c>
      <c r="AO34" s="82"/>
      <c r="BO34" s="19"/>
      <c r="BP34" s="19"/>
      <c r="BQ34" s="19"/>
      <c r="BR34" s="19"/>
      <c r="BS34" s="19"/>
      <c r="BT34" s="19"/>
    </row>
    <row r="35" spans="2:72" ht="8.25" customHeight="1"/>
    <row r="36" spans="2:72" ht="21" customHeight="1">
      <c r="B36" s="23" t="s">
        <v>137</v>
      </c>
      <c r="C36" s="83"/>
      <c r="D36" s="84"/>
      <c r="E36" s="22" t="s">
        <v>51</v>
      </c>
      <c r="F36" s="84"/>
      <c r="G36" s="84"/>
      <c r="H36" s="73" t="s">
        <v>109</v>
      </c>
      <c r="I36" s="73"/>
      <c r="J36" s="85"/>
      <c r="K36" s="85"/>
      <c r="L36" s="81" t="s">
        <v>110</v>
      </c>
      <c r="M36" s="82"/>
      <c r="N36" s="42"/>
      <c r="O36" s="45"/>
      <c r="P36" s="23" t="s">
        <v>138</v>
      </c>
      <c r="Q36" s="83"/>
      <c r="R36" s="84"/>
      <c r="S36" s="22" t="s">
        <v>51</v>
      </c>
      <c r="T36" s="84"/>
      <c r="U36" s="84"/>
      <c r="V36" s="73" t="s">
        <v>109</v>
      </c>
      <c r="W36" s="73"/>
      <c r="X36" s="85"/>
      <c r="Y36" s="85"/>
      <c r="Z36" s="81" t="s">
        <v>110</v>
      </c>
      <c r="AA36" s="82"/>
      <c r="AD36" s="23" t="s">
        <v>139</v>
      </c>
      <c r="AE36" s="83"/>
      <c r="AF36" s="84"/>
      <c r="AG36" s="22" t="s">
        <v>51</v>
      </c>
      <c r="AH36" s="84"/>
      <c r="AI36" s="84"/>
      <c r="AJ36" s="73" t="s">
        <v>109</v>
      </c>
      <c r="AK36" s="73"/>
      <c r="AL36" s="85"/>
      <c r="AM36" s="85"/>
      <c r="AN36" s="81" t="s">
        <v>110</v>
      </c>
      <c r="AO36" s="82"/>
      <c r="BO36" s="19"/>
      <c r="BP36" s="19"/>
      <c r="BQ36" s="19"/>
      <c r="BR36" s="19"/>
      <c r="BS36" s="19"/>
      <c r="BT36" s="19"/>
    </row>
  </sheetData>
  <sheetProtection algorithmName="SHA-512" hashValue="x0mK2gRi7jJ0UkiPhioVoqqjFsim/I1MWec7AdYxxK31fqFKwFziYT4WJ9U68v3ZFm8lsDOjZsXieafiLKTZ0g==" saltValue="b7f1gLUFSYWk3MHZW2/ihg==" spinCount="100000" sheet="1" selectLockedCells="1"/>
  <mergeCells count="235">
    <mergeCell ref="Z36:AA36"/>
    <mergeCell ref="AE36:AF36"/>
    <mergeCell ref="AH36:AI36"/>
    <mergeCell ref="AJ36:AK36"/>
    <mergeCell ref="AL36:AM36"/>
    <mergeCell ref="AN36:AO36"/>
    <mergeCell ref="C36:D36"/>
    <mergeCell ref="F36:G36"/>
    <mergeCell ref="H36:I36"/>
    <mergeCell ref="J36:K36"/>
    <mergeCell ref="L36:M36"/>
    <mergeCell ref="Q36:R36"/>
    <mergeCell ref="T36:U36"/>
    <mergeCell ref="V36:W36"/>
    <mergeCell ref="X36:Y36"/>
    <mergeCell ref="BH14:BI14"/>
    <mergeCell ref="BJ14:BK14"/>
    <mergeCell ref="BL28:BM28"/>
    <mergeCell ref="AW31:AY32"/>
    <mergeCell ref="AZ31:BB31"/>
    <mergeCell ref="AZ32:BB32"/>
    <mergeCell ref="BC31:BE31"/>
    <mergeCell ref="BC32:BE32"/>
    <mergeCell ref="BF31:BG31"/>
    <mergeCell ref="BF32:BG32"/>
    <mergeCell ref="AZ28:BB28"/>
    <mergeCell ref="BC28:BE28"/>
    <mergeCell ref="BF28:BH28"/>
    <mergeCell ref="BI28:BK28"/>
    <mergeCell ref="BF29:BH29"/>
    <mergeCell ref="BI29:BK29"/>
    <mergeCell ref="BL29:BM29"/>
    <mergeCell ref="AW28:AY29"/>
    <mergeCell ref="AZ29:BB29"/>
    <mergeCell ref="BC29:BE29"/>
    <mergeCell ref="BF18:BG18"/>
    <mergeCell ref="BH18:BI18"/>
    <mergeCell ref="BJ18:BK18"/>
    <mergeCell ref="BF19:BG19"/>
    <mergeCell ref="C18:F18"/>
    <mergeCell ref="G18:H18"/>
    <mergeCell ref="C19:F19"/>
    <mergeCell ref="G19:H19"/>
    <mergeCell ref="AW20:BE20"/>
    <mergeCell ref="I19:M19"/>
    <mergeCell ref="BF4:BK5"/>
    <mergeCell ref="BF20:BK20"/>
    <mergeCell ref="BF15:BG15"/>
    <mergeCell ref="BH15:BI15"/>
    <mergeCell ref="BJ15:BK15"/>
    <mergeCell ref="BF16:BG16"/>
    <mergeCell ref="BH16:BI16"/>
    <mergeCell ref="BJ16:BK16"/>
    <mergeCell ref="BF17:BG17"/>
    <mergeCell ref="BH17:BI17"/>
    <mergeCell ref="BJ17:BK17"/>
    <mergeCell ref="BF12:BG12"/>
    <mergeCell ref="BH12:BI12"/>
    <mergeCell ref="BJ12:BK12"/>
    <mergeCell ref="BF13:BG13"/>
    <mergeCell ref="BH13:BI13"/>
    <mergeCell ref="BJ13:BK13"/>
    <mergeCell ref="BF14:BG14"/>
    <mergeCell ref="BH19:BI19"/>
    <mergeCell ref="BJ19:BK19"/>
    <mergeCell ref="I18:M18"/>
    <mergeCell ref="N18:T18"/>
    <mergeCell ref="AW18:AY18"/>
    <mergeCell ref="AZ18:BB18"/>
    <mergeCell ref="BC18:BE18"/>
    <mergeCell ref="A6:A9"/>
    <mergeCell ref="BH6:BI8"/>
    <mergeCell ref="BF6:BG8"/>
    <mergeCell ref="BJ6:BK8"/>
    <mergeCell ref="BF10:BG10"/>
    <mergeCell ref="BH10:BI10"/>
    <mergeCell ref="BJ10:BK10"/>
    <mergeCell ref="BF11:BG11"/>
    <mergeCell ref="BH11:BI11"/>
    <mergeCell ref="BJ11:BK11"/>
    <mergeCell ref="BF9:BG9"/>
    <mergeCell ref="BH9:BI9"/>
    <mergeCell ref="BJ9:BK9"/>
    <mergeCell ref="I10:M10"/>
    <mergeCell ref="N10:T10"/>
    <mergeCell ref="AW10:AY10"/>
    <mergeCell ref="AZ10:BB10"/>
    <mergeCell ref="C17:F17"/>
    <mergeCell ref="G17:H17"/>
    <mergeCell ref="C10:F10"/>
    <mergeCell ref="C11:F11"/>
    <mergeCell ref="G11:H11"/>
    <mergeCell ref="C12:F12"/>
    <mergeCell ref="G12:H12"/>
    <mergeCell ref="C13:F13"/>
    <mergeCell ref="G13:H13"/>
    <mergeCell ref="C14:F14"/>
    <mergeCell ref="G14:H14"/>
    <mergeCell ref="C2:AH2"/>
    <mergeCell ref="AL2:AM2"/>
    <mergeCell ref="AO2:AP2"/>
    <mergeCell ref="A1:E1"/>
    <mergeCell ref="BC10:BE10"/>
    <mergeCell ref="G10:H10"/>
    <mergeCell ref="C15:F15"/>
    <mergeCell ref="G15:H15"/>
    <mergeCell ref="AZ12:BB12"/>
    <mergeCell ref="BC12:BE12"/>
    <mergeCell ref="I11:M11"/>
    <mergeCell ref="N11:T11"/>
    <mergeCell ref="AW11:AY11"/>
    <mergeCell ref="AZ11:BB11"/>
    <mergeCell ref="BC11:BE11"/>
    <mergeCell ref="AZ4:BE4"/>
    <mergeCell ref="AW4:AY4"/>
    <mergeCell ref="B5:H5"/>
    <mergeCell ref="V5:AF5"/>
    <mergeCell ref="AH5:AS5"/>
    <mergeCell ref="AU5:BE5"/>
    <mergeCell ref="AZ6:BB8"/>
    <mergeCell ref="BC6:BE8"/>
    <mergeCell ref="AB4:AH4"/>
    <mergeCell ref="AP4:AV4"/>
    <mergeCell ref="AI4:AK4"/>
    <mergeCell ref="AL4:AO4"/>
    <mergeCell ref="B4:H4"/>
    <mergeCell ref="I4:AA4"/>
    <mergeCell ref="C6:H8"/>
    <mergeCell ref="I6:M8"/>
    <mergeCell ref="N6:T8"/>
    <mergeCell ref="U6:AA6"/>
    <mergeCell ref="AB6:AH6"/>
    <mergeCell ref="AI6:AO6"/>
    <mergeCell ref="B6:B8"/>
    <mergeCell ref="AP6:AV6"/>
    <mergeCell ref="J5:T5"/>
    <mergeCell ref="AW6:AY8"/>
    <mergeCell ref="I12:M12"/>
    <mergeCell ref="N12:T12"/>
    <mergeCell ref="AW12:AY12"/>
    <mergeCell ref="AZ16:BB16"/>
    <mergeCell ref="BC16:BE16"/>
    <mergeCell ref="I15:M15"/>
    <mergeCell ref="N15:T15"/>
    <mergeCell ref="AW15:AY15"/>
    <mergeCell ref="AZ15:BB15"/>
    <mergeCell ref="BC15:BE15"/>
    <mergeCell ref="I14:M14"/>
    <mergeCell ref="N14:T14"/>
    <mergeCell ref="AW14:AY14"/>
    <mergeCell ref="AZ14:BB14"/>
    <mergeCell ref="BC14:BE14"/>
    <mergeCell ref="I13:M13"/>
    <mergeCell ref="N13:T13"/>
    <mergeCell ref="AW13:AY13"/>
    <mergeCell ref="AZ13:BB13"/>
    <mergeCell ref="BC13:BE13"/>
    <mergeCell ref="C9:T9"/>
    <mergeCell ref="C16:F16"/>
    <mergeCell ref="G16:H16"/>
    <mergeCell ref="I17:M17"/>
    <mergeCell ref="N17:T17"/>
    <mergeCell ref="AW17:AY17"/>
    <mergeCell ref="AZ17:BB17"/>
    <mergeCell ref="BC17:BE17"/>
    <mergeCell ref="I16:M16"/>
    <mergeCell ref="N16:T16"/>
    <mergeCell ref="AW16:AY16"/>
    <mergeCell ref="N19:T19"/>
    <mergeCell ref="AW19:AY19"/>
    <mergeCell ref="AZ19:BB19"/>
    <mergeCell ref="BC19:BE19"/>
    <mergeCell ref="B24:AV25"/>
    <mergeCell ref="AW25:AY26"/>
    <mergeCell ref="B26:AV26"/>
    <mergeCell ref="B22:AV22"/>
    <mergeCell ref="B21:BE21"/>
    <mergeCell ref="B23:AV23"/>
    <mergeCell ref="AW22:AY23"/>
    <mergeCell ref="B20:AV20"/>
    <mergeCell ref="Q29:R29"/>
    <mergeCell ref="T29:U29"/>
    <mergeCell ref="X29:Y29"/>
    <mergeCell ref="AA29:AB29"/>
    <mergeCell ref="AE29:AF29"/>
    <mergeCell ref="AH29:AI29"/>
    <mergeCell ref="AL29:AM29"/>
    <mergeCell ref="AO29:AP29"/>
    <mergeCell ref="C34:D34"/>
    <mergeCell ref="F34:G34"/>
    <mergeCell ref="H34:I34"/>
    <mergeCell ref="J34:K34"/>
    <mergeCell ref="L34:M34"/>
    <mergeCell ref="C29:D29"/>
    <mergeCell ref="F29:G29"/>
    <mergeCell ref="J29:K29"/>
    <mergeCell ref="M29:N29"/>
    <mergeCell ref="B31:F31"/>
    <mergeCell ref="C32:D32"/>
    <mergeCell ref="F32:G32"/>
    <mergeCell ref="H32:I32"/>
    <mergeCell ref="J32:K32"/>
    <mergeCell ref="L32:M32"/>
    <mergeCell ref="AN32:AO32"/>
    <mergeCell ref="Q34:R34"/>
    <mergeCell ref="T34:U34"/>
    <mergeCell ref="V34:W34"/>
    <mergeCell ref="X34:Y34"/>
    <mergeCell ref="Z34:AA34"/>
    <mergeCell ref="AE34:AF34"/>
    <mergeCell ref="AH34:AI34"/>
    <mergeCell ref="AJ34:AK34"/>
    <mergeCell ref="AL34:AM34"/>
    <mergeCell ref="AN34:AO34"/>
    <mergeCell ref="Q32:R32"/>
    <mergeCell ref="T32:U32"/>
    <mergeCell ref="V32:W32"/>
    <mergeCell ref="X32:Y32"/>
    <mergeCell ref="Z32:AA32"/>
    <mergeCell ref="AE32:AF32"/>
    <mergeCell ref="AH32:AI32"/>
    <mergeCell ref="AJ32:AK32"/>
    <mergeCell ref="AL32:AM32"/>
    <mergeCell ref="BF22:BI22"/>
    <mergeCell ref="BF23:BI23"/>
    <mergeCell ref="BJ22:BK22"/>
    <mergeCell ref="BJ23:BK23"/>
    <mergeCell ref="AZ25:BE25"/>
    <mergeCell ref="AZ26:BE26"/>
    <mergeCell ref="BF25:BI25"/>
    <mergeCell ref="BJ25:BK25"/>
    <mergeCell ref="BF26:BI26"/>
    <mergeCell ref="BJ26:BK26"/>
    <mergeCell ref="AZ22:BE22"/>
    <mergeCell ref="AZ23:BE23"/>
  </mergeCells>
  <phoneticPr fontId="3"/>
  <conditionalFormatting sqref="AL2 AO2 I4 AI4 AP4 AZ4 J5 V5 AH5 AU5 BF20 C29 F29 J29 M29 Q29 T29 X29 AA29 AE29 AH29 AL29 AO29 C32 F32 J32 Q32 T32 X32 AE32 AH32 AL32 C34 F34 J34 Q34 T34 X34 AE34 AH34 AL34 AZ23 AZ26 AZ29 AZ32 BF10:BK19 U9:AV19 C10:T19">
    <cfRule type="cellIs" dxfId="84" priority="36" operator="equal">
      <formula>""</formula>
    </cfRule>
  </conditionalFormatting>
  <conditionalFormatting sqref="AW20:BE20">
    <cfRule type="cellIs" dxfId="83" priority="35" operator="equal">
      <formula>""</formula>
    </cfRule>
  </conditionalFormatting>
  <conditionalFormatting sqref="U8">
    <cfRule type="cellIs" dxfId="82" priority="32" operator="equal">
      <formula>"＊"</formula>
    </cfRule>
  </conditionalFormatting>
  <conditionalFormatting sqref="U9:AV19">
    <cfRule type="cellIs" dxfId="81" priority="30" operator="equal">
      <formula>"休"</formula>
    </cfRule>
  </conditionalFormatting>
  <conditionalFormatting sqref="V5">
    <cfRule type="cellIs" dxfId="80" priority="29" operator="equal">
      <formula>""</formula>
    </cfRule>
  </conditionalFormatting>
  <conditionalFormatting sqref="AE34 AH34">
    <cfRule type="cellIs" dxfId="79" priority="18" operator="equal">
      <formula>""</formula>
    </cfRule>
  </conditionalFormatting>
  <conditionalFormatting sqref="AU5">
    <cfRule type="cellIs" dxfId="78" priority="28" operator="equal">
      <formula>""</formula>
    </cfRule>
  </conditionalFormatting>
  <conditionalFormatting sqref="J29 M29">
    <cfRule type="cellIs" dxfId="77" priority="27" operator="equal">
      <formula>""</formula>
    </cfRule>
  </conditionalFormatting>
  <conditionalFormatting sqref="Q29 T29">
    <cfRule type="cellIs" dxfId="76" priority="26" operator="equal">
      <formula>""</formula>
    </cfRule>
  </conditionalFormatting>
  <conditionalFormatting sqref="X29 AA29">
    <cfRule type="cellIs" dxfId="75" priority="25" operator="equal">
      <formula>""</formula>
    </cfRule>
  </conditionalFormatting>
  <conditionalFormatting sqref="AE29 AH29">
    <cfRule type="cellIs" dxfId="74" priority="24" operator="equal">
      <formula>""</formula>
    </cfRule>
  </conditionalFormatting>
  <conditionalFormatting sqref="AL29 AO29">
    <cfRule type="cellIs" dxfId="73" priority="23" operator="equal">
      <formula>""</formula>
    </cfRule>
  </conditionalFormatting>
  <conditionalFormatting sqref="Q32 T32">
    <cfRule type="cellIs" dxfId="72" priority="22" operator="equal">
      <formula>""</formula>
    </cfRule>
  </conditionalFormatting>
  <conditionalFormatting sqref="AE32 AH32">
    <cfRule type="cellIs" dxfId="71" priority="21" operator="equal">
      <formula>""</formula>
    </cfRule>
  </conditionalFormatting>
  <conditionalFormatting sqref="C34 F34">
    <cfRule type="cellIs" dxfId="70" priority="20" operator="equal">
      <formula>""</formula>
    </cfRule>
  </conditionalFormatting>
  <conditionalFormatting sqref="Q34 T34">
    <cfRule type="cellIs" dxfId="69" priority="19" operator="equal">
      <formula>""</formula>
    </cfRule>
  </conditionalFormatting>
  <conditionalFormatting sqref="X32">
    <cfRule type="cellIs" dxfId="68" priority="12" operator="equal">
      <formula>""</formula>
    </cfRule>
  </conditionalFormatting>
  <conditionalFormatting sqref="AL32">
    <cfRule type="cellIs" dxfId="67" priority="11" operator="equal">
      <formula>""</formula>
    </cfRule>
  </conditionalFormatting>
  <conditionalFormatting sqref="J34">
    <cfRule type="cellIs" dxfId="66" priority="10" operator="equal">
      <formula>""</formula>
    </cfRule>
  </conditionalFormatting>
  <conditionalFormatting sqref="X34">
    <cfRule type="cellIs" dxfId="65" priority="9" operator="equal">
      <formula>""</formula>
    </cfRule>
  </conditionalFormatting>
  <conditionalFormatting sqref="AL34">
    <cfRule type="cellIs" dxfId="64" priority="8" operator="equal">
      <formula>""</formula>
    </cfRule>
  </conditionalFormatting>
  <conditionalFormatting sqref="C36 F36 J36 Q36 T36 X36 AE36 AH36 AL36">
    <cfRule type="cellIs" dxfId="63" priority="7" operator="equal">
      <formula>""</formula>
    </cfRule>
  </conditionalFormatting>
  <conditionalFormatting sqref="AE36 AH36">
    <cfRule type="cellIs" dxfId="62" priority="4" operator="equal">
      <formula>""</formula>
    </cfRule>
  </conditionalFormatting>
  <conditionalFormatting sqref="C36 F36">
    <cfRule type="cellIs" dxfId="61" priority="6" operator="equal">
      <formula>""</formula>
    </cfRule>
  </conditionalFormatting>
  <conditionalFormatting sqref="Q36 T36">
    <cfRule type="cellIs" dxfId="60" priority="5" operator="equal">
      <formula>""</formula>
    </cfRule>
  </conditionalFormatting>
  <conditionalFormatting sqref="J36">
    <cfRule type="cellIs" dxfId="59" priority="3" operator="equal">
      <formula>""</formula>
    </cfRule>
  </conditionalFormatting>
  <conditionalFormatting sqref="X36">
    <cfRule type="cellIs" dxfId="58" priority="2" operator="equal">
      <formula>""</formula>
    </cfRule>
  </conditionalFormatting>
  <conditionalFormatting sqref="AL36">
    <cfRule type="cellIs" dxfId="57" priority="1" operator="equal">
      <formula>""</formula>
    </cfRule>
  </conditionalFormatting>
  <dataValidations count="1">
    <dataValidation type="list" allowBlank="1" showInputMessage="1" showErrorMessage="1" sqref="AO30:AO31">
      <formula1>$L$1:$L$9</formula1>
    </dataValidation>
  </dataValidations>
  <printOptions horizontalCentered="1"/>
  <pageMargins left="0.39370078740157483" right="0.39370078740157483" top="0.59055118110236227" bottom="0.19685039370078741" header="0.39370078740157483" footer="0.39370078740157483"/>
  <pageSetup paperSize="9" scale="71" fitToHeight="0" orientation="landscape" r:id="rId1"/>
  <headerFooter alignWithMargins="0"/>
  <legacyDrawing r:id="rId2"/>
  <extLst>
    <ext xmlns:x14="http://schemas.microsoft.com/office/spreadsheetml/2009/9/main" uri="{CCE6A557-97BC-4b89-ADB6-D9C93CAAB3DF}">
      <x14:dataValidations xmlns:xm="http://schemas.microsoft.com/office/excel/2006/main" count="26">
        <x14:dataValidation type="list" allowBlank="1" showInputMessage="1" showErrorMessage="1">
          <x14:formula1>
            <xm:f>リスト!$E$2:$E$11</xm:f>
          </x14:formula1>
          <xm:sqref>AL2</xm:sqref>
        </x14:dataValidation>
        <x14:dataValidation type="list" allowBlank="1" showInputMessage="1" showErrorMessage="1">
          <x14:formula1>
            <xm:f>リスト!$F$2:$F$13</xm:f>
          </x14:formula1>
          <xm:sqref>AO2</xm:sqref>
        </x14:dataValidation>
        <x14:dataValidation type="list" allowBlank="1" showInputMessage="1" showErrorMessage="1">
          <x14:formula1>
            <xm:f>リスト!$I$1:$I$7</xm:f>
          </x14:formula1>
          <xm:sqref>J5:T5 V5:AF5 AU5:BE5</xm:sqref>
        </x14:dataValidation>
        <x14:dataValidation type="list" allowBlank="1" showInputMessage="1" showErrorMessage="1">
          <x14:formula1>
            <xm:f>リスト!$K$2:$K$5</xm:f>
          </x14:formula1>
          <xm:sqref>BH9:BI9</xm:sqref>
        </x14:dataValidation>
        <x14:dataValidation type="list" allowBlank="1" showInputMessage="1" showErrorMessage="1">
          <x14:formula1>
            <xm:f>リスト!$L$2</xm:f>
          </x14:formula1>
          <xm:sqref>BJ9:BK9</xm:sqref>
        </x14:dataValidation>
        <x14:dataValidation type="list" allowBlank="1" showInputMessage="1" showErrorMessage="1">
          <x14:formula1>
            <xm:f>リスト!$M$2:$M$8</xm:f>
          </x14:formula1>
          <xm:sqref>AV9</xm:sqref>
        </x14:dataValidation>
        <x14:dataValidation type="list" allowBlank="1" showInputMessage="1" showErrorMessage="1">
          <x14:formula1>
            <xm:f>リスト!$O$1:$O$28</xm:f>
          </x14:formula1>
          <xm:sqref>C32:D32 Q32:R32 AE32:AF32 C34:D34 Q34:R34 AE34:AF34 C29:D29 J29:K29 Q29:R29 X29:Y29 AE29:AF29 AL29:AM29 F29:G29 M29:N29 T29:U29 AA29:AB29 AH29:AI29 AO29:AP29 F32:G32 T32:U32 AH32:AI32 F34:G34 T34:U34 AH34:AI34 C36:D36 Q36:R36 AE36:AF36 F36:G36 T36:U36 AH36:AI36</xm:sqref>
        </x14:dataValidation>
        <x14:dataValidation type="list" allowBlank="1" showInputMessage="1" showErrorMessage="1">
          <x14:formula1>
            <xm:f>リスト!$G$1:$G$5</xm:f>
          </x14:formula1>
          <xm:sqref>AI4:AK4</xm:sqref>
        </x14:dataValidation>
        <x14:dataValidation type="list" allowBlank="1" showInputMessage="1" showErrorMessage="1">
          <x14:formula1>
            <xm:f>リスト!$H$1:$H$3</xm:f>
          </x14:formula1>
          <xm:sqref>AP4:AV4</xm:sqref>
        </x14:dataValidation>
        <x14:dataValidation type="list" allowBlank="1" showInputMessage="1" showErrorMessage="1">
          <x14:formula1>
            <xm:f>リスト!$C$1:$C$5</xm:f>
          </x14:formula1>
          <xm:sqref>I10:M19</xm:sqref>
        </x14:dataValidation>
        <x14:dataValidation type="list" allowBlank="1" showInputMessage="1" showErrorMessage="1">
          <x14:formula1>
            <xm:f>リスト!$M$1:$M$8</xm:f>
          </x14:formula1>
          <xm:sqref>U9:AU9</xm:sqref>
        </x14:dataValidation>
        <x14:dataValidation type="list" allowBlank="1" showInputMessage="1" showErrorMessage="1">
          <x14:formula1>
            <xm:f>リスト!$L$1:$L$2</xm:f>
          </x14:formula1>
          <xm:sqref>BJ10:BK19</xm:sqref>
        </x14:dataValidation>
        <x14:dataValidation type="list" allowBlank="1" showInputMessage="1" showErrorMessage="1">
          <x14:formula1>
            <xm:f>リスト!$D$1:$D$8</xm:f>
          </x14:formula1>
          <xm:sqref>U8</xm:sqref>
        </x14:dataValidation>
        <x14:dataValidation type="list" allowBlank="1" showInputMessage="1" showErrorMessage="1">
          <x14:formula1>
            <xm:f>リスト!$P$1:$P$17</xm:f>
          </x14:formula1>
          <xm:sqref>X32:Y32 J32:K32 AL32:AM32 J34:K34 X34:Y34 AL34:AM34 J36:K36 X36:Y36 AL36:AM36</xm:sqref>
        </x14:dataValidation>
        <x14:dataValidation type="list" allowBlank="1" showInputMessage="1" showErrorMessage="1">
          <x14:formula1>
            <xm:f>リスト!$U$1:$U$100</xm:f>
          </x14:formula1>
          <xm:sqref>AZ4:BE4</xm:sqref>
        </x14:dataValidation>
        <x14:dataValidation type="list" allowBlank="1" showInputMessage="1">
          <x14:formula1>
            <xm:f>リスト!$V$1:$V$9</xm:f>
          </x14:formula1>
          <xm:sqref>AW20:BE20</xm:sqref>
        </x14:dataValidation>
        <x14:dataValidation type="list" allowBlank="1" showInputMessage="1" showErrorMessage="1">
          <x14:formula1>
            <xm:f>リスト!$J$1:$J$5</xm:f>
          </x14:formula1>
          <xm:sqref>BF10:BG19</xm:sqref>
        </x14:dataValidation>
        <x14:dataValidation type="list" allowBlank="1" showInputMessage="1" showErrorMessage="1">
          <x14:formula1>
            <xm:f>リスト!$K$1:$K$6</xm:f>
          </x14:formula1>
          <xm:sqref>BH10:BI19</xm:sqref>
        </x14:dataValidation>
        <x14:dataValidation type="list" allowBlank="1" showInputMessage="1" showErrorMessage="1">
          <x14:formula1>
            <xm:f>リスト!$Q$1:$Q$6</xm:f>
          </x14:formula1>
          <xm:sqref>AZ23:BE23</xm:sqref>
        </x14:dataValidation>
        <x14:dataValidation type="list" allowBlank="1" showInputMessage="1" showErrorMessage="1">
          <x14:formula1>
            <xm:f>リスト!$R$1:$R$2</xm:f>
          </x14:formula1>
          <xm:sqref>AZ26:BE26</xm:sqref>
        </x14:dataValidation>
        <x14:dataValidation type="list" allowBlank="1" showInputMessage="1" showErrorMessage="1">
          <x14:formula1>
            <xm:f>リスト!$S$1:$S$4</xm:f>
          </x14:formula1>
          <xm:sqref>AZ29:BB29</xm:sqref>
        </x14:dataValidation>
        <x14:dataValidation type="list" allowBlank="1" showInputMessage="1" showErrorMessage="1">
          <x14:formula1>
            <xm:f>リスト!$T$1:$T$3</xm:f>
          </x14:formula1>
          <xm:sqref>AZ32:BB32</xm:sqref>
        </x14:dataValidation>
        <x14:dataValidation type="list" allowBlank="1" showInputMessage="1" showErrorMessage="1">
          <x14:formula1>
            <xm:f>リスト!$N$1:$N$11</xm:f>
          </x14:formula1>
          <xm:sqref>U10:AV19</xm:sqref>
        </x14:dataValidation>
        <x14:dataValidation type="list" allowBlank="1" showInputMessage="1">
          <x14:formula1>
            <xm:f>リスト!$I$1:$I$7</xm:f>
          </x14:formula1>
          <xm:sqref>AH5:AS5</xm:sqref>
        </x14:dataValidation>
        <x14:dataValidation type="list" allowBlank="1" showInputMessage="1" showErrorMessage="1">
          <x14:formula1>
            <xm:f>リスト!$A$1:$A$18</xm:f>
          </x14:formula1>
          <xm:sqref>C10:F19</xm:sqref>
        </x14:dataValidation>
        <x14:dataValidation type="list" allowBlank="1" showInputMessage="1" showErrorMessage="1">
          <x14:formula1>
            <xm:f>リスト!$B$1:$B$4</xm:f>
          </x14:formula1>
          <xm:sqref>G10:H19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53"/>
    <pageSetUpPr fitToPage="1"/>
  </sheetPr>
  <dimension ref="A1:BU36"/>
  <sheetViews>
    <sheetView showGridLines="0" view="pageBreakPreview" zoomScaleNormal="100" zoomScaleSheetLayoutView="100" workbookViewId="0">
      <selection activeCell="AH12" sqref="AH12"/>
    </sheetView>
  </sheetViews>
  <sheetFormatPr defaultColWidth="9" defaultRowHeight="21" customHeight="1"/>
  <cols>
    <col min="1" max="2" width="3.5" style="10" customWidth="1"/>
    <col min="3" max="6" width="2.625" style="15" customWidth="1"/>
    <col min="7" max="20" width="2.625" style="10" customWidth="1"/>
    <col min="21" max="48" width="2.875" style="10" customWidth="1"/>
    <col min="49" max="66" width="2.625" style="10" customWidth="1"/>
    <col min="67" max="73" width="7.875" style="10" customWidth="1"/>
    <col min="74" max="16384" width="9" style="10"/>
  </cols>
  <sheetData>
    <row r="1" spans="1:63" ht="21" customHeight="1">
      <c r="A1" s="146" t="s">
        <v>143</v>
      </c>
      <c r="B1" s="146"/>
      <c r="C1" s="146"/>
      <c r="D1" s="146"/>
      <c r="E1" s="146"/>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row>
    <row r="2" spans="1:63" ht="21" customHeight="1">
      <c r="C2" s="144" t="s">
        <v>24</v>
      </c>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9"/>
      <c r="AJ2" s="11" t="s">
        <v>26</v>
      </c>
      <c r="AK2" s="11"/>
      <c r="AL2" s="193">
        <f>'～10人'!AL2:AM2</f>
        <v>0</v>
      </c>
      <c r="AM2" s="193"/>
      <c r="AN2" s="9" t="s">
        <v>25</v>
      </c>
      <c r="AO2" s="193">
        <f>'～10人'!AO2:AP2</f>
        <v>0</v>
      </c>
      <c r="AP2" s="193"/>
      <c r="AQ2" s="12" t="s">
        <v>27</v>
      </c>
      <c r="AR2" s="12"/>
      <c r="AS2" s="12"/>
      <c r="AZ2" s="9"/>
      <c r="BA2" s="9"/>
      <c r="BB2" s="9"/>
      <c r="BC2" s="9"/>
      <c r="BD2" s="9"/>
      <c r="BE2" s="9"/>
    </row>
    <row r="3" spans="1:63" ht="21" customHeight="1" thickBot="1">
      <c r="C3" s="10"/>
      <c r="D3" s="10"/>
      <c r="E3" s="10"/>
      <c r="F3" s="10"/>
    </row>
    <row r="4" spans="1:63" ht="21" customHeight="1" thickBot="1">
      <c r="B4" s="129" t="s">
        <v>35</v>
      </c>
      <c r="C4" s="130"/>
      <c r="D4" s="130"/>
      <c r="E4" s="130"/>
      <c r="F4" s="130"/>
      <c r="G4" s="130"/>
      <c r="H4" s="131"/>
      <c r="I4" s="194">
        <f>'～10人'!I4:AA4</f>
        <v>0</v>
      </c>
      <c r="J4" s="130"/>
      <c r="K4" s="130"/>
      <c r="L4" s="130"/>
      <c r="M4" s="130"/>
      <c r="N4" s="130"/>
      <c r="O4" s="130"/>
      <c r="P4" s="130"/>
      <c r="Q4" s="130"/>
      <c r="R4" s="130"/>
      <c r="S4" s="130"/>
      <c r="T4" s="130"/>
      <c r="U4" s="130"/>
      <c r="V4" s="130"/>
      <c r="W4" s="130"/>
      <c r="X4" s="130"/>
      <c r="Y4" s="130"/>
      <c r="Z4" s="130"/>
      <c r="AA4" s="131"/>
      <c r="AB4" s="126" t="s">
        <v>34</v>
      </c>
      <c r="AC4" s="127"/>
      <c r="AD4" s="127"/>
      <c r="AE4" s="127"/>
      <c r="AF4" s="127"/>
      <c r="AG4" s="127"/>
      <c r="AH4" s="127"/>
      <c r="AI4" s="126">
        <f>'～10人'!AI4:AK4</f>
        <v>0</v>
      </c>
      <c r="AJ4" s="127"/>
      <c r="AK4" s="128"/>
      <c r="AL4" s="126" t="s">
        <v>37</v>
      </c>
      <c r="AM4" s="127"/>
      <c r="AN4" s="127"/>
      <c r="AO4" s="128"/>
      <c r="AP4" s="130">
        <f>'～10人'!AP4:AV4</f>
        <v>0</v>
      </c>
      <c r="AQ4" s="130"/>
      <c r="AR4" s="130"/>
      <c r="AS4" s="130"/>
      <c r="AT4" s="130"/>
      <c r="AU4" s="130"/>
      <c r="AV4" s="131"/>
      <c r="AW4" s="126" t="s">
        <v>36</v>
      </c>
      <c r="AX4" s="127"/>
      <c r="AY4" s="128"/>
      <c r="AZ4" s="147">
        <f>'～10人'!AZ4:BE4</f>
        <v>0</v>
      </c>
      <c r="BA4" s="147"/>
      <c r="BB4" s="147"/>
      <c r="BC4" s="147"/>
      <c r="BD4" s="147"/>
      <c r="BE4" s="147"/>
      <c r="BF4" s="174" t="s">
        <v>90</v>
      </c>
      <c r="BG4" s="155"/>
      <c r="BH4" s="155"/>
      <c r="BI4" s="155"/>
      <c r="BJ4" s="155"/>
      <c r="BK4" s="161"/>
    </row>
    <row r="5" spans="1:63" ht="21" customHeight="1" thickBot="1">
      <c r="B5" s="129" t="s">
        <v>0</v>
      </c>
      <c r="C5" s="130"/>
      <c r="D5" s="130"/>
      <c r="E5" s="130"/>
      <c r="F5" s="130"/>
      <c r="G5" s="130"/>
      <c r="H5" s="131"/>
      <c r="I5" s="8" t="s">
        <v>38</v>
      </c>
      <c r="J5" s="130">
        <f>'～10人'!J5:T5</f>
        <v>0</v>
      </c>
      <c r="K5" s="130"/>
      <c r="L5" s="130"/>
      <c r="M5" s="130"/>
      <c r="N5" s="130"/>
      <c r="O5" s="130"/>
      <c r="P5" s="130"/>
      <c r="Q5" s="130"/>
      <c r="R5" s="130"/>
      <c r="S5" s="130"/>
      <c r="T5" s="131"/>
      <c r="U5" s="16" t="s">
        <v>39</v>
      </c>
      <c r="V5" s="130">
        <f>'～10人'!V5:AF5</f>
        <v>0</v>
      </c>
      <c r="W5" s="130"/>
      <c r="X5" s="130"/>
      <c r="Y5" s="130"/>
      <c r="Z5" s="130"/>
      <c r="AA5" s="130"/>
      <c r="AB5" s="130"/>
      <c r="AC5" s="130"/>
      <c r="AD5" s="130"/>
      <c r="AE5" s="130"/>
      <c r="AF5" s="131"/>
      <c r="AG5" s="8" t="s">
        <v>40</v>
      </c>
      <c r="AH5" s="130">
        <f>'～10人'!AH5:AS5</f>
        <v>0</v>
      </c>
      <c r="AI5" s="130"/>
      <c r="AJ5" s="130"/>
      <c r="AK5" s="130"/>
      <c r="AL5" s="130"/>
      <c r="AM5" s="130"/>
      <c r="AN5" s="130"/>
      <c r="AO5" s="130"/>
      <c r="AP5" s="130"/>
      <c r="AQ5" s="130"/>
      <c r="AR5" s="130"/>
      <c r="AS5" s="130"/>
      <c r="AT5" s="8" t="s">
        <v>41</v>
      </c>
      <c r="AU5" s="130">
        <f>'～10人'!AU5:BE5</f>
        <v>0</v>
      </c>
      <c r="AV5" s="130"/>
      <c r="AW5" s="130"/>
      <c r="AX5" s="130"/>
      <c r="AY5" s="130"/>
      <c r="AZ5" s="130"/>
      <c r="BA5" s="130"/>
      <c r="BB5" s="130"/>
      <c r="BC5" s="130"/>
      <c r="BD5" s="130"/>
      <c r="BE5" s="131"/>
      <c r="BF5" s="175"/>
      <c r="BG5" s="176"/>
      <c r="BH5" s="176"/>
      <c r="BI5" s="176"/>
      <c r="BJ5" s="176"/>
      <c r="BK5" s="177"/>
    </row>
    <row r="6" spans="1:63" ht="21" customHeight="1">
      <c r="A6" s="153" t="s">
        <v>79</v>
      </c>
      <c r="B6" s="141" t="s">
        <v>23</v>
      </c>
      <c r="C6" s="133" t="s">
        <v>1</v>
      </c>
      <c r="D6" s="134"/>
      <c r="E6" s="134"/>
      <c r="F6" s="134"/>
      <c r="G6" s="134"/>
      <c r="H6" s="134"/>
      <c r="I6" s="115" t="s">
        <v>2</v>
      </c>
      <c r="J6" s="115"/>
      <c r="K6" s="115"/>
      <c r="L6" s="115"/>
      <c r="M6" s="115"/>
      <c r="N6" s="134" t="s">
        <v>3</v>
      </c>
      <c r="O6" s="134"/>
      <c r="P6" s="134"/>
      <c r="Q6" s="134"/>
      <c r="R6" s="134"/>
      <c r="S6" s="134"/>
      <c r="T6" s="137"/>
      <c r="U6" s="133" t="s">
        <v>4</v>
      </c>
      <c r="V6" s="134"/>
      <c r="W6" s="134"/>
      <c r="X6" s="134"/>
      <c r="Y6" s="134"/>
      <c r="Z6" s="134"/>
      <c r="AA6" s="139"/>
      <c r="AB6" s="140" t="s">
        <v>5</v>
      </c>
      <c r="AC6" s="134"/>
      <c r="AD6" s="134"/>
      <c r="AE6" s="134"/>
      <c r="AF6" s="134"/>
      <c r="AG6" s="134"/>
      <c r="AH6" s="137"/>
      <c r="AI6" s="133" t="s">
        <v>6</v>
      </c>
      <c r="AJ6" s="134"/>
      <c r="AK6" s="134"/>
      <c r="AL6" s="134"/>
      <c r="AM6" s="134"/>
      <c r="AN6" s="134"/>
      <c r="AO6" s="139"/>
      <c r="AP6" s="133" t="s">
        <v>7</v>
      </c>
      <c r="AQ6" s="134"/>
      <c r="AR6" s="134"/>
      <c r="AS6" s="134"/>
      <c r="AT6" s="134"/>
      <c r="AU6" s="134"/>
      <c r="AV6" s="139"/>
      <c r="AW6" s="114" t="s">
        <v>8</v>
      </c>
      <c r="AX6" s="115"/>
      <c r="AY6" s="115"/>
      <c r="AZ6" s="115" t="s">
        <v>9</v>
      </c>
      <c r="BA6" s="115"/>
      <c r="BB6" s="115"/>
      <c r="BC6" s="115" t="s">
        <v>10</v>
      </c>
      <c r="BD6" s="115"/>
      <c r="BE6" s="148"/>
      <c r="BF6" s="156" t="s">
        <v>81</v>
      </c>
      <c r="BG6" s="157"/>
      <c r="BH6" s="154" t="s">
        <v>80</v>
      </c>
      <c r="BI6" s="155"/>
      <c r="BJ6" s="154" t="s">
        <v>122</v>
      </c>
      <c r="BK6" s="161"/>
    </row>
    <row r="7" spans="1:63" ht="21" customHeight="1">
      <c r="A7" s="153"/>
      <c r="B7" s="142"/>
      <c r="C7" s="135"/>
      <c r="D7" s="136"/>
      <c r="E7" s="136"/>
      <c r="F7" s="136"/>
      <c r="G7" s="136"/>
      <c r="H7" s="136"/>
      <c r="I7" s="117"/>
      <c r="J7" s="117"/>
      <c r="K7" s="117"/>
      <c r="L7" s="117"/>
      <c r="M7" s="117"/>
      <c r="N7" s="136"/>
      <c r="O7" s="136"/>
      <c r="P7" s="136"/>
      <c r="Q7" s="136"/>
      <c r="R7" s="136"/>
      <c r="S7" s="136"/>
      <c r="T7" s="138"/>
      <c r="U7" s="5">
        <v>1</v>
      </c>
      <c r="V7" s="26">
        <v>2</v>
      </c>
      <c r="W7" s="26">
        <v>3</v>
      </c>
      <c r="X7" s="26">
        <v>4</v>
      </c>
      <c r="Y7" s="26">
        <v>5</v>
      </c>
      <c r="Z7" s="26">
        <v>6</v>
      </c>
      <c r="AA7" s="27">
        <v>7</v>
      </c>
      <c r="AB7" s="28">
        <v>8</v>
      </c>
      <c r="AC7" s="26">
        <v>9</v>
      </c>
      <c r="AD7" s="26">
        <v>10</v>
      </c>
      <c r="AE7" s="26">
        <v>11</v>
      </c>
      <c r="AF7" s="26">
        <v>12</v>
      </c>
      <c r="AG7" s="26">
        <v>13</v>
      </c>
      <c r="AH7" s="29">
        <v>14</v>
      </c>
      <c r="AI7" s="5">
        <v>15</v>
      </c>
      <c r="AJ7" s="26">
        <v>16</v>
      </c>
      <c r="AK7" s="26">
        <v>17</v>
      </c>
      <c r="AL7" s="26">
        <v>18</v>
      </c>
      <c r="AM7" s="26">
        <v>19</v>
      </c>
      <c r="AN7" s="26">
        <v>20</v>
      </c>
      <c r="AO7" s="27">
        <v>21</v>
      </c>
      <c r="AP7" s="5">
        <v>22</v>
      </c>
      <c r="AQ7" s="26">
        <v>23</v>
      </c>
      <c r="AR7" s="26">
        <v>24</v>
      </c>
      <c r="AS7" s="26">
        <v>25</v>
      </c>
      <c r="AT7" s="26">
        <v>26</v>
      </c>
      <c r="AU7" s="26">
        <v>27</v>
      </c>
      <c r="AV7" s="27">
        <v>28</v>
      </c>
      <c r="AW7" s="116"/>
      <c r="AX7" s="117"/>
      <c r="AY7" s="117"/>
      <c r="AZ7" s="117"/>
      <c r="BA7" s="117"/>
      <c r="BB7" s="117"/>
      <c r="BC7" s="117"/>
      <c r="BD7" s="117"/>
      <c r="BE7" s="149"/>
      <c r="BF7" s="158"/>
      <c r="BG7" s="159"/>
      <c r="BH7" s="136"/>
      <c r="BI7" s="136"/>
      <c r="BJ7" s="136"/>
      <c r="BK7" s="162"/>
    </row>
    <row r="8" spans="1:63" ht="21" customHeight="1">
      <c r="A8" s="153"/>
      <c r="B8" s="143"/>
      <c r="C8" s="135"/>
      <c r="D8" s="136"/>
      <c r="E8" s="136"/>
      <c r="F8" s="136"/>
      <c r="G8" s="136"/>
      <c r="H8" s="136"/>
      <c r="I8" s="117"/>
      <c r="J8" s="117"/>
      <c r="K8" s="117"/>
      <c r="L8" s="117"/>
      <c r="M8" s="117"/>
      <c r="N8" s="136"/>
      <c r="O8" s="136"/>
      <c r="P8" s="136"/>
      <c r="Q8" s="136"/>
      <c r="R8" s="136"/>
      <c r="S8" s="136"/>
      <c r="T8" s="138"/>
      <c r="U8" s="48" t="str">
        <f>'～10人'!U8</f>
        <v>＊</v>
      </c>
      <c r="V8" s="2" t="str">
        <f>IF(U8="日","月",IF(U8="月","火",IF(U8="火","水",IF(U8="水","木",IF(U8="木","金",IF(U8="金","土",IF(U8="土","日","")))))))</f>
        <v/>
      </c>
      <c r="W8" s="2" t="str">
        <f t="shared" ref="W8:AV8" si="0">IF(V8="日","月",IF(V8="月","火",IF(V8="火","水",IF(V8="水","木",IF(V8="木","金",IF(V8="金","土",IF(V8="土","日","")))))))</f>
        <v/>
      </c>
      <c r="X8" s="2" t="str">
        <f>IF(W8="日","月",IF(W8="月","火",IF(W8="火","水",IF(W8="水","木",IF(W8="木","金",IF(W8="金","土",IF(W8="土","日","")))))))</f>
        <v/>
      </c>
      <c r="Y8" s="2" t="str">
        <f t="shared" si="0"/>
        <v/>
      </c>
      <c r="Z8" s="2" t="str">
        <f t="shared" si="0"/>
        <v/>
      </c>
      <c r="AA8" s="3" t="str">
        <f t="shared" si="0"/>
        <v/>
      </c>
      <c r="AB8" s="7" t="str">
        <f t="shared" si="0"/>
        <v/>
      </c>
      <c r="AC8" s="2" t="str">
        <f t="shared" si="0"/>
        <v/>
      </c>
      <c r="AD8" s="2" t="str">
        <f t="shared" si="0"/>
        <v/>
      </c>
      <c r="AE8" s="2" t="str">
        <f t="shared" si="0"/>
        <v/>
      </c>
      <c r="AF8" s="2" t="str">
        <f t="shared" si="0"/>
        <v/>
      </c>
      <c r="AG8" s="2" t="str">
        <f t="shared" si="0"/>
        <v/>
      </c>
      <c r="AH8" s="4" t="str">
        <f t="shared" si="0"/>
        <v/>
      </c>
      <c r="AI8" s="1" t="str">
        <f t="shared" si="0"/>
        <v/>
      </c>
      <c r="AJ8" s="2" t="str">
        <f t="shared" si="0"/>
        <v/>
      </c>
      <c r="AK8" s="2" t="str">
        <f t="shared" si="0"/>
        <v/>
      </c>
      <c r="AL8" s="2" t="str">
        <f t="shared" si="0"/>
        <v/>
      </c>
      <c r="AM8" s="2" t="str">
        <f t="shared" si="0"/>
        <v/>
      </c>
      <c r="AN8" s="2" t="str">
        <f t="shared" si="0"/>
        <v/>
      </c>
      <c r="AO8" s="3" t="str">
        <f t="shared" si="0"/>
        <v/>
      </c>
      <c r="AP8" s="1" t="str">
        <f t="shared" si="0"/>
        <v/>
      </c>
      <c r="AQ8" s="2" t="str">
        <f t="shared" si="0"/>
        <v/>
      </c>
      <c r="AR8" s="2" t="str">
        <f t="shared" si="0"/>
        <v/>
      </c>
      <c r="AS8" s="2" t="str">
        <f t="shared" si="0"/>
        <v/>
      </c>
      <c r="AT8" s="2" t="str">
        <f t="shared" si="0"/>
        <v/>
      </c>
      <c r="AU8" s="2" t="str">
        <f t="shared" si="0"/>
        <v/>
      </c>
      <c r="AV8" s="3" t="str">
        <f t="shared" si="0"/>
        <v/>
      </c>
      <c r="AW8" s="116"/>
      <c r="AX8" s="117"/>
      <c r="AY8" s="117"/>
      <c r="AZ8" s="117"/>
      <c r="BA8" s="117"/>
      <c r="BB8" s="117"/>
      <c r="BC8" s="117"/>
      <c r="BD8" s="117"/>
      <c r="BE8" s="149"/>
      <c r="BF8" s="160"/>
      <c r="BG8" s="114"/>
      <c r="BH8" s="136"/>
      <c r="BI8" s="136"/>
      <c r="BJ8" s="136"/>
      <c r="BK8" s="162"/>
    </row>
    <row r="9" spans="1:63" ht="21" customHeight="1">
      <c r="A9" s="153"/>
      <c r="B9" s="13"/>
      <c r="C9" s="118" t="s">
        <v>46</v>
      </c>
      <c r="D9" s="119"/>
      <c r="E9" s="119"/>
      <c r="F9" s="119"/>
      <c r="G9" s="119"/>
      <c r="H9" s="119"/>
      <c r="I9" s="119"/>
      <c r="J9" s="119"/>
      <c r="K9" s="119"/>
      <c r="L9" s="119"/>
      <c r="M9" s="119"/>
      <c r="N9" s="119"/>
      <c r="O9" s="119"/>
      <c r="P9" s="119"/>
      <c r="Q9" s="119"/>
      <c r="R9" s="119"/>
      <c r="S9" s="119"/>
      <c r="T9" s="120"/>
      <c r="U9" s="48">
        <f>'～10人'!U9</f>
        <v>0</v>
      </c>
      <c r="V9" s="25">
        <f>'～10人'!V9</f>
        <v>0</v>
      </c>
      <c r="W9" s="25">
        <f>'～10人'!W9</f>
        <v>0</v>
      </c>
      <c r="X9" s="25">
        <f>'～10人'!X9</f>
        <v>0</v>
      </c>
      <c r="Y9" s="25">
        <f>'～10人'!Y9</f>
        <v>0</v>
      </c>
      <c r="Z9" s="26">
        <f>'～10人'!Z9</f>
        <v>0</v>
      </c>
      <c r="AA9" s="27">
        <f>'～10人'!AA9</f>
        <v>0</v>
      </c>
      <c r="AB9" s="48">
        <f>'～10人'!AB9</f>
        <v>0</v>
      </c>
      <c r="AC9" s="25">
        <f>'～10人'!AC9</f>
        <v>0</v>
      </c>
      <c r="AD9" s="25">
        <f>'～10人'!AD9</f>
        <v>0</v>
      </c>
      <c r="AE9" s="25">
        <f>'～10人'!AE9</f>
        <v>0</v>
      </c>
      <c r="AF9" s="25">
        <f>'～10人'!AF9</f>
        <v>0</v>
      </c>
      <c r="AG9" s="26">
        <f>'～10人'!AG9</f>
        <v>0</v>
      </c>
      <c r="AH9" s="27">
        <f>'～10人'!AH9</f>
        <v>0</v>
      </c>
      <c r="AI9" s="48">
        <f>'～10人'!AI9</f>
        <v>0</v>
      </c>
      <c r="AJ9" s="25">
        <f>'～10人'!AJ9</f>
        <v>0</v>
      </c>
      <c r="AK9" s="25">
        <f>'～10人'!AK9</f>
        <v>0</v>
      </c>
      <c r="AL9" s="25">
        <f>'～10人'!AL9</f>
        <v>0</v>
      </c>
      <c r="AM9" s="25">
        <f>'～10人'!AM9</f>
        <v>0</v>
      </c>
      <c r="AN9" s="26">
        <f>'～10人'!AN9</f>
        <v>0</v>
      </c>
      <c r="AO9" s="27">
        <f>'～10人'!AO9</f>
        <v>0</v>
      </c>
      <c r="AP9" s="48">
        <f>'～10人'!AP9</f>
        <v>0</v>
      </c>
      <c r="AQ9" s="25">
        <f>'～10人'!AQ9</f>
        <v>0</v>
      </c>
      <c r="AR9" s="25">
        <f>'～10人'!AR9</f>
        <v>0</v>
      </c>
      <c r="AS9" s="25">
        <f>'～10人'!AS9</f>
        <v>0</v>
      </c>
      <c r="AT9" s="25">
        <f>'～10人'!AT9</f>
        <v>0</v>
      </c>
      <c r="AU9" s="26">
        <f>'～10人'!AU9</f>
        <v>0</v>
      </c>
      <c r="AV9" s="27">
        <f>'～10人'!AV9</f>
        <v>0</v>
      </c>
      <c r="AW9" s="17"/>
      <c r="AX9" s="17"/>
      <c r="AY9" s="6"/>
      <c r="AZ9" s="18"/>
      <c r="BA9" s="17"/>
      <c r="BB9" s="6"/>
      <c r="BC9" s="18"/>
      <c r="BD9" s="17"/>
      <c r="BE9" s="17"/>
      <c r="BF9" s="118"/>
      <c r="BG9" s="169"/>
      <c r="BH9" s="138"/>
      <c r="BI9" s="169"/>
      <c r="BJ9" s="138"/>
      <c r="BK9" s="120"/>
    </row>
    <row r="10" spans="1:63" ht="21" customHeight="1">
      <c r="A10" s="35"/>
      <c r="B10" s="36">
        <v>1</v>
      </c>
      <c r="C10" s="121"/>
      <c r="D10" s="122"/>
      <c r="E10" s="122"/>
      <c r="F10" s="123"/>
      <c r="G10" s="104"/>
      <c r="H10" s="123"/>
      <c r="I10" s="103"/>
      <c r="J10" s="103"/>
      <c r="K10" s="103"/>
      <c r="L10" s="103"/>
      <c r="M10" s="103"/>
      <c r="N10" s="103"/>
      <c r="O10" s="103"/>
      <c r="P10" s="103"/>
      <c r="Q10" s="103"/>
      <c r="R10" s="103"/>
      <c r="S10" s="103"/>
      <c r="T10" s="104"/>
      <c r="U10" s="48"/>
      <c r="V10" s="30"/>
      <c r="W10" s="30"/>
      <c r="X10" s="30"/>
      <c r="Y10" s="30"/>
      <c r="Z10" s="46"/>
      <c r="AA10" s="31"/>
      <c r="AB10" s="48"/>
      <c r="AC10" s="30"/>
      <c r="AD10" s="30"/>
      <c r="AE10" s="30"/>
      <c r="AF10" s="30"/>
      <c r="AG10" s="46"/>
      <c r="AH10" s="31"/>
      <c r="AI10" s="48"/>
      <c r="AJ10" s="30"/>
      <c r="AK10" s="30"/>
      <c r="AL10" s="30"/>
      <c r="AM10" s="30"/>
      <c r="AN10" s="46"/>
      <c r="AO10" s="31"/>
      <c r="AP10" s="48"/>
      <c r="AQ10" s="30"/>
      <c r="AR10" s="30"/>
      <c r="AS10" s="30"/>
      <c r="AT10" s="30"/>
      <c r="AU10" s="46"/>
      <c r="AV10" s="31"/>
      <c r="AW10" s="106">
        <f>COUNTIF(U10:AV10,"①")*$J$32+COUNTIF(U10:AV10,"②")*$X$32+COUNTIF(U10:AV10,"③")*$AL$32+COUNTIF(U10:AV10,"④")*$J$34+COUNTIF(U10:AV10,"⑤")*$X$34+COUNTIF(U10:AV10,"⑥")*$AL$34+COUNTIF(U10:AV10,"⑦")*$J$36+COUNTIF(U10:AV10,"⑧")*$X$36+COUNTIF(U10:AV10,"⑨")*$AL$36</f>
        <v>0</v>
      </c>
      <c r="AX10" s="106"/>
      <c r="AY10" s="107"/>
      <c r="AZ10" s="108">
        <f>ROUNDDOWN(AW10/4,1)</f>
        <v>0</v>
      </c>
      <c r="BA10" s="109"/>
      <c r="BB10" s="110"/>
      <c r="BC10" s="108">
        <f>ROUNDDOWN(AZ10/$AW$20,1)</f>
        <v>0</v>
      </c>
      <c r="BD10" s="109"/>
      <c r="BE10" s="109"/>
      <c r="BF10" s="163"/>
      <c r="BG10" s="164"/>
      <c r="BH10" s="164"/>
      <c r="BI10" s="164"/>
      <c r="BJ10" s="164"/>
      <c r="BK10" s="165"/>
    </row>
    <row r="11" spans="1:63" ht="21" customHeight="1">
      <c r="A11" s="35"/>
      <c r="B11" s="36">
        <f>B10+1</f>
        <v>2</v>
      </c>
      <c r="C11" s="121"/>
      <c r="D11" s="122"/>
      <c r="E11" s="122"/>
      <c r="F11" s="123"/>
      <c r="G11" s="104"/>
      <c r="H11" s="123"/>
      <c r="I11" s="103"/>
      <c r="J11" s="103"/>
      <c r="K11" s="103"/>
      <c r="L11" s="103"/>
      <c r="M11" s="103"/>
      <c r="N11" s="103"/>
      <c r="O11" s="103"/>
      <c r="P11" s="103"/>
      <c r="Q11" s="103"/>
      <c r="R11" s="103"/>
      <c r="S11" s="103"/>
      <c r="T11" s="104"/>
      <c r="U11" s="48"/>
      <c r="V11" s="30"/>
      <c r="W11" s="30"/>
      <c r="X11" s="30"/>
      <c r="Y11" s="30"/>
      <c r="Z11" s="46"/>
      <c r="AA11" s="31"/>
      <c r="AB11" s="48"/>
      <c r="AC11" s="30"/>
      <c r="AD11" s="30"/>
      <c r="AE11" s="30"/>
      <c r="AF11" s="30"/>
      <c r="AG11" s="46"/>
      <c r="AH11" s="31"/>
      <c r="AI11" s="48"/>
      <c r="AJ11" s="30"/>
      <c r="AK11" s="30"/>
      <c r="AL11" s="30"/>
      <c r="AM11" s="30"/>
      <c r="AN11" s="46"/>
      <c r="AO11" s="31"/>
      <c r="AP11" s="48"/>
      <c r="AQ11" s="30"/>
      <c r="AR11" s="30"/>
      <c r="AS11" s="30"/>
      <c r="AT11" s="30"/>
      <c r="AU11" s="46"/>
      <c r="AV11" s="31"/>
      <c r="AW11" s="105">
        <f t="shared" ref="AW11:AW19" si="1">COUNTIF(U11:AV11,"①")*$J$32+COUNTIF(U11:AV11,"②")*$X$32+COUNTIF(U11:AV11,"③")*$AL$32+COUNTIF(U11:AV11,"④")*$J$34+COUNTIF(U11:AV11,"⑤")*$X$34+COUNTIF(U11:AV11,"⑥")*$AL$34+COUNTIF(U11:AV11,"⑦")*$J$36+COUNTIF(U11:AV11,"⑧")*$X$36+COUNTIF(U11:AV11,"⑨")*$AL$36</f>
        <v>0</v>
      </c>
      <c r="AX11" s="106"/>
      <c r="AY11" s="107"/>
      <c r="AZ11" s="108">
        <f t="shared" ref="AZ11:AZ19" si="2">ROUNDDOWN(AW11/4,1)</f>
        <v>0</v>
      </c>
      <c r="BA11" s="109"/>
      <c r="BB11" s="110"/>
      <c r="BC11" s="108">
        <f t="shared" ref="BC11:BC19" si="3">ROUNDDOWN(AZ11/$AW$20,1)</f>
        <v>0</v>
      </c>
      <c r="BD11" s="109"/>
      <c r="BE11" s="109"/>
      <c r="BF11" s="163"/>
      <c r="BG11" s="164"/>
      <c r="BH11" s="166"/>
      <c r="BI11" s="167"/>
      <c r="BJ11" s="166"/>
      <c r="BK11" s="168"/>
    </row>
    <row r="12" spans="1:63" ht="21" customHeight="1">
      <c r="A12" s="35"/>
      <c r="B12" s="36">
        <f t="shared" ref="B12:B19" si="4">B11+1</f>
        <v>3</v>
      </c>
      <c r="C12" s="121"/>
      <c r="D12" s="122"/>
      <c r="E12" s="122"/>
      <c r="F12" s="123"/>
      <c r="G12" s="104"/>
      <c r="H12" s="123"/>
      <c r="I12" s="103"/>
      <c r="J12" s="103"/>
      <c r="K12" s="103"/>
      <c r="L12" s="103"/>
      <c r="M12" s="103"/>
      <c r="N12" s="103"/>
      <c r="O12" s="103"/>
      <c r="P12" s="103"/>
      <c r="Q12" s="103"/>
      <c r="R12" s="103"/>
      <c r="S12" s="103"/>
      <c r="T12" s="104"/>
      <c r="U12" s="48"/>
      <c r="V12" s="30"/>
      <c r="W12" s="30"/>
      <c r="X12" s="30"/>
      <c r="Y12" s="30"/>
      <c r="Z12" s="46"/>
      <c r="AA12" s="31"/>
      <c r="AB12" s="48"/>
      <c r="AC12" s="30"/>
      <c r="AD12" s="30"/>
      <c r="AE12" s="30"/>
      <c r="AF12" s="30"/>
      <c r="AG12" s="46"/>
      <c r="AH12" s="31"/>
      <c r="AI12" s="48"/>
      <c r="AJ12" s="30"/>
      <c r="AK12" s="30"/>
      <c r="AL12" s="30"/>
      <c r="AM12" s="30"/>
      <c r="AN12" s="46"/>
      <c r="AO12" s="31"/>
      <c r="AP12" s="48"/>
      <c r="AQ12" s="30"/>
      <c r="AR12" s="30"/>
      <c r="AS12" s="30"/>
      <c r="AT12" s="30"/>
      <c r="AU12" s="46"/>
      <c r="AV12" s="31"/>
      <c r="AW12" s="105">
        <f t="shared" si="1"/>
        <v>0</v>
      </c>
      <c r="AX12" s="106"/>
      <c r="AY12" s="107"/>
      <c r="AZ12" s="108">
        <f t="shared" si="2"/>
        <v>0</v>
      </c>
      <c r="BA12" s="109"/>
      <c r="BB12" s="110"/>
      <c r="BC12" s="108">
        <f t="shared" si="3"/>
        <v>0</v>
      </c>
      <c r="BD12" s="109"/>
      <c r="BE12" s="109"/>
      <c r="BF12" s="163"/>
      <c r="BG12" s="164"/>
      <c r="BH12" s="166"/>
      <c r="BI12" s="167"/>
      <c r="BJ12" s="166"/>
      <c r="BK12" s="168"/>
    </row>
    <row r="13" spans="1:63" ht="21" customHeight="1">
      <c r="A13" s="35"/>
      <c r="B13" s="36">
        <f t="shared" si="4"/>
        <v>4</v>
      </c>
      <c r="C13" s="121"/>
      <c r="D13" s="122"/>
      <c r="E13" s="122"/>
      <c r="F13" s="123"/>
      <c r="G13" s="104"/>
      <c r="H13" s="123"/>
      <c r="I13" s="103"/>
      <c r="J13" s="103"/>
      <c r="K13" s="103"/>
      <c r="L13" s="103"/>
      <c r="M13" s="103"/>
      <c r="N13" s="103"/>
      <c r="O13" s="103"/>
      <c r="P13" s="103"/>
      <c r="Q13" s="103"/>
      <c r="R13" s="103"/>
      <c r="S13" s="103"/>
      <c r="T13" s="104"/>
      <c r="U13" s="48"/>
      <c r="V13" s="30"/>
      <c r="W13" s="30"/>
      <c r="X13" s="30"/>
      <c r="Y13" s="30"/>
      <c r="Z13" s="46"/>
      <c r="AA13" s="31"/>
      <c r="AB13" s="48"/>
      <c r="AC13" s="30"/>
      <c r="AD13" s="30"/>
      <c r="AE13" s="30"/>
      <c r="AF13" s="30"/>
      <c r="AG13" s="46"/>
      <c r="AH13" s="31"/>
      <c r="AI13" s="48"/>
      <c r="AJ13" s="30"/>
      <c r="AK13" s="30"/>
      <c r="AL13" s="30"/>
      <c r="AM13" s="30"/>
      <c r="AN13" s="46"/>
      <c r="AO13" s="31"/>
      <c r="AP13" s="48"/>
      <c r="AQ13" s="30"/>
      <c r="AR13" s="30"/>
      <c r="AS13" s="30"/>
      <c r="AT13" s="30"/>
      <c r="AU13" s="46"/>
      <c r="AV13" s="31"/>
      <c r="AW13" s="105">
        <f t="shared" si="1"/>
        <v>0</v>
      </c>
      <c r="AX13" s="106"/>
      <c r="AY13" s="107"/>
      <c r="AZ13" s="108">
        <f t="shared" si="2"/>
        <v>0</v>
      </c>
      <c r="BA13" s="109"/>
      <c r="BB13" s="110"/>
      <c r="BC13" s="108">
        <f t="shared" si="3"/>
        <v>0</v>
      </c>
      <c r="BD13" s="109"/>
      <c r="BE13" s="109"/>
      <c r="BF13" s="163"/>
      <c r="BG13" s="164"/>
      <c r="BH13" s="166"/>
      <c r="BI13" s="167"/>
      <c r="BJ13" s="166"/>
      <c r="BK13" s="168"/>
    </row>
    <row r="14" spans="1:63" ht="21" customHeight="1">
      <c r="A14" s="35"/>
      <c r="B14" s="36">
        <f t="shared" si="4"/>
        <v>5</v>
      </c>
      <c r="C14" s="121"/>
      <c r="D14" s="122"/>
      <c r="E14" s="122"/>
      <c r="F14" s="123"/>
      <c r="G14" s="104"/>
      <c r="H14" s="123"/>
      <c r="I14" s="103"/>
      <c r="J14" s="103"/>
      <c r="K14" s="103"/>
      <c r="L14" s="103"/>
      <c r="M14" s="103"/>
      <c r="N14" s="103"/>
      <c r="O14" s="103"/>
      <c r="P14" s="103"/>
      <c r="Q14" s="103"/>
      <c r="R14" s="103"/>
      <c r="S14" s="103"/>
      <c r="T14" s="104"/>
      <c r="U14" s="48"/>
      <c r="V14" s="30"/>
      <c r="W14" s="30"/>
      <c r="X14" s="30"/>
      <c r="Y14" s="30"/>
      <c r="Z14" s="46"/>
      <c r="AA14" s="31"/>
      <c r="AB14" s="48"/>
      <c r="AC14" s="30"/>
      <c r="AD14" s="30"/>
      <c r="AE14" s="30"/>
      <c r="AF14" s="30"/>
      <c r="AG14" s="46"/>
      <c r="AH14" s="31"/>
      <c r="AI14" s="48"/>
      <c r="AJ14" s="30"/>
      <c r="AK14" s="30"/>
      <c r="AL14" s="30"/>
      <c r="AM14" s="30"/>
      <c r="AN14" s="46"/>
      <c r="AO14" s="31"/>
      <c r="AP14" s="48"/>
      <c r="AQ14" s="30"/>
      <c r="AR14" s="30"/>
      <c r="AS14" s="30"/>
      <c r="AT14" s="30"/>
      <c r="AU14" s="46"/>
      <c r="AV14" s="31"/>
      <c r="AW14" s="105">
        <f t="shared" si="1"/>
        <v>0</v>
      </c>
      <c r="AX14" s="106"/>
      <c r="AY14" s="107"/>
      <c r="AZ14" s="108">
        <f t="shared" si="2"/>
        <v>0</v>
      </c>
      <c r="BA14" s="109"/>
      <c r="BB14" s="110"/>
      <c r="BC14" s="108">
        <f t="shared" si="3"/>
        <v>0</v>
      </c>
      <c r="BD14" s="109"/>
      <c r="BE14" s="109"/>
      <c r="BF14" s="163"/>
      <c r="BG14" s="164"/>
      <c r="BH14" s="166"/>
      <c r="BI14" s="167"/>
      <c r="BJ14" s="166"/>
      <c r="BK14" s="168"/>
    </row>
    <row r="15" spans="1:63" ht="21" customHeight="1">
      <c r="A15" s="35"/>
      <c r="B15" s="36">
        <f t="shared" si="4"/>
        <v>6</v>
      </c>
      <c r="C15" s="121"/>
      <c r="D15" s="122"/>
      <c r="E15" s="122"/>
      <c r="F15" s="123"/>
      <c r="G15" s="104"/>
      <c r="H15" s="123"/>
      <c r="I15" s="103"/>
      <c r="J15" s="103"/>
      <c r="K15" s="103"/>
      <c r="L15" s="103"/>
      <c r="M15" s="103"/>
      <c r="N15" s="103"/>
      <c r="O15" s="103"/>
      <c r="P15" s="103"/>
      <c r="Q15" s="103"/>
      <c r="R15" s="103"/>
      <c r="S15" s="103"/>
      <c r="T15" s="104"/>
      <c r="U15" s="48"/>
      <c r="V15" s="30"/>
      <c r="W15" s="30"/>
      <c r="X15" s="30"/>
      <c r="Y15" s="30"/>
      <c r="Z15" s="46"/>
      <c r="AA15" s="31"/>
      <c r="AB15" s="48"/>
      <c r="AC15" s="30"/>
      <c r="AD15" s="30"/>
      <c r="AE15" s="30"/>
      <c r="AF15" s="30"/>
      <c r="AG15" s="46"/>
      <c r="AH15" s="31"/>
      <c r="AI15" s="48"/>
      <c r="AJ15" s="30"/>
      <c r="AK15" s="30"/>
      <c r="AL15" s="30"/>
      <c r="AM15" s="30"/>
      <c r="AN15" s="46"/>
      <c r="AO15" s="31"/>
      <c r="AP15" s="48"/>
      <c r="AQ15" s="30"/>
      <c r="AR15" s="30"/>
      <c r="AS15" s="30"/>
      <c r="AT15" s="30"/>
      <c r="AU15" s="46"/>
      <c r="AV15" s="31"/>
      <c r="AW15" s="105">
        <f t="shared" si="1"/>
        <v>0</v>
      </c>
      <c r="AX15" s="106"/>
      <c r="AY15" s="107"/>
      <c r="AZ15" s="108">
        <f t="shared" si="2"/>
        <v>0</v>
      </c>
      <c r="BA15" s="109"/>
      <c r="BB15" s="110"/>
      <c r="BC15" s="108">
        <f t="shared" si="3"/>
        <v>0</v>
      </c>
      <c r="BD15" s="109"/>
      <c r="BE15" s="109"/>
      <c r="BF15" s="163"/>
      <c r="BG15" s="164"/>
      <c r="BH15" s="166"/>
      <c r="BI15" s="167"/>
      <c r="BJ15" s="166"/>
      <c r="BK15" s="168"/>
    </row>
    <row r="16" spans="1:63" ht="21" customHeight="1">
      <c r="A16" s="35"/>
      <c r="B16" s="36">
        <f t="shared" si="4"/>
        <v>7</v>
      </c>
      <c r="C16" s="121"/>
      <c r="D16" s="122"/>
      <c r="E16" s="122"/>
      <c r="F16" s="123"/>
      <c r="G16" s="104"/>
      <c r="H16" s="123"/>
      <c r="I16" s="103"/>
      <c r="J16" s="103"/>
      <c r="K16" s="103"/>
      <c r="L16" s="103"/>
      <c r="M16" s="103"/>
      <c r="N16" s="103"/>
      <c r="O16" s="103"/>
      <c r="P16" s="103"/>
      <c r="Q16" s="103"/>
      <c r="R16" s="103"/>
      <c r="S16" s="103"/>
      <c r="T16" s="104"/>
      <c r="U16" s="48"/>
      <c r="V16" s="30"/>
      <c r="W16" s="30"/>
      <c r="X16" s="30"/>
      <c r="Y16" s="30"/>
      <c r="Z16" s="46"/>
      <c r="AA16" s="31"/>
      <c r="AB16" s="48"/>
      <c r="AC16" s="30"/>
      <c r="AD16" s="30"/>
      <c r="AE16" s="30"/>
      <c r="AF16" s="30"/>
      <c r="AG16" s="46"/>
      <c r="AH16" s="31"/>
      <c r="AI16" s="48"/>
      <c r="AJ16" s="30"/>
      <c r="AK16" s="30"/>
      <c r="AL16" s="30"/>
      <c r="AM16" s="30"/>
      <c r="AN16" s="46"/>
      <c r="AO16" s="31"/>
      <c r="AP16" s="48"/>
      <c r="AQ16" s="30"/>
      <c r="AR16" s="30"/>
      <c r="AS16" s="30"/>
      <c r="AT16" s="30"/>
      <c r="AU16" s="46"/>
      <c r="AV16" s="31"/>
      <c r="AW16" s="105">
        <f t="shared" si="1"/>
        <v>0</v>
      </c>
      <c r="AX16" s="106"/>
      <c r="AY16" s="107"/>
      <c r="AZ16" s="108">
        <f t="shared" si="2"/>
        <v>0</v>
      </c>
      <c r="BA16" s="109"/>
      <c r="BB16" s="110"/>
      <c r="BC16" s="108">
        <f t="shared" si="3"/>
        <v>0</v>
      </c>
      <c r="BD16" s="109"/>
      <c r="BE16" s="109"/>
      <c r="BF16" s="163"/>
      <c r="BG16" s="164"/>
      <c r="BH16" s="166"/>
      <c r="BI16" s="167"/>
      <c r="BJ16" s="166"/>
      <c r="BK16" s="168"/>
    </row>
    <row r="17" spans="1:73" ht="21" customHeight="1">
      <c r="A17" s="35"/>
      <c r="B17" s="36">
        <f t="shared" si="4"/>
        <v>8</v>
      </c>
      <c r="C17" s="121"/>
      <c r="D17" s="122"/>
      <c r="E17" s="122"/>
      <c r="F17" s="123"/>
      <c r="G17" s="104"/>
      <c r="H17" s="123"/>
      <c r="I17" s="103"/>
      <c r="J17" s="103"/>
      <c r="K17" s="103"/>
      <c r="L17" s="103"/>
      <c r="M17" s="103"/>
      <c r="N17" s="103"/>
      <c r="O17" s="103"/>
      <c r="P17" s="103"/>
      <c r="Q17" s="103"/>
      <c r="R17" s="103"/>
      <c r="S17" s="103"/>
      <c r="T17" s="104"/>
      <c r="U17" s="48"/>
      <c r="V17" s="46"/>
      <c r="W17" s="46"/>
      <c r="X17" s="46"/>
      <c r="Y17" s="46"/>
      <c r="Z17" s="46"/>
      <c r="AA17" s="31"/>
      <c r="AB17" s="24"/>
      <c r="AC17" s="46"/>
      <c r="AD17" s="46"/>
      <c r="AE17" s="46"/>
      <c r="AF17" s="46"/>
      <c r="AG17" s="46"/>
      <c r="AH17" s="47"/>
      <c r="AI17" s="48"/>
      <c r="AJ17" s="46"/>
      <c r="AK17" s="46"/>
      <c r="AL17" s="46"/>
      <c r="AM17" s="46"/>
      <c r="AN17" s="46"/>
      <c r="AO17" s="31"/>
      <c r="AP17" s="48"/>
      <c r="AQ17" s="46"/>
      <c r="AR17" s="46"/>
      <c r="AS17" s="46"/>
      <c r="AT17" s="46"/>
      <c r="AU17" s="46"/>
      <c r="AV17" s="31"/>
      <c r="AW17" s="105">
        <f t="shared" si="1"/>
        <v>0</v>
      </c>
      <c r="AX17" s="106"/>
      <c r="AY17" s="107"/>
      <c r="AZ17" s="108">
        <f t="shared" si="2"/>
        <v>0</v>
      </c>
      <c r="BA17" s="109"/>
      <c r="BB17" s="110"/>
      <c r="BC17" s="108">
        <f t="shared" si="3"/>
        <v>0</v>
      </c>
      <c r="BD17" s="109"/>
      <c r="BE17" s="109"/>
      <c r="BF17" s="163"/>
      <c r="BG17" s="164"/>
      <c r="BH17" s="166"/>
      <c r="BI17" s="167"/>
      <c r="BJ17" s="166"/>
      <c r="BK17" s="168"/>
    </row>
    <row r="18" spans="1:73" ht="21" customHeight="1">
      <c r="A18" s="35"/>
      <c r="B18" s="36">
        <f t="shared" si="4"/>
        <v>9</v>
      </c>
      <c r="C18" s="121"/>
      <c r="D18" s="122"/>
      <c r="E18" s="122"/>
      <c r="F18" s="123"/>
      <c r="G18" s="104"/>
      <c r="H18" s="123"/>
      <c r="I18" s="103"/>
      <c r="J18" s="103"/>
      <c r="K18" s="103"/>
      <c r="L18" s="103"/>
      <c r="M18" s="103"/>
      <c r="N18" s="103"/>
      <c r="O18" s="103"/>
      <c r="P18" s="103"/>
      <c r="Q18" s="103"/>
      <c r="R18" s="103"/>
      <c r="S18" s="103"/>
      <c r="T18" s="104"/>
      <c r="U18" s="48"/>
      <c r="V18" s="30"/>
      <c r="W18" s="30"/>
      <c r="X18" s="30"/>
      <c r="Y18" s="30"/>
      <c r="Z18" s="46"/>
      <c r="AA18" s="31"/>
      <c r="AB18" s="24"/>
      <c r="AC18" s="46"/>
      <c r="AD18" s="46"/>
      <c r="AE18" s="46"/>
      <c r="AF18" s="46"/>
      <c r="AG18" s="46"/>
      <c r="AH18" s="47"/>
      <c r="AI18" s="48"/>
      <c r="AJ18" s="46"/>
      <c r="AK18" s="46"/>
      <c r="AL18" s="46"/>
      <c r="AM18" s="46"/>
      <c r="AN18" s="46"/>
      <c r="AO18" s="31"/>
      <c r="AP18" s="48"/>
      <c r="AQ18" s="46"/>
      <c r="AR18" s="46"/>
      <c r="AS18" s="46"/>
      <c r="AT18" s="46"/>
      <c r="AU18" s="46"/>
      <c r="AV18" s="31"/>
      <c r="AW18" s="105">
        <f t="shared" si="1"/>
        <v>0</v>
      </c>
      <c r="AX18" s="106"/>
      <c r="AY18" s="107"/>
      <c r="AZ18" s="108">
        <f t="shared" si="2"/>
        <v>0</v>
      </c>
      <c r="BA18" s="109"/>
      <c r="BB18" s="110"/>
      <c r="BC18" s="108">
        <f t="shared" si="3"/>
        <v>0</v>
      </c>
      <c r="BD18" s="109"/>
      <c r="BE18" s="109"/>
      <c r="BF18" s="163"/>
      <c r="BG18" s="164"/>
      <c r="BH18" s="166"/>
      <c r="BI18" s="167"/>
      <c r="BJ18" s="166"/>
      <c r="BK18" s="168"/>
    </row>
    <row r="19" spans="1:73" ht="21" customHeight="1" thickBot="1">
      <c r="A19" s="35"/>
      <c r="B19" s="37">
        <f t="shared" si="4"/>
        <v>10</v>
      </c>
      <c r="C19" s="121"/>
      <c r="D19" s="122"/>
      <c r="E19" s="122"/>
      <c r="F19" s="123"/>
      <c r="G19" s="104"/>
      <c r="H19" s="123"/>
      <c r="I19" s="103"/>
      <c r="J19" s="103"/>
      <c r="K19" s="103"/>
      <c r="L19" s="103"/>
      <c r="M19" s="103"/>
      <c r="N19" s="103"/>
      <c r="O19" s="103"/>
      <c r="P19" s="103"/>
      <c r="Q19" s="103"/>
      <c r="R19" s="103"/>
      <c r="S19" s="103"/>
      <c r="T19" s="104"/>
      <c r="U19" s="32"/>
      <c r="V19" s="33"/>
      <c r="W19" s="33"/>
      <c r="X19" s="33"/>
      <c r="Y19" s="33"/>
      <c r="Z19" s="33"/>
      <c r="AA19" s="34"/>
      <c r="AB19" s="24"/>
      <c r="AC19" s="46"/>
      <c r="AD19" s="46"/>
      <c r="AE19" s="46"/>
      <c r="AF19" s="46"/>
      <c r="AG19" s="46"/>
      <c r="AH19" s="47"/>
      <c r="AI19" s="32"/>
      <c r="AJ19" s="33"/>
      <c r="AK19" s="33"/>
      <c r="AL19" s="33"/>
      <c r="AM19" s="33"/>
      <c r="AN19" s="33"/>
      <c r="AO19" s="34"/>
      <c r="AP19" s="32"/>
      <c r="AQ19" s="33"/>
      <c r="AR19" s="33"/>
      <c r="AS19" s="33"/>
      <c r="AT19" s="33"/>
      <c r="AU19" s="33"/>
      <c r="AV19" s="34"/>
      <c r="AW19" s="111">
        <f t="shared" si="1"/>
        <v>0</v>
      </c>
      <c r="AX19" s="112"/>
      <c r="AY19" s="113"/>
      <c r="AZ19" s="108">
        <f t="shared" si="2"/>
        <v>0</v>
      </c>
      <c r="BA19" s="109"/>
      <c r="BB19" s="110"/>
      <c r="BC19" s="108">
        <f t="shared" si="3"/>
        <v>0</v>
      </c>
      <c r="BD19" s="109"/>
      <c r="BE19" s="109"/>
      <c r="BF19" s="191"/>
      <c r="BG19" s="192"/>
      <c r="BH19" s="150"/>
      <c r="BI19" s="151"/>
      <c r="BJ19" s="150"/>
      <c r="BK19" s="152"/>
    </row>
    <row r="20" spans="1:73" ht="21" customHeight="1" thickBot="1">
      <c r="B20" s="129" t="s">
        <v>11</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95"/>
      <c r="AW20" s="196">
        <f>'～10人'!AW20:BE20</f>
        <v>40</v>
      </c>
      <c r="AX20" s="127"/>
      <c r="AY20" s="127"/>
      <c r="AZ20" s="127"/>
      <c r="BA20" s="127"/>
      <c r="BB20" s="127"/>
      <c r="BC20" s="127"/>
      <c r="BD20" s="127"/>
      <c r="BE20" s="127"/>
      <c r="BF20" s="178"/>
      <c r="BG20" s="179"/>
      <c r="BH20" s="179"/>
      <c r="BI20" s="179"/>
      <c r="BJ20" s="179"/>
      <c r="BK20" s="180"/>
    </row>
    <row r="21" spans="1:73" ht="14.25">
      <c r="B21" s="98" t="s">
        <v>94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19"/>
    </row>
    <row r="22" spans="1:73" ht="21" customHeight="1">
      <c r="B22" s="97" t="s">
        <v>95</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197"/>
      <c r="AX22" s="197"/>
      <c r="AY22" s="197"/>
      <c r="AZ22" s="198"/>
      <c r="BA22" s="198"/>
      <c r="BB22" s="198"/>
      <c r="BC22" s="198"/>
      <c r="BD22" s="198"/>
      <c r="BE22" s="198"/>
      <c r="BF22" s="198"/>
      <c r="BG22" s="198"/>
      <c r="BH22" s="198"/>
      <c r="BI22" s="198"/>
      <c r="BJ22" s="199"/>
      <c r="BK22" s="199"/>
      <c r="BL22" s="50"/>
      <c r="BM22" s="50"/>
      <c r="BN22" s="19"/>
      <c r="BO22" s="56"/>
      <c r="BP22" s="56" t="s">
        <v>131</v>
      </c>
      <c r="BQ22" s="57"/>
      <c r="BR22" s="57"/>
      <c r="BS22" s="57"/>
      <c r="BT22" s="57"/>
      <c r="BU22" s="57"/>
    </row>
    <row r="23" spans="1:73" ht="27.75" customHeight="1">
      <c r="B23" s="89" t="s">
        <v>96</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197"/>
      <c r="AX23" s="197"/>
      <c r="AY23" s="197"/>
      <c r="AZ23" s="197"/>
      <c r="BA23" s="197"/>
      <c r="BB23" s="197"/>
      <c r="BC23" s="197"/>
      <c r="BD23" s="197"/>
      <c r="BE23" s="197"/>
      <c r="BF23" s="200"/>
      <c r="BG23" s="200"/>
      <c r="BH23" s="200"/>
      <c r="BI23" s="200"/>
      <c r="BJ23" s="199"/>
      <c r="BK23" s="199"/>
      <c r="BL23" s="50"/>
      <c r="BM23" s="50"/>
      <c r="BN23" s="19"/>
      <c r="BO23" s="56" t="s">
        <v>129</v>
      </c>
      <c r="BP23" s="61">
        <f>SUMIFS(BC10:BC19,BF10:BF19,"加配")</f>
        <v>0</v>
      </c>
      <c r="BQ23" s="57"/>
      <c r="BR23" s="57"/>
      <c r="BS23" s="57"/>
      <c r="BT23" s="57"/>
      <c r="BU23" s="57"/>
    </row>
    <row r="24" spans="1:73" ht="8.25" customHeight="1">
      <c r="B24" s="89" t="s">
        <v>97</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51"/>
      <c r="AX24" s="51"/>
      <c r="AY24" s="51"/>
      <c r="AZ24" s="51"/>
      <c r="BA24" s="51"/>
      <c r="BB24" s="51"/>
      <c r="BC24" s="51"/>
      <c r="BD24" s="51"/>
      <c r="BE24" s="51"/>
      <c r="BF24" s="50"/>
      <c r="BG24" s="50"/>
      <c r="BH24" s="50"/>
      <c r="BI24" s="50"/>
      <c r="BJ24" s="50"/>
      <c r="BK24" s="50"/>
      <c r="BL24" s="50"/>
      <c r="BM24" s="50"/>
      <c r="BN24" s="19"/>
      <c r="BO24" s="56" t="s">
        <v>130</v>
      </c>
      <c r="BP24" s="56"/>
      <c r="BQ24" s="57"/>
      <c r="BR24" s="57"/>
      <c r="BS24" s="57"/>
      <c r="BT24" s="57"/>
      <c r="BU24" s="57"/>
    </row>
    <row r="25" spans="1:73" ht="18.75" customHeight="1">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197"/>
      <c r="AX25" s="197"/>
      <c r="AY25" s="197"/>
      <c r="AZ25" s="199"/>
      <c r="BA25" s="199"/>
      <c r="BB25" s="199"/>
      <c r="BC25" s="199"/>
      <c r="BD25" s="199"/>
      <c r="BE25" s="199"/>
      <c r="BF25" s="198"/>
      <c r="BG25" s="198"/>
      <c r="BH25" s="198"/>
      <c r="BI25" s="198"/>
      <c r="BJ25" s="199"/>
      <c r="BK25" s="199"/>
      <c r="BL25" s="50"/>
      <c r="BM25" s="50"/>
      <c r="BN25" s="19"/>
      <c r="BO25" s="56"/>
      <c r="BP25" s="56" t="s">
        <v>131</v>
      </c>
      <c r="BQ25" s="57"/>
      <c r="BR25" s="57"/>
      <c r="BS25" s="57"/>
      <c r="BT25" s="57"/>
      <c r="BU25" s="57"/>
    </row>
    <row r="26" spans="1:73" ht="28.5" customHeight="1">
      <c r="B26" s="89" t="s">
        <v>126</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197"/>
      <c r="AX26" s="197"/>
      <c r="AY26" s="197"/>
      <c r="AZ26" s="197"/>
      <c r="BA26" s="197"/>
      <c r="BB26" s="197"/>
      <c r="BC26" s="197"/>
      <c r="BD26" s="197"/>
      <c r="BE26" s="197"/>
      <c r="BF26" s="200"/>
      <c r="BG26" s="200"/>
      <c r="BH26" s="200"/>
      <c r="BI26" s="200"/>
      <c r="BJ26" s="199"/>
      <c r="BK26" s="199"/>
      <c r="BL26" s="50"/>
      <c r="BM26" s="50"/>
      <c r="BN26" s="19"/>
      <c r="BO26" s="56" t="s">
        <v>129</v>
      </c>
      <c r="BP26" s="61">
        <f>SUMIFS(BC10:BC19,BF10:BF19,"専門")</f>
        <v>0</v>
      </c>
      <c r="BQ26" s="57"/>
      <c r="BR26" s="57"/>
      <c r="BS26" s="57"/>
      <c r="BT26" s="57"/>
      <c r="BU26" s="57"/>
    </row>
    <row r="27" spans="1:73" ht="8.25" customHeight="1">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52"/>
      <c r="AX27" s="52"/>
      <c r="AY27" s="52"/>
      <c r="AZ27" s="53"/>
      <c r="BA27" s="53"/>
      <c r="BB27" s="53"/>
      <c r="BC27" s="54"/>
      <c r="BD27" s="54"/>
      <c r="BE27" s="54"/>
      <c r="BF27" s="54"/>
      <c r="BG27" s="54"/>
      <c r="BH27" s="54"/>
      <c r="BI27" s="54"/>
      <c r="BJ27" s="54"/>
      <c r="BK27" s="54"/>
      <c r="BL27" s="50"/>
      <c r="BM27" s="50"/>
      <c r="BN27" s="19"/>
      <c r="BO27" s="56" t="s">
        <v>130</v>
      </c>
      <c r="BP27" s="56"/>
      <c r="BQ27" s="57"/>
      <c r="BR27" s="57"/>
      <c r="BS27" s="57"/>
      <c r="BT27" s="57"/>
      <c r="BU27" s="57"/>
    </row>
    <row r="28" spans="1:73" ht="15.75" customHeight="1">
      <c r="B28" s="19" t="s">
        <v>46</v>
      </c>
      <c r="C28" s="20"/>
      <c r="D28" s="20"/>
      <c r="E28" s="20"/>
      <c r="F28" s="20"/>
      <c r="G28" s="19"/>
      <c r="H28" s="41"/>
      <c r="I28" s="42"/>
      <c r="J28" s="42"/>
      <c r="K28" s="21"/>
      <c r="L28" s="43"/>
      <c r="M28" s="43"/>
      <c r="N28" s="21"/>
      <c r="O28" s="41"/>
      <c r="P28" s="42"/>
      <c r="Q28" s="42"/>
      <c r="R28" s="21"/>
      <c r="S28" s="43"/>
      <c r="T28" s="43"/>
      <c r="U28" s="21"/>
      <c r="V28" s="41"/>
      <c r="W28" s="42"/>
      <c r="X28" s="42"/>
      <c r="Y28" s="21"/>
      <c r="Z28" s="43"/>
      <c r="AA28" s="43"/>
      <c r="AB28" s="21"/>
      <c r="AC28" s="41"/>
      <c r="AD28" s="42"/>
      <c r="AE28" s="42"/>
      <c r="AF28" s="21"/>
      <c r="AG28" s="43"/>
      <c r="AH28" s="43"/>
      <c r="AI28" s="21"/>
      <c r="AJ28" s="41"/>
      <c r="AK28" s="42"/>
      <c r="AL28" s="42"/>
      <c r="AM28" s="21"/>
      <c r="AN28" s="43"/>
      <c r="AO28" s="43"/>
      <c r="AP28" s="19"/>
      <c r="AQ28" s="19"/>
      <c r="AR28" s="19"/>
      <c r="AS28" s="19"/>
      <c r="AT28" s="19"/>
      <c r="AU28" s="19"/>
      <c r="AV28" s="19"/>
      <c r="AW28" s="197"/>
      <c r="AX28" s="197"/>
      <c r="AY28" s="197"/>
      <c r="AZ28" s="199"/>
      <c r="BA28" s="199"/>
      <c r="BB28" s="199"/>
      <c r="BC28" s="199"/>
      <c r="BD28" s="199"/>
      <c r="BE28" s="199"/>
      <c r="BF28" s="199"/>
      <c r="BG28" s="199"/>
      <c r="BH28" s="199"/>
      <c r="BI28" s="199"/>
      <c r="BJ28" s="199"/>
      <c r="BK28" s="199"/>
      <c r="BL28" s="199"/>
      <c r="BM28" s="199"/>
      <c r="BN28" s="58"/>
      <c r="BO28" s="56"/>
      <c r="BP28" s="56" t="s">
        <v>135</v>
      </c>
      <c r="BQ28" s="56" t="s">
        <v>136</v>
      </c>
      <c r="BR28" s="56" t="s">
        <v>133</v>
      </c>
      <c r="BS28" s="56" t="s">
        <v>134</v>
      </c>
      <c r="BT28" s="56" t="s">
        <v>132</v>
      </c>
      <c r="BU28" s="56" t="s">
        <v>133</v>
      </c>
    </row>
    <row r="29" spans="1:73" ht="23.25" customHeight="1">
      <c r="B29" s="23" t="s">
        <v>53</v>
      </c>
      <c r="C29" s="202">
        <f>'～10人'!C29:D29</f>
        <v>0</v>
      </c>
      <c r="D29" s="203"/>
      <c r="E29" s="22" t="s">
        <v>51</v>
      </c>
      <c r="F29" s="81">
        <f>'～10人'!F29:G29</f>
        <v>0</v>
      </c>
      <c r="G29" s="82"/>
      <c r="H29" s="21"/>
      <c r="I29" s="23" t="s">
        <v>55</v>
      </c>
      <c r="J29" s="202">
        <f>'～10人'!J29:K29</f>
        <v>0</v>
      </c>
      <c r="K29" s="203"/>
      <c r="L29" s="22" t="s">
        <v>51</v>
      </c>
      <c r="M29" s="81">
        <f>'～10人'!M29:N29</f>
        <v>0</v>
      </c>
      <c r="N29" s="82"/>
      <c r="O29" s="21"/>
      <c r="P29" s="23" t="s">
        <v>56</v>
      </c>
      <c r="Q29" s="202">
        <f>'～10人'!Q29:R29</f>
        <v>0</v>
      </c>
      <c r="R29" s="203"/>
      <c r="S29" s="22" t="s">
        <v>51</v>
      </c>
      <c r="T29" s="81">
        <f>'～10人'!T29:U29</f>
        <v>0</v>
      </c>
      <c r="U29" s="82"/>
      <c r="V29" s="21"/>
      <c r="W29" s="23" t="s">
        <v>57</v>
      </c>
      <c r="X29" s="202">
        <f>'～10人'!X29:Y29</f>
        <v>0</v>
      </c>
      <c r="Y29" s="203"/>
      <c r="Z29" s="22" t="s">
        <v>51</v>
      </c>
      <c r="AA29" s="81">
        <f>'～10人'!AA29:AB29</f>
        <v>0</v>
      </c>
      <c r="AB29" s="82"/>
      <c r="AC29" s="21"/>
      <c r="AD29" s="23" t="s">
        <v>58</v>
      </c>
      <c r="AE29" s="202">
        <f>'～10人'!AE29:AF29</f>
        <v>0</v>
      </c>
      <c r="AF29" s="203"/>
      <c r="AG29" s="22" t="s">
        <v>51</v>
      </c>
      <c r="AH29" s="81">
        <f>'～10人'!AH29:AI29</f>
        <v>0</v>
      </c>
      <c r="AI29" s="82"/>
      <c r="AJ29" s="21"/>
      <c r="AK29" s="23" t="s">
        <v>108</v>
      </c>
      <c r="AL29" s="202">
        <f>'～10人'!AL29:AM29</f>
        <v>0</v>
      </c>
      <c r="AM29" s="203"/>
      <c r="AN29" s="22" t="s">
        <v>51</v>
      </c>
      <c r="AO29" s="81">
        <f>'～10人'!AO29:AP29</f>
        <v>0</v>
      </c>
      <c r="AP29" s="82"/>
      <c r="AQ29" s="19"/>
      <c r="AR29" s="19"/>
      <c r="AS29" s="19"/>
      <c r="AT29" s="19"/>
      <c r="AU29" s="19"/>
      <c r="AV29" s="19"/>
      <c r="AW29" s="197"/>
      <c r="AX29" s="197"/>
      <c r="AY29" s="197"/>
      <c r="AZ29" s="199"/>
      <c r="BA29" s="199"/>
      <c r="BB29" s="199"/>
      <c r="BC29" s="201"/>
      <c r="BD29" s="201"/>
      <c r="BE29" s="201"/>
      <c r="BF29" s="201"/>
      <c r="BG29" s="201"/>
      <c r="BH29" s="201"/>
      <c r="BI29" s="201"/>
      <c r="BJ29" s="201"/>
      <c r="BK29" s="201"/>
      <c r="BL29" s="199"/>
      <c r="BM29" s="199"/>
      <c r="BN29" s="59"/>
      <c r="BO29" s="56" t="s">
        <v>129</v>
      </c>
      <c r="BP29" s="61">
        <f>COUNTIFS(C10:C19,"児童指導員",BC10:BC19,"&gt;=1",BH10:BH19,"社福")+COUNTIFS(C10:C19,"児童指導員",BC10:BC19,"&gt;=1",BH10:BH19,"介福")+COUNTIFS(C10:C19,"児童指導員",BC10:BC19,"&gt;=1",BH10:BH19,"精福")+COUNTIFS(C10:C19,"児童指導員",BC10:BC19,"&gt;=1",BH10:BH19,"心理")+COUNTIFS(C10:C19,"障害福祉サービス経験者",BC10:BC19,"&gt;=1",BH10:BH19,"社福")+COUNTIFS(C10:C19,"障害福祉サービス経験者",BC10:BC19,"&gt;=1",BH10:BH19,"介福")+COUNTIFS(C10:C19,"障害福祉サービス経験者",BC10:BC19,"&gt;=1",BH10:BH19,"精福")+COUNTIFS(C10:C19,"障害福祉サービス経験者",BC10:BC19,"&gt;=1",BH10:BH19,"心理")</f>
        <v>0</v>
      </c>
      <c r="BQ29" s="61">
        <f>COUNTIFS(C10:C19,"児童指導員",BC10:BC19,"&gt;=1")+COUNTIFS(C10:C19,"障害福祉サービス経験者",BC10:BC19,"&gt;=1")</f>
        <v>0</v>
      </c>
      <c r="BR29" s="61">
        <f>COUNTIFS(C10:C19,"児童指導員",BC10:BC19,"&gt;=1")+COUNTIFS(C10:C19,"保育士",BC10:BC19,"&gt;=1")+COUNTIFS(C10:C19,"障害福祉サービス経験者",BC10:BC19,"&gt;=1")</f>
        <v>0</v>
      </c>
      <c r="BS29" s="61">
        <f>SUMIFS(BC10:BC19,C10:C19,"児童指導員")+SUMIFS(BC10:BC19,C10:C19,"保育士")+SUMIFS(BC10:BC19,C10:C19,"障害福祉サービス経験者")</f>
        <v>0</v>
      </c>
      <c r="BT29" s="61">
        <f>COUNTIFS(C10:C19,"児童指導員",BC10:BC19,"&gt;=1",BH10:BH19,"勤続3年")+COUNTIFS(C10:C19,"保育士",BC10:BC19,"&gt;=1",BH10:BH19,"勤続3年")+COUNTIFS(C10:C19,"障害福祉サービス経験者",BC10:BC19,"&gt;=1",BH10:BH19,"勤続3年")</f>
        <v>0</v>
      </c>
      <c r="BU29" s="61">
        <f>COUNTIFS(C10:C19,"児童指導員",BC10:BC19,"&gt;=1")+COUNTIFS(C10:C19,"保育士",BC10:BC19,"&gt;=1")+COUNTIFS(C10:C19,"障害福祉サービス経験者",BC10:BC19,"&gt;=1")</f>
        <v>0</v>
      </c>
    </row>
    <row r="30" spans="1:73" ht="8.25" customHeight="1">
      <c r="W30" s="21"/>
      <c r="X30" s="43"/>
      <c r="Y30" s="43"/>
      <c r="Z30" s="19"/>
      <c r="AA30" s="19"/>
      <c r="AB30" s="43"/>
      <c r="AC30" s="43"/>
      <c r="AD30" s="21"/>
      <c r="AE30" s="21"/>
      <c r="AF30" s="41"/>
      <c r="AG30" s="42"/>
      <c r="AH30" s="42"/>
      <c r="AI30" s="21"/>
      <c r="AJ30" s="43"/>
      <c r="AK30" s="43"/>
      <c r="AL30" s="19"/>
      <c r="AM30" s="19"/>
      <c r="AN30" s="43"/>
      <c r="AO30" s="43"/>
      <c r="AP30" s="21"/>
      <c r="AQ30" s="19"/>
      <c r="AR30" s="19"/>
      <c r="AS30" s="19"/>
      <c r="AT30" s="19"/>
      <c r="AU30" s="19"/>
      <c r="AV30" s="19"/>
      <c r="AW30" s="55"/>
      <c r="AX30" s="55"/>
      <c r="AY30" s="55"/>
      <c r="AZ30" s="54"/>
      <c r="BA30" s="54"/>
      <c r="BB30" s="54"/>
      <c r="BC30" s="54"/>
      <c r="BD30" s="54"/>
      <c r="BE30" s="54"/>
      <c r="BF30" s="54"/>
      <c r="BG30" s="54"/>
      <c r="BH30" s="54"/>
      <c r="BI30" s="54"/>
      <c r="BJ30" s="54"/>
      <c r="BK30" s="54"/>
      <c r="BL30" s="50"/>
      <c r="BM30" s="50"/>
      <c r="BN30" s="60"/>
      <c r="BO30" s="56" t="s">
        <v>130</v>
      </c>
      <c r="BP30" s="56"/>
      <c r="BQ30" s="56"/>
      <c r="BR30" s="56"/>
      <c r="BS30" s="56"/>
      <c r="BT30" s="56"/>
      <c r="BU30" s="56"/>
    </row>
    <row r="31" spans="1:73" ht="16.5" customHeight="1">
      <c r="B31" s="88" t="s">
        <v>52</v>
      </c>
      <c r="C31" s="88"/>
      <c r="D31" s="88"/>
      <c r="E31" s="88"/>
      <c r="F31" s="88"/>
      <c r="Q31" s="43"/>
      <c r="R31" s="21"/>
      <c r="T31" s="41"/>
      <c r="U31" s="42"/>
      <c r="V31" s="42"/>
      <c r="W31" s="21"/>
      <c r="X31" s="43"/>
      <c r="Y31" s="43"/>
      <c r="Z31" s="19"/>
      <c r="AA31" s="19"/>
      <c r="AB31" s="43"/>
      <c r="AC31" s="43"/>
      <c r="AD31" s="21"/>
      <c r="AF31" s="41"/>
      <c r="AG31" s="42"/>
      <c r="AH31" s="42"/>
      <c r="AI31" s="21"/>
      <c r="AJ31" s="43"/>
      <c r="AK31" s="43"/>
      <c r="AL31" s="19"/>
      <c r="AM31" s="19"/>
      <c r="AN31" s="43"/>
      <c r="AO31" s="43"/>
      <c r="AP31" s="21"/>
      <c r="AW31" s="197"/>
      <c r="AX31" s="199"/>
      <c r="AY31" s="199"/>
      <c r="AZ31" s="199"/>
      <c r="BA31" s="199"/>
      <c r="BB31" s="199"/>
      <c r="BC31" s="198"/>
      <c r="BD31" s="198"/>
      <c r="BE31" s="198"/>
      <c r="BF31" s="198"/>
      <c r="BG31" s="198"/>
      <c r="BH31" s="54"/>
      <c r="BI31" s="54"/>
      <c r="BJ31" s="54"/>
      <c r="BK31" s="54"/>
      <c r="BL31" s="50"/>
      <c r="BM31" s="50"/>
      <c r="BN31" s="19"/>
      <c r="BO31" s="56"/>
      <c r="BP31" s="56" t="s">
        <v>131</v>
      </c>
      <c r="BQ31" s="57"/>
      <c r="BR31" s="57"/>
      <c r="BS31" s="57"/>
      <c r="BT31" s="57"/>
      <c r="BU31" s="57"/>
    </row>
    <row r="32" spans="1:73" ht="21" customHeight="1">
      <c r="B32" s="23" t="s">
        <v>38</v>
      </c>
      <c r="C32" s="202">
        <f>'～10人'!C32:D32</f>
        <v>0</v>
      </c>
      <c r="D32" s="203"/>
      <c r="E32" s="22" t="s">
        <v>51</v>
      </c>
      <c r="F32" s="203">
        <f>'～10人'!F32:G32</f>
        <v>0</v>
      </c>
      <c r="G32" s="203"/>
      <c r="H32" s="73" t="s">
        <v>109</v>
      </c>
      <c r="I32" s="73"/>
      <c r="J32" s="73">
        <f>'～10人'!J32:K32</f>
        <v>0</v>
      </c>
      <c r="K32" s="73"/>
      <c r="L32" s="81" t="s">
        <v>110</v>
      </c>
      <c r="M32" s="82"/>
      <c r="N32" s="42"/>
      <c r="O32" s="45"/>
      <c r="P32" s="23" t="s">
        <v>59</v>
      </c>
      <c r="Q32" s="202">
        <f>'～10人'!Q32:R32</f>
        <v>0</v>
      </c>
      <c r="R32" s="203"/>
      <c r="S32" s="22" t="s">
        <v>51</v>
      </c>
      <c r="T32" s="203">
        <f>'～10人'!T32:U32</f>
        <v>0</v>
      </c>
      <c r="U32" s="203"/>
      <c r="V32" s="73" t="s">
        <v>109</v>
      </c>
      <c r="W32" s="73"/>
      <c r="X32" s="73">
        <f>'～10人'!X32:Y32</f>
        <v>0</v>
      </c>
      <c r="Y32" s="73"/>
      <c r="Z32" s="81" t="s">
        <v>110</v>
      </c>
      <c r="AA32" s="82"/>
      <c r="AD32" s="23" t="s">
        <v>60</v>
      </c>
      <c r="AE32" s="202">
        <f>'～10人'!AE32:AF32</f>
        <v>0</v>
      </c>
      <c r="AF32" s="203"/>
      <c r="AG32" s="22" t="s">
        <v>51</v>
      </c>
      <c r="AH32" s="203">
        <f>'～10人'!AH32:AI32</f>
        <v>0</v>
      </c>
      <c r="AI32" s="203"/>
      <c r="AJ32" s="73" t="s">
        <v>109</v>
      </c>
      <c r="AK32" s="73"/>
      <c r="AL32" s="73">
        <f>'～10人'!AL32:AM32</f>
        <v>0</v>
      </c>
      <c r="AM32" s="73"/>
      <c r="AN32" s="81" t="s">
        <v>110</v>
      </c>
      <c r="AO32" s="82"/>
      <c r="AW32" s="199"/>
      <c r="AX32" s="199"/>
      <c r="AY32" s="199"/>
      <c r="AZ32" s="199"/>
      <c r="BA32" s="199"/>
      <c r="BB32" s="199"/>
      <c r="BC32" s="200"/>
      <c r="BD32" s="200"/>
      <c r="BE32" s="200"/>
      <c r="BF32" s="199"/>
      <c r="BG32" s="199"/>
      <c r="BH32" s="54"/>
      <c r="BI32" s="54"/>
      <c r="BJ32" s="54"/>
      <c r="BK32" s="54"/>
      <c r="BL32" s="50"/>
      <c r="BM32" s="50"/>
      <c r="BN32" s="19"/>
      <c r="BO32" s="56" t="s">
        <v>129</v>
      </c>
      <c r="BP32" s="61">
        <f>SUMIFS(BC10:BC19,BF10:BF19,"看護")</f>
        <v>0</v>
      </c>
      <c r="BQ32" s="57"/>
      <c r="BR32" s="57"/>
      <c r="BS32" s="57"/>
      <c r="BT32" s="57"/>
      <c r="BU32" s="57"/>
    </row>
    <row r="33" spans="2:72" ht="9.75" customHeight="1">
      <c r="AW33" s="19"/>
      <c r="AX33" s="19"/>
      <c r="AY33" s="19"/>
      <c r="AZ33" s="19"/>
      <c r="BA33" s="19"/>
      <c r="BB33" s="19"/>
      <c r="BC33" s="19"/>
      <c r="BD33" s="19"/>
      <c r="BE33" s="19"/>
      <c r="BF33" s="19"/>
      <c r="BG33" s="19"/>
      <c r="BH33" s="19"/>
      <c r="BI33" s="19"/>
      <c r="BJ33" s="19"/>
      <c r="BK33" s="19"/>
      <c r="BL33" s="19"/>
      <c r="BM33" s="19"/>
      <c r="BN33" s="19"/>
      <c r="BO33" s="56" t="s">
        <v>130</v>
      </c>
      <c r="BP33" s="56"/>
      <c r="BQ33" s="19"/>
      <c r="BR33" s="19"/>
      <c r="BS33" s="19"/>
      <c r="BT33" s="19"/>
    </row>
    <row r="34" spans="2:72" ht="21" customHeight="1">
      <c r="B34" s="23" t="s">
        <v>41</v>
      </c>
      <c r="C34" s="202">
        <f>'～10人'!C34:D34</f>
        <v>0</v>
      </c>
      <c r="D34" s="203"/>
      <c r="E34" s="22" t="s">
        <v>51</v>
      </c>
      <c r="F34" s="203">
        <f>'～10人'!F34:G34</f>
        <v>0</v>
      </c>
      <c r="G34" s="203"/>
      <c r="H34" s="73" t="s">
        <v>109</v>
      </c>
      <c r="I34" s="73"/>
      <c r="J34" s="73">
        <f>'～10人'!J34:K34</f>
        <v>0</v>
      </c>
      <c r="K34" s="73"/>
      <c r="L34" s="81" t="s">
        <v>110</v>
      </c>
      <c r="M34" s="82"/>
      <c r="N34" s="42"/>
      <c r="O34" s="45"/>
      <c r="P34" s="23" t="s">
        <v>62</v>
      </c>
      <c r="Q34" s="202">
        <f>'～10人'!Q34:R34</f>
        <v>0</v>
      </c>
      <c r="R34" s="203"/>
      <c r="S34" s="22" t="s">
        <v>51</v>
      </c>
      <c r="T34" s="203">
        <f>'～10人'!T34:U34</f>
        <v>0</v>
      </c>
      <c r="U34" s="203"/>
      <c r="V34" s="73" t="s">
        <v>109</v>
      </c>
      <c r="W34" s="73"/>
      <c r="X34" s="73">
        <f>'～10人'!X34:Y34</f>
        <v>0</v>
      </c>
      <c r="Y34" s="73"/>
      <c r="Z34" s="81" t="s">
        <v>110</v>
      </c>
      <c r="AA34" s="82"/>
      <c r="AD34" s="23" t="s">
        <v>63</v>
      </c>
      <c r="AE34" s="202">
        <f>'～10人'!AE34:AF34</f>
        <v>0</v>
      </c>
      <c r="AF34" s="203"/>
      <c r="AG34" s="22" t="s">
        <v>51</v>
      </c>
      <c r="AH34" s="203">
        <f>'～10人'!AH34:AI34</f>
        <v>0</v>
      </c>
      <c r="AI34" s="203"/>
      <c r="AJ34" s="73" t="s">
        <v>109</v>
      </c>
      <c r="AK34" s="73"/>
      <c r="AL34" s="73">
        <f>'～10人'!AL34:AM34</f>
        <v>0</v>
      </c>
      <c r="AM34" s="73"/>
      <c r="AN34" s="81" t="s">
        <v>110</v>
      </c>
      <c r="AO34" s="82"/>
      <c r="BO34" s="19"/>
      <c r="BP34" s="19"/>
      <c r="BQ34" s="19"/>
      <c r="BR34" s="19"/>
      <c r="BS34" s="19"/>
      <c r="BT34" s="19"/>
    </row>
    <row r="35" spans="2:72" ht="6" customHeight="1"/>
    <row r="36" spans="2:72" ht="21" customHeight="1">
      <c r="B36" s="23" t="s">
        <v>137</v>
      </c>
      <c r="C36" s="83">
        <f>'～10人'!C36:D36</f>
        <v>0</v>
      </c>
      <c r="D36" s="84"/>
      <c r="E36" s="22" t="s">
        <v>51</v>
      </c>
      <c r="F36" s="84">
        <f>'～10人'!F36:G36</f>
        <v>0</v>
      </c>
      <c r="G36" s="84"/>
      <c r="H36" s="73" t="s">
        <v>109</v>
      </c>
      <c r="I36" s="73"/>
      <c r="J36" s="85">
        <f>'～10人'!J36:K36</f>
        <v>0</v>
      </c>
      <c r="K36" s="85"/>
      <c r="L36" s="81" t="s">
        <v>110</v>
      </c>
      <c r="M36" s="82"/>
      <c r="N36" s="42"/>
      <c r="O36" s="45"/>
      <c r="P36" s="23" t="s">
        <v>138</v>
      </c>
      <c r="Q36" s="83">
        <f>'～10人'!Q36:R36</f>
        <v>0</v>
      </c>
      <c r="R36" s="84"/>
      <c r="S36" s="22" t="s">
        <v>51</v>
      </c>
      <c r="T36" s="84">
        <f>'～10人'!T36:U36</f>
        <v>0</v>
      </c>
      <c r="U36" s="84"/>
      <c r="V36" s="73" t="s">
        <v>109</v>
      </c>
      <c r="W36" s="73"/>
      <c r="X36" s="85">
        <f>'～10人'!X36:Y36</f>
        <v>0</v>
      </c>
      <c r="Y36" s="85"/>
      <c r="Z36" s="81" t="s">
        <v>110</v>
      </c>
      <c r="AA36" s="82"/>
      <c r="AD36" s="23" t="s">
        <v>139</v>
      </c>
      <c r="AE36" s="83">
        <f>'～10人'!AE36:AF36</f>
        <v>0</v>
      </c>
      <c r="AF36" s="84"/>
      <c r="AG36" s="22" t="s">
        <v>51</v>
      </c>
      <c r="AH36" s="84">
        <f>'～10人'!AH36:AI36</f>
        <v>0</v>
      </c>
      <c r="AI36" s="84"/>
      <c r="AJ36" s="73" t="s">
        <v>109</v>
      </c>
      <c r="AK36" s="73"/>
      <c r="AL36" s="85">
        <f>'～10人'!AL36:AM36</f>
        <v>0</v>
      </c>
      <c r="AM36" s="85"/>
      <c r="AN36" s="81" t="s">
        <v>110</v>
      </c>
      <c r="AO36" s="82"/>
      <c r="BO36" s="19"/>
      <c r="BP36" s="19"/>
      <c r="BQ36" s="19"/>
      <c r="BR36" s="19"/>
      <c r="BS36" s="19"/>
      <c r="BT36" s="19"/>
    </row>
  </sheetData>
  <sheetProtection algorithmName="SHA-512" hashValue="dwq0gVfDyhm39rFFWzZzvpnEeJ5OFlD0ebc9WA9VjTVNKFcXJ/1myZUoHtcdPdFHppE3JmZlBi2ElUVaA9TNBA==" saltValue="rdX69gIJdPHrIGTmwlW9cg==" spinCount="100000" sheet="1" objects="1" scenarios="1" selectLockedCells="1"/>
  <mergeCells count="235">
    <mergeCell ref="Z36:AA36"/>
    <mergeCell ref="AE36:AF36"/>
    <mergeCell ref="AH36:AI36"/>
    <mergeCell ref="AJ36:AK36"/>
    <mergeCell ref="AL36:AM36"/>
    <mergeCell ref="AN36:AO36"/>
    <mergeCell ref="C36:D36"/>
    <mergeCell ref="F36:G36"/>
    <mergeCell ref="H36:I36"/>
    <mergeCell ref="J36:K36"/>
    <mergeCell ref="L36:M36"/>
    <mergeCell ref="Q36:R36"/>
    <mergeCell ref="T36:U36"/>
    <mergeCell ref="V36:W36"/>
    <mergeCell ref="X36:Y36"/>
    <mergeCell ref="X34:Y34"/>
    <mergeCell ref="Z34:AA34"/>
    <mergeCell ref="AE34:AF34"/>
    <mergeCell ref="AH34:AI34"/>
    <mergeCell ref="AJ34:AK34"/>
    <mergeCell ref="AL34:AM34"/>
    <mergeCell ref="BC32:BE32"/>
    <mergeCell ref="BF32:BG32"/>
    <mergeCell ref="AH32:AI32"/>
    <mergeCell ref="AJ32:AK32"/>
    <mergeCell ref="AL32:AM32"/>
    <mergeCell ref="AN32:AO32"/>
    <mergeCell ref="AZ32:BB32"/>
    <mergeCell ref="C29:D29"/>
    <mergeCell ref="F29:G29"/>
    <mergeCell ref="J29:K29"/>
    <mergeCell ref="M29:N29"/>
    <mergeCell ref="Q29:R29"/>
    <mergeCell ref="T29:U29"/>
    <mergeCell ref="AW28:AY29"/>
    <mergeCell ref="AZ28:BB28"/>
    <mergeCell ref="C34:D34"/>
    <mergeCell ref="F34:G34"/>
    <mergeCell ref="H34:I34"/>
    <mergeCell ref="J34:K34"/>
    <mergeCell ref="L34:M34"/>
    <mergeCell ref="Q34:R34"/>
    <mergeCell ref="T34:U34"/>
    <mergeCell ref="V34:W34"/>
    <mergeCell ref="AE32:AF32"/>
    <mergeCell ref="L32:M32"/>
    <mergeCell ref="Q32:R32"/>
    <mergeCell ref="T32:U32"/>
    <mergeCell ref="V32:W32"/>
    <mergeCell ref="X32:Y32"/>
    <mergeCell ref="Z32:AA32"/>
    <mergeCell ref="AN34:AO34"/>
    <mergeCell ref="B31:F31"/>
    <mergeCell ref="AW31:AY32"/>
    <mergeCell ref="AZ31:BB31"/>
    <mergeCell ref="BC31:BE31"/>
    <mergeCell ref="BF31:BG31"/>
    <mergeCell ref="C32:D32"/>
    <mergeCell ref="F32:G32"/>
    <mergeCell ref="H32:I32"/>
    <mergeCell ref="J32:K32"/>
    <mergeCell ref="BC28:BE28"/>
    <mergeCell ref="BF28:BH28"/>
    <mergeCell ref="BI28:BK28"/>
    <mergeCell ref="BL28:BM28"/>
    <mergeCell ref="AZ29:BB29"/>
    <mergeCell ref="BC29:BE29"/>
    <mergeCell ref="BF29:BH29"/>
    <mergeCell ref="BI29:BK29"/>
    <mergeCell ref="B24:AV25"/>
    <mergeCell ref="AW25:AY26"/>
    <mergeCell ref="AZ25:BE25"/>
    <mergeCell ref="BF25:BI25"/>
    <mergeCell ref="BJ25:BK25"/>
    <mergeCell ref="B26:AV26"/>
    <mergeCell ref="AZ26:BE26"/>
    <mergeCell ref="BF26:BI26"/>
    <mergeCell ref="BJ26:BK26"/>
    <mergeCell ref="BL29:BM29"/>
    <mergeCell ref="X29:Y29"/>
    <mergeCell ref="AA29:AB29"/>
    <mergeCell ref="AE29:AF29"/>
    <mergeCell ref="AH29:AI29"/>
    <mergeCell ref="AL29:AM29"/>
    <mergeCell ref="AO29:AP29"/>
    <mergeCell ref="B21:BE21"/>
    <mergeCell ref="B22:AV22"/>
    <mergeCell ref="AW22:AY23"/>
    <mergeCell ref="AZ22:BE22"/>
    <mergeCell ref="BF22:BI22"/>
    <mergeCell ref="BJ22:BK22"/>
    <mergeCell ref="B23:AV23"/>
    <mergeCell ref="AZ23:BE23"/>
    <mergeCell ref="BF23:BI23"/>
    <mergeCell ref="BJ23:BK23"/>
    <mergeCell ref="BJ19:BK19"/>
    <mergeCell ref="B20:AV20"/>
    <mergeCell ref="AW20:BE20"/>
    <mergeCell ref="BF20:BK20"/>
    <mergeCell ref="BC18:BE18"/>
    <mergeCell ref="BF18:BG18"/>
    <mergeCell ref="BH18:BI18"/>
    <mergeCell ref="BJ18:BK18"/>
    <mergeCell ref="C19:F19"/>
    <mergeCell ref="G19:H19"/>
    <mergeCell ref="I19:M19"/>
    <mergeCell ref="N19:T19"/>
    <mergeCell ref="AW19:AY19"/>
    <mergeCell ref="AZ19:BB19"/>
    <mergeCell ref="C18:F18"/>
    <mergeCell ref="G18:H18"/>
    <mergeCell ref="I18:M18"/>
    <mergeCell ref="N18:T18"/>
    <mergeCell ref="AW18:AY18"/>
    <mergeCell ref="AZ18:BB18"/>
    <mergeCell ref="BC19:BE19"/>
    <mergeCell ref="BF19:BG19"/>
    <mergeCell ref="BH19:BI19"/>
    <mergeCell ref="BJ16:BK16"/>
    <mergeCell ref="C17:F17"/>
    <mergeCell ref="G17:H17"/>
    <mergeCell ref="I17:M17"/>
    <mergeCell ref="N17:T17"/>
    <mergeCell ref="AW17:AY17"/>
    <mergeCell ref="AZ17:BB17"/>
    <mergeCell ref="BC17:BE17"/>
    <mergeCell ref="BF17:BG17"/>
    <mergeCell ref="BH17:BI17"/>
    <mergeCell ref="BJ17:BK17"/>
    <mergeCell ref="C16:F16"/>
    <mergeCell ref="G16:H16"/>
    <mergeCell ref="I16:M16"/>
    <mergeCell ref="N16:T16"/>
    <mergeCell ref="AW16:AY16"/>
    <mergeCell ref="AZ16:BB16"/>
    <mergeCell ref="BC16:BE16"/>
    <mergeCell ref="BF16:BG16"/>
    <mergeCell ref="BH16:BI16"/>
    <mergeCell ref="BJ14:BK14"/>
    <mergeCell ref="C15:F15"/>
    <mergeCell ref="G15:H15"/>
    <mergeCell ref="I15:M15"/>
    <mergeCell ref="N15:T15"/>
    <mergeCell ref="AW15:AY15"/>
    <mergeCell ref="AZ15:BB15"/>
    <mergeCell ref="BC15:BE15"/>
    <mergeCell ref="BF15:BG15"/>
    <mergeCell ref="BH15:BI15"/>
    <mergeCell ref="BJ15:BK15"/>
    <mergeCell ref="C14:F14"/>
    <mergeCell ref="G14:H14"/>
    <mergeCell ref="I14:M14"/>
    <mergeCell ref="N14:T14"/>
    <mergeCell ref="AW14:AY14"/>
    <mergeCell ref="AZ14:BB14"/>
    <mergeCell ref="BC14:BE14"/>
    <mergeCell ref="BF14:BG14"/>
    <mergeCell ref="BH14:BI14"/>
    <mergeCell ref="BJ12:BK12"/>
    <mergeCell ref="C13:F13"/>
    <mergeCell ref="G13:H13"/>
    <mergeCell ref="I13:M13"/>
    <mergeCell ref="N13:T13"/>
    <mergeCell ref="AW13:AY13"/>
    <mergeCell ref="AZ13:BB13"/>
    <mergeCell ref="BC13:BE13"/>
    <mergeCell ref="BF13:BG13"/>
    <mergeCell ref="BH13:BI13"/>
    <mergeCell ref="BJ13:BK13"/>
    <mergeCell ref="C12:F12"/>
    <mergeCell ref="G12:H12"/>
    <mergeCell ref="I12:M12"/>
    <mergeCell ref="N12:T12"/>
    <mergeCell ref="AW12:AY12"/>
    <mergeCell ref="AZ12:BB12"/>
    <mergeCell ref="BC12:BE12"/>
    <mergeCell ref="BF12:BG12"/>
    <mergeCell ref="BH12:BI12"/>
    <mergeCell ref="BC10:BE10"/>
    <mergeCell ref="BF10:BG10"/>
    <mergeCell ref="BH10:BI10"/>
    <mergeCell ref="BJ10:BK10"/>
    <mergeCell ref="C11:F11"/>
    <mergeCell ref="G11:H11"/>
    <mergeCell ref="I11:M11"/>
    <mergeCell ref="N11:T11"/>
    <mergeCell ref="AW11:AY11"/>
    <mergeCell ref="AZ11:BB11"/>
    <mergeCell ref="C10:F10"/>
    <mergeCell ref="G10:H10"/>
    <mergeCell ref="I10:M10"/>
    <mergeCell ref="N10:T10"/>
    <mergeCell ref="AW10:AY10"/>
    <mergeCell ref="AZ10:BB10"/>
    <mergeCell ref="BC11:BE11"/>
    <mergeCell ref="BF11:BG11"/>
    <mergeCell ref="BH11:BI11"/>
    <mergeCell ref="BJ11:BK11"/>
    <mergeCell ref="BF9:BG9"/>
    <mergeCell ref="BH9:BI9"/>
    <mergeCell ref="BJ9:BK9"/>
    <mergeCell ref="AB6:AH6"/>
    <mergeCell ref="AI6:AO6"/>
    <mergeCell ref="AP6:AV6"/>
    <mergeCell ref="AW6:AY8"/>
    <mergeCell ref="AZ6:BB8"/>
    <mergeCell ref="BC6:BE8"/>
    <mergeCell ref="BF4:BK5"/>
    <mergeCell ref="B5:H5"/>
    <mergeCell ref="J5:T5"/>
    <mergeCell ref="V5:AF5"/>
    <mergeCell ref="AH5:AS5"/>
    <mergeCell ref="AU5:BE5"/>
    <mergeCell ref="BF6:BG8"/>
    <mergeCell ref="BH6:BI8"/>
    <mergeCell ref="BJ6:BK8"/>
    <mergeCell ref="A1:E1"/>
    <mergeCell ref="A6:A9"/>
    <mergeCell ref="B6:B8"/>
    <mergeCell ref="C6:H8"/>
    <mergeCell ref="I6:M8"/>
    <mergeCell ref="N6:T8"/>
    <mergeCell ref="U6:AA6"/>
    <mergeCell ref="AW4:AY4"/>
    <mergeCell ref="AZ4:BE4"/>
    <mergeCell ref="C9:T9"/>
    <mergeCell ref="C2:AH2"/>
    <mergeCell ref="AL2:AM2"/>
    <mergeCell ref="AO2:AP2"/>
    <mergeCell ref="B4:H4"/>
    <mergeCell ref="I4:AA4"/>
    <mergeCell ref="AB4:AH4"/>
    <mergeCell ref="AI4:AK4"/>
    <mergeCell ref="AL4:AO4"/>
    <mergeCell ref="AP4:AV4"/>
  </mergeCells>
  <phoneticPr fontId="3"/>
  <conditionalFormatting sqref="AL2 AO2 I4 AI4 AP4 AZ4 J5 V5 AH5 AU5 U9:AV9 AZ10:BK19 AW20 C29 F29 J29 M29 Q29 T29 X29 AA29 AE29 AH29 AL29 AO29 C32 F32 J32 Q32 T32 X32 AE32 AH32 AL32 C34 F34 J34 Q34 T34 X34 AE34 AH34 AL34 C10:T19">
    <cfRule type="cellIs" dxfId="56" priority="45" operator="equal">
      <formula>""</formula>
    </cfRule>
  </conditionalFormatting>
  <conditionalFormatting sqref="AW20:BE20">
    <cfRule type="cellIs" dxfId="55" priority="44" operator="equal">
      <formula>""</formula>
    </cfRule>
  </conditionalFormatting>
  <conditionalFormatting sqref="U8">
    <cfRule type="cellIs" dxfId="54" priority="43" operator="equal">
      <formula>"＊"</formula>
    </cfRule>
  </conditionalFormatting>
  <conditionalFormatting sqref="U9:AV9">
    <cfRule type="cellIs" dxfId="53" priority="42" operator="equal">
      <formula>"休"</formula>
    </cfRule>
  </conditionalFormatting>
  <conditionalFormatting sqref="J29 M29">
    <cfRule type="cellIs" dxfId="52" priority="39" operator="equal">
      <formula>""</formula>
    </cfRule>
  </conditionalFormatting>
  <conditionalFormatting sqref="Q29 T29">
    <cfRule type="cellIs" dxfId="51" priority="38" operator="equal">
      <formula>""</formula>
    </cfRule>
  </conditionalFormatting>
  <conditionalFormatting sqref="V5">
    <cfRule type="cellIs" dxfId="50" priority="23" operator="equal">
      <formula>""</formula>
    </cfRule>
  </conditionalFormatting>
  <conditionalFormatting sqref="AU5">
    <cfRule type="cellIs" dxfId="49" priority="22" operator="equal">
      <formula>""</formula>
    </cfRule>
  </conditionalFormatting>
  <conditionalFormatting sqref="X29 AA29">
    <cfRule type="cellIs" dxfId="48" priority="20" operator="equal">
      <formula>""</formula>
    </cfRule>
  </conditionalFormatting>
  <conditionalFormatting sqref="X29 AA29">
    <cfRule type="cellIs" dxfId="47" priority="19" operator="equal">
      <formula>""</formula>
    </cfRule>
  </conditionalFormatting>
  <conditionalFormatting sqref="AE29 AH29">
    <cfRule type="cellIs" dxfId="46" priority="18" operator="equal">
      <formula>""</formula>
    </cfRule>
  </conditionalFormatting>
  <conditionalFormatting sqref="AE29 AH29">
    <cfRule type="cellIs" dxfId="45" priority="17" operator="equal">
      <formula>""</formula>
    </cfRule>
  </conditionalFormatting>
  <conditionalFormatting sqref="AL29 AO29">
    <cfRule type="cellIs" dxfId="44" priority="16" operator="equal">
      <formula>""</formula>
    </cfRule>
  </conditionalFormatting>
  <conditionalFormatting sqref="AL29 AO29">
    <cfRule type="cellIs" dxfId="43" priority="15" operator="equal">
      <formula>""</formula>
    </cfRule>
  </conditionalFormatting>
  <conditionalFormatting sqref="Q32 T32 X32">
    <cfRule type="cellIs" dxfId="42" priority="14" operator="equal">
      <formula>""</formula>
    </cfRule>
  </conditionalFormatting>
  <conditionalFormatting sqref="AE32 AH32 AL32">
    <cfRule type="cellIs" dxfId="41" priority="13" operator="equal">
      <formula>""</formula>
    </cfRule>
  </conditionalFormatting>
  <conditionalFormatting sqref="C34 F34 J34">
    <cfRule type="cellIs" dxfId="40" priority="12" operator="equal">
      <formula>""</formula>
    </cfRule>
  </conditionalFormatting>
  <conditionalFormatting sqref="Q34 T34 X34">
    <cfRule type="cellIs" dxfId="39" priority="11" operator="equal">
      <formula>""</formula>
    </cfRule>
  </conditionalFormatting>
  <conditionalFormatting sqref="AE34 AH34 AL34">
    <cfRule type="cellIs" dxfId="38" priority="10" operator="equal">
      <formula>""</formula>
    </cfRule>
  </conditionalFormatting>
  <conditionalFormatting sqref="C36 F36 J36 Q36 T36 X36 AE36 AH36 AL36">
    <cfRule type="cellIs" dxfId="37" priority="9" operator="equal">
      <formula>""</formula>
    </cfRule>
  </conditionalFormatting>
  <conditionalFormatting sqref="AE36 AH36">
    <cfRule type="cellIs" dxfId="36" priority="6" operator="equal">
      <formula>""</formula>
    </cfRule>
  </conditionalFormatting>
  <conditionalFormatting sqref="C36 F36">
    <cfRule type="cellIs" dxfId="35" priority="8" operator="equal">
      <formula>""</formula>
    </cfRule>
  </conditionalFormatting>
  <conditionalFormatting sqref="Q36 T36">
    <cfRule type="cellIs" dxfId="34" priority="7" operator="equal">
      <formula>""</formula>
    </cfRule>
  </conditionalFormatting>
  <conditionalFormatting sqref="J36">
    <cfRule type="cellIs" dxfId="33" priority="5" operator="equal">
      <formula>""</formula>
    </cfRule>
  </conditionalFormatting>
  <conditionalFormatting sqref="X36">
    <cfRule type="cellIs" dxfId="32" priority="4" operator="equal">
      <formula>""</formula>
    </cfRule>
  </conditionalFormatting>
  <conditionalFormatting sqref="AL36">
    <cfRule type="cellIs" dxfId="31" priority="3" operator="equal">
      <formula>""</formula>
    </cfRule>
  </conditionalFormatting>
  <conditionalFormatting sqref="U10:AV19">
    <cfRule type="cellIs" dxfId="30" priority="2" operator="equal">
      <formula>""</formula>
    </cfRule>
  </conditionalFormatting>
  <conditionalFormatting sqref="U10:AV19">
    <cfRule type="cellIs" dxfId="29" priority="1" operator="equal">
      <formula>"休"</formula>
    </cfRule>
  </conditionalFormatting>
  <dataValidations count="1">
    <dataValidation type="list" allowBlank="1" showInputMessage="1" showErrorMessage="1" sqref="AO30:AO31">
      <formula1>$L$1:$L$9</formula1>
    </dataValidation>
  </dataValidations>
  <printOptions horizontalCentered="1"/>
  <pageMargins left="0.39370078740157483" right="0.39370078740157483" top="0.59055118110236227" bottom="0.19685039370078741" header="0.39370078740157483" footer="0.39370078740157483"/>
  <pageSetup paperSize="9" scale="71" fitToHeight="0" orientation="landscape" r:id="rId1"/>
  <headerFooter alignWithMargins="0">
    <oddHeader>&amp;L&amp;"ＭＳ ゴシック,標準"（参考様式５）</oddHeader>
  </headerFooter>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リスト!$K$1:$K$6</xm:f>
          </x14:formula1>
          <xm:sqref>BH10:BI19</xm:sqref>
        </x14:dataValidation>
        <x14:dataValidation type="list" allowBlank="1" showInputMessage="1" showErrorMessage="1">
          <x14:formula1>
            <xm:f>リスト!$J$1:$J$5</xm:f>
          </x14:formula1>
          <xm:sqref>BF10:BG19</xm:sqref>
        </x14:dataValidation>
        <x14:dataValidation type="list" allowBlank="1" showInputMessage="1" showErrorMessage="1">
          <x14:formula1>
            <xm:f>リスト!$V$1:$V$9</xm:f>
          </x14:formula1>
          <xm:sqref>AW20:BE20</xm:sqref>
        </x14:dataValidation>
        <x14:dataValidation type="list" allowBlank="1" showInputMessage="1" showErrorMessage="1">
          <x14:formula1>
            <xm:f>リスト!$U$1:$U$100</xm:f>
          </x14:formula1>
          <xm:sqref>AZ4:BE4</xm:sqref>
        </x14:dataValidation>
        <x14:dataValidation type="list" allowBlank="1" showInputMessage="1" showErrorMessage="1">
          <x14:formula1>
            <xm:f>リスト!$P$1:$P$17</xm:f>
          </x14:formula1>
          <xm:sqref>X34:Y34 J32:K32 X32:Y32 AL32:AM32 J34:K34 AL34:AM34 J36:K36 X36:Y36 AL36:AM36</xm:sqref>
        </x14:dataValidation>
        <x14:dataValidation type="list" allowBlank="1" showInputMessage="1" showErrorMessage="1">
          <x14:formula1>
            <xm:f>リスト!$D$1:$D$8</xm:f>
          </x14:formula1>
          <xm:sqref>U8</xm:sqref>
        </x14:dataValidation>
        <x14:dataValidation type="list" allowBlank="1" showInputMessage="1" showErrorMessage="1">
          <x14:formula1>
            <xm:f>リスト!$O$1:$O$28</xm:f>
          </x14:formula1>
          <xm:sqref>C29:D29 J29:K29 Q29:R29 F34:G34 X29:Y29 AE29:AF29 F29:G29 M29:N29 T29:U29 T34:U34 AA29:AB29 AH29:AI29 F32:G32 AL29:AM29 T32:U32 AH32:AI32 C34:D34 Q34:R34 C32:D32 AO29:AP29 Q32:R32 AE32:AF32 AH34:AI34 AE34:AF34 C36:D36 Q36:R36 AE36:AF36 F36:G36 T36:U36 AH36:AI36</xm:sqref>
        </x14:dataValidation>
        <x14:dataValidation type="list" allowBlank="1" showInputMessage="1" showErrorMessage="1">
          <x14:formula1>
            <xm:f>リスト!$L$1:$L$2</xm:f>
          </x14:formula1>
          <xm:sqref>BJ10:BK19</xm:sqref>
        </x14:dataValidation>
        <x14:dataValidation type="list" allowBlank="1" showInputMessage="1" showErrorMessage="1">
          <x14:formula1>
            <xm:f>リスト!$M$1:$M$8</xm:f>
          </x14:formula1>
          <xm:sqref>U9:AV9</xm:sqref>
        </x14:dataValidation>
        <x14:dataValidation type="list" allowBlank="1" showInputMessage="1" showErrorMessage="1">
          <x14:formula1>
            <xm:f>リスト!$C$1:$C$5</xm:f>
          </x14:formula1>
          <xm:sqref>I10:M19</xm:sqref>
        </x14:dataValidation>
        <x14:dataValidation type="list" allowBlank="1" showInputMessage="1" showErrorMessage="1">
          <x14:formula1>
            <xm:f>リスト!$H$1:$H$3</xm:f>
          </x14:formula1>
          <xm:sqref>AP4:AV4</xm:sqref>
        </x14:dataValidation>
        <x14:dataValidation type="list" allowBlank="1" showInputMessage="1" showErrorMessage="1">
          <x14:formula1>
            <xm:f>リスト!$G$1:$G$5</xm:f>
          </x14:formula1>
          <xm:sqref>AI4:AK4</xm:sqref>
        </x14:dataValidation>
        <x14:dataValidation type="list" allowBlank="1" showInputMessage="1" showErrorMessage="1">
          <x14:formula1>
            <xm:f>リスト!$B$1:$B$2</xm:f>
          </x14:formula1>
          <xm:sqref>G10:H19</xm:sqref>
        </x14:dataValidation>
        <x14:dataValidation type="list" allowBlank="1" showInputMessage="1" showErrorMessage="1">
          <x14:formula1>
            <xm:f>リスト!$L$2</xm:f>
          </x14:formula1>
          <xm:sqref>BJ9:BK9</xm:sqref>
        </x14:dataValidation>
        <x14:dataValidation type="list" allowBlank="1" showInputMessage="1" showErrorMessage="1">
          <x14:formula1>
            <xm:f>リスト!$K$2:$K$5</xm:f>
          </x14:formula1>
          <xm:sqref>BH9:BI9</xm:sqref>
        </x14:dataValidation>
        <x14:dataValidation type="list" allowBlank="1" showInputMessage="1" showErrorMessage="1">
          <x14:formula1>
            <xm:f>リスト!$I$1:$I$7</xm:f>
          </x14:formula1>
          <xm:sqref>J5:T5 V5:AF5 AU5:BE5</xm:sqref>
        </x14:dataValidation>
        <x14:dataValidation type="list" allowBlank="1" showInputMessage="1" showErrorMessage="1">
          <x14:formula1>
            <xm:f>リスト!$F$2:$F$13</xm:f>
          </x14:formula1>
          <xm:sqref>AO2</xm:sqref>
        </x14:dataValidation>
        <x14:dataValidation type="list" allowBlank="1" showInputMessage="1" showErrorMessage="1">
          <x14:formula1>
            <xm:f>リスト!$E$2:$E$11</xm:f>
          </x14:formula1>
          <xm:sqref>AL2</xm:sqref>
        </x14:dataValidation>
        <x14:dataValidation type="list" allowBlank="1" showInputMessage="1" showErrorMessage="1">
          <x14:formula1>
            <xm:f>リスト!$N$1:$N$11</xm:f>
          </x14:formula1>
          <xm:sqref>U10:AV19</xm:sqref>
        </x14:dataValidation>
        <x14:dataValidation type="list" allowBlank="1" showInputMessage="1" showErrorMessage="1">
          <x14:formula1>
            <xm:f>リスト!$A$1:$A$17</xm:f>
          </x14:formula1>
          <xm:sqref>C10:F19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53"/>
    <pageSetUpPr fitToPage="1"/>
  </sheetPr>
  <dimension ref="A1:BU36"/>
  <sheetViews>
    <sheetView showGridLines="0" view="pageBreakPreview" zoomScaleNormal="100" zoomScaleSheetLayoutView="100" workbookViewId="0">
      <selection activeCell="B26" sqref="B26:AV26"/>
    </sheetView>
  </sheetViews>
  <sheetFormatPr defaultColWidth="9" defaultRowHeight="21" customHeight="1"/>
  <cols>
    <col min="1" max="2" width="3.5" style="10" customWidth="1"/>
    <col min="3" max="6" width="2.625" style="15" customWidth="1"/>
    <col min="7" max="20" width="2.625" style="10" customWidth="1"/>
    <col min="21" max="48" width="2.875" style="10" customWidth="1"/>
    <col min="49" max="66" width="2.625" style="10" customWidth="1"/>
    <col min="67" max="73" width="7.875" style="10" customWidth="1"/>
    <col min="74" max="16384" width="9" style="10"/>
  </cols>
  <sheetData>
    <row r="1" spans="1:63" ht="21" customHeight="1">
      <c r="A1" s="146" t="s">
        <v>143</v>
      </c>
      <c r="B1" s="146"/>
      <c r="C1" s="146"/>
      <c r="D1" s="146"/>
      <c r="E1" s="146"/>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row>
    <row r="2" spans="1:63" ht="21" customHeight="1">
      <c r="C2" s="144" t="s">
        <v>24</v>
      </c>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9"/>
      <c r="AJ2" s="11" t="s">
        <v>26</v>
      </c>
      <c r="AK2" s="11"/>
      <c r="AL2" s="193">
        <f>'～10人'!AL2:AM2</f>
        <v>0</v>
      </c>
      <c r="AM2" s="193"/>
      <c r="AN2" s="9" t="s">
        <v>25</v>
      </c>
      <c r="AO2" s="193">
        <f>'～10人'!AO2:AP2</f>
        <v>0</v>
      </c>
      <c r="AP2" s="193"/>
      <c r="AQ2" s="12" t="s">
        <v>27</v>
      </c>
      <c r="AR2" s="12"/>
      <c r="AS2" s="12"/>
      <c r="AZ2" s="9"/>
      <c r="BA2" s="9"/>
      <c r="BB2" s="9"/>
      <c r="BC2" s="9"/>
      <c r="BD2" s="9"/>
      <c r="BE2" s="9"/>
    </row>
    <row r="3" spans="1:63" ht="21" customHeight="1" thickBot="1">
      <c r="C3" s="10"/>
      <c r="D3" s="10"/>
      <c r="E3" s="10"/>
      <c r="F3" s="10"/>
    </row>
    <row r="4" spans="1:63" ht="21" customHeight="1" thickBot="1">
      <c r="B4" s="129" t="s">
        <v>35</v>
      </c>
      <c r="C4" s="130"/>
      <c r="D4" s="130"/>
      <c r="E4" s="130"/>
      <c r="F4" s="130"/>
      <c r="G4" s="130"/>
      <c r="H4" s="131"/>
      <c r="I4" s="194">
        <f>'～10人'!I4:AA4</f>
        <v>0</v>
      </c>
      <c r="J4" s="130"/>
      <c r="K4" s="130"/>
      <c r="L4" s="130"/>
      <c r="M4" s="130"/>
      <c r="N4" s="130"/>
      <c r="O4" s="130"/>
      <c r="P4" s="130"/>
      <c r="Q4" s="130"/>
      <c r="R4" s="130"/>
      <c r="S4" s="130"/>
      <c r="T4" s="130"/>
      <c r="U4" s="130"/>
      <c r="V4" s="130"/>
      <c r="W4" s="130"/>
      <c r="X4" s="130"/>
      <c r="Y4" s="130"/>
      <c r="Z4" s="130"/>
      <c r="AA4" s="131"/>
      <c r="AB4" s="126" t="s">
        <v>34</v>
      </c>
      <c r="AC4" s="127"/>
      <c r="AD4" s="127"/>
      <c r="AE4" s="127"/>
      <c r="AF4" s="127"/>
      <c r="AG4" s="127"/>
      <c r="AH4" s="127"/>
      <c r="AI4" s="126">
        <f>'～10人'!AI4:AK4</f>
        <v>0</v>
      </c>
      <c r="AJ4" s="127"/>
      <c r="AK4" s="128"/>
      <c r="AL4" s="126" t="s">
        <v>37</v>
      </c>
      <c r="AM4" s="127"/>
      <c r="AN4" s="127"/>
      <c r="AO4" s="128"/>
      <c r="AP4" s="130">
        <f>'～10人'!AP4:AV4</f>
        <v>0</v>
      </c>
      <c r="AQ4" s="130"/>
      <c r="AR4" s="130"/>
      <c r="AS4" s="130"/>
      <c r="AT4" s="130"/>
      <c r="AU4" s="130"/>
      <c r="AV4" s="131"/>
      <c r="AW4" s="126" t="s">
        <v>36</v>
      </c>
      <c r="AX4" s="127"/>
      <c r="AY4" s="128"/>
      <c r="AZ4" s="147">
        <f>'～10人'!AZ4:BE4</f>
        <v>0</v>
      </c>
      <c r="BA4" s="147"/>
      <c r="BB4" s="147"/>
      <c r="BC4" s="147"/>
      <c r="BD4" s="147"/>
      <c r="BE4" s="147"/>
      <c r="BF4" s="174" t="s">
        <v>90</v>
      </c>
      <c r="BG4" s="155"/>
      <c r="BH4" s="155"/>
      <c r="BI4" s="155"/>
      <c r="BJ4" s="155"/>
      <c r="BK4" s="161"/>
    </row>
    <row r="5" spans="1:63" ht="21" customHeight="1" thickBot="1">
      <c r="B5" s="129" t="s">
        <v>0</v>
      </c>
      <c r="C5" s="130"/>
      <c r="D5" s="130"/>
      <c r="E5" s="130"/>
      <c r="F5" s="130"/>
      <c r="G5" s="130"/>
      <c r="H5" s="131"/>
      <c r="I5" s="8" t="s">
        <v>38</v>
      </c>
      <c r="J5" s="130">
        <f>'～10人'!J5:T5</f>
        <v>0</v>
      </c>
      <c r="K5" s="130"/>
      <c r="L5" s="130"/>
      <c r="M5" s="130"/>
      <c r="N5" s="130"/>
      <c r="O5" s="130"/>
      <c r="P5" s="130"/>
      <c r="Q5" s="130"/>
      <c r="R5" s="130"/>
      <c r="S5" s="130"/>
      <c r="T5" s="131"/>
      <c r="U5" s="16" t="s">
        <v>39</v>
      </c>
      <c r="V5" s="130">
        <f>'～10人'!V5:AF5</f>
        <v>0</v>
      </c>
      <c r="W5" s="130"/>
      <c r="X5" s="130"/>
      <c r="Y5" s="130"/>
      <c r="Z5" s="130"/>
      <c r="AA5" s="130"/>
      <c r="AB5" s="130"/>
      <c r="AC5" s="130"/>
      <c r="AD5" s="130"/>
      <c r="AE5" s="130"/>
      <c r="AF5" s="131"/>
      <c r="AG5" s="8" t="s">
        <v>40</v>
      </c>
      <c r="AH5" s="130">
        <f>'～10人'!AH5:AS5</f>
        <v>0</v>
      </c>
      <c r="AI5" s="130"/>
      <c r="AJ5" s="130"/>
      <c r="AK5" s="130"/>
      <c r="AL5" s="130"/>
      <c r="AM5" s="130"/>
      <c r="AN5" s="130"/>
      <c r="AO5" s="130"/>
      <c r="AP5" s="130"/>
      <c r="AQ5" s="130"/>
      <c r="AR5" s="130"/>
      <c r="AS5" s="130"/>
      <c r="AT5" s="8" t="s">
        <v>41</v>
      </c>
      <c r="AU5" s="130">
        <f>'～10人'!AU5:BE5</f>
        <v>0</v>
      </c>
      <c r="AV5" s="130"/>
      <c r="AW5" s="130"/>
      <c r="AX5" s="130"/>
      <c r="AY5" s="130"/>
      <c r="AZ5" s="130"/>
      <c r="BA5" s="130"/>
      <c r="BB5" s="130"/>
      <c r="BC5" s="130"/>
      <c r="BD5" s="130"/>
      <c r="BE5" s="131"/>
      <c r="BF5" s="175"/>
      <c r="BG5" s="176"/>
      <c r="BH5" s="176"/>
      <c r="BI5" s="176"/>
      <c r="BJ5" s="176"/>
      <c r="BK5" s="177"/>
    </row>
    <row r="6" spans="1:63" ht="21" customHeight="1">
      <c r="A6" s="153" t="s">
        <v>79</v>
      </c>
      <c r="B6" s="141" t="s">
        <v>23</v>
      </c>
      <c r="C6" s="133" t="s">
        <v>1</v>
      </c>
      <c r="D6" s="134"/>
      <c r="E6" s="134"/>
      <c r="F6" s="134"/>
      <c r="G6" s="134"/>
      <c r="H6" s="134"/>
      <c r="I6" s="115" t="s">
        <v>2</v>
      </c>
      <c r="J6" s="115"/>
      <c r="K6" s="115"/>
      <c r="L6" s="115"/>
      <c r="M6" s="115"/>
      <c r="N6" s="134" t="s">
        <v>3</v>
      </c>
      <c r="O6" s="134"/>
      <c r="P6" s="134"/>
      <c r="Q6" s="134"/>
      <c r="R6" s="134"/>
      <c r="S6" s="134"/>
      <c r="T6" s="137"/>
      <c r="U6" s="133" t="s">
        <v>4</v>
      </c>
      <c r="V6" s="134"/>
      <c r="W6" s="134"/>
      <c r="X6" s="134"/>
      <c r="Y6" s="134"/>
      <c r="Z6" s="134"/>
      <c r="AA6" s="139"/>
      <c r="AB6" s="140" t="s">
        <v>5</v>
      </c>
      <c r="AC6" s="134"/>
      <c r="AD6" s="134"/>
      <c r="AE6" s="134"/>
      <c r="AF6" s="134"/>
      <c r="AG6" s="134"/>
      <c r="AH6" s="137"/>
      <c r="AI6" s="133" t="s">
        <v>6</v>
      </c>
      <c r="AJ6" s="134"/>
      <c r="AK6" s="134"/>
      <c r="AL6" s="134"/>
      <c r="AM6" s="134"/>
      <c r="AN6" s="134"/>
      <c r="AO6" s="139"/>
      <c r="AP6" s="133" t="s">
        <v>7</v>
      </c>
      <c r="AQ6" s="134"/>
      <c r="AR6" s="134"/>
      <c r="AS6" s="134"/>
      <c r="AT6" s="134"/>
      <c r="AU6" s="134"/>
      <c r="AV6" s="139"/>
      <c r="AW6" s="114" t="s">
        <v>8</v>
      </c>
      <c r="AX6" s="115"/>
      <c r="AY6" s="115"/>
      <c r="AZ6" s="115" t="s">
        <v>9</v>
      </c>
      <c r="BA6" s="115"/>
      <c r="BB6" s="115"/>
      <c r="BC6" s="115" t="s">
        <v>10</v>
      </c>
      <c r="BD6" s="115"/>
      <c r="BE6" s="148"/>
      <c r="BF6" s="156" t="s">
        <v>81</v>
      </c>
      <c r="BG6" s="157"/>
      <c r="BH6" s="154" t="s">
        <v>80</v>
      </c>
      <c r="BI6" s="155"/>
      <c r="BJ6" s="154" t="s">
        <v>122</v>
      </c>
      <c r="BK6" s="161"/>
    </row>
    <row r="7" spans="1:63" ht="21" customHeight="1">
      <c r="A7" s="153"/>
      <c r="B7" s="142"/>
      <c r="C7" s="135"/>
      <c r="D7" s="136"/>
      <c r="E7" s="136"/>
      <c r="F7" s="136"/>
      <c r="G7" s="136"/>
      <c r="H7" s="136"/>
      <c r="I7" s="117"/>
      <c r="J7" s="117"/>
      <c r="K7" s="117"/>
      <c r="L7" s="117"/>
      <c r="M7" s="117"/>
      <c r="N7" s="136"/>
      <c r="O7" s="136"/>
      <c r="P7" s="136"/>
      <c r="Q7" s="136"/>
      <c r="R7" s="136"/>
      <c r="S7" s="136"/>
      <c r="T7" s="138"/>
      <c r="U7" s="5">
        <v>1</v>
      </c>
      <c r="V7" s="26">
        <v>2</v>
      </c>
      <c r="W7" s="26">
        <v>3</v>
      </c>
      <c r="X7" s="26">
        <v>4</v>
      </c>
      <c r="Y7" s="26">
        <v>5</v>
      </c>
      <c r="Z7" s="26">
        <v>6</v>
      </c>
      <c r="AA7" s="27">
        <v>7</v>
      </c>
      <c r="AB7" s="28">
        <v>8</v>
      </c>
      <c r="AC7" s="26">
        <v>9</v>
      </c>
      <c r="AD7" s="26">
        <v>10</v>
      </c>
      <c r="AE7" s="26">
        <v>11</v>
      </c>
      <c r="AF7" s="26">
        <v>12</v>
      </c>
      <c r="AG7" s="26">
        <v>13</v>
      </c>
      <c r="AH7" s="29">
        <v>14</v>
      </c>
      <c r="AI7" s="5">
        <v>15</v>
      </c>
      <c r="AJ7" s="26">
        <v>16</v>
      </c>
      <c r="AK7" s="26">
        <v>17</v>
      </c>
      <c r="AL7" s="26">
        <v>18</v>
      </c>
      <c r="AM7" s="26">
        <v>19</v>
      </c>
      <c r="AN7" s="26">
        <v>20</v>
      </c>
      <c r="AO7" s="27">
        <v>21</v>
      </c>
      <c r="AP7" s="5">
        <v>22</v>
      </c>
      <c r="AQ7" s="26">
        <v>23</v>
      </c>
      <c r="AR7" s="26">
        <v>24</v>
      </c>
      <c r="AS7" s="26">
        <v>25</v>
      </c>
      <c r="AT7" s="26">
        <v>26</v>
      </c>
      <c r="AU7" s="26">
        <v>27</v>
      </c>
      <c r="AV7" s="27">
        <v>28</v>
      </c>
      <c r="AW7" s="116"/>
      <c r="AX7" s="117"/>
      <c r="AY7" s="117"/>
      <c r="AZ7" s="117"/>
      <c r="BA7" s="117"/>
      <c r="BB7" s="117"/>
      <c r="BC7" s="117"/>
      <c r="BD7" s="117"/>
      <c r="BE7" s="149"/>
      <c r="BF7" s="158"/>
      <c r="BG7" s="159"/>
      <c r="BH7" s="136"/>
      <c r="BI7" s="136"/>
      <c r="BJ7" s="136"/>
      <c r="BK7" s="162"/>
    </row>
    <row r="8" spans="1:63" ht="21" customHeight="1">
      <c r="A8" s="153"/>
      <c r="B8" s="143"/>
      <c r="C8" s="135"/>
      <c r="D8" s="136"/>
      <c r="E8" s="136"/>
      <c r="F8" s="136"/>
      <c r="G8" s="136"/>
      <c r="H8" s="136"/>
      <c r="I8" s="117"/>
      <c r="J8" s="117"/>
      <c r="K8" s="117"/>
      <c r="L8" s="117"/>
      <c r="M8" s="117"/>
      <c r="N8" s="136"/>
      <c r="O8" s="136"/>
      <c r="P8" s="136"/>
      <c r="Q8" s="136"/>
      <c r="R8" s="136"/>
      <c r="S8" s="136"/>
      <c r="T8" s="138"/>
      <c r="U8" s="48" t="str">
        <f>'～10人'!U8</f>
        <v>＊</v>
      </c>
      <c r="V8" s="2" t="str">
        <f>IF(U8="日","月",IF(U8="月","火",IF(U8="火","水",IF(U8="水","木",IF(U8="木","金",IF(U8="金","土",IF(U8="土","日","")))))))</f>
        <v/>
      </c>
      <c r="W8" s="2" t="str">
        <f t="shared" ref="W8:AV8" si="0">IF(V8="日","月",IF(V8="月","火",IF(V8="火","水",IF(V8="水","木",IF(V8="木","金",IF(V8="金","土",IF(V8="土","日","")))))))</f>
        <v/>
      </c>
      <c r="X8" s="2" t="str">
        <f>IF(W8="日","月",IF(W8="月","火",IF(W8="火","水",IF(W8="水","木",IF(W8="木","金",IF(W8="金","土",IF(W8="土","日","")))))))</f>
        <v/>
      </c>
      <c r="Y8" s="2" t="str">
        <f t="shared" si="0"/>
        <v/>
      </c>
      <c r="Z8" s="2" t="str">
        <f t="shared" si="0"/>
        <v/>
      </c>
      <c r="AA8" s="3" t="str">
        <f t="shared" si="0"/>
        <v/>
      </c>
      <c r="AB8" s="7" t="str">
        <f t="shared" si="0"/>
        <v/>
      </c>
      <c r="AC8" s="2" t="str">
        <f t="shared" si="0"/>
        <v/>
      </c>
      <c r="AD8" s="2" t="str">
        <f t="shared" si="0"/>
        <v/>
      </c>
      <c r="AE8" s="2" t="str">
        <f t="shared" si="0"/>
        <v/>
      </c>
      <c r="AF8" s="2" t="str">
        <f t="shared" si="0"/>
        <v/>
      </c>
      <c r="AG8" s="2" t="str">
        <f t="shared" si="0"/>
        <v/>
      </c>
      <c r="AH8" s="4" t="str">
        <f t="shared" si="0"/>
        <v/>
      </c>
      <c r="AI8" s="1" t="str">
        <f t="shared" si="0"/>
        <v/>
      </c>
      <c r="AJ8" s="2" t="str">
        <f t="shared" si="0"/>
        <v/>
      </c>
      <c r="AK8" s="2" t="str">
        <f t="shared" si="0"/>
        <v/>
      </c>
      <c r="AL8" s="2" t="str">
        <f t="shared" si="0"/>
        <v/>
      </c>
      <c r="AM8" s="2" t="str">
        <f t="shared" si="0"/>
        <v/>
      </c>
      <c r="AN8" s="2" t="str">
        <f t="shared" si="0"/>
        <v/>
      </c>
      <c r="AO8" s="3" t="str">
        <f t="shared" si="0"/>
        <v/>
      </c>
      <c r="AP8" s="1" t="str">
        <f t="shared" si="0"/>
        <v/>
      </c>
      <c r="AQ8" s="2" t="str">
        <f t="shared" si="0"/>
        <v/>
      </c>
      <c r="AR8" s="2" t="str">
        <f t="shared" si="0"/>
        <v/>
      </c>
      <c r="AS8" s="2" t="str">
        <f t="shared" si="0"/>
        <v/>
      </c>
      <c r="AT8" s="2" t="str">
        <f t="shared" si="0"/>
        <v/>
      </c>
      <c r="AU8" s="2" t="str">
        <f t="shared" si="0"/>
        <v/>
      </c>
      <c r="AV8" s="3" t="str">
        <f t="shared" si="0"/>
        <v/>
      </c>
      <c r="AW8" s="116"/>
      <c r="AX8" s="117"/>
      <c r="AY8" s="117"/>
      <c r="AZ8" s="117"/>
      <c r="BA8" s="117"/>
      <c r="BB8" s="117"/>
      <c r="BC8" s="117"/>
      <c r="BD8" s="117"/>
      <c r="BE8" s="149"/>
      <c r="BF8" s="160"/>
      <c r="BG8" s="114"/>
      <c r="BH8" s="136"/>
      <c r="BI8" s="136"/>
      <c r="BJ8" s="136"/>
      <c r="BK8" s="162"/>
    </row>
    <row r="9" spans="1:63" ht="21" customHeight="1">
      <c r="A9" s="153"/>
      <c r="B9" s="13"/>
      <c r="C9" s="118" t="s">
        <v>46</v>
      </c>
      <c r="D9" s="119"/>
      <c r="E9" s="119"/>
      <c r="F9" s="119"/>
      <c r="G9" s="119"/>
      <c r="H9" s="119"/>
      <c r="I9" s="119"/>
      <c r="J9" s="119"/>
      <c r="K9" s="119"/>
      <c r="L9" s="119"/>
      <c r="M9" s="119"/>
      <c r="N9" s="119"/>
      <c r="O9" s="119"/>
      <c r="P9" s="119"/>
      <c r="Q9" s="119"/>
      <c r="R9" s="119"/>
      <c r="S9" s="119"/>
      <c r="T9" s="120"/>
      <c r="U9" s="48">
        <f>'～10人'!U9</f>
        <v>0</v>
      </c>
      <c r="V9" s="25">
        <f>'～10人'!V9</f>
        <v>0</v>
      </c>
      <c r="W9" s="25">
        <f>'～10人'!W9</f>
        <v>0</v>
      </c>
      <c r="X9" s="25">
        <f>'～10人'!X9</f>
        <v>0</v>
      </c>
      <c r="Y9" s="25">
        <f>'～10人'!Y9</f>
        <v>0</v>
      </c>
      <c r="Z9" s="26">
        <f>'～10人'!Z9</f>
        <v>0</v>
      </c>
      <c r="AA9" s="27">
        <f>'～10人'!AA9</f>
        <v>0</v>
      </c>
      <c r="AB9" s="48">
        <f>'～10人'!AB9</f>
        <v>0</v>
      </c>
      <c r="AC9" s="25">
        <f>'～10人'!AC9</f>
        <v>0</v>
      </c>
      <c r="AD9" s="25">
        <f>'～10人'!AD9</f>
        <v>0</v>
      </c>
      <c r="AE9" s="25">
        <f>'～10人'!AE9</f>
        <v>0</v>
      </c>
      <c r="AF9" s="25">
        <f>'～10人'!AF9</f>
        <v>0</v>
      </c>
      <c r="AG9" s="26">
        <f>'～10人'!AG9</f>
        <v>0</v>
      </c>
      <c r="AH9" s="27">
        <f>'～10人'!AH9</f>
        <v>0</v>
      </c>
      <c r="AI9" s="48">
        <f>'～10人'!AI9</f>
        <v>0</v>
      </c>
      <c r="AJ9" s="25">
        <f>'～10人'!AJ9</f>
        <v>0</v>
      </c>
      <c r="AK9" s="25">
        <f>'～10人'!AK9</f>
        <v>0</v>
      </c>
      <c r="AL9" s="25">
        <f>'～10人'!AL9</f>
        <v>0</v>
      </c>
      <c r="AM9" s="25">
        <f>'～10人'!AM9</f>
        <v>0</v>
      </c>
      <c r="AN9" s="26">
        <f>'～10人'!AN9</f>
        <v>0</v>
      </c>
      <c r="AO9" s="27">
        <f>'～10人'!AO9</f>
        <v>0</v>
      </c>
      <c r="AP9" s="48">
        <f>'～10人'!AP9</f>
        <v>0</v>
      </c>
      <c r="AQ9" s="25">
        <f>'～10人'!AQ9</f>
        <v>0</v>
      </c>
      <c r="AR9" s="25">
        <f>'～10人'!AR9</f>
        <v>0</v>
      </c>
      <c r="AS9" s="25">
        <f>'～10人'!AS9</f>
        <v>0</v>
      </c>
      <c r="AT9" s="25">
        <f>'～10人'!AT9</f>
        <v>0</v>
      </c>
      <c r="AU9" s="26">
        <f>'～10人'!AU9</f>
        <v>0</v>
      </c>
      <c r="AV9" s="27">
        <f>'～10人'!AV9</f>
        <v>0</v>
      </c>
      <c r="AW9" s="17"/>
      <c r="AX9" s="17"/>
      <c r="AY9" s="6"/>
      <c r="AZ9" s="18"/>
      <c r="BA9" s="17"/>
      <c r="BB9" s="6"/>
      <c r="BC9" s="18"/>
      <c r="BD9" s="17"/>
      <c r="BE9" s="17"/>
      <c r="BF9" s="118"/>
      <c r="BG9" s="169"/>
      <c r="BH9" s="138"/>
      <c r="BI9" s="169"/>
      <c r="BJ9" s="138"/>
      <c r="BK9" s="120"/>
    </row>
    <row r="10" spans="1:63" ht="21" customHeight="1">
      <c r="A10" s="35"/>
      <c r="B10" s="36">
        <v>1</v>
      </c>
      <c r="C10" s="121"/>
      <c r="D10" s="122"/>
      <c r="E10" s="122"/>
      <c r="F10" s="123"/>
      <c r="G10" s="104"/>
      <c r="H10" s="123"/>
      <c r="I10" s="103"/>
      <c r="J10" s="103"/>
      <c r="K10" s="103"/>
      <c r="L10" s="103"/>
      <c r="M10" s="103"/>
      <c r="N10" s="103"/>
      <c r="O10" s="103"/>
      <c r="P10" s="103"/>
      <c r="Q10" s="103"/>
      <c r="R10" s="103"/>
      <c r="S10" s="103"/>
      <c r="T10" s="104"/>
      <c r="U10" s="48"/>
      <c r="V10" s="30"/>
      <c r="W10" s="30"/>
      <c r="X10" s="30"/>
      <c r="Y10" s="30"/>
      <c r="Z10" s="46"/>
      <c r="AA10" s="31"/>
      <c r="AB10" s="48"/>
      <c r="AC10" s="30"/>
      <c r="AD10" s="30"/>
      <c r="AE10" s="30"/>
      <c r="AF10" s="30"/>
      <c r="AG10" s="46"/>
      <c r="AH10" s="31"/>
      <c r="AI10" s="48"/>
      <c r="AJ10" s="30"/>
      <c r="AK10" s="30"/>
      <c r="AL10" s="30"/>
      <c r="AM10" s="30"/>
      <c r="AN10" s="46"/>
      <c r="AO10" s="31"/>
      <c r="AP10" s="48"/>
      <c r="AQ10" s="30"/>
      <c r="AR10" s="30"/>
      <c r="AS10" s="30"/>
      <c r="AT10" s="30"/>
      <c r="AU10" s="46"/>
      <c r="AV10" s="31"/>
      <c r="AW10" s="106">
        <f>COUNTIF(U10:AV10,"①")*$J$32+COUNTIF(U10:AV10,"②")*$X$32+COUNTIF(U10:AV10,"③")*$AL$32+COUNTIF(U10:AV10,"④")*$J$34+COUNTIF(U10:AV10,"⑤")*$X$34+COUNTIF(U10:AV10,"⑥")*$AL$34+COUNTIF(U10:AV10,"⑦")*$J$36+COUNTIF(U10:AV10,"⑧")*$X$36+COUNTIF(U10:AV10,"⑨")*$AL$36</f>
        <v>0</v>
      </c>
      <c r="AX10" s="106"/>
      <c r="AY10" s="107"/>
      <c r="AZ10" s="108">
        <f>ROUNDDOWN(AW10/4,1)</f>
        <v>0</v>
      </c>
      <c r="BA10" s="109"/>
      <c r="BB10" s="110"/>
      <c r="BC10" s="108">
        <f>ROUNDDOWN(AZ10/$AW$20,1)</f>
        <v>0</v>
      </c>
      <c r="BD10" s="109"/>
      <c r="BE10" s="109"/>
      <c r="BF10" s="163"/>
      <c r="BG10" s="164"/>
      <c r="BH10" s="164"/>
      <c r="BI10" s="164"/>
      <c r="BJ10" s="164"/>
      <c r="BK10" s="165"/>
    </row>
    <row r="11" spans="1:63" ht="21" customHeight="1">
      <c r="A11" s="35"/>
      <c r="B11" s="36">
        <f>B10+1</f>
        <v>2</v>
      </c>
      <c r="C11" s="121"/>
      <c r="D11" s="122"/>
      <c r="E11" s="122"/>
      <c r="F11" s="123"/>
      <c r="G11" s="104"/>
      <c r="H11" s="123"/>
      <c r="I11" s="103"/>
      <c r="J11" s="103"/>
      <c r="K11" s="103"/>
      <c r="L11" s="103"/>
      <c r="M11" s="103"/>
      <c r="N11" s="103"/>
      <c r="O11" s="103"/>
      <c r="P11" s="103"/>
      <c r="Q11" s="103"/>
      <c r="R11" s="103"/>
      <c r="S11" s="103"/>
      <c r="T11" s="104"/>
      <c r="U11" s="48"/>
      <c r="V11" s="30"/>
      <c r="W11" s="30"/>
      <c r="X11" s="30"/>
      <c r="Y11" s="30"/>
      <c r="Z11" s="46"/>
      <c r="AA11" s="31"/>
      <c r="AB11" s="48"/>
      <c r="AC11" s="30"/>
      <c r="AD11" s="30"/>
      <c r="AE11" s="30"/>
      <c r="AF11" s="30"/>
      <c r="AG11" s="46"/>
      <c r="AH11" s="31"/>
      <c r="AI11" s="48"/>
      <c r="AJ11" s="30"/>
      <c r="AK11" s="30"/>
      <c r="AL11" s="30"/>
      <c r="AM11" s="30"/>
      <c r="AN11" s="46"/>
      <c r="AO11" s="31"/>
      <c r="AP11" s="48"/>
      <c r="AQ11" s="30"/>
      <c r="AR11" s="30"/>
      <c r="AS11" s="30"/>
      <c r="AT11" s="30"/>
      <c r="AU11" s="46"/>
      <c r="AV11" s="31"/>
      <c r="AW11" s="105">
        <f t="shared" ref="AW11:AW19" si="1">COUNTIF(U11:AV11,"①")*$J$32+COUNTIF(U11:AV11,"②")*$X$32+COUNTIF(U11:AV11,"③")*$AL$32+COUNTIF(U11:AV11,"④")*$J$34+COUNTIF(U11:AV11,"⑤")*$X$34+COUNTIF(U11:AV11,"⑥")*$AL$34+COUNTIF(U11:AV11,"⑦")*$J$36+COUNTIF(U11:AV11,"⑧")*$X$36+COUNTIF(U11:AV11,"⑨")*$AL$36</f>
        <v>0</v>
      </c>
      <c r="AX11" s="106"/>
      <c r="AY11" s="107"/>
      <c r="AZ11" s="108">
        <f t="shared" ref="AZ11:AZ19" si="2">ROUNDDOWN(AW11/4,1)</f>
        <v>0</v>
      </c>
      <c r="BA11" s="109"/>
      <c r="BB11" s="110"/>
      <c r="BC11" s="108">
        <f t="shared" ref="BC11:BC19" si="3">ROUNDDOWN(AZ11/$AW$20,1)</f>
        <v>0</v>
      </c>
      <c r="BD11" s="109"/>
      <c r="BE11" s="109"/>
      <c r="BF11" s="163"/>
      <c r="BG11" s="164"/>
      <c r="BH11" s="166"/>
      <c r="BI11" s="167"/>
      <c r="BJ11" s="166"/>
      <c r="BK11" s="168"/>
    </row>
    <row r="12" spans="1:63" ht="21" customHeight="1">
      <c r="A12" s="35"/>
      <c r="B12" s="36">
        <f t="shared" ref="B12:B19" si="4">B11+1</f>
        <v>3</v>
      </c>
      <c r="C12" s="121"/>
      <c r="D12" s="122"/>
      <c r="E12" s="122"/>
      <c r="F12" s="123"/>
      <c r="G12" s="104"/>
      <c r="H12" s="123"/>
      <c r="I12" s="103"/>
      <c r="J12" s="103"/>
      <c r="K12" s="103"/>
      <c r="L12" s="103"/>
      <c r="M12" s="103"/>
      <c r="N12" s="103"/>
      <c r="O12" s="103"/>
      <c r="P12" s="103"/>
      <c r="Q12" s="103"/>
      <c r="R12" s="103"/>
      <c r="S12" s="103"/>
      <c r="T12" s="104"/>
      <c r="U12" s="48"/>
      <c r="V12" s="30"/>
      <c r="W12" s="30"/>
      <c r="X12" s="30"/>
      <c r="Y12" s="30"/>
      <c r="Z12" s="46"/>
      <c r="AA12" s="31"/>
      <c r="AB12" s="48"/>
      <c r="AC12" s="30"/>
      <c r="AD12" s="30"/>
      <c r="AE12" s="30"/>
      <c r="AF12" s="30"/>
      <c r="AG12" s="46"/>
      <c r="AH12" s="31"/>
      <c r="AI12" s="48"/>
      <c r="AJ12" s="30"/>
      <c r="AK12" s="30"/>
      <c r="AL12" s="30"/>
      <c r="AM12" s="30"/>
      <c r="AN12" s="46"/>
      <c r="AO12" s="31"/>
      <c r="AP12" s="48"/>
      <c r="AQ12" s="30"/>
      <c r="AR12" s="30"/>
      <c r="AS12" s="30"/>
      <c r="AT12" s="30"/>
      <c r="AU12" s="46"/>
      <c r="AV12" s="31"/>
      <c r="AW12" s="105">
        <f t="shared" si="1"/>
        <v>0</v>
      </c>
      <c r="AX12" s="106"/>
      <c r="AY12" s="107"/>
      <c r="AZ12" s="108">
        <f t="shared" si="2"/>
        <v>0</v>
      </c>
      <c r="BA12" s="109"/>
      <c r="BB12" s="110"/>
      <c r="BC12" s="108">
        <f t="shared" si="3"/>
        <v>0</v>
      </c>
      <c r="BD12" s="109"/>
      <c r="BE12" s="109"/>
      <c r="BF12" s="163"/>
      <c r="BG12" s="164"/>
      <c r="BH12" s="166"/>
      <c r="BI12" s="167"/>
      <c r="BJ12" s="166"/>
      <c r="BK12" s="168"/>
    </row>
    <row r="13" spans="1:63" ht="21" customHeight="1">
      <c r="A13" s="35"/>
      <c r="B13" s="36">
        <f t="shared" si="4"/>
        <v>4</v>
      </c>
      <c r="C13" s="121"/>
      <c r="D13" s="122"/>
      <c r="E13" s="122"/>
      <c r="F13" s="123"/>
      <c r="G13" s="104"/>
      <c r="H13" s="123"/>
      <c r="I13" s="103"/>
      <c r="J13" s="103"/>
      <c r="K13" s="103"/>
      <c r="L13" s="103"/>
      <c r="M13" s="103"/>
      <c r="N13" s="103"/>
      <c r="O13" s="103"/>
      <c r="P13" s="103"/>
      <c r="Q13" s="103"/>
      <c r="R13" s="103"/>
      <c r="S13" s="103"/>
      <c r="T13" s="104"/>
      <c r="U13" s="48"/>
      <c r="V13" s="30"/>
      <c r="W13" s="30"/>
      <c r="X13" s="30"/>
      <c r="Y13" s="30"/>
      <c r="Z13" s="46"/>
      <c r="AA13" s="31"/>
      <c r="AB13" s="48"/>
      <c r="AC13" s="30"/>
      <c r="AD13" s="30"/>
      <c r="AE13" s="30"/>
      <c r="AF13" s="30"/>
      <c r="AG13" s="46"/>
      <c r="AH13" s="31"/>
      <c r="AI13" s="48"/>
      <c r="AJ13" s="30"/>
      <c r="AK13" s="30"/>
      <c r="AL13" s="30"/>
      <c r="AM13" s="30"/>
      <c r="AN13" s="46"/>
      <c r="AO13" s="31"/>
      <c r="AP13" s="48"/>
      <c r="AQ13" s="30"/>
      <c r="AR13" s="30"/>
      <c r="AS13" s="30"/>
      <c r="AT13" s="30"/>
      <c r="AU13" s="46"/>
      <c r="AV13" s="31"/>
      <c r="AW13" s="105">
        <f t="shared" si="1"/>
        <v>0</v>
      </c>
      <c r="AX13" s="106"/>
      <c r="AY13" s="107"/>
      <c r="AZ13" s="108">
        <f t="shared" si="2"/>
        <v>0</v>
      </c>
      <c r="BA13" s="109"/>
      <c r="BB13" s="110"/>
      <c r="BC13" s="108">
        <f t="shared" si="3"/>
        <v>0</v>
      </c>
      <c r="BD13" s="109"/>
      <c r="BE13" s="109"/>
      <c r="BF13" s="163"/>
      <c r="BG13" s="164"/>
      <c r="BH13" s="166"/>
      <c r="BI13" s="167"/>
      <c r="BJ13" s="166"/>
      <c r="BK13" s="168"/>
    </row>
    <row r="14" spans="1:63" ht="21" customHeight="1">
      <c r="A14" s="35"/>
      <c r="B14" s="36">
        <f t="shared" si="4"/>
        <v>5</v>
      </c>
      <c r="C14" s="121"/>
      <c r="D14" s="122"/>
      <c r="E14" s="122"/>
      <c r="F14" s="123"/>
      <c r="G14" s="104"/>
      <c r="H14" s="123"/>
      <c r="I14" s="103"/>
      <c r="J14" s="103"/>
      <c r="K14" s="103"/>
      <c r="L14" s="103"/>
      <c r="M14" s="103"/>
      <c r="N14" s="103"/>
      <c r="O14" s="103"/>
      <c r="P14" s="103"/>
      <c r="Q14" s="103"/>
      <c r="R14" s="103"/>
      <c r="S14" s="103"/>
      <c r="T14" s="104"/>
      <c r="U14" s="48"/>
      <c r="V14" s="30"/>
      <c r="W14" s="30"/>
      <c r="X14" s="30"/>
      <c r="Y14" s="30"/>
      <c r="Z14" s="46"/>
      <c r="AA14" s="31"/>
      <c r="AB14" s="48"/>
      <c r="AC14" s="30"/>
      <c r="AD14" s="30"/>
      <c r="AE14" s="30"/>
      <c r="AF14" s="30"/>
      <c r="AG14" s="46"/>
      <c r="AH14" s="31"/>
      <c r="AI14" s="48"/>
      <c r="AJ14" s="30"/>
      <c r="AK14" s="30"/>
      <c r="AL14" s="30"/>
      <c r="AM14" s="30"/>
      <c r="AN14" s="46"/>
      <c r="AO14" s="31"/>
      <c r="AP14" s="48"/>
      <c r="AQ14" s="30"/>
      <c r="AR14" s="30"/>
      <c r="AS14" s="30"/>
      <c r="AT14" s="30"/>
      <c r="AU14" s="46"/>
      <c r="AV14" s="31"/>
      <c r="AW14" s="105">
        <f t="shared" si="1"/>
        <v>0</v>
      </c>
      <c r="AX14" s="106"/>
      <c r="AY14" s="107"/>
      <c r="AZ14" s="108">
        <f t="shared" si="2"/>
        <v>0</v>
      </c>
      <c r="BA14" s="109"/>
      <c r="BB14" s="110"/>
      <c r="BC14" s="108">
        <f t="shared" si="3"/>
        <v>0</v>
      </c>
      <c r="BD14" s="109"/>
      <c r="BE14" s="109"/>
      <c r="BF14" s="163"/>
      <c r="BG14" s="164"/>
      <c r="BH14" s="166"/>
      <c r="BI14" s="167"/>
      <c r="BJ14" s="166"/>
      <c r="BK14" s="168"/>
    </row>
    <row r="15" spans="1:63" ht="21" customHeight="1">
      <c r="A15" s="35"/>
      <c r="B15" s="36">
        <f t="shared" si="4"/>
        <v>6</v>
      </c>
      <c r="C15" s="121"/>
      <c r="D15" s="122"/>
      <c r="E15" s="122"/>
      <c r="F15" s="123"/>
      <c r="G15" s="104"/>
      <c r="H15" s="123"/>
      <c r="I15" s="103"/>
      <c r="J15" s="103"/>
      <c r="K15" s="103"/>
      <c r="L15" s="103"/>
      <c r="M15" s="103"/>
      <c r="N15" s="103"/>
      <c r="O15" s="103"/>
      <c r="P15" s="103"/>
      <c r="Q15" s="103"/>
      <c r="R15" s="103"/>
      <c r="S15" s="103"/>
      <c r="T15" s="104"/>
      <c r="U15" s="48"/>
      <c r="V15" s="30"/>
      <c r="W15" s="30"/>
      <c r="X15" s="30"/>
      <c r="Y15" s="30"/>
      <c r="Z15" s="46"/>
      <c r="AA15" s="31"/>
      <c r="AB15" s="48"/>
      <c r="AC15" s="30"/>
      <c r="AD15" s="30"/>
      <c r="AE15" s="30"/>
      <c r="AF15" s="30"/>
      <c r="AG15" s="46"/>
      <c r="AH15" s="31"/>
      <c r="AI15" s="48"/>
      <c r="AJ15" s="30"/>
      <c r="AK15" s="30"/>
      <c r="AL15" s="30"/>
      <c r="AM15" s="30"/>
      <c r="AN15" s="46"/>
      <c r="AO15" s="31"/>
      <c r="AP15" s="48"/>
      <c r="AQ15" s="30"/>
      <c r="AR15" s="30"/>
      <c r="AS15" s="30"/>
      <c r="AT15" s="30"/>
      <c r="AU15" s="46"/>
      <c r="AV15" s="31"/>
      <c r="AW15" s="105">
        <f t="shared" si="1"/>
        <v>0</v>
      </c>
      <c r="AX15" s="106"/>
      <c r="AY15" s="107"/>
      <c r="AZ15" s="108">
        <f t="shared" si="2"/>
        <v>0</v>
      </c>
      <c r="BA15" s="109"/>
      <c r="BB15" s="110"/>
      <c r="BC15" s="108">
        <f t="shared" si="3"/>
        <v>0</v>
      </c>
      <c r="BD15" s="109"/>
      <c r="BE15" s="109"/>
      <c r="BF15" s="163"/>
      <c r="BG15" s="164"/>
      <c r="BH15" s="166"/>
      <c r="BI15" s="167"/>
      <c r="BJ15" s="166"/>
      <c r="BK15" s="168"/>
    </row>
    <row r="16" spans="1:63" ht="21" customHeight="1">
      <c r="A16" s="35"/>
      <c r="B16" s="36">
        <f t="shared" si="4"/>
        <v>7</v>
      </c>
      <c r="C16" s="121"/>
      <c r="D16" s="122"/>
      <c r="E16" s="122"/>
      <c r="F16" s="123"/>
      <c r="G16" s="104"/>
      <c r="H16" s="123"/>
      <c r="I16" s="103"/>
      <c r="J16" s="103"/>
      <c r="K16" s="103"/>
      <c r="L16" s="103"/>
      <c r="M16" s="103"/>
      <c r="N16" s="103"/>
      <c r="O16" s="103"/>
      <c r="P16" s="103"/>
      <c r="Q16" s="103"/>
      <c r="R16" s="103"/>
      <c r="S16" s="103"/>
      <c r="T16" s="104"/>
      <c r="U16" s="48"/>
      <c r="V16" s="30"/>
      <c r="W16" s="30"/>
      <c r="X16" s="30"/>
      <c r="Y16" s="30"/>
      <c r="Z16" s="46"/>
      <c r="AA16" s="31"/>
      <c r="AB16" s="48"/>
      <c r="AC16" s="30"/>
      <c r="AD16" s="30"/>
      <c r="AE16" s="30"/>
      <c r="AF16" s="30"/>
      <c r="AG16" s="46"/>
      <c r="AH16" s="31"/>
      <c r="AI16" s="48"/>
      <c r="AJ16" s="30"/>
      <c r="AK16" s="30"/>
      <c r="AL16" s="30"/>
      <c r="AM16" s="30"/>
      <c r="AN16" s="46"/>
      <c r="AO16" s="31"/>
      <c r="AP16" s="48"/>
      <c r="AQ16" s="30"/>
      <c r="AR16" s="30"/>
      <c r="AS16" s="30"/>
      <c r="AT16" s="30"/>
      <c r="AU16" s="46"/>
      <c r="AV16" s="31"/>
      <c r="AW16" s="105">
        <f t="shared" si="1"/>
        <v>0</v>
      </c>
      <c r="AX16" s="106"/>
      <c r="AY16" s="107"/>
      <c r="AZ16" s="108">
        <f t="shared" si="2"/>
        <v>0</v>
      </c>
      <c r="BA16" s="109"/>
      <c r="BB16" s="110"/>
      <c r="BC16" s="108">
        <f t="shared" si="3"/>
        <v>0</v>
      </c>
      <c r="BD16" s="109"/>
      <c r="BE16" s="109"/>
      <c r="BF16" s="163"/>
      <c r="BG16" s="164"/>
      <c r="BH16" s="166"/>
      <c r="BI16" s="167"/>
      <c r="BJ16" s="166"/>
      <c r="BK16" s="168"/>
    </row>
    <row r="17" spans="1:73" ht="21" customHeight="1">
      <c r="A17" s="35"/>
      <c r="B17" s="36">
        <f t="shared" si="4"/>
        <v>8</v>
      </c>
      <c r="C17" s="121"/>
      <c r="D17" s="122"/>
      <c r="E17" s="122"/>
      <c r="F17" s="123"/>
      <c r="G17" s="104"/>
      <c r="H17" s="123"/>
      <c r="I17" s="103"/>
      <c r="J17" s="103"/>
      <c r="K17" s="103"/>
      <c r="L17" s="103"/>
      <c r="M17" s="103"/>
      <c r="N17" s="103"/>
      <c r="O17" s="103"/>
      <c r="P17" s="103"/>
      <c r="Q17" s="103"/>
      <c r="R17" s="103"/>
      <c r="S17" s="103"/>
      <c r="T17" s="104"/>
      <c r="U17" s="48"/>
      <c r="V17" s="46"/>
      <c r="W17" s="46"/>
      <c r="X17" s="46"/>
      <c r="Y17" s="46"/>
      <c r="Z17" s="46"/>
      <c r="AA17" s="31"/>
      <c r="AB17" s="24"/>
      <c r="AC17" s="46"/>
      <c r="AD17" s="46"/>
      <c r="AE17" s="46"/>
      <c r="AF17" s="46"/>
      <c r="AG17" s="46"/>
      <c r="AH17" s="47"/>
      <c r="AI17" s="48"/>
      <c r="AJ17" s="46"/>
      <c r="AK17" s="46"/>
      <c r="AL17" s="46"/>
      <c r="AM17" s="46"/>
      <c r="AN17" s="46"/>
      <c r="AO17" s="31"/>
      <c r="AP17" s="48"/>
      <c r="AQ17" s="46"/>
      <c r="AR17" s="46"/>
      <c r="AS17" s="46"/>
      <c r="AT17" s="46"/>
      <c r="AU17" s="46"/>
      <c r="AV17" s="31"/>
      <c r="AW17" s="105">
        <f t="shared" si="1"/>
        <v>0</v>
      </c>
      <c r="AX17" s="106"/>
      <c r="AY17" s="107"/>
      <c r="AZ17" s="108">
        <f t="shared" si="2"/>
        <v>0</v>
      </c>
      <c r="BA17" s="109"/>
      <c r="BB17" s="110"/>
      <c r="BC17" s="108">
        <f t="shared" si="3"/>
        <v>0</v>
      </c>
      <c r="BD17" s="109"/>
      <c r="BE17" s="109"/>
      <c r="BF17" s="163"/>
      <c r="BG17" s="164"/>
      <c r="BH17" s="166"/>
      <c r="BI17" s="167"/>
      <c r="BJ17" s="166"/>
      <c r="BK17" s="168"/>
    </row>
    <row r="18" spans="1:73" ht="21" customHeight="1">
      <c r="A18" s="35"/>
      <c r="B18" s="36">
        <f t="shared" si="4"/>
        <v>9</v>
      </c>
      <c r="C18" s="121"/>
      <c r="D18" s="122"/>
      <c r="E18" s="122"/>
      <c r="F18" s="123"/>
      <c r="G18" s="104"/>
      <c r="H18" s="123"/>
      <c r="I18" s="103"/>
      <c r="J18" s="103"/>
      <c r="K18" s="103"/>
      <c r="L18" s="103"/>
      <c r="M18" s="103"/>
      <c r="N18" s="103"/>
      <c r="O18" s="103"/>
      <c r="P18" s="103"/>
      <c r="Q18" s="103"/>
      <c r="R18" s="103"/>
      <c r="S18" s="103"/>
      <c r="T18" s="104"/>
      <c r="U18" s="48"/>
      <c r="V18" s="30"/>
      <c r="W18" s="30"/>
      <c r="X18" s="30"/>
      <c r="Y18" s="30"/>
      <c r="Z18" s="46"/>
      <c r="AA18" s="31"/>
      <c r="AB18" s="24"/>
      <c r="AC18" s="46"/>
      <c r="AD18" s="46"/>
      <c r="AE18" s="46"/>
      <c r="AF18" s="46"/>
      <c r="AG18" s="46"/>
      <c r="AH18" s="47"/>
      <c r="AI18" s="48"/>
      <c r="AJ18" s="46"/>
      <c r="AK18" s="46"/>
      <c r="AL18" s="46"/>
      <c r="AM18" s="46"/>
      <c r="AN18" s="46"/>
      <c r="AO18" s="31"/>
      <c r="AP18" s="48"/>
      <c r="AQ18" s="46"/>
      <c r="AR18" s="46"/>
      <c r="AS18" s="46"/>
      <c r="AT18" s="46"/>
      <c r="AU18" s="46"/>
      <c r="AV18" s="31"/>
      <c r="AW18" s="105">
        <f t="shared" si="1"/>
        <v>0</v>
      </c>
      <c r="AX18" s="106"/>
      <c r="AY18" s="107"/>
      <c r="AZ18" s="108">
        <f t="shared" si="2"/>
        <v>0</v>
      </c>
      <c r="BA18" s="109"/>
      <c r="BB18" s="110"/>
      <c r="BC18" s="108">
        <f t="shared" si="3"/>
        <v>0</v>
      </c>
      <c r="BD18" s="109"/>
      <c r="BE18" s="109"/>
      <c r="BF18" s="163"/>
      <c r="BG18" s="164"/>
      <c r="BH18" s="166"/>
      <c r="BI18" s="167"/>
      <c r="BJ18" s="166"/>
      <c r="BK18" s="168"/>
    </row>
    <row r="19" spans="1:73" ht="21" customHeight="1" thickBot="1">
      <c r="A19" s="35"/>
      <c r="B19" s="37">
        <f t="shared" si="4"/>
        <v>10</v>
      </c>
      <c r="C19" s="121"/>
      <c r="D19" s="122"/>
      <c r="E19" s="122"/>
      <c r="F19" s="123"/>
      <c r="G19" s="104"/>
      <c r="H19" s="123"/>
      <c r="I19" s="103"/>
      <c r="J19" s="103"/>
      <c r="K19" s="103"/>
      <c r="L19" s="103"/>
      <c r="M19" s="103"/>
      <c r="N19" s="103"/>
      <c r="O19" s="103"/>
      <c r="P19" s="103"/>
      <c r="Q19" s="103"/>
      <c r="R19" s="103"/>
      <c r="S19" s="103"/>
      <c r="T19" s="104"/>
      <c r="U19" s="32"/>
      <c r="V19" s="33"/>
      <c r="W19" s="33"/>
      <c r="X19" s="33"/>
      <c r="Y19" s="33"/>
      <c r="Z19" s="33"/>
      <c r="AA19" s="34"/>
      <c r="AB19" s="24"/>
      <c r="AC19" s="46"/>
      <c r="AD19" s="46"/>
      <c r="AE19" s="46"/>
      <c r="AF19" s="46"/>
      <c r="AG19" s="46"/>
      <c r="AH19" s="47"/>
      <c r="AI19" s="32"/>
      <c r="AJ19" s="33"/>
      <c r="AK19" s="33"/>
      <c r="AL19" s="33"/>
      <c r="AM19" s="33"/>
      <c r="AN19" s="33"/>
      <c r="AO19" s="34"/>
      <c r="AP19" s="32"/>
      <c r="AQ19" s="33"/>
      <c r="AR19" s="33"/>
      <c r="AS19" s="33"/>
      <c r="AT19" s="33"/>
      <c r="AU19" s="33"/>
      <c r="AV19" s="34"/>
      <c r="AW19" s="111">
        <f t="shared" si="1"/>
        <v>0</v>
      </c>
      <c r="AX19" s="112"/>
      <c r="AY19" s="113"/>
      <c r="AZ19" s="108">
        <f t="shared" si="2"/>
        <v>0</v>
      </c>
      <c r="BA19" s="109"/>
      <c r="BB19" s="110"/>
      <c r="BC19" s="108">
        <f t="shared" si="3"/>
        <v>0</v>
      </c>
      <c r="BD19" s="109"/>
      <c r="BE19" s="109"/>
      <c r="BF19" s="191"/>
      <c r="BG19" s="192"/>
      <c r="BH19" s="150"/>
      <c r="BI19" s="151"/>
      <c r="BJ19" s="150"/>
      <c r="BK19" s="152"/>
    </row>
    <row r="20" spans="1:73" ht="21" customHeight="1" thickBot="1">
      <c r="B20" s="129" t="s">
        <v>11</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95"/>
      <c r="AW20" s="196">
        <f>'～10人'!AW20:BE20</f>
        <v>40</v>
      </c>
      <c r="AX20" s="127"/>
      <c r="AY20" s="127"/>
      <c r="AZ20" s="127"/>
      <c r="BA20" s="127"/>
      <c r="BB20" s="127"/>
      <c r="BC20" s="127"/>
      <c r="BD20" s="127"/>
      <c r="BE20" s="127"/>
      <c r="BF20" s="178"/>
      <c r="BG20" s="179"/>
      <c r="BH20" s="179"/>
      <c r="BI20" s="179"/>
      <c r="BJ20" s="179"/>
      <c r="BK20" s="180"/>
    </row>
    <row r="21" spans="1:73" ht="14.25">
      <c r="B21" s="98" t="s">
        <v>94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19"/>
    </row>
    <row r="22" spans="1:73" ht="21" customHeight="1">
      <c r="B22" s="97" t="s">
        <v>95</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204"/>
      <c r="AX22" s="204"/>
      <c r="AY22" s="204"/>
      <c r="AZ22" s="205"/>
      <c r="BA22" s="205"/>
      <c r="BB22" s="205"/>
      <c r="BC22" s="205"/>
      <c r="BD22" s="205"/>
      <c r="BE22" s="205"/>
      <c r="BF22" s="205"/>
      <c r="BG22" s="205"/>
      <c r="BH22" s="205"/>
      <c r="BI22" s="205"/>
      <c r="BJ22" s="206"/>
      <c r="BK22" s="206"/>
      <c r="BL22" s="50"/>
      <c r="BM22" s="50"/>
      <c r="BN22" s="19"/>
      <c r="BO22" s="56"/>
      <c r="BP22" s="56" t="s">
        <v>131</v>
      </c>
      <c r="BQ22" s="57"/>
      <c r="BR22" s="57"/>
      <c r="BS22" s="57"/>
      <c r="BT22" s="57"/>
      <c r="BU22" s="57"/>
    </row>
    <row r="23" spans="1:73" ht="27.75" customHeight="1">
      <c r="B23" s="89" t="s">
        <v>96</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204"/>
      <c r="AX23" s="204"/>
      <c r="AY23" s="204"/>
      <c r="AZ23" s="204"/>
      <c r="BA23" s="204"/>
      <c r="BB23" s="204"/>
      <c r="BC23" s="204"/>
      <c r="BD23" s="204"/>
      <c r="BE23" s="204"/>
      <c r="BF23" s="207"/>
      <c r="BG23" s="207"/>
      <c r="BH23" s="207"/>
      <c r="BI23" s="207"/>
      <c r="BJ23" s="206"/>
      <c r="BK23" s="206"/>
      <c r="BL23" s="50"/>
      <c r="BM23" s="50"/>
      <c r="BN23" s="19"/>
      <c r="BO23" s="56" t="s">
        <v>129</v>
      </c>
      <c r="BP23" s="61">
        <f>SUMIFS(BC10:BC19,BF10:BF19,"加配")</f>
        <v>0</v>
      </c>
      <c r="BQ23" s="57"/>
      <c r="BR23" s="57"/>
      <c r="BS23" s="57"/>
      <c r="BT23" s="57"/>
      <c r="BU23" s="57"/>
    </row>
    <row r="24" spans="1:73" ht="8.25" customHeight="1">
      <c r="B24" s="89" t="s">
        <v>97</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51"/>
      <c r="AX24" s="51"/>
      <c r="AY24" s="51"/>
      <c r="AZ24" s="51"/>
      <c r="BA24" s="51"/>
      <c r="BB24" s="51"/>
      <c r="BC24" s="51"/>
      <c r="BD24" s="51"/>
      <c r="BE24" s="51"/>
      <c r="BF24" s="50"/>
      <c r="BG24" s="50"/>
      <c r="BH24" s="50"/>
      <c r="BI24" s="50"/>
      <c r="BJ24" s="50"/>
      <c r="BK24" s="50"/>
      <c r="BL24" s="50"/>
      <c r="BM24" s="50"/>
      <c r="BN24" s="19"/>
      <c r="BO24" s="56" t="s">
        <v>130</v>
      </c>
      <c r="BP24" s="56"/>
      <c r="BQ24" s="57"/>
      <c r="BR24" s="57"/>
      <c r="BS24" s="57"/>
      <c r="BT24" s="57"/>
      <c r="BU24" s="57"/>
    </row>
    <row r="25" spans="1:73" ht="18.75" customHeight="1">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197"/>
      <c r="AX25" s="197"/>
      <c r="AY25" s="197"/>
      <c r="AZ25" s="199"/>
      <c r="BA25" s="199"/>
      <c r="BB25" s="199"/>
      <c r="BC25" s="199"/>
      <c r="BD25" s="199"/>
      <c r="BE25" s="199"/>
      <c r="BF25" s="198"/>
      <c r="BG25" s="198"/>
      <c r="BH25" s="198"/>
      <c r="BI25" s="198"/>
      <c r="BJ25" s="199"/>
      <c r="BK25" s="199"/>
      <c r="BL25" s="50"/>
      <c r="BM25" s="50"/>
      <c r="BN25" s="19"/>
      <c r="BO25" s="56"/>
      <c r="BP25" s="56" t="s">
        <v>131</v>
      </c>
      <c r="BQ25" s="57"/>
      <c r="BR25" s="57"/>
      <c r="BS25" s="57"/>
      <c r="BT25" s="57"/>
      <c r="BU25" s="57"/>
    </row>
    <row r="26" spans="1:73" ht="28.5" customHeight="1">
      <c r="B26" s="89" t="s">
        <v>126</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197"/>
      <c r="AX26" s="197"/>
      <c r="AY26" s="197"/>
      <c r="AZ26" s="197"/>
      <c r="BA26" s="197"/>
      <c r="BB26" s="197"/>
      <c r="BC26" s="197"/>
      <c r="BD26" s="197"/>
      <c r="BE26" s="197"/>
      <c r="BF26" s="200"/>
      <c r="BG26" s="200"/>
      <c r="BH26" s="200"/>
      <c r="BI26" s="200"/>
      <c r="BJ26" s="199"/>
      <c r="BK26" s="199"/>
      <c r="BL26" s="50"/>
      <c r="BM26" s="50"/>
      <c r="BN26" s="19"/>
      <c r="BO26" s="56" t="s">
        <v>129</v>
      </c>
      <c r="BP26" s="61">
        <f>SUMIFS(BC10:BC19,BF10:BF19,"専門")</f>
        <v>0</v>
      </c>
      <c r="BQ26" s="57"/>
      <c r="BR26" s="57"/>
      <c r="BS26" s="57"/>
      <c r="BT26" s="57"/>
      <c r="BU26" s="57"/>
    </row>
    <row r="27" spans="1:73" ht="8.25" customHeight="1">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52"/>
      <c r="AX27" s="52"/>
      <c r="AY27" s="52"/>
      <c r="AZ27" s="53"/>
      <c r="BA27" s="53"/>
      <c r="BB27" s="53"/>
      <c r="BC27" s="54"/>
      <c r="BD27" s="54"/>
      <c r="BE27" s="54"/>
      <c r="BF27" s="54"/>
      <c r="BG27" s="54"/>
      <c r="BH27" s="54"/>
      <c r="BI27" s="54"/>
      <c r="BJ27" s="54"/>
      <c r="BK27" s="54"/>
      <c r="BL27" s="50"/>
      <c r="BM27" s="50"/>
      <c r="BN27" s="19"/>
      <c r="BO27" s="56" t="s">
        <v>130</v>
      </c>
      <c r="BP27" s="56"/>
      <c r="BQ27" s="57"/>
      <c r="BR27" s="57"/>
      <c r="BS27" s="57"/>
      <c r="BT27" s="57"/>
      <c r="BU27" s="57"/>
    </row>
    <row r="28" spans="1:73" ht="15.75" customHeight="1">
      <c r="B28" s="19" t="s">
        <v>46</v>
      </c>
      <c r="C28" s="20"/>
      <c r="D28" s="20"/>
      <c r="E28" s="20"/>
      <c r="F28" s="20"/>
      <c r="G28" s="19"/>
      <c r="H28" s="41"/>
      <c r="I28" s="42"/>
      <c r="J28" s="42"/>
      <c r="K28" s="21"/>
      <c r="L28" s="43"/>
      <c r="M28" s="43"/>
      <c r="N28" s="21"/>
      <c r="O28" s="41"/>
      <c r="P28" s="42"/>
      <c r="Q28" s="42"/>
      <c r="R28" s="21"/>
      <c r="S28" s="43"/>
      <c r="T28" s="43"/>
      <c r="U28" s="21"/>
      <c r="V28" s="41"/>
      <c r="W28" s="42"/>
      <c r="X28" s="42"/>
      <c r="Y28" s="21"/>
      <c r="Z28" s="43"/>
      <c r="AA28" s="43"/>
      <c r="AB28" s="21"/>
      <c r="AC28" s="41"/>
      <c r="AD28" s="42"/>
      <c r="AE28" s="42"/>
      <c r="AF28" s="21"/>
      <c r="AG28" s="43"/>
      <c r="AH28" s="43"/>
      <c r="AI28" s="21"/>
      <c r="AJ28" s="41"/>
      <c r="AK28" s="42"/>
      <c r="AL28" s="42"/>
      <c r="AM28" s="21"/>
      <c r="AN28" s="43"/>
      <c r="AO28" s="43"/>
      <c r="AP28" s="19"/>
      <c r="AQ28" s="19"/>
      <c r="AR28" s="19"/>
      <c r="AS28" s="19"/>
      <c r="AT28" s="19"/>
      <c r="AU28" s="19"/>
      <c r="AV28" s="19"/>
      <c r="AW28" s="197"/>
      <c r="AX28" s="197"/>
      <c r="AY28" s="197"/>
      <c r="AZ28" s="199"/>
      <c r="BA28" s="199"/>
      <c r="BB28" s="199"/>
      <c r="BC28" s="199"/>
      <c r="BD28" s="199"/>
      <c r="BE28" s="199"/>
      <c r="BF28" s="199"/>
      <c r="BG28" s="199"/>
      <c r="BH28" s="199"/>
      <c r="BI28" s="199"/>
      <c r="BJ28" s="199"/>
      <c r="BK28" s="199"/>
      <c r="BL28" s="206"/>
      <c r="BM28" s="206"/>
      <c r="BN28" s="58"/>
      <c r="BO28" s="56"/>
      <c r="BP28" s="56" t="s">
        <v>135</v>
      </c>
      <c r="BQ28" s="56" t="s">
        <v>136</v>
      </c>
      <c r="BR28" s="56" t="s">
        <v>133</v>
      </c>
      <c r="BS28" s="56" t="s">
        <v>134</v>
      </c>
      <c r="BT28" s="56" t="s">
        <v>132</v>
      </c>
      <c r="BU28" s="56" t="s">
        <v>133</v>
      </c>
    </row>
    <row r="29" spans="1:73" ht="23.25" customHeight="1">
      <c r="B29" s="23" t="s">
        <v>53</v>
      </c>
      <c r="C29" s="202">
        <f>'～10人'!C29:D29</f>
        <v>0</v>
      </c>
      <c r="D29" s="203"/>
      <c r="E29" s="22" t="s">
        <v>51</v>
      </c>
      <c r="F29" s="81">
        <f>'～10人'!F29:G29</f>
        <v>0</v>
      </c>
      <c r="G29" s="82"/>
      <c r="H29" s="21"/>
      <c r="I29" s="23" t="s">
        <v>55</v>
      </c>
      <c r="J29" s="202">
        <f>'～10人'!J29:K29</f>
        <v>0</v>
      </c>
      <c r="K29" s="203"/>
      <c r="L29" s="22" t="s">
        <v>51</v>
      </c>
      <c r="M29" s="81">
        <f>'～10人'!M29:N29</f>
        <v>0</v>
      </c>
      <c r="N29" s="82"/>
      <c r="O29" s="21"/>
      <c r="P29" s="23" t="s">
        <v>56</v>
      </c>
      <c r="Q29" s="202">
        <f>'～10人'!Q29:R29</f>
        <v>0</v>
      </c>
      <c r="R29" s="203"/>
      <c r="S29" s="22" t="s">
        <v>51</v>
      </c>
      <c r="T29" s="81">
        <f>'～10人'!T29:U29</f>
        <v>0</v>
      </c>
      <c r="U29" s="82"/>
      <c r="V29" s="21"/>
      <c r="W29" s="23" t="s">
        <v>57</v>
      </c>
      <c r="X29" s="202">
        <f>'～10人'!X29:Y29</f>
        <v>0</v>
      </c>
      <c r="Y29" s="203"/>
      <c r="Z29" s="22" t="s">
        <v>51</v>
      </c>
      <c r="AA29" s="81">
        <f>'～10人'!AA29:AB29</f>
        <v>0</v>
      </c>
      <c r="AB29" s="82"/>
      <c r="AC29" s="21"/>
      <c r="AD29" s="23" t="s">
        <v>58</v>
      </c>
      <c r="AE29" s="202">
        <f>'～10人'!AE29:AF29</f>
        <v>0</v>
      </c>
      <c r="AF29" s="203"/>
      <c r="AG29" s="22" t="s">
        <v>51</v>
      </c>
      <c r="AH29" s="81">
        <f>'～10人'!AH29:AI29</f>
        <v>0</v>
      </c>
      <c r="AI29" s="82"/>
      <c r="AJ29" s="21"/>
      <c r="AK29" s="23" t="s">
        <v>108</v>
      </c>
      <c r="AL29" s="202">
        <f>'～10人'!AL29:AM29</f>
        <v>0</v>
      </c>
      <c r="AM29" s="203"/>
      <c r="AN29" s="22" t="s">
        <v>51</v>
      </c>
      <c r="AO29" s="81">
        <f>'～10人'!AO29:AP29</f>
        <v>0</v>
      </c>
      <c r="AP29" s="82"/>
      <c r="AQ29" s="19"/>
      <c r="AR29" s="19"/>
      <c r="AS29" s="19"/>
      <c r="AT29" s="19"/>
      <c r="AU29" s="19"/>
      <c r="AV29" s="19"/>
      <c r="AW29" s="197"/>
      <c r="AX29" s="197"/>
      <c r="AY29" s="197"/>
      <c r="AZ29" s="199"/>
      <c r="BA29" s="199"/>
      <c r="BB29" s="199"/>
      <c r="BC29" s="201"/>
      <c r="BD29" s="201"/>
      <c r="BE29" s="201"/>
      <c r="BF29" s="201"/>
      <c r="BG29" s="201"/>
      <c r="BH29" s="201"/>
      <c r="BI29" s="201"/>
      <c r="BJ29" s="201"/>
      <c r="BK29" s="201"/>
      <c r="BL29" s="206"/>
      <c r="BM29" s="206"/>
      <c r="BN29" s="59"/>
      <c r="BO29" s="56" t="s">
        <v>129</v>
      </c>
      <c r="BP29" s="61">
        <f>COUNTIFS(C10:C19,"児童指導員",BC10:BC19,"&gt;=1",BH10:BH19,"社福")+COUNTIFS(C10:C19,"児童指導員",BC10:BC19,"&gt;=1",BH10:BH19,"介福")+COUNTIFS(C10:C19,"児童指導員",BC10:BC19,"&gt;=1",BH10:BH19,"精福")+COUNTIFS(C10:C19,"児童指導員",BC10:BC19,"&gt;=1",BH10:BH19,"心理")+COUNTIFS(C10:C19,"障害福祉サービス経験者",BC10:BC19,"&gt;=1",BH10:BH19,"社福")+COUNTIFS(C10:C19,"障害福祉サービス経験者",BC10:BC19,"&gt;=1",BH10:BH19,"介福")+COUNTIFS(C10:C19,"障害福祉サービス経験者",BC10:BC19,"&gt;=1",BH10:BH19,"精福")+COUNTIFS(C10:C19,"障害福祉サービス経験者",BC10:BC19,"&gt;=1",BH10:BH19,"心理")</f>
        <v>0</v>
      </c>
      <c r="BQ29" s="61">
        <f>COUNTIFS(C10:C19,"児童指導員",BC10:BC19,"&gt;=1")+COUNTIFS(C10:C19,"障害福祉サービス経験者",BC10:BC19,"&gt;=1")</f>
        <v>0</v>
      </c>
      <c r="BR29" s="61">
        <f>COUNTIFS(C10:C19,"児童指導員",BC10:BC19,"&gt;=1")+COUNTIFS(C10:C19,"保育士",BC10:BC19,"&gt;=1")+COUNTIFS(C10:C19,"障害福祉サービス経験者",BC10:BC19,"&gt;=1")</f>
        <v>0</v>
      </c>
      <c r="BS29" s="61">
        <f>SUMIFS(BC10:BC19,C10:C19,"児童指導員")+SUMIFS(BC10:BC19,C10:C19,"保育士")+SUMIFS(BC10:BC19,C10:C19,"障害福祉サービス経験者")</f>
        <v>0</v>
      </c>
      <c r="BT29" s="61">
        <f>COUNTIFS(C10:C19,"児童指導員",BC10:BC19,"&gt;=1",BH10:BH19,"勤続3年")+COUNTIFS(C10:C19,"保育士",BC10:BC19,"&gt;=1",BH10:BH19,"勤続3年")+COUNTIFS(C10:C19,"障害福祉サービス経験者",BC10:BC19,"&gt;=1",BH10:BH19,"勤続3年")</f>
        <v>0</v>
      </c>
      <c r="BU29" s="61">
        <f>COUNTIFS(C10:C19,"児童指導員",BC10:BC19,"&gt;=1")+COUNTIFS(C10:C19,"保育士",BC10:BC19,"&gt;=1")+COUNTIFS(C10:C19,"障害福祉サービス経験者",BC10:BC19,"&gt;=1")</f>
        <v>0</v>
      </c>
    </row>
    <row r="30" spans="1:73" ht="8.25" customHeight="1">
      <c r="W30" s="21"/>
      <c r="X30" s="43"/>
      <c r="Y30" s="43"/>
      <c r="Z30" s="19"/>
      <c r="AA30" s="19"/>
      <c r="AB30" s="43"/>
      <c r="AC30" s="43"/>
      <c r="AD30" s="21"/>
      <c r="AE30" s="21"/>
      <c r="AF30" s="41"/>
      <c r="AG30" s="42"/>
      <c r="AH30" s="42"/>
      <c r="AI30" s="21"/>
      <c r="AJ30" s="43"/>
      <c r="AK30" s="43"/>
      <c r="AL30" s="19"/>
      <c r="AM30" s="19"/>
      <c r="AN30" s="43"/>
      <c r="AO30" s="43"/>
      <c r="AP30" s="21"/>
      <c r="AQ30" s="19"/>
      <c r="AR30" s="19"/>
      <c r="AS30" s="19"/>
      <c r="AT30" s="19"/>
      <c r="AU30" s="19"/>
      <c r="AV30" s="19"/>
      <c r="AW30" s="55"/>
      <c r="AX30" s="55"/>
      <c r="AY30" s="55"/>
      <c r="AZ30" s="54"/>
      <c r="BA30" s="54"/>
      <c r="BB30" s="54"/>
      <c r="BC30" s="54"/>
      <c r="BD30" s="54"/>
      <c r="BE30" s="54"/>
      <c r="BF30" s="54"/>
      <c r="BG30" s="54"/>
      <c r="BH30" s="54"/>
      <c r="BI30" s="54"/>
      <c r="BJ30" s="54"/>
      <c r="BK30" s="54"/>
      <c r="BL30" s="50"/>
      <c r="BM30" s="50"/>
      <c r="BN30" s="60"/>
      <c r="BO30" s="56" t="s">
        <v>130</v>
      </c>
      <c r="BP30" s="56"/>
      <c r="BQ30" s="56"/>
      <c r="BR30" s="56"/>
      <c r="BS30" s="56"/>
      <c r="BT30" s="56"/>
      <c r="BU30" s="56"/>
    </row>
    <row r="31" spans="1:73" ht="16.5" customHeight="1">
      <c r="B31" s="88" t="s">
        <v>52</v>
      </c>
      <c r="C31" s="88"/>
      <c r="D31" s="88"/>
      <c r="E31" s="88"/>
      <c r="F31" s="88"/>
      <c r="Q31" s="43"/>
      <c r="R31" s="21"/>
      <c r="T31" s="41"/>
      <c r="U31" s="42"/>
      <c r="V31" s="42"/>
      <c r="W31" s="21"/>
      <c r="X31" s="43"/>
      <c r="Y31" s="43"/>
      <c r="Z31" s="19"/>
      <c r="AA31" s="19"/>
      <c r="AB31" s="43"/>
      <c r="AC31" s="43"/>
      <c r="AD31" s="21"/>
      <c r="AF31" s="41"/>
      <c r="AG31" s="42"/>
      <c r="AH31" s="42"/>
      <c r="AI31" s="21"/>
      <c r="AJ31" s="43"/>
      <c r="AK31" s="43"/>
      <c r="AL31" s="19"/>
      <c r="AM31" s="19"/>
      <c r="AN31" s="43"/>
      <c r="AO31" s="43"/>
      <c r="AP31" s="21"/>
      <c r="AW31" s="197"/>
      <c r="AX31" s="199"/>
      <c r="AY31" s="199"/>
      <c r="AZ31" s="199"/>
      <c r="BA31" s="199"/>
      <c r="BB31" s="199"/>
      <c r="BC31" s="198"/>
      <c r="BD31" s="198"/>
      <c r="BE31" s="198"/>
      <c r="BF31" s="198"/>
      <c r="BG31" s="198"/>
      <c r="BH31" s="54"/>
      <c r="BI31" s="54"/>
      <c r="BJ31" s="54"/>
      <c r="BK31" s="54"/>
      <c r="BL31" s="50"/>
      <c r="BM31" s="50"/>
      <c r="BN31" s="19"/>
      <c r="BO31" s="56"/>
      <c r="BP31" s="56" t="s">
        <v>131</v>
      </c>
      <c r="BQ31" s="57"/>
      <c r="BR31" s="57"/>
      <c r="BS31" s="57"/>
      <c r="BT31" s="57"/>
      <c r="BU31" s="57"/>
    </row>
    <row r="32" spans="1:73" ht="21" customHeight="1">
      <c r="B32" s="23" t="s">
        <v>38</v>
      </c>
      <c r="C32" s="202">
        <f>'～10人'!C32:D32</f>
        <v>0</v>
      </c>
      <c r="D32" s="203"/>
      <c r="E32" s="22" t="s">
        <v>51</v>
      </c>
      <c r="F32" s="203">
        <f>'～10人'!F32:G32</f>
        <v>0</v>
      </c>
      <c r="G32" s="203"/>
      <c r="H32" s="73" t="s">
        <v>109</v>
      </c>
      <c r="I32" s="73"/>
      <c r="J32" s="73">
        <f>'～10人'!J32:K32</f>
        <v>0</v>
      </c>
      <c r="K32" s="73"/>
      <c r="L32" s="81" t="s">
        <v>110</v>
      </c>
      <c r="M32" s="82"/>
      <c r="N32" s="42"/>
      <c r="O32" s="45"/>
      <c r="P32" s="23" t="s">
        <v>59</v>
      </c>
      <c r="Q32" s="202">
        <f>'～10人'!Q32:R32</f>
        <v>0</v>
      </c>
      <c r="R32" s="203"/>
      <c r="S32" s="22" t="s">
        <v>51</v>
      </c>
      <c r="T32" s="203">
        <f>'～10人'!T32:U32</f>
        <v>0</v>
      </c>
      <c r="U32" s="203"/>
      <c r="V32" s="73" t="s">
        <v>109</v>
      </c>
      <c r="W32" s="73"/>
      <c r="X32" s="73">
        <f>'～10人'!X32:Y32</f>
        <v>0</v>
      </c>
      <c r="Y32" s="73"/>
      <c r="Z32" s="81" t="s">
        <v>110</v>
      </c>
      <c r="AA32" s="82"/>
      <c r="AD32" s="23" t="s">
        <v>60</v>
      </c>
      <c r="AE32" s="202">
        <f>'～10人'!AE32:AF32</f>
        <v>0</v>
      </c>
      <c r="AF32" s="203"/>
      <c r="AG32" s="22" t="s">
        <v>51</v>
      </c>
      <c r="AH32" s="203">
        <f>'～10人'!AH32:AI32</f>
        <v>0</v>
      </c>
      <c r="AI32" s="203"/>
      <c r="AJ32" s="73" t="s">
        <v>109</v>
      </c>
      <c r="AK32" s="73"/>
      <c r="AL32" s="73">
        <f>'～10人'!AL32:AM32</f>
        <v>0</v>
      </c>
      <c r="AM32" s="73"/>
      <c r="AN32" s="81" t="s">
        <v>110</v>
      </c>
      <c r="AO32" s="82"/>
      <c r="AW32" s="199"/>
      <c r="AX32" s="199"/>
      <c r="AY32" s="199"/>
      <c r="AZ32" s="199"/>
      <c r="BA32" s="199"/>
      <c r="BB32" s="199"/>
      <c r="BC32" s="200"/>
      <c r="BD32" s="200"/>
      <c r="BE32" s="200"/>
      <c r="BF32" s="199"/>
      <c r="BG32" s="199"/>
      <c r="BH32" s="54"/>
      <c r="BI32" s="54"/>
      <c r="BJ32" s="54"/>
      <c r="BK32" s="54"/>
      <c r="BL32" s="50"/>
      <c r="BM32" s="50"/>
      <c r="BN32" s="19"/>
      <c r="BO32" s="56" t="s">
        <v>129</v>
      </c>
      <c r="BP32" s="61">
        <f>SUMIFS(BC10:BC19,BF10:BF19,"看護")</f>
        <v>0</v>
      </c>
      <c r="BQ32" s="57"/>
      <c r="BR32" s="57"/>
      <c r="BS32" s="57"/>
      <c r="BT32" s="57"/>
      <c r="BU32" s="57"/>
    </row>
    <row r="33" spans="2:72" ht="9.75" customHeight="1">
      <c r="AW33" s="19"/>
      <c r="AX33" s="19"/>
      <c r="AY33" s="19"/>
      <c r="AZ33" s="19"/>
      <c r="BA33" s="19"/>
      <c r="BB33" s="19"/>
      <c r="BC33" s="19"/>
      <c r="BD33" s="19"/>
      <c r="BE33" s="19"/>
      <c r="BF33" s="19"/>
      <c r="BG33" s="19"/>
      <c r="BH33" s="19"/>
      <c r="BI33" s="19"/>
      <c r="BJ33" s="19"/>
      <c r="BK33" s="19"/>
      <c r="BL33" s="19"/>
      <c r="BM33" s="19"/>
      <c r="BN33" s="19"/>
      <c r="BO33" s="56" t="s">
        <v>130</v>
      </c>
      <c r="BP33" s="56"/>
      <c r="BQ33" s="19"/>
      <c r="BR33" s="19"/>
      <c r="BS33" s="19"/>
      <c r="BT33" s="19"/>
    </row>
    <row r="34" spans="2:72" ht="21" customHeight="1">
      <c r="B34" s="23" t="s">
        <v>41</v>
      </c>
      <c r="C34" s="202">
        <f>'～10人'!C34:D34</f>
        <v>0</v>
      </c>
      <c r="D34" s="203"/>
      <c r="E34" s="22" t="s">
        <v>51</v>
      </c>
      <c r="F34" s="203">
        <f>'～10人'!F34:G34</f>
        <v>0</v>
      </c>
      <c r="G34" s="203"/>
      <c r="H34" s="73" t="s">
        <v>109</v>
      </c>
      <c r="I34" s="73"/>
      <c r="J34" s="73">
        <f>'～10人'!J34:K34</f>
        <v>0</v>
      </c>
      <c r="K34" s="73"/>
      <c r="L34" s="81" t="s">
        <v>110</v>
      </c>
      <c r="M34" s="82"/>
      <c r="N34" s="42"/>
      <c r="O34" s="45"/>
      <c r="P34" s="23" t="s">
        <v>62</v>
      </c>
      <c r="Q34" s="202">
        <f>'～10人'!Q34:R34</f>
        <v>0</v>
      </c>
      <c r="R34" s="203"/>
      <c r="S34" s="22" t="s">
        <v>51</v>
      </c>
      <c r="T34" s="203">
        <f>'～10人'!T34:U34</f>
        <v>0</v>
      </c>
      <c r="U34" s="203"/>
      <c r="V34" s="73" t="s">
        <v>109</v>
      </c>
      <c r="W34" s="73"/>
      <c r="X34" s="73">
        <f>'～10人'!X34:Y34</f>
        <v>0</v>
      </c>
      <c r="Y34" s="73"/>
      <c r="Z34" s="81" t="s">
        <v>110</v>
      </c>
      <c r="AA34" s="82"/>
      <c r="AD34" s="23" t="s">
        <v>63</v>
      </c>
      <c r="AE34" s="202">
        <f>'～10人'!AE34:AF34</f>
        <v>0</v>
      </c>
      <c r="AF34" s="203"/>
      <c r="AG34" s="22" t="s">
        <v>51</v>
      </c>
      <c r="AH34" s="203">
        <f>'～10人'!AH34:AI34</f>
        <v>0</v>
      </c>
      <c r="AI34" s="203"/>
      <c r="AJ34" s="73" t="s">
        <v>109</v>
      </c>
      <c r="AK34" s="73"/>
      <c r="AL34" s="73">
        <f>'～10人'!AL34:AM34</f>
        <v>0</v>
      </c>
      <c r="AM34" s="73"/>
      <c r="AN34" s="81" t="s">
        <v>110</v>
      </c>
      <c r="AO34" s="82"/>
      <c r="BO34" s="19"/>
      <c r="BP34" s="19"/>
      <c r="BQ34" s="19"/>
      <c r="BR34" s="19"/>
      <c r="BS34" s="19"/>
      <c r="BT34" s="19"/>
    </row>
    <row r="35" spans="2:72" ht="7.5" customHeight="1"/>
    <row r="36" spans="2:72" ht="21" customHeight="1">
      <c r="B36" s="23" t="s">
        <v>137</v>
      </c>
      <c r="C36" s="83">
        <f>'～10人'!C36:D36</f>
        <v>0</v>
      </c>
      <c r="D36" s="84"/>
      <c r="E36" s="22" t="s">
        <v>51</v>
      </c>
      <c r="F36" s="84">
        <f>'～10人'!F36:G36</f>
        <v>0</v>
      </c>
      <c r="G36" s="84"/>
      <c r="H36" s="73" t="s">
        <v>109</v>
      </c>
      <c r="I36" s="73"/>
      <c r="J36" s="85">
        <f>'～10人'!J36:K36</f>
        <v>0</v>
      </c>
      <c r="K36" s="85"/>
      <c r="L36" s="81" t="s">
        <v>110</v>
      </c>
      <c r="M36" s="82"/>
      <c r="N36" s="42"/>
      <c r="O36" s="45"/>
      <c r="P36" s="23" t="s">
        <v>138</v>
      </c>
      <c r="Q36" s="83">
        <f>'～10人'!Q36:R36</f>
        <v>0</v>
      </c>
      <c r="R36" s="84"/>
      <c r="S36" s="22" t="s">
        <v>51</v>
      </c>
      <c r="T36" s="84">
        <f>'～10人'!T36:U36</f>
        <v>0</v>
      </c>
      <c r="U36" s="84"/>
      <c r="V36" s="73" t="s">
        <v>109</v>
      </c>
      <c r="W36" s="73"/>
      <c r="X36" s="85">
        <f>'～10人'!X36:Y36</f>
        <v>0</v>
      </c>
      <c r="Y36" s="85"/>
      <c r="Z36" s="81" t="s">
        <v>110</v>
      </c>
      <c r="AA36" s="82"/>
      <c r="AD36" s="23" t="s">
        <v>139</v>
      </c>
      <c r="AE36" s="83">
        <f>'～10人'!AE36:AF36</f>
        <v>0</v>
      </c>
      <c r="AF36" s="84"/>
      <c r="AG36" s="22" t="s">
        <v>51</v>
      </c>
      <c r="AH36" s="84">
        <f>'～10人'!AH36:AI36</f>
        <v>0</v>
      </c>
      <c r="AI36" s="84"/>
      <c r="AJ36" s="73" t="s">
        <v>109</v>
      </c>
      <c r="AK36" s="73"/>
      <c r="AL36" s="85">
        <f>'～10人'!AL36:AM36</f>
        <v>0</v>
      </c>
      <c r="AM36" s="85"/>
      <c r="AN36" s="81" t="s">
        <v>110</v>
      </c>
      <c r="AO36" s="82"/>
      <c r="BO36" s="19"/>
      <c r="BP36" s="19"/>
      <c r="BQ36" s="19"/>
      <c r="BR36" s="19"/>
      <c r="BS36" s="19"/>
      <c r="BT36" s="19"/>
    </row>
  </sheetData>
  <sheetProtection algorithmName="SHA-512" hashValue="pfn6t1Iuf6QCO7UQRvvPjHtOrwABdDK8Wv6bBFIEr956Ysro5whx7100gSxuYOVmHHK3XKS3N/PlWFzrv39hzQ==" saltValue="N44y5EvmIKIjDg2pIPE8ew==" spinCount="100000" sheet="1" objects="1" scenarios="1" selectLockedCells="1"/>
  <mergeCells count="235">
    <mergeCell ref="Z36:AA36"/>
    <mergeCell ref="AE36:AF36"/>
    <mergeCell ref="AH36:AI36"/>
    <mergeCell ref="AJ36:AK36"/>
    <mergeCell ref="AL36:AM36"/>
    <mergeCell ref="AN36:AO36"/>
    <mergeCell ref="C36:D36"/>
    <mergeCell ref="F36:G36"/>
    <mergeCell ref="H36:I36"/>
    <mergeCell ref="J36:K36"/>
    <mergeCell ref="L36:M36"/>
    <mergeCell ref="Q36:R36"/>
    <mergeCell ref="T36:U36"/>
    <mergeCell ref="V36:W36"/>
    <mergeCell ref="X36:Y36"/>
    <mergeCell ref="X34:Y34"/>
    <mergeCell ref="Z34:AA34"/>
    <mergeCell ref="AE34:AF34"/>
    <mergeCell ref="AH34:AI34"/>
    <mergeCell ref="AJ34:AK34"/>
    <mergeCell ref="AL34:AM34"/>
    <mergeCell ref="BC32:BE32"/>
    <mergeCell ref="BF32:BG32"/>
    <mergeCell ref="AH32:AI32"/>
    <mergeCell ref="AJ32:AK32"/>
    <mergeCell ref="AL32:AM32"/>
    <mergeCell ref="AN32:AO32"/>
    <mergeCell ref="AZ32:BB32"/>
    <mergeCell ref="C29:D29"/>
    <mergeCell ref="F29:G29"/>
    <mergeCell ref="J29:K29"/>
    <mergeCell ref="M29:N29"/>
    <mergeCell ref="Q29:R29"/>
    <mergeCell ref="T29:U29"/>
    <mergeCell ref="AW28:AY29"/>
    <mergeCell ref="AZ28:BB28"/>
    <mergeCell ref="C34:D34"/>
    <mergeCell ref="F34:G34"/>
    <mergeCell ref="H34:I34"/>
    <mergeCell ref="J34:K34"/>
    <mergeCell ref="L34:M34"/>
    <mergeCell ref="Q34:R34"/>
    <mergeCell ref="T34:U34"/>
    <mergeCell ref="V34:W34"/>
    <mergeCell ref="AE32:AF32"/>
    <mergeCell ref="L32:M32"/>
    <mergeCell ref="Q32:R32"/>
    <mergeCell ref="T32:U32"/>
    <mergeCell ref="V32:W32"/>
    <mergeCell ref="X32:Y32"/>
    <mergeCell ref="Z32:AA32"/>
    <mergeCell ref="AN34:AO34"/>
    <mergeCell ref="B31:F31"/>
    <mergeCell ref="AW31:AY32"/>
    <mergeCell ref="AZ31:BB31"/>
    <mergeCell ref="BC31:BE31"/>
    <mergeCell ref="BF31:BG31"/>
    <mergeCell ref="C32:D32"/>
    <mergeCell ref="F32:G32"/>
    <mergeCell ref="H32:I32"/>
    <mergeCell ref="J32:K32"/>
    <mergeCell ref="BC28:BE28"/>
    <mergeCell ref="BF28:BH28"/>
    <mergeCell ref="BI28:BK28"/>
    <mergeCell ref="BL28:BM28"/>
    <mergeCell ref="AZ29:BB29"/>
    <mergeCell ref="BC29:BE29"/>
    <mergeCell ref="BF29:BH29"/>
    <mergeCell ref="BI29:BK29"/>
    <mergeCell ref="B24:AV25"/>
    <mergeCell ref="AW25:AY26"/>
    <mergeCell ref="AZ25:BE25"/>
    <mergeCell ref="BF25:BI25"/>
    <mergeCell ref="BJ25:BK25"/>
    <mergeCell ref="B26:AV26"/>
    <mergeCell ref="AZ26:BE26"/>
    <mergeCell ref="BF26:BI26"/>
    <mergeCell ref="BJ26:BK26"/>
    <mergeCell ref="BL29:BM29"/>
    <mergeCell ref="X29:Y29"/>
    <mergeCell ref="AA29:AB29"/>
    <mergeCell ref="AE29:AF29"/>
    <mergeCell ref="AH29:AI29"/>
    <mergeCell ref="AL29:AM29"/>
    <mergeCell ref="AO29:AP29"/>
    <mergeCell ref="B21:BE21"/>
    <mergeCell ref="B22:AV22"/>
    <mergeCell ref="AW22:AY23"/>
    <mergeCell ref="AZ22:BE22"/>
    <mergeCell ref="BF22:BI22"/>
    <mergeCell ref="BJ22:BK22"/>
    <mergeCell ref="B23:AV23"/>
    <mergeCell ref="AZ23:BE23"/>
    <mergeCell ref="BF23:BI23"/>
    <mergeCell ref="BJ23:BK23"/>
    <mergeCell ref="BJ19:BK19"/>
    <mergeCell ref="B20:AV20"/>
    <mergeCell ref="AW20:BE20"/>
    <mergeCell ref="BF20:BK20"/>
    <mergeCell ref="BC18:BE18"/>
    <mergeCell ref="BF18:BG18"/>
    <mergeCell ref="BH18:BI18"/>
    <mergeCell ref="BJ18:BK18"/>
    <mergeCell ref="C19:F19"/>
    <mergeCell ref="G19:H19"/>
    <mergeCell ref="I19:M19"/>
    <mergeCell ref="N19:T19"/>
    <mergeCell ref="AW19:AY19"/>
    <mergeCell ref="AZ19:BB19"/>
    <mergeCell ref="C18:F18"/>
    <mergeCell ref="G18:H18"/>
    <mergeCell ref="I18:M18"/>
    <mergeCell ref="N18:T18"/>
    <mergeCell ref="AW18:AY18"/>
    <mergeCell ref="AZ18:BB18"/>
    <mergeCell ref="BC19:BE19"/>
    <mergeCell ref="BF19:BG19"/>
    <mergeCell ref="BH19:BI19"/>
    <mergeCell ref="BJ16:BK16"/>
    <mergeCell ref="C17:F17"/>
    <mergeCell ref="G17:H17"/>
    <mergeCell ref="I17:M17"/>
    <mergeCell ref="N17:T17"/>
    <mergeCell ref="AW17:AY17"/>
    <mergeCell ref="AZ17:BB17"/>
    <mergeCell ref="BC17:BE17"/>
    <mergeCell ref="BF17:BG17"/>
    <mergeCell ref="BH17:BI17"/>
    <mergeCell ref="BJ17:BK17"/>
    <mergeCell ref="C16:F16"/>
    <mergeCell ref="G16:H16"/>
    <mergeCell ref="I16:M16"/>
    <mergeCell ref="N16:T16"/>
    <mergeCell ref="AW16:AY16"/>
    <mergeCell ref="AZ16:BB16"/>
    <mergeCell ref="BC16:BE16"/>
    <mergeCell ref="BF16:BG16"/>
    <mergeCell ref="BH16:BI16"/>
    <mergeCell ref="BJ14:BK14"/>
    <mergeCell ref="C15:F15"/>
    <mergeCell ref="G15:H15"/>
    <mergeCell ref="I15:M15"/>
    <mergeCell ref="N15:T15"/>
    <mergeCell ref="AW15:AY15"/>
    <mergeCell ref="AZ15:BB15"/>
    <mergeCell ref="BC15:BE15"/>
    <mergeCell ref="BF15:BG15"/>
    <mergeCell ref="BH15:BI15"/>
    <mergeCell ref="BJ15:BK15"/>
    <mergeCell ref="C14:F14"/>
    <mergeCell ref="G14:H14"/>
    <mergeCell ref="I14:M14"/>
    <mergeCell ref="N14:T14"/>
    <mergeCell ref="AW14:AY14"/>
    <mergeCell ref="AZ14:BB14"/>
    <mergeCell ref="BC14:BE14"/>
    <mergeCell ref="BF14:BG14"/>
    <mergeCell ref="BH14:BI14"/>
    <mergeCell ref="BJ12:BK12"/>
    <mergeCell ref="C13:F13"/>
    <mergeCell ref="G13:H13"/>
    <mergeCell ref="I13:M13"/>
    <mergeCell ref="N13:T13"/>
    <mergeCell ref="AW13:AY13"/>
    <mergeCell ref="AZ13:BB13"/>
    <mergeCell ref="BC13:BE13"/>
    <mergeCell ref="BF13:BG13"/>
    <mergeCell ref="BH13:BI13"/>
    <mergeCell ref="BJ13:BK13"/>
    <mergeCell ref="C12:F12"/>
    <mergeCell ref="G12:H12"/>
    <mergeCell ref="I12:M12"/>
    <mergeCell ref="N12:T12"/>
    <mergeCell ref="AW12:AY12"/>
    <mergeCell ref="AZ12:BB12"/>
    <mergeCell ref="BC12:BE12"/>
    <mergeCell ref="BF12:BG12"/>
    <mergeCell ref="BH12:BI12"/>
    <mergeCell ref="BC10:BE10"/>
    <mergeCell ref="BF10:BG10"/>
    <mergeCell ref="BH10:BI10"/>
    <mergeCell ref="BJ10:BK10"/>
    <mergeCell ref="C11:F11"/>
    <mergeCell ref="G11:H11"/>
    <mergeCell ref="I11:M11"/>
    <mergeCell ref="N11:T11"/>
    <mergeCell ref="AW11:AY11"/>
    <mergeCell ref="AZ11:BB11"/>
    <mergeCell ref="C10:F10"/>
    <mergeCell ref="G10:H10"/>
    <mergeCell ref="I10:M10"/>
    <mergeCell ref="N10:T10"/>
    <mergeCell ref="AW10:AY10"/>
    <mergeCell ref="AZ10:BB10"/>
    <mergeCell ref="BC11:BE11"/>
    <mergeCell ref="BF11:BG11"/>
    <mergeCell ref="BH11:BI11"/>
    <mergeCell ref="BJ11:BK11"/>
    <mergeCell ref="BF9:BG9"/>
    <mergeCell ref="BH9:BI9"/>
    <mergeCell ref="BJ9:BK9"/>
    <mergeCell ref="AB6:AH6"/>
    <mergeCell ref="AI6:AO6"/>
    <mergeCell ref="AP6:AV6"/>
    <mergeCell ref="AW6:AY8"/>
    <mergeCell ref="AZ6:BB8"/>
    <mergeCell ref="BC6:BE8"/>
    <mergeCell ref="BF4:BK5"/>
    <mergeCell ref="B5:H5"/>
    <mergeCell ref="J5:T5"/>
    <mergeCell ref="V5:AF5"/>
    <mergeCell ref="AH5:AS5"/>
    <mergeCell ref="AU5:BE5"/>
    <mergeCell ref="BF6:BG8"/>
    <mergeCell ref="BH6:BI8"/>
    <mergeCell ref="BJ6:BK8"/>
    <mergeCell ref="A1:E1"/>
    <mergeCell ref="A6:A9"/>
    <mergeCell ref="B6:B8"/>
    <mergeCell ref="C6:H8"/>
    <mergeCell ref="I6:M8"/>
    <mergeCell ref="N6:T8"/>
    <mergeCell ref="U6:AA6"/>
    <mergeCell ref="AW4:AY4"/>
    <mergeCell ref="AZ4:BE4"/>
    <mergeCell ref="C9:T9"/>
    <mergeCell ref="C2:AH2"/>
    <mergeCell ref="AL2:AM2"/>
    <mergeCell ref="AO2:AP2"/>
    <mergeCell ref="B4:H4"/>
    <mergeCell ref="I4:AA4"/>
    <mergeCell ref="AB4:AH4"/>
    <mergeCell ref="AI4:AK4"/>
    <mergeCell ref="AL4:AO4"/>
    <mergeCell ref="AP4:AV4"/>
  </mergeCells>
  <phoneticPr fontId="3"/>
  <conditionalFormatting sqref="AL2 AO2 I4 AI4 AP4 AZ4 J5 V5 AH5 AU5 C10:T19 BF10:BK19 AW20 C29 F29 J29 M29 Q29 T29 X29 AA29 AE29 AH29 AL29 AO29 C32 F32 J32 Q32 T32 X32 AE32 AH32 AL32 C34 F34 J34 Q34 T34 X34 AE34 AH34 AL34">
    <cfRule type="cellIs" dxfId="28" priority="32" operator="equal">
      <formula>""</formula>
    </cfRule>
  </conditionalFormatting>
  <conditionalFormatting sqref="AW20:BE20">
    <cfRule type="cellIs" dxfId="27" priority="31" operator="equal">
      <formula>""</formula>
    </cfRule>
  </conditionalFormatting>
  <conditionalFormatting sqref="J29 M29">
    <cfRule type="cellIs" dxfId="26" priority="28" operator="equal">
      <formula>""</formula>
    </cfRule>
  </conditionalFormatting>
  <conditionalFormatting sqref="Q29 T29">
    <cfRule type="cellIs" dxfId="25" priority="27" operator="equal">
      <formula>""</formula>
    </cfRule>
  </conditionalFormatting>
  <conditionalFormatting sqref="V5">
    <cfRule type="cellIs" dxfId="24" priority="26" operator="equal">
      <formula>""</formula>
    </cfRule>
  </conditionalFormatting>
  <conditionalFormatting sqref="AU5">
    <cfRule type="cellIs" dxfId="23" priority="25" operator="equal">
      <formula>""</formula>
    </cfRule>
  </conditionalFormatting>
  <conditionalFormatting sqref="X29 AA29">
    <cfRule type="cellIs" dxfId="22" priority="23" operator="equal">
      <formula>""</formula>
    </cfRule>
  </conditionalFormatting>
  <conditionalFormatting sqref="X29 AA29">
    <cfRule type="cellIs" dxfId="21" priority="22" operator="equal">
      <formula>""</formula>
    </cfRule>
  </conditionalFormatting>
  <conditionalFormatting sqref="AE29 AH29">
    <cfRule type="cellIs" dxfId="20" priority="21" operator="equal">
      <formula>""</formula>
    </cfRule>
  </conditionalFormatting>
  <conditionalFormatting sqref="AE29 AH29">
    <cfRule type="cellIs" dxfId="19" priority="20" operator="equal">
      <formula>""</formula>
    </cfRule>
  </conditionalFormatting>
  <conditionalFormatting sqref="AL29 AO29">
    <cfRule type="cellIs" dxfId="18" priority="19" operator="equal">
      <formula>""</formula>
    </cfRule>
  </conditionalFormatting>
  <conditionalFormatting sqref="AL29 AO29">
    <cfRule type="cellIs" dxfId="17" priority="18" operator="equal">
      <formula>""</formula>
    </cfRule>
  </conditionalFormatting>
  <conditionalFormatting sqref="Q32 T32 X32">
    <cfRule type="cellIs" dxfId="16" priority="17" operator="equal">
      <formula>""</formula>
    </cfRule>
  </conditionalFormatting>
  <conditionalFormatting sqref="AE32 AH32 AL32">
    <cfRule type="cellIs" dxfId="15" priority="16" operator="equal">
      <formula>""</formula>
    </cfRule>
  </conditionalFormatting>
  <conditionalFormatting sqref="C34 F34 J34">
    <cfRule type="cellIs" dxfId="14" priority="15" operator="equal">
      <formula>""</formula>
    </cfRule>
  </conditionalFormatting>
  <conditionalFormatting sqref="Q34 T34 X34">
    <cfRule type="cellIs" dxfId="13" priority="14" operator="equal">
      <formula>""</formula>
    </cfRule>
  </conditionalFormatting>
  <conditionalFormatting sqref="AE34 AH34 AL34">
    <cfRule type="cellIs" dxfId="12" priority="13" operator="equal">
      <formula>""</formula>
    </cfRule>
  </conditionalFormatting>
  <conditionalFormatting sqref="U8">
    <cfRule type="cellIs" dxfId="11" priority="12" operator="equal">
      <formula>"＊"</formula>
    </cfRule>
  </conditionalFormatting>
  <conditionalFormatting sqref="U9:AV9">
    <cfRule type="cellIs" dxfId="10" priority="11" operator="equal">
      <formula>""</formula>
    </cfRule>
  </conditionalFormatting>
  <conditionalFormatting sqref="U9:AV9">
    <cfRule type="cellIs" dxfId="9" priority="10" operator="equal">
      <formula>"休"</formula>
    </cfRule>
  </conditionalFormatting>
  <conditionalFormatting sqref="C36 F36 J36 Q36 T36 X36 AE36 AH36 AL36">
    <cfRule type="cellIs" dxfId="8" priority="9" operator="equal">
      <formula>""</formula>
    </cfRule>
  </conditionalFormatting>
  <conditionalFormatting sqref="AE36 AH36">
    <cfRule type="cellIs" dxfId="7" priority="6" operator="equal">
      <formula>""</formula>
    </cfRule>
  </conditionalFormatting>
  <conditionalFormatting sqref="C36 F36">
    <cfRule type="cellIs" dxfId="6" priority="8" operator="equal">
      <formula>""</formula>
    </cfRule>
  </conditionalFormatting>
  <conditionalFormatting sqref="Q36 T36">
    <cfRule type="cellIs" dxfId="5" priority="7" operator="equal">
      <formula>""</formula>
    </cfRule>
  </conditionalFormatting>
  <conditionalFormatting sqref="J36">
    <cfRule type="cellIs" dxfId="4" priority="5" operator="equal">
      <formula>""</formula>
    </cfRule>
  </conditionalFormatting>
  <conditionalFormatting sqref="X36">
    <cfRule type="cellIs" dxfId="3" priority="4" operator="equal">
      <formula>""</formula>
    </cfRule>
  </conditionalFormatting>
  <conditionalFormatting sqref="AL36">
    <cfRule type="cellIs" dxfId="2" priority="3" operator="equal">
      <formula>""</formula>
    </cfRule>
  </conditionalFormatting>
  <conditionalFormatting sqref="U10:AV19">
    <cfRule type="cellIs" dxfId="1" priority="2" operator="equal">
      <formula>""</formula>
    </cfRule>
  </conditionalFormatting>
  <conditionalFormatting sqref="U10:AV19">
    <cfRule type="cellIs" dxfId="0" priority="1" operator="equal">
      <formula>"休"</formula>
    </cfRule>
  </conditionalFormatting>
  <dataValidations count="1">
    <dataValidation type="list" allowBlank="1" showInputMessage="1" showErrorMessage="1" sqref="AO30:AO31">
      <formula1>$L$1:$L$9</formula1>
    </dataValidation>
  </dataValidations>
  <printOptions horizontalCentered="1"/>
  <pageMargins left="0.39370078740157483" right="0.39370078740157483" top="0.59055118110236227" bottom="0.19685039370078741" header="0.39370078740157483" footer="0.39370078740157483"/>
  <pageSetup paperSize="9" scale="71" fitToHeight="0" orientation="landscape" r:id="rId1"/>
  <headerFooter alignWithMargins="0">
    <oddHeader>&amp;L&amp;"ＭＳ ゴシック,標準"（参考様式５）</oddHeader>
  </headerFooter>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リスト!$E$2:$E$11</xm:f>
          </x14:formula1>
          <xm:sqref>AL2</xm:sqref>
        </x14:dataValidation>
        <x14:dataValidation type="list" allowBlank="1" showInputMessage="1" showErrorMessage="1">
          <x14:formula1>
            <xm:f>リスト!$F$2:$F$13</xm:f>
          </x14:formula1>
          <xm:sqref>AO2</xm:sqref>
        </x14:dataValidation>
        <x14:dataValidation type="list" allowBlank="1" showInputMessage="1" showErrorMessage="1">
          <x14:formula1>
            <xm:f>リスト!$I$1:$I$7</xm:f>
          </x14:formula1>
          <xm:sqref>J5:T5 V5:AF5 AU5:BE5</xm:sqref>
        </x14:dataValidation>
        <x14:dataValidation type="list" allowBlank="1" showInputMessage="1" showErrorMessage="1">
          <x14:formula1>
            <xm:f>リスト!$K$2:$K$5</xm:f>
          </x14:formula1>
          <xm:sqref>BH9:BI9</xm:sqref>
        </x14:dataValidation>
        <x14:dataValidation type="list" allowBlank="1" showInputMessage="1" showErrorMessage="1">
          <x14:formula1>
            <xm:f>リスト!$L$2</xm:f>
          </x14:formula1>
          <xm:sqref>BJ9:BK9</xm:sqref>
        </x14:dataValidation>
        <x14:dataValidation type="list" allowBlank="1" showInputMessage="1" showErrorMessage="1">
          <x14:formula1>
            <xm:f>リスト!$B$1:$B$2</xm:f>
          </x14:formula1>
          <xm:sqref>G10:H19</xm:sqref>
        </x14:dataValidation>
        <x14:dataValidation type="list" allowBlank="1" showInputMessage="1" showErrorMessage="1">
          <x14:formula1>
            <xm:f>リスト!$G$1:$G$5</xm:f>
          </x14:formula1>
          <xm:sqref>AI4:AK4</xm:sqref>
        </x14:dataValidation>
        <x14:dataValidation type="list" allowBlank="1" showInputMessage="1" showErrorMessage="1">
          <x14:formula1>
            <xm:f>リスト!$H$1:$H$3</xm:f>
          </x14:formula1>
          <xm:sqref>AP4:AV4</xm:sqref>
        </x14:dataValidation>
        <x14:dataValidation type="list" allowBlank="1" showInputMessage="1" showErrorMessage="1">
          <x14:formula1>
            <xm:f>リスト!$C$1:$C$5</xm:f>
          </x14:formula1>
          <xm:sqref>I10:M19</xm:sqref>
        </x14:dataValidation>
        <x14:dataValidation type="list" allowBlank="1" showInputMessage="1" showErrorMessage="1">
          <x14:formula1>
            <xm:f>リスト!$M$1:$M$8</xm:f>
          </x14:formula1>
          <xm:sqref>U9:AV9</xm:sqref>
        </x14:dataValidation>
        <x14:dataValidation type="list" allowBlank="1" showInputMessage="1" showErrorMessage="1">
          <x14:formula1>
            <xm:f>リスト!$L$1:$L$2</xm:f>
          </x14:formula1>
          <xm:sqref>BJ10:BK19</xm:sqref>
        </x14:dataValidation>
        <x14:dataValidation type="list" allowBlank="1" showInputMessage="1" showErrorMessage="1">
          <x14:formula1>
            <xm:f>リスト!$O$1:$O$28</xm:f>
          </x14:formula1>
          <xm:sqref>C29:D29 J29:K29 Q29:R29 F34:G34 X29:Y29 AE29:AF29 F29:G29 M29:N29 T29:U29 T34:U34 AA29:AB29 AH29:AI29 F32:G32 AL29:AM29 T32:U32 AH32:AI32 C34:D34 Q34:R34 C32:D32 AO29:AP29 Q32:R32 AE32:AF32 AH34:AI34 AE34:AF34 C36:D36 Q36:R36 AE36:AF36 F36:G36 T36:U36 AH36:AI36</xm:sqref>
        </x14:dataValidation>
        <x14:dataValidation type="list" allowBlank="1" showInputMessage="1" showErrorMessage="1">
          <x14:formula1>
            <xm:f>リスト!$D$1:$D$8</xm:f>
          </x14:formula1>
          <xm:sqref>U8</xm:sqref>
        </x14:dataValidation>
        <x14:dataValidation type="list" allowBlank="1" showInputMessage="1" showErrorMessage="1">
          <x14:formula1>
            <xm:f>リスト!$P$1:$P$17</xm:f>
          </x14:formula1>
          <xm:sqref>X34:Y34 J32:K32 X32:Y32 AL32:AM32 J34:K34 AL34:AM34 J36:K36 X36:Y36 AL36:AM36</xm:sqref>
        </x14:dataValidation>
        <x14:dataValidation type="list" allowBlank="1" showInputMessage="1" showErrorMessage="1">
          <x14:formula1>
            <xm:f>リスト!$U$1:$U$100</xm:f>
          </x14:formula1>
          <xm:sqref>AZ4:BE4</xm:sqref>
        </x14:dataValidation>
        <x14:dataValidation type="list" allowBlank="1" showInputMessage="1" showErrorMessage="1">
          <x14:formula1>
            <xm:f>リスト!$V$1:$V$9</xm:f>
          </x14:formula1>
          <xm:sqref>AW20:BE20</xm:sqref>
        </x14:dataValidation>
        <x14:dataValidation type="list" allowBlank="1" showInputMessage="1" showErrorMessage="1">
          <x14:formula1>
            <xm:f>リスト!$J$1:$J$5</xm:f>
          </x14:formula1>
          <xm:sqref>BF10:BG19</xm:sqref>
        </x14:dataValidation>
        <x14:dataValidation type="list" allowBlank="1" showInputMessage="1" showErrorMessage="1">
          <x14:formula1>
            <xm:f>リスト!$K$1:$K$6</xm:f>
          </x14:formula1>
          <xm:sqref>BH10:BI19</xm:sqref>
        </x14:dataValidation>
        <x14:dataValidation type="list" allowBlank="1" showInputMessage="1" showErrorMessage="1">
          <x14:formula1>
            <xm:f>リスト!$N$1:$N$11</xm:f>
          </x14:formula1>
          <xm:sqref>U10:AV19</xm:sqref>
        </x14:dataValidation>
        <x14:dataValidation type="list" allowBlank="1" showInputMessage="1" showErrorMessage="1">
          <x14:formula1>
            <xm:f>リスト!$A$1:$A$17</xm:f>
          </x14:formula1>
          <xm:sqref>C10:F19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00"/>
  <sheetViews>
    <sheetView workbookViewId="0">
      <selection activeCell="Q7" sqref="Q7"/>
    </sheetView>
  </sheetViews>
  <sheetFormatPr defaultRowHeight="18.75"/>
  <cols>
    <col min="1" max="1" width="21.75" style="38" customWidth="1"/>
    <col min="2" max="2" width="9" style="38"/>
    <col min="3" max="3" width="15.125" style="38" bestFit="1" customWidth="1"/>
    <col min="4" max="4" width="3.375" style="38" bestFit="1" customWidth="1"/>
    <col min="5" max="6" width="3.75" style="38" customWidth="1"/>
    <col min="7" max="7" width="11.875" style="38" customWidth="1"/>
    <col min="8" max="8" width="23.875" style="38" customWidth="1"/>
    <col min="9" max="9" width="21.875" style="38" customWidth="1"/>
    <col min="10" max="12" width="7.75" style="38" customWidth="1"/>
    <col min="13" max="16" width="9" style="38"/>
    <col min="17" max="17" width="23.75" style="38" customWidth="1"/>
    <col min="18" max="18" width="14.375" style="38" customWidth="1"/>
    <col min="19" max="19" width="6.625" style="38" customWidth="1"/>
    <col min="20" max="20" width="6" style="38" customWidth="1"/>
    <col min="21" max="16384" width="9" style="38"/>
  </cols>
  <sheetData>
    <row r="1" spans="1:22">
      <c r="D1" s="38" t="s">
        <v>119</v>
      </c>
      <c r="G1" s="38" t="s">
        <v>118</v>
      </c>
      <c r="H1" s="38" t="s">
        <v>47</v>
      </c>
      <c r="U1" s="38">
        <v>1</v>
      </c>
      <c r="V1" s="38">
        <v>32</v>
      </c>
    </row>
    <row r="2" spans="1:22">
      <c r="A2" s="38" t="s">
        <v>117</v>
      </c>
      <c r="B2" s="38" t="s">
        <v>65</v>
      </c>
      <c r="C2" s="38" t="s">
        <v>12</v>
      </c>
      <c r="D2" s="38" t="s">
        <v>16</v>
      </c>
      <c r="E2" s="38">
        <v>1</v>
      </c>
      <c r="F2" s="38">
        <v>1</v>
      </c>
      <c r="G2" s="38" t="s">
        <v>42</v>
      </c>
      <c r="H2" s="38" t="s">
        <v>48</v>
      </c>
      <c r="I2" s="38" t="s">
        <v>28</v>
      </c>
      <c r="J2" s="38" t="s">
        <v>82</v>
      </c>
      <c r="K2" s="38" t="s">
        <v>85</v>
      </c>
      <c r="L2" s="38" t="s">
        <v>89</v>
      </c>
      <c r="M2" s="38" t="s">
        <v>78</v>
      </c>
      <c r="N2" s="38" t="s">
        <v>78</v>
      </c>
      <c r="O2" s="39">
        <v>0.29166666666666669</v>
      </c>
      <c r="P2" s="38">
        <v>0.5</v>
      </c>
      <c r="Q2" s="38" t="s">
        <v>149</v>
      </c>
      <c r="R2" s="38" t="s">
        <v>154</v>
      </c>
      <c r="S2" s="38" t="s">
        <v>113</v>
      </c>
      <c r="T2" s="38" t="s">
        <v>98</v>
      </c>
      <c r="U2" s="38">
        <v>2</v>
      </c>
      <c r="V2" s="38">
        <v>33</v>
      </c>
    </row>
    <row r="3" spans="1:22" ht="37.5">
      <c r="A3" s="38" t="s">
        <v>64</v>
      </c>
      <c r="B3" s="38" t="s">
        <v>147</v>
      </c>
      <c r="C3" s="38" t="s">
        <v>13</v>
      </c>
      <c r="D3" s="38" t="s">
        <v>17</v>
      </c>
      <c r="E3" s="38">
        <v>2</v>
      </c>
      <c r="F3" s="38">
        <v>2</v>
      </c>
      <c r="G3" s="38" t="s">
        <v>43</v>
      </c>
      <c r="H3" s="38" t="s">
        <v>49</v>
      </c>
      <c r="I3" s="38" t="s">
        <v>29</v>
      </c>
      <c r="J3" s="38" t="s">
        <v>83</v>
      </c>
      <c r="K3" s="38" t="s">
        <v>86</v>
      </c>
      <c r="M3" s="38" t="s">
        <v>54</v>
      </c>
      <c r="N3" s="38" t="s">
        <v>50</v>
      </c>
      <c r="O3" s="39">
        <v>0.3125</v>
      </c>
      <c r="P3" s="38">
        <v>1</v>
      </c>
      <c r="Q3" s="49" t="s">
        <v>150</v>
      </c>
      <c r="S3" s="38" t="s">
        <v>114</v>
      </c>
      <c r="T3" s="38" t="s">
        <v>114</v>
      </c>
      <c r="U3" s="38">
        <v>3</v>
      </c>
      <c r="V3" s="38">
        <v>34</v>
      </c>
    </row>
    <row r="4" spans="1:22" ht="37.5">
      <c r="A4" s="38" t="s">
        <v>66</v>
      </c>
      <c r="B4" s="38" t="s">
        <v>148</v>
      </c>
      <c r="C4" s="38" t="s">
        <v>14</v>
      </c>
      <c r="D4" s="38" t="s">
        <v>18</v>
      </c>
      <c r="E4" s="38">
        <v>3</v>
      </c>
      <c r="F4" s="38">
        <v>3</v>
      </c>
      <c r="G4" s="38" t="s">
        <v>44</v>
      </c>
      <c r="I4" s="38" t="s">
        <v>30</v>
      </c>
      <c r="J4" s="38" t="s">
        <v>84</v>
      </c>
      <c r="K4" s="38" t="s">
        <v>87</v>
      </c>
      <c r="M4" s="38" t="s">
        <v>55</v>
      </c>
      <c r="N4" s="38" t="s">
        <v>59</v>
      </c>
      <c r="O4" s="39">
        <v>0.33333333333333331</v>
      </c>
      <c r="P4" s="38">
        <v>1.5</v>
      </c>
      <c r="Q4" s="49" t="s">
        <v>151</v>
      </c>
      <c r="R4" s="67" t="s">
        <v>111</v>
      </c>
      <c r="S4" s="38" t="s">
        <v>98</v>
      </c>
      <c r="U4" s="38">
        <v>4</v>
      </c>
      <c r="V4" s="38">
        <v>35</v>
      </c>
    </row>
    <row r="5" spans="1:22" ht="37.5">
      <c r="A5" s="38" t="s">
        <v>67</v>
      </c>
      <c r="C5" s="38" t="s">
        <v>15</v>
      </c>
      <c r="D5" s="38" t="s">
        <v>19</v>
      </c>
      <c r="E5" s="38">
        <v>4</v>
      </c>
      <c r="F5" s="38">
        <v>4</v>
      </c>
      <c r="G5" s="38" t="s">
        <v>45</v>
      </c>
      <c r="I5" s="38" t="s">
        <v>32</v>
      </c>
      <c r="J5" s="38" t="s">
        <v>123</v>
      </c>
      <c r="K5" s="38" t="s">
        <v>88</v>
      </c>
      <c r="M5" s="38" t="s">
        <v>56</v>
      </c>
      <c r="N5" s="38" t="s">
        <v>60</v>
      </c>
      <c r="O5" s="39">
        <v>0.35416666666666702</v>
      </c>
      <c r="P5" s="38">
        <v>2</v>
      </c>
      <c r="Q5" s="49" t="s">
        <v>152</v>
      </c>
      <c r="R5" s="68" t="s">
        <v>112</v>
      </c>
      <c r="U5" s="38">
        <v>5</v>
      </c>
      <c r="V5" s="38">
        <v>36</v>
      </c>
    </row>
    <row r="6" spans="1:22" ht="37.5">
      <c r="A6" s="38" t="s">
        <v>69</v>
      </c>
      <c r="D6" s="38" t="s">
        <v>20</v>
      </c>
      <c r="E6" s="38">
        <v>5</v>
      </c>
      <c r="F6" s="38">
        <v>5</v>
      </c>
      <c r="I6" s="38" t="s">
        <v>31</v>
      </c>
      <c r="K6" s="38" t="s">
        <v>125</v>
      </c>
      <c r="M6" s="38" t="s">
        <v>57</v>
      </c>
      <c r="N6" s="38" t="s">
        <v>61</v>
      </c>
      <c r="O6" s="39">
        <v>0.375</v>
      </c>
      <c r="P6" s="38">
        <v>2.5</v>
      </c>
      <c r="Q6" s="49" t="s">
        <v>153</v>
      </c>
      <c r="U6" s="38">
        <v>6</v>
      </c>
      <c r="V6" s="38">
        <v>37</v>
      </c>
    </row>
    <row r="7" spans="1:22" ht="37.5">
      <c r="A7" s="38" t="s">
        <v>70</v>
      </c>
      <c r="D7" s="38" t="s">
        <v>21</v>
      </c>
      <c r="E7" s="38">
        <v>6</v>
      </c>
      <c r="F7" s="38">
        <v>6</v>
      </c>
      <c r="I7" s="38" t="s">
        <v>33</v>
      </c>
      <c r="M7" s="38" t="s">
        <v>58</v>
      </c>
      <c r="N7" s="38" t="s">
        <v>62</v>
      </c>
      <c r="O7" s="39">
        <v>0.39583333333333398</v>
      </c>
      <c r="P7" s="38">
        <v>3</v>
      </c>
      <c r="Q7" s="65" t="s">
        <v>120</v>
      </c>
      <c r="U7" s="38">
        <v>7</v>
      </c>
      <c r="V7" s="38">
        <v>38</v>
      </c>
    </row>
    <row r="8" spans="1:22" ht="37.5">
      <c r="A8" s="38" t="s">
        <v>71</v>
      </c>
      <c r="D8" s="38" t="s">
        <v>22</v>
      </c>
      <c r="E8" s="38">
        <v>7</v>
      </c>
      <c r="F8" s="38">
        <v>7</v>
      </c>
      <c r="M8" s="38" t="s">
        <v>108</v>
      </c>
      <c r="N8" s="38" t="s">
        <v>63</v>
      </c>
      <c r="O8" s="39">
        <v>0.41666666666666702</v>
      </c>
      <c r="P8" s="38">
        <v>3.5</v>
      </c>
      <c r="Q8" s="66" t="s">
        <v>121</v>
      </c>
      <c r="U8" s="38">
        <v>8</v>
      </c>
      <c r="V8" s="38">
        <v>39</v>
      </c>
    </row>
    <row r="9" spans="1:22">
      <c r="A9" s="38" t="s">
        <v>72</v>
      </c>
      <c r="E9" s="38">
        <v>8</v>
      </c>
      <c r="F9" s="38">
        <v>8</v>
      </c>
      <c r="N9" s="38" t="s">
        <v>140</v>
      </c>
      <c r="O9" s="39">
        <v>0.4375</v>
      </c>
      <c r="P9" s="38">
        <v>4</v>
      </c>
      <c r="U9" s="38">
        <v>9</v>
      </c>
      <c r="V9" s="38">
        <v>40</v>
      </c>
    </row>
    <row r="10" spans="1:22">
      <c r="A10" s="38" t="s">
        <v>73</v>
      </c>
      <c r="E10" s="38">
        <v>9</v>
      </c>
      <c r="F10" s="38">
        <v>9</v>
      </c>
      <c r="N10" s="38" t="s">
        <v>141</v>
      </c>
      <c r="O10" s="39">
        <v>0.45833333333333398</v>
      </c>
      <c r="P10" s="38">
        <v>4.5</v>
      </c>
      <c r="U10" s="38">
        <v>10</v>
      </c>
    </row>
    <row r="11" spans="1:22">
      <c r="A11" s="38" t="s">
        <v>74</v>
      </c>
      <c r="E11" s="38">
        <v>10</v>
      </c>
      <c r="F11" s="38">
        <v>10</v>
      </c>
      <c r="N11" s="38" t="s">
        <v>142</v>
      </c>
      <c r="O11" s="39">
        <v>0.47916666666666702</v>
      </c>
      <c r="P11" s="38">
        <v>5</v>
      </c>
      <c r="U11" s="38">
        <v>11</v>
      </c>
    </row>
    <row r="12" spans="1:22">
      <c r="A12" s="38" t="s">
        <v>75</v>
      </c>
      <c r="F12" s="38">
        <v>11</v>
      </c>
      <c r="O12" s="39">
        <v>0.5</v>
      </c>
      <c r="P12" s="38">
        <v>5.5</v>
      </c>
      <c r="U12" s="38">
        <v>12</v>
      </c>
    </row>
    <row r="13" spans="1:22">
      <c r="A13" s="38" t="s">
        <v>76</v>
      </c>
      <c r="F13" s="38">
        <v>12</v>
      </c>
      <c r="O13" s="39">
        <v>0.52083333333333304</v>
      </c>
      <c r="P13" s="38">
        <v>6</v>
      </c>
      <c r="U13" s="38">
        <v>13</v>
      </c>
    </row>
    <row r="14" spans="1:22">
      <c r="A14" s="38" t="s">
        <v>77</v>
      </c>
      <c r="O14" s="39">
        <v>0.54166666666666696</v>
      </c>
      <c r="P14" s="38">
        <v>6.5</v>
      </c>
      <c r="U14" s="38">
        <v>14</v>
      </c>
    </row>
    <row r="15" spans="1:22">
      <c r="A15" s="38" t="s">
        <v>68</v>
      </c>
      <c r="O15" s="39">
        <v>0.5625</v>
      </c>
      <c r="P15" s="38">
        <v>7</v>
      </c>
      <c r="U15" s="38">
        <v>15</v>
      </c>
    </row>
    <row r="16" spans="1:22">
      <c r="A16" s="38" t="s">
        <v>144</v>
      </c>
      <c r="O16" s="39">
        <v>0.58333333333333304</v>
      </c>
      <c r="P16" s="38">
        <v>7.5</v>
      </c>
      <c r="U16" s="38">
        <v>16</v>
      </c>
    </row>
    <row r="17" spans="1:21">
      <c r="A17" s="38" t="s">
        <v>145</v>
      </c>
      <c r="O17" s="39">
        <v>0.60416666666666696</v>
      </c>
      <c r="P17" s="38">
        <v>8</v>
      </c>
      <c r="U17" s="38">
        <v>17</v>
      </c>
    </row>
    <row r="18" spans="1:21">
      <c r="A18" s="38" t="s">
        <v>146</v>
      </c>
      <c r="O18" s="39">
        <v>0.625</v>
      </c>
      <c r="U18" s="38">
        <v>18</v>
      </c>
    </row>
    <row r="19" spans="1:21">
      <c r="O19" s="39">
        <v>0.64583333333333304</v>
      </c>
      <c r="U19" s="38">
        <v>19</v>
      </c>
    </row>
    <row r="20" spans="1:21">
      <c r="O20" s="39">
        <v>0.66666666666666696</v>
      </c>
      <c r="U20" s="38">
        <v>20</v>
      </c>
    </row>
    <row r="21" spans="1:21">
      <c r="O21" s="39">
        <v>0.6875</v>
      </c>
      <c r="U21" s="38">
        <v>21</v>
      </c>
    </row>
    <row r="22" spans="1:21">
      <c r="O22" s="39">
        <v>0.70833333333333304</v>
      </c>
      <c r="U22" s="38">
        <v>22</v>
      </c>
    </row>
    <row r="23" spans="1:21">
      <c r="O23" s="39">
        <v>0.72916666666666696</v>
      </c>
      <c r="U23" s="38">
        <v>23</v>
      </c>
    </row>
    <row r="24" spans="1:21">
      <c r="O24" s="39">
        <v>0.75</v>
      </c>
      <c r="U24" s="38">
        <v>24</v>
      </c>
    </row>
    <row r="25" spans="1:21">
      <c r="O25" s="39">
        <v>0.77083333333333304</v>
      </c>
      <c r="U25" s="38">
        <v>25</v>
      </c>
    </row>
    <row r="26" spans="1:21">
      <c r="O26" s="39">
        <v>0.79166666666666696</v>
      </c>
      <c r="U26" s="38">
        <v>26</v>
      </c>
    </row>
    <row r="27" spans="1:21">
      <c r="O27" s="39">
        <v>0.8125</v>
      </c>
      <c r="U27" s="38">
        <v>27</v>
      </c>
    </row>
    <row r="28" spans="1:21">
      <c r="O28" s="39">
        <v>0.83333333333333304</v>
      </c>
      <c r="U28" s="38">
        <v>28</v>
      </c>
    </row>
    <row r="29" spans="1:21">
      <c r="U29" s="38">
        <v>29</v>
      </c>
    </row>
    <row r="30" spans="1:21">
      <c r="U30" s="38">
        <v>30</v>
      </c>
    </row>
    <row r="31" spans="1:21">
      <c r="U31" s="38">
        <v>31</v>
      </c>
    </row>
    <row r="32" spans="1:21">
      <c r="U32" s="38">
        <v>32</v>
      </c>
    </row>
    <row r="33" spans="21:21">
      <c r="U33" s="38">
        <v>33</v>
      </c>
    </row>
    <row r="34" spans="21:21">
      <c r="U34" s="38">
        <v>34</v>
      </c>
    </row>
    <row r="35" spans="21:21">
      <c r="U35" s="38">
        <v>35</v>
      </c>
    </row>
    <row r="36" spans="21:21">
      <c r="U36" s="38">
        <v>36</v>
      </c>
    </row>
    <row r="37" spans="21:21">
      <c r="U37" s="38">
        <v>37</v>
      </c>
    </row>
    <row r="38" spans="21:21">
      <c r="U38" s="38">
        <v>38</v>
      </c>
    </row>
    <row r="39" spans="21:21">
      <c r="U39" s="38">
        <v>39</v>
      </c>
    </row>
    <row r="40" spans="21:21">
      <c r="U40" s="38">
        <v>40</v>
      </c>
    </row>
    <row r="41" spans="21:21">
      <c r="U41" s="38">
        <v>41</v>
      </c>
    </row>
    <row r="42" spans="21:21">
      <c r="U42" s="38">
        <v>42</v>
      </c>
    </row>
    <row r="43" spans="21:21">
      <c r="U43" s="38">
        <v>43</v>
      </c>
    </row>
    <row r="44" spans="21:21">
      <c r="U44" s="38">
        <v>44</v>
      </c>
    </row>
    <row r="45" spans="21:21">
      <c r="U45" s="38">
        <v>45</v>
      </c>
    </row>
    <row r="46" spans="21:21">
      <c r="U46" s="38">
        <v>46</v>
      </c>
    </row>
    <row r="47" spans="21:21">
      <c r="U47" s="38">
        <v>47</v>
      </c>
    </row>
    <row r="48" spans="21:21">
      <c r="U48" s="38">
        <v>48</v>
      </c>
    </row>
    <row r="49" spans="21:21">
      <c r="U49" s="38">
        <v>49</v>
      </c>
    </row>
    <row r="50" spans="21:21">
      <c r="U50" s="38">
        <v>50</v>
      </c>
    </row>
    <row r="51" spans="21:21">
      <c r="U51" s="38">
        <v>51</v>
      </c>
    </row>
    <row r="52" spans="21:21">
      <c r="U52" s="38">
        <v>52</v>
      </c>
    </row>
    <row r="53" spans="21:21">
      <c r="U53" s="38">
        <v>53</v>
      </c>
    </row>
    <row r="54" spans="21:21">
      <c r="U54" s="38">
        <v>54</v>
      </c>
    </row>
    <row r="55" spans="21:21">
      <c r="U55" s="38">
        <v>55</v>
      </c>
    </row>
    <row r="56" spans="21:21">
      <c r="U56" s="38">
        <v>56</v>
      </c>
    </row>
    <row r="57" spans="21:21">
      <c r="U57" s="38">
        <v>57</v>
      </c>
    </row>
    <row r="58" spans="21:21">
      <c r="U58" s="38">
        <v>58</v>
      </c>
    </row>
    <row r="59" spans="21:21">
      <c r="U59" s="38">
        <v>59</v>
      </c>
    </row>
    <row r="60" spans="21:21">
      <c r="U60" s="38">
        <v>60</v>
      </c>
    </row>
    <row r="61" spans="21:21">
      <c r="U61" s="38">
        <v>61</v>
      </c>
    </row>
    <row r="62" spans="21:21">
      <c r="U62" s="38">
        <v>62</v>
      </c>
    </row>
    <row r="63" spans="21:21">
      <c r="U63" s="38">
        <v>63</v>
      </c>
    </row>
    <row r="64" spans="21:21">
      <c r="U64" s="38">
        <v>64</v>
      </c>
    </row>
    <row r="65" spans="21:21">
      <c r="U65" s="38">
        <v>65</v>
      </c>
    </row>
    <row r="66" spans="21:21">
      <c r="U66" s="38">
        <v>66</v>
      </c>
    </row>
    <row r="67" spans="21:21">
      <c r="U67" s="38">
        <v>67</v>
      </c>
    </row>
    <row r="68" spans="21:21">
      <c r="U68" s="38">
        <v>68</v>
      </c>
    </row>
    <row r="69" spans="21:21">
      <c r="U69" s="38">
        <v>69</v>
      </c>
    </row>
    <row r="70" spans="21:21">
      <c r="U70" s="38">
        <v>70</v>
      </c>
    </row>
    <row r="71" spans="21:21">
      <c r="U71" s="38">
        <v>71</v>
      </c>
    </row>
    <row r="72" spans="21:21">
      <c r="U72" s="38">
        <v>72</v>
      </c>
    </row>
    <row r="73" spans="21:21">
      <c r="U73" s="38">
        <v>73</v>
      </c>
    </row>
    <row r="74" spans="21:21">
      <c r="U74" s="38">
        <v>74</v>
      </c>
    </row>
    <row r="75" spans="21:21">
      <c r="U75" s="38">
        <v>75</v>
      </c>
    </row>
    <row r="76" spans="21:21">
      <c r="U76" s="38">
        <v>76</v>
      </c>
    </row>
    <row r="77" spans="21:21">
      <c r="U77" s="38">
        <v>77</v>
      </c>
    </row>
    <row r="78" spans="21:21">
      <c r="U78" s="38">
        <v>78</v>
      </c>
    </row>
    <row r="79" spans="21:21">
      <c r="U79" s="38">
        <v>79</v>
      </c>
    </row>
    <row r="80" spans="21:21">
      <c r="U80" s="38">
        <v>80</v>
      </c>
    </row>
    <row r="81" spans="21:21">
      <c r="U81" s="38">
        <v>81</v>
      </c>
    </row>
    <row r="82" spans="21:21">
      <c r="U82" s="38">
        <v>82</v>
      </c>
    </row>
    <row r="83" spans="21:21">
      <c r="U83" s="38">
        <v>83</v>
      </c>
    </row>
    <row r="84" spans="21:21">
      <c r="U84" s="38">
        <v>84</v>
      </c>
    </row>
    <row r="85" spans="21:21">
      <c r="U85" s="38">
        <v>85</v>
      </c>
    </row>
    <row r="86" spans="21:21">
      <c r="U86" s="38">
        <v>86</v>
      </c>
    </row>
    <row r="87" spans="21:21">
      <c r="U87" s="38">
        <v>87</v>
      </c>
    </row>
    <row r="88" spans="21:21">
      <c r="U88" s="38">
        <v>88</v>
      </c>
    </row>
    <row r="89" spans="21:21">
      <c r="U89" s="38">
        <v>89</v>
      </c>
    </row>
    <row r="90" spans="21:21">
      <c r="U90" s="38">
        <v>90</v>
      </c>
    </row>
    <row r="91" spans="21:21">
      <c r="U91" s="38">
        <v>91</v>
      </c>
    </row>
    <row r="92" spans="21:21">
      <c r="U92" s="38">
        <v>92</v>
      </c>
    </row>
    <row r="93" spans="21:21">
      <c r="U93" s="38">
        <v>93</v>
      </c>
    </row>
    <row r="94" spans="21:21">
      <c r="U94" s="38">
        <v>94</v>
      </c>
    </row>
    <row r="95" spans="21:21">
      <c r="U95" s="38">
        <v>95</v>
      </c>
    </row>
    <row r="96" spans="21:21">
      <c r="U96" s="38">
        <v>96</v>
      </c>
    </row>
    <row r="97" spans="21:21">
      <c r="U97" s="38">
        <v>97</v>
      </c>
    </row>
    <row r="98" spans="21:21">
      <c r="U98" s="38">
        <v>98</v>
      </c>
    </row>
    <row r="99" spans="21:21">
      <c r="U99" s="38">
        <v>99</v>
      </c>
    </row>
    <row r="100" spans="21:21">
      <c r="U100" s="38">
        <v>100</v>
      </c>
    </row>
  </sheetData>
  <sheetProtection algorithmName="SHA-512" hashValue="SAmC545++eqE734AxhySSwPwql8794U5ogjD5Lv/o11NrekZyWgKl+/vj8U6lXAurQXmDBBJ4OIsgsqVsEEq5g==" saltValue="NopW1FFO1Usoi5hiSCtClw=="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～10人</vt:lpstr>
      <vt:lpstr>11人～20人</vt:lpstr>
      <vt:lpstr>21人～30人</vt:lpstr>
      <vt:lpstr>リスト</vt:lpstr>
      <vt:lpstr>'～10人'!Print_Area</vt:lpstr>
      <vt:lpstr>'11人～20人'!Print_Area</vt:lpstr>
      <vt:lpstr>'21人～30人'!Print_Area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2024-03-27T13:34:31Z</cp:lastPrinted>
  <dcterms:created xsi:type="dcterms:W3CDTF">2020-03-16T12:04:57Z</dcterms:created>
  <dcterms:modified xsi:type="dcterms:W3CDTF">2024-04-06T05:09:01Z</dcterms:modified>
</cp:coreProperties>
</file>