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33週\"/>
    </mc:Choice>
  </mc:AlternateContent>
  <xr:revisionPtr revIDLastSave="0" documentId="13_ncr:1_{5FCBE841-606E-40EB-B151-A4E8288F4446}" xr6:coauthVersionLast="47" xr6:coauthVersionMax="47" xr10:uidLastSave="{00000000-0000-0000-0000-000000000000}"/>
  <bookViews>
    <workbookView xWindow="2868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D40" i="29" l="1"/>
  <c r="F40" i="29"/>
  <c r="E40" i="29"/>
  <c r="I40" i="29"/>
  <c r="G40" i="29"/>
  <c r="H40" i="29"/>
  <c r="D16" i="29"/>
  <c r="H16" i="29"/>
  <c r="G16" i="29"/>
  <c r="E16" i="29"/>
  <c r="F16" i="29"/>
  <c r="I16" i="29"/>
  <c r="H8" i="29"/>
  <c r="G8" i="29"/>
  <c r="E8" i="29"/>
  <c r="F8" i="29"/>
  <c r="D8" i="29"/>
  <c r="I8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G112" i="29" l="1"/>
  <c r="F112" i="29"/>
  <c r="I112" i="29"/>
  <c r="E112" i="29"/>
  <c r="H112" i="29"/>
  <c r="D112" i="29"/>
  <c r="C112" i="29" s="1"/>
  <c r="F72" i="29"/>
  <c r="G72" i="29"/>
  <c r="D72" i="29"/>
  <c r="H72" i="29"/>
  <c r="E72" i="29"/>
  <c r="I72" i="29"/>
  <c r="C8" i="29"/>
  <c r="H32" i="29"/>
  <c r="I32" i="29"/>
  <c r="E32" i="29"/>
  <c r="D32" i="29"/>
  <c r="C32" i="29" s="1"/>
  <c r="G32" i="29"/>
  <c r="F32" i="29"/>
  <c r="F128" i="29"/>
  <c r="I128" i="29"/>
  <c r="G128" i="29"/>
  <c r="E128" i="29"/>
  <c r="D128" i="29"/>
  <c r="H128" i="29"/>
  <c r="E88" i="29"/>
  <c r="D88" i="29"/>
  <c r="H88" i="29"/>
  <c r="F88" i="29"/>
  <c r="I88" i="29"/>
  <c r="G88" i="29"/>
  <c r="G104" i="29"/>
  <c r="D104" i="29"/>
  <c r="H104" i="29"/>
  <c r="E104" i="29"/>
  <c r="I104" i="29"/>
  <c r="F104" i="29"/>
  <c r="F64" i="29"/>
  <c r="H64" i="29"/>
  <c r="D64" i="29"/>
  <c r="C64" i="29" s="1"/>
  <c r="E64" i="29"/>
  <c r="G64" i="29"/>
  <c r="I64" i="29"/>
  <c r="H80" i="29"/>
  <c r="I80" i="29"/>
  <c r="E80" i="29"/>
  <c r="G80" i="29"/>
  <c r="D80" i="29"/>
  <c r="F80" i="29"/>
  <c r="E144" i="29"/>
  <c r="G144" i="29"/>
  <c r="D144" i="29"/>
  <c r="F144" i="29"/>
  <c r="I144" i="29"/>
  <c r="H144" i="29"/>
  <c r="C16" i="29"/>
  <c r="I48" i="29"/>
  <c r="H48" i="29"/>
  <c r="F48" i="29"/>
  <c r="G48" i="29"/>
  <c r="D48" i="29"/>
  <c r="E48" i="29"/>
  <c r="H24" i="29"/>
  <c r="I24" i="29"/>
  <c r="F24" i="29"/>
  <c r="D24" i="29"/>
  <c r="E24" i="29"/>
  <c r="G24" i="29"/>
  <c r="F136" i="29"/>
  <c r="D136" i="29"/>
  <c r="E136" i="29"/>
  <c r="H136" i="29"/>
  <c r="G136" i="29"/>
  <c r="I136" i="29"/>
  <c r="H56" i="29"/>
  <c r="I56" i="29"/>
  <c r="D56" i="29"/>
  <c r="F56" i="29"/>
  <c r="G56" i="29"/>
  <c r="E56" i="29"/>
  <c r="I120" i="29"/>
  <c r="H120" i="29"/>
  <c r="G120" i="29"/>
  <c r="D120" i="29"/>
  <c r="E120" i="29"/>
  <c r="F120" i="29"/>
  <c r="H96" i="29"/>
  <c r="G96" i="29"/>
  <c r="E96" i="29"/>
  <c r="I96" i="29"/>
  <c r="D96" i="29"/>
  <c r="F96" i="29"/>
  <c r="G152" i="29"/>
  <c r="F152" i="29"/>
  <c r="I152" i="29"/>
  <c r="E152" i="29"/>
  <c r="D152" i="29"/>
  <c r="H152" i="29"/>
  <c r="C40" i="29"/>
  <c r="C56" i="29" l="1"/>
  <c r="C152" i="29"/>
  <c r="C72" i="29"/>
  <c r="C128" i="29"/>
  <c r="C104" i="29"/>
  <c r="C136" i="29"/>
  <c r="C144" i="29"/>
  <c r="C80" i="29"/>
  <c r="C88" i="29"/>
  <c r="C24" i="29"/>
  <c r="C120" i="29"/>
  <c r="C96" i="29"/>
  <c r="C48" i="29"/>
</calcChain>
</file>

<file path=xl/sharedStrings.xml><?xml version="1.0" encoding="utf-8"?>
<sst xmlns="http://schemas.openxmlformats.org/spreadsheetml/2006/main" count="3882" uniqueCount="268">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</sst>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  <numFmt numFmtId="184" formatCode="#,##0.00_ 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78" fontId="21" fillId="0" borderId="0" xfId="0" applyNumberFormat="1" applyFont="1">
      <alignment vertical="center"/>
    </xf>
    <xf numFmtId="178" fontId="21" fillId="0" borderId="25" xfId="0" applyNumberFormat="1" applyFont="1" applyBorder="1">
      <alignment vertical="center"/>
    </xf>
    <xf numFmtId="178" fontId="21" fillId="0" borderId="4" xfId="0" applyNumberFormat="1" applyFont="1" applyBorder="1">
      <alignment vertical="center"/>
    </xf>
    <xf numFmtId="184" fontId="21" fillId="0" borderId="0" xfId="0" applyNumberFormat="1" applyFont="1">
      <alignment vertical="center"/>
    </xf>
    <xf numFmtId="184" fontId="21" fillId="0" borderId="25" xfId="0" applyNumberFormat="1" applyFont="1" applyBorder="1">
      <alignment vertical="center"/>
    </xf>
    <xf numFmtId="184" fontId="21" fillId="0" borderId="4" xfId="0" applyNumberFormat="1" applyFont="1" applyBorder="1">
      <alignment vertical="center"/>
    </xf>
    <xf numFmtId="184" fontId="21" fillId="3" borderId="25" xfId="0" applyNumberFormat="1" applyFont="1" applyFill="1" applyBorder="1">
      <alignment vertical="center"/>
    </xf>
    <xf numFmtId="184" fontId="21" fillId="3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3.9725000000000001</c:v>
                </c:pt>
                <c:pt idx="115" formatCode="0.00">
                  <c:v>1.8925000000000001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0.29250000000000004</c:v>
                </c:pt>
                <c:pt idx="115" formatCode="0.00">
                  <c:v>0.14500000000000002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  <c:pt idx="29" formatCode="#,##0.00_ ">
                  <c:v>3.73</c:v>
                </c:pt>
                <c:pt idx="30">
                  <c:v>3.93</c:v>
                </c:pt>
                <c:pt idx="31">
                  <c:v>3.93</c:v>
                </c:pt>
                <c:pt idx="32">
                  <c:v>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 formatCode="#,##0.00_ 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  <c:pt idx="29" formatCode="#,##0.00_ ">
                  <c:v>1.4</c:v>
                </c:pt>
                <c:pt idx="30">
                  <c:v>3.2</c:v>
                </c:pt>
                <c:pt idx="31">
                  <c:v>0.8</c:v>
                </c:pt>
                <c:pt idx="3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  <c:pt idx="29" formatCode="#,##0.00_ ">
                  <c:v>1.54</c:v>
                </c:pt>
                <c:pt idx="30">
                  <c:v>2.62</c:v>
                </c:pt>
                <c:pt idx="31">
                  <c:v>3.15</c:v>
                </c:pt>
                <c:pt idx="3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  <c:pt idx="29" formatCode="#,##0.00_ ">
                  <c:v>5.3</c:v>
                </c:pt>
                <c:pt idx="30">
                  <c:v>5.4</c:v>
                </c:pt>
                <c:pt idx="31">
                  <c:v>4.5999999999999996</c:v>
                </c:pt>
                <c:pt idx="32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  <c:pt idx="29" formatCode="#,##0.00_ ">
                  <c:v>6.83</c:v>
                </c:pt>
                <c:pt idx="30">
                  <c:v>5.92</c:v>
                </c:pt>
                <c:pt idx="31">
                  <c:v>7</c:v>
                </c:pt>
                <c:pt idx="3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  <c:pt idx="29" formatCode="#,##0.00_ ">
                  <c:v>1.67</c:v>
                </c:pt>
                <c:pt idx="30">
                  <c:v>0.67</c:v>
                </c:pt>
                <c:pt idx="31">
                  <c:v>0.33</c:v>
                </c:pt>
                <c:pt idx="32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2.36</c:v>
                </c:pt>
                <c:pt idx="115" formatCode="0.00">
                  <c:v>0.66999999999999993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0.52500000000000002</c:v>
                </c:pt>
                <c:pt idx="115" formatCode="0.00">
                  <c:v>0.3725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  <c:pt idx="29" formatCode="#,##0.00_ ">
                  <c:v>1.72</c:v>
                </c:pt>
                <c:pt idx="30">
                  <c:v>1.56</c:v>
                </c:pt>
                <c:pt idx="31">
                  <c:v>1.68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 formatCode="#,##0.00_ ">
                  <c:v>0.53</c:v>
                </c:pt>
                <c:pt idx="30">
                  <c:v>0.69</c:v>
                </c:pt>
                <c:pt idx="31">
                  <c:v>0.86</c:v>
                </c:pt>
                <c:pt idx="32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  <c:pt idx="29" formatCode="#,##0.00_ ">
                  <c:v>2</c:v>
                </c:pt>
                <c:pt idx="30">
                  <c:v>2.33</c:v>
                </c:pt>
                <c:pt idx="31">
                  <c:v>4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  <c:pt idx="29" formatCode="#,##0.00_ ">
                  <c:v>1.57</c:v>
                </c:pt>
                <c:pt idx="30">
                  <c:v>1.43</c:v>
                </c:pt>
                <c:pt idx="31">
                  <c:v>2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  <c:pt idx="29" formatCode="#,##0.00_ ">
                  <c:v>0.67</c:v>
                </c:pt>
                <c:pt idx="30">
                  <c:v>0.5</c:v>
                </c:pt>
                <c:pt idx="31">
                  <c:v>1.5</c:v>
                </c:pt>
                <c:pt idx="3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  <c:pt idx="29" formatCode="#,##0.00_ ">
                  <c:v>2.67</c:v>
                </c:pt>
                <c:pt idx="30">
                  <c:v>0.83</c:v>
                </c:pt>
                <c:pt idx="31">
                  <c:v>0.17</c:v>
                </c:pt>
                <c:pt idx="3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  <c:pt idx="29" formatCode="#,##0.00_ ">
                  <c:v>3</c:v>
                </c:pt>
                <c:pt idx="30">
                  <c:v>6.5</c:v>
                </c:pt>
                <c:pt idx="31">
                  <c:v>3</c:v>
                </c:pt>
                <c:pt idx="3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0.71000000000000008</c:v>
                </c:pt>
                <c:pt idx="115" formatCode="0.00">
                  <c:v>0.26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0.51</c:v>
                </c:pt>
                <c:pt idx="115" formatCode="0.00">
                  <c:v>0.16749999999999998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  <c:pt idx="29" formatCode="#,##0.00_ ">
                  <c:v>0.68</c:v>
                </c:pt>
                <c:pt idx="30">
                  <c:v>0.52</c:v>
                </c:pt>
                <c:pt idx="31">
                  <c:v>0.4</c:v>
                </c:pt>
                <c:pt idx="32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  <c:pt idx="29" formatCode="#,##0.00_ ">
                  <c:v>0.45</c:v>
                </c:pt>
                <c:pt idx="30">
                  <c:v>0.44</c:v>
                </c:pt>
                <c:pt idx="31">
                  <c:v>0.42</c:v>
                </c:pt>
                <c:pt idx="3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  <c:pt idx="29" formatCode="#,##0.00_ ">
                  <c:v>0.33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1.1399999999999999</c:v>
                </c:pt>
                <c:pt idx="31">
                  <c:v>1</c:v>
                </c:pt>
                <c:pt idx="32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  <c:pt idx="29" formatCode="#,##0.00_ ">
                  <c:v>0.67</c:v>
                </c:pt>
                <c:pt idx="30">
                  <c:v>0.17</c:v>
                </c:pt>
                <c:pt idx="31">
                  <c:v>0.5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456704683322931"/>
          <c:y val="0.17835721798448534"/>
          <c:w val="0.2996566519109049"/>
          <c:h val="0.248947383515222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1.7100000000000002</c:v>
                </c:pt>
                <c:pt idx="115" formatCode="0.00">
                  <c:v>0.47000000000000003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1.9724999999999999</c:v>
                </c:pt>
                <c:pt idx="115" formatCode="0.00">
                  <c:v>0.67749999999999999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  <c:pt idx="29" formatCode="#,##0.00_ ">
                  <c:v>1.44</c:v>
                </c:pt>
                <c:pt idx="30">
                  <c:v>2.12</c:v>
                </c:pt>
                <c:pt idx="31">
                  <c:v>0.8</c:v>
                </c:pt>
                <c:pt idx="3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 formatCode="#,##0.00_ ">
                  <c:v>1.6</c:v>
                </c:pt>
                <c:pt idx="30">
                  <c:v>1.79</c:v>
                </c:pt>
                <c:pt idx="31">
                  <c:v>1.74</c:v>
                </c:pt>
                <c:pt idx="32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  <c:pt idx="29" formatCode="#,##0.00_ ">
                  <c:v>3</c:v>
                </c:pt>
                <c:pt idx="30">
                  <c:v>2.67</c:v>
                </c:pt>
                <c:pt idx="31">
                  <c:v>0.67</c:v>
                </c:pt>
                <c:pt idx="32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  <c:pt idx="29" formatCode="#,##0.00_ ">
                  <c:v>1.43</c:v>
                </c:pt>
                <c:pt idx="30">
                  <c:v>3.29</c:v>
                </c:pt>
                <c:pt idx="31">
                  <c:v>0.86</c:v>
                </c:pt>
                <c:pt idx="32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1.33</c:v>
                </c:pt>
                <c:pt idx="30">
                  <c:v>1.17</c:v>
                </c:pt>
                <c:pt idx="31">
                  <c:v>1</c:v>
                </c:pt>
                <c:pt idx="32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  <c:pt idx="29" formatCode="#,##0.00_ ">
                  <c:v>0.67</c:v>
                </c:pt>
                <c:pt idx="30">
                  <c:v>1.17</c:v>
                </c:pt>
                <c:pt idx="31">
                  <c:v>1</c:v>
                </c:pt>
                <c:pt idx="3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  <c:pt idx="29" formatCode="#,##0.00_ ">
                  <c:v>2.5</c:v>
                </c:pt>
                <c:pt idx="30">
                  <c:v>4</c:v>
                </c:pt>
                <c:pt idx="31">
                  <c:v>0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26.723470178156468</c:v>
                </c:pt>
                <c:pt idx="1">
                  <c:v>31.75832687838885</c:v>
                </c:pt>
                <c:pt idx="2">
                  <c:v>25.948876839659178</c:v>
                </c:pt>
                <c:pt idx="3">
                  <c:v>9.3725793958171959</c:v>
                </c:pt>
                <c:pt idx="4">
                  <c:v>2.4012393493415956</c:v>
                </c:pt>
                <c:pt idx="5">
                  <c:v>2.0139426800929514</c:v>
                </c:pt>
                <c:pt idx="6">
                  <c:v>0.38729666924864448</c:v>
                </c:pt>
                <c:pt idx="7">
                  <c:v>0.5422153369481022</c:v>
                </c:pt>
                <c:pt idx="8">
                  <c:v>0.15491866769945781</c:v>
                </c:pt>
                <c:pt idx="9">
                  <c:v>0.23237800154918667</c:v>
                </c:pt>
                <c:pt idx="10">
                  <c:v>0</c:v>
                </c:pt>
                <c:pt idx="11">
                  <c:v>0.15491866769945781</c:v>
                </c:pt>
                <c:pt idx="12">
                  <c:v>0</c:v>
                </c:pt>
                <c:pt idx="13">
                  <c:v>0.30983733539891561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22.018348623853214</c:v>
                </c:pt>
                <c:pt idx="2">
                  <c:v>51.070336391437309</c:v>
                </c:pt>
                <c:pt idx="3">
                  <c:v>12.232415902140673</c:v>
                </c:pt>
                <c:pt idx="4">
                  <c:v>4.281345565749235</c:v>
                </c:pt>
                <c:pt idx="5">
                  <c:v>3.0581039755351682</c:v>
                </c:pt>
                <c:pt idx="6">
                  <c:v>3.0581039755351682</c:v>
                </c:pt>
                <c:pt idx="7">
                  <c:v>0.6116207951070336</c:v>
                </c:pt>
                <c:pt idx="8">
                  <c:v>0.91743119266055051</c:v>
                </c:pt>
                <c:pt idx="9">
                  <c:v>0.6116207951070336</c:v>
                </c:pt>
                <c:pt idx="10">
                  <c:v>0.6116207951070336</c:v>
                </c:pt>
                <c:pt idx="11">
                  <c:v>0.6116207951070336</c:v>
                </c:pt>
                <c:pt idx="12">
                  <c:v>0.3058103975535168</c:v>
                </c:pt>
                <c:pt idx="13">
                  <c:v>0.6116207951070336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0.18633540372670807</c:v>
                </c:pt>
                <c:pt idx="1">
                  <c:v>0.74534161490683226</c:v>
                </c:pt>
                <c:pt idx="2">
                  <c:v>5.0310559006211184</c:v>
                </c:pt>
                <c:pt idx="3">
                  <c:v>8.7577639751552798</c:v>
                </c:pt>
                <c:pt idx="4">
                  <c:v>11.677018633540373</c:v>
                </c:pt>
                <c:pt idx="5">
                  <c:v>12.298136645962733</c:v>
                </c:pt>
                <c:pt idx="6">
                  <c:v>12.111801242236025</c:v>
                </c:pt>
                <c:pt idx="7">
                  <c:v>11.055900621118013</c:v>
                </c:pt>
                <c:pt idx="8">
                  <c:v>7.8260869565217401</c:v>
                </c:pt>
                <c:pt idx="9">
                  <c:v>6.6459627329192541</c:v>
                </c:pt>
                <c:pt idx="10">
                  <c:v>6.2111801242236027</c:v>
                </c:pt>
                <c:pt idx="11">
                  <c:v>12.360248447204969</c:v>
                </c:pt>
                <c:pt idx="12">
                  <c:v>0.68322981366459623</c:v>
                </c:pt>
                <c:pt idx="13">
                  <c:v>4.4099378881987574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  <c:pt idx="29" formatCode="#,##0.00_ ">
                  <c:v>3.84</c:v>
                </c:pt>
                <c:pt idx="30">
                  <c:v>4.12</c:v>
                </c:pt>
                <c:pt idx="31">
                  <c:v>4.84</c:v>
                </c:pt>
                <c:pt idx="32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 formatCode="#,##0.00_ 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32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0.33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  <c:pt idx="29" formatCode="#,##0.00_ ">
                  <c:v>1.71</c:v>
                </c:pt>
                <c:pt idx="30">
                  <c:v>2.14</c:v>
                </c:pt>
                <c:pt idx="31">
                  <c:v>4.57</c:v>
                </c:pt>
                <c:pt idx="32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  <c:pt idx="29" formatCode="#,##0.00_ ">
                  <c:v>6.83</c:v>
                </c:pt>
                <c:pt idx="30">
                  <c:v>5.67</c:v>
                </c:pt>
                <c:pt idx="31">
                  <c:v>5.67</c:v>
                </c:pt>
                <c:pt idx="3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  <c:pt idx="29" formatCode="#,##0.00_ ">
                  <c:v>7.17</c:v>
                </c:pt>
                <c:pt idx="30">
                  <c:v>8.67</c:v>
                </c:pt>
                <c:pt idx="31">
                  <c:v>7.83</c:v>
                </c:pt>
                <c:pt idx="32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2</c:v>
                </c:pt>
                <c:pt idx="3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1.5179677819083022</c:v>
                </c:pt>
                <c:pt idx="1">
                  <c:v>10.842627013630732</c:v>
                </c:pt>
                <c:pt idx="2">
                  <c:v>14.312267657992564</c:v>
                </c:pt>
                <c:pt idx="3">
                  <c:v>7.0941759603469645</c:v>
                </c:pt>
                <c:pt idx="4">
                  <c:v>6.6914498141263934</c:v>
                </c:pt>
                <c:pt idx="5">
                  <c:v>5.2664188351920691</c:v>
                </c:pt>
                <c:pt idx="6">
                  <c:v>5.4832713754646845</c:v>
                </c:pt>
                <c:pt idx="7">
                  <c:v>5.607187112763321</c:v>
                </c:pt>
                <c:pt idx="8">
                  <c:v>4.3680297397769516</c:v>
                </c:pt>
                <c:pt idx="9">
                  <c:v>4.2441140024783151</c:v>
                </c:pt>
                <c:pt idx="10">
                  <c:v>3.9962825278810405</c:v>
                </c:pt>
                <c:pt idx="11">
                  <c:v>7.4659231722428752</c:v>
                </c:pt>
                <c:pt idx="12">
                  <c:v>2.168525402726146</c:v>
                </c:pt>
                <c:pt idx="13">
                  <c:v>20.941759603469638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0.27</c:v>
                </c:pt>
                <c:pt idx="115" formatCode="0.00">
                  <c:v>0.06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0.37000000000000005</c:v>
                </c:pt>
                <c:pt idx="115" formatCode="0.00">
                  <c:v>0.115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  <c:pt idx="29" formatCode="#,##0.00_ ">
                  <c:v>0.4</c:v>
                </c:pt>
                <c:pt idx="30">
                  <c:v>0.24</c:v>
                </c:pt>
                <c:pt idx="31">
                  <c:v>0.12</c:v>
                </c:pt>
                <c:pt idx="32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  <c:pt idx="29" formatCode="#,##0.00_ ">
                  <c:v>0.34</c:v>
                </c:pt>
                <c:pt idx="30">
                  <c:v>0.31</c:v>
                </c:pt>
                <c:pt idx="31">
                  <c:v>0.26</c:v>
                </c:pt>
                <c:pt idx="3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0.28999999999999998</c:v>
                </c:pt>
                <c:pt idx="32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  <c:pt idx="29" formatCode="#,##0.00_ ">
                  <c:v>0.83</c:v>
                </c:pt>
                <c:pt idx="30">
                  <c:v>0.17</c:v>
                </c:pt>
                <c:pt idx="31">
                  <c:v>0</c:v>
                </c:pt>
                <c:pt idx="3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0.17</c:v>
                </c:pt>
                <c:pt idx="3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0.81833060556464821</c:v>
                </c:pt>
                <c:pt idx="1">
                  <c:v>3.4369885433715219</c:v>
                </c:pt>
                <c:pt idx="2">
                  <c:v>9.9836333878887071</c:v>
                </c:pt>
                <c:pt idx="3">
                  <c:v>9.3289689034369889</c:v>
                </c:pt>
                <c:pt idx="4">
                  <c:v>9.656301145662848</c:v>
                </c:pt>
                <c:pt idx="5">
                  <c:v>9.656301145662848</c:v>
                </c:pt>
                <c:pt idx="6">
                  <c:v>7.8559738134206221</c:v>
                </c:pt>
                <c:pt idx="7">
                  <c:v>10.801963993453354</c:v>
                </c:pt>
                <c:pt idx="8">
                  <c:v>8.1833060556464812</c:v>
                </c:pt>
                <c:pt idx="9">
                  <c:v>8.0196399345335507</c:v>
                </c:pt>
                <c:pt idx="10">
                  <c:v>7.0376432078559743</c:v>
                </c:pt>
                <c:pt idx="11">
                  <c:v>13.747954173486088</c:v>
                </c:pt>
                <c:pt idx="12">
                  <c:v>0.65466448445171854</c:v>
                </c:pt>
                <c:pt idx="13">
                  <c:v>0.81833060556464821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0.65</c:v>
                </c:pt>
                <c:pt idx="115" formatCode="0.00">
                  <c:v>0.36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0.59499999999999997</c:v>
                </c:pt>
                <c:pt idx="115" formatCode="0.00">
                  <c:v>0.23249999999999998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  <c:pt idx="29" formatCode="#,##0.00_ ">
                  <c:v>0.88</c:v>
                </c:pt>
                <c:pt idx="30">
                  <c:v>0.6</c:v>
                </c:pt>
                <c:pt idx="31">
                  <c:v>0.92</c:v>
                </c:pt>
                <c:pt idx="32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  <c:pt idx="29" formatCode="#,##0.00_ ">
                  <c:v>0.59</c:v>
                </c:pt>
                <c:pt idx="30">
                  <c:v>0.63</c:v>
                </c:pt>
                <c:pt idx="31">
                  <c:v>0.57999999999999996</c:v>
                </c:pt>
                <c:pt idx="32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1.29</c:v>
                </c:pt>
                <c:pt idx="32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0.5</c:v>
                </c:pt>
                <c:pt idx="3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0.67</c:v>
                </c:pt>
                <c:pt idx="3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  <c:pt idx="29" formatCode="#,##0.00_ ">
                  <c:v>7</c:v>
                </c:pt>
                <c:pt idx="30">
                  <c:v>3</c:v>
                </c:pt>
                <c:pt idx="31">
                  <c:v>3.5</c:v>
                </c:pt>
                <c:pt idx="3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119788805568993"/>
          <c:y val="0.1841049731593529"/>
          <c:w val="0.26435740414702158"/>
          <c:h val="0.39764150005744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1.0638297872340425</c:v>
                </c:pt>
                <c:pt idx="1">
                  <c:v>20.212765957446805</c:v>
                </c:pt>
                <c:pt idx="2">
                  <c:v>47.872340425531917</c:v>
                </c:pt>
                <c:pt idx="3">
                  <c:v>13.120567375886525</c:v>
                </c:pt>
                <c:pt idx="4">
                  <c:v>3.1914893617021276</c:v>
                </c:pt>
                <c:pt idx="5">
                  <c:v>3.9007092198581561</c:v>
                </c:pt>
                <c:pt idx="6">
                  <c:v>3.1914893617021276</c:v>
                </c:pt>
                <c:pt idx="7">
                  <c:v>2.1276595744680851</c:v>
                </c:pt>
                <c:pt idx="8">
                  <c:v>2.1276595744680851</c:v>
                </c:pt>
                <c:pt idx="9">
                  <c:v>0.70921985815602839</c:v>
                </c:pt>
                <c:pt idx="10">
                  <c:v>0.70921985815602839</c:v>
                </c:pt>
                <c:pt idx="11">
                  <c:v>1.4184397163120568</c:v>
                </c:pt>
                <c:pt idx="12">
                  <c:v>0</c:v>
                </c:pt>
                <c:pt idx="13">
                  <c:v>0.3546099290780142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1.5</c:v>
                </c:pt>
                <c:pt idx="115" formatCode="0.00">
                  <c:v>0.79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1.9925000000000002</c:v>
                </c:pt>
                <c:pt idx="115" formatCode="0.00">
                  <c:v>0.80749999999999988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  <c:pt idx="29" formatCode="#,##0.00_ ">
                  <c:v>2.08</c:v>
                </c:pt>
                <c:pt idx="30">
                  <c:v>1.84</c:v>
                </c:pt>
                <c:pt idx="31">
                  <c:v>2</c:v>
                </c:pt>
                <c:pt idx="32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 formatCode="#,##0.00_ 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  <c:pt idx="29" formatCode="#,##0.00_ ">
                  <c:v>2.86</c:v>
                </c:pt>
                <c:pt idx="30">
                  <c:v>5</c:v>
                </c:pt>
                <c:pt idx="31">
                  <c:v>5</c:v>
                </c:pt>
                <c:pt idx="32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  <c:pt idx="29" formatCode="#,##0.00_ ">
                  <c:v>1.33</c:v>
                </c:pt>
                <c:pt idx="30">
                  <c:v>1</c:v>
                </c:pt>
                <c:pt idx="31">
                  <c:v>1</c:v>
                </c:pt>
                <c:pt idx="32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  <c:pt idx="29" formatCode="#,##0.00_ ">
                  <c:v>1.17</c:v>
                </c:pt>
                <c:pt idx="30">
                  <c:v>0.83</c:v>
                </c:pt>
                <c:pt idx="31">
                  <c:v>0.67</c:v>
                </c:pt>
                <c:pt idx="3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8.5</c:v>
                </c:pt>
                <c:pt idx="30">
                  <c:v>0</c:v>
                </c:pt>
                <c:pt idx="31">
                  <c:v>2.5</c:v>
                </c:pt>
                <c:pt idx="3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0.16666666666666669</c:v>
                </c:pt>
                <c:pt idx="1">
                  <c:v>2</c:v>
                </c:pt>
                <c:pt idx="2">
                  <c:v>7.8333333333333339</c:v>
                </c:pt>
                <c:pt idx="3">
                  <c:v>10.833333333333334</c:v>
                </c:pt>
                <c:pt idx="4">
                  <c:v>13.833333333333334</c:v>
                </c:pt>
                <c:pt idx="5">
                  <c:v>19</c:v>
                </c:pt>
                <c:pt idx="6">
                  <c:v>17.166666666666668</c:v>
                </c:pt>
                <c:pt idx="7">
                  <c:v>10</c:v>
                </c:pt>
                <c:pt idx="8">
                  <c:v>7.5</c:v>
                </c:pt>
                <c:pt idx="9">
                  <c:v>4</c:v>
                </c:pt>
                <c:pt idx="10">
                  <c:v>3.5000000000000004</c:v>
                </c:pt>
                <c:pt idx="11">
                  <c:v>3.3333333333333335</c:v>
                </c:pt>
                <c:pt idx="12">
                  <c:v>0</c:v>
                </c:pt>
                <c:pt idx="13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0.33999999999999997</c:v>
                </c:pt>
                <c:pt idx="115" formatCode="0.00">
                  <c:v>0.2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0.34750000000000003</c:v>
                </c:pt>
                <c:pt idx="115" formatCode="0.00">
                  <c:v>0.14250000000000002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  <c:pt idx="29" formatCode="#,##0.00_ ">
                  <c:v>0.2</c:v>
                </c:pt>
                <c:pt idx="30">
                  <c:v>0.36</c:v>
                </c:pt>
                <c:pt idx="31">
                  <c:v>0.44</c:v>
                </c:pt>
                <c:pt idx="32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  <c:pt idx="29" formatCode="#,##0.00_ ">
                  <c:v>0.33</c:v>
                </c:pt>
                <c:pt idx="30">
                  <c:v>0.34</c:v>
                </c:pt>
                <c:pt idx="31">
                  <c:v>0.34</c:v>
                </c:pt>
                <c:pt idx="32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  <c:pt idx="29" formatCode="#,##0.00_ ">
                  <c:v>0.56999999999999995</c:v>
                </c:pt>
                <c:pt idx="30">
                  <c:v>0.56999999999999995</c:v>
                </c:pt>
                <c:pt idx="31">
                  <c:v>0.71</c:v>
                </c:pt>
                <c:pt idx="32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0.33</c:v>
                </c:pt>
                <c:pt idx="32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0.33</c:v>
                </c:pt>
                <c:pt idx="3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18.303571428571427</c:v>
                </c:pt>
                <c:pt idx="2">
                  <c:v>65.625</c:v>
                </c:pt>
                <c:pt idx="3">
                  <c:v>10.714285714285714</c:v>
                </c:pt>
                <c:pt idx="4">
                  <c:v>2.2321428571428572</c:v>
                </c:pt>
                <c:pt idx="5">
                  <c:v>1.7857142857142856</c:v>
                </c:pt>
                <c:pt idx="6">
                  <c:v>1.3392857142857142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0.37</c:v>
                </c:pt>
                <c:pt idx="115" formatCode="0.00">
                  <c:v>0.12000000000000001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1.7925</c:v>
                </c:pt>
                <c:pt idx="115" formatCode="0.00">
                  <c:v>0.61499999999999999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  <c:pt idx="29" formatCode="#,##0.00_ ">
                  <c:v>0.24</c:v>
                </c:pt>
                <c:pt idx="30">
                  <c:v>0.28000000000000003</c:v>
                </c:pt>
                <c:pt idx="31">
                  <c:v>0.2</c:v>
                </c:pt>
                <c:pt idx="32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 formatCode="#,##0.00_ ">
                  <c:v>1.63</c:v>
                </c:pt>
                <c:pt idx="30">
                  <c:v>1.92</c:v>
                </c:pt>
                <c:pt idx="31">
                  <c:v>1.69</c:v>
                </c:pt>
                <c:pt idx="32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  <c:pt idx="29" formatCode="#,##0.00_ ">
                  <c:v>0.28999999999999998</c:v>
                </c:pt>
                <c:pt idx="30">
                  <c:v>0.14000000000000001</c:v>
                </c:pt>
                <c:pt idx="31">
                  <c:v>0.28999999999999998</c:v>
                </c:pt>
                <c:pt idx="32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 formatCode="#,##0.00_ ">
                  <c:v>0.5</c:v>
                </c:pt>
                <c:pt idx="30">
                  <c:v>0.67</c:v>
                </c:pt>
                <c:pt idx="31">
                  <c:v>0.33</c:v>
                </c:pt>
                <c:pt idx="3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</c:v>
                </c:pt>
                <c:pt idx="32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1.0309278350515463</c:v>
                </c:pt>
                <c:pt idx="1">
                  <c:v>29.896907216494846</c:v>
                </c:pt>
                <c:pt idx="2">
                  <c:v>39.175257731958766</c:v>
                </c:pt>
                <c:pt idx="3">
                  <c:v>11.340206185567011</c:v>
                </c:pt>
                <c:pt idx="4">
                  <c:v>6.1855670103092786</c:v>
                </c:pt>
                <c:pt idx="5">
                  <c:v>3.608247422680412</c:v>
                </c:pt>
                <c:pt idx="6">
                  <c:v>4.1237113402061851</c:v>
                </c:pt>
                <c:pt idx="7">
                  <c:v>2.0618556701030926</c:v>
                </c:pt>
                <c:pt idx="8">
                  <c:v>1.0309278350515463</c:v>
                </c:pt>
                <c:pt idx="9">
                  <c:v>0.51546391752577314</c:v>
                </c:pt>
                <c:pt idx="10">
                  <c:v>0</c:v>
                </c:pt>
                <c:pt idx="11">
                  <c:v>1.0309278350515463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0.04</c:v>
                </c:pt>
                <c:pt idx="115" formatCode="0.00">
                  <c:v>0.02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5.5E-2</c:v>
                </c:pt>
                <c:pt idx="115" formatCode="0.00">
                  <c:v>2.2499999999999999E-2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 formatCode="#,##0.00_ ">
                  <c:v>0.04</c:v>
                </c:pt>
                <c:pt idx="30">
                  <c:v>0.08</c:v>
                </c:pt>
                <c:pt idx="31">
                  <c:v>0.08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  <c:pt idx="29" formatCode="#,##0.00_ ">
                  <c:v>0.05</c:v>
                </c:pt>
                <c:pt idx="30">
                  <c:v>0.04</c:v>
                </c:pt>
                <c:pt idx="31">
                  <c:v>0.05</c:v>
                </c:pt>
                <c:pt idx="32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0.17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0.17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2.1739130434782608</c:v>
                </c:pt>
                <c:pt idx="2">
                  <c:v>6.5217391304347823</c:v>
                </c:pt>
                <c:pt idx="3">
                  <c:v>6.5217391304347823</c:v>
                </c:pt>
                <c:pt idx="4">
                  <c:v>17.391304347826086</c:v>
                </c:pt>
                <c:pt idx="5">
                  <c:v>23.913043478260871</c:v>
                </c:pt>
                <c:pt idx="6">
                  <c:v>19.565217391304348</c:v>
                </c:pt>
                <c:pt idx="7">
                  <c:v>13.043478260869565</c:v>
                </c:pt>
                <c:pt idx="8">
                  <c:v>4.3478260869565215</c:v>
                </c:pt>
                <c:pt idx="9">
                  <c:v>0</c:v>
                </c:pt>
                <c:pt idx="10">
                  <c:v>2.1739130434782608</c:v>
                </c:pt>
                <c:pt idx="11">
                  <c:v>4.3478260869565215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5.5E-2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1.2500000000000001E-2</c:v>
                </c:pt>
                <c:pt idx="115" formatCode="0.00">
                  <c:v>0.01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0.22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0.01</c:v>
                </c:pt>
                <c:pt idx="31">
                  <c:v>0.02</c:v>
                </c:pt>
                <c:pt idx="32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40</c:v>
                </c:pt>
                <c:pt idx="16">
                  <c:v>0</c:v>
                </c:pt>
                <c:pt idx="17">
                  <c:v>20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3.3075000000000001</c:v>
                </c:pt>
                <c:pt idx="115" formatCode="0.00">
                  <c:v>1.2224999999999999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0.86749999999999994</c:v>
                </c:pt>
                <c:pt idx="115" formatCode="0.00">
                  <c:v>0.38250000000000001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  <c:pt idx="29" formatCode="#,##0.00_ ">
                  <c:v>2.56</c:v>
                </c:pt>
                <c:pt idx="30">
                  <c:v>3.67</c:v>
                </c:pt>
                <c:pt idx="31">
                  <c:v>2.11</c:v>
                </c:pt>
                <c:pt idx="32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 formatCode="#,##0.00_ ">
                  <c:v>0.83</c:v>
                </c:pt>
                <c:pt idx="30">
                  <c:v>0.9</c:v>
                </c:pt>
                <c:pt idx="31">
                  <c:v>0.86</c:v>
                </c:pt>
                <c:pt idx="3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1.5</c:v>
                </c:pt>
                <c:pt idx="3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 formatCode="#,##0.00_ 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  <c:pt idx="29" formatCode="#,##0.00_ ">
                  <c:v>2.67</c:v>
                </c:pt>
                <c:pt idx="30">
                  <c:v>6</c:v>
                </c:pt>
                <c:pt idx="31">
                  <c:v>2</c:v>
                </c:pt>
                <c:pt idx="32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  <c:pt idx="29" formatCode="#,##0.00_ ">
                  <c:v>10</c:v>
                </c:pt>
                <c:pt idx="30">
                  <c:v>9</c:v>
                </c:pt>
                <c:pt idx="31">
                  <c:v>6</c:v>
                </c:pt>
                <c:pt idx="3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0.30721966205837176</c:v>
                </c:pt>
                <c:pt idx="1">
                  <c:v>0.69124423963133641</c:v>
                </c:pt>
                <c:pt idx="2">
                  <c:v>3.8402457757296471</c:v>
                </c:pt>
                <c:pt idx="3">
                  <c:v>3.1490015360983099</c:v>
                </c:pt>
                <c:pt idx="4">
                  <c:v>4.9923195084485412</c:v>
                </c:pt>
                <c:pt idx="5">
                  <c:v>4.838709677419355</c:v>
                </c:pt>
                <c:pt idx="6">
                  <c:v>3.5330261136712746</c:v>
                </c:pt>
                <c:pt idx="7">
                  <c:v>2.9953917050691241</c:v>
                </c:pt>
                <c:pt idx="8">
                  <c:v>2.4577572964669741</c:v>
                </c:pt>
                <c:pt idx="9">
                  <c:v>2.9185867895545314</c:v>
                </c:pt>
                <c:pt idx="10">
                  <c:v>2.6113671274961598</c:v>
                </c:pt>
                <c:pt idx="11">
                  <c:v>6.6820276497695854</c:v>
                </c:pt>
                <c:pt idx="12">
                  <c:v>2.2273425499231951</c:v>
                </c:pt>
                <c:pt idx="13">
                  <c:v>7.1428571428571423</c:v>
                </c:pt>
                <c:pt idx="14">
                  <c:v>14.285714285714285</c:v>
                </c:pt>
                <c:pt idx="15">
                  <c:v>12.288786482334869</c:v>
                </c:pt>
                <c:pt idx="16">
                  <c:v>8.2949308755760374</c:v>
                </c:pt>
                <c:pt idx="17">
                  <c:v>9.6006144393241168</c:v>
                </c:pt>
                <c:pt idx="18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1.7500000000000002E-2</c:v>
                </c:pt>
                <c:pt idx="115" formatCode="0.00">
                  <c:v>7.4999999999999997E-3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 formatCode="#,##0.00_ ">
                  <c:v>0.01</c:v>
                </c:pt>
                <c:pt idx="30">
                  <c:v>0.02</c:v>
                </c:pt>
                <c:pt idx="31">
                  <c:v>0.02</c:v>
                </c:pt>
                <c:pt idx="32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7.0000000000000007E-2</c:v>
                </c:pt>
                <c:pt idx="115" formatCode="0.00">
                  <c:v>7.0000000000000007E-2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6.7500000000000004E-2</c:v>
                </c:pt>
                <c:pt idx="115" formatCode="0.00">
                  <c:v>2.75E-2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 formatCode="#,##0.00_ ">
                  <c:v>7.0000000000000007E-2</c:v>
                </c:pt>
                <c:pt idx="30">
                  <c:v>0.09</c:v>
                </c:pt>
                <c:pt idx="31">
                  <c:v>0.05</c:v>
                </c:pt>
                <c:pt idx="32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5.8823529411764701</c:v>
                </c:pt>
                <c:pt idx="1">
                  <c:v>0</c:v>
                </c:pt>
                <c:pt idx="2">
                  <c:v>5.8823529411764701</c:v>
                </c:pt>
                <c:pt idx="3">
                  <c:v>0</c:v>
                </c:pt>
                <c:pt idx="4">
                  <c:v>11.76470588235294</c:v>
                </c:pt>
                <c:pt idx="5">
                  <c:v>0</c:v>
                </c:pt>
                <c:pt idx="6">
                  <c:v>5.8823529411764701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11.76470588235294</c:v>
                </c:pt>
                <c:pt idx="11">
                  <c:v>5.8823529411764701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52.941176470588239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0.92999999999999994</c:v>
                </c:pt>
                <c:pt idx="115" formatCode="0.00">
                  <c:v>0.59749999999999992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0.14000000000000001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 formatCode="#,##0.00_ 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30.434782608695656</c:v>
                </c:pt>
                <c:pt idx="2">
                  <c:v>21.739130434782609</c:v>
                </c:pt>
                <c:pt idx="3">
                  <c:v>30.434782608695656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4.3478260869565215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4.3478260869565215</c:v>
                </c:pt>
                <c:pt idx="14">
                  <c:v>0</c:v>
                </c:pt>
                <c:pt idx="15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7.4999999999999997E-3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1.2500000000000001E-2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  <c:pt idx="29" formatCode="#,##0.00_ 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4.1100000000000003</c:v>
                </c:pt>
                <c:pt idx="115" formatCode="0.00">
                  <c:v>1.9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4.9124999999999996</c:v>
                </c:pt>
                <c:pt idx="115" formatCode="0.00">
                  <c:v>1.7625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168</c:v>
                </c:pt>
                <c:pt idx="47">
                  <c:v>177</c:v>
                </c:pt>
                <c:pt idx="48">
                  <c:v>177</c:v>
                </c:pt>
                <c:pt idx="49">
                  <c:v>164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43</c:v>
                </c:pt>
                <c:pt idx="47">
                  <c:v>39</c:v>
                </c:pt>
                <c:pt idx="48">
                  <c:v>42</c:v>
                </c:pt>
                <c:pt idx="49">
                  <c:v>25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96</c:v>
                </c:pt>
                <c:pt idx="47">
                  <c:v>103</c:v>
                </c:pt>
                <c:pt idx="48">
                  <c:v>121</c:v>
                </c:pt>
                <c:pt idx="49">
                  <c:v>69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17</c:v>
                </c:pt>
                <c:pt idx="30">
                  <c:v>13</c:v>
                </c:pt>
                <c:pt idx="31">
                  <c:v>10</c:v>
                </c:pt>
                <c:pt idx="32">
                  <c:v>16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36</c:v>
                </c:pt>
                <c:pt idx="30">
                  <c:v>53</c:v>
                </c:pt>
                <c:pt idx="31">
                  <c:v>20</c:v>
                </c:pt>
                <c:pt idx="32">
                  <c:v>27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22</c:v>
                </c:pt>
                <c:pt idx="30">
                  <c:v>15</c:v>
                </c:pt>
                <c:pt idx="31">
                  <c:v>23</c:v>
                </c:pt>
                <c:pt idx="32">
                  <c:v>13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52</c:v>
                </c:pt>
                <c:pt idx="30">
                  <c:v>46</c:v>
                </c:pt>
                <c:pt idx="31">
                  <c:v>50</c:v>
                </c:pt>
                <c:pt idx="32">
                  <c:v>29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4273875099603031"/>
          <c:y val="0.2033774326517071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11</c:v>
                </c:pt>
                <c:pt idx="32">
                  <c:v>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7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23</c:v>
                </c:pt>
                <c:pt idx="30">
                  <c:v>33</c:v>
                </c:pt>
                <c:pt idx="31">
                  <c:v>19</c:v>
                </c:pt>
                <c:pt idx="32">
                  <c:v>25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17</c:v>
                </c:pt>
                <c:pt idx="30">
                  <c:v>44</c:v>
                </c:pt>
                <c:pt idx="31">
                  <c:v>49</c:v>
                </c:pt>
                <c:pt idx="32">
                  <c:v>38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46</c:v>
                </c:pt>
                <c:pt idx="30">
                  <c:v>38</c:v>
                </c:pt>
                <c:pt idx="31">
                  <c:v>38</c:v>
                </c:pt>
                <c:pt idx="32">
                  <c:v>27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14</c:v>
                </c:pt>
                <c:pt idx="30">
                  <c:v>20</c:v>
                </c:pt>
                <c:pt idx="31">
                  <c:v>11</c:v>
                </c:pt>
                <c:pt idx="32">
                  <c:v>12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16</c:v>
                </c:pt>
                <c:pt idx="30">
                  <c:v>7</c:v>
                </c:pt>
                <c:pt idx="31">
                  <c:v>3</c:v>
                </c:pt>
                <c:pt idx="32">
                  <c:v>5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6</c:v>
                </c:pt>
                <c:pt idx="31">
                  <c:v>10</c:v>
                </c:pt>
                <c:pt idx="32">
                  <c:v>16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18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10</c:v>
                </c:pt>
                <c:pt idx="30">
                  <c:v>9</c:v>
                </c:pt>
                <c:pt idx="31">
                  <c:v>22</c:v>
                </c:pt>
                <c:pt idx="32">
                  <c:v>19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13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25</c:v>
                </c:pt>
                <c:pt idx="30">
                  <c:v>25</c:v>
                </c:pt>
                <c:pt idx="31">
                  <c:v>18</c:v>
                </c:pt>
                <c:pt idx="32">
                  <c:v>13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  <c:pt idx="29" formatCode="#,##0.00_ ">
                  <c:v>14.13</c:v>
                </c:pt>
                <c:pt idx="30">
                  <c:v>12.73</c:v>
                </c:pt>
                <c:pt idx="31">
                  <c:v>10.42</c:v>
                </c:pt>
                <c:pt idx="32">
                  <c:v>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 formatCode="#,##0.00_ 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  <c:pt idx="29" formatCode="#,##0.00_ ">
                  <c:v>9</c:v>
                </c:pt>
                <c:pt idx="30">
                  <c:v>7.4</c:v>
                </c:pt>
                <c:pt idx="31">
                  <c:v>6.6</c:v>
                </c:pt>
                <c:pt idx="32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  <c:pt idx="29" formatCode="#,##0.00_ ">
                  <c:v>16.920000000000002</c:v>
                </c:pt>
                <c:pt idx="30">
                  <c:v>16.23</c:v>
                </c:pt>
                <c:pt idx="31">
                  <c:v>13.46</c:v>
                </c:pt>
                <c:pt idx="32">
                  <c:v>8.5399999999999991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  <c:pt idx="29" formatCode="#,##0.00_ ">
                  <c:v>9.3000000000000007</c:v>
                </c:pt>
                <c:pt idx="30">
                  <c:v>8.9</c:v>
                </c:pt>
                <c:pt idx="31">
                  <c:v>7.8</c:v>
                </c:pt>
                <c:pt idx="32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  <c:pt idx="29" formatCode="#,##0.00_ ">
                  <c:v>19.920000000000002</c:v>
                </c:pt>
                <c:pt idx="30">
                  <c:v>16.920000000000002</c:v>
                </c:pt>
                <c:pt idx="31">
                  <c:v>13</c:v>
                </c:pt>
                <c:pt idx="32">
                  <c:v>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  <c:pt idx="29" formatCode="#,##0.00_ ">
                  <c:v>15.5</c:v>
                </c:pt>
                <c:pt idx="30">
                  <c:v>13</c:v>
                </c:pt>
                <c:pt idx="31">
                  <c:v>9.5</c:v>
                </c:pt>
                <c:pt idx="32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  <c:pt idx="29" formatCode="#,##0.00_ ">
                  <c:v>2.67</c:v>
                </c:pt>
                <c:pt idx="30">
                  <c:v>2.33</c:v>
                </c:pt>
                <c:pt idx="31">
                  <c:v>2.67</c:v>
                </c:pt>
                <c:pt idx="32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29</c:v>
                </c:pt>
                <c:pt idx="31">
                  <c:v>17</c:v>
                </c:pt>
                <c:pt idx="32">
                  <c:v>19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26</c:v>
                </c:pt>
                <c:pt idx="30">
                  <c:v>34</c:v>
                </c:pt>
                <c:pt idx="31">
                  <c:v>27</c:v>
                </c:pt>
                <c:pt idx="32">
                  <c:v>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18</c:v>
                </c:pt>
                <c:pt idx="30">
                  <c:v>14</c:v>
                </c:pt>
                <c:pt idx="31">
                  <c:v>20</c:v>
                </c:pt>
                <c:pt idx="32">
                  <c:v>12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16</c:v>
                </c:pt>
                <c:pt idx="30">
                  <c:v>16</c:v>
                </c:pt>
                <c:pt idx="31">
                  <c:v>10</c:v>
                </c:pt>
                <c:pt idx="32">
                  <c:v>12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30</c:v>
                </c:pt>
                <c:pt idx="30">
                  <c:v>16</c:v>
                </c:pt>
                <c:pt idx="31">
                  <c:v>12</c:v>
                </c:pt>
                <c:pt idx="32">
                  <c:v>19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79</c:v>
                </c:pt>
                <c:pt idx="30">
                  <c:v>50</c:v>
                </c:pt>
                <c:pt idx="31">
                  <c:v>30</c:v>
                </c:pt>
                <c:pt idx="32">
                  <c:v>23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63</c:v>
                </c:pt>
                <c:pt idx="30">
                  <c:v>50</c:v>
                </c:pt>
                <c:pt idx="31">
                  <c:v>41</c:v>
                </c:pt>
                <c:pt idx="32">
                  <c:v>36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75</c:v>
                </c:pt>
                <c:pt idx="30">
                  <c:v>51</c:v>
                </c:pt>
                <c:pt idx="31">
                  <c:v>36</c:v>
                </c:pt>
                <c:pt idx="32">
                  <c:v>47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69</c:v>
                </c:pt>
                <c:pt idx="30">
                  <c:v>69</c:v>
                </c:pt>
                <c:pt idx="31">
                  <c:v>52</c:v>
                </c:pt>
                <c:pt idx="32">
                  <c:v>46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230</c:v>
                </c:pt>
                <c:pt idx="30">
                  <c:v>244</c:v>
                </c:pt>
                <c:pt idx="31">
                  <c:v>224</c:v>
                </c:pt>
                <c:pt idx="32">
                  <c:v>156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15.625</c:v>
                </c:pt>
                <c:pt idx="115" formatCode="0.00">
                  <c:v>4.71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3.7949999999999999</c:v>
                </c:pt>
                <c:pt idx="115" formatCode="0.00">
                  <c:v>3.1074999999999999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636</c:v>
                </c:pt>
                <c:pt idx="30">
                  <c:v>573</c:v>
                </c:pt>
                <c:pt idx="31">
                  <c:v>469</c:v>
                </c:pt>
                <c:pt idx="32">
                  <c:v>379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chart" Target="../charts/chart94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5325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5325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53255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53256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53257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53258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53259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53260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53261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53262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53263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53264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53265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53266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53267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53268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53269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53270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7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7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7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7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9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9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2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0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0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0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0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0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0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0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0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0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0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1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1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1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1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1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1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1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1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1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1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2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2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2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2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2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2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2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32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53328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25162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>
            <v>168</v>
          </cell>
          <cell r="FF25">
            <v>177</v>
          </cell>
          <cell r="FG25">
            <v>177</v>
          </cell>
          <cell r="FH25">
            <v>164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1370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>
            <v>43</v>
          </cell>
          <cell r="FF82">
            <v>39</v>
          </cell>
          <cell r="FG82">
            <v>42</v>
          </cell>
          <cell r="FH82">
            <v>25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>
            <v>17</v>
          </cell>
          <cell r="AF140">
            <v>13</v>
          </cell>
          <cell r="AG140">
            <v>10</v>
          </cell>
          <cell r="AH140">
            <v>16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327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>
            <v>36</v>
          </cell>
          <cell r="AF197">
            <v>53</v>
          </cell>
          <cell r="AG197">
            <v>20</v>
          </cell>
          <cell r="AH197">
            <v>27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1610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4195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>
            <v>96</v>
          </cell>
          <cell r="FF253">
            <v>103</v>
          </cell>
          <cell r="FG253">
            <v>121</v>
          </cell>
          <cell r="FH253">
            <v>69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>
            <v>10</v>
          </cell>
          <cell r="AF311">
            <v>6</v>
          </cell>
          <cell r="AG311">
            <v>3</v>
          </cell>
          <cell r="AH311">
            <v>3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611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>
            <v>22</v>
          </cell>
          <cell r="AF368">
            <v>15</v>
          </cell>
          <cell r="AG368">
            <v>23</v>
          </cell>
          <cell r="AH368">
            <v>13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282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>
            <v>52</v>
          </cell>
          <cell r="AF425">
            <v>46</v>
          </cell>
          <cell r="AG425">
            <v>50</v>
          </cell>
          <cell r="AH425">
            <v>29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600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>
            <v>5</v>
          </cell>
          <cell r="AF482">
            <v>9</v>
          </cell>
          <cell r="AG482">
            <v>11</v>
          </cell>
          <cell r="AH482">
            <v>9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224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>
            <v>6</v>
          </cell>
          <cell r="AF539">
            <v>7</v>
          </cell>
          <cell r="AG539">
            <v>5</v>
          </cell>
          <cell r="AH539">
            <v>7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194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>
            <v>1</v>
          </cell>
          <cell r="AF596">
            <v>2</v>
          </cell>
          <cell r="AG596">
            <v>2</v>
          </cell>
          <cell r="AH596">
            <v>0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46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2</v>
          </cell>
          <cell r="AH653">
            <v>0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10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>
            <v>23</v>
          </cell>
          <cell r="AF710">
            <v>33</v>
          </cell>
          <cell r="AG710">
            <v>19</v>
          </cell>
          <cell r="AH710">
            <v>25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1302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>
            <v>0</v>
          </cell>
          <cell r="AF824">
            <v>1</v>
          </cell>
          <cell r="AG824">
            <v>1</v>
          </cell>
          <cell r="AH824">
            <v>1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17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>
            <v>1</v>
          </cell>
          <cell r="AF881">
            <v>0</v>
          </cell>
          <cell r="AG881">
            <v>0</v>
          </cell>
          <cell r="AH881">
            <v>0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23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>
            <v>636</v>
          </cell>
          <cell r="AF1052">
            <v>573</v>
          </cell>
          <cell r="AG1052">
            <v>469</v>
          </cell>
          <cell r="AH1052">
            <v>379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7205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>
            <v>168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3</v>
          </cell>
          <cell r="I31">
            <v>6</v>
          </cell>
          <cell r="J31">
            <v>7</v>
          </cell>
          <cell r="K31">
            <v>11</v>
          </cell>
          <cell r="L31">
            <v>9</v>
          </cell>
          <cell r="M31">
            <v>9</v>
          </cell>
          <cell r="N31">
            <v>10</v>
          </cell>
          <cell r="O31">
            <v>14</v>
          </cell>
          <cell r="P31">
            <v>16</v>
          </cell>
          <cell r="Q31">
            <v>11</v>
          </cell>
          <cell r="R31">
            <v>18</v>
          </cell>
          <cell r="S31">
            <v>10</v>
          </cell>
          <cell r="T31">
            <v>10</v>
          </cell>
          <cell r="U31">
            <v>12</v>
          </cell>
          <cell r="V31">
            <v>6</v>
          </cell>
          <cell r="W31">
            <v>7</v>
          </cell>
        </row>
        <row r="32">
          <cell r="C32">
            <v>177</v>
          </cell>
          <cell r="D32">
            <v>1</v>
          </cell>
          <cell r="E32">
            <v>3</v>
          </cell>
          <cell r="F32">
            <v>6</v>
          </cell>
          <cell r="G32">
            <v>4</v>
          </cell>
          <cell r="H32">
            <v>13</v>
          </cell>
          <cell r="I32">
            <v>21</v>
          </cell>
          <cell r="J32">
            <v>12</v>
          </cell>
          <cell r="K32">
            <v>10</v>
          </cell>
          <cell r="L32">
            <v>6</v>
          </cell>
          <cell r="M32">
            <v>5</v>
          </cell>
          <cell r="N32">
            <v>5</v>
          </cell>
          <cell r="O32">
            <v>20</v>
          </cell>
          <cell r="P32">
            <v>7</v>
          </cell>
          <cell r="Q32">
            <v>6</v>
          </cell>
          <cell r="R32">
            <v>13</v>
          </cell>
          <cell r="S32">
            <v>9</v>
          </cell>
          <cell r="T32">
            <v>11</v>
          </cell>
          <cell r="U32">
            <v>12</v>
          </cell>
          <cell r="V32">
            <v>4</v>
          </cell>
          <cell r="W32">
            <v>9</v>
          </cell>
        </row>
        <row r="33">
          <cell r="C33">
            <v>177</v>
          </cell>
          <cell r="D33">
            <v>1</v>
          </cell>
          <cell r="E33">
            <v>3</v>
          </cell>
          <cell r="F33">
            <v>12</v>
          </cell>
          <cell r="G33">
            <v>14</v>
          </cell>
          <cell r="H33">
            <v>7</v>
          </cell>
          <cell r="I33">
            <v>16</v>
          </cell>
          <cell r="J33">
            <v>14</v>
          </cell>
          <cell r="K33">
            <v>8</v>
          </cell>
          <cell r="L33">
            <v>5</v>
          </cell>
          <cell r="M33">
            <v>7</v>
          </cell>
          <cell r="N33">
            <v>4</v>
          </cell>
          <cell r="O33">
            <v>11</v>
          </cell>
          <cell r="P33">
            <v>3</v>
          </cell>
          <cell r="Q33">
            <v>10</v>
          </cell>
          <cell r="R33">
            <v>12</v>
          </cell>
          <cell r="S33">
            <v>22</v>
          </cell>
          <cell r="T33">
            <v>10</v>
          </cell>
          <cell r="U33">
            <v>8</v>
          </cell>
          <cell r="V33">
            <v>5</v>
          </cell>
          <cell r="W33">
            <v>5</v>
          </cell>
        </row>
        <row r="34">
          <cell r="C34">
            <v>164</v>
          </cell>
          <cell r="D34">
            <v>1</v>
          </cell>
          <cell r="E34">
            <v>3</v>
          </cell>
          <cell r="F34">
            <v>5</v>
          </cell>
          <cell r="G34">
            <v>15</v>
          </cell>
          <cell r="H34">
            <v>7</v>
          </cell>
          <cell r="I34">
            <v>11</v>
          </cell>
          <cell r="J34">
            <v>12</v>
          </cell>
          <cell r="K34">
            <v>3</v>
          </cell>
          <cell r="L34">
            <v>7</v>
          </cell>
          <cell r="M34">
            <v>5</v>
          </cell>
          <cell r="N34">
            <v>0</v>
          </cell>
          <cell r="O34">
            <v>12</v>
          </cell>
          <cell r="P34">
            <v>5</v>
          </cell>
          <cell r="Q34">
            <v>16</v>
          </cell>
          <cell r="R34">
            <v>17</v>
          </cell>
          <cell r="S34">
            <v>19</v>
          </cell>
          <cell r="T34">
            <v>13</v>
          </cell>
          <cell r="U34">
            <v>3</v>
          </cell>
          <cell r="V34">
            <v>6</v>
          </cell>
          <cell r="W34">
            <v>4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>
            <v>636</v>
          </cell>
          <cell r="D31">
            <v>22</v>
          </cell>
          <cell r="E31">
            <v>8</v>
          </cell>
          <cell r="F31">
            <v>12</v>
          </cell>
          <cell r="G31">
            <v>7</v>
          </cell>
          <cell r="H31">
            <v>4</v>
          </cell>
          <cell r="I31">
            <v>3</v>
          </cell>
          <cell r="J31">
            <v>2</v>
          </cell>
          <cell r="K31">
            <v>4</v>
          </cell>
          <cell r="L31">
            <v>6</v>
          </cell>
          <cell r="M31">
            <v>6</v>
          </cell>
          <cell r="N31">
            <v>0</v>
          </cell>
          <cell r="O31">
            <v>16</v>
          </cell>
          <cell r="P31">
            <v>30</v>
          </cell>
          <cell r="Q31">
            <v>79</v>
          </cell>
          <cell r="R31">
            <v>63</v>
          </cell>
          <cell r="S31">
            <v>75</v>
          </cell>
          <cell r="T31">
            <v>69</v>
          </cell>
          <cell r="U31">
            <v>53</v>
          </cell>
          <cell r="V31">
            <v>86</v>
          </cell>
          <cell r="W31">
            <v>91</v>
          </cell>
        </row>
        <row r="32">
          <cell r="C32">
            <v>573</v>
          </cell>
          <cell r="D32">
            <v>10</v>
          </cell>
          <cell r="E32">
            <v>19</v>
          </cell>
          <cell r="F32">
            <v>18</v>
          </cell>
          <cell r="G32">
            <v>5</v>
          </cell>
          <cell r="H32">
            <v>7</v>
          </cell>
          <cell r="I32">
            <v>4</v>
          </cell>
          <cell r="J32">
            <v>0</v>
          </cell>
          <cell r="K32">
            <v>1</v>
          </cell>
          <cell r="L32">
            <v>4</v>
          </cell>
          <cell r="M32">
            <v>5</v>
          </cell>
          <cell r="N32">
            <v>4</v>
          </cell>
          <cell r="O32">
            <v>16</v>
          </cell>
          <cell r="P32">
            <v>16</v>
          </cell>
          <cell r="Q32">
            <v>50</v>
          </cell>
          <cell r="R32">
            <v>50</v>
          </cell>
          <cell r="S32">
            <v>51</v>
          </cell>
          <cell r="T32">
            <v>69</v>
          </cell>
          <cell r="U32">
            <v>69</v>
          </cell>
          <cell r="V32">
            <v>78</v>
          </cell>
          <cell r="W32">
            <v>97</v>
          </cell>
        </row>
        <row r="33">
          <cell r="C33">
            <v>469</v>
          </cell>
          <cell r="D33">
            <v>7</v>
          </cell>
          <cell r="E33">
            <v>10</v>
          </cell>
          <cell r="F33">
            <v>18</v>
          </cell>
          <cell r="G33">
            <v>5</v>
          </cell>
          <cell r="H33">
            <v>2</v>
          </cell>
          <cell r="I33">
            <v>2</v>
          </cell>
          <cell r="J33">
            <v>4</v>
          </cell>
          <cell r="K33">
            <v>3</v>
          </cell>
          <cell r="L33">
            <v>3</v>
          </cell>
          <cell r="M33">
            <v>7</v>
          </cell>
          <cell r="N33">
            <v>3</v>
          </cell>
          <cell r="O33">
            <v>10</v>
          </cell>
          <cell r="P33">
            <v>12</v>
          </cell>
          <cell r="Q33">
            <v>30</v>
          </cell>
          <cell r="R33">
            <v>41</v>
          </cell>
          <cell r="S33">
            <v>36</v>
          </cell>
          <cell r="T33">
            <v>52</v>
          </cell>
          <cell r="U33">
            <v>60</v>
          </cell>
          <cell r="V33">
            <v>71</v>
          </cell>
          <cell r="W33">
            <v>93</v>
          </cell>
        </row>
        <row r="34">
          <cell r="C34">
            <v>379</v>
          </cell>
          <cell r="D34">
            <v>12</v>
          </cell>
          <cell r="E34">
            <v>7</v>
          </cell>
          <cell r="F34">
            <v>5</v>
          </cell>
          <cell r="G34">
            <v>1</v>
          </cell>
          <cell r="H34">
            <v>2</v>
          </cell>
          <cell r="I34">
            <v>1</v>
          </cell>
          <cell r="J34">
            <v>4</v>
          </cell>
          <cell r="K34">
            <v>5</v>
          </cell>
          <cell r="L34">
            <v>0</v>
          </cell>
          <cell r="M34">
            <v>1</v>
          </cell>
          <cell r="N34">
            <v>2</v>
          </cell>
          <cell r="O34">
            <v>12</v>
          </cell>
          <cell r="P34">
            <v>19</v>
          </cell>
          <cell r="Q34">
            <v>23</v>
          </cell>
          <cell r="R34">
            <v>36</v>
          </cell>
          <cell r="S34">
            <v>47</v>
          </cell>
          <cell r="T34">
            <v>46</v>
          </cell>
          <cell r="U34">
            <v>40</v>
          </cell>
          <cell r="V34">
            <v>47</v>
          </cell>
          <cell r="W34">
            <v>69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43</v>
          </cell>
          <cell r="D31">
            <v>10</v>
          </cell>
          <cell r="E31">
            <v>20</v>
          </cell>
          <cell r="F31">
            <v>9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39</v>
          </cell>
          <cell r="D32">
            <v>21</v>
          </cell>
          <cell r="E32">
            <v>10</v>
          </cell>
          <cell r="F32">
            <v>4</v>
          </cell>
          <cell r="G32">
            <v>2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42</v>
          </cell>
          <cell r="D33">
            <v>13</v>
          </cell>
          <cell r="E33">
            <v>12</v>
          </cell>
          <cell r="F33">
            <v>13</v>
          </cell>
          <cell r="G33">
            <v>1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25</v>
          </cell>
          <cell r="D34">
            <v>7</v>
          </cell>
          <cell r="E34">
            <v>7</v>
          </cell>
          <cell r="F34">
            <v>4</v>
          </cell>
          <cell r="G34">
            <v>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12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13</v>
          </cell>
          <cell r="D32">
            <v>0</v>
          </cell>
          <cell r="E32">
            <v>3</v>
          </cell>
          <cell r="F32">
            <v>7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10</v>
          </cell>
          <cell r="D33">
            <v>0</v>
          </cell>
          <cell r="E33">
            <v>3</v>
          </cell>
          <cell r="F33">
            <v>6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16</v>
          </cell>
          <cell r="D34">
            <v>0</v>
          </cell>
          <cell r="E34">
            <v>1</v>
          </cell>
          <cell r="F34">
            <v>10</v>
          </cell>
          <cell r="G34">
            <v>2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>
            <v>36</v>
          </cell>
          <cell r="D31">
            <v>0</v>
          </cell>
          <cell r="E31">
            <v>1</v>
          </cell>
          <cell r="F31">
            <v>2</v>
          </cell>
          <cell r="G31">
            <v>5</v>
          </cell>
          <cell r="H31">
            <v>2</v>
          </cell>
          <cell r="I31">
            <v>7</v>
          </cell>
          <cell r="J31">
            <v>4</v>
          </cell>
          <cell r="K31">
            <v>5</v>
          </cell>
          <cell r="L31">
            <v>3</v>
          </cell>
          <cell r="M31">
            <v>0</v>
          </cell>
          <cell r="N31">
            <v>1</v>
          </cell>
          <cell r="O31">
            <v>4</v>
          </cell>
          <cell r="P31">
            <v>0</v>
          </cell>
          <cell r="Q31">
            <v>2</v>
          </cell>
        </row>
        <row r="32">
          <cell r="C32">
            <v>53</v>
          </cell>
          <cell r="D32">
            <v>0</v>
          </cell>
          <cell r="E32">
            <v>1</v>
          </cell>
          <cell r="F32">
            <v>4</v>
          </cell>
          <cell r="G32">
            <v>5</v>
          </cell>
          <cell r="H32">
            <v>6</v>
          </cell>
          <cell r="I32">
            <v>5</v>
          </cell>
          <cell r="J32">
            <v>6</v>
          </cell>
          <cell r="K32">
            <v>8</v>
          </cell>
          <cell r="L32">
            <v>3</v>
          </cell>
          <cell r="M32">
            <v>3</v>
          </cell>
          <cell r="N32">
            <v>1</v>
          </cell>
          <cell r="O32">
            <v>8</v>
          </cell>
          <cell r="P32">
            <v>0</v>
          </cell>
          <cell r="Q32">
            <v>3</v>
          </cell>
        </row>
        <row r="33">
          <cell r="C33">
            <v>20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4</v>
          </cell>
          <cell r="I33">
            <v>2</v>
          </cell>
          <cell r="J33">
            <v>6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2</v>
          </cell>
          <cell r="P33">
            <v>1</v>
          </cell>
          <cell r="Q33">
            <v>3</v>
          </cell>
        </row>
        <row r="34">
          <cell r="C34">
            <v>27</v>
          </cell>
          <cell r="D34">
            <v>0</v>
          </cell>
          <cell r="E34">
            <v>0</v>
          </cell>
          <cell r="F34">
            <v>1</v>
          </cell>
          <cell r="G34">
            <v>4</v>
          </cell>
          <cell r="H34">
            <v>4</v>
          </cell>
          <cell r="I34">
            <v>2</v>
          </cell>
          <cell r="J34">
            <v>3</v>
          </cell>
          <cell r="K34">
            <v>1</v>
          </cell>
          <cell r="L34">
            <v>1</v>
          </cell>
          <cell r="M34">
            <v>3</v>
          </cell>
          <cell r="N34">
            <v>3</v>
          </cell>
          <cell r="O34">
            <v>2</v>
          </cell>
          <cell r="P34">
            <v>0</v>
          </cell>
          <cell r="Q34">
            <v>3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>
            <v>96</v>
          </cell>
          <cell r="D31">
            <v>2</v>
          </cell>
          <cell r="E31">
            <v>14</v>
          </cell>
          <cell r="F31">
            <v>21</v>
          </cell>
          <cell r="G31">
            <v>12</v>
          </cell>
          <cell r="H31">
            <v>4</v>
          </cell>
          <cell r="I31">
            <v>6</v>
          </cell>
          <cell r="J31">
            <v>1</v>
          </cell>
          <cell r="K31">
            <v>4</v>
          </cell>
          <cell r="L31">
            <v>1</v>
          </cell>
          <cell r="M31">
            <v>2</v>
          </cell>
          <cell r="N31">
            <v>4</v>
          </cell>
          <cell r="O31">
            <v>3</v>
          </cell>
          <cell r="P31">
            <v>2</v>
          </cell>
          <cell r="Q31">
            <v>20</v>
          </cell>
        </row>
        <row r="32">
          <cell r="C32">
            <v>103</v>
          </cell>
          <cell r="D32">
            <v>1</v>
          </cell>
          <cell r="E32">
            <v>11</v>
          </cell>
          <cell r="F32">
            <v>26</v>
          </cell>
          <cell r="G32">
            <v>5</v>
          </cell>
          <cell r="H32">
            <v>15</v>
          </cell>
          <cell r="I32">
            <v>5</v>
          </cell>
          <cell r="J32">
            <v>4</v>
          </cell>
          <cell r="K32">
            <v>6</v>
          </cell>
          <cell r="L32">
            <v>1</v>
          </cell>
          <cell r="M32">
            <v>2</v>
          </cell>
          <cell r="N32">
            <v>3</v>
          </cell>
          <cell r="O32">
            <v>6</v>
          </cell>
          <cell r="P32">
            <v>0</v>
          </cell>
          <cell r="Q32">
            <v>18</v>
          </cell>
        </row>
        <row r="33">
          <cell r="C33">
            <v>121</v>
          </cell>
          <cell r="D33">
            <v>6</v>
          </cell>
          <cell r="E33">
            <v>21</v>
          </cell>
          <cell r="F33">
            <v>26</v>
          </cell>
          <cell r="G33">
            <v>15</v>
          </cell>
          <cell r="H33">
            <v>9</v>
          </cell>
          <cell r="I33">
            <v>3</v>
          </cell>
          <cell r="J33">
            <v>5</v>
          </cell>
          <cell r="K33">
            <v>5</v>
          </cell>
          <cell r="L33">
            <v>3</v>
          </cell>
          <cell r="M33">
            <v>6</v>
          </cell>
          <cell r="N33">
            <v>1</v>
          </cell>
          <cell r="O33">
            <v>6</v>
          </cell>
          <cell r="P33">
            <v>0</v>
          </cell>
          <cell r="Q33">
            <v>15</v>
          </cell>
        </row>
        <row r="34">
          <cell r="C34">
            <v>69</v>
          </cell>
          <cell r="D34">
            <v>1</v>
          </cell>
          <cell r="E34">
            <v>9</v>
          </cell>
          <cell r="F34">
            <v>14</v>
          </cell>
          <cell r="G34">
            <v>8</v>
          </cell>
          <cell r="H34">
            <v>0</v>
          </cell>
          <cell r="I34">
            <v>2</v>
          </cell>
          <cell r="J34">
            <v>3</v>
          </cell>
          <cell r="K34">
            <v>3</v>
          </cell>
          <cell r="L34">
            <v>3</v>
          </cell>
          <cell r="M34">
            <v>2</v>
          </cell>
          <cell r="N34">
            <v>1</v>
          </cell>
          <cell r="O34">
            <v>3</v>
          </cell>
          <cell r="P34">
            <v>3</v>
          </cell>
          <cell r="Q34">
            <v>17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</v>
          </cell>
          <cell r="D31">
            <v>0</v>
          </cell>
          <cell r="E31">
            <v>0</v>
          </cell>
          <cell r="F31">
            <v>3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1</v>
          </cell>
          <cell r="L31">
            <v>0</v>
          </cell>
          <cell r="M31">
            <v>2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6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1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3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22</v>
          </cell>
          <cell r="D31">
            <v>0</v>
          </cell>
          <cell r="E31">
            <v>6</v>
          </cell>
          <cell r="F31">
            <v>12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15</v>
          </cell>
          <cell r="D32">
            <v>1</v>
          </cell>
          <cell r="E32">
            <v>3</v>
          </cell>
          <cell r="F32">
            <v>8</v>
          </cell>
          <cell r="G32">
            <v>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23</v>
          </cell>
          <cell r="D33">
            <v>0</v>
          </cell>
          <cell r="E33">
            <v>4</v>
          </cell>
          <cell r="F33">
            <v>10</v>
          </cell>
          <cell r="G33">
            <v>2</v>
          </cell>
          <cell r="H33">
            <v>1</v>
          </cell>
          <cell r="I33">
            <v>3</v>
          </cell>
          <cell r="J33">
            <v>2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13</v>
          </cell>
          <cell r="D34">
            <v>0</v>
          </cell>
          <cell r="E34">
            <v>4</v>
          </cell>
          <cell r="F34">
            <v>4</v>
          </cell>
          <cell r="G34">
            <v>1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52</v>
          </cell>
          <cell r="D31">
            <v>0</v>
          </cell>
          <cell r="E31">
            <v>4</v>
          </cell>
          <cell r="F31">
            <v>4</v>
          </cell>
          <cell r="G31">
            <v>3</v>
          </cell>
          <cell r="H31">
            <v>4</v>
          </cell>
          <cell r="I31">
            <v>24</v>
          </cell>
          <cell r="J31">
            <v>5</v>
          </cell>
          <cell r="K31">
            <v>1</v>
          </cell>
          <cell r="L31">
            <v>2</v>
          </cell>
          <cell r="M31">
            <v>1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46</v>
          </cell>
          <cell r="D32">
            <v>0</v>
          </cell>
          <cell r="E32">
            <v>1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12</v>
          </cell>
          <cell r="K32">
            <v>5</v>
          </cell>
          <cell r="L32">
            <v>3</v>
          </cell>
          <cell r="M32">
            <v>2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50</v>
          </cell>
          <cell r="D33">
            <v>0</v>
          </cell>
          <cell r="E33">
            <v>0</v>
          </cell>
          <cell r="F33">
            <v>7</v>
          </cell>
          <cell r="G33">
            <v>11</v>
          </cell>
          <cell r="H33">
            <v>5</v>
          </cell>
          <cell r="I33">
            <v>7</v>
          </cell>
          <cell r="J33">
            <v>6</v>
          </cell>
          <cell r="K33">
            <v>4</v>
          </cell>
          <cell r="L33">
            <v>3</v>
          </cell>
          <cell r="M33">
            <v>0</v>
          </cell>
          <cell r="N33">
            <v>2</v>
          </cell>
          <cell r="O33">
            <v>5</v>
          </cell>
          <cell r="P33">
            <v>0</v>
          </cell>
          <cell r="Q33">
            <v>0</v>
          </cell>
        </row>
        <row r="34">
          <cell r="C34">
            <v>29</v>
          </cell>
          <cell r="D34">
            <v>0</v>
          </cell>
          <cell r="E34">
            <v>1</v>
          </cell>
          <cell r="F34">
            <v>3</v>
          </cell>
          <cell r="G34">
            <v>3</v>
          </cell>
          <cell r="H34">
            <v>6</v>
          </cell>
          <cell r="I34">
            <v>6</v>
          </cell>
          <cell r="J34">
            <v>4</v>
          </cell>
          <cell r="K34">
            <v>1</v>
          </cell>
          <cell r="L34">
            <v>2</v>
          </cell>
          <cell r="M34">
            <v>0</v>
          </cell>
          <cell r="N34">
            <v>0</v>
          </cell>
          <cell r="O34">
            <v>2</v>
          </cell>
          <cell r="P34">
            <v>0</v>
          </cell>
          <cell r="Q34">
            <v>1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2</v>
          </cell>
          <cell r="F32">
            <v>5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3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9</v>
          </cell>
          <cell r="D34">
            <v>0</v>
          </cell>
          <cell r="E34">
            <v>1</v>
          </cell>
          <cell r="F34">
            <v>5</v>
          </cell>
          <cell r="G34">
            <v>2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3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7</v>
          </cell>
          <cell r="D32">
            <v>0</v>
          </cell>
          <cell r="E32">
            <v>3</v>
          </cell>
          <cell r="F32">
            <v>2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0</v>
          </cell>
          <cell r="E33">
            <v>0</v>
          </cell>
          <cell r="F33">
            <v>2</v>
          </cell>
          <cell r="G33">
            <v>1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1</v>
          </cell>
          <cell r="E34">
            <v>1</v>
          </cell>
          <cell r="F34">
            <v>4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>
            <v>23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4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33</v>
          </cell>
          <cell r="D32">
            <v>0</v>
          </cell>
          <cell r="E32">
            <v>1</v>
          </cell>
          <cell r="F32">
            <v>2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1</v>
          </cell>
          <cell r="P32">
            <v>1</v>
          </cell>
          <cell r="Q32">
            <v>3</v>
          </cell>
          <cell r="R32">
            <v>5</v>
          </cell>
          <cell r="S32">
            <v>3</v>
          </cell>
          <cell r="T32">
            <v>3</v>
          </cell>
          <cell r="U32">
            <v>5</v>
          </cell>
          <cell r="V32">
            <v>3</v>
          </cell>
        </row>
        <row r="33">
          <cell r="C33">
            <v>19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2</v>
          </cell>
          <cell r="J33">
            <v>1</v>
          </cell>
          <cell r="K33">
            <v>1</v>
          </cell>
          <cell r="L33">
            <v>2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4</v>
          </cell>
          <cell r="U33">
            <v>1</v>
          </cell>
          <cell r="V33">
            <v>2</v>
          </cell>
        </row>
        <row r="34">
          <cell r="C34">
            <v>25</v>
          </cell>
          <cell r="D34">
            <v>0</v>
          </cell>
          <cell r="E34">
            <v>0</v>
          </cell>
          <cell r="F34">
            <v>2</v>
          </cell>
          <cell r="G34">
            <v>3</v>
          </cell>
          <cell r="H34">
            <v>1</v>
          </cell>
          <cell r="I34">
            <v>0</v>
          </cell>
          <cell r="J34">
            <v>1</v>
          </cell>
          <cell r="K34">
            <v>1</v>
          </cell>
          <cell r="L34">
            <v>0</v>
          </cell>
          <cell r="M34">
            <v>1</v>
          </cell>
          <cell r="N34">
            <v>0</v>
          </cell>
          <cell r="O34">
            <v>2</v>
          </cell>
          <cell r="P34">
            <v>1</v>
          </cell>
          <cell r="Q34">
            <v>2</v>
          </cell>
          <cell r="R34">
            <v>2</v>
          </cell>
          <cell r="S34">
            <v>3</v>
          </cell>
          <cell r="T34">
            <v>2</v>
          </cell>
          <cell r="U34">
            <v>4</v>
          </cell>
          <cell r="V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O7" sqref="O7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2025年第33週 (8/11～8/17) </v>
      </c>
      <c r="H1" s="98" t="str">
        <f>TEXT(R2,"yyyy年mm月dd日現在")</f>
        <v>2025年08月20日現在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33</v>
      </c>
      <c r="M2" s="30" t="s">
        <v>193</v>
      </c>
      <c r="N2" t="str">
        <f>TEXT(INDEX(カレンダー!$C:$C,MATCH(疾病別報告状況!$L$2,カレンダー!$B:$B,0)),"m/d")</f>
        <v>8/11</v>
      </c>
      <c r="O2" s="30" t="s">
        <v>191</v>
      </c>
      <c r="P2" t="str">
        <f>TEXT(INDEX(カレンダー!$D:$D,MATCH(疾病別報告状況!$L$2,カレンダー!$B:$B,0)),"m/d")</f>
        <v>8/17</v>
      </c>
      <c r="Q2" s="30" t="s">
        <v>192</v>
      </c>
      <c r="R2" s="96">
        <v>45889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2025年第33週 (8/11～8/17)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2025年第33週 (8/11～8/17)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2025年第33週 (8/11～8/17)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2025年第33週 (8/11～8/17)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2025年第33週 (8/11～8/17)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2025年第33週 (8/11～8/17)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2025年第33週 (8/11～8/17)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2025年第33週 (8/11～8/17)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2025年第33週 (8/11～8/17)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2025年第33週 (8/11～8/17)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2025年第33週 (8/11～8/17)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2025年第33週 (8/11～8/17)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2025年第33週 (8/11～8/17)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2025年第33週 (8/11～8/17)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2025年第33週 (8/11～8/17)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2025年第33週 (8/11～8/17)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2025年第33週 (8/11～8/17) </v>
      </c>
    </row>
    <row r="1379" spans="1:1" ht="24">
      <c r="A1379" s="11" t="s">
        <v>175</v>
      </c>
    </row>
    <row r="1469" spans="1:1" ht="24">
      <c r="A1469" s="11" t="str">
        <f>+$A$1</f>
        <v xml:space="preserve">2025年第33週 (8/11～8/17)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9"/>
  <sheetViews>
    <sheetView showGridLines="0" zoomScale="70" zoomScaleNormal="70" workbookViewId="0">
      <pane xSplit="3" ySplit="4" topLeftCell="AF5" activePane="bottomRight" state="frozen"/>
      <selection pane="topRight" activeCell="D1" sqref="D1"/>
      <selection pane="bottomLeft" activeCell="A5" sqref="A5"/>
      <selection pane="bottomRight" activeCell="AX122" sqref="AX122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33" width="8.75" style="38" customWidth="1"/>
    <col min="34" max="34" width="7.625" style="38" customWidth="1"/>
    <col min="35" max="36" width="8.75" style="38" customWidth="1"/>
    <col min="37" max="42" width="8.75" style="38" bestFit="1" customWidth="1"/>
    <col min="43" max="43" width="8.5" style="38" bestFit="1" customWidth="1"/>
    <col min="44" max="44" width="8.125" style="137" bestFit="1" customWidth="1"/>
    <col min="45" max="45" width="8.75" style="38" bestFit="1" customWidth="1"/>
    <col min="46" max="46" width="7.625" style="38" bestFit="1" customWidth="1"/>
    <col min="47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>
        <v>45748</v>
      </c>
      <c r="AC3" s="114"/>
      <c r="AD3" s="114"/>
      <c r="AE3" s="40"/>
      <c r="AF3" s="140">
        <v>45778</v>
      </c>
      <c r="AG3" s="140"/>
      <c r="AH3" s="140"/>
      <c r="AI3" s="140"/>
      <c r="AJ3" s="141">
        <v>45809</v>
      </c>
      <c r="AK3" s="140">
        <v>45809</v>
      </c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0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148">
        <v>7</v>
      </c>
      <c r="AR5" s="124">
        <v>16</v>
      </c>
      <c r="AS5" s="50">
        <v>4</v>
      </c>
      <c r="AT5" s="50">
        <v>8</v>
      </c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743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148">
        <v>20</v>
      </c>
      <c r="AR6" s="124">
        <v>34</v>
      </c>
      <c r="AS6" s="50">
        <v>41</v>
      </c>
      <c r="AT6" s="50">
        <v>39</v>
      </c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4274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148">
        <v>53</v>
      </c>
      <c r="AR7" s="124">
        <v>54</v>
      </c>
      <c r="AS7" s="50">
        <v>46</v>
      </c>
      <c r="AT7" s="50">
        <v>41</v>
      </c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3347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148">
        <v>82</v>
      </c>
      <c r="AR8" s="124">
        <v>71</v>
      </c>
      <c r="AS8" s="50">
        <v>84</v>
      </c>
      <c r="AT8" s="50">
        <v>72</v>
      </c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4471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148">
        <v>1</v>
      </c>
      <c r="AR9" s="124">
        <v>0</v>
      </c>
      <c r="AS9" s="50">
        <v>1</v>
      </c>
      <c r="AT9" s="50">
        <v>0</v>
      </c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486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149">
        <v>5</v>
      </c>
      <c r="AR10" s="124">
        <v>2</v>
      </c>
      <c r="AS10" s="50">
        <v>1</v>
      </c>
      <c r="AT10" s="50">
        <v>4</v>
      </c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738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149">
        <v>168</v>
      </c>
      <c r="AR11" s="127">
        <v>177</v>
      </c>
      <c r="AS11" s="77">
        <v>177</v>
      </c>
      <c r="AT11" s="77">
        <v>164</v>
      </c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14059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150">
        <v>1223</v>
      </c>
      <c r="AR12" s="46">
        <v>1153</v>
      </c>
      <c r="AS12" s="56">
        <v>1131</v>
      </c>
      <c r="AT12" s="56">
        <v>980</v>
      </c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623772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151">
        <v>1.4</v>
      </c>
      <c r="AR13" s="62">
        <v>3.2</v>
      </c>
      <c r="AS13" s="61">
        <v>0.8</v>
      </c>
      <c r="AT13" s="61">
        <v>1.6</v>
      </c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148.60000000000005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151">
        <v>1.54</v>
      </c>
      <c r="AR14" s="62">
        <v>2.62</v>
      </c>
      <c r="AS14" s="61">
        <v>3.15</v>
      </c>
      <c r="AT14" s="61">
        <v>3</v>
      </c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254.23000000000002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151">
        <v>5.3</v>
      </c>
      <c r="AR15" s="62">
        <v>5.4</v>
      </c>
      <c r="AS15" s="61">
        <v>4.5999999999999996</v>
      </c>
      <c r="AT15" s="61">
        <v>4.0999999999999996</v>
      </c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291.23000000000008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151">
        <v>6.83</v>
      </c>
      <c r="AR16" s="62">
        <v>5.92</v>
      </c>
      <c r="AS16" s="61">
        <v>7</v>
      </c>
      <c r="AT16" s="61">
        <v>6</v>
      </c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330.28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151">
        <v>0.5</v>
      </c>
      <c r="AR17" s="62">
        <v>0</v>
      </c>
      <c r="AS17" s="61">
        <v>0.5</v>
      </c>
      <c r="AT17" s="61">
        <v>0</v>
      </c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133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152">
        <v>1.67</v>
      </c>
      <c r="AR18" s="62">
        <v>0.67</v>
      </c>
      <c r="AS18" s="61">
        <v>0.33</v>
      </c>
      <c r="AT18" s="61">
        <v>1.33</v>
      </c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245.97000000000003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152">
        <v>3.73</v>
      </c>
      <c r="AR19" s="82">
        <v>3.93</v>
      </c>
      <c r="AS19" s="81">
        <v>3.93</v>
      </c>
      <c r="AT19" s="81">
        <v>3.64</v>
      </c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264.18999999999994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153">
        <v>0.32</v>
      </c>
      <c r="AR20" s="68">
        <v>0.3</v>
      </c>
      <c r="AS20" s="67">
        <v>0.3</v>
      </c>
      <c r="AT20" s="67">
        <v>0.28000000000000003</v>
      </c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133.84000000000006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148">
        <v>6</v>
      </c>
      <c r="AR21" s="124">
        <v>7</v>
      </c>
      <c r="AS21" s="50">
        <v>12</v>
      </c>
      <c r="AT21" s="50">
        <v>3</v>
      </c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224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148">
        <v>11</v>
      </c>
      <c r="AR22" s="124">
        <v>10</v>
      </c>
      <c r="AS22" s="50">
        <v>14</v>
      </c>
      <c r="AT22" s="50">
        <v>7</v>
      </c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436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148">
        <v>4</v>
      </c>
      <c r="AR23" s="124">
        <v>3</v>
      </c>
      <c r="AS23" s="50">
        <v>9</v>
      </c>
      <c r="AT23" s="50">
        <v>4</v>
      </c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196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148">
        <v>16</v>
      </c>
      <c r="AR24" s="124">
        <v>5</v>
      </c>
      <c r="AS24" s="50">
        <v>1</v>
      </c>
      <c r="AT24" s="50">
        <v>3</v>
      </c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313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148">
        <v>0</v>
      </c>
      <c r="AR25" s="124">
        <v>1</v>
      </c>
      <c r="AS25" s="50">
        <v>0</v>
      </c>
      <c r="AT25" s="50">
        <v>0</v>
      </c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22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149">
        <v>6</v>
      </c>
      <c r="AR26" s="124">
        <v>13</v>
      </c>
      <c r="AS26" s="50">
        <v>6</v>
      </c>
      <c r="AT26" s="50">
        <v>8</v>
      </c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100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149">
        <v>43</v>
      </c>
      <c r="AR27" s="127">
        <v>39</v>
      </c>
      <c r="AS27" s="77">
        <v>42</v>
      </c>
      <c r="AT27" s="77">
        <v>25</v>
      </c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1291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150">
        <v>1239</v>
      </c>
      <c r="AR28" s="46">
        <v>1629</v>
      </c>
      <c r="AS28" s="56">
        <v>1976</v>
      </c>
      <c r="AT28" s="56">
        <v>1358</v>
      </c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61357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151">
        <v>2</v>
      </c>
      <c r="AR29" s="62">
        <v>2.33</v>
      </c>
      <c r="AS29" s="61">
        <v>4</v>
      </c>
      <c r="AT29" s="61">
        <v>1</v>
      </c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74.66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151">
        <v>1.57</v>
      </c>
      <c r="AR30" s="62">
        <v>1.43</v>
      </c>
      <c r="AS30" s="61">
        <v>2</v>
      </c>
      <c r="AT30" s="61">
        <v>1</v>
      </c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59.89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151">
        <v>0.67</v>
      </c>
      <c r="AR31" s="62">
        <v>0.5</v>
      </c>
      <c r="AS31" s="61">
        <v>1.5</v>
      </c>
      <c r="AT31" s="61">
        <v>0.67</v>
      </c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32.160000000000004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151">
        <v>2.67</v>
      </c>
      <c r="AR32" s="62">
        <v>0.83</v>
      </c>
      <c r="AS32" s="61">
        <v>0.17</v>
      </c>
      <c r="AT32" s="61">
        <v>0.5</v>
      </c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51.269999999999996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151">
        <v>0</v>
      </c>
      <c r="AR33" s="62">
        <v>1</v>
      </c>
      <c r="AS33" s="61">
        <v>0</v>
      </c>
      <c r="AT33" s="61">
        <v>0</v>
      </c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21.5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152">
        <v>3</v>
      </c>
      <c r="AR34" s="62">
        <v>6.5</v>
      </c>
      <c r="AS34" s="61">
        <v>3</v>
      </c>
      <c r="AT34" s="61">
        <v>4</v>
      </c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50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152">
        <v>1.72</v>
      </c>
      <c r="AR35" s="82">
        <v>1.56</v>
      </c>
      <c r="AS35" s="81">
        <v>1.68</v>
      </c>
      <c r="AT35" s="81">
        <v>1</v>
      </c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50.68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153">
        <v>0.53</v>
      </c>
      <c r="AR36" s="68">
        <v>0.69</v>
      </c>
      <c r="AS36" s="67">
        <v>0.86</v>
      </c>
      <c r="AT36" s="67">
        <v>0.63</v>
      </c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22.02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148">
        <v>1</v>
      </c>
      <c r="AR37" s="124">
        <v>1</v>
      </c>
      <c r="AS37" s="50">
        <v>0</v>
      </c>
      <c r="AT37" s="50">
        <v>0</v>
      </c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15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148">
        <v>7</v>
      </c>
      <c r="AR38" s="124">
        <v>8</v>
      </c>
      <c r="AS38" s="50">
        <v>7</v>
      </c>
      <c r="AT38" s="50">
        <v>15</v>
      </c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162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148">
        <v>5</v>
      </c>
      <c r="AR39" s="124">
        <v>2</v>
      </c>
      <c r="AS39" s="50">
        <v>0</v>
      </c>
      <c r="AT39" s="50">
        <v>0</v>
      </c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56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148">
        <v>4</v>
      </c>
      <c r="AR40" s="124">
        <v>1</v>
      </c>
      <c r="AS40" s="50">
        <v>3</v>
      </c>
      <c r="AT40" s="50">
        <v>0</v>
      </c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84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148">
        <v>0</v>
      </c>
      <c r="AR41" s="124">
        <v>1</v>
      </c>
      <c r="AS41" s="50">
        <v>0</v>
      </c>
      <c r="AT41" s="50">
        <v>0</v>
      </c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7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149">
        <v>0</v>
      </c>
      <c r="AR42" s="124">
        <v>0</v>
      </c>
      <c r="AS42" s="50">
        <v>0</v>
      </c>
      <c r="AT42" s="50">
        <v>1</v>
      </c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3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149">
        <v>17</v>
      </c>
      <c r="AR43" s="127">
        <v>13</v>
      </c>
      <c r="AS43" s="77">
        <v>10</v>
      </c>
      <c r="AT43" s="77">
        <v>16</v>
      </c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327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150">
        <v>1061</v>
      </c>
      <c r="AR44" s="46">
        <v>1041</v>
      </c>
      <c r="AS44" s="56">
        <v>970</v>
      </c>
      <c r="AT44" s="56">
        <v>534</v>
      </c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34583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151">
        <v>0.33</v>
      </c>
      <c r="AR45" s="62">
        <v>0.33</v>
      </c>
      <c r="AS45" s="61">
        <v>0</v>
      </c>
      <c r="AT45" s="61">
        <v>0</v>
      </c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4.99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151">
        <v>1</v>
      </c>
      <c r="AR46" s="62">
        <v>1.1399999999999999</v>
      </c>
      <c r="AS46" s="61">
        <v>1</v>
      </c>
      <c r="AT46" s="61">
        <v>2.14</v>
      </c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22.02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151">
        <v>0.83</v>
      </c>
      <c r="AR47" s="62">
        <v>0.33</v>
      </c>
      <c r="AS47" s="61">
        <v>0</v>
      </c>
      <c r="AT47" s="61">
        <v>0</v>
      </c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8.92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151">
        <v>0.67</v>
      </c>
      <c r="AR48" s="62">
        <v>0.17</v>
      </c>
      <c r="AS48" s="61">
        <v>0.5</v>
      </c>
      <c r="AT48" s="61">
        <v>0</v>
      </c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13.129999999999999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151">
        <v>0</v>
      </c>
      <c r="AR49" s="62">
        <v>1</v>
      </c>
      <c r="AS49" s="61">
        <v>0</v>
      </c>
      <c r="AT49" s="61">
        <v>0</v>
      </c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4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152">
        <v>0</v>
      </c>
      <c r="AR50" s="62">
        <v>0</v>
      </c>
      <c r="AS50" s="61">
        <v>0</v>
      </c>
      <c r="AT50" s="61">
        <v>0.5</v>
      </c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1.5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152">
        <v>0.68</v>
      </c>
      <c r="AR51" s="82">
        <v>0.52</v>
      </c>
      <c r="AS51" s="81">
        <v>0.4</v>
      </c>
      <c r="AT51" s="81">
        <v>0.64</v>
      </c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12.440000000000001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153">
        <v>0.45</v>
      </c>
      <c r="AR52" s="68">
        <v>0.44</v>
      </c>
      <c r="AS52" s="67">
        <v>0.42</v>
      </c>
      <c r="AT52" s="67">
        <v>0.25</v>
      </c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13.549999999999999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148">
        <v>9</v>
      </c>
      <c r="AR53" s="124">
        <v>8</v>
      </c>
      <c r="AS53" s="50">
        <v>2</v>
      </c>
      <c r="AT53" s="50">
        <v>7</v>
      </c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144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148">
        <v>10</v>
      </c>
      <c r="AR54" s="124">
        <v>23</v>
      </c>
      <c r="AS54" s="50">
        <v>6</v>
      </c>
      <c r="AT54" s="50">
        <v>9</v>
      </c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556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148">
        <v>8</v>
      </c>
      <c r="AR55" s="124">
        <v>7</v>
      </c>
      <c r="AS55" s="50">
        <v>6</v>
      </c>
      <c r="AT55" s="50">
        <v>5</v>
      </c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206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148">
        <v>4</v>
      </c>
      <c r="AR56" s="124">
        <v>7</v>
      </c>
      <c r="AS56" s="50">
        <v>6</v>
      </c>
      <c r="AT56" s="50">
        <v>4</v>
      </c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319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148">
        <v>0</v>
      </c>
      <c r="AR57" s="124">
        <v>0</v>
      </c>
      <c r="AS57" s="50">
        <v>0</v>
      </c>
      <c r="AT57" s="50">
        <v>0</v>
      </c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45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149">
        <v>5</v>
      </c>
      <c r="AR58" s="124">
        <v>8</v>
      </c>
      <c r="AS58" s="50">
        <v>0</v>
      </c>
      <c r="AT58" s="50">
        <v>2</v>
      </c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340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149">
        <v>36</v>
      </c>
      <c r="AR59" s="127">
        <v>53</v>
      </c>
      <c r="AS59" s="77">
        <v>20</v>
      </c>
      <c r="AT59" s="77">
        <v>27</v>
      </c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1610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150">
        <v>3775</v>
      </c>
      <c r="AR60" s="46">
        <v>4221</v>
      </c>
      <c r="AS60" s="56">
        <v>4009</v>
      </c>
      <c r="AT60" s="56">
        <v>2093</v>
      </c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193858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151">
        <v>3</v>
      </c>
      <c r="AR61" s="62">
        <v>2.67</v>
      </c>
      <c r="AS61" s="61">
        <v>0.67</v>
      </c>
      <c r="AT61" s="61">
        <v>2.33</v>
      </c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48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151">
        <v>1.43</v>
      </c>
      <c r="AR62" s="62">
        <v>3.29</v>
      </c>
      <c r="AS62" s="61">
        <v>0.86</v>
      </c>
      <c r="AT62" s="61">
        <v>1.29</v>
      </c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66.64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151">
        <v>1.33</v>
      </c>
      <c r="AR63" s="62">
        <v>1.17</v>
      </c>
      <c r="AS63" s="61">
        <v>1</v>
      </c>
      <c r="AT63" s="61">
        <v>0.83</v>
      </c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31.68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151">
        <v>0.67</v>
      </c>
      <c r="AR64" s="62">
        <v>1.17</v>
      </c>
      <c r="AS64" s="61">
        <v>1</v>
      </c>
      <c r="AT64" s="61">
        <v>0.67</v>
      </c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46.03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151">
        <v>0</v>
      </c>
      <c r="AR65" s="62">
        <v>0</v>
      </c>
      <c r="AS65" s="61">
        <v>0</v>
      </c>
      <c r="AT65" s="61">
        <v>0</v>
      </c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24.5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152">
        <v>2.5</v>
      </c>
      <c r="AR66" s="62">
        <v>4</v>
      </c>
      <c r="AS66" s="61">
        <v>0</v>
      </c>
      <c r="AT66" s="61">
        <v>1</v>
      </c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170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152">
        <v>1.44</v>
      </c>
      <c r="AR67" s="82">
        <v>2.12</v>
      </c>
      <c r="AS67" s="81">
        <v>0.8</v>
      </c>
      <c r="AT67" s="81">
        <v>1.08</v>
      </c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56.429999999999986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153">
        <v>1.6</v>
      </c>
      <c r="AR68" s="68">
        <v>1.79</v>
      </c>
      <c r="AS68" s="67">
        <v>1.74</v>
      </c>
      <c r="AT68" s="67">
        <v>0.97</v>
      </c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73.409999999999982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148">
        <v>0</v>
      </c>
      <c r="AR69" s="124">
        <v>0</v>
      </c>
      <c r="AS69" s="50">
        <v>1</v>
      </c>
      <c r="AT69" s="50">
        <v>0</v>
      </c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13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148">
        <v>12</v>
      </c>
      <c r="AR70" s="124">
        <v>15</v>
      </c>
      <c r="AS70" s="50">
        <v>32</v>
      </c>
      <c r="AT70" s="50">
        <v>11</v>
      </c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510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148">
        <v>41</v>
      </c>
      <c r="AR71" s="124">
        <v>34</v>
      </c>
      <c r="AS71" s="50">
        <v>34</v>
      </c>
      <c r="AT71" s="50">
        <v>24</v>
      </c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1320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148">
        <v>43</v>
      </c>
      <c r="AR72" s="124">
        <v>52</v>
      </c>
      <c r="AS72" s="50">
        <v>47</v>
      </c>
      <c r="AT72" s="50">
        <v>29</v>
      </c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1140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148">
        <v>0</v>
      </c>
      <c r="AR73" s="124">
        <v>1</v>
      </c>
      <c r="AS73" s="50">
        <v>3</v>
      </c>
      <c r="AT73" s="50">
        <v>1</v>
      </c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42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149">
        <v>0</v>
      </c>
      <c r="AR74" s="124">
        <v>1</v>
      </c>
      <c r="AS74" s="50">
        <v>4</v>
      </c>
      <c r="AT74" s="50">
        <v>4</v>
      </c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203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149">
        <v>96</v>
      </c>
      <c r="AR75" s="127">
        <v>103</v>
      </c>
      <c r="AS75" s="77">
        <v>121</v>
      </c>
      <c r="AT75" s="77">
        <v>69</v>
      </c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3228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150">
        <v>9880</v>
      </c>
      <c r="AR76" s="46">
        <v>11236</v>
      </c>
      <c r="AS76" s="56">
        <v>10572</v>
      </c>
      <c r="AT76" s="56">
        <v>5296</v>
      </c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593288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151">
        <v>0</v>
      </c>
      <c r="AR77" s="62">
        <v>0</v>
      </c>
      <c r="AS77" s="61">
        <v>0.33</v>
      </c>
      <c r="AT77" s="61">
        <v>0</v>
      </c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4.3000000000000007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151">
        <v>1.71</v>
      </c>
      <c r="AR78" s="62">
        <v>2.14</v>
      </c>
      <c r="AS78" s="61">
        <v>4.57</v>
      </c>
      <c r="AT78" s="61">
        <v>1.57</v>
      </c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61.279999999999994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151">
        <v>6.83</v>
      </c>
      <c r="AR79" s="62">
        <v>5.67</v>
      </c>
      <c r="AS79" s="61">
        <v>5.67</v>
      </c>
      <c r="AT79" s="61">
        <v>4</v>
      </c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203.32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151">
        <v>7.17</v>
      </c>
      <c r="AR80" s="62">
        <v>8.67</v>
      </c>
      <c r="AS80" s="61">
        <v>7.83</v>
      </c>
      <c r="AT80" s="61">
        <v>4.83</v>
      </c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179.6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151">
        <v>0</v>
      </c>
      <c r="AR81" s="62">
        <v>1</v>
      </c>
      <c r="AS81" s="61">
        <v>3</v>
      </c>
      <c r="AT81" s="61">
        <v>1</v>
      </c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30.5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152">
        <v>0</v>
      </c>
      <c r="AR82" s="62">
        <v>0.5</v>
      </c>
      <c r="AS82" s="61">
        <v>2</v>
      </c>
      <c r="AT82" s="61">
        <v>2</v>
      </c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101.5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152">
        <v>3.84</v>
      </c>
      <c r="AR83" s="82">
        <v>4.12</v>
      </c>
      <c r="AS83" s="81">
        <v>4.84</v>
      </c>
      <c r="AT83" s="81">
        <v>2.76</v>
      </c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117.14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153">
        <v>4.1900000000000004</v>
      </c>
      <c r="AR84" s="68">
        <v>4.7699999999999996</v>
      </c>
      <c r="AS84" s="67">
        <v>4.59</v>
      </c>
      <c r="AT84" s="67">
        <v>2.46</v>
      </c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218.85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148">
        <v>0</v>
      </c>
      <c r="AR85" s="124">
        <v>0</v>
      </c>
      <c r="AS85" s="50">
        <v>0</v>
      </c>
      <c r="AT85" s="50">
        <v>0</v>
      </c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90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148">
        <v>2</v>
      </c>
      <c r="AR86" s="124">
        <v>5</v>
      </c>
      <c r="AS86" s="50">
        <v>2</v>
      </c>
      <c r="AT86" s="50">
        <v>1</v>
      </c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230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148">
        <v>5</v>
      </c>
      <c r="AR87" s="124">
        <v>1</v>
      </c>
      <c r="AS87" s="50">
        <v>0</v>
      </c>
      <c r="AT87" s="50">
        <v>1</v>
      </c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112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148">
        <v>2</v>
      </c>
      <c r="AR88" s="124">
        <v>0</v>
      </c>
      <c r="AS88" s="50">
        <v>1</v>
      </c>
      <c r="AT88" s="50">
        <v>1</v>
      </c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162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148">
        <v>0</v>
      </c>
      <c r="AR89" s="124">
        <v>0</v>
      </c>
      <c r="AS89" s="50">
        <v>0</v>
      </c>
      <c r="AT89" s="50">
        <v>0</v>
      </c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149">
        <v>1</v>
      </c>
      <c r="AR90" s="124">
        <v>0</v>
      </c>
      <c r="AS90" s="50">
        <v>0</v>
      </c>
      <c r="AT90" s="50">
        <v>0</v>
      </c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17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149">
        <v>10</v>
      </c>
      <c r="AR91" s="127">
        <v>6</v>
      </c>
      <c r="AS91" s="77">
        <v>3</v>
      </c>
      <c r="AT91" s="77">
        <v>3</v>
      </c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611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150">
        <v>799</v>
      </c>
      <c r="AR92" s="46">
        <v>722</v>
      </c>
      <c r="AS92" s="56">
        <v>593</v>
      </c>
      <c r="AT92" s="56">
        <v>430</v>
      </c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30396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151">
        <v>0</v>
      </c>
      <c r="AR93" s="62">
        <v>0</v>
      </c>
      <c r="AS93" s="61">
        <v>0</v>
      </c>
      <c r="AT93" s="61">
        <v>0</v>
      </c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30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151">
        <v>0.28999999999999998</v>
      </c>
      <c r="AR94" s="62">
        <v>0.71</v>
      </c>
      <c r="AS94" s="61">
        <v>0.28999999999999998</v>
      </c>
      <c r="AT94" s="61">
        <v>0.14000000000000001</v>
      </c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27.389999999999997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151">
        <v>0.83</v>
      </c>
      <c r="AR95" s="62">
        <v>0.17</v>
      </c>
      <c r="AS95" s="61">
        <v>0</v>
      </c>
      <c r="AT95" s="61">
        <v>0.17</v>
      </c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17.520000000000003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151">
        <v>0.33</v>
      </c>
      <c r="AR96" s="62">
        <v>0</v>
      </c>
      <c r="AS96" s="61">
        <v>0.17</v>
      </c>
      <c r="AT96" s="61">
        <v>0.17</v>
      </c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23.760000000000005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151">
        <v>0</v>
      </c>
      <c r="AR97" s="62">
        <v>0</v>
      </c>
      <c r="AS97" s="61">
        <v>0</v>
      </c>
      <c r="AT97" s="61">
        <v>0</v>
      </c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152">
        <v>0.5</v>
      </c>
      <c r="AR98" s="62">
        <v>0</v>
      </c>
      <c r="AS98" s="61">
        <v>0</v>
      </c>
      <c r="AT98" s="61">
        <v>0</v>
      </c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8.5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152">
        <v>0.4</v>
      </c>
      <c r="AR99" s="82">
        <v>0.24</v>
      </c>
      <c r="AS99" s="81">
        <v>0.12</v>
      </c>
      <c r="AT99" s="81">
        <v>0.12</v>
      </c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21.7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153">
        <v>0.34</v>
      </c>
      <c r="AR100" s="68">
        <v>0.31</v>
      </c>
      <c r="AS100" s="67">
        <v>0.26</v>
      </c>
      <c r="AT100" s="67">
        <v>0.2</v>
      </c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11.809999999999999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148">
        <v>0</v>
      </c>
      <c r="AR101" s="124">
        <v>0</v>
      </c>
      <c r="AS101" s="50">
        <v>0</v>
      </c>
      <c r="AT101" s="50">
        <v>0</v>
      </c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27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148">
        <v>2</v>
      </c>
      <c r="AR102" s="124">
        <v>5</v>
      </c>
      <c r="AS102" s="50">
        <v>9</v>
      </c>
      <c r="AT102" s="50">
        <v>5</v>
      </c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77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148">
        <v>1</v>
      </c>
      <c r="AR103" s="124">
        <v>2</v>
      </c>
      <c r="AS103" s="50">
        <v>3</v>
      </c>
      <c r="AT103" s="50">
        <v>4</v>
      </c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53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148">
        <v>5</v>
      </c>
      <c r="AR104" s="124">
        <v>2</v>
      </c>
      <c r="AS104" s="50">
        <v>4</v>
      </c>
      <c r="AT104" s="50">
        <v>1</v>
      </c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76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148">
        <v>0</v>
      </c>
      <c r="AR105" s="124">
        <v>0</v>
      </c>
      <c r="AS105" s="50">
        <v>0</v>
      </c>
      <c r="AT105" s="50">
        <v>0</v>
      </c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149">
        <v>14</v>
      </c>
      <c r="AR106" s="124">
        <v>6</v>
      </c>
      <c r="AS106" s="50">
        <v>7</v>
      </c>
      <c r="AT106" s="50">
        <v>3</v>
      </c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45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149">
        <v>22</v>
      </c>
      <c r="AR107" s="127">
        <v>15</v>
      </c>
      <c r="AS107" s="77">
        <v>23</v>
      </c>
      <c r="AT107" s="77">
        <v>13</v>
      </c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282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150">
        <v>1380</v>
      </c>
      <c r="AR108" s="46">
        <v>1474</v>
      </c>
      <c r="AS108" s="56">
        <v>1335</v>
      </c>
      <c r="AT108" s="56">
        <v>752</v>
      </c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17021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151">
        <v>0</v>
      </c>
      <c r="AR109" s="62">
        <v>0</v>
      </c>
      <c r="AS109" s="61">
        <v>0</v>
      </c>
      <c r="AT109" s="61">
        <v>0</v>
      </c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8.98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151">
        <v>0.28999999999999998</v>
      </c>
      <c r="AR110" s="62">
        <v>0.71</v>
      </c>
      <c r="AS110" s="61">
        <v>1.29</v>
      </c>
      <c r="AT110" s="61">
        <v>0.71</v>
      </c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10.310000000000002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151">
        <v>0.17</v>
      </c>
      <c r="AR111" s="62">
        <v>0.33</v>
      </c>
      <c r="AS111" s="61">
        <v>0.5</v>
      </c>
      <c r="AT111" s="61">
        <v>0.67</v>
      </c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8.5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151">
        <v>0.83</v>
      </c>
      <c r="AR112" s="62">
        <v>0.33</v>
      </c>
      <c r="AS112" s="61">
        <v>0.67</v>
      </c>
      <c r="AT112" s="61">
        <v>0.17</v>
      </c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12.249999999999998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151">
        <v>0</v>
      </c>
      <c r="AR113" s="62">
        <v>0</v>
      </c>
      <c r="AS113" s="61">
        <v>0</v>
      </c>
      <c r="AT113" s="61">
        <v>0</v>
      </c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154">
        <v>7</v>
      </c>
      <c r="AR114" s="70">
        <v>3</v>
      </c>
      <c r="AS114" s="69">
        <v>3.5</v>
      </c>
      <c r="AT114" s="61">
        <v>1.5</v>
      </c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22.5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152">
        <v>0.88</v>
      </c>
      <c r="AR115" s="82">
        <v>0.6</v>
      </c>
      <c r="AS115" s="81">
        <v>0.92</v>
      </c>
      <c r="AT115" s="81">
        <v>0.52</v>
      </c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10.81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153">
        <v>0.59</v>
      </c>
      <c r="AR116" s="68">
        <v>0.63</v>
      </c>
      <c r="AS116" s="67">
        <v>0.57999999999999996</v>
      </c>
      <c r="AT116" s="67">
        <v>0.35</v>
      </c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6.9399999999999995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148">
        <v>0</v>
      </c>
      <c r="AR117" s="124">
        <v>0</v>
      </c>
      <c r="AS117" s="50">
        <v>0</v>
      </c>
      <c r="AT117" s="50">
        <v>0</v>
      </c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148">
        <v>20</v>
      </c>
      <c r="AR118" s="124">
        <v>35</v>
      </c>
      <c r="AS118" s="50">
        <v>35</v>
      </c>
      <c r="AT118" s="50">
        <v>17</v>
      </c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289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148">
        <v>8</v>
      </c>
      <c r="AR119" s="124">
        <v>6</v>
      </c>
      <c r="AS119" s="50">
        <v>6</v>
      </c>
      <c r="AT119" s="50">
        <v>8</v>
      </c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127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148">
        <v>7</v>
      </c>
      <c r="AR120" s="124">
        <v>5</v>
      </c>
      <c r="AS120" s="50">
        <v>4</v>
      </c>
      <c r="AT120" s="50">
        <v>1</v>
      </c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130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148">
        <v>0</v>
      </c>
      <c r="AR121" s="124">
        <v>0</v>
      </c>
      <c r="AS121" s="50">
        <v>0</v>
      </c>
      <c r="AT121" s="50">
        <v>0</v>
      </c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149">
        <v>17</v>
      </c>
      <c r="AR122" s="124">
        <v>0</v>
      </c>
      <c r="AS122" s="50">
        <v>5</v>
      </c>
      <c r="AT122" s="50">
        <v>3</v>
      </c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33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149">
        <v>52</v>
      </c>
      <c r="AR123" s="127">
        <v>46</v>
      </c>
      <c r="AS123" s="77">
        <v>50</v>
      </c>
      <c r="AT123" s="77">
        <v>29</v>
      </c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600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150">
        <v>4423</v>
      </c>
      <c r="AR124" s="46">
        <v>4583</v>
      </c>
      <c r="AS124" s="56">
        <v>4756</v>
      </c>
      <c r="AT124" s="56">
        <v>2495</v>
      </c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111009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151">
        <v>0</v>
      </c>
      <c r="AR125" s="62">
        <v>0</v>
      </c>
      <c r="AS125" s="61">
        <v>0</v>
      </c>
      <c r="AT125" s="61">
        <v>0</v>
      </c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155">
        <v>2.86</v>
      </c>
      <c r="AR126" s="70">
        <v>5</v>
      </c>
      <c r="AS126" s="69">
        <v>5</v>
      </c>
      <c r="AT126" s="69">
        <v>2.4300000000000002</v>
      </c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38.24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151">
        <v>1.33</v>
      </c>
      <c r="AR127" s="62">
        <v>1</v>
      </c>
      <c r="AS127" s="61">
        <v>1</v>
      </c>
      <c r="AT127" s="61">
        <v>1.33</v>
      </c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20.240000000000002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151">
        <v>1.17</v>
      </c>
      <c r="AR128" s="62">
        <v>0.83</v>
      </c>
      <c r="AS128" s="61">
        <v>0.67</v>
      </c>
      <c r="AT128" s="61">
        <v>0.17</v>
      </c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19.57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151">
        <v>0</v>
      </c>
      <c r="AR129" s="62">
        <v>0</v>
      </c>
      <c r="AS129" s="61">
        <v>0</v>
      </c>
      <c r="AT129" s="61">
        <v>0</v>
      </c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154">
        <v>8.5</v>
      </c>
      <c r="AR130" s="62">
        <v>0</v>
      </c>
      <c r="AS130" s="69">
        <v>2.5</v>
      </c>
      <c r="AT130" s="69">
        <v>1.5</v>
      </c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16.5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154">
        <v>2.08</v>
      </c>
      <c r="AR131" s="89">
        <v>1.84</v>
      </c>
      <c r="AS131" s="84">
        <v>2</v>
      </c>
      <c r="AT131" s="84">
        <v>1.1599999999999999</v>
      </c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22.390000000000004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153">
        <v>1.88</v>
      </c>
      <c r="AR132" s="68">
        <v>1.95</v>
      </c>
      <c r="AS132" s="102">
        <v>2.0699999999999998</v>
      </c>
      <c r="AT132" s="102">
        <v>1.1599999999999999</v>
      </c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44.160000000000011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148">
        <v>0</v>
      </c>
      <c r="AR133" s="124">
        <v>0</v>
      </c>
      <c r="AS133" s="50">
        <v>0</v>
      </c>
      <c r="AT133" s="50">
        <v>0</v>
      </c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148">
        <v>4</v>
      </c>
      <c r="AR134" s="124">
        <v>4</v>
      </c>
      <c r="AS134" s="50">
        <v>5</v>
      </c>
      <c r="AT134" s="50">
        <v>4</v>
      </c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77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148">
        <v>0</v>
      </c>
      <c r="AR135" s="124">
        <v>1</v>
      </c>
      <c r="AS135" s="50">
        <v>2</v>
      </c>
      <c r="AT135" s="50">
        <v>2</v>
      </c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61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148">
        <v>0</v>
      </c>
      <c r="AR136" s="124">
        <v>3</v>
      </c>
      <c r="AS136" s="50">
        <v>2</v>
      </c>
      <c r="AT136" s="50">
        <v>3</v>
      </c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73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148">
        <v>0</v>
      </c>
      <c r="AR137" s="124">
        <v>0</v>
      </c>
      <c r="AS137" s="50">
        <v>0</v>
      </c>
      <c r="AT137" s="50">
        <v>0</v>
      </c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149">
        <v>1</v>
      </c>
      <c r="AR138" s="124">
        <v>1</v>
      </c>
      <c r="AS138" s="50">
        <v>2</v>
      </c>
      <c r="AT138" s="50">
        <v>0</v>
      </c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9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149">
        <v>5</v>
      </c>
      <c r="AR139" s="127">
        <v>9</v>
      </c>
      <c r="AS139" s="77">
        <v>11</v>
      </c>
      <c r="AT139" s="77">
        <v>9</v>
      </c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224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150">
        <v>785</v>
      </c>
      <c r="AR140" s="46">
        <v>795</v>
      </c>
      <c r="AS140" s="56">
        <v>793</v>
      </c>
      <c r="AT140" s="56">
        <v>496</v>
      </c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23400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151">
        <v>0</v>
      </c>
      <c r="AR141" s="62">
        <v>0</v>
      </c>
      <c r="AS141" s="61">
        <v>0</v>
      </c>
      <c r="AT141" s="61">
        <v>0</v>
      </c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151">
        <v>0.56999999999999995</v>
      </c>
      <c r="AR142" s="62">
        <v>0.56999999999999995</v>
      </c>
      <c r="AS142" s="61">
        <v>0.71</v>
      </c>
      <c r="AT142" s="61">
        <v>0.56999999999999995</v>
      </c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9.7500000000000036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151">
        <v>0</v>
      </c>
      <c r="AR143" s="62">
        <v>0.17</v>
      </c>
      <c r="AS143" s="61">
        <v>0.33</v>
      </c>
      <c r="AT143" s="61">
        <v>0.33</v>
      </c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9.4699999999999989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151">
        <v>0</v>
      </c>
      <c r="AR144" s="62">
        <v>0.5</v>
      </c>
      <c r="AS144" s="61">
        <v>0.33</v>
      </c>
      <c r="AT144" s="61">
        <v>0.5</v>
      </c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11.16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151">
        <v>0</v>
      </c>
      <c r="AR145" s="62">
        <v>0</v>
      </c>
      <c r="AS145" s="61">
        <v>0</v>
      </c>
      <c r="AT145" s="61">
        <v>0</v>
      </c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152">
        <v>0.5</v>
      </c>
      <c r="AR146" s="62">
        <v>0.5</v>
      </c>
      <c r="AS146" s="61">
        <v>1</v>
      </c>
      <c r="AT146" s="61">
        <v>0</v>
      </c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4.5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152">
        <v>0.2</v>
      </c>
      <c r="AR147" s="82">
        <v>0.36</v>
      </c>
      <c r="AS147" s="81">
        <v>0.44</v>
      </c>
      <c r="AT147" s="81">
        <v>0.36</v>
      </c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8.2000000000000028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153">
        <v>0.33</v>
      </c>
      <c r="AR148" s="68">
        <v>0.34</v>
      </c>
      <c r="AS148" s="67">
        <v>0.34</v>
      </c>
      <c r="AT148" s="67">
        <v>0.23</v>
      </c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9.129999999999999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148">
        <v>0</v>
      </c>
      <c r="AR149" s="124">
        <v>0</v>
      </c>
      <c r="AS149" s="50">
        <v>0</v>
      </c>
      <c r="AT149" s="50">
        <v>0</v>
      </c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5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148">
        <v>2</v>
      </c>
      <c r="AR150" s="124">
        <v>1</v>
      </c>
      <c r="AS150" s="50">
        <v>2</v>
      </c>
      <c r="AT150" s="50">
        <v>4</v>
      </c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40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148">
        <v>3</v>
      </c>
      <c r="AR151" s="124">
        <v>4</v>
      </c>
      <c r="AS151" s="50">
        <v>2</v>
      </c>
      <c r="AT151" s="50">
        <v>1</v>
      </c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45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148">
        <v>1</v>
      </c>
      <c r="AR152" s="124">
        <v>2</v>
      </c>
      <c r="AS152" s="50">
        <v>0</v>
      </c>
      <c r="AT152" s="50">
        <v>2</v>
      </c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98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148">
        <v>0</v>
      </c>
      <c r="AR153" s="124">
        <v>0</v>
      </c>
      <c r="AS153" s="50">
        <v>0</v>
      </c>
      <c r="AT153" s="50">
        <v>0</v>
      </c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149">
        <v>0</v>
      </c>
      <c r="AR154" s="124">
        <v>0</v>
      </c>
      <c r="AS154" s="50">
        <v>1</v>
      </c>
      <c r="AT154" s="50">
        <v>0</v>
      </c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6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149">
        <v>6</v>
      </c>
      <c r="AR155" s="127">
        <v>7</v>
      </c>
      <c r="AS155" s="77">
        <v>5</v>
      </c>
      <c r="AT155" s="77">
        <v>7</v>
      </c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194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150">
        <v>3852</v>
      </c>
      <c r="AR156" s="46">
        <v>4517</v>
      </c>
      <c r="AS156" s="56">
        <v>3880</v>
      </c>
      <c r="AT156" s="56">
        <v>1645</v>
      </c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31975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151">
        <v>0</v>
      </c>
      <c r="AR157" s="62">
        <v>0</v>
      </c>
      <c r="AS157" s="61">
        <v>0</v>
      </c>
      <c r="AT157" s="61">
        <v>0</v>
      </c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1.6500000000000001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151">
        <v>0.28999999999999998</v>
      </c>
      <c r="AR158" s="62">
        <v>0.14000000000000001</v>
      </c>
      <c r="AS158" s="61">
        <v>0.28999999999999998</v>
      </c>
      <c r="AT158" s="61">
        <v>0.56999999999999995</v>
      </c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5.71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151">
        <v>0.5</v>
      </c>
      <c r="AR159" s="62">
        <v>0.67</v>
      </c>
      <c r="AS159" s="61">
        <v>0.33</v>
      </c>
      <c r="AT159" s="61">
        <v>0.17</v>
      </c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7.5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151">
        <v>0.17</v>
      </c>
      <c r="AR160" s="62">
        <v>0.33</v>
      </c>
      <c r="AS160" s="61">
        <v>0</v>
      </c>
      <c r="AT160" s="61">
        <v>0.33</v>
      </c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16.599999999999998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151">
        <v>0</v>
      </c>
      <c r="AR161" s="62">
        <v>0</v>
      </c>
      <c r="AS161" s="61">
        <v>0</v>
      </c>
      <c r="AT161" s="61">
        <v>0</v>
      </c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152">
        <v>0</v>
      </c>
      <c r="AR162" s="62">
        <v>0</v>
      </c>
      <c r="AS162" s="61">
        <v>0.5</v>
      </c>
      <c r="AT162" s="61">
        <v>0</v>
      </c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3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152">
        <v>0.24</v>
      </c>
      <c r="AR163" s="82">
        <v>0.28000000000000003</v>
      </c>
      <c r="AS163" s="81">
        <v>0.2</v>
      </c>
      <c r="AT163" s="81">
        <v>0.28000000000000003</v>
      </c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7.7500000000000018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153">
        <v>1.63</v>
      </c>
      <c r="AR164" s="68">
        <v>1.92</v>
      </c>
      <c r="AS164" s="67">
        <v>1.69</v>
      </c>
      <c r="AT164" s="67">
        <v>0.77</v>
      </c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13.659999999999998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148">
        <v>1</v>
      </c>
      <c r="AR165" s="124">
        <v>0</v>
      </c>
      <c r="AS165" s="50">
        <v>0</v>
      </c>
      <c r="AT165" s="50">
        <v>0</v>
      </c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1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148">
        <v>0</v>
      </c>
      <c r="AR166" s="124">
        <v>1</v>
      </c>
      <c r="AS166" s="50">
        <v>0</v>
      </c>
      <c r="AT166" s="50">
        <v>0</v>
      </c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15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148">
        <v>0</v>
      </c>
      <c r="AR167" s="124">
        <v>0</v>
      </c>
      <c r="AS167" s="50">
        <v>1</v>
      </c>
      <c r="AT167" s="50">
        <v>0</v>
      </c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16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148">
        <v>0</v>
      </c>
      <c r="AR168" s="124">
        <v>1</v>
      </c>
      <c r="AS168" s="50">
        <v>1</v>
      </c>
      <c r="AT168" s="50">
        <v>0</v>
      </c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11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148">
        <v>0</v>
      </c>
      <c r="AR169" s="124">
        <v>0</v>
      </c>
      <c r="AS169" s="50">
        <v>0</v>
      </c>
      <c r="AT169" s="50">
        <v>0</v>
      </c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149">
        <v>0</v>
      </c>
      <c r="AR170" s="124">
        <v>0</v>
      </c>
      <c r="AS170" s="50">
        <v>0</v>
      </c>
      <c r="AT170" s="50">
        <v>0</v>
      </c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149">
        <v>1</v>
      </c>
      <c r="AR171" s="127">
        <v>2</v>
      </c>
      <c r="AS171" s="77">
        <v>2</v>
      </c>
      <c r="AT171" s="77">
        <v>0</v>
      </c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46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150">
        <v>125</v>
      </c>
      <c r="AR172" s="46">
        <v>104</v>
      </c>
      <c r="AS172" s="56">
        <v>112</v>
      </c>
      <c r="AT172" s="56">
        <v>83</v>
      </c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4606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151">
        <v>0.33</v>
      </c>
      <c r="AR173" s="62">
        <v>0</v>
      </c>
      <c r="AS173" s="61">
        <v>0</v>
      </c>
      <c r="AT173" s="61">
        <v>0</v>
      </c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0.33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151">
        <v>0</v>
      </c>
      <c r="AR174" s="62">
        <v>0.14000000000000001</v>
      </c>
      <c r="AS174" s="61">
        <v>0</v>
      </c>
      <c r="AT174" s="61">
        <v>0</v>
      </c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1.6600000000000006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151">
        <v>0</v>
      </c>
      <c r="AR175" s="62">
        <v>0</v>
      </c>
      <c r="AS175" s="61">
        <v>0.17</v>
      </c>
      <c r="AT175" s="61">
        <v>0</v>
      </c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2.5199999999999996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151">
        <v>0</v>
      </c>
      <c r="AR176" s="62">
        <v>0.17</v>
      </c>
      <c r="AS176" s="61">
        <v>0.17</v>
      </c>
      <c r="AT176" s="61">
        <v>0</v>
      </c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1.6899999999999997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151">
        <v>0</v>
      </c>
      <c r="AR177" s="62">
        <v>0</v>
      </c>
      <c r="AS177" s="61">
        <v>0</v>
      </c>
      <c r="AT177" s="61">
        <v>0</v>
      </c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152">
        <v>0</v>
      </c>
      <c r="AR178" s="62">
        <v>0</v>
      </c>
      <c r="AS178" s="61">
        <v>0</v>
      </c>
      <c r="AT178" s="61">
        <v>0</v>
      </c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152">
        <v>0.04</v>
      </c>
      <c r="AR179" s="82">
        <v>0.08</v>
      </c>
      <c r="AS179" s="81">
        <v>0.08</v>
      </c>
      <c r="AT179" s="81">
        <v>0</v>
      </c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1.6400000000000003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153">
        <v>0.05</v>
      </c>
      <c r="AR180" s="68">
        <v>0.04</v>
      </c>
      <c r="AS180" s="67">
        <v>0.05</v>
      </c>
      <c r="AT180" s="67">
        <v>0.04</v>
      </c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1.8200000000000007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148">
        <v>0</v>
      </c>
      <c r="AR181" s="124">
        <v>0</v>
      </c>
      <c r="AS181" s="50">
        <v>0</v>
      </c>
      <c r="AT181" s="50">
        <v>0</v>
      </c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148">
        <v>0</v>
      </c>
      <c r="AR182" s="124">
        <v>0</v>
      </c>
      <c r="AS182" s="50">
        <v>0</v>
      </c>
      <c r="AT182" s="50">
        <v>0</v>
      </c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148">
        <v>0</v>
      </c>
      <c r="AR183" s="124">
        <v>0</v>
      </c>
      <c r="AS183" s="50">
        <v>0</v>
      </c>
      <c r="AT183" s="50">
        <v>0</v>
      </c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148">
        <v>0</v>
      </c>
      <c r="AR184" s="124">
        <v>0</v>
      </c>
      <c r="AS184" s="50">
        <v>0</v>
      </c>
      <c r="AT184" s="50">
        <v>0</v>
      </c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148">
        <v>0</v>
      </c>
      <c r="AR185" s="124">
        <v>0</v>
      </c>
      <c r="AS185" s="50">
        <v>2</v>
      </c>
      <c r="AT185" s="50">
        <v>0</v>
      </c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2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149">
        <v>0</v>
      </c>
      <c r="AR186" s="124">
        <v>0</v>
      </c>
      <c r="AS186" s="50">
        <v>0</v>
      </c>
      <c r="AT186" s="50">
        <v>0</v>
      </c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149">
        <v>0</v>
      </c>
      <c r="AR187" s="127">
        <v>0</v>
      </c>
      <c r="AS187" s="77">
        <v>2</v>
      </c>
      <c r="AT187" s="77">
        <v>0</v>
      </c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10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150">
        <v>10</v>
      </c>
      <c r="AR188" s="46">
        <v>9</v>
      </c>
      <c r="AS188" s="56">
        <v>16</v>
      </c>
      <c r="AT188" s="56">
        <v>11</v>
      </c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881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151">
        <v>0</v>
      </c>
      <c r="AR189" s="62">
        <v>0</v>
      </c>
      <c r="AS189" s="61">
        <v>0</v>
      </c>
      <c r="AT189" s="61">
        <v>0</v>
      </c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151">
        <v>0</v>
      </c>
      <c r="AR190" s="62">
        <v>0</v>
      </c>
      <c r="AS190" s="61">
        <v>0</v>
      </c>
      <c r="AT190" s="61">
        <v>0</v>
      </c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151">
        <v>0</v>
      </c>
      <c r="AR191" s="62">
        <v>0</v>
      </c>
      <c r="AS191" s="61">
        <v>0</v>
      </c>
      <c r="AT191" s="61">
        <v>0</v>
      </c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151">
        <v>0</v>
      </c>
      <c r="AR192" s="62">
        <v>0</v>
      </c>
      <c r="AS192" s="61">
        <v>0</v>
      </c>
      <c r="AT192" s="61">
        <v>0</v>
      </c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151">
        <v>0</v>
      </c>
      <c r="AR193" s="62">
        <v>0</v>
      </c>
      <c r="AS193" s="69">
        <v>2</v>
      </c>
      <c r="AT193" s="61">
        <v>0</v>
      </c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2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152">
        <v>0</v>
      </c>
      <c r="AR194" s="62">
        <v>0</v>
      </c>
      <c r="AS194" s="61">
        <v>0</v>
      </c>
      <c r="AT194" s="61">
        <v>0</v>
      </c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152">
        <v>0</v>
      </c>
      <c r="AR195" s="82">
        <v>0</v>
      </c>
      <c r="AS195" s="81">
        <v>0.22</v>
      </c>
      <c r="AT195" s="81">
        <v>0</v>
      </c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1.1000000000000001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153">
        <v>0.01</v>
      </c>
      <c r="AR196" s="68">
        <v>0.01</v>
      </c>
      <c r="AS196" s="67">
        <v>0.02</v>
      </c>
      <c r="AT196" s="67">
        <v>0.02</v>
      </c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1.2800000000000007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148">
        <v>1</v>
      </c>
      <c r="AR197" s="124">
        <v>0</v>
      </c>
      <c r="AS197" s="50">
        <v>1</v>
      </c>
      <c r="AT197" s="50">
        <v>0</v>
      </c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10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148">
        <v>1</v>
      </c>
      <c r="AR198" s="124">
        <v>0</v>
      </c>
      <c r="AS198" s="50">
        <v>3</v>
      </c>
      <c r="AT198" s="50">
        <v>4</v>
      </c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61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148">
        <v>2</v>
      </c>
      <c r="AR199" s="124">
        <v>3</v>
      </c>
      <c r="AS199" s="50">
        <v>0</v>
      </c>
      <c r="AT199" s="50">
        <v>3</v>
      </c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122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148">
        <v>8</v>
      </c>
      <c r="AR200" s="124">
        <v>18</v>
      </c>
      <c r="AS200" s="50">
        <v>6</v>
      </c>
      <c r="AT200" s="50">
        <v>13</v>
      </c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307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148">
        <v>1</v>
      </c>
      <c r="AR201" s="124">
        <v>3</v>
      </c>
      <c r="AS201" s="50">
        <v>3</v>
      </c>
      <c r="AT201" s="50">
        <v>2</v>
      </c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56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149">
        <v>10</v>
      </c>
      <c r="AR202" s="124">
        <v>9</v>
      </c>
      <c r="AS202" s="50">
        <v>6</v>
      </c>
      <c r="AT202" s="50">
        <v>3</v>
      </c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746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149">
        <v>23</v>
      </c>
      <c r="AR203" s="127">
        <v>33</v>
      </c>
      <c r="AS203" s="77">
        <v>19</v>
      </c>
      <c r="AT203" s="77">
        <v>25</v>
      </c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1302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150">
        <v>580</v>
      </c>
      <c r="AR204" s="46">
        <v>630</v>
      </c>
      <c r="AS204" s="56">
        <v>570</v>
      </c>
      <c r="AT204" s="56">
        <v>420</v>
      </c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18350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151">
        <v>1</v>
      </c>
      <c r="AR205" s="62">
        <v>0</v>
      </c>
      <c r="AS205" s="61">
        <v>1</v>
      </c>
      <c r="AT205" s="61">
        <v>0</v>
      </c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10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151">
        <v>0.5</v>
      </c>
      <c r="AR206" s="62">
        <v>0</v>
      </c>
      <c r="AS206" s="61">
        <v>1.5</v>
      </c>
      <c r="AT206" s="61">
        <v>2</v>
      </c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30.5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151">
        <v>2</v>
      </c>
      <c r="AR207" s="62">
        <v>3</v>
      </c>
      <c r="AS207" s="61">
        <v>0</v>
      </c>
      <c r="AT207" s="61">
        <v>3</v>
      </c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122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151">
        <v>2.67</v>
      </c>
      <c r="AR208" s="62">
        <v>6</v>
      </c>
      <c r="AS208" s="61">
        <v>2</v>
      </c>
      <c r="AT208" s="61">
        <v>4.33</v>
      </c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102.29999999999998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151">
        <v>1</v>
      </c>
      <c r="AR209" s="62">
        <v>3</v>
      </c>
      <c r="AS209" s="61">
        <v>3</v>
      </c>
      <c r="AT209" s="61">
        <v>2</v>
      </c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56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154">
        <v>10</v>
      </c>
      <c r="AR210" s="70">
        <v>9</v>
      </c>
      <c r="AS210" s="69">
        <v>6</v>
      </c>
      <c r="AT210" s="61">
        <v>3</v>
      </c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746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152">
        <v>2.56</v>
      </c>
      <c r="AR211" s="82">
        <v>3.67</v>
      </c>
      <c r="AS211" s="81">
        <v>2.11</v>
      </c>
      <c r="AT211" s="81">
        <v>2.78</v>
      </c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144.68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153">
        <v>0.83</v>
      </c>
      <c r="AR212" s="68">
        <v>0.9</v>
      </c>
      <c r="AS212" s="67">
        <v>0.86</v>
      </c>
      <c r="AT212" s="67">
        <v>0.67</v>
      </c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26.509999999999994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148">
        <v>0</v>
      </c>
      <c r="AR213" s="124">
        <v>0</v>
      </c>
      <c r="AS213" s="50">
        <v>0</v>
      </c>
      <c r="AT213" s="50">
        <v>0</v>
      </c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148">
        <v>0</v>
      </c>
      <c r="AR214" s="124">
        <v>0</v>
      </c>
      <c r="AS214" s="50">
        <v>0</v>
      </c>
      <c r="AT214" s="50">
        <v>0</v>
      </c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148">
        <v>0</v>
      </c>
      <c r="AR215" s="124">
        <v>0</v>
      </c>
      <c r="AS215" s="50">
        <v>0</v>
      </c>
      <c r="AT215" s="50">
        <v>0</v>
      </c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148">
        <v>0</v>
      </c>
      <c r="AR216" s="124">
        <v>0</v>
      </c>
      <c r="AS216" s="50">
        <v>0</v>
      </c>
      <c r="AT216" s="50">
        <v>0</v>
      </c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148">
        <v>0</v>
      </c>
      <c r="AR217" s="124">
        <v>0</v>
      </c>
      <c r="AS217" s="50">
        <v>0</v>
      </c>
      <c r="AT217" s="50">
        <v>0</v>
      </c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149">
        <v>0</v>
      </c>
      <c r="AR218" s="124">
        <v>0</v>
      </c>
      <c r="AS218" s="50">
        <v>0</v>
      </c>
      <c r="AT218" s="50">
        <v>0</v>
      </c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149">
        <v>0</v>
      </c>
      <c r="AR219" s="127">
        <v>0</v>
      </c>
      <c r="AS219" s="77">
        <v>0</v>
      </c>
      <c r="AT219" s="77">
        <v>0</v>
      </c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150">
        <v>4</v>
      </c>
      <c r="AR220" s="46">
        <v>12</v>
      </c>
      <c r="AS220" s="56">
        <v>9</v>
      </c>
      <c r="AT220" s="56">
        <v>5</v>
      </c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302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151">
        <v>0</v>
      </c>
      <c r="AR221" s="62">
        <v>0</v>
      </c>
      <c r="AS221" s="61">
        <v>0</v>
      </c>
      <c r="AT221" s="61">
        <v>0</v>
      </c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151">
        <v>0</v>
      </c>
      <c r="AR222" s="62">
        <v>0</v>
      </c>
      <c r="AS222" s="61">
        <v>0</v>
      </c>
      <c r="AT222" s="61">
        <v>0</v>
      </c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151">
        <v>0</v>
      </c>
      <c r="AR223" s="62">
        <v>0</v>
      </c>
      <c r="AS223" s="61">
        <v>0</v>
      </c>
      <c r="AT223" s="61">
        <v>0</v>
      </c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151">
        <v>0</v>
      </c>
      <c r="AR224" s="62">
        <v>0</v>
      </c>
      <c r="AS224" s="61">
        <v>0</v>
      </c>
      <c r="AT224" s="61">
        <v>0</v>
      </c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151">
        <v>0</v>
      </c>
      <c r="AR225" s="62">
        <v>0</v>
      </c>
      <c r="AS225" s="61">
        <v>0</v>
      </c>
      <c r="AT225" s="61">
        <v>0</v>
      </c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152">
        <v>0</v>
      </c>
      <c r="AR226" s="62">
        <v>0</v>
      </c>
      <c r="AS226" s="61">
        <v>0</v>
      </c>
      <c r="AT226" s="61">
        <v>0</v>
      </c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152">
        <v>0</v>
      </c>
      <c r="AR227" s="82">
        <v>0</v>
      </c>
      <c r="AS227" s="81">
        <v>0</v>
      </c>
      <c r="AT227" s="81">
        <v>0</v>
      </c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153">
        <v>0.01</v>
      </c>
      <c r="AR228" s="68">
        <v>0.02</v>
      </c>
      <c r="AS228" s="67">
        <v>0.02</v>
      </c>
      <c r="AT228" s="67">
        <v>0.01</v>
      </c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0.64000000000000035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148">
        <v>0</v>
      </c>
      <c r="AR229" s="124">
        <v>0</v>
      </c>
      <c r="AS229" s="50">
        <v>0</v>
      </c>
      <c r="AT229" s="50">
        <v>0</v>
      </c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148">
        <v>0</v>
      </c>
      <c r="AR230" s="124">
        <v>0</v>
      </c>
      <c r="AS230" s="50">
        <v>1</v>
      </c>
      <c r="AT230" s="50">
        <v>0</v>
      </c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7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148">
        <v>0</v>
      </c>
      <c r="AR231" s="124">
        <v>1</v>
      </c>
      <c r="AS231" s="50">
        <v>0</v>
      </c>
      <c r="AT231" s="50">
        <v>0</v>
      </c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7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148">
        <v>0</v>
      </c>
      <c r="AR232" s="124">
        <v>0</v>
      </c>
      <c r="AS232" s="50">
        <v>0</v>
      </c>
      <c r="AT232" s="50">
        <v>1</v>
      </c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2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148">
        <v>0</v>
      </c>
      <c r="AR233" s="124">
        <v>0</v>
      </c>
      <c r="AS233" s="50">
        <v>0</v>
      </c>
      <c r="AT233" s="50">
        <v>0</v>
      </c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149">
        <v>0</v>
      </c>
      <c r="AR234" s="124">
        <v>0</v>
      </c>
      <c r="AS234" s="50">
        <v>0</v>
      </c>
      <c r="AT234" s="50">
        <v>0</v>
      </c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149">
        <v>0</v>
      </c>
      <c r="AR235" s="127">
        <v>1</v>
      </c>
      <c r="AS235" s="77">
        <v>1</v>
      </c>
      <c r="AT235" s="77">
        <v>1</v>
      </c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17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150">
        <v>32</v>
      </c>
      <c r="AR236" s="46">
        <v>41</v>
      </c>
      <c r="AS236" s="56">
        <v>26</v>
      </c>
      <c r="AT236" s="56">
        <v>30</v>
      </c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574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151">
        <v>0</v>
      </c>
      <c r="AR237" s="62">
        <v>0</v>
      </c>
      <c r="AS237" s="61">
        <v>0</v>
      </c>
      <c r="AT237" s="61">
        <v>0</v>
      </c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151">
        <v>0</v>
      </c>
      <c r="AR238" s="62">
        <v>0</v>
      </c>
      <c r="AS238" s="61">
        <v>0.5</v>
      </c>
      <c r="AT238" s="61">
        <v>0</v>
      </c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3.5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151">
        <v>0</v>
      </c>
      <c r="AR239" s="62">
        <v>1</v>
      </c>
      <c r="AS239" s="61">
        <v>0</v>
      </c>
      <c r="AT239" s="61">
        <v>0</v>
      </c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7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151">
        <v>0</v>
      </c>
      <c r="AR240" s="62">
        <v>0</v>
      </c>
      <c r="AS240" s="61">
        <v>0</v>
      </c>
      <c r="AT240" s="61">
        <v>1</v>
      </c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2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151">
        <v>0</v>
      </c>
      <c r="AR241" s="62">
        <v>0</v>
      </c>
      <c r="AS241" s="61">
        <v>0</v>
      </c>
      <c r="AT241" s="61">
        <v>0</v>
      </c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152">
        <v>0</v>
      </c>
      <c r="AR242" s="62">
        <v>0</v>
      </c>
      <c r="AS242" s="61">
        <v>0</v>
      </c>
      <c r="AT242" s="61">
        <v>0</v>
      </c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152">
        <v>0</v>
      </c>
      <c r="AR243" s="82">
        <v>0.14000000000000001</v>
      </c>
      <c r="AS243" s="81">
        <v>0.14000000000000001</v>
      </c>
      <c r="AT243" s="81">
        <v>0.14000000000000001</v>
      </c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2.4000000000000012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153">
        <v>7.0000000000000007E-2</v>
      </c>
      <c r="AR244" s="68">
        <v>0.09</v>
      </c>
      <c r="AS244" s="67">
        <v>0.05</v>
      </c>
      <c r="AT244" s="67">
        <v>0.06</v>
      </c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1.2000000000000006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148">
        <v>0</v>
      </c>
      <c r="AR245" s="124">
        <v>0</v>
      </c>
      <c r="AS245" s="50">
        <v>0</v>
      </c>
      <c r="AT245" s="50">
        <v>0</v>
      </c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148">
        <v>0</v>
      </c>
      <c r="AR246" s="124">
        <v>0</v>
      </c>
      <c r="AS246" s="50">
        <v>0</v>
      </c>
      <c r="AT246" s="50">
        <v>0</v>
      </c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148">
        <v>0</v>
      </c>
      <c r="AR247" s="124">
        <v>0</v>
      </c>
      <c r="AS247" s="50">
        <v>0</v>
      </c>
      <c r="AT247" s="50">
        <v>0</v>
      </c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148">
        <v>0</v>
      </c>
      <c r="AR248" s="124">
        <v>0</v>
      </c>
      <c r="AS248" s="50">
        <v>0</v>
      </c>
      <c r="AT248" s="50">
        <v>0</v>
      </c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148">
        <v>1</v>
      </c>
      <c r="AR249" s="124">
        <v>0</v>
      </c>
      <c r="AS249" s="50">
        <v>0</v>
      </c>
      <c r="AT249" s="50">
        <v>0</v>
      </c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1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149">
        <v>0</v>
      </c>
      <c r="AR250" s="124">
        <v>0</v>
      </c>
      <c r="AS250" s="50">
        <v>0</v>
      </c>
      <c r="AT250" s="50">
        <v>0</v>
      </c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149">
        <v>1</v>
      </c>
      <c r="AR251" s="127">
        <v>0</v>
      </c>
      <c r="AS251" s="77">
        <v>0</v>
      </c>
      <c r="AT251" s="77">
        <v>0</v>
      </c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23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150">
        <v>401</v>
      </c>
      <c r="AR252" s="46">
        <v>478</v>
      </c>
      <c r="AS252" s="56">
        <v>590</v>
      </c>
      <c r="AT252" s="56">
        <v>558</v>
      </c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8859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151">
        <v>0</v>
      </c>
      <c r="AR253" s="62">
        <v>0</v>
      </c>
      <c r="AS253" s="61">
        <v>0</v>
      </c>
      <c r="AT253" s="61">
        <v>0</v>
      </c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151">
        <v>0</v>
      </c>
      <c r="AR254" s="62">
        <v>0</v>
      </c>
      <c r="AS254" s="61">
        <v>0</v>
      </c>
      <c r="AT254" s="61">
        <v>0</v>
      </c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151">
        <v>0</v>
      </c>
      <c r="AR255" s="62">
        <v>0</v>
      </c>
      <c r="AS255" s="61">
        <v>0</v>
      </c>
      <c r="AT255" s="61">
        <v>0</v>
      </c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151">
        <v>0</v>
      </c>
      <c r="AR256" s="62">
        <v>0</v>
      </c>
      <c r="AS256" s="61">
        <v>0</v>
      </c>
      <c r="AT256" s="61">
        <v>0</v>
      </c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151">
        <v>1</v>
      </c>
      <c r="AR257" s="62">
        <v>0</v>
      </c>
      <c r="AS257" s="61">
        <v>0</v>
      </c>
      <c r="AT257" s="61">
        <v>0</v>
      </c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1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152">
        <v>0</v>
      </c>
      <c r="AR258" s="62">
        <v>0</v>
      </c>
      <c r="AS258" s="61">
        <v>0</v>
      </c>
      <c r="AT258" s="61">
        <v>0</v>
      </c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152">
        <v>0.14000000000000001</v>
      </c>
      <c r="AR259" s="82">
        <v>0</v>
      </c>
      <c r="AS259" s="81">
        <v>0</v>
      </c>
      <c r="AT259" s="81">
        <v>0</v>
      </c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3.2800000000000011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153">
        <v>0.83</v>
      </c>
      <c r="AR260" s="68">
        <v>0.99</v>
      </c>
      <c r="AS260" s="67">
        <v>1.23</v>
      </c>
      <c r="AT260" s="67">
        <v>1.1599999999999999</v>
      </c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18.450000000000003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148">
        <v>0</v>
      </c>
      <c r="AR261" s="124">
        <v>0</v>
      </c>
      <c r="AS261" s="50">
        <v>0</v>
      </c>
      <c r="AT261" s="50">
        <v>0</v>
      </c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148">
        <v>0</v>
      </c>
      <c r="AR262" s="124">
        <v>0</v>
      </c>
      <c r="AS262" s="50">
        <v>0</v>
      </c>
      <c r="AT262" s="50">
        <v>0</v>
      </c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148">
        <v>0</v>
      </c>
      <c r="AR263" s="124">
        <v>0</v>
      </c>
      <c r="AS263" s="50">
        <v>0</v>
      </c>
      <c r="AT263" s="50">
        <v>0</v>
      </c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148">
        <v>0</v>
      </c>
      <c r="AR264" s="124">
        <v>0</v>
      </c>
      <c r="AS264" s="50">
        <v>0</v>
      </c>
      <c r="AT264" s="50">
        <v>0</v>
      </c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148">
        <v>0</v>
      </c>
      <c r="AR265" s="124">
        <v>0</v>
      </c>
      <c r="AS265" s="50">
        <v>0</v>
      </c>
      <c r="AT265" s="50">
        <v>0</v>
      </c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149">
        <v>0</v>
      </c>
      <c r="AR266" s="124">
        <v>0</v>
      </c>
      <c r="AS266" s="50">
        <v>0</v>
      </c>
      <c r="AT266" s="50">
        <v>0</v>
      </c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149">
        <v>0</v>
      </c>
      <c r="AR267" s="127">
        <v>0</v>
      </c>
      <c r="AS267" s="77">
        <v>0</v>
      </c>
      <c r="AT267" s="77">
        <v>0</v>
      </c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150">
        <v>4</v>
      </c>
      <c r="AR268" s="46">
        <v>1</v>
      </c>
      <c r="AS268" s="56">
        <v>2</v>
      </c>
      <c r="AT268" s="56" t="s">
        <v>30</v>
      </c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68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151">
        <v>0</v>
      </c>
      <c r="AR269" s="62">
        <v>0</v>
      </c>
      <c r="AS269" s="61">
        <v>0</v>
      </c>
      <c r="AT269" s="61">
        <v>0</v>
      </c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151">
        <v>0</v>
      </c>
      <c r="AR270" s="62">
        <v>0</v>
      </c>
      <c r="AS270" s="61">
        <v>0</v>
      </c>
      <c r="AT270" s="61">
        <v>0</v>
      </c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151">
        <v>0</v>
      </c>
      <c r="AR271" s="62">
        <v>0</v>
      </c>
      <c r="AS271" s="61">
        <v>0</v>
      </c>
      <c r="AT271" s="61">
        <v>0</v>
      </c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151">
        <v>0</v>
      </c>
      <c r="AR272" s="62">
        <v>0</v>
      </c>
      <c r="AS272" s="61">
        <v>0</v>
      </c>
      <c r="AT272" s="61">
        <v>0</v>
      </c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151">
        <v>0</v>
      </c>
      <c r="AR273" s="62">
        <v>0</v>
      </c>
      <c r="AS273" s="61">
        <v>0</v>
      </c>
      <c r="AT273" s="61">
        <v>0</v>
      </c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152">
        <v>0</v>
      </c>
      <c r="AR274" s="62">
        <v>0</v>
      </c>
      <c r="AS274" s="61">
        <v>0</v>
      </c>
      <c r="AT274" s="61">
        <v>0</v>
      </c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152">
        <v>0</v>
      </c>
      <c r="AR275" s="82">
        <v>0</v>
      </c>
      <c r="AS275" s="81">
        <v>0</v>
      </c>
      <c r="AT275" s="81">
        <v>0</v>
      </c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153">
        <v>0.01</v>
      </c>
      <c r="AR276" s="68">
        <v>0</v>
      </c>
      <c r="AS276" s="67">
        <v>0</v>
      </c>
      <c r="AT276" s="67" t="s">
        <v>30</v>
      </c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0.12999999999999998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148">
        <v>0</v>
      </c>
      <c r="AR277" s="124">
        <v>0</v>
      </c>
      <c r="AS277" s="50">
        <v>0</v>
      </c>
      <c r="AT277" s="50">
        <v>0</v>
      </c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148">
        <v>0</v>
      </c>
      <c r="AR278" s="124">
        <v>0</v>
      </c>
      <c r="AS278" s="50">
        <v>0</v>
      </c>
      <c r="AT278" s="50">
        <v>0</v>
      </c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148">
        <v>0</v>
      </c>
      <c r="AR279" s="124">
        <v>0</v>
      </c>
      <c r="AS279" s="50">
        <v>0</v>
      </c>
      <c r="AT279" s="50">
        <v>0</v>
      </c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148">
        <v>0</v>
      </c>
      <c r="AR280" s="124">
        <v>0</v>
      </c>
      <c r="AS280" s="50">
        <v>0</v>
      </c>
      <c r="AT280" s="50">
        <v>0</v>
      </c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148">
        <v>0</v>
      </c>
      <c r="AR281" s="124">
        <v>0</v>
      </c>
      <c r="AS281" s="50">
        <v>0</v>
      </c>
      <c r="AT281" s="50">
        <v>0</v>
      </c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149">
        <v>0</v>
      </c>
      <c r="AR282" s="124">
        <v>0</v>
      </c>
      <c r="AS282" s="50">
        <v>0</v>
      </c>
      <c r="AT282" s="50">
        <v>0</v>
      </c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149">
        <v>0</v>
      </c>
      <c r="AR283" s="127">
        <v>0</v>
      </c>
      <c r="AS283" s="77">
        <v>0</v>
      </c>
      <c r="AT283" s="77">
        <v>0</v>
      </c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150">
        <v>9</v>
      </c>
      <c r="AR284" s="46">
        <v>1</v>
      </c>
      <c r="AS284" s="56">
        <v>2</v>
      </c>
      <c r="AT284" s="135">
        <v>2</v>
      </c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1727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151">
        <v>0</v>
      </c>
      <c r="AR285" s="62">
        <v>0</v>
      </c>
      <c r="AS285" s="61">
        <v>0</v>
      </c>
      <c r="AT285" s="61">
        <v>0</v>
      </c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151">
        <v>0</v>
      </c>
      <c r="AR286" s="62">
        <v>0</v>
      </c>
      <c r="AS286" s="61">
        <v>0</v>
      </c>
      <c r="AT286" s="61">
        <v>0</v>
      </c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151">
        <v>0</v>
      </c>
      <c r="AR287" s="62">
        <v>0</v>
      </c>
      <c r="AS287" s="61">
        <v>0</v>
      </c>
      <c r="AT287" s="61">
        <v>0</v>
      </c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151">
        <v>0</v>
      </c>
      <c r="AR288" s="62">
        <v>0</v>
      </c>
      <c r="AS288" s="61">
        <v>0</v>
      </c>
      <c r="AT288" s="61">
        <v>0</v>
      </c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151">
        <v>0</v>
      </c>
      <c r="AR289" s="62">
        <v>0</v>
      </c>
      <c r="AS289" s="61">
        <v>0</v>
      </c>
      <c r="AT289" s="61">
        <v>0</v>
      </c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152">
        <v>0</v>
      </c>
      <c r="AR290" s="62">
        <v>0</v>
      </c>
      <c r="AS290" s="61">
        <v>0</v>
      </c>
      <c r="AT290" s="61">
        <v>0</v>
      </c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152">
        <v>0</v>
      </c>
      <c r="AR291" s="82">
        <v>0</v>
      </c>
      <c r="AS291" s="81">
        <v>0</v>
      </c>
      <c r="AT291" s="81">
        <v>0</v>
      </c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153">
        <v>0.02</v>
      </c>
      <c r="AR292" s="68">
        <v>0</v>
      </c>
      <c r="AS292" s="67">
        <v>0</v>
      </c>
      <c r="AT292" s="136">
        <v>0</v>
      </c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3.5699999999999994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148">
        <v>45</v>
      </c>
      <c r="AR293" s="124">
        <v>37</v>
      </c>
      <c r="AS293" s="50">
        <v>33</v>
      </c>
      <c r="AT293" s="50">
        <v>31</v>
      </c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471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148">
        <v>220</v>
      </c>
      <c r="AR294" s="124">
        <v>211</v>
      </c>
      <c r="AS294" s="50">
        <v>175</v>
      </c>
      <c r="AT294" s="50">
        <v>111</v>
      </c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2290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148">
        <v>93</v>
      </c>
      <c r="AR295" s="124">
        <v>89</v>
      </c>
      <c r="AS295" s="50">
        <v>78</v>
      </c>
      <c r="AT295" s="50">
        <v>83</v>
      </c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1346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148">
        <v>239</v>
      </c>
      <c r="AR296" s="124">
        <v>203</v>
      </c>
      <c r="AS296" s="50">
        <v>156</v>
      </c>
      <c r="AT296" s="50">
        <v>129</v>
      </c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2627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148">
        <v>31</v>
      </c>
      <c r="AR297" s="124">
        <v>26</v>
      </c>
      <c r="AS297" s="50">
        <v>19</v>
      </c>
      <c r="AT297" s="50">
        <v>21</v>
      </c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315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149">
        <v>8</v>
      </c>
      <c r="AR298" s="124">
        <v>7</v>
      </c>
      <c r="AS298" s="50">
        <v>8</v>
      </c>
      <c r="AT298" s="50">
        <v>4</v>
      </c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156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149">
        <v>636</v>
      </c>
      <c r="AR299" s="127">
        <v>573</v>
      </c>
      <c r="AS299" s="77">
        <v>469</v>
      </c>
      <c r="AT299" s="77">
        <v>379</v>
      </c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7205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150">
        <v>15924</v>
      </c>
      <c r="AR300" s="46">
        <v>21365</v>
      </c>
      <c r="AS300" s="56">
        <v>23126</v>
      </c>
      <c r="AT300" s="135">
        <v>22288</v>
      </c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490518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151">
        <v>9</v>
      </c>
      <c r="AR301" s="62">
        <v>7.4</v>
      </c>
      <c r="AS301" s="61">
        <v>6.6</v>
      </c>
      <c r="AT301" s="61">
        <v>6.2</v>
      </c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94.2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151">
        <v>16.920000000000002</v>
      </c>
      <c r="AR302" s="62">
        <v>16.23</v>
      </c>
      <c r="AS302" s="61">
        <v>13.46</v>
      </c>
      <c r="AT302" s="61">
        <v>8.5399999999999991</v>
      </c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169.64000000000001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151">
        <v>9.3000000000000007</v>
      </c>
      <c r="AR303" s="62">
        <v>8.9</v>
      </c>
      <c r="AS303" s="61">
        <v>7.8</v>
      </c>
      <c r="AT303" s="61">
        <v>8.3000000000000007</v>
      </c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130.22999999999999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151">
        <v>19.920000000000002</v>
      </c>
      <c r="AR304" s="62">
        <v>16.920000000000002</v>
      </c>
      <c r="AS304" s="61">
        <v>13</v>
      </c>
      <c r="AT304" s="61">
        <v>10.75</v>
      </c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213.79000000000002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151">
        <v>15.5</v>
      </c>
      <c r="AR305" s="62">
        <v>13</v>
      </c>
      <c r="AS305" s="61">
        <v>9.5</v>
      </c>
      <c r="AT305" s="61">
        <v>10.5</v>
      </c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141.75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152">
        <v>2.67</v>
      </c>
      <c r="AR306" s="62">
        <v>2.33</v>
      </c>
      <c r="AS306" s="61">
        <v>2.67</v>
      </c>
      <c r="AT306" s="61">
        <v>1.33</v>
      </c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52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152">
        <v>14.13</v>
      </c>
      <c r="AR307" s="82">
        <v>12.73</v>
      </c>
      <c r="AS307" s="81">
        <v>10.42</v>
      </c>
      <c r="AT307" s="81">
        <v>8.42</v>
      </c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155.14999999999995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153">
        <v>4.12</v>
      </c>
      <c r="AR308" s="68">
        <v>5.53</v>
      </c>
      <c r="AS308" s="67">
        <v>6.13</v>
      </c>
      <c r="AT308" s="136">
        <v>6.3</v>
      </c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110.42999999999999</v>
      </c>
      <c r="BO308" s="66" t="s">
        <v>211</v>
      </c>
    </row>
    <row r="309" spans="2:67">
      <c r="AQ309"/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3.9725000000000001</v>
      </c>
      <c r="H261" s="28">
        <f t="array" ref="H261">AVERAGE(IF(年次別!$F261=TRANSPOSE(カレンダー!$A$2:$A$54),令和7年各保健所毎集計!$N$20:$BN$20))</f>
        <v>0.29250000000000004</v>
      </c>
      <c r="I261" s="28">
        <f t="array" ref="I261">AVERAGE(IF(年次別!$F261=TRANSPOSE(カレンダー!$A$2:$A$54),令和7年各保健所毎集計!$N$35:$BN$35))</f>
        <v>2.36</v>
      </c>
      <c r="J261" s="28">
        <f t="array" ref="J261">AVERAGE(IF(年次別!$F261=TRANSPOSE(カレンダー!$A$2:$A$54),令和7年各保健所毎集計!$N$36:$BN$36))</f>
        <v>0.52500000000000002</v>
      </c>
      <c r="K261" s="28">
        <f t="array" ref="K261">AVERAGE(IF(年次別!$F261=TRANSPOSE(カレンダー!$A$2:$A$54),令和7年各保健所毎集計!$N$51:$BN$51))</f>
        <v>0.71000000000000008</v>
      </c>
      <c r="L261" s="28">
        <f t="array" ref="L261">AVERAGE(IF(年次別!$F261=TRANSPOSE(カレンダー!$A$2:$A$54),令和7年各保健所毎集計!$N$52:$BN$52))</f>
        <v>0.51</v>
      </c>
      <c r="M261" s="28">
        <f t="array" ref="M261">AVERAGE(IF(年次別!$F261=TRANSPOSE(カレンダー!$A$2:$A$54),令和7年各保健所毎集計!$N$67:$BN$67))</f>
        <v>1.7100000000000002</v>
      </c>
      <c r="N261" s="28">
        <f t="array" ref="N261">AVERAGE(IF(年次別!$F261=TRANSPOSE(カレンダー!$A$2:$A$54),令和7年各保健所毎集計!$N$68:$BN$68))</f>
        <v>1.9724999999999999</v>
      </c>
      <c r="O261" s="28">
        <f t="array" ref="O261">AVERAGE(IF(年次別!$F261=TRANSPOSE(カレンダー!$A$2:$A$54),令和7年各保健所毎集計!$N$83:$BN$83))</f>
        <v>4.1100000000000003</v>
      </c>
      <c r="P261" s="28">
        <f t="array" ref="P261">AVERAGE(IF(年次別!$F261=TRANSPOSE(カレンダー!$A$2:$A$54),令和7年各保健所毎集計!$N$84:$BN$84))</f>
        <v>4.9124999999999996</v>
      </c>
      <c r="Q261" s="28">
        <f t="array" ref="Q261">AVERAGE(IF(年次別!$F261=TRANSPOSE(カレンダー!$A$2:$A$54),令和7年各保健所毎集計!$N$99:$BN$99))</f>
        <v>0.27</v>
      </c>
      <c r="R261" s="28">
        <f t="array" ref="R261">AVERAGE(IF(年次別!$F261=TRANSPOSE(カレンダー!$A$2:$A$54),令和7年各保健所毎集計!$N$100:$BN$100))</f>
        <v>0.37000000000000005</v>
      </c>
      <c r="S261" s="28">
        <f t="array" ref="S261">AVERAGE(IF(年次別!$F261=TRANSPOSE(カレンダー!$A$2:$A$54),令和7年各保健所毎集計!$N$115:$BN$115))</f>
        <v>0.65</v>
      </c>
      <c r="T261" s="28">
        <f t="array" ref="T261">AVERAGE(IF(年次別!$F261=TRANSPOSE(カレンダー!$A$2:$A$54),令和7年各保健所毎集計!$N$116:$BN$116))</f>
        <v>0.59499999999999997</v>
      </c>
      <c r="U261" s="28">
        <f t="array" ref="U261">AVERAGE(IF(年次別!$F261=TRANSPOSE(カレンダー!$A$2:$A$54),令和7年各保健所毎集計!$N$131:$BN$131))</f>
        <v>1.5</v>
      </c>
      <c r="V261" s="28">
        <f t="array" ref="V261">AVERAGE(IF(年次別!$F261=TRANSPOSE(カレンダー!$A$2:$A$54),令和7年各保健所毎集計!$N$132:$BN$132))</f>
        <v>1.9925000000000002</v>
      </c>
      <c r="W261" s="28">
        <f t="array" ref="W261">AVERAGE(IF(年次別!$F261=TRANSPOSE(カレンダー!$A$2:$A$54),令和7年各保健所毎集計!$N$147:$BN$147))</f>
        <v>0.33999999999999997</v>
      </c>
      <c r="X261" s="28">
        <f t="array" ref="X261">AVERAGE(IF(年次別!$F261=TRANSPOSE(カレンダー!$A$2:$A$54),令和7年各保健所毎集計!$N$148:$BN$148))</f>
        <v>0.34750000000000003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0.37</v>
      </c>
      <c r="AD261" s="28">
        <f t="array" ref="AD261">AVERAGE(IF(年次別!$F261=TRANSPOSE(カレンダー!$A$2:$A$54),令和7年各保健所毎集計!$N$164:$BN$164))</f>
        <v>1.7925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0.04</v>
      </c>
      <c r="AH261" s="28">
        <f t="array" ref="AH261">AVERAGE(IF(年次別!$F261=TRANSPOSE(カレンダー!$A$2:$A$54),令和7年各保健所毎集計!$N$180:$BN$180))</f>
        <v>5.5E-2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1.2500000000000001E-2</v>
      </c>
      <c r="AK261" s="28">
        <f t="array" ref="AK261">AVERAGE(IF(年次別!$F261=TRANSPOSE(カレンダー!$A$2:$A$54),令和7年各保健所毎集計!$N$211:$BN$211))</f>
        <v>3.3075000000000001</v>
      </c>
      <c r="AL261" s="28">
        <f t="array" ref="AL261">AVERAGE(IF(年次別!$F261=TRANSPOSE(カレンダー!$A$2:$A$54),令和7年各保健所毎集計!$N$212:$BN$212))</f>
        <v>0.86749999999999994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1.7500000000000002E-2</v>
      </c>
      <c r="AQ261" s="28">
        <f t="array" ref="AQ261">AVERAGE(IF(年次別!$F261=TRANSPOSE(カレンダー!$A$2:$A$54),令和7年各保健所毎集計!$N$243:$BN$243))</f>
        <v>7.0000000000000007E-2</v>
      </c>
      <c r="AR261" s="28">
        <f t="array" ref="AR261">AVERAGE(IF(年次別!$F261=TRANSPOSE(カレンダー!$A$2:$A$54),令和7年各保健所毎集計!$N$244:$BN$244))</f>
        <v>6.7500000000000004E-2</v>
      </c>
      <c r="AS261" s="28">
        <f t="array" ref="AS261">AVERAGE(IF(年次別!$F261=TRANSPOSE(カレンダー!$A$2:$A$54),令和7年各保健所毎集計!$N$259:$BN$259))</f>
        <v>3.5000000000000003E-2</v>
      </c>
      <c r="AT261" s="28">
        <f t="array" ref="AT261">AVERAGE(IF(年次別!$F261=TRANSPOSE(カレンダー!$A$2:$A$54),令和7年各保健所毎集計!$N$260:$BN$260))</f>
        <v>0.92999999999999994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7.4999999999999997E-3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1.2500000000000001E-2</v>
      </c>
      <c r="BA261" s="28">
        <f t="array" ref="BA261">AVERAGE(IF(年次別!$F261=TRANSPOSE(カレンダー!$A$2:$A$54),令和7年各保健所毎集計!$N$307:$BN$307))</f>
        <v>15.625</v>
      </c>
      <c r="BB261" s="28">
        <f t="array" ref="BB261">AVERAGE(IF(年次別!$F261=TRANSPOSE(カレンダー!$A$2:$A$54),令和7年各保健所毎集計!$N$308:$BN$308))</f>
        <v>3.7949999999999999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1.8925000000000001</v>
      </c>
      <c r="H262" s="28">
        <f t="array" ref="H262">AVERAGE(IF(年次別!$F262=TRANSPOSE(カレンダー!$A$2:$A$54),令和7年各保健所毎集計!$N$20:$BN$20))</f>
        <v>0.14500000000000002</v>
      </c>
      <c r="I262" s="28">
        <f t="array" ref="I262">AVERAGE(IF(年次別!$F262=TRANSPOSE(カレンダー!$A$2:$A$54),令和7年各保健所毎集計!$N$35:$BN$35))</f>
        <v>0.66999999999999993</v>
      </c>
      <c r="J262" s="28">
        <f t="array" ref="J262">AVERAGE(IF(年次別!$F262=TRANSPOSE(カレンダー!$A$2:$A$54),令和7年各保健所毎集計!$N$36:$BN$36))</f>
        <v>0.3725</v>
      </c>
      <c r="K262" s="28">
        <f t="array" ref="K262">AVERAGE(IF(年次別!$F262=TRANSPOSE(カレンダー!$A$2:$A$54),令和7年各保健所毎集計!$N$51:$BN$51))</f>
        <v>0.26</v>
      </c>
      <c r="L262" s="28">
        <f t="array" ref="L262">AVERAGE(IF(年次別!$F262=TRANSPOSE(カレンダー!$A$2:$A$54),令和7年各保健所毎集計!$N$52:$BN$52))</f>
        <v>0.16749999999999998</v>
      </c>
      <c r="M262" s="28">
        <f t="array" ref="M262">AVERAGE(IF(年次別!$F262=TRANSPOSE(カレンダー!$A$2:$A$54),令和7年各保健所毎集計!$N$67:$BN$67))</f>
        <v>0.47000000000000003</v>
      </c>
      <c r="N262" s="28">
        <f t="array" ref="N262">AVERAGE(IF(年次別!$F262=TRANSPOSE(カレンダー!$A$2:$A$54),令和7年各保健所毎集計!$N$68:$BN$68))</f>
        <v>0.67749999999999999</v>
      </c>
      <c r="O262" s="28">
        <f t="array" ref="O262">AVERAGE(IF(年次別!$F262=TRANSPOSE(カレンダー!$A$2:$A$54),令和7年各保健所毎集計!$N$83:$BN$83))</f>
        <v>1.9</v>
      </c>
      <c r="P262" s="28">
        <f t="array" ref="P262">AVERAGE(IF(年次別!$F262=TRANSPOSE(カレンダー!$A$2:$A$54),令和7年各保健所毎集計!$N$84:$BN$84))</f>
        <v>1.7625</v>
      </c>
      <c r="Q262" s="28">
        <f t="array" ref="Q262">AVERAGE(IF(年次別!$F262=TRANSPOSE(カレンダー!$A$2:$A$54),令和7年各保健所毎集計!$N$99:$BN$99))</f>
        <v>0.06</v>
      </c>
      <c r="R262" s="28">
        <f t="array" ref="R262">AVERAGE(IF(年次別!$F262=TRANSPOSE(カレンダー!$A$2:$A$54),令和7年各保健所毎集計!$N$100:$BN$100))</f>
        <v>0.115</v>
      </c>
      <c r="S262" s="28">
        <f t="array" ref="S262">AVERAGE(IF(年次別!$F262=TRANSPOSE(カレンダー!$A$2:$A$54),令和7年各保健所毎集計!$N$115:$BN$115))</f>
        <v>0.36</v>
      </c>
      <c r="T262" s="28">
        <f t="array" ref="T262">AVERAGE(IF(年次別!$F262=TRANSPOSE(カレンダー!$A$2:$A$54),令和7年各保健所毎集計!$N$116:$BN$116))</f>
        <v>0.23249999999999998</v>
      </c>
      <c r="U262" s="28">
        <f t="array" ref="U262">AVERAGE(IF(年次別!$F262=TRANSPOSE(カレンダー!$A$2:$A$54),令和7年各保健所毎集計!$N$131:$BN$131))</f>
        <v>0.79</v>
      </c>
      <c r="V262" s="28">
        <f t="array" ref="V262">AVERAGE(IF(年次別!$F262=TRANSPOSE(カレンダー!$A$2:$A$54),令和7年各保健所毎集計!$N$132:$BN$132))</f>
        <v>0.80749999999999988</v>
      </c>
      <c r="W262" s="28">
        <f t="array" ref="W262">AVERAGE(IF(年次別!$F262=TRANSPOSE(カレンダー!$A$2:$A$54),令和7年各保健所毎集計!$N$147:$BN$147))</f>
        <v>0.2</v>
      </c>
      <c r="X262" s="28">
        <f t="array" ref="X262">AVERAGE(IF(年次別!$F262=TRANSPOSE(カレンダー!$A$2:$A$54),令和7年各保健所毎集計!$N$148:$BN$148))</f>
        <v>0.14250000000000002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0.12000000000000001</v>
      </c>
      <c r="AD262" s="28">
        <f t="array" ref="AD262">AVERAGE(IF(年次別!$F262=TRANSPOSE(カレンダー!$A$2:$A$54),令和7年各保健所毎集計!$N$164:$BN$164))</f>
        <v>0.61499999999999999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0.02</v>
      </c>
      <c r="AH262" s="28">
        <f t="array" ref="AH262">AVERAGE(IF(年次別!$F262=TRANSPOSE(カレンダー!$A$2:$A$54),令和7年各保健所毎集計!$N$180:$BN$180))</f>
        <v>2.2499999999999999E-2</v>
      </c>
      <c r="AI262" s="28">
        <f t="array" ref="AI262">AVERAGE(IF(年次別!$F262=TRANSPOSE(カレンダー!$A$2:$A$54),令和7年各保健所毎集計!$N$195:$BN$195))</f>
        <v>5.5E-2</v>
      </c>
      <c r="AJ262" s="28">
        <f t="array" ref="AJ262">AVERAGE(IF(年次別!$F262=TRANSPOSE(カレンダー!$A$2:$A$54),令和7年各保健所毎集計!$N$196:$BN$196))</f>
        <v>0.01</v>
      </c>
      <c r="AK262" s="28">
        <f t="array" ref="AK262">AVERAGE(IF(年次別!$F262=TRANSPOSE(カレンダー!$A$2:$A$54),令和7年各保健所毎集計!$N$211:$BN$211))</f>
        <v>1.2224999999999999</v>
      </c>
      <c r="AL262" s="28">
        <f t="array" ref="AL262">AVERAGE(IF(年次別!$F262=TRANSPOSE(カレンダー!$A$2:$A$54),令和7年各保健所毎集計!$N$212:$BN$212))</f>
        <v>0.38250000000000001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7.4999999999999997E-3</v>
      </c>
      <c r="AQ262" s="28">
        <f t="array" ref="AQ262">AVERAGE(IF(年次別!$F262=TRANSPOSE(カレンダー!$A$2:$A$54),令和7年各保健所毎集計!$N$243:$BN$243))</f>
        <v>7.0000000000000007E-2</v>
      </c>
      <c r="AR262" s="28">
        <f t="array" ref="AR262">AVERAGE(IF(年次別!$F262=TRANSPOSE(カレンダー!$A$2:$A$54),令和7年各保健所毎集計!$N$244:$BN$244))</f>
        <v>2.75E-2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0.59749999999999992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4.71</v>
      </c>
      <c r="BB262" s="28">
        <f t="array" ref="BB262">AVERAGE(IF(年次別!$F262=TRANSPOSE(カレンダー!$A$2:$A$54),令和7年各保健所毎集計!$N$308:$BN$308))</f>
        <v>3.1074999999999999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25162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1370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327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1610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4195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611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282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600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224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194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46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10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1302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17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23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7205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>
        <f>[2]ｲﾝ!C31</f>
        <v>168</v>
      </c>
      <c r="D35" s="17">
        <f>[2]ｲﾝ!D31</f>
        <v>0</v>
      </c>
      <c r="E35" s="17">
        <f>[2]ｲﾝ!E31</f>
        <v>1</v>
      </c>
      <c r="F35" s="17">
        <f>[2]ｲﾝ!F31</f>
        <v>6</v>
      </c>
      <c r="G35" s="17">
        <f>[2]ｲﾝ!G31</f>
        <v>2</v>
      </c>
      <c r="H35" s="17">
        <f>[2]ｲﾝ!H31</f>
        <v>3</v>
      </c>
      <c r="I35" s="17">
        <f>[2]ｲﾝ!I31</f>
        <v>6</v>
      </c>
      <c r="J35" s="17">
        <f>[2]ｲﾝ!J31</f>
        <v>7</v>
      </c>
      <c r="K35" s="17">
        <f>[2]ｲﾝ!K31</f>
        <v>11</v>
      </c>
      <c r="L35" s="17">
        <f>[2]ｲﾝ!L31</f>
        <v>9</v>
      </c>
      <c r="M35" s="17">
        <f>[2]ｲﾝ!M31</f>
        <v>9</v>
      </c>
      <c r="N35" s="17">
        <f>[2]ｲﾝ!N31</f>
        <v>10</v>
      </c>
      <c r="O35" s="17">
        <f>[2]ｲﾝ!O31</f>
        <v>14</v>
      </c>
      <c r="P35" s="17">
        <f>[2]ｲﾝ!P31</f>
        <v>16</v>
      </c>
      <c r="Q35" s="17">
        <f>[2]ｲﾝ!Q31</f>
        <v>11</v>
      </c>
      <c r="R35" s="17">
        <f>[2]ｲﾝ!R31</f>
        <v>18</v>
      </c>
      <c r="S35" s="17">
        <f>[2]ｲﾝ!S31</f>
        <v>10</v>
      </c>
      <c r="T35" s="17">
        <f>[2]ｲﾝ!T31</f>
        <v>10</v>
      </c>
      <c r="U35" s="17">
        <f>[2]ｲﾝ!U31</f>
        <v>12</v>
      </c>
      <c r="V35" s="17">
        <f>[2]ｲﾝ!V31</f>
        <v>6</v>
      </c>
      <c r="W35" s="17">
        <f>[2]ｲﾝ!W31</f>
        <v>7</v>
      </c>
      <c r="Y35">
        <f t="shared" si="2"/>
        <v>168</v>
      </c>
      <c r="Z35" t="b">
        <f t="shared" si="3"/>
        <v>1</v>
      </c>
    </row>
    <row r="36" spans="2:26">
      <c r="B36" s="18">
        <v>31</v>
      </c>
      <c r="C36" s="27">
        <f>[2]ｲﾝ!C32</f>
        <v>177</v>
      </c>
      <c r="D36" s="27">
        <f>[2]ｲﾝ!D32</f>
        <v>1</v>
      </c>
      <c r="E36" s="27">
        <f>[2]ｲﾝ!E32</f>
        <v>3</v>
      </c>
      <c r="F36" s="27">
        <f>[2]ｲﾝ!F32</f>
        <v>6</v>
      </c>
      <c r="G36" s="27">
        <f>[2]ｲﾝ!G32</f>
        <v>4</v>
      </c>
      <c r="H36" s="27">
        <f>[2]ｲﾝ!H32</f>
        <v>13</v>
      </c>
      <c r="I36" s="27">
        <f>[2]ｲﾝ!I32</f>
        <v>21</v>
      </c>
      <c r="J36" s="27">
        <f>[2]ｲﾝ!J32</f>
        <v>12</v>
      </c>
      <c r="K36" s="27">
        <f>[2]ｲﾝ!K32</f>
        <v>10</v>
      </c>
      <c r="L36" s="27">
        <f>[2]ｲﾝ!L32</f>
        <v>6</v>
      </c>
      <c r="M36" s="27">
        <f>[2]ｲﾝ!M32</f>
        <v>5</v>
      </c>
      <c r="N36" s="27">
        <f>[2]ｲﾝ!N32</f>
        <v>5</v>
      </c>
      <c r="O36" s="27">
        <f>[2]ｲﾝ!O32</f>
        <v>20</v>
      </c>
      <c r="P36" s="27">
        <f>[2]ｲﾝ!P32</f>
        <v>7</v>
      </c>
      <c r="Q36" s="27">
        <f>[2]ｲﾝ!Q32</f>
        <v>6</v>
      </c>
      <c r="R36" s="27">
        <f>[2]ｲﾝ!R32</f>
        <v>13</v>
      </c>
      <c r="S36" s="27">
        <f>[2]ｲﾝ!S32</f>
        <v>9</v>
      </c>
      <c r="T36" s="27">
        <f>[2]ｲﾝ!T32</f>
        <v>11</v>
      </c>
      <c r="U36" s="27">
        <f>[2]ｲﾝ!U32</f>
        <v>12</v>
      </c>
      <c r="V36" s="27">
        <f>[2]ｲﾝ!V32</f>
        <v>4</v>
      </c>
      <c r="W36" s="27">
        <f>[2]ｲﾝ!W32</f>
        <v>9</v>
      </c>
      <c r="X36" s="20"/>
      <c r="Y36" s="20">
        <f t="shared" si="2"/>
        <v>177</v>
      </c>
      <c r="Z36" s="20" t="b">
        <f t="shared" si="3"/>
        <v>1</v>
      </c>
    </row>
    <row r="37" spans="2:26">
      <c r="B37" s="17">
        <v>32</v>
      </c>
      <c r="C37" s="17">
        <f>[2]ｲﾝ!C33</f>
        <v>177</v>
      </c>
      <c r="D37" s="17">
        <f>[2]ｲﾝ!D33</f>
        <v>1</v>
      </c>
      <c r="E37" s="17">
        <f>[2]ｲﾝ!E33</f>
        <v>3</v>
      </c>
      <c r="F37" s="17">
        <f>[2]ｲﾝ!F33</f>
        <v>12</v>
      </c>
      <c r="G37" s="17">
        <f>[2]ｲﾝ!G33</f>
        <v>14</v>
      </c>
      <c r="H37" s="17">
        <f>[2]ｲﾝ!H33</f>
        <v>7</v>
      </c>
      <c r="I37" s="17">
        <f>[2]ｲﾝ!I33</f>
        <v>16</v>
      </c>
      <c r="J37" s="17">
        <f>[2]ｲﾝ!J33</f>
        <v>14</v>
      </c>
      <c r="K37" s="17">
        <f>[2]ｲﾝ!K33</f>
        <v>8</v>
      </c>
      <c r="L37" s="17">
        <f>[2]ｲﾝ!L33</f>
        <v>5</v>
      </c>
      <c r="M37" s="17">
        <f>[2]ｲﾝ!M33</f>
        <v>7</v>
      </c>
      <c r="N37" s="17">
        <f>[2]ｲﾝ!N33</f>
        <v>4</v>
      </c>
      <c r="O37" s="17">
        <f>[2]ｲﾝ!O33</f>
        <v>11</v>
      </c>
      <c r="P37" s="17">
        <f>[2]ｲﾝ!P33</f>
        <v>3</v>
      </c>
      <c r="Q37" s="17">
        <f>[2]ｲﾝ!Q33</f>
        <v>10</v>
      </c>
      <c r="R37" s="17">
        <f>[2]ｲﾝ!R33</f>
        <v>12</v>
      </c>
      <c r="S37" s="17">
        <f>[2]ｲﾝ!S33</f>
        <v>22</v>
      </c>
      <c r="T37" s="17">
        <f>[2]ｲﾝ!T33</f>
        <v>10</v>
      </c>
      <c r="U37" s="17">
        <f>[2]ｲﾝ!U33</f>
        <v>8</v>
      </c>
      <c r="V37" s="17">
        <f>[2]ｲﾝ!V33</f>
        <v>5</v>
      </c>
      <c r="W37" s="17">
        <f>[2]ｲﾝ!W33</f>
        <v>5</v>
      </c>
      <c r="Y37">
        <f t="shared" si="2"/>
        <v>177</v>
      </c>
      <c r="Z37" t="b">
        <f t="shared" si="3"/>
        <v>1</v>
      </c>
    </row>
    <row r="38" spans="2:26">
      <c r="B38" s="18">
        <v>33</v>
      </c>
      <c r="C38" s="27">
        <f>[2]ｲﾝ!C34</f>
        <v>164</v>
      </c>
      <c r="D38" s="27">
        <f>[2]ｲﾝ!D34</f>
        <v>1</v>
      </c>
      <c r="E38" s="27">
        <f>[2]ｲﾝ!E34</f>
        <v>3</v>
      </c>
      <c r="F38" s="27">
        <f>[2]ｲﾝ!F34</f>
        <v>5</v>
      </c>
      <c r="G38" s="27">
        <f>[2]ｲﾝ!G34</f>
        <v>15</v>
      </c>
      <c r="H38" s="27">
        <f>[2]ｲﾝ!H34</f>
        <v>7</v>
      </c>
      <c r="I38" s="27">
        <f>[2]ｲﾝ!I34</f>
        <v>11</v>
      </c>
      <c r="J38" s="27">
        <f>[2]ｲﾝ!J34</f>
        <v>12</v>
      </c>
      <c r="K38" s="27">
        <f>[2]ｲﾝ!K34</f>
        <v>3</v>
      </c>
      <c r="L38" s="27">
        <f>[2]ｲﾝ!L34</f>
        <v>7</v>
      </c>
      <c r="M38" s="27">
        <f>[2]ｲﾝ!M34</f>
        <v>5</v>
      </c>
      <c r="N38" s="27">
        <f>[2]ｲﾝ!N34</f>
        <v>0</v>
      </c>
      <c r="O38" s="27">
        <f>[2]ｲﾝ!O34</f>
        <v>12</v>
      </c>
      <c r="P38" s="27">
        <f>[2]ｲﾝ!P34</f>
        <v>5</v>
      </c>
      <c r="Q38" s="27">
        <f>[2]ｲﾝ!Q34</f>
        <v>16</v>
      </c>
      <c r="R38" s="27">
        <f>[2]ｲﾝ!R34</f>
        <v>17</v>
      </c>
      <c r="S38" s="27">
        <f>[2]ｲﾝ!S34</f>
        <v>19</v>
      </c>
      <c r="T38" s="27">
        <f>[2]ｲﾝ!T34</f>
        <v>13</v>
      </c>
      <c r="U38" s="27">
        <f>[2]ｲﾝ!U34</f>
        <v>3</v>
      </c>
      <c r="V38" s="27">
        <f>[2]ｲﾝ!V34</f>
        <v>6</v>
      </c>
      <c r="W38" s="27">
        <f>[2]ｲﾝ!W34</f>
        <v>4</v>
      </c>
      <c r="X38" s="20"/>
      <c r="Y38" s="20">
        <f t="shared" si="2"/>
        <v>164</v>
      </c>
      <c r="Z38" s="20" t="b">
        <f t="shared" si="3"/>
        <v>1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14059</v>
      </c>
      <c r="D60" s="2">
        <f t="array" ref="D60">+SUM(IF(NOT(ISERROR(D6:D57)),D6:D57))</f>
        <v>71</v>
      </c>
      <c r="E60" s="2">
        <f t="array" ref="E60">+SUM(IF(NOT(ISERROR(E6:E57)),E6:E57))</f>
        <v>196</v>
      </c>
      <c r="F60" s="2">
        <f t="array" ref="F60">+SUM(IF(NOT(ISERROR(F6:F57)),F6:F57))</f>
        <v>534</v>
      </c>
      <c r="G60" s="2">
        <f t="array" ref="G60">+SUM(IF(NOT(ISERROR(G6:G57)),G6:G57))</f>
        <v>595</v>
      </c>
      <c r="H60" s="2">
        <f t="array" ref="H60">+SUM(IF(NOT(ISERROR(H6:H57)),H6:H57))</f>
        <v>630</v>
      </c>
      <c r="I60" s="2">
        <f t="array" ref="I60">+SUM(IF(NOT(ISERROR(I6:I57)),I6:I57))</f>
        <v>632</v>
      </c>
      <c r="J60" s="2">
        <f t="array" ref="J60">+SUM(IF(NOT(ISERROR(J6:J57)),J6:J57))</f>
        <v>591</v>
      </c>
      <c r="K60" s="2">
        <f t="array" ref="K60">+SUM(IF(NOT(ISERROR(K6:K57)),K6:K57))</f>
        <v>547</v>
      </c>
      <c r="L60" s="2">
        <f t="array" ref="L60">+SUM(IF(NOT(ISERROR(L6:L57)),L6:L57))</f>
        <v>528</v>
      </c>
      <c r="M60" s="2">
        <f t="array" ref="M60">+SUM(IF(NOT(ISERROR(M6:M57)),M6:M57))</f>
        <v>527</v>
      </c>
      <c r="N60" s="2">
        <f t="array" ref="N60">+SUM(IF(NOT(ISERROR(N6:N57)),N6:N57))</f>
        <v>495</v>
      </c>
      <c r="O60" s="2">
        <f t="array" ref="O60">+SUM(IF(NOT(ISERROR(O6:O57)),O6:O57))</f>
        <v>1997</v>
      </c>
      <c r="P60" s="2">
        <f t="array" ref="P60">+SUM(IF(NOT(ISERROR(P6:P57)),P6:P57))</f>
        <v>913</v>
      </c>
      <c r="Q60" s="2">
        <f t="array" ref="Q60">+SUM(IF(NOT(ISERROR(Q6:Q57)),Q6:Q57))</f>
        <v>1002</v>
      </c>
      <c r="R60" s="2">
        <f t="array" ref="R60">+SUM(IF(NOT(ISERROR(R6:R57)),R6:R57))</f>
        <v>1083</v>
      </c>
      <c r="S60" s="2">
        <f t="array" ref="S60">+SUM(IF(NOT(ISERROR(S6:S57)),S6:S57))</f>
        <v>1112</v>
      </c>
      <c r="T60" s="2">
        <f t="array" ref="T60">+SUM(IF(NOT(ISERROR(T6:T57)),T6:T57))</f>
        <v>905</v>
      </c>
      <c r="U60" s="2">
        <f t="array" ref="U60">+SUM(IF(NOT(ISERROR(U6:U57)),U6:U57))</f>
        <v>614</v>
      </c>
      <c r="V60" s="2">
        <f t="array" ref="V60">+SUM(IF(NOT(ISERROR(V6:V57)),V6:V57))</f>
        <v>525</v>
      </c>
      <c r="W60" s="2">
        <f t="array" ref="W60">+SUM(IF(NOT(ISERROR(W6:W57)),W6:W57))</f>
        <v>562</v>
      </c>
      <c r="X60" s="2"/>
      <c r="Y60" s="2">
        <f>+SUM(D60:W60)</f>
        <v>14059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0.50501458140692801</v>
      </c>
      <c r="E61" s="4">
        <f t="shared" si="4"/>
        <v>1.3941247599402518</v>
      </c>
      <c r="F61" s="4">
        <f t="shared" si="4"/>
        <v>3.7982786826943595</v>
      </c>
      <c r="G61" s="4">
        <f t="shared" si="4"/>
        <v>4.2321644498186215</v>
      </c>
      <c r="H61" s="4">
        <f t="shared" si="4"/>
        <v>4.4811152998079518</v>
      </c>
      <c r="I61" s="4">
        <f t="shared" si="4"/>
        <v>4.495341062664485</v>
      </c>
      <c r="J61" s="4">
        <f t="shared" si="4"/>
        <v>4.2037129241055551</v>
      </c>
      <c r="K61" s="4">
        <f t="shared" si="4"/>
        <v>3.8907461412618249</v>
      </c>
      <c r="L61" s="4">
        <f t="shared" si="4"/>
        <v>3.7556013941247599</v>
      </c>
      <c r="M61" s="4">
        <f t="shared" si="4"/>
        <v>3.7484885126964933</v>
      </c>
      <c r="N61" s="4">
        <f t="shared" si="4"/>
        <v>3.5208763069919624</v>
      </c>
      <c r="O61" s="4">
        <f t="shared" si="4"/>
        <v>14.204424212248382</v>
      </c>
      <c r="P61" s="4">
        <f t="shared" si="4"/>
        <v>6.4940607440073972</v>
      </c>
      <c r="Q61" s="4">
        <f t="shared" si="4"/>
        <v>7.1271071911231232</v>
      </c>
      <c r="R61" s="4">
        <f t="shared" si="4"/>
        <v>7.7032505868127181</v>
      </c>
      <c r="S61" s="4">
        <f t="shared" si="4"/>
        <v>7.9095241482324496</v>
      </c>
      <c r="T61" s="4">
        <f t="shared" si="4"/>
        <v>6.4371576925812652</v>
      </c>
      <c r="U61" s="4">
        <f t="shared" si="4"/>
        <v>4.367309196955687</v>
      </c>
      <c r="V61" s="4">
        <f t="shared" si="4"/>
        <v>3.7342627498399601</v>
      </c>
      <c r="W61" s="4">
        <f t="shared" si="4"/>
        <v>3.9974393626858244</v>
      </c>
      <c r="X61" s="4"/>
      <c r="Y61" s="4">
        <f>+SUM(D61:W61)</f>
        <v>100.00000000000001</v>
      </c>
      <c r="Z61" s="4" t="b">
        <f>+C61=Y61</f>
        <v>1</v>
      </c>
    </row>
    <row r="63" spans="2:26">
      <c r="Y63" s="5">
        <f t="array" ref="Y63">+SUM(IF(NOT(ISERROR(Y6:Y57)),Y6:Y57))</f>
        <v>14059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168</v>
      </c>
      <c r="D98" s="17">
        <f t="shared" si="6"/>
        <v>1</v>
      </c>
      <c r="E98" s="17">
        <f t="shared" si="19"/>
        <v>17</v>
      </c>
      <c r="F98" s="17">
        <f t="shared" si="20"/>
        <v>46</v>
      </c>
      <c r="G98" s="17">
        <f t="shared" si="21"/>
        <v>14</v>
      </c>
      <c r="H98" s="17">
        <f t="shared" si="22"/>
        <v>16</v>
      </c>
      <c r="I98" s="17">
        <f t="shared" si="23"/>
        <v>11</v>
      </c>
      <c r="J98" s="17">
        <f t="shared" si="24"/>
        <v>18</v>
      </c>
      <c r="K98" s="17">
        <f t="shared" si="25"/>
        <v>10</v>
      </c>
      <c r="L98" s="17">
        <f t="shared" si="26"/>
        <v>10</v>
      </c>
      <c r="M98" s="17">
        <f t="shared" si="27"/>
        <v>25</v>
      </c>
      <c r="O98">
        <f t="shared" si="28"/>
        <v>168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177</v>
      </c>
      <c r="D99" s="18">
        <f t="shared" si="6"/>
        <v>4</v>
      </c>
      <c r="E99" s="18">
        <f t="shared" si="19"/>
        <v>44</v>
      </c>
      <c r="F99" s="18">
        <f t="shared" si="20"/>
        <v>38</v>
      </c>
      <c r="G99" s="18">
        <f t="shared" si="21"/>
        <v>20</v>
      </c>
      <c r="H99" s="18">
        <f t="shared" si="22"/>
        <v>7</v>
      </c>
      <c r="I99" s="18">
        <f t="shared" si="23"/>
        <v>6</v>
      </c>
      <c r="J99" s="18">
        <f t="shared" si="24"/>
        <v>13</v>
      </c>
      <c r="K99" s="18">
        <f t="shared" si="25"/>
        <v>9</v>
      </c>
      <c r="L99" s="18">
        <f t="shared" si="26"/>
        <v>11</v>
      </c>
      <c r="M99" s="18">
        <f t="shared" si="27"/>
        <v>25</v>
      </c>
      <c r="N99" s="22"/>
      <c r="O99" s="22">
        <f t="shared" si="28"/>
        <v>177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177</v>
      </c>
      <c r="D100" s="17">
        <f t="shared" si="6"/>
        <v>4</v>
      </c>
      <c r="E100" s="17">
        <f t="shared" si="19"/>
        <v>49</v>
      </c>
      <c r="F100" s="17">
        <f t="shared" si="20"/>
        <v>38</v>
      </c>
      <c r="G100" s="17">
        <f t="shared" si="21"/>
        <v>11</v>
      </c>
      <c r="H100" s="17">
        <f t="shared" si="22"/>
        <v>3</v>
      </c>
      <c r="I100" s="17">
        <f t="shared" si="23"/>
        <v>10</v>
      </c>
      <c r="J100" s="17">
        <f t="shared" si="24"/>
        <v>12</v>
      </c>
      <c r="K100" s="17">
        <f t="shared" si="25"/>
        <v>22</v>
      </c>
      <c r="L100" s="17">
        <f t="shared" si="26"/>
        <v>10</v>
      </c>
      <c r="M100" s="17">
        <f t="shared" si="27"/>
        <v>18</v>
      </c>
      <c r="O100">
        <f t="shared" si="28"/>
        <v>177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164</v>
      </c>
      <c r="D101" s="18">
        <f t="shared" si="6"/>
        <v>4</v>
      </c>
      <c r="E101" s="18">
        <f t="shared" si="19"/>
        <v>38</v>
      </c>
      <c r="F101" s="18">
        <f t="shared" si="20"/>
        <v>27</v>
      </c>
      <c r="G101" s="18">
        <f t="shared" si="21"/>
        <v>12</v>
      </c>
      <c r="H101" s="18">
        <f t="shared" si="22"/>
        <v>5</v>
      </c>
      <c r="I101" s="18">
        <f t="shared" si="23"/>
        <v>16</v>
      </c>
      <c r="J101" s="18">
        <f t="shared" si="24"/>
        <v>17</v>
      </c>
      <c r="K101" s="18">
        <f t="shared" si="25"/>
        <v>19</v>
      </c>
      <c r="L101" s="18">
        <f t="shared" si="26"/>
        <v>13</v>
      </c>
      <c r="M101" s="18">
        <f t="shared" si="27"/>
        <v>13</v>
      </c>
      <c r="N101" s="22"/>
      <c r="O101" s="22">
        <f t="shared" si="28"/>
        <v>164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14059</v>
      </c>
      <c r="D123" s="2">
        <f t="array" ref="D123">SUM(IF(NOT(ISERROR(D69:D121)),D69:D121))</f>
        <v>267</v>
      </c>
      <c r="E123" s="2">
        <f t="array" ref="E123">SUM(IF(NOT(ISERROR(E69:E121)),E69:E121))</f>
        <v>2391</v>
      </c>
      <c r="F123" s="2">
        <f t="array" ref="F123">SUM(IF(NOT(ISERROR(F69:F121)),F69:F121))</f>
        <v>2688</v>
      </c>
      <c r="G123" s="2">
        <f t="array" ref="G123">SUM(IF(NOT(ISERROR(G69:G121)),G69:G121))</f>
        <v>1997</v>
      </c>
      <c r="H123" s="2">
        <f t="array" ref="H123">SUM(IF(NOT(ISERROR(H69:H121)),H69:H121))</f>
        <v>913</v>
      </c>
      <c r="I123" s="2">
        <f t="array" ref="I123">SUM(IF(NOT(ISERROR(I69:I121)),I69:I121))</f>
        <v>1002</v>
      </c>
      <c r="J123" s="2">
        <f t="array" ref="J123">SUM(IF(NOT(ISERROR(J69:J121)),J69:J121))</f>
        <v>1083</v>
      </c>
      <c r="K123" s="2">
        <f t="array" ref="K123">SUM(IF(NOT(ISERROR(K69:K121)),K69:K121))</f>
        <v>1112</v>
      </c>
      <c r="L123" s="2">
        <f t="array" ref="L123">SUM(IF(NOT(ISERROR(L69:L121)),L69:L121))</f>
        <v>905</v>
      </c>
      <c r="M123" s="2">
        <f t="array" ref="M123">SUM(IF(NOT(ISERROR(M69:M121)),M69:M121))</f>
        <v>1701</v>
      </c>
      <c r="N123" s="2"/>
      <c r="O123" s="2">
        <f>+SUM(D123:M123)</f>
        <v>14059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1.8991393413471798</v>
      </c>
      <c r="E124" s="3">
        <f t="shared" si="32"/>
        <v>17.006899494985419</v>
      </c>
      <c r="F124" s="3">
        <f t="shared" si="32"/>
        <v>19.119425279180597</v>
      </c>
      <c r="G124" s="3">
        <f t="shared" si="32"/>
        <v>14.204424212248382</v>
      </c>
      <c r="H124" s="3">
        <f t="shared" si="32"/>
        <v>6.4940607440073972</v>
      </c>
      <c r="I124" s="3">
        <f t="shared" si="32"/>
        <v>7.1271071911231232</v>
      </c>
      <c r="J124" s="3">
        <f t="shared" si="32"/>
        <v>7.7032505868127181</v>
      </c>
      <c r="K124" s="3">
        <f t="shared" si="32"/>
        <v>7.9095241482324496</v>
      </c>
      <c r="L124" s="3">
        <f t="shared" si="32"/>
        <v>6.4371576925812652</v>
      </c>
      <c r="M124" s="3">
        <f t="shared" si="32"/>
        <v>12.099011309481471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14059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>
        <f>[2]co19!C31</f>
        <v>636</v>
      </c>
      <c r="D35" s="17">
        <f>[2]co19!D31</f>
        <v>22</v>
      </c>
      <c r="E35" s="17">
        <f>[2]co19!E31</f>
        <v>8</v>
      </c>
      <c r="F35" s="17">
        <f>[2]co19!F31</f>
        <v>12</v>
      </c>
      <c r="G35" s="17">
        <f>[2]co19!G31</f>
        <v>7</v>
      </c>
      <c r="H35" s="17">
        <f>[2]co19!H31</f>
        <v>4</v>
      </c>
      <c r="I35" s="17">
        <f>[2]co19!I31</f>
        <v>3</v>
      </c>
      <c r="J35" s="17">
        <f>[2]co19!J31</f>
        <v>2</v>
      </c>
      <c r="K35" s="17">
        <f>[2]co19!K31</f>
        <v>4</v>
      </c>
      <c r="L35" s="17">
        <f>[2]co19!L31</f>
        <v>6</v>
      </c>
      <c r="M35" s="17">
        <f>[2]co19!M31</f>
        <v>6</v>
      </c>
      <c r="N35" s="17">
        <f>[2]co19!N31</f>
        <v>0</v>
      </c>
      <c r="O35" s="17">
        <f>[2]co19!O31</f>
        <v>16</v>
      </c>
      <c r="P35" s="17">
        <f>[2]co19!P31</f>
        <v>30</v>
      </c>
      <c r="Q35" s="17">
        <f>[2]co19!Q31</f>
        <v>79</v>
      </c>
      <c r="R35" s="17">
        <f>[2]co19!R31</f>
        <v>63</v>
      </c>
      <c r="S35" s="17">
        <f>[2]co19!S31</f>
        <v>75</v>
      </c>
      <c r="T35" s="17">
        <f>[2]co19!T31</f>
        <v>69</v>
      </c>
      <c r="U35" s="17">
        <f>[2]co19!U31</f>
        <v>53</v>
      </c>
      <c r="V35" s="17">
        <f>[2]co19!V31</f>
        <v>86</v>
      </c>
      <c r="W35" s="17">
        <f>[2]co19!W31</f>
        <v>91</v>
      </c>
      <c r="Y35">
        <f t="shared" si="2"/>
        <v>636</v>
      </c>
      <c r="Z35" t="b">
        <f t="shared" si="3"/>
        <v>1</v>
      </c>
    </row>
    <row r="36" spans="2:26">
      <c r="B36" s="17">
        <v>31</v>
      </c>
      <c r="C36" s="17">
        <f>[2]co19!C32</f>
        <v>573</v>
      </c>
      <c r="D36" s="17">
        <f>[2]co19!D32</f>
        <v>10</v>
      </c>
      <c r="E36" s="17">
        <f>[2]co19!E32</f>
        <v>19</v>
      </c>
      <c r="F36" s="17">
        <f>[2]co19!F32</f>
        <v>18</v>
      </c>
      <c r="G36" s="17">
        <f>[2]co19!G32</f>
        <v>5</v>
      </c>
      <c r="H36" s="17">
        <f>[2]co19!H32</f>
        <v>7</v>
      </c>
      <c r="I36" s="17">
        <f>[2]co19!I32</f>
        <v>4</v>
      </c>
      <c r="J36" s="17">
        <f>[2]co19!J32</f>
        <v>0</v>
      </c>
      <c r="K36" s="17">
        <f>[2]co19!K32</f>
        <v>1</v>
      </c>
      <c r="L36" s="17">
        <f>[2]co19!L32</f>
        <v>4</v>
      </c>
      <c r="M36" s="17">
        <f>[2]co19!M32</f>
        <v>5</v>
      </c>
      <c r="N36" s="17">
        <f>[2]co19!N32</f>
        <v>4</v>
      </c>
      <c r="O36" s="17">
        <f>[2]co19!O32</f>
        <v>16</v>
      </c>
      <c r="P36" s="17">
        <f>[2]co19!P32</f>
        <v>16</v>
      </c>
      <c r="Q36" s="17">
        <f>[2]co19!Q32</f>
        <v>50</v>
      </c>
      <c r="R36" s="17">
        <f>[2]co19!R32</f>
        <v>50</v>
      </c>
      <c r="S36" s="17">
        <f>[2]co19!S32</f>
        <v>51</v>
      </c>
      <c r="T36" s="17">
        <f>[2]co19!T32</f>
        <v>69</v>
      </c>
      <c r="U36" s="17">
        <f>[2]co19!U32</f>
        <v>69</v>
      </c>
      <c r="V36" s="17">
        <f>[2]co19!V32</f>
        <v>78</v>
      </c>
      <c r="W36" s="17">
        <f>[2]co19!W32</f>
        <v>97</v>
      </c>
      <c r="Y36">
        <f t="shared" si="2"/>
        <v>573</v>
      </c>
      <c r="Z36" t="b">
        <f t="shared" si="3"/>
        <v>1</v>
      </c>
    </row>
    <row r="37" spans="2:26">
      <c r="B37" s="17">
        <v>32</v>
      </c>
      <c r="C37" s="17">
        <f>[2]co19!C33</f>
        <v>469</v>
      </c>
      <c r="D37" s="17">
        <f>[2]co19!D33</f>
        <v>7</v>
      </c>
      <c r="E37" s="17">
        <f>[2]co19!E33</f>
        <v>10</v>
      </c>
      <c r="F37" s="17">
        <f>[2]co19!F33</f>
        <v>18</v>
      </c>
      <c r="G37" s="17">
        <f>[2]co19!G33</f>
        <v>5</v>
      </c>
      <c r="H37" s="17">
        <f>[2]co19!H33</f>
        <v>2</v>
      </c>
      <c r="I37" s="17">
        <f>[2]co19!I33</f>
        <v>2</v>
      </c>
      <c r="J37" s="17">
        <f>[2]co19!J33</f>
        <v>4</v>
      </c>
      <c r="K37" s="17">
        <f>[2]co19!K33</f>
        <v>3</v>
      </c>
      <c r="L37" s="17">
        <f>[2]co19!L33</f>
        <v>3</v>
      </c>
      <c r="M37" s="17">
        <f>[2]co19!M33</f>
        <v>7</v>
      </c>
      <c r="N37" s="17">
        <f>[2]co19!N33</f>
        <v>3</v>
      </c>
      <c r="O37" s="17">
        <f>[2]co19!O33</f>
        <v>10</v>
      </c>
      <c r="P37" s="17">
        <f>[2]co19!P33</f>
        <v>12</v>
      </c>
      <c r="Q37" s="17">
        <f>[2]co19!Q33</f>
        <v>30</v>
      </c>
      <c r="R37" s="17">
        <f>[2]co19!R33</f>
        <v>41</v>
      </c>
      <c r="S37" s="17">
        <f>[2]co19!S33</f>
        <v>36</v>
      </c>
      <c r="T37" s="17">
        <f>[2]co19!T33</f>
        <v>52</v>
      </c>
      <c r="U37" s="17">
        <f>[2]co19!U33</f>
        <v>60</v>
      </c>
      <c r="V37" s="17">
        <f>[2]co19!V33</f>
        <v>71</v>
      </c>
      <c r="W37" s="17">
        <f>[2]co19!W33</f>
        <v>93</v>
      </c>
      <c r="Y37">
        <f t="shared" si="2"/>
        <v>469</v>
      </c>
      <c r="Z37" t="b">
        <f t="shared" si="3"/>
        <v>1</v>
      </c>
    </row>
    <row r="38" spans="2:26">
      <c r="B38" s="17">
        <v>33</v>
      </c>
      <c r="C38" s="17">
        <f>[2]co19!C34</f>
        <v>379</v>
      </c>
      <c r="D38" s="17">
        <f>[2]co19!D34</f>
        <v>12</v>
      </c>
      <c r="E38" s="17">
        <f>[2]co19!E34</f>
        <v>7</v>
      </c>
      <c r="F38" s="17">
        <f>[2]co19!F34</f>
        <v>5</v>
      </c>
      <c r="G38" s="17">
        <f>[2]co19!G34</f>
        <v>1</v>
      </c>
      <c r="H38" s="17">
        <f>[2]co19!H34</f>
        <v>2</v>
      </c>
      <c r="I38" s="17">
        <f>[2]co19!I34</f>
        <v>1</v>
      </c>
      <c r="J38" s="17">
        <f>[2]co19!J34</f>
        <v>4</v>
      </c>
      <c r="K38" s="17">
        <f>[2]co19!K34</f>
        <v>5</v>
      </c>
      <c r="L38" s="17">
        <f>[2]co19!L34</f>
        <v>0</v>
      </c>
      <c r="M38" s="17">
        <f>[2]co19!M34</f>
        <v>1</v>
      </c>
      <c r="N38" s="17">
        <f>[2]co19!N34</f>
        <v>2</v>
      </c>
      <c r="O38" s="17">
        <f>[2]co19!O34</f>
        <v>12</v>
      </c>
      <c r="P38" s="17">
        <f>[2]co19!P34</f>
        <v>19</v>
      </c>
      <c r="Q38" s="17">
        <f>[2]co19!Q34</f>
        <v>23</v>
      </c>
      <c r="R38" s="17">
        <f>[2]co19!R34</f>
        <v>36</v>
      </c>
      <c r="S38" s="17">
        <f>[2]co19!S34</f>
        <v>47</v>
      </c>
      <c r="T38" s="17">
        <f>[2]co19!T34</f>
        <v>46</v>
      </c>
      <c r="U38" s="17">
        <f>[2]co19!U34</f>
        <v>40</v>
      </c>
      <c r="V38" s="17">
        <f>[2]co19!V34</f>
        <v>47</v>
      </c>
      <c r="W38" s="17">
        <f>[2]co19!W34</f>
        <v>69</v>
      </c>
      <c r="Y38">
        <f t="shared" si="2"/>
        <v>379</v>
      </c>
      <c r="Z38" t="b">
        <f t="shared" si="3"/>
        <v>1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7205</v>
      </c>
      <c r="D60" s="2">
        <f t="array" ref="D60">+SUM(IF(NOT(ISERROR(D6:D57)),D6:D57))</f>
        <v>141</v>
      </c>
      <c r="E60" s="2">
        <f t="array" ref="E60">+SUM(IF(NOT(ISERROR(E6:E57)),E6:E57))</f>
        <v>130</v>
      </c>
      <c r="F60" s="2">
        <f t="array" ref="F60">+SUM(IF(NOT(ISERROR(F6:F57)),F6:F57))</f>
        <v>156</v>
      </c>
      <c r="G60" s="2">
        <f t="array" ref="G60">+SUM(IF(NOT(ISERROR(G6:G57)),G6:G57))</f>
        <v>74</v>
      </c>
      <c r="H60" s="2">
        <f t="array" ref="H60">+SUM(IF(NOT(ISERROR(H6:H57)),H6:H57))</f>
        <v>65</v>
      </c>
      <c r="I60" s="2">
        <f t="array" ref="I60">+SUM(IF(NOT(ISERROR(I6:I57)),I6:I57))</f>
        <v>51</v>
      </c>
      <c r="J60" s="2">
        <f t="array" ref="J60">+SUM(IF(NOT(ISERROR(J6:J57)),J6:J57))</f>
        <v>54</v>
      </c>
      <c r="K60" s="2">
        <f t="array" ref="K60">+SUM(IF(NOT(ISERROR(K6:K57)),K6:K57))</f>
        <v>58</v>
      </c>
      <c r="L60" s="2">
        <f t="array" ref="L60">+SUM(IF(NOT(ISERROR(L6:L57)),L6:L57))</f>
        <v>42</v>
      </c>
      <c r="M60" s="2">
        <f t="array" ref="M60">+SUM(IF(NOT(ISERROR(M6:M57)),M6:M57))</f>
        <v>53</v>
      </c>
      <c r="N60" s="2">
        <f t="array" ref="N60">+SUM(IF(NOT(ISERROR(N6:N57)),N6:N57))</f>
        <v>56</v>
      </c>
      <c r="O60" s="2">
        <f t="array" ref="O60">+SUM(IF(NOT(ISERROR(O6:O57)),O6:O57))</f>
        <v>279</v>
      </c>
      <c r="P60" s="2">
        <f t="array" ref="P60">+SUM(IF(NOT(ISERROR(P6:P57)),P6:P57))</f>
        <v>279</v>
      </c>
      <c r="Q60" s="2">
        <f t="array" ref="Q60">+SUM(IF(NOT(ISERROR(Q6:Q57)),Q6:Q57))</f>
        <v>614</v>
      </c>
      <c r="R60" s="2">
        <f t="array" ref="R60">+SUM(IF(NOT(ISERROR(R6:R57)),R6:R57))</f>
        <v>680</v>
      </c>
      <c r="S60" s="2">
        <f t="array" ref="S60">+SUM(IF(NOT(ISERROR(S6:S57)),S6:S57))</f>
        <v>715</v>
      </c>
      <c r="T60" s="2">
        <f t="array" ref="T60">+SUM(IF(NOT(ISERROR(T6:T57)),T6:T57))</f>
        <v>875</v>
      </c>
      <c r="U60" s="2">
        <f t="array" ref="U60">+SUM(IF(NOT(ISERROR(U6:U57)),U6:U57))</f>
        <v>768</v>
      </c>
      <c r="V60" s="2">
        <f t="array" ref="V60">+SUM(IF(NOT(ISERROR(V6:V57)),V6:V57))</f>
        <v>946</v>
      </c>
      <c r="W60" s="2">
        <f t="array" ref="W60">+SUM(IF(NOT(ISERROR(W6:W57)),W6:W57))</f>
        <v>1169</v>
      </c>
      <c r="X60" s="2"/>
      <c r="Y60" s="2">
        <f>+SUM(D60:W60)</f>
        <v>7205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1.9569743233865373</v>
      </c>
      <c r="E61" s="4">
        <f t="shared" si="4"/>
        <v>1.8043025676613464</v>
      </c>
      <c r="F61" s="4">
        <f t="shared" si="4"/>
        <v>2.1651630811936156</v>
      </c>
      <c r="G61" s="4">
        <f t="shared" si="4"/>
        <v>1.0270645385149202</v>
      </c>
      <c r="H61" s="4">
        <f t="shared" si="4"/>
        <v>0.90215128383067322</v>
      </c>
      <c r="I61" s="4">
        <f t="shared" si="4"/>
        <v>0.70784177654406666</v>
      </c>
      <c r="J61" s="4">
        <f t="shared" si="4"/>
        <v>0.74947952810548224</v>
      </c>
      <c r="K61" s="4">
        <f t="shared" si="4"/>
        <v>0.80499653018736983</v>
      </c>
      <c r="L61" s="4">
        <f t="shared" si="4"/>
        <v>0.58292852185981958</v>
      </c>
      <c r="M61" s="4">
        <f t="shared" si="4"/>
        <v>0.73560027758501045</v>
      </c>
      <c r="N61" s="4">
        <f t="shared" si="4"/>
        <v>0.77723802914642615</v>
      </c>
      <c r="O61" s="4">
        <f t="shared" si="4"/>
        <v>3.8723108952116587</v>
      </c>
      <c r="P61" s="4">
        <f t="shared" si="4"/>
        <v>3.8723108952116587</v>
      </c>
      <c r="Q61" s="4">
        <f t="shared" si="4"/>
        <v>8.5218598195697446</v>
      </c>
      <c r="R61" s="4">
        <f t="shared" si="4"/>
        <v>9.4378903539208885</v>
      </c>
      <c r="S61" s="4">
        <f t="shared" si="4"/>
        <v>9.9236641221374047</v>
      </c>
      <c r="T61" s="4">
        <f t="shared" si="4"/>
        <v>12.144344205412908</v>
      </c>
      <c r="U61" s="4">
        <f t="shared" si="4"/>
        <v>10.659264399722415</v>
      </c>
      <c r="V61" s="4">
        <f t="shared" si="4"/>
        <v>13.129770992366414</v>
      </c>
      <c r="W61" s="4">
        <f t="shared" si="4"/>
        <v>16.224843858431644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7205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636</v>
      </c>
      <c r="D98" s="17">
        <f t="shared" si="6"/>
        <v>30</v>
      </c>
      <c r="E98" s="17">
        <f t="shared" si="14"/>
        <v>26</v>
      </c>
      <c r="F98" s="17">
        <f t="shared" si="15"/>
        <v>18</v>
      </c>
      <c r="G98" s="17">
        <f t="shared" si="16"/>
        <v>16</v>
      </c>
      <c r="H98" s="17">
        <f t="shared" si="16"/>
        <v>30</v>
      </c>
      <c r="I98" s="17">
        <f t="shared" si="16"/>
        <v>79</v>
      </c>
      <c r="J98" s="17">
        <f t="shared" si="16"/>
        <v>63</v>
      </c>
      <c r="K98" s="17">
        <f t="shared" si="16"/>
        <v>75</v>
      </c>
      <c r="L98" s="17">
        <f t="shared" si="16"/>
        <v>69</v>
      </c>
      <c r="M98" s="17">
        <f t="shared" si="17"/>
        <v>230</v>
      </c>
      <c r="O98">
        <f t="shared" si="18"/>
        <v>636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573</v>
      </c>
      <c r="D99" s="17">
        <f t="shared" si="6"/>
        <v>29</v>
      </c>
      <c r="E99" s="17">
        <f t="shared" si="14"/>
        <v>34</v>
      </c>
      <c r="F99" s="17">
        <f t="shared" si="15"/>
        <v>14</v>
      </c>
      <c r="G99" s="17">
        <f t="shared" si="16"/>
        <v>16</v>
      </c>
      <c r="H99" s="17">
        <f t="shared" si="16"/>
        <v>16</v>
      </c>
      <c r="I99" s="17">
        <f t="shared" si="16"/>
        <v>50</v>
      </c>
      <c r="J99" s="17">
        <f t="shared" si="16"/>
        <v>50</v>
      </c>
      <c r="K99" s="17">
        <f t="shared" si="16"/>
        <v>51</v>
      </c>
      <c r="L99" s="17">
        <f t="shared" si="16"/>
        <v>69</v>
      </c>
      <c r="M99" s="17">
        <f t="shared" si="17"/>
        <v>244</v>
      </c>
      <c r="O99">
        <f t="shared" si="18"/>
        <v>573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469</v>
      </c>
      <c r="D100" s="17">
        <f t="shared" si="6"/>
        <v>17</v>
      </c>
      <c r="E100" s="17">
        <f t="shared" si="14"/>
        <v>27</v>
      </c>
      <c r="F100" s="17">
        <f t="shared" si="15"/>
        <v>20</v>
      </c>
      <c r="G100" s="17">
        <f t="shared" si="16"/>
        <v>10</v>
      </c>
      <c r="H100" s="17">
        <f t="shared" si="16"/>
        <v>12</v>
      </c>
      <c r="I100" s="17">
        <f t="shared" si="16"/>
        <v>30</v>
      </c>
      <c r="J100" s="17">
        <f t="shared" si="16"/>
        <v>41</v>
      </c>
      <c r="K100" s="17">
        <f t="shared" si="16"/>
        <v>36</v>
      </c>
      <c r="L100" s="17">
        <f t="shared" si="16"/>
        <v>52</v>
      </c>
      <c r="M100" s="17">
        <f t="shared" si="17"/>
        <v>224</v>
      </c>
      <c r="O100">
        <f t="shared" si="18"/>
        <v>469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>
        <f t="shared" si="5"/>
        <v>379</v>
      </c>
      <c r="D101" s="17">
        <f t="shared" si="6"/>
        <v>19</v>
      </c>
      <c r="E101" s="17">
        <f t="shared" si="14"/>
        <v>9</v>
      </c>
      <c r="F101" s="17">
        <f t="shared" si="15"/>
        <v>12</v>
      </c>
      <c r="G101" s="17">
        <f t="shared" si="16"/>
        <v>12</v>
      </c>
      <c r="H101" s="17">
        <f t="shared" si="16"/>
        <v>19</v>
      </c>
      <c r="I101" s="17">
        <f t="shared" si="16"/>
        <v>23</v>
      </c>
      <c r="J101" s="17">
        <f t="shared" si="16"/>
        <v>36</v>
      </c>
      <c r="K101" s="17">
        <f t="shared" si="16"/>
        <v>47</v>
      </c>
      <c r="L101" s="17">
        <f t="shared" si="16"/>
        <v>46</v>
      </c>
      <c r="M101" s="17">
        <f t="shared" si="17"/>
        <v>156</v>
      </c>
      <c r="O101">
        <f t="shared" si="18"/>
        <v>379</v>
      </c>
      <c r="P101" t="b">
        <f t="shared" si="12"/>
        <v>1</v>
      </c>
      <c r="Q101" t="b">
        <f t="shared" si="13"/>
        <v>1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7205</v>
      </c>
      <c r="D123" s="2">
        <f t="array" ref="D123">SUM(IF(NOT(ISERROR(D69:D121)),D69:D121))</f>
        <v>271</v>
      </c>
      <c r="E123" s="2">
        <f t="array" ref="E123">SUM(IF(NOT(ISERROR(E69:E121)),E69:E121))</f>
        <v>346</v>
      </c>
      <c r="F123" s="2">
        <f t="array" ref="F123">SUM(IF(NOT(ISERROR(F69:F121)),F69:F121))</f>
        <v>263</v>
      </c>
      <c r="G123" s="2">
        <f t="array" ref="G123">SUM(IF(NOT(ISERROR(G69:G121)),G69:G121))</f>
        <v>279</v>
      </c>
      <c r="H123" s="2">
        <f t="array" ref="H123">SUM(IF(NOT(ISERROR(H69:H121)),H69:H121))</f>
        <v>279</v>
      </c>
      <c r="I123" s="2">
        <f t="array" ref="I123">SUM(IF(NOT(ISERROR(I69:I121)),I69:I121))</f>
        <v>614</v>
      </c>
      <c r="J123" s="2">
        <f t="array" ref="J123">SUM(IF(NOT(ISERROR(J69:J121)),J69:J121))</f>
        <v>680</v>
      </c>
      <c r="K123" s="2">
        <f t="array" ref="K123">SUM(IF(NOT(ISERROR(K69:K121)),K69:K121))</f>
        <v>715</v>
      </c>
      <c r="L123" s="2">
        <f t="array" ref="L123">SUM(IF(NOT(ISERROR(L69:L121)),L69:L121))</f>
        <v>875</v>
      </c>
      <c r="M123" s="2">
        <f t="array" ref="M123">SUM(IF(NOT(ISERROR(M69:M121)),M69:M121))</f>
        <v>2883</v>
      </c>
      <c r="N123" s="2"/>
      <c r="O123" s="2">
        <f>+SUM(D123:M123)</f>
        <v>7205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3.7612768910478835</v>
      </c>
      <c r="E124" s="3">
        <f t="shared" si="19"/>
        <v>4.8022206800832752</v>
      </c>
      <c r="F124" s="3">
        <f t="shared" si="19"/>
        <v>3.6502428868841088</v>
      </c>
      <c r="G124" s="3">
        <f t="shared" si="19"/>
        <v>3.8723108952116587</v>
      </c>
      <c r="H124" s="3">
        <f t="shared" si="19"/>
        <v>3.8723108952116587</v>
      </c>
      <c r="I124" s="3">
        <f t="shared" si="19"/>
        <v>8.5218598195697446</v>
      </c>
      <c r="J124" s="3">
        <f t="shared" si="19"/>
        <v>9.4378903539208885</v>
      </c>
      <c r="K124" s="3">
        <f t="shared" si="19"/>
        <v>9.9236641221374047</v>
      </c>
      <c r="L124" s="3">
        <f t="shared" si="19"/>
        <v>12.144344205412908</v>
      </c>
      <c r="M124" s="3">
        <f t="shared" si="19"/>
        <v>40.013879250520475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7205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>
        <f>[2]ＲＳ!C31</f>
        <v>43</v>
      </c>
      <c r="D35" s="17">
        <f>[2]ＲＳ!D31</f>
        <v>10</v>
      </c>
      <c r="E35" s="17">
        <f>[2]ＲＳ!E31</f>
        <v>20</v>
      </c>
      <c r="F35" s="17">
        <f>[2]ＲＳ!F31</f>
        <v>9</v>
      </c>
      <c r="G35" s="17">
        <f>[2]ＲＳ!G31</f>
        <v>2</v>
      </c>
      <c r="H35" s="17">
        <f>[2]ＲＳ!H31</f>
        <v>1</v>
      </c>
      <c r="I35" s="17">
        <f>[2]ＲＳ!I31</f>
        <v>1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43</v>
      </c>
      <c r="T35" t="b">
        <f t="shared" si="3"/>
        <v>1</v>
      </c>
    </row>
    <row r="36" spans="2:20">
      <c r="B36" s="18">
        <v>31</v>
      </c>
      <c r="C36" s="27">
        <f>[2]ＲＳ!C32</f>
        <v>39</v>
      </c>
      <c r="D36" s="27">
        <f>[2]ＲＳ!D32</f>
        <v>21</v>
      </c>
      <c r="E36" s="27">
        <f>[2]ＲＳ!E32</f>
        <v>10</v>
      </c>
      <c r="F36" s="27">
        <f>[2]ＲＳ!F32</f>
        <v>4</v>
      </c>
      <c r="G36" s="27">
        <f>[2]ＲＳ!G32</f>
        <v>2</v>
      </c>
      <c r="H36" s="27">
        <f>[2]ＲＳ!H32</f>
        <v>1</v>
      </c>
      <c r="I36" s="27">
        <f>[2]ＲＳ!I32</f>
        <v>1</v>
      </c>
      <c r="J36" s="27">
        <f>[2]ＲＳ!J32</f>
        <v>0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39</v>
      </c>
      <c r="T36" s="22" t="b">
        <f t="shared" si="3"/>
        <v>1</v>
      </c>
    </row>
    <row r="37" spans="2:20">
      <c r="B37" s="17">
        <v>32</v>
      </c>
      <c r="C37" s="17">
        <f>[2]ＲＳ!C33</f>
        <v>42</v>
      </c>
      <c r="D37" s="17">
        <f>[2]ＲＳ!D33</f>
        <v>13</v>
      </c>
      <c r="E37" s="17">
        <f>[2]ＲＳ!E33</f>
        <v>12</v>
      </c>
      <c r="F37" s="17">
        <f>[2]ＲＳ!F33</f>
        <v>13</v>
      </c>
      <c r="G37" s="17">
        <f>[2]ＲＳ!G33</f>
        <v>1</v>
      </c>
      <c r="H37" s="17">
        <f>[2]ＲＳ!H33</f>
        <v>2</v>
      </c>
      <c r="I37" s="17">
        <f>[2]ＲＳ!I33</f>
        <v>1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42</v>
      </c>
      <c r="T37" t="b">
        <f t="shared" si="3"/>
        <v>1</v>
      </c>
    </row>
    <row r="38" spans="2:20">
      <c r="B38" s="18">
        <v>33</v>
      </c>
      <c r="C38" s="27">
        <f>[2]ＲＳ!C34</f>
        <v>25</v>
      </c>
      <c r="D38" s="27">
        <f>[2]ＲＳ!D34</f>
        <v>7</v>
      </c>
      <c r="E38" s="27">
        <f>[2]ＲＳ!E34</f>
        <v>7</v>
      </c>
      <c r="F38" s="27">
        <f>[2]ＲＳ!F34</f>
        <v>4</v>
      </c>
      <c r="G38" s="27">
        <f>[2]ＲＳ!G34</f>
        <v>7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25</v>
      </c>
      <c r="T38" s="22" t="b">
        <f t="shared" si="3"/>
        <v>1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1291</v>
      </c>
      <c r="D60" s="2">
        <f t="array" ref="D60">+SUM(IF(NOT(ISERROR(D6:D57)),D6:D57))</f>
        <v>345</v>
      </c>
      <c r="E60" s="2">
        <f t="array" ref="E60">+SUM(IF(NOT(ISERROR(E6:E57)),E6:E57))</f>
        <v>410</v>
      </c>
      <c r="F60" s="2">
        <f t="array" ref="F60">+SUM(IF(NOT(ISERROR(F6:F57)),F6:F57))</f>
        <v>335</v>
      </c>
      <c r="G60" s="2">
        <f t="array" ref="G60">+SUM(IF(NOT(ISERROR(G6:G57)),G6:G57))</f>
        <v>121</v>
      </c>
      <c r="H60" s="2">
        <f t="array" ref="H60">+SUM(IF(NOT(ISERROR(H6:H57)),H6:H57))</f>
        <v>31</v>
      </c>
      <c r="I60" s="2">
        <f t="array" ref="I60">+SUM(IF(NOT(ISERROR(I6:I57)),I6:I57))</f>
        <v>26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1291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26.723470178156468</v>
      </c>
      <c r="E61" s="4">
        <f t="shared" si="4"/>
        <v>31.75832687838885</v>
      </c>
      <c r="F61" s="4">
        <f t="shared" si="4"/>
        <v>25.948876839659178</v>
      </c>
      <c r="G61" s="4">
        <f t="shared" si="4"/>
        <v>9.3725793958171959</v>
      </c>
      <c r="H61" s="4">
        <f t="shared" si="4"/>
        <v>2.4012393493415956</v>
      </c>
      <c r="I61" s="4">
        <f t="shared" si="4"/>
        <v>2.0139426800929514</v>
      </c>
      <c r="J61" s="4">
        <f t="shared" si="4"/>
        <v>0.38729666924864448</v>
      </c>
      <c r="K61" s="4">
        <f t="shared" si="4"/>
        <v>0.5422153369481022</v>
      </c>
      <c r="L61" s="4">
        <f t="shared" si="4"/>
        <v>0.15491866769945781</v>
      </c>
      <c r="M61" s="4">
        <f t="shared" si="4"/>
        <v>0.23237800154918667</v>
      </c>
      <c r="N61" s="4">
        <f t="shared" si="4"/>
        <v>0</v>
      </c>
      <c r="O61" s="4">
        <f t="shared" si="4"/>
        <v>0.15491866769945781</v>
      </c>
      <c r="P61" s="4">
        <f t="shared" si="4"/>
        <v>0</v>
      </c>
      <c r="Q61" s="4">
        <f t="shared" si="4"/>
        <v>0.30983733539891561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+SUM(IF(NOT(ISERROR(S6:S57)),S6:S57))</f>
        <v>1291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</v>
      </c>
      <c r="D68">
        <f>D61</f>
        <v>26.723470178156468</v>
      </c>
      <c r="E68">
        <f>E61</f>
        <v>31.75832687838885</v>
      </c>
      <c r="F68">
        <f>F61</f>
        <v>25.948876839659178</v>
      </c>
      <c r="G68">
        <f>G61</f>
        <v>9.3725793958171959</v>
      </c>
      <c r="H68">
        <f>H61</f>
        <v>2.4012393493415956</v>
      </c>
      <c r="I68">
        <f>SUM(I61:Q61)</f>
        <v>3.7955073586367161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12</v>
      </c>
      <c r="G35" s="17">
        <f>[2]咽頭!G31</f>
        <v>1</v>
      </c>
      <c r="H35" s="17">
        <f>[2]咽頭!H31</f>
        <v>0</v>
      </c>
      <c r="I35" s="17">
        <f>[2]咽頭!I31</f>
        <v>1</v>
      </c>
      <c r="J35" s="17">
        <f>[2]咽頭!J31</f>
        <v>0</v>
      </c>
      <c r="K35" s="17">
        <f>[2]咽頭!K31</f>
        <v>0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13</v>
      </c>
      <c r="D36" s="27">
        <f>[2]咽頭!D32</f>
        <v>0</v>
      </c>
      <c r="E36" s="27">
        <f>[2]咽頭!E32</f>
        <v>3</v>
      </c>
      <c r="F36" s="27">
        <f>[2]咽頭!F32</f>
        <v>7</v>
      </c>
      <c r="G36" s="27">
        <f>[2]咽頭!G32</f>
        <v>1</v>
      </c>
      <c r="H36" s="27">
        <f>[2]咽頭!H32</f>
        <v>0</v>
      </c>
      <c r="I36" s="27">
        <f>[2]咽頭!I32</f>
        <v>0</v>
      </c>
      <c r="J36" s="27">
        <f>[2]咽頭!J32</f>
        <v>1</v>
      </c>
      <c r="K36" s="27">
        <f>[2]咽頭!K32</f>
        <v>1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13</v>
      </c>
      <c r="T36" s="25" t="b">
        <f t="shared" si="3"/>
        <v>1</v>
      </c>
    </row>
    <row r="37" spans="2:20">
      <c r="B37" s="17">
        <v>32</v>
      </c>
      <c r="C37" s="17">
        <f>[2]咽頭!C33</f>
        <v>10</v>
      </c>
      <c r="D37" s="17">
        <f>[2]咽頭!D33</f>
        <v>0</v>
      </c>
      <c r="E37" s="17">
        <f>[2]咽頭!E33</f>
        <v>3</v>
      </c>
      <c r="F37" s="17">
        <f>[2]咽頭!F33</f>
        <v>6</v>
      </c>
      <c r="G37" s="17">
        <f>[2]咽頭!G33</f>
        <v>0</v>
      </c>
      <c r="H37" s="17">
        <f>[2]咽頭!H33</f>
        <v>0</v>
      </c>
      <c r="I37" s="17">
        <f>[2]咽頭!I33</f>
        <v>0</v>
      </c>
      <c r="J37" s="17">
        <f>[2]咽頭!J33</f>
        <v>1</v>
      </c>
      <c r="K37" s="17">
        <f>[2]咽頭!K33</f>
        <v>0</v>
      </c>
      <c r="L37" s="17">
        <f>[2]咽頭!L33</f>
        <v>0</v>
      </c>
      <c r="M37" s="17">
        <f>[2]咽頭!M33</f>
        <v>0</v>
      </c>
      <c r="N37" s="17">
        <f>[2]咽頭!N33</f>
        <v>0</v>
      </c>
      <c r="O37" s="17">
        <f>[2]咽頭!O33</f>
        <v>0</v>
      </c>
      <c r="P37" s="17">
        <f>[2]咽頭!P33</f>
        <v>0</v>
      </c>
      <c r="Q37" s="17">
        <f>[2]咽頭!Q33</f>
        <v>0</v>
      </c>
      <c r="S37">
        <f t="shared" si="2"/>
        <v>10</v>
      </c>
      <c r="T37" t="b">
        <f t="shared" si="3"/>
        <v>1</v>
      </c>
    </row>
    <row r="38" spans="2:20">
      <c r="B38" s="18">
        <v>33</v>
      </c>
      <c r="C38" s="27">
        <f>[2]咽頭!C34</f>
        <v>16</v>
      </c>
      <c r="D38" s="27">
        <f>[2]咽頭!D34</f>
        <v>0</v>
      </c>
      <c r="E38" s="27">
        <f>[2]咽頭!E34</f>
        <v>1</v>
      </c>
      <c r="F38" s="27">
        <f>[2]咽頭!F34</f>
        <v>10</v>
      </c>
      <c r="G38" s="27">
        <f>[2]咽頭!G34</f>
        <v>2</v>
      </c>
      <c r="H38" s="27">
        <f>[2]咽頭!H34</f>
        <v>0</v>
      </c>
      <c r="I38" s="27">
        <f>[2]咽頭!I34</f>
        <v>2</v>
      </c>
      <c r="J38" s="27">
        <f>[2]咽頭!J34</f>
        <v>1</v>
      </c>
      <c r="K38" s="27">
        <f>[2]咽頭!K34</f>
        <v>0</v>
      </c>
      <c r="L38" s="27">
        <f>[2]咽頭!L34</f>
        <v>0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16</v>
      </c>
      <c r="T38" s="25" t="b">
        <f t="shared" si="3"/>
        <v>1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327</v>
      </c>
      <c r="D60" s="2">
        <f t="array" ref="D60">+SUM(IF(NOT(ISERROR(D6:D58)),D6:D58))</f>
        <v>0</v>
      </c>
      <c r="E60" s="2">
        <f t="array" ref="E60">+SUM(IF(NOT(ISERROR(E6:E58)),E6:E58))</f>
        <v>72</v>
      </c>
      <c r="F60" s="2">
        <f t="array" ref="F60">+SUM(IF(NOT(ISERROR(F6:F58)),F6:F58))</f>
        <v>167</v>
      </c>
      <c r="G60" s="2">
        <f t="array" ref="G60">+SUM(IF(NOT(ISERROR(G6:G58)),G6:G58))</f>
        <v>40</v>
      </c>
      <c r="H60" s="2">
        <f t="array" ref="H60">+SUM(IF(NOT(ISERROR(H6:H58)),H6:H58))</f>
        <v>14</v>
      </c>
      <c r="I60" s="2">
        <f t="array" ref="I60">+SUM(IF(NOT(ISERROR(I6:I58)),I6:I58))</f>
        <v>10</v>
      </c>
      <c r="J60" s="2">
        <f t="array" ref="J60">+SUM(IF(NOT(ISERROR(J6:J58)),J6:J58))</f>
        <v>10</v>
      </c>
      <c r="K60" s="2">
        <f t="array" ref="K60">+SUM(IF(NOT(ISERROR(K6:K58)),K6:K58))</f>
        <v>2</v>
      </c>
      <c r="L60" s="2">
        <f t="array" ref="L60">+SUM(IF(NOT(ISERROR(L6:L58)),L6:L58))</f>
        <v>3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327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22.018348623853214</v>
      </c>
      <c r="F61" s="4">
        <f t="shared" si="4"/>
        <v>51.070336391437309</v>
      </c>
      <c r="G61" s="4">
        <f t="shared" si="4"/>
        <v>12.232415902140673</v>
      </c>
      <c r="H61" s="4">
        <f t="shared" si="4"/>
        <v>4.281345565749235</v>
      </c>
      <c r="I61" s="4">
        <f t="shared" si="4"/>
        <v>3.0581039755351682</v>
      </c>
      <c r="J61" s="4">
        <f t="shared" si="4"/>
        <v>3.0581039755351682</v>
      </c>
      <c r="K61" s="4">
        <f t="shared" si="4"/>
        <v>0.6116207951070336</v>
      </c>
      <c r="L61" s="4">
        <f t="shared" si="4"/>
        <v>0.91743119266055051</v>
      </c>
      <c r="M61" s="4">
        <f t="shared" si="4"/>
        <v>0.6116207951070336</v>
      </c>
      <c r="N61" s="4">
        <f t="shared" si="4"/>
        <v>0.6116207951070336</v>
      </c>
      <c r="O61" s="4">
        <f t="shared" si="4"/>
        <v>0.6116207951070336</v>
      </c>
      <c r="P61" s="4">
        <f t="shared" si="4"/>
        <v>0.3058103975535168</v>
      </c>
      <c r="Q61" s="4">
        <f t="shared" si="4"/>
        <v>0.6116207951070336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+SUM(IF(NOT(ISERROR(S6:S58)),S6:S58))</f>
        <v>327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>
        <f>[2]A群!C31</f>
        <v>36</v>
      </c>
      <c r="D35" s="17">
        <f>[2]A群!D31</f>
        <v>0</v>
      </c>
      <c r="E35" s="17">
        <f>[2]A群!E31</f>
        <v>1</v>
      </c>
      <c r="F35" s="17">
        <f>[2]A群!F31</f>
        <v>2</v>
      </c>
      <c r="G35" s="17">
        <f>[2]A群!G31</f>
        <v>5</v>
      </c>
      <c r="H35" s="17">
        <f>[2]A群!H31</f>
        <v>2</v>
      </c>
      <c r="I35" s="17">
        <f>[2]A群!I31</f>
        <v>7</v>
      </c>
      <c r="J35" s="17">
        <f>[2]A群!J31</f>
        <v>4</v>
      </c>
      <c r="K35" s="17">
        <f>[2]A群!K31</f>
        <v>5</v>
      </c>
      <c r="L35" s="17">
        <f>[2]A群!L31</f>
        <v>3</v>
      </c>
      <c r="M35" s="17">
        <f>[2]A群!M31</f>
        <v>0</v>
      </c>
      <c r="N35" s="17">
        <f>[2]A群!N31</f>
        <v>1</v>
      </c>
      <c r="O35" s="17">
        <f>[2]A群!O31</f>
        <v>4</v>
      </c>
      <c r="P35" s="17">
        <f>[2]A群!P31</f>
        <v>0</v>
      </c>
      <c r="Q35" s="17">
        <f>[2]A群!Q31</f>
        <v>2</v>
      </c>
      <c r="S35">
        <f t="shared" si="2"/>
        <v>36</v>
      </c>
      <c r="T35" t="b">
        <f t="shared" si="3"/>
        <v>1</v>
      </c>
    </row>
    <row r="36" spans="2:20">
      <c r="B36" s="18">
        <v>31</v>
      </c>
      <c r="C36" s="27">
        <f>[2]A群!C32</f>
        <v>53</v>
      </c>
      <c r="D36" s="27">
        <f>[2]A群!D32</f>
        <v>0</v>
      </c>
      <c r="E36" s="27">
        <f>[2]A群!E32</f>
        <v>1</v>
      </c>
      <c r="F36" s="27">
        <f>[2]A群!F32</f>
        <v>4</v>
      </c>
      <c r="G36" s="27">
        <f>[2]A群!G32</f>
        <v>5</v>
      </c>
      <c r="H36" s="27">
        <f>[2]A群!H32</f>
        <v>6</v>
      </c>
      <c r="I36" s="27">
        <f>[2]A群!I32</f>
        <v>5</v>
      </c>
      <c r="J36" s="27">
        <f>[2]A群!J32</f>
        <v>6</v>
      </c>
      <c r="K36" s="27">
        <f>[2]A群!K32</f>
        <v>8</v>
      </c>
      <c r="L36" s="27">
        <f>[2]A群!L32</f>
        <v>3</v>
      </c>
      <c r="M36" s="27">
        <f>[2]A群!M32</f>
        <v>3</v>
      </c>
      <c r="N36" s="27">
        <f>[2]A群!N32</f>
        <v>1</v>
      </c>
      <c r="O36" s="27">
        <f>[2]A群!O32</f>
        <v>8</v>
      </c>
      <c r="P36" s="27">
        <f>[2]A群!P32</f>
        <v>0</v>
      </c>
      <c r="Q36" s="27">
        <f>[2]A群!Q32</f>
        <v>3</v>
      </c>
      <c r="R36" s="25"/>
      <c r="S36" s="25">
        <f t="shared" si="2"/>
        <v>53</v>
      </c>
      <c r="T36" s="25" t="b">
        <f t="shared" si="3"/>
        <v>1</v>
      </c>
    </row>
    <row r="37" spans="2:20">
      <c r="B37" s="17">
        <v>32</v>
      </c>
      <c r="C37" s="17">
        <f>[2]A群!C33</f>
        <v>20</v>
      </c>
      <c r="D37" s="17">
        <f>[2]A群!D33</f>
        <v>0</v>
      </c>
      <c r="E37" s="17">
        <f>[2]A群!E33</f>
        <v>0</v>
      </c>
      <c r="F37" s="17">
        <f>[2]A群!F33</f>
        <v>1</v>
      </c>
      <c r="G37" s="17">
        <f>[2]A群!G33</f>
        <v>0</v>
      </c>
      <c r="H37" s="17">
        <f>[2]A群!H33</f>
        <v>4</v>
      </c>
      <c r="I37" s="17">
        <f>[2]A群!I33</f>
        <v>2</v>
      </c>
      <c r="J37" s="17">
        <f>[2]A群!J33</f>
        <v>6</v>
      </c>
      <c r="K37" s="17">
        <f>[2]A群!K33</f>
        <v>0</v>
      </c>
      <c r="L37" s="17">
        <f>[2]A群!L33</f>
        <v>1</v>
      </c>
      <c r="M37" s="17">
        <f>[2]A群!M33</f>
        <v>0</v>
      </c>
      <c r="N37" s="17">
        <f>[2]A群!N33</f>
        <v>0</v>
      </c>
      <c r="O37" s="17">
        <f>[2]A群!O33</f>
        <v>2</v>
      </c>
      <c r="P37" s="17">
        <f>[2]A群!P33</f>
        <v>1</v>
      </c>
      <c r="Q37" s="17">
        <f>[2]A群!Q33</f>
        <v>3</v>
      </c>
      <c r="S37">
        <f t="shared" si="2"/>
        <v>20</v>
      </c>
      <c r="T37" t="b">
        <f t="shared" si="3"/>
        <v>1</v>
      </c>
    </row>
    <row r="38" spans="2:20">
      <c r="B38" s="18">
        <v>33</v>
      </c>
      <c r="C38" s="27">
        <f>[2]A群!C34</f>
        <v>27</v>
      </c>
      <c r="D38" s="27">
        <f>[2]A群!D34</f>
        <v>0</v>
      </c>
      <c r="E38" s="27">
        <f>[2]A群!E34</f>
        <v>0</v>
      </c>
      <c r="F38" s="27">
        <f>[2]A群!F34</f>
        <v>1</v>
      </c>
      <c r="G38" s="27">
        <f>[2]A群!G34</f>
        <v>4</v>
      </c>
      <c r="H38" s="27">
        <f>[2]A群!H34</f>
        <v>4</v>
      </c>
      <c r="I38" s="27">
        <f>[2]A群!I34</f>
        <v>2</v>
      </c>
      <c r="J38" s="27">
        <f>[2]A群!J34</f>
        <v>3</v>
      </c>
      <c r="K38" s="27">
        <f>[2]A群!K34</f>
        <v>1</v>
      </c>
      <c r="L38" s="27">
        <f>[2]A群!L34</f>
        <v>1</v>
      </c>
      <c r="M38" s="27">
        <f>[2]A群!M34</f>
        <v>3</v>
      </c>
      <c r="N38" s="27">
        <f>[2]A群!N34</f>
        <v>3</v>
      </c>
      <c r="O38" s="27">
        <f>[2]A群!O34</f>
        <v>2</v>
      </c>
      <c r="P38" s="27">
        <f>[2]A群!P34</f>
        <v>0</v>
      </c>
      <c r="Q38" s="27">
        <f>[2]A群!Q34</f>
        <v>3</v>
      </c>
      <c r="R38" s="25"/>
      <c r="S38" s="25">
        <f t="shared" si="2"/>
        <v>27</v>
      </c>
      <c r="T38" s="25" t="b">
        <f t="shared" si="3"/>
        <v>1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1610</v>
      </c>
      <c r="D60" s="2">
        <f t="array" ref="D60">+SUM(IF(NOT(ISERROR(D6:D57)),D6:D57))</f>
        <v>3</v>
      </c>
      <c r="E60" s="2">
        <f t="array" ref="E60">+SUM(IF(NOT(ISERROR(E6:E57)),E6:E57))</f>
        <v>12</v>
      </c>
      <c r="F60" s="2">
        <f t="array" ref="F60">+SUM(IF(NOT(ISERROR(F6:F57)),F6:F57))</f>
        <v>81</v>
      </c>
      <c r="G60" s="2">
        <f t="array" ref="G60">+SUM(IF(NOT(ISERROR(G6:G57)),G6:G57))</f>
        <v>141</v>
      </c>
      <c r="H60" s="2">
        <f t="array" ref="H60">+SUM(IF(NOT(ISERROR(H6:H57)),H6:H57))</f>
        <v>188</v>
      </c>
      <c r="I60" s="2">
        <f t="array" ref="I60">+SUM(IF(NOT(ISERROR(I6:I57)),I6:I57))</f>
        <v>198</v>
      </c>
      <c r="J60" s="2">
        <f t="array" ref="J60">+SUM(IF(NOT(ISERROR(J6:J57)),J6:J57))</f>
        <v>195</v>
      </c>
      <c r="K60" s="2">
        <f t="array" ref="K60">+SUM(IF(NOT(ISERROR(K6:K57)),K6:K57))</f>
        <v>178</v>
      </c>
      <c r="L60" s="2">
        <f t="array" ref="L60">+SUM(IF(NOT(ISERROR(L6:L57)),L6:L57))</f>
        <v>126</v>
      </c>
      <c r="M60" s="2">
        <f t="array" ref="M60">+SUM(IF(NOT(ISERROR(M6:M57)),M6:M57))</f>
        <v>107</v>
      </c>
      <c r="N60" s="2">
        <f t="array" ref="N60">+SUM(IF(NOT(ISERROR(N6:N57)),N6:N57))</f>
        <v>100</v>
      </c>
      <c r="O60" s="2">
        <f t="array" ref="O60">+SUM(IF(NOT(ISERROR(O6:O57)),O6:O57))</f>
        <v>199</v>
      </c>
      <c r="P60" s="2">
        <f t="array" ref="P60">+SUM(IF(NOT(ISERROR(P6:P57)),P6:P57))</f>
        <v>11</v>
      </c>
      <c r="Q60" s="2">
        <f t="array" ref="Q60">+SUM(IF(NOT(ISERROR(Q6:Q57)),Q6:Q57))</f>
        <v>71</v>
      </c>
      <c r="R60" s="2"/>
      <c r="S60" s="2">
        <f>SUM(D60:Q60)</f>
        <v>1610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0.18633540372670807</v>
      </c>
      <c r="E61" s="4">
        <f t="shared" si="4"/>
        <v>0.74534161490683226</v>
      </c>
      <c r="F61" s="4">
        <f t="shared" si="4"/>
        <v>5.0310559006211184</v>
      </c>
      <c r="G61" s="4">
        <f t="shared" si="4"/>
        <v>8.7577639751552798</v>
      </c>
      <c r="H61" s="4">
        <f t="shared" si="4"/>
        <v>11.677018633540373</v>
      </c>
      <c r="I61" s="4">
        <f t="shared" si="4"/>
        <v>12.298136645962733</v>
      </c>
      <c r="J61" s="4">
        <f t="shared" si="4"/>
        <v>12.111801242236025</v>
      </c>
      <c r="K61" s="4">
        <f t="shared" si="4"/>
        <v>11.055900621118013</v>
      </c>
      <c r="L61" s="4">
        <f t="shared" si="4"/>
        <v>7.8260869565217401</v>
      </c>
      <c r="M61" s="4">
        <f t="shared" si="4"/>
        <v>6.6459627329192541</v>
      </c>
      <c r="N61" s="4">
        <f t="shared" si="4"/>
        <v>6.2111801242236027</v>
      </c>
      <c r="O61" s="4">
        <f t="shared" si="4"/>
        <v>12.360248447204969</v>
      </c>
      <c r="P61" s="4">
        <f t="shared" si="4"/>
        <v>0.68322981366459623</v>
      </c>
      <c r="Q61" s="4">
        <f t="shared" si="4"/>
        <v>4.4099378881987574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1610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>
        <f>[2]胃腸!C31</f>
        <v>96</v>
      </c>
      <c r="D35" s="17">
        <f>[2]胃腸!D31</f>
        <v>2</v>
      </c>
      <c r="E35" s="17">
        <f>[2]胃腸!E31</f>
        <v>14</v>
      </c>
      <c r="F35" s="17">
        <f>[2]胃腸!F31</f>
        <v>21</v>
      </c>
      <c r="G35" s="17">
        <f>[2]胃腸!G31</f>
        <v>12</v>
      </c>
      <c r="H35" s="17">
        <f>[2]胃腸!H31</f>
        <v>4</v>
      </c>
      <c r="I35" s="17">
        <f>[2]胃腸!I31</f>
        <v>6</v>
      </c>
      <c r="J35" s="17">
        <f>[2]胃腸!J31</f>
        <v>1</v>
      </c>
      <c r="K35" s="17">
        <f>[2]胃腸!K31</f>
        <v>4</v>
      </c>
      <c r="L35" s="17">
        <f>[2]胃腸!L31</f>
        <v>1</v>
      </c>
      <c r="M35" s="17">
        <f>[2]胃腸!M31</f>
        <v>2</v>
      </c>
      <c r="N35" s="17">
        <f>[2]胃腸!N31</f>
        <v>4</v>
      </c>
      <c r="O35" s="17">
        <f>[2]胃腸!O31</f>
        <v>3</v>
      </c>
      <c r="P35" s="17">
        <f>[2]胃腸!P31</f>
        <v>2</v>
      </c>
      <c r="Q35" s="17">
        <f>[2]胃腸!Q31</f>
        <v>20</v>
      </c>
      <c r="S35">
        <f t="shared" si="2"/>
        <v>96</v>
      </c>
      <c r="T35" t="b">
        <f t="shared" si="3"/>
        <v>1</v>
      </c>
    </row>
    <row r="36" spans="2:20">
      <c r="B36" s="18">
        <v>31</v>
      </c>
      <c r="C36" s="27">
        <f>[2]胃腸!C32</f>
        <v>103</v>
      </c>
      <c r="D36" s="27">
        <f>[2]胃腸!D32</f>
        <v>1</v>
      </c>
      <c r="E36" s="27">
        <f>[2]胃腸!E32</f>
        <v>11</v>
      </c>
      <c r="F36" s="27">
        <f>[2]胃腸!F32</f>
        <v>26</v>
      </c>
      <c r="G36" s="27">
        <f>[2]胃腸!G32</f>
        <v>5</v>
      </c>
      <c r="H36" s="27">
        <f>[2]胃腸!H32</f>
        <v>15</v>
      </c>
      <c r="I36" s="27">
        <f>[2]胃腸!I32</f>
        <v>5</v>
      </c>
      <c r="J36" s="27">
        <f>[2]胃腸!J32</f>
        <v>4</v>
      </c>
      <c r="K36" s="27">
        <f>[2]胃腸!K32</f>
        <v>6</v>
      </c>
      <c r="L36" s="27">
        <f>[2]胃腸!L32</f>
        <v>1</v>
      </c>
      <c r="M36" s="27">
        <f>[2]胃腸!M32</f>
        <v>2</v>
      </c>
      <c r="N36" s="27">
        <f>[2]胃腸!N32</f>
        <v>3</v>
      </c>
      <c r="O36" s="27">
        <f>[2]胃腸!O32</f>
        <v>6</v>
      </c>
      <c r="P36" s="27">
        <f>[2]胃腸!P32</f>
        <v>0</v>
      </c>
      <c r="Q36" s="27">
        <f>[2]胃腸!Q32</f>
        <v>18</v>
      </c>
      <c r="R36" s="25"/>
      <c r="S36" s="25">
        <f t="shared" si="2"/>
        <v>103</v>
      </c>
      <c r="T36" s="25" t="b">
        <f t="shared" si="3"/>
        <v>1</v>
      </c>
    </row>
    <row r="37" spans="2:20">
      <c r="B37" s="17">
        <v>32</v>
      </c>
      <c r="C37" s="17">
        <f>[2]胃腸!C33</f>
        <v>121</v>
      </c>
      <c r="D37" s="17">
        <f>[2]胃腸!D33</f>
        <v>6</v>
      </c>
      <c r="E37" s="17">
        <f>[2]胃腸!E33</f>
        <v>21</v>
      </c>
      <c r="F37" s="17">
        <f>[2]胃腸!F33</f>
        <v>26</v>
      </c>
      <c r="G37" s="17">
        <f>[2]胃腸!G33</f>
        <v>15</v>
      </c>
      <c r="H37" s="17">
        <f>[2]胃腸!H33</f>
        <v>9</v>
      </c>
      <c r="I37" s="17">
        <f>[2]胃腸!I33</f>
        <v>3</v>
      </c>
      <c r="J37" s="17">
        <f>[2]胃腸!J33</f>
        <v>5</v>
      </c>
      <c r="K37" s="17">
        <f>[2]胃腸!K33</f>
        <v>5</v>
      </c>
      <c r="L37" s="17">
        <f>[2]胃腸!L33</f>
        <v>3</v>
      </c>
      <c r="M37" s="17">
        <f>[2]胃腸!M33</f>
        <v>6</v>
      </c>
      <c r="N37" s="17">
        <f>[2]胃腸!N33</f>
        <v>1</v>
      </c>
      <c r="O37" s="17">
        <f>[2]胃腸!O33</f>
        <v>6</v>
      </c>
      <c r="P37" s="17">
        <f>[2]胃腸!P33</f>
        <v>0</v>
      </c>
      <c r="Q37" s="17">
        <f>[2]胃腸!Q33</f>
        <v>15</v>
      </c>
      <c r="S37">
        <f t="shared" si="2"/>
        <v>121</v>
      </c>
      <c r="T37" t="b">
        <f t="shared" si="3"/>
        <v>1</v>
      </c>
    </row>
    <row r="38" spans="2:20">
      <c r="B38" s="18">
        <v>33</v>
      </c>
      <c r="C38" s="27">
        <f>[2]胃腸!C34</f>
        <v>69</v>
      </c>
      <c r="D38" s="27">
        <f>[2]胃腸!D34</f>
        <v>1</v>
      </c>
      <c r="E38" s="27">
        <f>[2]胃腸!E34</f>
        <v>9</v>
      </c>
      <c r="F38" s="27">
        <f>[2]胃腸!F34</f>
        <v>14</v>
      </c>
      <c r="G38" s="27">
        <f>[2]胃腸!G34</f>
        <v>8</v>
      </c>
      <c r="H38" s="27">
        <f>[2]胃腸!H34</f>
        <v>0</v>
      </c>
      <c r="I38" s="27">
        <f>[2]胃腸!I34</f>
        <v>2</v>
      </c>
      <c r="J38" s="27">
        <f>[2]胃腸!J34</f>
        <v>3</v>
      </c>
      <c r="K38" s="27">
        <f>[2]胃腸!K34</f>
        <v>3</v>
      </c>
      <c r="L38" s="27">
        <f>[2]胃腸!L34</f>
        <v>3</v>
      </c>
      <c r="M38" s="27">
        <f>[2]胃腸!M34</f>
        <v>2</v>
      </c>
      <c r="N38" s="27">
        <f>[2]胃腸!N34</f>
        <v>1</v>
      </c>
      <c r="O38" s="27">
        <f>[2]胃腸!O34</f>
        <v>3</v>
      </c>
      <c r="P38" s="27">
        <f>[2]胃腸!P34</f>
        <v>3</v>
      </c>
      <c r="Q38" s="27">
        <f>[2]胃腸!Q34</f>
        <v>17</v>
      </c>
      <c r="R38" s="25"/>
      <c r="S38" s="25">
        <f t="shared" si="2"/>
        <v>69</v>
      </c>
      <c r="T38" s="25" t="b">
        <f t="shared" si="3"/>
        <v>1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3228</v>
      </c>
      <c r="D60" s="2">
        <f t="array" ref="D60">+SUM(IF(NOT(ISERROR(D6:D57)),D6:D57))</f>
        <v>49</v>
      </c>
      <c r="E60" s="2">
        <f t="array" ref="E60">+SUM(IF(NOT(ISERROR(E6:E57)),E6:E57))</f>
        <v>350</v>
      </c>
      <c r="F60" s="2">
        <f t="array" ref="F60">+SUM(IF(NOT(ISERROR(F6:F57)),F6:F57))</f>
        <v>462</v>
      </c>
      <c r="G60" s="2">
        <f t="array" ref="G60">+SUM(IF(NOT(ISERROR(G6:G57)),G6:G57))</f>
        <v>229</v>
      </c>
      <c r="H60" s="2">
        <f t="array" ref="H60">+SUM(IF(NOT(ISERROR(H6:H57)),H6:H57))</f>
        <v>216</v>
      </c>
      <c r="I60" s="2">
        <f t="array" ref="I60">+SUM(IF(NOT(ISERROR(I6:I57)),I6:I57))</f>
        <v>170</v>
      </c>
      <c r="J60" s="2">
        <f t="array" ref="J60">+SUM(IF(NOT(ISERROR(J6:J57)),J6:J57))</f>
        <v>177</v>
      </c>
      <c r="K60" s="2">
        <f t="array" ref="K60">+SUM(IF(NOT(ISERROR(K6:K57)),K6:K57))</f>
        <v>181</v>
      </c>
      <c r="L60" s="2">
        <f t="array" ref="L60">+SUM(IF(NOT(ISERROR(L6:L57)),L6:L57))</f>
        <v>141</v>
      </c>
      <c r="M60" s="2">
        <f t="array" ref="M60">+SUM(IF(NOT(ISERROR(M6:M57)),M6:M57))</f>
        <v>137</v>
      </c>
      <c r="N60" s="2">
        <f t="array" ref="N60">+SUM(IF(NOT(ISERROR(N6:N57)),N6:N57))</f>
        <v>129</v>
      </c>
      <c r="O60" s="2">
        <f t="array" ref="O60">+SUM(IF(NOT(ISERROR(O6:O57)),O6:O57))</f>
        <v>241</v>
      </c>
      <c r="P60" s="2">
        <f t="array" ref="P60">+SUM(IF(NOT(ISERROR(P6:P57)),P6:P57))</f>
        <v>70</v>
      </c>
      <c r="Q60" s="2">
        <f t="array" ref="Q60">+SUM(IF(NOT(ISERROR(Q6:Q57)),Q6:Q57))</f>
        <v>676</v>
      </c>
      <c r="R60" s="2"/>
      <c r="S60" s="2">
        <f>SUM(D60:Q60)</f>
        <v>3228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1.5179677819083022</v>
      </c>
      <c r="E61" s="4">
        <f t="shared" si="4"/>
        <v>10.842627013630732</v>
      </c>
      <c r="F61" s="4">
        <f t="shared" si="4"/>
        <v>14.312267657992564</v>
      </c>
      <c r="G61" s="4">
        <f t="shared" si="4"/>
        <v>7.0941759603469645</v>
      </c>
      <c r="H61" s="4">
        <f t="shared" si="4"/>
        <v>6.6914498141263934</v>
      </c>
      <c r="I61" s="4">
        <f t="shared" si="4"/>
        <v>5.2664188351920691</v>
      </c>
      <c r="J61" s="4">
        <f t="shared" si="4"/>
        <v>5.4832713754646845</v>
      </c>
      <c r="K61" s="4">
        <f t="shared" si="4"/>
        <v>5.607187112763321</v>
      </c>
      <c r="L61" s="4">
        <f t="shared" si="4"/>
        <v>4.3680297397769516</v>
      </c>
      <c r="M61" s="4">
        <f t="shared" si="4"/>
        <v>4.2441140024783151</v>
      </c>
      <c r="N61" s="4">
        <f t="shared" si="4"/>
        <v>3.9962825278810405</v>
      </c>
      <c r="O61" s="4">
        <f t="shared" si="4"/>
        <v>7.4659231722428752</v>
      </c>
      <c r="P61" s="4">
        <f t="shared" si="4"/>
        <v>2.168525402726146</v>
      </c>
      <c r="Q61" s="4">
        <f t="shared" si="4"/>
        <v>20.941759603469638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3228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[2]水痘!C31</f>
        <v>10</v>
      </c>
      <c r="D35" s="17">
        <f>[2]水痘!D31</f>
        <v>0</v>
      </c>
      <c r="E35" s="17">
        <f>[2]水痘!E31</f>
        <v>0</v>
      </c>
      <c r="F35" s="17">
        <f>[2]水痘!F31</f>
        <v>3</v>
      </c>
      <c r="G35" s="17">
        <f>[2]水痘!G31</f>
        <v>0</v>
      </c>
      <c r="H35" s="17">
        <f>[2]水痘!H31</f>
        <v>1</v>
      </c>
      <c r="I35" s="17">
        <f>[2]水痘!I31</f>
        <v>2</v>
      </c>
      <c r="J35" s="17">
        <f>[2]水痘!J31</f>
        <v>0</v>
      </c>
      <c r="K35" s="17">
        <f>[2]水痘!K31</f>
        <v>1</v>
      </c>
      <c r="L35" s="17">
        <f>[2]水痘!L31</f>
        <v>0</v>
      </c>
      <c r="M35" s="17">
        <f>[2]水痘!M31</f>
        <v>2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10</v>
      </c>
      <c r="T35" t="b">
        <f t="shared" si="3"/>
        <v>1</v>
      </c>
    </row>
    <row r="36" spans="2:20">
      <c r="B36" s="18">
        <v>31</v>
      </c>
      <c r="C36" s="27">
        <f>[2]水痘!C32</f>
        <v>6</v>
      </c>
      <c r="D36" s="27">
        <f>[2]水痘!D32</f>
        <v>0</v>
      </c>
      <c r="E36" s="27">
        <f>[2]水痘!E32</f>
        <v>1</v>
      </c>
      <c r="F36" s="27">
        <f>[2]水痘!F32</f>
        <v>0</v>
      </c>
      <c r="G36" s="27">
        <f>[2]水痘!G32</f>
        <v>1</v>
      </c>
      <c r="H36" s="27">
        <f>[2]水痘!H32</f>
        <v>0</v>
      </c>
      <c r="I36" s="27">
        <f>[2]水痘!I32</f>
        <v>1</v>
      </c>
      <c r="J36" s="27">
        <f>[2]水痘!J32</f>
        <v>2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1</v>
      </c>
      <c r="P36" s="27">
        <f>[2]水痘!P32</f>
        <v>0</v>
      </c>
      <c r="Q36" s="27">
        <f>[2]水痘!Q32</f>
        <v>0</v>
      </c>
      <c r="R36" s="25"/>
      <c r="S36" s="25">
        <f t="shared" si="2"/>
        <v>6</v>
      </c>
      <c r="T36" s="25" t="b">
        <f t="shared" si="3"/>
        <v>1</v>
      </c>
    </row>
    <row r="37" spans="2:20">
      <c r="B37" s="17">
        <v>32</v>
      </c>
      <c r="C37" s="17">
        <f>[2]水痘!C33</f>
        <v>3</v>
      </c>
      <c r="D37" s="17">
        <f>[2]水痘!D33</f>
        <v>1</v>
      </c>
      <c r="E37" s="17">
        <f>[2]水痘!E33</f>
        <v>0</v>
      </c>
      <c r="F37" s="17">
        <f>[2]水痘!F33</f>
        <v>1</v>
      </c>
      <c r="G37" s="17">
        <f>[2]水痘!G33</f>
        <v>0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0</v>
      </c>
      <c r="O37" s="17">
        <f>[2]水痘!O33</f>
        <v>0</v>
      </c>
      <c r="P37" s="17">
        <f>[2]水痘!P33</f>
        <v>0</v>
      </c>
      <c r="Q37" s="17">
        <f>[2]水痘!Q33</f>
        <v>0</v>
      </c>
      <c r="S37">
        <f t="shared" si="2"/>
        <v>3</v>
      </c>
      <c r="T37" t="b">
        <f t="shared" si="3"/>
        <v>1</v>
      </c>
    </row>
    <row r="38" spans="2:20">
      <c r="B38" s="18">
        <v>33</v>
      </c>
      <c r="C38" s="27">
        <f>[2]水痘!C34</f>
        <v>3</v>
      </c>
      <c r="D38" s="27">
        <f>[2]水痘!D34</f>
        <v>0</v>
      </c>
      <c r="E38" s="27">
        <f>[2]水痘!E34</f>
        <v>0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1</v>
      </c>
      <c r="J38" s="27">
        <f>[2]水痘!J34</f>
        <v>0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0</v>
      </c>
      <c r="O38" s="27">
        <f>[2]水痘!O34</f>
        <v>0</v>
      </c>
      <c r="P38" s="27">
        <f>[2]水痘!P34</f>
        <v>1</v>
      </c>
      <c r="Q38" s="27">
        <f>[2]水痘!Q34</f>
        <v>1</v>
      </c>
      <c r="R38" s="25"/>
      <c r="S38" s="25">
        <f t="shared" si="2"/>
        <v>3</v>
      </c>
      <c r="T38" s="25" t="b">
        <f t="shared" si="3"/>
        <v>1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611</v>
      </c>
      <c r="D60" s="2">
        <f t="array" ref="D60">+SUM(IF(NOT(ISERROR(D6:D58)),D6:D58))</f>
        <v>5</v>
      </c>
      <c r="E60" s="2">
        <f t="array" ref="E60">+SUM(IF(NOT(ISERROR(E6:E58)),E6:E58))</f>
        <v>21</v>
      </c>
      <c r="F60" s="2">
        <f t="array" ref="F60">+SUM(IF(NOT(ISERROR(F6:F58)),F6:F58))</f>
        <v>61</v>
      </c>
      <c r="G60" s="2">
        <f t="array" ref="G60">+SUM(IF(NOT(ISERROR(G6:G58)),G6:G58))</f>
        <v>57</v>
      </c>
      <c r="H60" s="2">
        <f t="array" ref="H60">+SUM(IF(NOT(ISERROR(H6:H58)),H6:H58))</f>
        <v>59</v>
      </c>
      <c r="I60" s="2">
        <f t="array" ref="I60">+SUM(IF(NOT(ISERROR(I6:I58)),I6:I58))</f>
        <v>59</v>
      </c>
      <c r="J60" s="2">
        <f t="array" ref="J60">+SUM(IF(NOT(ISERROR(J6:J58)),J6:J58))</f>
        <v>48</v>
      </c>
      <c r="K60" s="2">
        <f t="array" ref="K60">+SUM(IF(NOT(ISERROR(K6:K58)),K6:K58))</f>
        <v>66</v>
      </c>
      <c r="L60" s="2">
        <f t="array" ref="L60">+SUM(IF(NOT(ISERROR(L6:L58)),L6:L58))</f>
        <v>50</v>
      </c>
      <c r="M60" s="2">
        <f t="array" ref="M60">+SUM(IF(NOT(ISERROR(M6:M58)),M6:M58))</f>
        <v>49</v>
      </c>
      <c r="N60" s="2">
        <f t="array" ref="N60">+SUM(IF(NOT(ISERROR(N6:N58)),N6:N58))</f>
        <v>43</v>
      </c>
      <c r="O60" s="2">
        <f t="array" ref="O60">+SUM(IF(NOT(ISERROR(O6:O58)),O6:O58))</f>
        <v>84</v>
      </c>
      <c r="P60" s="2">
        <f t="array" ref="P60">+SUM(IF(NOT(ISERROR(P6:P58)),P6:P58))</f>
        <v>4</v>
      </c>
      <c r="Q60" s="2">
        <f t="array" ref="Q60">+SUM(IF(NOT(ISERROR(Q6:Q58)),Q6:Q58))</f>
        <v>5</v>
      </c>
      <c r="R60" s="2"/>
      <c r="S60" s="2">
        <f>SUM(D60:Q60)</f>
        <v>611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0.81833060556464821</v>
      </c>
      <c r="E61" s="4">
        <f t="shared" si="4"/>
        <v>3.4369885433715219</v>
      </c>
      <c r="F61" s="4">
        <f t="shared" si="4"/>
        <v>9.9836333878887071</v>
      </c>
      <c r="G61" s="4">
        <f t="shared" si="4"/>
        <v>9.3289689034369889</v>
      </c>
      <c r="H61" s="4">
        <f t="shared" si="4"/>
        <v>9.656301145662848</v>
      </c>
      <c r="I61" s="4">
        <f t="shared" si="4"/>
        <v>9.656301145662848</v>
      </c>
      <c r="J61" s="4">
        <f t="shared" si="4"/>
        <v>7.8559738134206221</v>
      </c>
      <c r="K61" s="4">
        <f t="shared" si="4"/>
        <v>10.801963993453354</v>
      </c>
      <c r="L61" s="4">
        <f t="shared" si="4"/>
        <v>8.1833060556464812</v>
      </c>
      <c r="M61" s="4">
        <f t="shared" si="4"/>
        <v>8.0196399345335507</v>
      </c>
      <c r="N61" s="4">
        <f t="shared" si="4"/>
        <v>7.0376432078559743</v>
      </c>
      <c r="O61" s="4">
        <f t="shared" si="4"/>
        <v>13.747954173486088</v>
      </c>
      <c r="P61" s="4">
        <f t="shared" si="4"/>
        <v>0.65466448445171854</v>
      </c>
      <c r="Q61" s="4">
        <f t="shared" si="4"/>
        <v>0.81833060556464821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611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[2]手足!C31</f>
        <v>22</v>
      </c>
      <c r="D35" s="17">
        <f>[2]手足!D31</f>
        <v>0</v>
      </c>
      <c r="E35" s="17">
        <f>[2]手足!E31</f>
        <v>6</v>
      </c>
      <c r="F35" s="17">
        <f>[2]手足!F31</f>
        <v>12</v>
      </c>
      <c r="G35" s="17">
        <f>[2]手足!G31</f>
        <v>2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0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22</v>
      </c>
      <c r="T35" t="b">
        <f t="shared" si="3"/>
        <v>1</v>
      </c>
    </row>
    <row r="36" spans="2:20">
      <c r="B36" s="18">
        <v>31</v>
      </c>
      <c r="C36" s="27">
        <f>[2]手足!C32</f>
        <v>15</v>
      </c>
      <c r="D36" s="27">
        <f>[2]手足!D32</f>
        <v>1</v>
      </c>
      <c r="E36" s="27">
        <f>[2]手足!E32</f>
        <v>3</v>
      </c>
      <c r="F36" s="27">
        <f>[2]手足!F32</f>
        <v>8</v>
      </c>
      <c r="G36" s="27">
        <f>[2]手足!G32</f>
        <v>3</v>
      </c>
      <c r="H36" s="27">
        <f>[2]手足!H32</f>
        <v>0</v>
      </c>
      <c r="I36" s="27">
        <f>[2]手足!I32</f>
        <v>0</v>
      </c>
      <c r="J36" s="27">
        <f>[2]手足!J32</f>
        <v>0</v>
      </c>
      <c r="K36" s="27">
        <f>[2]手足!K32</f>
        <v>0</v>
      </c>
      <c r="L36" s="27">
        <f>[2]手足!L32</f>
        <v>0</v>
      </c>
      <c r="M36" s="27">
        <f>[2]手足!M32</f>
        <v>0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15</v>
      </c>
      <c r="T36" s="25" t="b">
        <f t="shared" si="3"/>
        <v>1</v>
      </c>
    </row>
    <row r="37" spans="2:20">
      <c r="B37" s="17">
        <v>32</v>
      </c>
      <c r="C37" s="17">
        <f>[2]手足!C33</f>
        <v>23</v>
      </c>
      <c r="D37" s="17">
        <f>[2]手足!D33</f>
        <v>0</v>
      </c>
      <c r="E37" s="17">
        <f>[2]手足!E33</f>
        <v>4</v>
      </c>
      <c r="F37" s="17">
        <f>[2]手足!F33</f>
        <v>10</v>
      </c>
      <c r="G37" s="17">
        <f>[2]手足!G33</f>
        <v>2</v>
      </c>
      <c r="H37" s="17">
        <f>[2]手足!H33</f>
        <v>1</v>
      </c>
      <c r="I37" s="17">
        <f>[2]手足!I33</f>
        <v>3</v>
      </c>
      <c r="J37" s="17">
        <f>[2]手足!J33</f>
        <v>2</v>
      </c>
      <c r="K37" s="17">
        <f>[2]手足!K33</f>
        <v>0</v>
      </c>
      <c r="L37" s="17">
        <f>[2]手足!L33</f>
        <v>1</v>
      </c>
      <c r="M37" s="17">
        <f>[2]手足!M33</f>
        <v>0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23</v>
      </c>
      <c r="T37" t="b">
        <f t="shared" si="3"/>
        <v>1</v>
      </c>
    </row>
    <row r="38" spans="2:20">
      <c r="B38" s="18">
        <v>33</v>
      </c>
      <c r="C38" s="27">
        <f>[2]手足!C34</f>
        <v>13</v>
      </c>
      <c r="D38" s="27">
        <f>[2]手足!D34</f>
        <v>0</v>
      </c>
      <c r="E38" s="27">
        <f>[2]手足!E34</f>
        <v>4</v>
      </c>
      <c r="F38" s="27">
        <f>[2]手足!F34</f>
        <v>4</v>
      </c>
      <c r="G38" s="27">
        <f>[2]手足!G34</f>
        <v>1</v>
      </c>
      <c r="H38" s="27">
        <f>[2]手足!H34</f>
        <v>0</v>
      </c>
      <c r="I38" s="27">
        <f>[2]手足!I34</f>
        <v>2</v>
      </c>
      <c r="J38" s="27">
        <f>[2]手足!J34</f>
        <v>1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1</v>
      </c>
      <c r="P38" s="27">
        <f>[2]手足!P34</f>
        <v>0</v>
      </c>
      <c r="Q38" s="27">
        <f>[2]手足!Q34</f>
        <v>0</v>
      </c>
      <c r="R38" s="25"/>
      <c r="S38" s="25">
        <f t="shared" si="2"/>
        <v>13</v>
      </c>
      <c r="T38" s="25" t="b">
        <f t="shared" si="3"/>
        <v>1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282</v>
      </c>
      <c r="D60" s="2">
        <f t="array" ref="D60">+SUM(IF(NOT(ISERROR(D6:D58)),D6:D58))</f>
        <v>3</v>
      </c>
      <c r="E60" s="2">
        <f t="array" ref="E60">+SUM(IF(NOT(ISERROR(E6:E58)),E6:E58))</f>
        <v>57</v>
      </c>
      <c r="F60" s="2">
        <f t="array" ref="F60">+SUM(IF(NOT(ISERROR(F6:F58)),F6:F58))</f>
        <v>135</v>
      </c>
      <c r="G60" s="2">
        <f t="array" ref="G60">+SUM(IF(NOT(ISERROR(G6:G58)),G6:G58))</f>
        <v>37</v>
      </c>
      <c r="H60" s="2">
        <f t="array" ref="H60">+SUM(IF(NOT(ISERROR(H6:H58)),H6:H58))</f>
        <v>9</v>
      </c>
      <c r="I60" s="2">
        <f t="array" ref="I60">+SUM(IF(NOT(ISERROR(I6:I58)),I6:I58))</f>
        <v>11</v>
      </c>
      <c r="J60" s="2">
        <f t="array" ref="J60">+SUM(IF(NOT(ISERROR(J6:J58)),J6:J58))</f>
        <v>9</v>
      </c>
      <c r="K60" s="2">
        <f t="array" ref="K60">+SUM(IF(NOT(ISERROR(K6:K58)),K6:K58))</f>
        <v>6</v>
      </c>
      <c r="L60" s="2">
        <f t="array" ref="L60">+SUM(IF(NOT(ISERROR(L6:L58)),L6:L58))</f>
        <v>6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4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282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1.0638297872340425</v>
      </c>
      <c r="E61" s="4">
        <f t="shared" si="4"/>
        <v>20.212765957446805</v>
      </c>
      <c r="F61" s="4">
        <f t="shared" si="4"/>
        <v>47.872340425531917</v>
      </c>
      <c r="G61" s="4">
        <f t="shared" si="4"/>
        <v>13.120567375886525</v>
      </c>
      <c r="H61" s="4">
        <f t="shared" si="4"/>
        <v>3.1914893617021276</v>
      </c>
      <c r="I61" s="4">
        <f t="shared" si="4"/>
        <v>3.9007092198581561</v>
      </c>
      <c r="J61" s="4">
        <f t="shared" si="4"/>
        <v>3.1914893617021276</v>
      </c>
      <c r="K61" s="4">
        <f t="shared" si="4"/>
        <v>2.1276595744680851</v>
      </c>
      <c r="L61" s="4">
        <f t="shared" si="4"/>
        <v>2.1276595744680851</v>
      </c>
      <c r="M61" s="4">
        <f t="shared" si="4"/>
        <v>0.70921985815602839</v>
      </c>
      <c r="N61" s="4">
        <f t="shared" si="4"/>
        <v>0.70921985815602839</v>
      </c>
      <c r="O61" s="4">
        <f t="shared" si="4"/>
        <v>1.4184397163120568</v>
      </c>
      <c r="P61" s="4">
        <f t="shared" si="4"/>
        <v>0</v>
      </c>
      <c r="Q61" s="4">
        <f t="shared" si="4"/>
        <v>0.3546099290780142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282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>
        <f>[2]伝紅!C31</f>
        <v>52</v>
      </c>
      <c r="D35" s="17">
        <f>[2]伝紅!D31</f>
        <v>0</v>
      </c>
      <c r="E35" s="17">
        <f>[2]伝紅!E31</f>
        <v>4</v>
      </c>
      <c r="F35" s="17">
        <f>[2]伝紅!F31</f>
        <v>4</v>
      </c>
      <c r="G35" s="17">
        <f>[2]伝紅!G31</f>
        <v>3</v>
      </c>
      <c r="H35" s="17">
        <f>[2]伝紅!H31</f>
        <v>4</v>
      </c>
      <c r="I35" s="17">
        <f>[2]伝紅!I31</f>
        <v>24</v>
      </c>
      <c r="J35" s="17">
        <f>[2]伝紅!J31</f>
        <v>5</v>
      </c>
      <c r="K35" s="17">
        <f>[2]伝紅!K31</f>
        <v>1</v>
      </c>
      <c r="L35" s="17">
        <f>[2]伝紅!L31</f>
        <v>2</v>
      </c>
      <c r="M35" s="17">
        <f>[2]伝紅!M31</f>
        <v>1</v>
      </c>
      <c r="N35" s="17">
        <f>[2]伝紅!N31</f>
        <v>4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[2]伝紅!C32</f>
        <v>46</v>
      </c>
      <c r="D36" s="27">
        <f>[2]伝紅!D32</f>
        <v>0</v>
      </c>
      <c r="E36" s="27">
        <f>[2]伝紅!E32</f>
        <v>1</v>
      </c>
      <c r="F36" s="27">
        <f>[2]伝紅!F32</f>
        <v>3</v>
      </c>
      <c r="G36" s="27">
        <f>[2]伝紅!G32</f>
        <v>8</v>
      </c>
      <c r="H36" s="27">
        <f>[2]伝紅!H32</f>
        <v>3</v>
      </c>
      <c r="I36" s="27">
        <f>[2]伝紅!I32</f>
        <v>8</v>
      </c>
      <c r="J36" s="27">
        <f>[2]伝紅!J32</f>
        <v>12</v>
      </c>
      <c r="K36" s="27">
        <f>[2]伝紅!K32</f>
        <v>5</v>
      </c>
      <c r="L36" s="27">
        <f>[2]伝紅!L32</f>
        <v>3</v>
      </c>
      <c r="M36" s="27">
        <f>[2]伝紅!M32</f>
        <v>2</v>
      </c>
      <c r="N36" s="27">
        <f>[2]伝紅!N32</f>
        <v>0</v>
      </c>
      <c r="O36" s="27">
        <f>[2]伝紅!O32</f>
        <v>1</v>
      </c>
      <c r="P36" s="27">
        <f>[2]伝紅!P32</f>
        <v>0</v>
      </c>
      <c r="Q36" s="27">
        <f>[2]伝紅!Q32</f>
        <v>0</v>
      </c>
      <c r="R36" s="25"/>
      <c r="S36" s="25">
        <f t="shared" si="2"/>
        <v>46</v>
      </c>
      <c r="T36" s="25" t="b">
        <f t="shared" si="3"/>
        <v>1</v>
      </c>
    </row>
    <row r="37" spans="2:20">
      <c r="B37" s="17">
        <v>32</v>
      </c>
      <c r="C37" s="17">
        <f>[2]伝紅!C33</f>
        <v>50</v>
      </c>
      <c r="D37" s="17">
        <f>[2]伝紅!D33</f>
        <v>0</v>
      </c>
      <c r="E37" s="17">
        <f>[2]伝紅!E33</f>
        <v>0</v>
      </c>
      <c r="F37" s="17">
        <f>[2]伝紅!F33</f>
        <v>7</v>
      </c>
      <c r="G37" s="17">
        <f>[2]伝紅!G33</f>
        <v>11</v>
      </c>
      <c r="H37" s="17">
        <f>[2]伝紅!H33</f>
        <v>5</v>
      </c>
      <c r="I37" s="17">
        <f>[2]伝紅!I33</f>
        <v>7</v>
      </c>
      <c r="J37" s="17">
        <f>[2]伝紅!J33</f>
        <v>6</v>
      </c>
      <c r="K37" s="17">
        <f>[2]伝紅!K33</f>
        <v>4</v>
      </c>
      <c r="L37" s="17">
        <f>[2]伝紅!L33</f>
        <v>3</v>
      </c>
      <c r="M37" s="17">
        <f>[2]伝紅!M33</f>
        <v>0</v>
      </c>
      <c r="N37" s="17">
        <f>[2]伝紅!N33</f>
        <v>2</v>
      </c>
      <c r="O37" s="17">
        <f>[2]伝紅!O33</f>
        <v>5</v>
      </c>
      <c r="P37" s="17">
        <f>[2]伝紅!P33</f>
        <v>0</v>
      </c>
      <c r="Q37" s="17">
        <f>[2]伝紅!Q33</f>
        <v>0</v>
      </c>
      <c r="S37">
        <f t="shared" si="2"/>
        <v>50</v>
      </c>
      <c r="T37" t="b">
        <f t="shared" si="3"/>
        <v>1</v>
      </c>
    </row>
    <row r="38" spans="2:20">
      <c r="B38" s="18">
        <v>33</v>
      </c>
      <c r="C38" s="27">
        <f>[2]伝紅!C34</f>
        <v>29</v>
      </c>
      <c r="D38" s="27">
        <f>[2]伝紅!D34</f>
        <v>0</v>
      </c>
      <c r="E38" s="27">
        <f>[2]伝紅!E34</f>
        <v>1</v>
      </c>
      <c r="F38" s="27">
        <f>[2]伝紅!F34</f>
        <v>3</v>
      </c>
      <c r="G38" s="27">
        <f>[2]伝紅!G34</f>
        <v>3</v>
      </c>
      <c r="H38" s="27">
        <f>[2]伝紅!H34</f>
        <v>6</v>
      </c>
      <c r="I38" s="27">
        <f>[2]伝紅!I34</f>
        <v>6</v>
      </c>
      <c r="J38" s="27">
        <f>[2]伝紅!J34</f>
        <v>4</v>
      </c>
      <c r="K38" s="27">
        <f>[2]伝紅!K34</f>
        <v>1</v>
      </c>
      <c r="L38" s="27">
        <f>[2]伝紅!L34</f>
        <v>2</v>
      </c>
      <c r="M38" s="27">
        <f>[2]伝紅!M34</f>
        <v>0</v>
      </c>
      <c r="N38" s="27">
        <f>[2]伝紅!N34</f>
        <v>0</v>
      </c>
      <c r="O38" s="27">
        <f>[2]伝紅!O34</f>
        <v>2</v>
      </c>
      <c r="P38" s="27">
        <f>[2]伝紅!P34</f>
        <v>0</v>
      </c>
      <c r="Q38" s="27">
        <f>[2]伝紅!Q34</f>
        <v>1</v>
      </c>
      <c r="R38" s="25"/>
      <c r="S38" s="25">
        <f t="shared" si="2"/>
        <v>29</v>
      </c>
      <c r="T38" s="25" t="b">
        <f t="shared" si="3"/>
        <v>1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600</v>
      </c>
      <c r="D60" s="2">
        <f t="array" ref="D60">+SUM(IF(NOT(ISERROR(D6:D58)),D6:D58))</f>
        <v>1</v>
      </c>
      <c r="E60" s="2">
        <f t="array" ref="E60">+SUM(IF(NOT(ISERROR(E6:E58)),E6:E58))</f>
        <v>12</v>
      </c>
      <c r="F60" s="2">
        <f t="array" ref="F60">+SUM(IF(NOT(ISERROR(F6:F58)),F6:F58))</f>
        <v>47</v>
      </c>
      <c r="G60" s="2">
        <f t="array" ref="G60">+SUM(IF(NOT(ISERROR(G6:G58)),G6:G58))</f>
        <v>65</v>
      </c>
      <c r="H60" s="2">
        <f t="array" ref="H60">+SUM(IF(NOT(ISERROR(H6:H58)),H6:H58))</f>
        <v>83</v>
      </c>
      <c r="I60" s="2">
        <f t="array" ref="I60">+SUM(IF(NOT(ISERROR(I6:I58)),I6:I58))</f>
        <v>114</v>
      </c>
      <c r="J60" s="2">
        <f t="array" ref="J60">+SUM(IF(NOT(ISERROR(J6:J58)),J6:J58))</f>
        <v>103</v>
      </c>
      <c r="K60" s="2">
        <f t="array" ref="K60">+SUM(IF(NOT(ISERROR(K6:K58)),K6:K58))</f>
        <v>60</v>
      </c>
      <c r="L60" s="2">
        <f t="array" ref="L60">+SUM(IF(NOT(ISERROR(L6:L58)),L6:L58))</f>
        <v>45</v>
      </c>
      <c r="M60" s="2">
        <f t="array" ref="M60">+SUM(IF(NOT(ISERROR(M6:M58)),M6:M58))</f>
        <v>24</v>
      </c>
      <c r="N60" s="2">
        <f t="array" ref="N60">+SUM(IF(NOT(ISERROR(N6:N58)),N6:N58))</f>
        <v>21</v>
      </c>
      <c r="O60" s="2">
        <f t="array" ref="O60">+SUM(IF(NOT(ISERROR(O6:O58)),O6:O58))</f>
        <v>20</v>
      </c>
      <c r="P60" s="2">
        <f t="array" ref="P60">+SUM(IF(NOT(ISERROR(P6:P58)),P6:P58))</f>
        <v>0</v>
      </c>
      <c r="Q60" s="2">
        <f t="array" ref="Q60">+SUM(IF(NOT(ISERROR(Q6:Q58)),Q6:Q58))</f>
        <v>5</v>
      </c>
      <c r="R60" s="2"/>
      <c r="S60" s="2">
        <f>SUM(D60:Q60)</f>
        <v>600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0.16666666666666669</v>
      </c>
      <c r="E61" s="4">
        <f t="shared" si="4"/>
        <v>2</v>
      </c>
      <c r="F61" s="4">
        <f t="shared" si="4"/>
        <v>7.8333333333333339</v>
      </c>
      <c r="G61" s="4">
        <f t="shared" si="4"/>
        <v>10.833333333333334</v>
      </c>
      <c r="H61" s="4">
        <f t="shared" si="4"/>
        <v>13.833333333333334</v>
      </c>
      <c r="I61" s="4">
        <f t="shared" si="4"/>
        <v>19</v>
      </c>
      <c r="J61" s="4">
        <f t="shared" si="4"/>
        <v>17.166666666666668</v>
      </c>
      <c r="K61" s="4">
        <f t="shared" si="4"/>
        <v>10</v>
      </c>
      <c r="L61" s="4">
        <f t="shared" si="4"/>
        <v>7.5</v>
      </c>
      <c r="M61" s="4">
        <f t="shared" si="4"/>
        <v>4</v>
      </c>
      <c r="N61" s="4">
        <f t="shared" si="4"/>
        <v>3.5000000000000004</v>
      </c>
      <c r="O61" s="4">
        <f t="shared" si="4"/>
        <v>3.3333333333333335</v>
      </c>
      <c r="P61" s="4">
        <f t="shared" si="4"/>
        <v>0</v>
      </c>
      <c r="Q61" s="4">
        <f t="shared" si="4"/>
        <v>0.83333333333333337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600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2</v>
      </c>
      <c r="F36" s="27">
        <f>[2]突発!F32</f>
        <v>5</v>
      </c>
      <c r="G36" s="27">
        <f>[2]突発!G32</f>
        <v>2</v>
      </c>
      <c r="H36" s="27">
        <f>[2]突発!H32</f>
        <v>0</v>
      </c>
      <c r="I36" s="27">
        <f>[2]突発!I32</f>
        <v>0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11</v>
      </c>
      <c r="D37" s="17">
        <f>[2]突発!D33</f>
        <v>0</v>
      </c>
      <c r="E37" s="17">
        <f>[2]突発!E33</f>
        <v>3</v>
      </c>
      <c r="F37" s="17">
        <f>[2]突発!F33</f>
        <v>4</v>
      </c>
      <c r="G37" s="17">
        <f>[2]突発!G33</f>
        <v>3</v>
      </c>
      <c r="H37" s="17">
        <f>[2]突発!H33</f>
        <v>0</v>
      </c>
      <c r="I37" s="17">
        <f>[2]突発!I33</f>
        <v>1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>
        <f>[2]突発!C34</f>
        <v>9</v>
      </c>
      <c r="D38" s="27">
        <f>[2]突発!D34</f>
        <v>0</v>
      </c>
      <c r="E38" s="27">
        <f>[2]突発!E34</f>
        <v>1</v>
      </c>
      <c r="F38" s="27">
        <f>[2]突発!F34</f>
        <v>5</v>
      </c>
      <c r="G38" s="27">
        <f>[2]突発!G34</f>
        <v>2</v>
      </c>
      <c r="H38" s="27">
        <f>[2]突発!H34</f>
        <v>0</v>
      </c>
      <c r="I38" s="27">
        <f>[2]突発!I34</f>
        <v>1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9</v>
      </c>
      <c r="T38" s="25" t="b">
        <f t="shared" si="3"/>
        <v>1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224</v>
      </c>
      <c r="D60" s="2">
        <f t="array" ref="D60">+SUM(IF(NOT(ISERROR(D6:D58)),D6:D58))</f>
        <v>0</v>
      </c>
      <c r="E60" s="2">
        <f t="array" ref="E60">+SUM(IF(NOT(ISERROR(E6:E58)),E6:E58))</f>
        <v>41</v>
      </c>
      <c r="F60" s="2">
        <f t="array" ref="F60">+SUM(IF(NOT(ISERROR(F6:F58)),F6:F58))</f>
        <v>147</v>
      </c>
      <c r="G60" s="2">
        <f t="array" ref="G60">+SUM(IF(NOT(ISERROR(G6:G58)),G6:G58))</f>
        <v>24</v>
      </c>
      <c r="H60" s="2">
        <f t="array" ref="H60">+SUM(IF(NOT(ISERROR(H6:H58)),H6:H58))</f>
        <v>5</v>
      </c>
      <c r="I60" s="2">
        <f t="array" ref="I60">+SUM(IF(NOT(ISERROR(I6:I58)),I6:I58))</f>
        <v>4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224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18.303571428571427</v>
      </c>
      <c r="F61" s="4">
        <f t="shared" si="4"/>
        <v>65.625</v>
      </c>
      <c r="G61" s="4">
        <f t="shared" si="4"/>
        <v>10.714285714285714</v>
      </c>
      <c r="H61" s="4">
        <f t="shared" si="4"/>
        <v>2.2321428571428572</v>
      </c>
      <c r="I61" s="4">
        <f t="shared" si="4"/>
        <v>1.7857142857142856</v>
      </c>
      <c r="J61" s="4">
        <f t="shared" si="4"/>
        <v>1.3392857142857142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224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[2]ﾍﾙ!C31</f>
        <v>6</v>
      </c>
      <c r="D35" s="17">
        <f>[2]ﾍﾙ!D31</f>
        <v>0</v>
      </c>
      <c r="E35" s="17">
        <f>[2]ﾍﾙ!E31</f>
        <v>1</v>
      </c>
      <c r="F35" s="17">
        <f>[2]ﾍﾙ!F31</f>
        <v>3</v>
      </c>
      <c r="G35" s="17">
        <f>[2]ﾍﾙ!G31</f>
        <v>0</v>
      </c>
      <c r="H35" s="17">
        <f>[2]ﾍﾙ!H31</f>
        <v>1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>
        <f>[2]ﾍﾙ!C32</f>
        <v>7</v>
      </c>
      <c r="D36" s="27">
        <f>[2]ﾍﾙ!D32</f>
        <v>0</v>
      </c>
      <c r="E36" s="27">
        <f>[2]ﾍﾙ!E32</f>
        <v>3</v>
      </c>
      <c r="F36" s="27">
        <f>[2]ﾍﾙ!F32</f>
        <v>2</v>
      </c>
      <c r="G36" s="27">
        <f>[2]ﾍﾙ!G32</f>
        <v>1</v>
      </c>
      <c r="H36" s="27">
        <f>[2]ﾍﾙ!H32</f>
        <v>0</v>
      </c>
      <c r="I36" s="27">
        <f>[2]ﾍﾙ!I32</f>
        <v>0</v>
      </c>
      <c r="J36" s="27">
        <f>[2]ﾍﾙ!J32</f>
        <v>0</v>
      </c>
      <c r="K36" s="27">
        <f>[2]ﾍﾙ!K32</f>
        <v>1</v>
      </c>
      <c r="L36" s="27">
        <f>[2]ﾍﾙ!L32</f>
        <v>0</v>
      </c>
      <c r="M36" s="27">
        <f>[2]ﾍﾙ!M32</f>
        <v>0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7</v>
      </c>
      <c r="T36" s="25" t="b">
        <f t="shared" si="3"/>
        <v>1</v>
      </c>
    </row>
    <row r="37" spans="2:20">
      <c r="B37" s="17">
        <v>32</v>
      </c>
      <c r="C37" s="17">
        <f>[2]ﾍﾙ!C33</f>
        <v>5</v>
      </c>
      <c r="D37" s="17">
        <f>[2]ﾍﾙ!D33</f>
        <v>0</v>
      </c>
      <c r="E37" s="17">
        <f>[2]ﾍﾙ!E33</f>
        <v>0</v>
      </c>
      <c r="F37" s="17">
        <f>[2]ﾍﾙ!F33</f>
        <v>2</v>
      </c>
      <c r="G37" s="17">
        <f>[2]ﾍﾙ!G33</f>
        <v>1</v>
      </c>
      <c r="H37" s="17">
        <f>[2]ﾍﾙ!H33</f>
        <v>1</v>
      </c>
      <c r="I37" s="17">
        <f>[2]ﾍﾙ!I33</f>
        <v>0</v>
      </c>
      <c r="J37" s="17">
        <f>[2]ﾍﾙ!J33</f>
        <v>1</v>
      </c>
      <c r="K37" s="17">
        <f>[2]ﾍﾙ!K33</f>
        <v>0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>
        <f>[2]ﾍﾙ!C34</f>
        <v>7</v>
      </c>
      <c r="D38" s="27">
        <f>[2]ﾍﾙ!D34</f>
        <v>1</v>
      </c>
      <c r="E38" s="27">
        <f>[2]ﾍﾙ!E34</f>
        <v>1</v>
      </c>
      <c r="F38" s="27">
        <f>[2]ﾍﾙ!F34</f>
        <v>4</v>
      </c>
      <c r="G38" s="27">
        <f>[2]ﾍﾙ!G34</f>
        <v>0</v>
      </c>
      <c r="H38" s="27">
        <f>[2]ﾍﾙ!H34</f>
        <v>0</v>
      </c>
      <c r="I38" s="27">
        <f>[2]ﾍﾙ!I34</f>
        <v>1</v>
      </c>
      <c r="J38" s="27">
        <f>[2]ﾍﾙ!J34</f>
        <v>0</v>
      </c>
      <c r="K38" s="27">
        <f>[2]ﾍﾙ!K34</f>
        <v>0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0</v>
      </c>
      <c r="P38" s="27">
        <f>[2]ﾍﾙ!P34</f>
        <v>0</v>
      </c>
      <c r="Q38" s="27">
        <f>[2]ﾍﾙ!Q34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194</v>
      </c>
      <c r="D60" s="2">
        <f t="array" ref="D60">+SUM(IF(NOT(ISERROR(D6:D58)),D6:D58))</f>
        <v>2</v>
      </c>
      <c r="E60" s="2">
        <f t="array" ref="E60">+SUM(IF(NOT(ISERROR(E6:E58)),E6:E58))</f>
        <v>58</v>
      </c>
      <c r="F60" s="2">
        <f t="array" ref="F60">+SUM(IF(NOT(ISERROR(F6:F58)),F6:F58))</f>
        <v>76</v>
      </c>
      <c r="G60" s="2">
        <f t="array" ref="G60">+SUM(IF(NOT(ISERROR(G6:G58)),G6:G58))</f>
        <v>22</v>
      </c>
      <c r="H60" s="2">
        <f t="array" ref="H60">+SUM(IF(NOT(ISERROR(H6:H58)),H6:H58))</f>
        <v>12</v>
      </c>
      <c r="I60" s="2">
        <f t="array" ref="I60">+SUM(IF(NOT(ISERROR(I6:I58)),I6:I58))</f>
        <v>7</v>
      </c>
      <c r="J60" s="2">
        <f t="array" ref="J60">+SUM(IF(NOT(ISERROR(J6:J58)),J6:J58))</f>
        <v>8</v>
      </c>
      <c r="K60" s="2">
        <f t="array" ref="K60">+SUM(IF(NOT(ISERROR(K6:K58)),K6:K58))</f>
        <v>4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194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1.0309278350515463</v>
      </c>
      <c r="E61" s="4">
        <f t="shared" si="4"/>
        <v>29.896907216494846</v>
      </c>
      <c r="F61" s="4">
        <f t="shared" si="4"/>
        <v>39.175257731958766</v>
      </c>
      <c r="G61" s="4">
        <f t="shared" si="4"/>
        <v>11.340206185567011</v>
      </c>
      <c r="H61" s="4">
        <f t="shared" si="4"/>
        <v>6.1855670103092786</v>
      </c>
      <c r="I61" s="4">
        <f t="shared" si="4"/>
        <v>3.608247422680412</v>
      </c>
      <c r="J61" s="4">
        <f t="shared" si="4"/>
        <v>4.1237113402061851</v>
      </c>
      <c r="K61" s="4">
        <f t="shared" si="4"/>
        <v>2.0618556701030926</v>
      </c>
      <c r="L61" s="4">
        <f t="shared" si="4"/>
        <v>1.0309278350515463</v>
      </c>
      <c r="M61" s="4">
        <f t="shared" si="4"/>
        <v>0.51546391752577314</v>
      </c>
      <c r="N61" s="4">
        <f t="shared" si="4"/>
        <v>0</v>
      </c>
      <c r="O61" s="4">
        <f t="shared" si="4"/>
        <v>1.0309278350515463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194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1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[2]耳下!C32</f>
        <v>2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1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2</v>
      </c>
      <c r="T36" s="25" t="b">
        <f t="shared" si="3"/>
        <v>1</v>
      </c>
    </row>
    <row r="37" spans="2:20">
      <c r="B37" s="17">
        <v>32</v>
      </c>
      <c r="C37" s="17">
        <f>[2]耳下!C33</f>
        <v>2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1</v>
      </c>
      <c r="J37" s="17">
        <f>[2]耳下!J33</f>
        <v>1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2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46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3</v>
      </c>
      <c r="H60" s="2">
        <f t="array" ref="H60">+SUM(IF(NOT(ISERROR(H6:H58)),H6:H58))</f>
        <v>8</v>
      </c>
      <c r="I60" s="2">
        <f t="array" ref="I60">+SUM(IF(NOT(ISERROR(I6:I58)),I6:I58))</f>
        <v>11</v>
      </c>
      <c r="J60" s="2">
        <f t="array" ref="J60">+SUM(IF(NOT(ISERROR(J6:J58)),J6:J58))</f>
        <v>9</v>
      </c>
      <c r="K60" s="2">
        <f t="array" ref="K60">+SUM(IF(NOT(ISERROR(K6:K58)),K6:K58))</f>
        <v>6</v>
      </c>
      <c r="L60" s="2">
        <f t="array" ref="L60">+SUM(IF(NOT(ISERROR(L6:L58)),L6:L58))</f>
        <v>2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46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2.1739130434782608</v>
      </c>
      <c r="F61" s="4">
        <f t="shared" si="4"/>
        <v>6.5217391304347823</v>
      </c>
      <c r="G61" s="4">
        <f t="shared" si="4"/>
        <v>6.5217391304347823</v>
      </c>
      <c r="H61" s="4">
        <f t="shared" si="4"/>
        <v>17.391304347826086</v>
      </c>
      <c r="I61" s="4">
        <f t="shared" si="4"/>
        <v>23.913043478260871</v>
      </c>
      <c r="J61" s="4">
        <f t="shared" si="4"/>
        <v>19.565217391304348</v>
      </c>
      <c r="K61" s="4">
        <f t="shared" si="4"/>
        <v>13.043478260869565</v>
      </c>
      <c r="L61" s="4">
        <f t="shared" si="4"/>
        <v>4.3478260869565215</v>
      </c>
      <c r="M61" s="4">
        <f t="shared" si="4"/>
        <v>0</v>
      </c>
      <c r="N61" s="4">
        <f t="shared" si="4"/>
        <v>2.1739130434782608</v>
      </c>
      <c r="O61" s="4">
        <f t="shared" si="4"/>
        <v>4.3478260869565215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46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0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0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0</v>
      </c>
      <c r="Y36" s="25" t="b">
        <f t="shared" si="3"/>
        <v>1</v>
      </c>
    </row>
    <row r="37" spans="2:25">
      <c r="B37" s="17">
        <v>32</v>
      </c>
      <c r="C37" s="17">
        <f>[3]出血!C33</f>
        <v>2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1</v>
      </c>
      <c r="T37" s="17">
        <f>[3]出血!T33</f>
        <v>0</v>
      </c>
      <c r="U37" s="17">
        <f>[3]出血!U33</f>
        <v>1</v>
      </c>
      <c r="V37" s="17">
        <f>[3]出血!V33</f>
        <v>0</v>
      </c>
      <c r="X37">
        <f t="shared" si="2"/>
        <v>2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10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4</v>
      </c>
      <c r="T60" s="2">
        <f t="array" ref="T60">+SUM(IF(NOT(ISERROR(T6:T58)),T6:T58))</f>
        <v>0</v>
      </c>
      <c r="U60" s="2">
        <f t="array" ref="U60">+SUM(IF(NOT(ISERROR(U6:U58)),U6:U58))</f>
        <v>2</v>
      </c>
      <c r="V60" s="2">
        <f t="array" ref="V60">+SUM(IF(NOT(ISERROR(V6:V58)),V6:V58))</f>
        <v>2</v>
      </c>
      <c r="W60" s="2"/>
      <c r="X60" s="2">
        <f>SUM(D60:V60)</f>
        <v>10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10</v>
      </c>
      <c r="S61" s="4">
        <f t="shared" si="5"/>
        <v>40</v>
      </c>
      <c r="T61" s="4">
        <f t="shared" si="5"/>
        <v>0</v>
      </c>
      <c r="U61" s="4">
        <f t="shared" si="5"/>
        <v>20</v>
      </c>
      <c r="V61" s="4">
        <f t="shared" si="5"/>
        <v>20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10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>
        <f>[3]流行!C31</f>
        <v>23</v>
      </c>
      <c r="D35" s="17">
        <f>[3]流行!D31</f>
        <v>1</v>
      </c>
      <c r="E35" s="17">
        <f>[3]流行!E31</f>
        <v>0</v>
      </c>
      <c r="F35" s="17">
        <f>[3]流行!F31</f>
        <v>2</v>
      </c>
      <c r="G35" s="17">
        <f>[3]流行!G31</f>
        <v>1</v>
      </c>
      <c r="H35" s="17">
        <f>[3]流行!H31</f>
        <v>2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1</v>
      </c>
      <c r="P35" s="17">
        <f>[3]流行!P31</f>
        <v>0</v>
      </c>
      <c r="Q35" s="17">
        <f>[3]流行!Q31</f>
        <v>0</v>
      </c>
      <c r="R35" s="17">
        <f>[3]流行!R31</f>
        <v>4</v>
      </c>
      <c r="S35" s="17">
        <f>[3]流行!S31</f>
        <v>4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23</v>
      </c>
      <c r="Y35" t="b">
        <f t="shared" si="1"/>
        <v>1</v>
      </c>
    </row>
    <row r="36" spans="2:25">
      <c r="B36" s="18">
        <v>31</v>
      </c>
      <c r="C36" s="18">
        <f>[3]流行!C32</f>
        <v>33</v>
      </c>
      <c r="D36" s="18">
        <f>[3]流行!D32</f>
        <v>0</v>
      </c>
      <c r="E36" s="18">
        <f>[3]流行!E32</f>
        <v>1</v>
      </c>
      <c r="F36" s="18">
        <f>[3]流行!F32</f>
        <v>2</v>
      </c>
      <c r="G36" s="18">
        <f>[3]流行!G32</f>
        <v>1</v>
      </c>
      <c r="H36" s="18">
        <f>[3]流行!H32</f>
        <v>1</v>
      </c>
      <c r="I36" s="18">
        <f>[3]流行!I32</f>
        <v>2</v>
      </c>
      <c r="J36" s="18">
        <f>[3]流行!J32</f>
        <v>1</v>
      </c>
      <c r="K36" s="18">
        <f>[3]流行!K32</f>
        <v>0</v>
      </c>
      <c r="L36" s="18">
        <f>[3]流行!L32</f>
        <v>0</v>
      </c>
      <c r="M36" s="18">
        <f>[3]流行!M32</f>
        <v>1</v>
      </c>
      <c r="N36" s="18">
        <f>[3]流行!N32</f>
        <v>0</v>
      </c>
      <c r="O36" s="18">
        <f>[3]流行!O32</f>
        <v>1</v>
      </c>
      <c r="P36" s="18">
        <f>[3]流行!P32</f>
        <v>1</v>
      </c>
      <c r="Q36" s="18">
        <f>[3]流行!Q32</f>
        <v>3</v>
      </c>
      <c r="R36" s="18">
        <f>[3]流行!R32</f>
        <v>5</v>
      </c>
      <c r="S36" s="18">
        <f>[3]流行!S32</f>
        <v>3</v>
      </c>
      <c r="T36" s="18">
        <f>[3]流行!T32</f>
        <v>3</v>
      </c>
      <c r="U36" s="18">
        <f>[3]流行!U32</f>
        <v>5</v>
      </c>
      <c r="V36" s="18">
        <f>[3]流行!V32</f>
        <v>3</v>
      </c>
      <c r="W36" s="25"/>
      <c r="X36" s="25">
        <f t="shared" si="0"/>
        <v>33</v>
      </c>
      <c r="Y36" s="25" t="b">
        <f t="shared" si="1"/>
        <v>1</v>
      </c>
    </row>
    <row r="37" spans="2:25">
      <c r="B37" s="17">
        <v>32</v>
      </c>
      <c r="C37" s="17">
        <f>[3]流行!C33</f>
        <v>19</v>
      </c>
      <c r="D37" s="17">
        <f>[3]流行!D33</f>
        <v>1</v>
      </c>
      <c r="E37" s="17">
        <f>[3]流行!E33</f>
        <v>0</v>
      </c>
      <c r="F37" s="17">
        <f>[3]流行!F33</f>
        <v>2</v>
      </c>
      <c r="G37" s="17">
        <f>[3]流行!G33</f>
        <v>0</v>
      </c>
      <c r="H37" s="17">
        <f>[3]流行!H33</f>
        <v>0</v>
      </c>
      <c r="I37" s="17">
        <f>[3]流行!I33</f>
        <v>2</v>
      </c>
      <c r="J37" s="17">
        <f>[3]流行!J33</f>
        <v>1</v>
      </c>
      <c r="K37" s="17">
        <f>[3]流行!K33</f>
        <v>1</v>
      </c>
      <c r="L37" s="17">
        <f>[3]流行!L33</f>
        <v>2</v>
      </c>
      <c r="M37" s="17">
        <f>[3]流行!M33</f>
        <v>1</v>
      </c>
      <c r="N37" s="17">
        <f>[3]流行!N33</f>
        <v>1</v>
      </c>
      <c r="O37" s="17">
        <f>[3]流行!O33</f>
        <v>0</v>
      </c>
      <c r="P37" s="17">
        <f>[3]流行!P33</f>
        <v>0</v>
      </c>
      <c r="Q37" s="17">
        <f>[3]流行!Q33</f>
        <v>0</v>
      </c>
      <c r="R37" s="17">
        <f>[3]流行!R33</f>
        <v>1</v>
      </c>
      <c r="S37" s="17">
        <f>[3]流行!S33</f>
        <v>0</v>
      </c>
      <c r="T37" s="17">
        <f>[3]流行!T33</f>
        <v>4</v>
      </c>
      <c r="U37" s="17">
        <f>[3]流行!U33</f>
        <v>1</v>
      </c>
      <c r="V37" s="17">
        <f>[3]流行!V33</f>
        <v>2</v>
      </c>
      <c r="X37">
        <f t="shared" si="0"/>
        <v>19</v>
      </c>
      <c r="Y37" t="b">
        <f t="shared" si="1"/>
        <v>1</v>
      </c>
    </row>
    <row r="38" spans="2:25">
      <c r="B38" s="18">
        <v>33</v>
      </c>
      <c r="C38" s="18">
        <f>[3]流行!C34</f>
        <v>25</v>
      </c>
      <c r="D38" s="18">
        <f>[3]流行!D34</f>
        <v>0</v>
      </c>
      <c r="E38" s="18">
        <f>[3]流行!E34</f>
        <v>0</v>
      </c>
      <c r="F38" s="18">
        <f>[3]流行!F34</f>
        <v>2</v>
      </c>
      <c r="G38" s="18">
        <f>[3]流行!G34</f>
        <v>3</v>
      </c>
      <c r="H38" s="18">
        <f>[3]流行!H34</f>
        <v>1</v>
      </c>
      <c r="I38" s="18">
        <f>[3]流行!I34</f>
        <v>0</v>
      </c>
      <c r="J38" s="18">
        <f>[3]流行!J34</f>
        <v>1</v>
      </c>
      <c r="K38" s="18">
        <f>[3]流行!K34</f>
        <v>1</v>
      </c>
      <c r="L38" s="18">
        <f>[3]流行!L34</f>
        <v>0</v>
      </c>
      <c r="M38" s="18">
        <f>[3]流行!M34</f>
        <v>1</v>
      </c>
      <c r="N38" s="18">
        <f>[3]流行!N34</f>
        <v>0</v>
      </c>
      <c r="O38" s="18">
        <f>[3]流行!O34</f>
        <v>2</v>
      </c>
      <c r="P38" s="18">
        <f>[3]流行!P34</f>
        <v>1</v>
      </c>
      <c r="Q38" s="18">
        <f>[3]流行!Q34</f>
        <v>2</v>
      </c>
      <c r="R38" s="18">
        <f>[3]流行!R34</f>
        <v>2</v>
      </c>
      <c r="S38" s="18">
        <f>[3]流行!S34</f>
        <v>3</v>
      </c>
      <c r="T38" s="18">
        <f>[3]流行!T34</f>
        <v>2</v>
      </c>
      <c r="U38" s="18">
        <f>[3]流行!U34</f>
        <v>4</v>
      </c>
      <c r="V38" s="18">
        <f>[3]流行!V34</f>
        <v>0</v>
      </c>
      <c r="W38" s="25"/>
      <c r="X38" s="25">
        <f t="shared" si="0"/>
        <v>25</v>
      </c>
      <c r="Y38" s="25" t="b">
        <f t="shared" si="1"/>
        <v>1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1302</v>
      </c>
      <c r="D60" s="2">
        <f t="array" ref="D60">+SUM(IF(NOT(ISERROR(D6:D58)),D6:D58))</f>
        <v>4</v>
      </c>
      <c r="E60" s="2">
        <f t="array" ref="E60">+SUM(IF(NOT(ISERROR(E6:E58)),E6:E58))</f>
        <v>9</v>
      </c>
      <c r="F60" s="2">
        <f t="array" ref="F60">+SUM(IF(NOT(ISERROR(F6:F58)),F6:F58))</f>
        <v>50</v>
      </c>
      <c r="G60" s="2">
        <f t="array" ref="G60">+SUM(IF(NOT(ISERROR(G6:G58)),G6:G58))</f>
        <v>41</v>
      </c>
      <c r="H60" s="2">
        <f t="array" ref="H60">+SUM(IF(NOT(ISERROR(H6:H58)),H6:H58))</f>
        <v>65</v>
      </c>
      <c r="I60" s="2">
        <f t="array" ref="I60">+SUM(IF(NOT(ISERROR(I6:I58)),I6:I58))</f>
        <v>63</v>
      </c>
      <c r="J60" s="2">
        <f t="array" ref="J60">+SUM(IF(NOT(ISERROR(J6:J58)),J6:J58))</f>
        <v>46</v>
      </c>
      <c r="K60" s="2">
        <f t="array" ref="K60">+SUM(IF(NOT(ISERROR(K6:K58)),K6:K58))</f>
        <v>39</v>
      </c>
      <c r="L60" s="2">
        <f t="array" ref="L60">+SUM(IF(NOT(ISERROR(L6:L58)),L6:L58))</f>
        <v>32</v>
      </c>
      <c r="M60" s="2">
        <f t="array" ref="M60">+SUM(IF(NOT(ISERROR(M6:M58)),M6:M58))</f>
        <v>38</v>
      </c>
      <c r="N60" s="2">
        <f t="array" ref="N60">+SUM(IF(NOT(ISERROR(N6:N58)),N6:N58))</f>
        <v>34</v>
      </c>
      <c r="O60" s="2">
        <f t="array" ref="O60">+SUM(IF(NOT(ISERROR(O6:O58)),O6:O58))</f>
        <v>87</v>
      </c>
      <c r="P60" s="2">
        <f t="array" ref="P60">+SUM(IF(NOT(ISERROR(P6:P58)),P6:P58))</f>
        <v>29</v>
      </c>
      <c r="Q60" s="2">
        <f t="array" ref="Q60">+SUM(IF(NOT(ISERROR(Q6:Q58)),Q6:Q58))</f>
        <v>93</v>
      </c>
      <c r="R60" s="2">
        <f t="array" ref="R60">+SUM(IF(NOT(ISERROR(R6:R58)),R6:R58))</f>
        <v>186</v>
      </c>
      <c r="S60" s="2">
        <f t="array" ref="S60">+SUM(IF(NOT(ISERROR(S6:S58)),S6:S58))</f>
        <v>160</v>
      </c>
      <c r="T60" s="2">
        <f t="array" ref="T60">+SUM(IF(NOT(ISERROR(T6:T58)),T6:T58))</f>
        <v>108</v>
      </c>
      <c r="U60" s="2">
        <f t="array" ref="U60">+SUM(IF(NOT(ISERROR(U6:U58)),U6:U58))</f>
        <v>125</v>
      </c>
      <c r="V60" s="2">
        <f t="array" ref="V60">+SUM(IF(NOT(ISERROR(V6:V58)),V6:V58))</f>
        <v>93</v>
      </c>
      <c r="W60" s="2"/>
      <c r="X60" s="2">
        <f>SUM(D60:V60)</f>
        <v>1302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0.30721966205837176</v>
      </c>
      <c r="E61" s="4">
        <f t="shared" si="2"/>
        <v>0.69124423963133641</v>
      </c>
      <c r="F61" s="4">
        <f t="shared" si="2"/>
        <v>3.8402457757296471</v>
      </c>
      <c r="G61" s="4">
        <f t="shared" si="2"/>
        <v>3.1490015360983099</v>
      </c>
      <c r="H61" s="4">
        <f t="shared" si="2"/>
        <v>4.9923195084485412</v>
      </c>
      <c r="I61" s="4">
        <f t="shared" si="2"/>
        <v>4.838709677419355</v>
      </c>
      <c r="J61" s="4">
        <f t="shared" si="2"/>
        <v>3.5330261136712746</v>
      </c>
      <c r="K61" s="4">
        <f t="shared" si="2"/>
        <v>2.9953917050691241</v>
      </c>
      <c r="L61" s="4">
        <f t="shared" si="2"/>
        <v>2.4577572964669741</v>
      </c>
      <c r="M61" s="4">
        <f t="shared" si="2"/>
        <v>2.9185867895545314</v>
      </c>
      <c r="N61" s="4">
        <f t="shared" si="2"/>
        <v>2.6113671274961598</v>
      </c>
      <c r="O61" s="4">
        <f t="shared" si="2"/>
        <v>6.6820276497695854</v>
      </c>
      <c r="P61" s="4">
        <f t="shared" si="2"/>
        <v>2.2273425499231951</v>
      </c>
      <c r="Q61" s="4">
        <f t="shared" si="2"/>
        <v>7.1428571428571423</v>
      </c>
      <c r="R61" s="4">
        <f t="shared" si="2"/>
        <v>14.285714285714285</v>
      </c>
      <c r="S61" s="4">
        <f t="shared" si="2"/>
        <v>12.288786482334869</v>
      </c>
      <c r="T61" s="4">
        <f t="shared" si="2"/>
        <v>8.2949308755760374</v>
      </c>
      <c r="U61" s="4">
        <f t="shared" si="2"/>
        <v>9.6006144393241168</v>
      </c>
      <c r="V61" s="4">
        <f t="shared" si="2"/>
        <v>7.1428571428571423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1302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1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1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[4]無髄!C33</f>
        <v>1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1</v>
      </c>
      <c r="U37">
        <f t="shared" si="2"/>
        <v>1</v>
      </c>
      <c r="V37" t="b">
        <f t="shared" si="3"/>
        <v>1</v>
      </c>
    </row>
    <row r="38" spans="2:22">
      <c r="B38" s="18">
        <v>33</v>
      </c>
      <c r="C38" s="18">
        <f>[4]無髄!C34</f>
        <v>1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1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1</v>
      </c>
      <c r="V38" s="22" t="b">
        <f t="shared" si="3"/>
        <v>1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17</v>
      </c>
      <c r="D60" s="2">
        <f t="array" ref="D60">+SUM(IF(NOT(ISERROR(D6:D58)),D6:D58))</f>
        <v>1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1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9</v>
      </c>
      <c r="T60" s="2"/>
      <c r="U60" s="2">
        <f>SUM(D60:S60)</f>
        <v>17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5.8823529411764701</v>
      </c>
      <c r="E61" s="4">
        <f t="shared" si="4"/>
        <v>0</v>
      </c>
      <c r="F61" s="4">
        <f t="shared" si="4"/>
        <v>5.8823529411764701</v>
      </c>
      <c r="G61" s="4">
        <f t="shared" si="4"/>
        <v>0</v>
      </c>
      <c r="H61" s="4">
        <f t="shared" si="4"/>
        <v>11.76470588235294</v>
      </c>
      <c r="I61" s="4">
        <f t="shared" si="4"/>
        <v>0</v>
      </c>
      <c r="J61" s="4">
        <f t="shared" si="4"/>
        <v>5.8823529411764701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11.76470588235294</v>
      </c>
      <c r="O61" s="4">
        <f t="shared" si="4"/>
        <v>5.8823529411764701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52.941176470588239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17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1</v>
      </c>
      <c r="D35" s="17">
        <f>[4]ﾏｲｺ!D31</f>
        <v>0</v>
      </c>
      <c r="E35" s="17">
        <f>[4]ﾏｲｺ!E31</f>
        <v>0</v>
      </c>
      <c r="F35" s="17">
        <f>[4]ﾏｲｺ!F31</f>
        <v>1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1</v>
      </c>
      <c r="V35" t="b">
        <f t="shared" si="3"/>
        <v>1</v>
      </c>
    </row>
    <row r="36" spans="2:22">
      <c r="B36" s="18">
        <v>31</v>
      </c>
      <c r="C36" s="18">
        <f>[4]ﾏｲｺ!C32</f>
        <v>0</v>
      </c>
      <c r="D36" s="18">
        <f>[4]ﾏｲｺ!D32</f>
        <v>0</v>
      </c>
      <c r="E36" s="18">
        <f>[4]ﾏｲｺ!E32</f>
        <v>0</v>
      </c>
      <c r="F36" s="18">
        <f>[4]ﾏｲｺ!F32</f>
        <v>0</v>
      </c>
      <c r="G36" s="18">
        <f>[4]ﾏｲｺ!G32</f>
        <v>0</v>
      </c>
      <c r="H36" s="18">
        <f>[4]ﾏｲｺ!H32</f>
        <v>0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[4]ﾏｲｺ!C33</f>
        <v>0</v>
      </c>
      <c r="D37" s="17">
        <f>[4]ﾏｲｺ!D33</f>
        <v>0</v>
      </c>
      <c r="E37" s="17">
        <f>[4]ﾏｲｺ!E33</f>
        <v>0</v>
      </c>
      <c r="F37" s="17">
        <f>[4]ﾏｲｺ!F33</f>
        <v>0</v>
      </c>
      <c r="G37" s="17">
        <f>[4]ﾏｲｺ!G33</f>
        <v>0</v>
      </c>
      <c r="H37" s="17">
        <f>[4]ﾏｲｺ!H33</f>
        <v>0</v>
      </c>
      <c r="I37" s="17">
        <f>[4]ﾏｲｺ!I33</f>
        <v>0</v>
      </c>
      <c r="J37" s="17">
        <f>[4]ﾏｲｺ!J33</f>
        <v>0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[4]ﾏｲｺ!C34</f>
        <v>0</v>
      </c>
      <c r="D38" s="18">
        <f>[4]ﾏｲｺ!D34</f>
        <v>0</v>
      </c>
      <c r="E38" s="18">
        <f>[4]ﾏｲｺ!E34</f>
        <v>0</v>
      </c>
      <c r="F38" s="18">
        <f>[4]ﾏｲｺ!F34</f>
        <v>0</v>
      </c>
      <c r="G38" s="18">
        <f>[4]ﾏｲｺ!G34</f>
        <v>0</v>
      </c>
      <c r="H38" s="18">
        <f>[4]ﾏｲｺ!H34</f>
        <v>0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23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5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30.434782608695656</v>
      </c>
      <c r="F61" s="4">
        <f t="shared" si="4"/>
        <v>21.739130434782609</v>
      </c>
      <c r="G61" s="4">
        <f t="shared" si="4"/>
        <v>30.434782608695656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4.3478260869565215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4.3478260869565215</v>
      </c>
      <c r="R61" s="4">
        <f t="shared" si="4"/>
        <v>0</v>
      </c>
      <c r="S61" s="4">
        <f t="shared" si="4"/>
        <v>8.695652173913043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0</v>
      </c>
      <c r="D36" s="18">
        <f>[4]ロタ!D32</f>
        <v>0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2025-08-20T08:11:31Z</cp:lastPrinted>
  <dcterms:created xsi:type="dcterms:W3CDTF">2019-07-19T07:58:40Z</dcterms:created>
  <dcterms:modified xsi:type="dcterms:W3CDTF">2025-08-20T08:12:22Z</dcterms:modified>
</cp:coreProperties>
</file>