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保健医療部\医療政策課\02企画班\01業務\031_病床機能報告\R8病床機能報告\R７報告結果HP掲載用\"/>
    </mc:Choice>
  </mc:AlternateContent>
  <xr:revisionPtr revIDLastSave="0" documentId="13_ncr:1_{38694C4F-B445-424E-85C6-8FBC3766D928}" xr6:coauthVersionLast="47" xr6:coauthVersionMax="47" xr10:uidLastSave="{00000000-0000-0000-0000-000000000000}"/>
  <bookViews>
    <workbookView xWindow="-28920" yWindow="-120" windowWidth="29040" windowHeight="15720" xr2:uid="{CE81755C-7CB6-4509-8720-DB157EC8F94F}"/>
  </bookViews>
  <sheets>
    <sheet name="医療機関報告一覧" sheetId="1" r:id="rId1"/>
  </sheets>
  <definedNames>
    <definedName name="_xlnm._FilterDatabase" localSheetId="0" hidden="1">医療機関報告一覧!$A$4:$AA$129</definedName>
    <definedName name="_xlnm.Print_Area" localSheetId="0">医療機関報告一覧!$A$1:$P$129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L7" i="1" s="1"/>
  <c r="N7" i="1"/>
  <c r="O7" i="1"/>
  <c r="P7" i="1"/>
  <c r="M8" i="1"/>
  <c r="L8" i="1" s="1"/>
  <c r="N8" i="1"/>
  <c r="O8" i="1"/>
  <c r="P8" i="1"/>
  <c r="M9" i="1"/>
  <c r="N9" i="1"/>
  <c r="O9" i="1"/>
  <c r="P9" i="1"/>
  <c r="M10" i="1"/>
  <c r="N10" i="1"/>
  <c r="O10" i="1"/>
  <c r="P10" i="1"/>
  <c r="M11" i="1"/>
  <c r="L11" i="1" s="1"/>
  <c r="N11" i="1"/>
  <c r="O11" i="1"/>
  <c r="P11" i="1"/>
  <c r="M12" i="1"/>
  <c r="L12" i="1" s="1"/>
  <c r="N12" i="1"/>
  <c r="O12" i="1"/>
  <c r="P12" i="1"/>
  <c r="M13" i="1"/>
  <c r="N13" i="1"/>
  <c r="O13" i="1"/>
  <c r="P13" i="1"/>
  <c r="M14" i="1"/>
  <c r="N14" i="1"/>
  <c r="O14" i="1"/>
  <c r="P14" i="1"/>
  <c r="M15" i="1"/>
  <c r="N15" i="1"/>
  <c r="O15" i="1"/>
  <c r="P15" i="1"/>
  <c r="M16" i="1"/>
  <c r="N16" i="1"/>
  <c r="O16" i="1"/>
  <c r="P16" i="1"/>
  <c r="M17" i="1"/>
  <c r="N17" i="1"/>
  <c r="O17" i="1"/>
  <c r="L17" i="1" s="1"/>
  <c r="P17" i="1"/>
  <c r="M18" i="1"/>
  <c r="N18" i="1"/>
  <c r="O18" i="1"/>
  <c r="P18" i="1"/>
  <c r="M19" i="1"/>
  <c r="L19" i="1" s="1"/>
  <c r="N19" i="1"/>
  <c r="O19" i="1"/>
  <c r="P19" i="1"/>
  <c r="M20" i="1"/>
  <c r="N20" i="1"/>
  <c r="O20" i="1"/>
  <c r="P20" i="1"/>
  <c r="M21" i="1"/>
  <c r="N21" i="1"/>
  <c r="O21" i="1"/>
  <c r="P21" i="1"/>
  <c r="M22" i="1"/>
  <c r="L22" i="1" s="1"/>
  <c r="N22" i="1"/>
  <c r="O22" i="1"/>
  <c r="P22" i="1"/>
  <c r="M23" i="1"/>
  <c r="N23" i="1"/>
  <c r="O23" i="1"/>
  <c r="P23" i="1"/>
  <c r="M24" i="1"/>
  <c r="L24" i="1" s="1"/>
  <c r="N24" i="1"/>
  <c r="O24" i="1"/>
  <c r="P24" i="1"/>
  <c r="M25" i="1"/>
  <c r="L25" i="1" s="1"/>
  <c r="N25" i="1"/>
  <c r="O25" i="1"/>
  <c r="P25" i="1"/>
  <c r="M26" i="1"/>
  <c r="N26" i="1"/>
  <c r="O26" i="1"/>
  <c r="P26" i="1"/>
  <c r="M27" i="1"/>
  <c r="N27" i="1"/>
  <c r="O27" i="1"/>
  <c r="P27" i="1"/>
  <c r="M28" i="1"/>
  <c r="L28" i="1" s="1"/>
  <c r="N28" i="1"/>
  <c r="O28" i="1"/>
  <c r="P28" i="1"/>
  <c r="M29" i="1"/>
  <c r="L29" i="1" s="1"/>
  <c r="N29" i="1"/>
  <c r="O29" i="1"/>
  <c r="P29" i="1"/>
  <c r="M30" i="1"/>
  <c r="N30" i="1"/>
  <c r="O30" i="1"/>
  <c r="P30" i="1"/>
  <c r="M31" i="1"/>
  <c r="N31" i="1"/>
  <c r="L31" i="1" s="1"/>
  <c r="O31" i="1"/>
  <c r="P31" i="1"/>
  <c r="M32" i="1"/>
  <c r="N32" i="1"/>
  <c r="O32" i="1"/>
  <c r="P32" i="1"/>
  <c r="M33" i="1"/>
  <c r="N33" i="1"/>
  <c r="O33" i="1"/>
  <c r="P33" i="1"/>
  <c r="M34" i="1"/>
  <c r="N34" i="1"/>
  <c r="O34" i="1"/>
  <c r="P34" i="1"/>
  <c r="M35" i="1"/>
  <c r="N35" i="1"/>
  <c r="O35" i="1"/>
  <c r="P35" i="1"/>
  <c r="M36" i="1"/>
  <c r="N36" i="1"/>
  <c r="O36" i="1"/>
  <c r="P36" i="1"/>
  <c r="M37" i="1"/>
  <c r="N37" i="1"/>
  <c r="O37" i="1"/>
  <c r="P37" i="1"/>
  <c r="M38" i="1"/>
  <c r="N38" i="1"/>
  <c r="O38" i="1"/>
  <c r="P38" i="1"/>
  <c r="M39" i="1"/>
  <c r="L39" i="1" s="1"/>
  <c r="N39" i="1"/>
  <c r="O39" i="1"/>
  <c r="P39" i="1"/>
  <c r="M40" i="1"/>
  <c r="N40" i="1"/>
  <c r="O40" i="1"/>
  <c r="P40" i="1"/>
  <c r="M41" i="1"/>
  <c r="L41" i="1" s="1"/>
  <c r="N41" i="1"/>
  <c r="O41" i="1"/>
  <c r="P41" i="1"/>
  <c r="M42" i="1"/>
  <c r="N42" i="1"/>
  <c r="O42" i="1"/>
  <c r="P42" i="1"/>
  <c r="M43" i="1"/>
  <c r="N43" i="1"/>
  <c r="L43" i="1" s="1"/>
  <c r="O43" i="1"/>
  <c r="P43" i="1"/>
  <c r="M44" i="1"/>
  <c r="N44" i="1"/>
  <c r="O44" i="1"/>
  <c r="P44" i="1"/>
  <c r="M45" i="1"/>
  <c r="L45" i="1" s="1"/>
  <c r="N45" i="1"/>
  <c r="O45" i="1"/>
  <c r="P45" i="1"/>
  <c r="M46" i="1"/>
  <c r="N46" i="1"/>
  <c r="O46" i="1"/>
  <c r="P46" i="1"/>
  <c r="M47" i="1"/>
  <c r="N47" i="1"/>
  <c r="O47" i="1"/>
  <c r="P47" i="1"/>
  <c r="L48" i="1"/>
  <c r="M48" i="1"/>
  <c r="N48" i="1"/>
  <c r="O48" i="1"/>
  <c r="P48" i="1"/>
  <c r="M49" i="1"/>
  <c r="N49" i="1"/>
  <c r="O49" i="1"/>
  <c r="P49" i="1"/>
  <c r="M50" i="1"/>
  <c r="N50" i="1"/>
  <c r="O50" i="1"/>
  <c r="P50" i="1"/>
  <c r="M51" i="1"/>
  <c r="N51" i="1"/>
  <c r="O51" i="1"/>
  <c r="P51" i="1"/>
  <c r="M52" i="1"/>
  <c r="N52" i="1"/>
  <c r="O52" i="1"/>
  <c r="P52" i="1"/>
  <c r="M53" i="1"/>
  <c r="L53" i="1" s="1"/>
  <c r="N53" i="1"/>
  <c r="O53" i="1"/>
  <c r="P53" i="1"/>
  <c r="M54" i="1"/>
  <c r="N54" i="1"/>
  <c r="O54" i="1"/>
  <c r="P54" i="1"/>
  <c r="M55" i="1"/>
  <c r="L55" i="1" s="1"/>
  <c r="N55" i="1"/>
  <c r="O55" i="1"/>
  <c r="P55" i="1"/>
  <c r="M56" i="1"/>
  <c r="N56" i="1"/>
  <c r="L56" i="1" s="1"/>
  <c r="O56" i="1"/>
  <c r="P56" i="1"/>
  <c r="M57" i="1"/>
  <c r="N57" i="1"/>
  <c r="O57" i="1"/>
  <c r="P57" i="1"/>
  <c r="M58" i="1"/>
  <c r="N58" i="1"/>
  <c r="O58" i="1"/>
  <c r="P58" i="1"/>
  <c r="M59" i="1"/>
  <c r="L59" i="1" s="1"/>
  <c r="N59" i="1"/>
  <c r="O59" i="1"/>
  <c r="P59" i="1"/>
  <c r="M60" i="1"/>
  <c r="N60" i="1"/>
  <c r="L60" i="1" s="1"/>
  <c r="O60" i="1"/>
  <c r="P60" i="1"/>
  <c r="M61" i="1"/>
  <c r="N61" i="1"/>
  <c r="O61" i="1"/>
  <c r="P61" i="1"/>
  <c r="M62" i="1"/>
  <c r="L62" i="1" s="1"/>
  <c r="N62" i="1"/>
  <c r="O62" i="1"/>
  <c r="P62" i="1"/>
  <c r="M63" i="1"/>
  <c r="N63" i="1"/>
  <c r="O63" i="1"/>
  <c r="P63" i="1"/>
  <c r="M64" i="1"/>
  <c r="N64" i="1"/>
  <c r="O64" i="1"/>
  <c r="P64" i="1"/>
  <c r="L65" i="1"/>
  <c r="M65" i="1"/>
  <c r="N65" i="1"/>
  <c r="O65" i="1"/>
  <c r="P65" i="1"/>
  <c r="M66" i="1"/>
  <c r="N66" i="1"/>
  <c r="O66" i="1"/>
  <c r="P66" i="1"/>
  <c r="M67" i="1"/>
  <c r="L67" i="1" s="1"/>
  <c r="N67" i="1"/>
  <c r="O67" i="1"/>
  <c r="P67" i="1"/>
  <c r="M68" i="1"/>
  <c r="N68" i="1"/>
  <c r="O68" i="1"/>
  <c r="P68" i="1"/>
  <c r="M69" i="1"/>
  <c r="N69" i="1"/>
  <c r="O69" i="1"/>
  <c r="P69" i="1"/>
  <c r="M70" i="1"/>
  <c r="N70" i="1"/>
  <c r="O70" i="1"/>
  <c r="P70" i="1"/>
  <c r="M71" i="1"/>
  <c r="N71" i="1"/>
  <c r="O71" i="1"/>
  <c r="P71" i="1"/>
  <c r="M72" i="1"/>
  <c r="L72" i="1" s="1"/>
  <c r="N72" i="1"/>
  <c r="O72" i="1"/>
  <c r="P72" i="1"/>
  <c r="M73" i="1"/>
  <c r="N73" i="1"/>
  <c r="O73" i="1"/>
  <c r="P73" i="1"/>
  <c r="M74" i="1"/>
  <c r="N74" i="1"/>
  <c r="O74" i="1"/>
  <c r="P74" i="1"/>
  <c r="M75" i="1"/>
  <c r="N75" i="1"/>
  <c r="O75" i="1"/>
  <c r="P75" i="1"/>
  <c r="M76" i="1"/>
  <c r="N76" i="1"/>
  <c r="O76" i="1"/>
  <c r="P76" i="1"/>
  <c r="M77" i="1"/>
  <c r="N77" i="1"/>
  <c r="L77" i="1" s="1"/>
  <c r="O77" i="1"/>
  <c r="P77" i="1"/>
  <c r="M78" i="1"/>
  <c r="N78" i="1"/>
  <c r="O78" i="1"/>
  <c r="P78" i="1"/>
  <c r="L79" i="1"/>
  <c r="M79" i="1"/>
  <c r="N79" i="1"/>
  <c r="O79" i="1"/>
  <c r="P79" i="1"/>
  <c r="M80" i="1"/>
  <c r="N80" i="1"/>
  <c r="O80" i="1"/>
  <c r="P80" i="1"/>
  <c r="M81" i="1"/>
  <c r="N81" i="1"/>
  <c r="O81" i="1"/>
  <c r="P81" i="1"/>
  <c r="M82" i="1"/>
  <c r="N82" i="1"/>
  <c r="O82" i="1"/>
  <c r="P82" i="1"/>
  <c r="M83" i="1"/>
  <c r="N83" i="1"/>
  <c r="O83" i="1"/>
  <c r="P83" i="1"/>
  <c r="M84" i="1"/>
  <c r="L84" i="1" s="1"/>
  <c r="N84" i="1"/>
  <c r="O84" i="1"/>
  <c r="P84" i="1"/>
  <c r="M85" i="1"/>
  <c r="N85" i="1"/>
  <c r="O85" i="1"/>
  <c r="P85" i="1"/>
  <c r="M86" i="1"/>
  <c r="N86" i="1"/>
  <c r="O86" i="1"/>
  <c r="P86" i="1"/>
  <c r="M87" i="1"/>
  <c r="N87" i="1"/>
  <c r="O87" i="1"/>
  <c r="P87" i="1"/>
  <c r="M88" i="1"/>
  <c r="N88" i="1"/>
  <c r="O88" i="1"/>
  <c r="P88" i="1"/>
  <c r="M89" i="1"/>
  <c r="L89" i="1" s="1"/>
  <c r="N89" i="1"/>
  <c r="O89" i="1"/>
  <c r="P89" i="1"/>
  <c r="M90" i="1"/>
  <c r="N90" i="1"/>
  <c r="L90" i="1" s="1"/>
  <c r="O90" i="1"/>
  <c r="P90" i="1"/>
  <c r="M91" i="1"/>
  <c r="N91" i="1"/>
  <c r="L91" i="1" s="1"/>
  <c r="O91" i="1"/>
  <c r="P91" i="1"/>
  <c r="M92" i="1"/>
  <c r="N92" i="1"/>
  <c r="O92" i="1"/>
  <c r="P92" i="1"/>
  <c r="M93" i="1"/>
  <c r="L93" i="1" s="1"/>
  <c r="N93" i="1"/>
  <c r="O93" i="1"/>
  <c r="P93" i="1"/>
  <c r="M94" i="1"/>
  <c r="N94" i="1"/>
  <c r="O94" i="1"/>
  <c r="P94" i="1"/>
  <c r="M95" i="1"/>
  <c r="N95" i="1"/>
  <c r="O95" i="1"/>
  <c r="P95" i="1"/>
  <c r="L96" i="1"/>
  <c r="M96" i="1"/>
  <c r="N96" i="1"/>
  <c r="O96" i="1"/>
  <c r="P96" i="1"/>
  <c r="M97" i="1"/>
  <c r="N97" i="1"/>
  <c r="O97" i="1"/>
  <c r="P97" i="1"/>
  <c r="M98" i="1"/>
  <c r="N98" i="1"/>
  <c r="O98" i="1"/>
  <c r="P98" i="1"/>
  <c r="M99" i="1"/>
  <c r="N99" i="1"/>
  <c r="O99" i="1"/>
  <c r="P99" i="1"/>
  <c r="M100" i="1"/>
  <c r="N100" i="1"/>
  <c r="O100" i="1"/>
  <c r="P100" i="1"/>
  <c r="M101" i="1"/>
  <c r="L101" i="1" s="1"/>
  <c r="N101" i="1"/>
  <c r="O101" i="1"/>
  <c r="P101" i="1"/>
  <c r="M102" i="1"/>
  <c r="N102" i="1"/>
  <c r="O102" i="1"/>
  <c r="P102" i="1"/>
  <c r="M103" i="1"/>
  <c r="L103" i="1" s="1"/>
  <c r="N103" i="1"/>
  <c r="O103" i="1"/>
  <c r="P103" i="1"/>
  <c r="M104" i="1"/>
  <c r="N104" i="1"/>
  <c r="O104" i="1"/>
  <c r="P104" i="1"/>
  <c r="M105" i="1"/>
  <c r="N105" i="1"/>
  <c r="O105" i="1"/>
  <c r="P105" i="1"/>
  <c r="M106" i="1"/>
  <c r="N106" i="1"/>
  <c r="O106" i="1"/>
  <c r="P106" i="1"/>
  <c r="M107" i="1"/>
  <c r="N107" i="1"/>
  <c r="O107" i="1"/>
  <c r="P107" i="1"/>
  <c r="M108" i="1"/>
  <c r="N108" i="1"/>
  <c r="L108" i="1" s="1"/>
  <c r="O108" i="1"/>
  <c r="P108" i="1"/>
  <c r="M109" i="1"/>
  <c r="N109" i="1"/>
  <c r="O109" i="1"/>
  <c r="P109" i="1"/>
  <c r="M110" i="1"/>
  <c r="L110" i="1" s="1"/>
  <c r="N110" i="1"/>
  <c r="O110" i="1"/>
  <c r="P110" i="1"/>
  <c r="M111" i="1"/>
  <c r="N111" i="1"/>
  <c r="O111" i="1"/>
  <c r="P111" i="1"/>
  <c r="M112" i="1"/>
  <c r="N112" i="1"/>
  <c r="O112" i="1"/>
  <c r="P112" i="1"/>
  <c r="L113" i="1"/>
  <c r="M113" i="1"/>
  <c r="N113" i="1"/>
  <c r="O113" i="1"/>
  <c r="P113" i="1"/>
  <c r="M114" i="1"/>
  <c r="N114" i="1"/>
  <c r="O114" i="1"/>
  <c r="P114" i="1"/>
  <c r="M115" i="1"/>
  <c r="L115" i="1" s="1"/>
  <c r="N115" i="1"/>
  <c r="O115" i="1"/>
  <c r="P115" i="1"/>
  <c r="M116" i="1"/>
  <c r="N116" i="1"/>
  <c r="O116" i="1"/>
  <c r="P116" i="1"/>
  <c r="M117" i="1"/>
  <c r="N117" i="1"/>
  <c r="O117" i="1"/>
  <c r="P117" i="1"/>
  <c r="M118" i="1"/>
  <c r="N118" i="1"/>
  <c r="O118" i="1"/>
  <c r="L118" i="1" s="1"/>
  <c r="P118" i="1"/>
  <c r="M119" i="1"/>
  <c r="N119" i="1"/>
  <c r="O119" i="1"/>
  <c r="P119" i="1"/>
  <c r="M120" i="1"/>
  <c r="L120" i="1" s="1"/>
  <c r="N120" i="1"/>
  <c r="O120" i="1"/>
  <c r="P120" i="1"/>
  <c r="M121" i="1"/>
  <c r="N121" i="1"/>
  <c r="O121" i="1"/>
  <c r="P121" i="1"/>
  <c r="M122" i="1"/>
  <c r="N122" i="1"/>
  <c r="O122" i="1"/>
  <c r="P122" i="1"/>
  <c r="M123" i="1"/>
  <c r="N123" i="1"/>
  <c r="O123" i="1"/>
  <c r="P123" i="1"/>
  <c r="L104" i="1" l="1"/>
  <c r="L64" i="1"/>
  <c r="L47" i="1"/>
  <c r="L10" i="1"/>
  <c r="L49" i="1"/>
  <c r="L15" i="1"/>
  <c r="L111" i="1"/>
  <c r="L94" i="1"/>
  <c r="L63" i="1"/>
  <c r="L46" i="1"/>
  <c r="L26" i="1"/>
  <c r="L20" i="1"/>
  <c r="L9" i="1"/>
  <c r="L76" i="1"/>
  <c r="L70" i="1"/>
  <c r="L95" i="1"/>
  <c r="L114" i="1"/>
  <c r="L66" i="1"/>
  <c r="L38" i="1"/>
  <c r="L97" i="1"/>
  <c r="L102" i="1"/>
  <c r="L74" i="1"/>
  <c r="L57" i="1"/>
  <c r="L54" i="1"/>
  <c r="L23" i="1"/>
  <c r="L123" i="1"/>
  <c r="L75" i="1"/>
  <c r="L117" i="1"/>
  <c r="L86" i="1"/>
  <c r="L69" i="1"/>
  <c r="L100" i="1"/>
  <c r="L83" i="1"/>
  <c r="L52" i="1"/>
  <c r="L122" i="1"/>
  <c r="L105" i="1"/>
  <c r="L119" i="1"/>
  <c r="L116" i="1"/>
  <c r="L88" i="1"/>
  <c r="L85" i="1"/>
  <c r="L71" i="1"/>
  <c r="L68" i="1"/>
  <c r="L40" i="1"/>
  <c r="L37" i="1"/>
  <c r="L34" i="1"/>
  <c r="L109" i="1"/>
  <c r="L61" i="1"/>
  <c r="L27" i="1"/>
  <c r="L106" i="1"/>
  <c r="L35" i="1"/>
  <c r="L80" i="1"/>
  <c r="L99" i="1"/>
  <c r="L82" i="1"/>
  <c r="L51" i="1"/>
  <c r="L14" i="1"/>
  <c r="L42" i="1"/>
  <c r="L107" i="1"/>
  <c r="L36" i="1"/>
  <c r="L33" i="1"/>
  <c r="L30" i="1"/>
  <c r="L73" i="1"/>
  <c r="L98" i="1"/>
  <c r="L92" i="1"/>
  <c r="L81" i="1"/>
  <c r="L78" i="1"/>
  <c r="L50" i="1"/>
  <c r="L44" i="1"/>
  <c r="L16" i="1"/>
  <c r="L13" i="1"/>
  <c r="L121" i="1"/>
  <c r="L112" i="1"/>
  <c r="L87" i="1"/>
  <c r="L58" i="1"/>
  <c r="L32" i="1"/>
  <c r="L21" i="1"/>
  <c r="L18" i="1"/>
  <c r="P6" i="1"/>
  <c r="O6" i="1"/>
  <c r="N6" i="1"/>
  <c r="M6" i="1"/>
  <c r="Z129" i="1"/>
  <c r="Y129" i="1"/>
  <c r="X129" i="1"/>
  <c r="W129" i="1"/>
  <c r="V129" i="1"/>
  <c r="U129" i="1"/>
  <c r="T129" i="1"/>
  <c r="S129" i="1"/>
  <c r="R129" i="1"/>
  <c r="K129" i="1"/>
  <c r="J129" i="1"/>
  <c r="I129" i="1"/>
  <c r="H129" i="1"/>
  <c r="G129" i="1"/>
  <c r="F129" i="1"/>
  <c r="Z128" i="1"/>
  <c r="Y128" i="1"/>
  <c r="X128" i="1"/>
  <c r="W128" i="1"/>
  <c r="V128" i="1"/>
  <c r="U128" i="1"/>
  <c r="T128" i="1"/>
  <c r="S128" i="1"/>
  <c r="R128" i="1"/>
  <c r="K128" i="1"/>
  <c r="J128" i="1"/>
  <c r="I128" i="1"/>
  <c r="H128" i="1"/>
  <c r="G128" i="1"/>
  <c r="F128" i="1"/>
  <c r="Z127" i="1"/>
  <c r="Y127" i="1"/>
  <c r="X127" i="1"/>
  <c r="W127" i="1"/>
  <c r="V127" i="1"/>
  <c r="U127" i="1"/>
  <c r="T127" i="1"/>
  <c r="S127" i="1"/>
  <c r="R127" i="1"/>
  <c r="K127" i="1"/>
  <c r="J127" i="1"/>
  <c r="I127" i="1"/>
  <c r="H127" i="1"/>
  <c r="G127" i="1"/>
  <c r="F127" i="1"/>
  <c r="Z126" i="1"/>
  <c r="Y126" i="1"/>
  <c r="X126" i="1"/>
  <c r="W126" i="1"/>
  <c r="V126" i="1"/>
  <c r="U126" i="1"/>
  <c r="T126" i="1"/>
  <c r="S126" i="1"/>
  <c r="R126" i="1"/>
  <c r="K126" i="1"/>
  <c r="J126" i="1"/>
  <c r="I126" i="1"/>
  <c r="H126" i="1"/>
  <c r="G126" i="1"/>
  <c r="F126" i="1"/>
  <c r="Z125" i="1"/>
  <c r="Y125" i="1"/>
  <c r="X125" i="1"/>
  <c r="W125" i="1"/>
  <c r="V125" i="1"/>
  <c r="U125" i="1"/>
  <c r="T125" i="1"/>
  <c r="S125" i="1"/>
  <c r="R125" i="1"/>
  <c r="K125" i="1"/>
  <c r="J125" i="1"/>
  <c r="I125" i="1"/>
  <c r="H125" i="1"/>
  <c r="G125" i="1"/>
  <c r="F125" i="1"/>
  <c r="Z124" i="1"/>
  <c r="Y124" i="1"/>
  <c r="X124" i="1"/>
  <c r="W124" i="1"/>
  <c r="V124" i="1"/>
  <c r="U124" i="1"/>
  <c r="T124" i="1"/>
  <c r="S124" i="1"/>
  <c r="R124" i="1"/>
  <c r="K124" i="1"/>
  <c r="J124" i="1"/>
  <c r="I124" i="1"/>
  <c r="H124" i="1"/>
  <c r="G124" i="1"/>
  <c r="F124" i="1"/>
  <c r="P5" i="1"/>
  <c r="O5" i="1"/>
  <c r="N5" i="1"/>
  <c r="M5" i="1"/>
  <c r="N128" i="1" l="1"/>
  <c r="Q126" i="1"/>
  <c r="E126" i="1"/>
  <c r="Q129" i="1"/>
  <c r="E129" i="1"/>
  <c r="L6" i="1"/>
  <c r="E127" i="1"/>
  <c r="N129" i="1"/>
  <c r="E128" i="1"/>
  <c r="O129" i="1"/>
  <c r="O128" i="1"/>
  <c r="M129" i="1"/>
  <c r="P129" i="1"/>
  <c r="Q128" i="1"/>
  <c r="P128" i="1"/>
  <c r="O127" i="1"/>
  <c r="N127" i="1"/>
  <c r="P127" i="1"/>
  <c r="Q127" i="1"/>
  <c r="AA125" i="1"/>
  <c r="AA129" i="1"/>
  <c r="P126" i="1"/>
  <c r="O126" i="1"/>
  <c r="M126" i="1"/>
  <c r="N126" i="1"/>
  <c r="AA128" i="1"/>
  <c r="Q124" i="1"/>
  <c r="P124" i="1"/>
  <c r="M124" i="1"/>
  <c r="N125" i="1"/>
  <c r="N124" i="1"/>
  <c r="O124" i="1"/>
  <c r="AA127" i="1"/>
  <c r="Q125" i="1"/>
  <c r="AA126" i="1"/>
  <c r="AA124" i="1"/>
  <c r="E125" i="1"/>
  <c r="M127" i="1"/>
  <c r="M125" i="1"/>
  <c r="O125" i="1"/>
  <c r="P125" i="1"/>
  <c r="M128" i="1"/>
  <c r="L5" i="1"/>
  <c r="E124" i="1"/>
  <c r="L129" i="1" l="1"/>
  <c r="L128" i="1"/>
  <c r="L126" i="1"/>
  <c r="L127" i="1"/>
  <c r="L124" i="1"/>
  <c r="L125" i="1"/>
</calcChain>
</file>

<file path=xl/sharedStrings.xml><?xml version="1.0" encoding="utf-8"?>
<sst xmlns="http://schemas.openxmlformats.org/spreadsheetml/2006/main" count="393" uniqueCount="182">
  <si>
    <t>高度急性期許可病床数</t>
  </si>
  <si>
    <t>急性期許可病床数</t>
  </si>
  <si>
    <t>慢性期許可病床数</t>
  </si>
  <si>
    <t>休棟中(今後再開する予定)許可病床数</t>
  </si>
  <si>
    <t>休棟中(今後廃止する予定)許可病床数</t>
  </si>
  <si>
    <t>許可病床数(一般)</t>
  </si>
  <si>
    <t>許可病床数(療養)</t>
  </si>
  <si>
    <t>うち、高度急性期許可病床数</t>
  </si>
  <si>
    <t>うち、急性期許可病床数</t>
  </si>
  <si>
    <t>うち、回復期許可病床数</t>
  </si>
  <si>
    <t>うち、慢性期許可病床数</t>
  </si>
  <si>
    <t>構想区域【名簿】</t>
  </si>
  <si>
    <t>国立療養所 沖縄愛楽園</t>
  </si>
  <si>
    <t>北部</t>
  </si>
  <si>
    <t>名護市</t>
  </si>
  <si>
    <t>名護療育医療センター</t>
  </si>
  <si>
    <t>公益社団法人 北部地区医師会 北部地区医師会病院</t>
  </si>
  <si>
    <t>沖縄県立北部病院</t>
  </si>
  <si>
    <t>医療法人タピック宮里病院</t>
  </si>
  <si>
    <t>医療法人光風会 北山病院</t>
  </si>
  <si>
    <t>今帰仁村</t>
  </si>
  <si>
    <t>医療法人野毛会 もとぶ野毛病院</t>
  </si>
  <si>
    <t>本部町</t>
  </si>
  <si>
    <t>中部</t>
  </si>
  <si>
    <t>宜野湾市</t>
  </si>
  <si>
    <t>独立行政法人国立病院機構沖縄病院</t>
  </si>
  <si>
    <t>医療法人 球陽会 海邦病院</t>
  </si>
  <si>
    <t>医療法人心和会 潮平病院</t>
  </si>
  <si>
    <t>沖縄市</t>
  </si>
  <si>
    <t>医療法人タピック 沖縄リハビリテーションセンター病院</t>
  </si>
  <si>
    <t>中部協同病院</t>
  </si>
  <si>
    <t>社会医療法人 敬愛会 中頭病院</t>
  </si>
  <si>
    <t>医療法人翔南会 翔南病院</t>
  </si>
  <si>
    <t>沖縄中部療育医療センター</t>
  </si>
  <si>
    <t>医療法人ちゅうざん会 ちゅうざん病院</t>
  </si>
  <si>
    <t>名城病院</t>
  </si>
  <si>
    <t>うるま市</t>
  </si>
  <si>
    <t>沖縄県立中部病院</t>
  </si>
  <si>
    <t>医療法人 沖縄寿光会 与勝病院</t>
  </si>
  <si>
    <t>医療法人ユカリア沖縄 かんな病院</t>
  </si>
  <si>
    <t>宜野座村</t>
  </si>
  <si>
    <t>独立行政法人国立病院機構琉球病院</t>
  </si>
  <si>
    <t>金武町</t>
  </si>
  <si>
    <t>医療法人仁誠会 名嘉病院</t>
  </si>
  <si>
    <t>嘉手納町</t>
  </si>
  <si>
    <t>北谷病院</t>
  </si>
  <si>
    <t>北谷町</t>
  </si>
  <si>
    <t>北上中央病院</t>
  </si>
  <si>
    <t>医療法人　徳洲会　中部徳洲会病院</t>
  </si>
  <si>
    <t>北中城村</t>
  </si>
  <si>
    <t>医療法人アガペ会 北中城若松病院</t>
  </si>
  <si>
    <t>屋宜原病院</t>
  </si>
  <si>
    <t>医療法人海秀会うえむら病院</t>
  </si>
  <si>
    <t>中城村</t>
  </si>
  <si>
    <t>社会医療法人かりゆし会 ハートライフ病院</t>
  </si>
  <si>
    <t>医療法人祐真会 宮古島リハビリ温泉病院</t>
  </si>
  <si>
    <t>宮古</t>
  </si>
  <si>
    <t>宮古島市</t>
  </si>
  <si>
    <t>国立療養所宮古南静園</t>
  </si>
  <si>
    <t>宮古島徳洲会病院</t>
  </si>
  <si>
    <t>沖縄県立宮古病院</t>
  </si>
  <si>
    <t>石垣島徳洲会病院</t>
  </si>
  <si>
    <t>八重山</t>
  </si>
  <si>
    <t>石垣市</t>
  </si>
  <si>
    <t>かりゆし病院</t>
  </si>
  <si>
    <t>沖縄県立八重山病院</t>
  </si>
  <si>
    <t>医療法人 社団かびら会 川平病院</t>
  </si>
  <si>
    <t>南部</t>
  </si>
  <si>
    <t>那覇市</t>
  </si>
  <si>
    <t>地方独立行政法人那覇市立病院</t>
  </si>
  <si>
    <t>医療法人陽心会 大道中央病院</t>
  </si>
  <si>
    <t>沖縄協同病院</t>
  </si>
  <si>
    <t>糸数病院</t>
  </si>
  <si>
    <t>沖縄南部療育医療センター</t>
  </si>
  <si>
    <t>琉生病院</t>
  </si>
  <si>
    <t>社会医療法人葦の会　オリブ山病院</t>
  </si>
  <si>
    <t>おもろまちメディカルセンター</t>
  </si>
  <si>
    <t>医療法人 禄寿会 小禄病院</t>
  </si>
  <si>
    <t>医療法人おもと会 大浜第一病院</t>
  </si>
  <si>
    <t>沖縄赤十字病院</t>
  </si>
  <si>
    <t>社会医療法人仁愛会 浦添総合病院</t>
  </si>
  <si>
    <t>浦添市</t>
  </si>
  <si>
    <t>沖縄療育園</t>
  </si>
  <si>
    <t>嶺井第一病院</t>
  </si>
  <si>
    <t>牧港中央病院</t>
  </si>
  <si>
    <t>医療法人八重瀬会 同仁病院</t>
  </si>
  <si>
    <t>平安病院</t>
  </si>
  <si>
    <t>比嘉眼科</t>
  </si>
  <si>
    <t>医療法人社団福和会ウェルネス西崎病院</t>
  </si>
  <si>
    <t>糸満市</t>
  </si>
  <si>
    <t>西崎病院</t>
  </si>
  <si>
    <t>社会医療法人 友愛会 豊見城中央病院</t>
  </si>
  <si>
    <t>豊見城市</t>
  </si>
  <si>
    <t>医療法人おもと会 大浜第二病院</t>
  </si>
  <si>
    <t>社会医療法人 友愛会 友愛医療センター</t>
  </si>
  <si>
    <t>とよみ生協病院</t>
  </si>
  <si>
    <t>医療法人真徳会 沖縄メディカル病院</t>
  </si>
  <si>
    <t>南城市</t>
  </si>
  <si>
    <t>西原町</t>
  </si>
  <si>
    <t>アドベンチスト メディカルセンター</t>
  </si>
  <si>
    <t>与那原中央病院</t>
  </si>
  <si>
    <t>与那原町</t>
  </si>
  <si>
    <t>沖縄県立南部医療センター・こども医療センター</t>
  </si>
  <si>
    <t>南風原町</t>
  </si>
  <si>
    <t>医療法人 社団 輔仁会 嬉野が丘サマリヤ人病院</t>
  </si>
  <si>
    <t>医療法人 信和会 沖縄第一病院</t>
  </si>
  <si>
    <t>公立久米島病院</t>
  </si>
  <si>
    <t>久米島町</t>
  </si>
  <si>
    <t>医療法人徳洲会 南部徳洲会病院</t>
  </si>
  <si>
    <t>八重瀬町</t>
  </si>
  <si>
    <t>医療法人美ら海ハシイ産婦人科</t>
  </si>
  <si>
    <t>古堅ウィメンズクリニック</t>
  </si>
  <si>
    <t>医療法人高徳会 松永眼科医院</t>
  </si>
  <si>
    <t>美里女性クリニック</t>
  </si>
  <si>
    <t>ゆいクリニック</t>
  </si>
  <si>
    <t>中部産婦人科医院</t>
  </si>
  <si>
    <t>医療法人恵哲会 中部眼科</t>
  </si>
  <si>
    <t>やびく産婦人科小児科</t>
  </si>
  <si>
    <t>真壁眼科</t>
  </si>
  <si>
    <t>いけむら外科・胃腸科・肛門科</t>
  </si>
  <si>
    <t>羽地歯科口腔外科医院</t>
  </si>
  <si>
    <t>城辺中央クリニック</t>
  </si>
  <si>
    <t>奥平産婦人科医院</t>
  </si>
  <si>
    <t>下地第２脳神経外科</t>
  </si>
  <si>
    <t>宮良眼科医院</t>
  </si>
  <si>
    <t>与那国町診療所</t>
  </si>
  <si>
    <t>与那国町</t>
  </si>
  <si>
    <t>那覇西クリニック</t>
  </si>
  <si>
    <t>仲里眼科</t>
  </si>
  <si>
    <t>友寄クリニック</t>
  </si>
  <si>
    <t>医療法人銀河 Ａｚクリニック</t>
  </si>
  <si>
    <t>友利産婦人科</t>
  </si>
  <si>
    <t>医療法人財団光輪会 光輪会沖縄クリニック</t>
  </si>
  <si>
    <t>医療法人社団はなの会　たから産婦人科</t>
  </si>
  <si>
    <t>医療法人 新田クリニック</t>
  </si>
  <si>
    <t>嶺井医院</t>
  </si>
  <si>
    <t>仲地レディースクリニック</t>
  </si>
  <si>
    <t>安里眼科おもろまち駅前</t>
  </si>
  <si>
    <t>前田胃腸科医院</t>
  </si>
  <si>
    <t>安座間産婦人科</t>
  </si>
  <si>
    <t>医療法人豊誠会 牧港クリニック</t>
  </si>
  <si>
    <t>末吉内科外科胃腸科医院</t>
  </si>
  <si>
    <t>バークレーレディースクリニック</t>
  </si>
  <si>
    <t>かみや母と子のクリニック</t>
  </si>
  <si>
    <t>医療法人水晶会 安里眼科</t>
  </si>
  <si>
    <t>医療法人めぐみ いしかわ眼科クリニック</t>
  </si>
  <si>
    <t>とうま内科</t>
  </si>
  <si>
    <t>はえばる耳鼻咽喉科</t>
  </si>
  <si>
    <t>空の森クリニック</t>
  </si>
  <si>
    <t>Kukuruきっずクリニック</t>
  </si>
  <si>
    <t>当山美容形成外科ANNEX</t>
  </si>
  <si>
    <t>敬和医院</t>
  </si>
  <si>
    <t>市区町村名称【名簿】</t>
  </si>
  <si>
    <t>No</t>
    <phoneticPr fontId="2"/>
  </si>
  <si>
    <t>合計</t>
    <rPh sb="0" eb="2">
      <t>ゴウケイ</t>
    </rPh>
    <phoneticPr fontId="2"/>
  </si>
  <si>
    <t>北部</t>
    <rPh sb="0" eb="2">
      <t>ホクブ</t>
    </rPh>
    <phoneticPr fontId="2"/>
  </si>
  <si>
    <t>中部</t>
    <rPh sb="0" eb="2">
      <t>チュウブ</t>
    </rPh>
    <phoneticPr fontId="2"/>
  </si>
  <si>
    <t>南部</t>
    <rPh sb="0" eb="2">
      <t>ナンブ</t>
    </rPh>
    <phoneticPr fontId="2"/>
  </si>
  <si>
    <t>宮古</t>
    <phoneticPr fontId="2"/>
  </si>
  <si>
    <t>八重山</t>
    <rPh sb="0" eb="3">
      <t>ヤエヤマ</t>
    </rPh>
    <phoneticPr fontId="2"/>
  </si>
  <si>
    <t>うち</t>
    <phoneticPr fontId="2"/>
  </si>
  <si>
    <t>圏域別</t>
    <rPh sb="0" eb="2">
      <t>ケンイキ</t>
    </rPh>
    <rPh sb="2" eb="3">
      <t>ベツ</t>
    </rPh>
    <phoneticPr fontId="2"/>
  </si>
  <si>
    <t>医療法人琉心会 勝山病院</t>
    <phoneticPr fontId="2"/>
  </si>
  <si>
    <t>医療法人寿仁会 沖縄セントラル病院</t>
    <phoneticPr fontId="2"/>
  </si>
  <si>
    <t>うち、慢性期許可病床数</t>
    <phoneticPr fontId="2"/>
  </si>
  <si>
    <t>許可病床数(一般+療養)</t>
    <phoneticPr fontId="2"/>
  </si>
  <si>
    <t>宜野湾記念病院</t>
    <phoneticPr fontId="2"/>
  </si>
  <si>
    <t>回復期許可病床数</t>
    <phoneticPr fontId="2"/>
  </si>
  <si>
    <t>医療機能別予定病床数【2026年7月1日時点】</t>
    <phoneticPr fontId="2"/>
  </si>
  <si>
    <t>医療機能別許可病床数【2025年7月1日時点】</t>
    <rPh sb="15" eb="16">
      <t>ネン</t>
    </rPh>
    <phoneticPr fontId="2"/>
  </si>
  <si>
    <t>医療法人はごろも会那覇ゆい病院</t>
    <rPh sb="9" eb="11">
      <t>ナハ</t>
    </rPh>
    <rPh sb="13" eb="15">
      <t>ビョウイン</t>
    </rPh>
    <phoneticPr fontId="2"/>
  </si>
  <si>
    <t>中部</t>
    <phoneticPr fontId="2"/>
  </si>
  <si>
    <t>琉球大学病院病院</t>
    <rPh sb="6" eb="8">
      <t>ビョウイン</t>
    </rPh>
    <phoneticPr fontId="2"/>
  </si>
  <si>
    <t>社会医療法人敬愛会　なかがみ西病院</t>
    <rPh sb="0" eb="6">
      <t>シャカイイリョウホウジン</t>
    </rPh>
    <rPh sb="6" eb="9">
      <t>ケイアイカイ</t>
    </rPh>
    <rPh sb="14" eb="15">
      <t>ニシ</t>
    </rPh>
    <rPh sb="15" eb="17">
      <t>ビョウイン</t>
    </rPh>
    <phoneticPr fontId="2"/>
  </si>
  <si>
    <t>宜野湾市</t>
    <phoneticPr fontId="2"/>
  </si>
  <si>
    <t>沖縄市</t>
    <phoneticPr fontId="2"/>
  </si>
  <si>
    <t>医療法人大平会 嶺井第ニ病院まちなと</t>
    <rPh sb="10" eb="11">
      <t>ダイ</t>
    </rPh>
    <rPh sb="12" eb="14">
      <t>ビョウイン</t>
    </rPh>
    <phoneticPr fontId="2"/>
  </si>
  <si>
    <t>那覇市</t>
    <phoneticPr fontId="2"/>
  </si>
  <si>
    <t>南部</t>
    <phoneticPr fontId="2"/>
  </si>
  <si>
    <t>医療法人陽心会 メディカルプラザ大道中央病院</t>
    <rPh sb="4" eb="5">
      <t>ヨウ</t>
    </rPh>
    <rPh sb="5" eb="6">
      <t>ココロ</t>
    </rPh>
    <rPh sb="6" eb="7">
      <t>カイ</t>
    </rPh>
    <rPh sb="16" eb="18">
      <t>ダイドウ</t>
    </rPh>
    <rPh sb="18" eb="20">
      <t>チュウオウ</t>
    </rPh>
    <rPh sb="20" eb="22">
      <t>ビョウイン</t>
    </rPh>
    <phoneticPr fontId="2"/>
  </si>
  <si>
    <t>医療法人HSR 名嘉村クリニック</t>
    <rPh sb="0" eb="4">
      <t>イリョウホウジン</t>
    </rPh>
    <phoneticPr fontId="2"/>
  </si>
  <si>
    <t>医療機関名</t>
    <rPh sb="0" eb="5">
      <t>イリョウキカンメイ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</si>
</sst>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2" borderId="4" xfId="0" applyFont="1" applyFill="1" applyBorder="1">
      <alignment vertical="center"/>
    </xf>
    <xf numFmtId="0" fontId="4" fillId="0" borderId="0" xfId="1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0" xfId="0" applyFont="1">
      <alignment vertical="center"/>
    </xf>
    <xf numFmtId="38" fontId="1" fillId="0" borderId="12" xfId="2" applyFont="1" applyFill="1" applyBorder="1" applyAlignment="1">
      <alignment horizontal="right" vertical="center"/>
    </xf>
    <xf numFmtId="38" fontId="1" fillId="0" borderId="4" xfId="2" applyFont="1" applyFill="1" applyBorder="1">
      <alignment vertical="center"/>
    </xf>
    <xf numFmtId="38" fontId="0" fillId="0" borderId="0" xfId="0" applyNumberFormat="1">
      <alignment vertical="center"/>
    </xf>
    <xf numFmtId="0" fontId="6" fillId="0" borderId="8" xfId="0" applyFont="1" applyBorder="1">
      <alignment vertical="center"/>
    </xf>
    <xf numFmtId="0" fontId="1" fillId="0" borderId="14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8" fontId="1" fillId="0" borderId="7" xfId="2" applyFont="1" applyFill="1" applyBorder="1">
      <alignment vertical="center"/>
    </xf>
    <xf numFmtId="38" fontId="1" fillId="0" borderId="15" xfId="2" applyFont="1" applyFill="1" applyBorder="1">
      <alignment vertical="center"/>
    </xf>
    <xf numFmtId="0" fontId="6" fillId="0" borderId="9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8" fontId="1" fillId="0" borderId="17" xfId="2" applyFont="1" applyFill="1" applyBorder="1">
      <alignment vertical="center"/>
    </xf>
    <xf numFmtId="0" fontId="6" fillId="0" borderId="11" xfId="0" applyFont="1" applyBorder="1">
      <alignment vertical="center"/>
    </xf>
    <xf numFmtId="0" fontId="1" fillId="0" borderId="13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4" xfId="0" applyFont="1" applyFill="1" applyBorder="1">
      <alignment vertical="center"/>
    </xf>
  </cellXfs>
  <cellStyles count="3">
    <cellStyle name="桁区切り" xfId="2" builtinId="6"/>
    <cellStyle name="標準" xfId="0" builtinId="0"/>
    <cellStyle name="標準 3 2" xfId="1" xr:uid="{48AB3934-0F62-4083-AA83-04278109AE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B2CB4-8399-4BEE-8E74-1D3F9ABEA8B5}">
  <sheetPr>
    <pageSetUpPr fitToPage="1"/>
  </sheetPr>
  <dimension ref="A1:AA129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L1" sqref="L1:P1"/>
    </sheetView>
  </sheetViews>
  <sheetFormatPr defaultRowHeight="18" x14ac:dyDescent="0.45"/>
  <cols>
    <col min="1" max="1" width="4.8984375" style="10" customWidth="1"/>
    <col min="2" max="2" width="8.3984375" style="4" customWidth="1"/>
    <col min="3" max="3" width="9" style="4"/>
    <col min="4" max="4" width="46.3984375" style="4" customWidth="1"/>
    <col min="5" max="16" width="11.69921875" style="4" customWidth="1"/>
    <col min="17" max="26" width="9" style="4" customWidth="1"/>
  </cols>
  <sheetData>
    <row r="1" spans="1:26" x14ac:dyDescent="0.45">
      <c r="A1" s="45" t="s">
        <v>153</v>
      </c>
      <c r="B1" s="29" t="s">
        <v>11</v>
      </c>
      <c r="C1" s="29" t="s">
        <v>152</v>
      </c>
      <c r="D1" s="43" t="s">
        <v>181</v>
      </c>
      <c r="E1" s="35" t="s">
        <v>169</v>
      </c>
      <c r="F1" s="36"/>
      <c r="G1" s="36"/>
      <c r="H1" s="36"/>
      <c r="I1" s="36"/>
      <c r="J1" s="36"/>
      <c r="K1" s="37"/>
      <c r="L1" s="35" t="s">
        <v>168</v>
      </c>
      <c r="M1" s="36"/>
      <c r="N1" s="36"/>
      <c r="O1" s="36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45">
      <c r="A2" s="45"/>
      <c r="B2" s="29"/>
      <c r="C2" s="29"/>
      <c r="D2" s="43"/>
      <c r="E2" s="33" t="s">
        <v>165</v>
      </c>
      <c r="F2" s="3"/>
      <c r="L2" s="33" t="s">
        <v>165</v>
      </c>
      <c r="M2" s="5"/>
      <c r="N2" s="5"/>
      <c r="O2" s="5"/>
      <c r="P2" s="6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8.75" customHeight="1" x14ac:dyDescent="0.45">
      <c r="A3" s="45"/>
      <c r="B3" s="29"/>
      <c r="C3" s="29"/>
      <c r="D3" s="43"/>
      <c r="E3" s="32"/>
      <c r="F3" s="38" t="s">
        <v>0</v>
      </c>
      <c r="G3" s="38" t="s">
        <v>1</v>
      </c>
      <c r="H3" s="38" t="s">
        <v>167</v>
      </c>
      <c r="I3" s="38" t="s">
        <v>2</v>
      </c>
      <c r="J3" s="38" t="s">
        <v>3</v>
      </c>
      <c r="K3" s="38" t="s">
        <v>4</v>
      </c>
      <c r="L3" s="32"/>
      <c r="M3" s="38" t="s">
        <v>7</v>
      </c>
      <c r="N3" s="38" t="s">
        <v>8</v>
      </c>
      <c r="O3" s="38" t="s">
        <v>9</v>
      </c>
      <c r="P3" s="38" t="s">
        <v>164</v>
      </c>
      <c r="Q3" s="31" t="s">
        <v>5</v>
      </c>
      <c r="R3" s="32"/>
      <c r="S3" s="32"/>
      <c r="T3" s="32"/>
      <c r="U3" s="32"/>
      <c r="V3" s="32" t="s">
        <v>6</v>
      </c>
      <c r="W3" s="32"/>
      <c r="X3" s="32"/>
      <c r="Y3" s="32"/>
      <c r="Z3" s="32"/>
    </row>
    <row r="4" spans="1:26" ht="36.6" thickBot="1" x14ac:dyDescent="0.5">
      <c r="A4" s="46"/>
      <c r="B4" s="30"/>
      <c r="C4" s="30"/>
      <c r="D4" s="44"/>
      <c r="E4" s="34"/>
      <c r="F4" s="39"/>
      <c r="G4" s="39"/>
      <c r="H4" s="39"/>
      <c r="I4" s="39"/>
      <c r="J4" s="39"/>
      <c r="K4" s="39"/>
      <c r="L4" s="34"/>
      <c r="M4" s="39"/>
      <c r="N4" s="39"/>
      <c r="O4" s="39"/>
      <c r="P4" s="39"/>
      <c r="Q4" s="31"/>
      <c r="R4" s="7" t="s">
        <v>7</v>
      </c>
      <c r="S4" s="7" t="s">
        <v>8</v>
      </c>
      <c r="T4" s="7" t="s">
        <v>9</v>
      </c>
      <c r="U4" s="7" t="s">
        <v>10</v>
      </c>
      <c r="V4" s="32"/>
      <c r="W4" s="7" t="s">
        <v>7</v>
      </c>
      <c r="X4" s="7" t="s">
        <v>8</v>
      </c>
      <c r="Y4" s="7" t="s">
        <v>9</v>
      </c>
      <c r="Z4" s="7" t="s">
        <v>10</v>
      </c>
    </row>
    <row r="5" spans="1:26" ht="27.75" customHeight="1" thickTop="1" x14ac:dyDescent="0.45">
      <c r="A5" s="8">
        <v>1</v>
      </c>
      <c r="B5" s="9" t="s">
        <v>13</v>
      </c>
      <c r="C5" s="9" t="s">
        <v>14</v>
      </c>
      <c r="D5" s="9" t="s">
        <v>12</v>
      </c>
      <c r="E5" s="9">
        <v>392</v>
      </c>
      <c r="F5" s="9">
        <v>0</v>
      </c>
      <c r="G5" s="9">
        <v>0</v>
      </c>
      <c r="H5" s="9">
        <v>0</v>
      </c>
      <c r="I5" s="9">
        <v>342</v>
      </c>
      <c r="J5" s="9">
        <v>0</v>
      </c>
      <c r="K5" s="9">
        <v>50</v>
      </c>
      <c r="L5" s="9">
        <f>SUM(M5:P5)</f>
        <v>342</v>
      </c>
      <c r="M5" s="9">
        <f>SUM(R5,W5)</f>
        <v>0</v>
      </c>
      <c r="N5" s="9">
        <f t="shared" ref="N5:P19" si="0">SUM(S5,X5)</f>
        <v>0</v>
      </c>
      <c r="O5" s="9">
        <f t="shared" si="0"/>
        <v>0</v>
      </c>
      <c r="P5" s="9">
        <f t="shared" si="0"/>
        <v>342</v>
      </c>
      <c r="Q5" s="9">
        <v>342</v>
      </c>
      <c r="R5" s="9">
        <v>0</v>
      </c>
      <c r="S5" s="9">
        <v>0</v>
      </c>
      <c r="T5" s="9">
        <v>0</v>
      </c>
      <c r="U5" s="9">
        <v>342</v>
      </c>
      <c r="V5" s="9">
        <v>0</v>
      </c>
      <c r="W5" s="9">
        <v>0</v>
      </c>
      <c r="X5" s="9">
        <v>0</v>
      </c>
      <c r="Y5" s="9">
        <v>0</v>
      </c>
      <c r="Z5" s="9">
        <v>0</v>
      </c>
    </row>
    <row r="6" spans="1:26" s="27" customFormat="1" ht="27.75" customHeight="1" x14ac:dyDescent="0.45">
      <c r="A6" s="47">
        <v>2</v>
      </c>
      <c r="B6" s="26" t="s">
        <v>13</v>
      </c>
      <c r="C6" s="26" t="s">
        <v>14</v>
      </c>
      <c r="D6" s="26" t="s">
        <v>15</v>
      </c>
      <c r="E6" s="26">
        <v>80</v>
      </c>
      <c r="F6" s="26">
        <v>0</v>
      </c>
      <c r="G6" s="26">
        <v>0</v>
      </c>
      <c r="H6" s="26">
        <v>0</v>
      </c>
      <c r="I6" s="26">
        <v>80</v>
      </c>
      <c r="J6" s="26">
        <v>0</v>
      </c>
      <c r="K6" s="26">
        <v>0</v>
      </c>
      <c r="L6" s="1">
        <f t="shared" ref="L6:L68" si="1">SUM(M6:P6)</f>
        <v>80</v>
      </c>
      <c r="M6" s="26">
        <f t="shared" ref="M6:P68" si="2">SUM(R6,W6)</f>
        <v>0</v>
      </c>
      <c r="N6" s="26">
        <f t="shared" si="0"/>
        <v>0</v>
      </c>
      <c r="O6" s="26">
        <f t="shared" si="0"/>
        <v>0</v>
      </c>
      <c r="P6" s="26">
        <f t="shared" si="0"/>
        <v>80</v>
      </c>
      <c r="Q6" s="1">
        <v>80</v>
      </c>
      <c r="R6" s="26">
        <v>0</v>
      </c>
      <c r="S6" s="26">
        <v>0</v>
      </c>
      <c r="T6" s="26">
        <v>0</v>
      </c>
      <c r="U6" s="26">
        <v>80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</row>
    <row r="7" spans="1:26" ht="27.75" customHeight="1" x14ac:dyDescent="0.45">
      <c r="A7" s="8">
        <v>3</v>
      </c>
      <c r="B7" s="9" t="s">
        <v>13</v>
      </c>
      <c r="C7" s="9" t="s">
        <v>14</v>
      </c>
      <c r="D7" s="9" t="s">
        <v>16</v>
      </c>
      <c r="E7" s="9">
        <v>236</v>
      </c>
      <c r="F7" s="9">
        <v>6</v>
      </c>
      <c r="G7" s="9">
        <v>175</v>
      </c>
      <c r="H7" s="9">
        <v>55</v>
      </c>
      <c r="I7" s="9">
        <v>0</v>
      </c>
      <c r="J7" s="9">
        <v>0</v>
      </c>
      <c r="K7" s="9">
        <v>0</v>
      </c>
      <c r="L7" s="9">
        <f t="shared" si="1"/>
        <v>236</v>
      </c>
      <c r="M7" s="9">
        <f t="shared" si="2"/>
        <v>6</v>
      </c>
      <c r="N7" s="9">
        <f t="shared" si="0"/>
        <v>175</v>
      </c>
      <c r="O7" s="9">
        <f t="shared" si="0"/>
        <v>55</v>
      </c>
      <c r="P7" s="9">
        <f t="shared" si="0"/>
        <v>0</v>
      </c>
      <c r="Q7" s="9">
        <v>236</v>
      </c>
      <c r="R7" s="9">
        <v>6</v>
      </c>
      <c r="S7" s="9">
        <v>175</v>
      </c>
      <c r="T7" s="9">
        <v>55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</row>
    <row r="8" spans="1:26" s="27" customFormat="1" ht="27.75" customHeight="1" x14ac:dyDescent="0.45">
      <c r="A8" s="47">
        <v>4</v>
      </c>
      <c r="B8" s="26" t="s">
        <v>13</v>
      </c>
      <c r="C8" s="26" t="s">
        <v>14</v>
      </c>
      <c r="D8" s="26" t="s">
        <v>17</v>
      </c>
      <c r="E8" s="26">
        <v>236</v>
      </c>
      <c r="F8" s="26">
        <v>14</v>
      </c>
      <c r="G8" s="26">
        <v>183</v>
      </c>
      <c r="H8" s="26">
        <v>39</v>
      </c>
      <c r="I8" s="26">
        <v>0</v>
      </c>
      <c r="J8" s="26">
        <v>0</v>
      </c>
      <c r="K8" s="26">
        <v>0</v>
      </c>
      <c r="L8" s="1">
        <f t="shared" si="1"/>
        <v>236</v>
      </c>
      <c r="M8" s="26">
        <f t="shared" si="2"/>
        <v>14</v>
      </c>
      <c r="N8" s="26">
        <f t="shared" si="0"/>
        <v>183</v>
      </c>
      <c r="O8" s="26">
        <f t="shared" si="0"/>
        <v>39</v>
      </c>
      <c r="P8" s="26">
        <f t="shared" si="0"/>
        <v>0</v>
      </c>
      <c r="Q8" s="1">
        <v>236</v>
      </c>
      <c r="R8" s="26">
        <v>14</v>
      </c>
      <c r="S8" s="26">
        <v>183</v>
      </c>
      <c r="T8" s="26">
        <v>39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</row>
    <row r="9" spans="1:26" ht="27.75" customHeight="1" x14ac:dyDescent="0.45">
      <c r="A9" s="8">
        <v>5</v>
      </c>
      <c r="B9" s="9" t="s">
        <v>13</v>
      </c>
      <c r="C9" s="9" t="s">
        <v>14</v>
      </c>
      <c r="D9" s="9" t="s">
        <v>162</v>
      </c>
      <c r="E9" s="9">
        <v>154</v>
      </c>
      <c r="F9" s="9">
        <v>0</v>
      </c>
      <c r="G9" s="9">
        <v>0</v>
      </c>
      <c r="H9" s="9">
        <v>82</v>
      </c>
      <c r="I9" s="9">
        <v>72</v>
      </c>
      <c r="J9" s="9">
        <v>0</v>
      </c>
      <c r="K9" s="9">
        <v>0</v>
      </c>
      <c r="L9" s="9">
        <f t="shared" si="1"/>
        <v>154</v>
      </c>
      <c r="M9" s="9">
        <f t="shared" si="2"/>
        <v>0</v>
      </c>
      <c r="N9" s="9">
        <f t="shared" si="0"/>
        <v>0</v>
      </c>
      <c r="O9" s="9">
        <f t="shared" si="0"/>
        <v>82</v>
      </c>
      <c r="P9" s="9">
        <f t="shared" si="0"/>
        <v>72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154</v>
      </c>
      <c r="W9" s="9">
        <v>0</v>
      </c>
      <c r="X9" s="9">
        <v>0</v>
      </c>
      <c r="Y9" s="9">
        <v>82</v>
      </c>
      <c r="Z9" s="9">
        <v>72</v>
      </c>
    </row>
    <row r="10" spans="1:26" s="27" customFormat="1" ht="27.75" customHeight="1" x14ac:dyDescent="0.45">
      <c r="A10" s="47">
        <v>6</v>
      </c>
      <c r="B10" s="26" t="s">
        <v>13</v>
      </c>
      <c r="C10" s="26" t="s">
        <v>14</v>
      </c>
      <c r="D10" s="26" t="s">
        <v>18</v>
      </c>
      <c r="E10" s="26">
        <v>72</v>
      </c>
      <c r="F10" s="26">
        <v>0</v>
      </c>
      <c r="G10" s="26">
        <v>0</v>
      </c>
      <c r="H10" s="26">
        <v>44</v>
      </c>
      <c r="I10" s="26">
        <v>28</v>
      </c>
      <c r="J10" s="26">
        <v>0</v>
      </c>
      <c r="K10" s="26">
        <v>0</v>
      </c>
      <c r="L10" s="1">
        <f t="shared" si="1"/>
        <v>72</v>
      </c>
      <c r="M10" s="26">
        <f t="shared" si="2"/>
        <v>0</v>
      </c>
      <c r="N10" s="26">
        <f t="shared" si="0"/>
        <v>0</v>
      </c>
      <c r="O10" s="26">
        <f t="shared" si="0"/>
        <v>44</v>
      </c>
      <c r="P10" s="26">
        <f t="shared" si="0"/>
        <v>28</v>
      </c>
      <c r="Q10" s="1">
        <v>0</v>
      </c>
      <c r="R10" s="26">
        <v>0</v>
      </c>
      <c r="S10" s="26">
        <v>0</v>
      </c>
      <c r="T10" s="26">
        <v>0</v>
      </c>
      <c r="U10" s="26">
        <v>0</v>
      </c>
      <c r="V10" s="26">
        <v>72</v>
      </c>
      <c r="W10" s="26">
        <v>0</v>
      </c>
      <c r="X10" s="26">
        <v>0</v>
      </c>
      <c r="Y10" s="26">
        <v>44</v>
      </c>
      <c r="Z10" s="26">
        <v>28</v>
      </c>
    </row>
    <row r="11" spans="1:26" ht="27.75" customHeight="1" x14ac:dyDescent="0.45">
      <c r="A11" s="8">
        <v>7</v>
      </c>
      <c r="B11" s="9" t="s">
        <v>13</v>
      </c>
      <c r="C11" s="9" t="s">
        <v>20</v>
      </c>
      <c r="D11" s="9" t="s">
        <v>19</v>
      </c>
      <c r="E11" s="9">
        <v>60</v>
      </c>
      <c r="F11" s="9">
        <v>0</v>
      </c>
      <c r="G11" s="9">
        <v>0</v>
      </c>
      <c r="H11" s="9">
        <v>0</v>
      </c>
      <c r="I11" s="9">
        <v>60</v>
      </c>
      <c r="J11" s="9">
        <v>0</v>
      </c>
      <c r="K11" s="9">
        <v>0</v>
      </c>
      <c r="L11" s="9">
        <f t="shared" si="1"/>
        <v>60</v>
      </c>
      <c r="M11" s="9">
        <f t="shared" si="2"/>
        <v>0</v>
      </c>
      <c r="N11" s="9">
        <f t="shared" si="0"/>
        <v>0</v>
      </c>
      <c r="O11" s="9">
        <f t="shared" si="0"/>
        <v>0</v>
      </c>
      <c r="P11" s="9">
        <f t="shared" si="0"/>
        <v>60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60</v>
      </c>
      <c r="W11" s="9">
        <v>0</v>
      </c>
      <c r="X11" s="9">
        <v>0</v>
      </c>
      <c r="Y11" s="9">
        <v>0</v>
      </c>
      <c r="Z11" s="9">
        <v>60</v>
      </c>
    </row>
    <row r="12" spans="1:26" s="27" customFormat="1" ht="27.75" customHeight="1" x14ac:dyDescent="0.45">
      <c r="A12" s="47">
        <v>8</v>
      </c>
      <c r="B12" s="26" t="s">
        <v>13</v>
      </c>
      <c r="C12" s="26" t="s">
        <v>22</v>
      </c>
      <c r="D12" s="26" t="s">
        <v>21</v>
      </c>
      <c r="E12" s="26">
        <v>150</v>
      </c>
      <c r="F12" s="26">
        <v>0</v>
      </c>
      <c r="G12" s="26">
        <v>0</v>
      </c>
      <c r="H12" s="26">
        <v>0</v>
      </c>
      <c r="I12" s="26">
        <v>150</v>
      </c>
      <c r="J12" s="26">
        <v>0</v>
      </c>
      <c r="K12" s="26">
        <v>0</v>
      </c>
      <c r="L12" s="1">
        <f t="shared" si="1"/>
        <v>150</v>
      </c>
      <c r="M12" s="26">
        <f t="shared" si="2"/>
        <v>0</v>
      </c>
      <c r="N12" s="26">
        <f t="shared" si="0"/>
        <v>0</v>
      </c>
      <c r="O12" s="26">
        <f t="shared" si="0"/>
        <v>0</v>
      </c>
      <c r="P12" s="26">
        <f t="shared" si="0"/>
        <v>150</v>
      </c>
      <c r="Q12" s="1">
        <v>0</v>
      </c>
      <c r="R12" s="26">
        <v>0</v>
      </c>
      <c r="S12" s="26">
        <v>0</v>
      </c>
      <c r="T12" s="26">
        <v>0</v>
      </c>
      <c r="U12" s="26">
        <v>0</v>
      </c>
      <c r="V12" s="26">
        <v>150</v>
      </c>
      <c r="W12" s="26">
        <v>0</v>
      </c>
      <c r="X12" s="26">
        <v>0</v>
      </c>
      <c r="Y12" s="26">
        <v>0</v>
      </c>
      <c r="Z12" s="26">
        <v>150</v>
      </c>
    </row>
    <row r="13" spans="1:26" ht="27.75" customHeight="1" x14ac:dyDescent="0.45">
      <c r="A13" s="8">
        <v>9</v>
      </c>
      <c r="B13" s="9" t="s">
        <v>13</v>
      </c>
      <c r="C13" s="9" t="s">
        <v>14</v>
      </c>
      <c r="D13" s="9" t="s">
        <v>110</v>
      </c>
      <c r="E13" s="9">
        <v>14</v>
      </c>
      <c r="F13" s="9">
        <v>0</v>
      </c>
      <c r="G13" s="9">
        <v>14</v>
      </c>
      <c r="H13" s="9">
        <v>0</v>
      </c>
      <c r="I13" s="9">
        <v>0</v>
      </c>
      <c r="J13" s="9">
        <v>0</v>
      </c>
      <c r="K13" s="9">
        <v>0</v>
      </c>
      <c r="L13" s="9">
        <f t="shared" si="1"/>
        <v>19</v>
      </c>
      <c r="M13" s="9">
        <f t="shared" si="2"/>
        <v>0</v>
      </c>
      <c r="N13" s="9">
        <f t="shared" si="0"/>
        <v>19</v>
      </c>
      <c r="O13" s="9">
        <f t="shared" si="0"/>
        <v>0</v>
      </c>
      <c r="P13" s="9">
        <f t="shared" si="0"/>
        <v>0</v>
      </c>
      <c r="Q13" s="9">
        <v>19</v>
      </c>
      <c r="R13" s="9">
        <v>0</v>
      </c>
      <c r="S13" s="9">
        <v>19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</row>
    <row r="14" spans="1:26" s="10" customFormat="1" ht="27.75" customHeight="1" x14ac:dyDescent="0.45">
      <c r="A14" s="47">
        <v>10</v>
      </c>
      <c r="B14" s="26" t="s">
        <v>23</v>
      </c>
      <c r="C14" s="26" t="s">
        <v>24</v>
      </c>
      <c r="D14" s="26" t="s">
        <v>166</v>
      </c>
      <c r="E14" s="26">
        <v>193</v>
      </c>
      <c r="F14" s="26">
        <v>0</v>
      </c>
      <c r="G14" s="26">
        <v>49</v>
      </c>
      <c r="H14" s="26">
        <v>144</v>
      </c>
      <c r="I14" s="26">
        <v>0</v>
      </c>
      <c r="J14" s="26">
        <v>0</v>
      </c>
      <c r="K14" s="26">
        <v>0</v>
      </c>
      <c r="L14" s="1">
        <f t="shared" si="1"/>
        <v>156</v>
      </c>
      <c r="M14" s="26">
        <f t="shared" si="2"/>
        <v>0</v>
      </c>
      <c r="N14" s="26">
        <f t="shared" si="0"/>
        <v>49</v>
      </c>
      <c r="O14" s="26">
        <f t="shared" si="0"/>
        <v>107</v>
      </c>
      <c r="P14" s="26">
        <f t="shared" si="0"/>
        <v>0</v>
      </c>
      <c r="Q14" s="1">
        <v>156</v>
      </c>
      <c r="R14" s="26">
        <v>0</v>
      </c>
      <c r="S14" s="26">
        <v>49</v>
      </c>
      <c r="T14" s="26">
        <v>107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</row>
    <row r="15" spans="1:26" s="27" customFormat="1" ht="27.75" customHeight="1" x14ac:dyDescent="0.45">
      <c r="A15" s="8">
        <v>11</v>
      </c>
      <c r="B15" s="9" t="s">
        <v>23</v>
      </c>
      <c r="C15" s="9" t="s">
        <v>24</v>
      </c>
      <c r="D15" s="9" t="s">
        <v>25</v>
      </c>
      <c r="E15" s="9">
        <v>270</v>
      </c>
      <c r="F15" s="9">
        <v>0</v>
      </c>
      <c r="G15" s="9">
        <v>85</v>
      </c>
      <c r="H15" s="9">
        <v>40</v>
      </c>
      <c r="I15" s="9">
        <v>145</v>
      </c>
      <c r="J15" s="9">
        <v>0</v>
      </c>
      <c r="K15" s="9">
        <v>0</v>
      </c>
      <c r="L15" s="9">
        <f t="shared" si="1"/>
        <v>270</v>
      </c>
      <c r="M15" s="9">
        <f t="shared" si="2"/>
        <v>0</v>
      </c>
      <c r="N15" s="9">
        <f t="shared" si="0"/>
        <v>85</v>
      </c>
      <c r="O15" s="9">
        <f t="shared" si="0"/>
        <v>40</v>
      </c>
      <c r="P15" s="9">
        <f t="shared" si="0"/>
        <v>145</v>
      </c>
      <c r="Q15" s="9">
        <v>270</v>
      </c>
      <c r="R15" s="9">
        <v>0</v>
      </c>
      <c r="S15" s="9">
        <v>85</v>
      </c>
      <c r="T15" s="9">
        <v>40</v>
      </c>
      <c r="U15" s="9">
        <v>145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</row>
    <row r="16" spans="1:26" ht="27.75" customHeight="1" x14ac:dyDescent="0.45">
      <c r="A16" s="47">
        <v>12</v>
      </c>
      <c r="B16" s="26" t="s">
        <v>23</v>
      </c>
      <c r="C16" s="26" t="s">
        <v>24</v>
      </c>
      <c r="D16" s="26" t="s">
        <v>26</v>
      </c>
      <c r="E16" s="26">
        <v>185</v>
      </c>
      <c r="F16" s="26">
        <v>0</v>
      </c>
      <c r="G16" s="26">
        <v>42</v>
      </c>
      <c r="H16" s="26">
        <v>53</v>
      </c>
      <c r="I16" s="26">
        <v>90</v>
      </c>
      <c r="J16" s="26">
        <v>0</v>
      </c>
      <c r="K16" s="26">
        <v>0</v>
      </c>
      <c r="L16" s="1">
        <f t="shared" si="1"/>
        <v>140</v>
      </c>
      <c r="M16" s="26">
        <f t="shared" si="2"/>
        <v>0</v>
      </c>
      <c r="N16" s="26">
        <f t="shared" si="0"/>
        <v>42</v>
      </c>
      <c r="O16" s="26">
        <f t="shared" si="0"/>
        <v>53</v>
      </c>
      <c r="P16" s="26">
        <f t="shared" si="0"/>
        <v>45</v>
      </c>
      <c r="Q16" s="1">
        <v>140</v>
      </c>
      <c r="R16" s="26">
        <v>0</v>
      </c>
      <c r="S16" s="26">
        <v>42</v>
      </c>
      <c r="T16" s="26">
        <v>53</v>
      </c>
      <c r="U16" s="26">
        <v>45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</row>
    <row r="17" spans="1:26" s="27" customFormat="1" ht="27.75" customHeight="1" x14ac:dyDescent="0.45">
      <c r="A17" s="8">
        <v>13</v>
      </c>
      <c r="B17" s="9" t="s">
        <v>23</v>
      </c>
      <c r="C17" s="9" t="s">
        <v>28</v>
      </c>
      <c r="D17" s="9" t="s">
        <v>27</v>
      </c>
      <c r="E17" s="9">
        <v>100</v>
      </c>
      <c r="F17" s="9">
        <v>0</v>
      </c>
      <c r="G17" s="9">
        <v>0</v>
      </c>
      <c r="H17" s="9">
        <v>52</v>
      </c>
      <c r="I17" s="9">
        <v>48</v>
      </c>
      <c r="J17" s="9">
        <v>0</v>
      </c>
      <c r="K17" s="9">
        <v>0</v>
      </c>
      <c r="L17" s="9">
        <f t="shared" si="1"/>
        <v>97</v>
      </c>
      <c r="M17" s="9">
        <f t="shared" si="2"/>
        <v>0</v>
      </c>
      <c r="N17" s="9">
        <f t="shared" si="0"/>
        <v>0</v>
      </c>
      <c r="O17" s="9">
        <f t="shared" si="0"/>
        <v>49</v>
      </c>
      <c r="P17" s="9">
        <f t="shared" si="0"/>
        <v>48</v>
      </c>
      <c r="Q17" s="9">
        <v>49</v>
      </c>
      <c r="R17" s="9">
        <v>0</v>
      </c>
      <c r="S17" s="9">
        <v>0</v>
      </c>
      <c r="T17" s="9">
        <v>49</v>
      </c>
      <c r="U17" s="9">
        <v>0</v>
      </c>
      <c r="V17" s="9">
        <v>48</v>
      </c>
      <c r="W17" s="9">
        <v>0</v>
      </c>
      <c r="X17" s="9">
        <v>0</v>
      </c>
      <c r="Y17" s="9">
        <v>0</v>
      </c>
      <c r="Z17" s="9">
        <v>48</v>
      </c>
    </row>
    <row r="18" spans="1:26" ht="27.75" customHeight="1" x14ac:dyDescent="0.45">
      <c r="A18" s="47">
        <v>14</v>
      </c>
      <c r="B18" s="26" t="s">
        <v>23</v>
      </c>
      <c r="C18" s="26" t="s">
        <v>28</v>
      </c>
      <c r="D18" s="26" t="s">
        <v>29</v>
      </c>
      <c r="E18" s="26">
        <v>199</v>
      </c>
      <c r="F18" s="26">
        <v>0</v>
      </c>
      <c r="G18" s="26">
        <v>0</v>
      </c>
      <c r="H18" s="26">
        <v>199</v>
      </c>
      <c r="I18" s="26">
        <v>0</v>
      </c>
      <c r="J18" s="26">
        <v>0</v>
      </c>
      <c r="K18" s="26">
        <v>0</v>
      </c>
      <c r="L18" s="1">
        <f t="shared" si="1"/>
        <v>252</v>
      </c>
      <c r="M18" s="26">
        <f t="shared" si="2"/>
        <v>0</v>
      </c>
      <c r="N18" s="26">
        <f t="shared" si="0"/>
        <v>0</v>
      </c>
      <c r="O18" s="26">
        <f t="shared" si="0"/>
        <v>252</v>
      </c>
      <c r="P18" s="26">
        <f t="shared" si="0"/>
        <v>0</v>
      </c>
      <c r="Q18" s="1">
        <v>93</v>
      </c>
      <c r="R18" s="26">
        <v>0</v>
      </c>
      <c r="S18" s="26">
        <v>0</v>
      </c>
      <c r="T18" s="26">
        <v>93</v>
      </c>
      <c r="U18" s="26">
        <v>0</v>
      </c>
      <c r="V18" s="26">
        <v>159</v>
      </c>
      <c r="W18" s="26">
        <v>0</v>
      </c>
      <c r="X18" s="26">
        <v>0</v>
      </c>
      <c r="Y18" s="26">
        <v>159</v>
      </c>
      <c r="Z18" s="26">
        <v>0</v>
      </c>
    </row>
    <row r="19" spans="1:26" s="27" customFormat="1" ht="27.75" customHeight="1" x14ac:dyDescent="0.45">
      <c r="A19" s="8">
        <v>15</v>
      </c>
      <c r="B19" s="9" t="s">
        <v>23</v>
      </c>
      <c r="C19" s="9" t="s">
        <v>28</v>
      </c>
      <c r="D19" s="9" t="s">
        <v>30</v>
      </c>
      <c r="E19" s="9">
        <v>142</v>
      </c>
      <c r="F19" s="9">
        <v>0</v>
      </c>
      <c r="G19" s="9">
        <v>0</v>
      </c>
      <c r="H19" s="9">
        <v>142</v>
      </c>
      <c r="I19" s="9">
        <v>0</v>
      </c>
      <c r="J19" s="9">
        <v>0</v>
      </c>
      <c r="K19" s="9">
        <v>0</v>
      </c>
      <c r="L19" s="9">
        <f t="shared" si="1"/>
        <v>142</v>
      </c>
      <c r="M19" s="9">
        <f t="shared" si="2"/>
        <v>0</v>
      </c>
      <c r="N19" s="9">
        <f t="shared" si="0"/>
        <v>0</v>
      </c>
      <c r="O19" s="9">
        <f t="shared" si="0"/>
        <v>142</v>
      </c>
      <c r="P19" s="9">
        <f t="shared" si="0"/>
        <v>0</v>
      </c>
      <c r="Q19" s="9">
        <v>142</v>
      </c>
      <c r="R19" s="9">
        <v>0</v>
      </c>
      <c r="S19" s="9">
        <v>0</v>
      </c>
      <c r="T19" s="9">
        <v>142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</row>
    <row r="20" spans="1:26" ht="27.75" customHeight="1" x14ac:dyDescent="0.45">
      <c r="A20" s="47">
        <v>16</v>
      </c>
      <c r="B20" s="26" t="s">
        <v>23</v>
      </c>
      <c r="C20" s="26" t="s">
        <v>28</v>
      </c>
      <c r="D20" s="26" t="s">
        <v>31</v>
      </c>
      <c r="E20" s="26">
        <v>355</v>
      </c>
      <c r="F20" s="26">
        <v>172</v>
      </c>
      <c r="G20" s="26">
        <v>183</v>
      </c>
      <c r="H20" s="26">
        <v>0</v>
      </c>
      <c r="I20" s="26">
        <v>0</v>
      </c>
      <c r="J20" s="26">
        <v>0</v>
      </c>
      <c r="K20" s="26">
        <v>0</v>
      </c>
      <c r="L20" s="1">
        <f t="shared" si="1"/>
        <v>355</v>
      </c>
      <c r="M20" s="26">
        <f t="shared" si="2"/>
        <v>172</v>
      </c>
      <c r="N20" s="26">
        <f t="shared" si="2"/>
        <v>183</v>
      </c>
      <c r="O20" s="26">
        <f t="shared" si="2"/>
        <v>0</v>
      </c>
      <c r="P20" s="26">
        <f t="shared" si="2"/>
        <v>0</v>
      </c>
      <c r="Q20" s="1">
        <v>355</v>
      </c>
      <c r="R20" s="26">
        <v>172</v>
      </c>
      <c r="S20" s="26">
        <v>183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</row>
    <row r="21" spans="1:26" s="27" customFormat="1" ht="27.75" customHeight="1" x14ac:dyDescent="0.45">
      <c r="A21" s="8">
        <v>17</v>
      </c>
      <c r="B21" s="9" t="s">
        <v>23</v>
      </c>
      <c r="C21" s="9" t="s">
        <v>28</v>
      </c>
      <c r="D21" s="9" t="s">
        <v>32</v>
      </c>
      <c r="E21" s="9">
        <v>90</v>
      </c>
      <c r="F21" s="9">
        <v>0</v>
      </c>
      <c r="G21" s="9">
        <v>41</v>
      </c>
      <c r="H21" s="9">
        <v>0</v>
      </c>
      <c r="I21" s="9">
        <v>49</v>
      </c>
      <c r="J21" s="9">
        <v>0</v>
      </c>
      <c r="K21" s="9">
        <v>0</v>
      </c>
      <c r="L21" s="9">
        <f t="shared" si="1"/>
        <v>90</v>
      </c>
      <c r="M21" s="9">
        <f t="shared" si="2"/>
        <v>0</v>
      </c>
      <c r="N21" s="9">
        <f t="shared" si="2"/>
        <v>41</v>
      </c>
      <c r="O21" s="9">
        <f t="shared" si="2"/>
        <v>0</v>
      </c>
      <c r="P21" s="9">
        <f t="shared" si="2"/>
        <v>49</v>
      </c>
      <c r="Q21" s="9">
        <v>41</v>
      </c>
      <c r="R21" s="9">
        <v>0</v>
      </c>
      <c r="S21" s="9">
        <v>41</v>
      </c>
      <c r="T21" s="9">
        <v>0</v>
      </c>
      <c r="U21" s="9">
        <v>0</v>
      </c>
      <c r="V21" s="9">
        <v>49</v>
      </c>
      <c r="W21" s="9">
        <v>0</v>
      </c>
      <c r="X21" s="9">
        <v>0</v>
      </c>
      <c r="Y21" s="9">
        <v>0</v>
      </c>
      <c r="Z21" s="9">
        <v>49</v>
      </c>
    </row>
    <row r="22" spans="1:26" ht="27.75" customHeight="1" x14ac:dyDescent="0.45">
      <c r="A22" s="47">
        <v>18</v>
      </c>
      <c r="B22" s="26" t="s">
        <v>23</v>
      </c>
      <c r="C22" s="26" t="s">
        <v>28</v>
      </c>
      <c r="D22" s="26" t="s">
        <v>33</v>
      </c>
      <c r="E22" s="26">
        <v>80</v>
      </c>
      <c r="F22" s="26">
        <v>0</v>
      </c>
      <c r="G22" s="26">
        <v>0</v>
      </c>
      <c r="H22" s="26">
        <v>0</v>
      </c>
      <c r="I22" s="26">
        <v>80</v>
      </c>
      <c r="J22" s="26">
        <v>0</v>
      </c>
      <c r="K22" s="26">
        <v>0</v>
      </c>
      <c r="L22" s="1">
        <f t="shared" si="1"/>
        <v>80</v>
      </c>
      <c r="M22" s="26">
        <f t="shared" si="2"/>
        <v>0</v>
      </c>
      <c r="N22" s="26">
        <f t="shared" si="2"/>
        <v>0</v>
      </c>
      <c r="O22" s="26">
        <f t="shared" si="2"/>
        <v>0</v>
      </c>
      <c r="P22" s="26">
        <f t="shared" si="2"/>
        <v>80</v>
      </c>
      <c r="Q22" s="1">
        <v>80</v>
      </c>
      <c r="R22" s="26">
        <v>0</v>
      </c>
      <c r="S22" s="26">
        <v>0</v>
      </c>
      <c r="T22" s="26">
        <v>0</v>
      </c>
      <c r="U22" s="26">
        <v>80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</row>
    <row r="23" spans="1:26" s="27" customFormat="1" ht="27.75" customHeight="1" x14ac:dyDescent="0.45">
      <c r="A23" s="8">
        <v>19</v>
      </c>
      <c r="B23" s="9" t="s">
        <v>23</v>
      </c>
      <c r="C23" s="9" t="s">
        <v>28</v>
      </c>
      <c r="D23" s="9" t="s">
        <v>34</v>
      </c>
      <c r="E23" s="9">
        <v>216</v>
      </c>
      <c r="F23" s="9">
        <v>0</v>
      </c>
      <c r="G23" s="9">
        <v>34</v>
      </c>
      <c r="H23" s="9">
        <v>182</v>
      </c>
      <c r="I23" s="9">
        <v>0</v>
      </c>
      <c r="J23" s="9">
        <v>0</v>
      </c>
      <c r="K23" s="9">
        <v>0</v>
      </c>
      <c r="L23" s="9">
        <f t="shared" si="1"/>
        <v>216</v>
      </c>
      <c r="M23" s="9">
        <f t="shared" si="2"/>
        <v>0</v>
      </c>
      <c r="N23" s="9">
        <f t="shared" si="2"/>
        <v>34</v>
      </c>
      <c r="O23" s="9">
        <f t="shared" si="2"/>
        <v>182</v>
      </c>
      <c r="P23" s="9">
        <f t="shared" si="2"/>
        <v>0</v>
      </c>
      <c r="Q23" s="9">
        <v>34</v>
      </c>
      <c r="R23" s="9">
        <v>0</v>
      </c>
      <c r="S23" s="9">
        <v>34</v>
      </c>
      <c r="T23" s="9">
        <v>0</v>
      </c>
      <c r="U23" s="9">
        <v>0</v>
      </c>
      <c r="V23" s="9">
        <v>182</v>
      </c>
      <c r="W23" s="9">
        <v>0</v>
      </c>
      <c r="X23" s="9">
        <v>0</v>
      </c>
      <c r="Y23" s="9">
        <v>182</v>
      </c>
      <c r="Z23" s="9">
        <v>0</v>
      </c>
    </row>
    <row r="24" spans="1:26" ht="27.75" customHeight="1" x14ac:dyDescent="0.45">
      <c r="A24" s="47">
        <v>20</v>
      </c>
      <c r="B24" s="26" t="s">
        <v>23</v>
      </c>
      <c r="C24" s="26" t="s">
        <v>36</v>
      </c>
      <c r="D24" s="26" t="s">
        <v>35</v>
      </c>
      <c r="E24" s="26">
        <v>37</v>
      </c>
      <c r="F24" s="26">
        <v>0</v>
      </c>
      <c r="G24" s="26">
        <v>0</v>
      </c>
      <c r="H24" s="26">
        <v>37</v>
      </c>
      <c r="I24" s="26">
        <v>0</v>
      </c>
      <c r="J24" s="26">
        <v>0</v>
      </c>
      <c r="K24" s="26">
        <v>0</v>
      </c>
      <c r="L24" s="1">
        <f t="shared" si="1"/>
        <v>37</v>
      </c>
      <c r="M24" s="26">
        <f t="shared" si="2"/>
        <v>0</v>
      </c>
      <c r="N24" s="26">
        <f t="shared" si="2"/>
        <v>37</v>
      </c>
      <c r="O24" s="26">
        <f t="shared" si="2"/>
        <v>0</v>
      </c>
      <c r="P24" s="26">
        <f t="shared" si="2"/>
        <v>0</v>
      </c>
      <c r="Q24" s="1">
        <v>37</v>
      </c>
      <c r="R24" s="26">
        <v>0</v>
      </c>
      <c r="S24" s="26">
        <v>37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</row>
    <row r="25" spans="1:26" s="27" customFormat="1" ht="27.75" customHeight="1" x14ac:dyDescent="0.45">
      <c r="A25" s="8">
        <v>21</v>
      </c>
      <c r="B25" s="9" t="s">
        <v>23</v>
      </c>
      <c r="C25" s="9" t="s">
        <v>36</v>
      </c>
      <c r="D25" s="9" t="s">
        <v>37</v>
      </c>
      <c r="E25" s="9">
        <v>555</v>
      </c>
      <c r="F25" s="9">
        <v>79</v>
      </c>
      <c r="G25" s="9">
        <v>428</v>
      </c>
      <c r="H25" s="9">
        <v>0</v>
      </c>
      <c r="I25" s="9">
        <v>0</v>
      </c>
      <c r="J25" s="9">
        <v>48</v>
      </c>
      <c r="K25" s="9">
        <v>0</v>
      </c>
      <c r="L25" s="9">
        <f t="shared" si="1"/>
        <v>507</v>
      </c>
      <c r="M25" s="9">
        <f t="shared" si="2"/>
        <v>79</v>
      </c>
      <c r="N25" s="9">
        <f t="shared" si="2"/>
        <v>428</v>
      </c>
      <c r="O25" s="9">
        <f t="shared" si="2"/>
        <v>0</v>
      </c>
      <c r="P25" s="9">
        <f t="shared" si="2"/>
        <v>0</v>
      </c>
      <c r="Q25" s="9">
        <v>507</v>
      </c>
      <c r="R25" s="9">
        <v>79</v>
      </c>
      <c r="S25" s="9">
        <v>428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</row>
    <row r="26" spans="1:26" ht="27.75" customHeight="1" x14ac:dyDescent="0.45">
      <c r="A26" s="47">
        <v>22</v>
      </c>
      <c r="B26" s="26" t="s">
        <v>23</v>
      </c>
      <c r="C26" s="26" t="s">
        <v>36</v>
      </c>
      <c r="D26" s="26" t="s">
        <v>38</v>
      </c>
      <c r="E26" s="26">
        <v>140</v>
      </c>
      <c r="F26" s="26">
        <v>0</v>
      </c>
      <c r="G26" s="26">
        <v>0</v>
      </c>
      <c r="H26" s="26">
        <v>40</v>
      </c>
      <c r="I26" s="26">
        <v>100</v>
      </c>
      <c r="J26" s="26">
        <v>0</v>
      </c>
      <c r="K26" s="26">
        <v>0</v>
      </c>
      <c r="L26" s="1">
        <f t="shared" si="1"/>
        <v>140</v>
      </c>
      <c r="M26" s="26">
        <f t="shared" si="2"/>
        <v>0</v>
      </c>
      <c r="N26" s="26">
        <f t="shared" si="2"/>
        <v>0</v>
      </c>
      <c r="O26" s="26">
        <f t="shared" si="2"/>
        <v>40</v>
      </c>
      <c r="P26" s="26">
        <f t="shared" si="2"/>
        <v>100</v>
      </c>
      <c r="Q26" s="1">
        <v>20</v>
      </c>
      <c r="R26" s="26">
        <v>0</v>
      </c>
      <c r="S26" s="26">
        <v>0</v>
      </c>
      <c r="T26" s="26">
        <v>0</v>
      </c>
      <c r="U26" s="26">
        <v>20</v>
      </c>
      <c r="V26" s="26">
        <v>120</v>
      </c>
      <c r="W26" s="26">
        <v>0</v>
      </c>
      <c r="X26" s="26">
        <v>0</v>
      </c>
      <c r="Y26" s="26">
        <v>40</v>
      </c>
      <c r="Z26" s="26">
        <v>80</v>
      </c>
    </row>
    <row r="27" spans="1:26" s="27" customFormat="1" ht="27.75" customHeight="1" x14ac:dyDescent="0.45">
      <c r="A27" s="8">
        <v>23</v>
      </c>
      <c r="B27" s="9" t="s">
        <v>23</v>
      </c>
      <c r="C27" s="9" t="s">
        <v>40</v>
      </c>
      <c r="D27" s="9" t="s">
        <v>39</v>
      </c>
      <c r="E27" s="9">
        <v>104</v>
      </c>
      <c r="F27" s="9">
        <v>0</v>
      </c>
      <c r="G27" s="9">
        <v>0</v>
      </c>
      <c r="H27" s="9">
        <v>64</v>
      </c>
      <c r="I27" s="9">
        <v>40</v>
      </c>
      <c r="J27" s="9">
        <v>0</v>
      </c>
      <c r="K27" s="9">
        <v>0</v>
      </c>
      <c r="L27" s="9">
        <f t="shared" si="1"/>
        <v>104</v>
      </c>
      <c r="M27" s="9">
        <f t="shared" si="2"/>
        <v>0</v>
      </c>
      <c r="N27" s="9">
        <f t="shared" si="2"/>
        <v>0</v>
      </c>
      <c r="O27" s="9">
        <f t="shared" si="2"/>
        <v>64</v>
      </c>
      <c r="P27" s="9">
        <f t="shared" si="2"/>
        <v>40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104</v>
      </c>
      <c r="W27" s="9">
        <v>0</v>
      </c>
      <c r="X27" s="9">
        <v>0</v>
      </c>
      <c r="Y27" s="9">
        <v>64</v>
      </c>
      <c r="Z27" s="9">
        <v>40</v>
      </c>
    </row>
    <row r="28" spans="1:26" ht="27.75" customHeight="1" x14ac:dyDescent="0.45">
      <c r="A28" s="47">
        <v>24</v>
      </c>
      <c r="B28" s="26" t="s">
        <v>23</v>
      </c>
      <c r="C28" s="26" t="s">
        <v>42</v>
      </c>
      <c r="D28" s="26" t="s">
        <v>41</v>
      </c>
      <c r="E28" s="26">
        <v>90</v>
      </c>
      <c r="F28" s="26">
        <v>0</v>
      </c>
      <c r="G28" s="26">
        <v>0</v>
      </c>
      <c r="H28" s="26">
        <v>0</v>
      </c>
      <c r="I28" s="26">
        <v>90</v>
      </c>
      <c r="J28" s="26">
        <v>0</v>
      </c>
      <c r="K28" s="26">
        <v>0</v>
      </c>
      <c r="L28" s="1">
        <f t="shared" si="1"/>
        <v>90</v>
      </c>
      <c r="M28" s="26">
        <f t="shared" si="2"/>
        <v>0</v>
      </c>
      <c r="N28" s="26">
        <f t="shared" si="2"/>
        <v>0</v>
      </c>
      <c r="O28" s="26">
        <f t="shared" si="2"/>
        <v>0</v>
      </c>
      <c r="P28" s="26">
        <f t="shared" si="2"/>
        <v>90</v>
      </c>
      <c r="Q28" s="1">
        <v>90</v>
      </c>
      <c r="R28" s="26">
        <v>0</v>
      </c>
      <c r="S28" s="26">
        <v>0</v>
      </c>
      <c r="T28" s="26">
        <v>0</v>
      </c>
      <c r="U28" s="26">
        <v>90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</row>
    <row r="29" spans="1:26" s="27" customFormat="1" ht="27.75" customHeight="1" x14ac:dyDescent="0.45">
      <c r="A29" s="8">
        <v>25</v>
      </c>
      <c r="B29" s="9" t="s">
        <v>23</v>
      </c>
      <c r="C29" s="9" t="s">
        <v>44</v>
      </c>
      <c r="D29" s="9" t="s">
        <v>43</v>
      </c>
      <c r="E29" s="9">
        <v>122</v>
      </c>
      <c r="F29" s="9">
        <v>0</v>
      </c>
      <c r="G29" s="9">
        <v>40</v>
      </c>
      <c r="H29" s="9">
        <v>0</v>
      </c>
      <c r="I29" s="9">
        <v>82</v>
      </c>
      <c r="J29" s="9">
        <v>0</v>
      </c>
      <c r="K29" s="9">
        <v>0</v>
      </c>
      <c r="L29" s="9">
        <f t="shared" si="1"/>
        <v>122</v>
      </c>
      <c r="M29" s="9">
        <f t="shared" si="2"/>
        <v>0</v>
      </c>
      <c r="N29" s="9">
        <f t="shared" si="2"/>
        <v>40</v>
      </c>
      <c r="O29" s="9">
        <f t="shared" si="2"/>
        <v>0</v>
      </c>
      <c r="P29" s="9">
        <f t="shared" si="2"/>
        <v>82</v>
      </c>
      <c r="Q29" s="9">
        <v>40</v>
      </c>
      <c r="R29" s="9">
        <v>0</v>
      </c>
      <c r="S29" s="9">
        <v>40</v>
      </c>
      <c r="T29" s="9">
        <v>0</v>
      </c>
      <c r="U29" s="9">
        <v>0</v>
      </c>
      <c r="V29" s="9">
        <v>82</v>
      </c>
      <c r="W29" s="9">
        <v>0</v>
      </c>
      <c r="X29" s="9">
        <v>0</v>
      </c>
      <c r="Y29" s="9">
        <v>0</v>
      </c>
      <c r="Z29" s="9">
        <v>82</v>
      </c>
    </row>
    <row r="30" spans="1:26" ht="27.75" customHeight="1" x14ac:dyDescent="0.45">
      <c r="A30" s="47">
        <v>26</v>
      </c>
      <c r="B30" s="26" t="s">
        <v>23</v>
      </c>
      <c r="C30" s="26" t="s">
        <v>46</v>
      </c>
      <c r="D30" s="26" t="s">
        <v>45</v>
      </c>
      <c r="E30" s="26">
        <v>54</v>
      </c>
      <c r="F30" s="26">
        <v>0</v>
      </c>
      <c r="G30" s="26">
        <v>0</v>
      </c>
      <c r="H30" s="26">
        <v>0</v>
      </c>
      <c r="I30" s="26">
        <v>54</v>
      </c>
      <c r="J30" s="26">
        <v>0</v>
      </c>
      <c r="K30" s="26">
        <v>0</v>
      </c>
      <c r="L30" s="1">
        <f t="shared" si="1"/>
        <v>54</v>
      </c>
      <c r="M30" s="26">
        <f t="shared" si="2"/>
        <v>0</v>
      </c>
      <c r="N30" s="26">
        <f t="shared" si="2"/>
        <v>0</v>
      </c>
      <c r="O30" s="26">
        <f t="shared" si="2"/>
        <v>54</v>
      </c>
      <c r="P30" s="26">
        <f t="shared" si="2"/>
        <v>0</v>
      </c>
      <c r="Q30" s="1">
        <v>8</v>
      </c>
      <c r="R30" s="26">
        <v>0</v>
      </c>
      <c r="S30" s="26">
        <v>0</v>
      </c>
      <c r="T30" s="26">
        <v>8</v>
      </c>
      <c r="U30" s="26">
        <v>0</v>
      </c>
      <c r="V30" s="26">
        <v>46</v>
      </c>
      <c r="W30" s="26">
        <v>0</v>
      </c>
      <c r="X30" s="26">
        <v>0</v>
      </c>
      <c r="Y30" s="26">
        <v>46</v>
      </c>
      <c r="Z30" s="26">
        <v>0</v>
      </c>
    </row>
    <row r="31" spans="1:26" s="27" customFormat="1" ht="27.75" customHeight="1" x14ac:dyDescent="0.45">
      <c r="A31" s="8">
        <v>27</v>
      </c>
      <c r="B31" s="9" t="s">
        <v>23</v>
      </c>
      <c r="C31" s="9" t="s">
        <v>46</v>
      </c>
      <c r="D31" s="9" t="s">
        <v>47</v>
      </c>
      <c r="E31" s="9">
        <v>120</v>
      </c>
      <c r="F31" s="9">
        <v>0</v>
      </c>
      <c r="G31" s="9">
        <v>0</v>
      </c>
      <c r="H31" s="9">
        <v>0</v>
      </c>
      <c r="I31" s="9">
        <v>120</v>
      </c>
      <c r="J31" s="9">
        <v>0</v>
      </c>
      <c r="K31" s="9">
        <v>0</v>
      </c>
      <c r="L31" s="9">
        <f t="shared" si="1"/>
        <v>120</v>
      </c>
      <c r="M31" s="9">
        <f t="shared" si="2"/>
        <v>0</v>
      </c>
      <c r="N31" s="9">
        <f t="shared" si="2"/>
        <v>0</v>
      </c>
      <c r="O31" s="9">
        <f t="shared" si="2"/>
        <v>0</v>
      </c>
      <c r="P31" s="9">
        <f t="shared" si="2"/>
        <v>120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120</v>
      </c>
      <c r="W31" s="9">
        <v>0</v>
      </c>
      <c r="X31" s="9">
        <v>0</v>
      </c>
      <c r="Y31" s="9">
        <v>0</v>
      </c>
      <c r="Z31" s="9">
        <v>120</v>
      </c>
    </row>
    <row r="32" spans="1:26" ht="27.75" customHeight="1" x14ac:dyDescent="0.45">
      <c r="A32" s="47">
        <v>28</v>
      </c>
      <c r="B32" s="26" t="s">
        <v>23</v>
      </c>
      <c r="C32" s="26" t="s">
        <v>49</v>
      </c>
      <c r="D32" s="26" t="s">
        <v>48</v>
      </c>
      <c r="E32" s="26">
        <v>408</v>
      </c>
      <c r="F32" s="26">
        <v>109</v>
      </c>
      <c r="G32" s="26">
        <v>299</v>
      </c>
      <c r="H32" s="26">
        <v>0</v>
      </c>
      <c r="I32" s="26">
        <v>0</v>
      </c>
      <c r="J32" s="26">
        <v>0</v>
      </c>
      <c r="K32" s="26">
        <v>0</v>
      </c>
      <c r="L32" s="1">
        <f t="shared" si="1"/>
        <v>408</v>
      </c>
      <c r="M32" s="26">
        <f t="shared" si="2"/>
        <v>113</v>
      </c>
      <c r="N32" s="26">
        <f t="shared" si="2"/>
        <v>295</v>
      </c>
      <c r="O32" s="26">
        <f t="shared" si="2"/>
        <v>0</v>
      </c>
      <c r="P32" s="26">
        <f t="shared" si="2"/>
        <v>0</v>
      </c>
      <c r="Q32" s="1">
        <v>408</v>
      </c>
      <c r="R32" s="26">
        <v>113</v>
      </c>
      <c r="S32" s="26">
        <v>295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</row>
    <row r="33" spans="1:26" s="27" customFormat="1" ht="27.75" customHeight="1" x14ac:dyDescent="0.45">
      <c r="A33" s="8">
        <v>29</v>
      </c>
      <c r="B33" s="9" t="s">
        <v>23</v>
      </c>
      <c r="C33" s="9" t="s">
        <v>49</v>
      </c>
      <c r="D33" s="9" t="s">
        <v>50</v>
      </c>
      <c r="E33" s="9">
        <v>141</v>
      </c>
      <c r="F33" s="9">
        <v>0</v>
      </c>
      <c r="G33" s="9">
        <v>0</v>
      </c>
      <c r="H33" s="9">
        <v>87</v>
      </c>
      <c r="I33" s="9">
        <v>54</v>
      </c>
      <c r="J33" s="9">
        <v>0</v>
      </c>
      <c r="K33" s="9">
        <v>0</v>
      </c>
      <c r="L33" s="9">
        <f t="shared" si="1"/>
        <v>141</v>
      </c>
      <c r="M33" s="9">
        <f t="shared" si="2"/>
        <v>0</v>
      </c>
      <c r="N33" s="9">
        <f t="shared" si="2"/>
        <v>0</v>
      </c>
      <c r="O33" s="9">
        <f t="shared" si="2"/>
        <v>87</v>
      </c>
      <c r="P33" s="9">
        <f t="shared" si="2"/>
        <v>54</v>
      </c>
      <c r="Q33" s="9">
        <v>54</v>
      </c>
      <c r="R33" s="9">
        <v>0</v>
      </c>
      <c r="S33" s="9">
        <v>0</v>
      </c>
      <c r="T33" s="9">
        <v>0</v>
      </c>
      <c r="U33" s="9">
        <v>54</v>
      </c>
      <c r="V33" s="9">
        <v>87</v>
      </c>
      <c r="W33" s="9">
        <v>0</v>
      </c>
      <c r="X33" s="9">
        <v>0</v>
      </c>
      <c r="Y33" s="9">
        <v>87</v>
      </c>
      <c r="Z33" s="9">
        <v>0</v>
      </c>
    </row>
    <row r="34" spans="1:26" ht="27.75" customHeight="1" x14ac:dyDescent="0.45">
      <c r="A34" s="47">
        <v>30</v>
      </c>
      <c r="B34" s="26" t="s">
        <v>23</v>
      </c>
      <c r="C34" s="26" t="s">
        <v>49</v>
      </c>
      <c r="D34" s="26" t="s">
        <v>51</v>
      </c>
      <c r="E34" s="26">
        <v>220</v>
      </c>
      <c r="F34" s="26">
        <v>0</v>
      </c>
      <c r="G34" s="26">
        <v>0</v>
      </c>
      <c r="H34" s="26">
        <v>0</v>
      </c>
      <c r="I34" s="26">
        <v>220</v>
      </c>
      <c r="J34" s="26">
        <v>0</v>
      </c>
      <c r="K34" s="26">
        <v>0</v>
      </c>
      <c r="L34" s="1">
        <f t="shared" si="1"/>
        <v>220</v>
      </c>
      <c r="M34" s="26">
        <f t="shared" si="2"/>
        <v>0</v>
      </c>
      <c r="N34" s="26">
        <f t="shared" si="2"/>
        <v>0</v>
      </c>
      <c r="O34" s="26">
        <f t="shared" si="2"/>
        <v>0</v>
      </c>
      <c r="P34" s="26">
        <f t="shared" si="2"/>
        <v>220</v>
      </c>
      <c r="Q34" s="1">
        <v>0</v>
      </c>
      <c r="R34" s="26">
        <v>0</v>
      </c>
      <c r="S34" s="26">
        <v>0</v>
      </c>
      <c r="T34" s="26">
        <v>0</v>
      </c>
      <c r="U34" s="26">
        <v>0</v>
      </c>
      <c r="V34" s="26">
        <v>220</v>
      </c>
      <c r="W34" s="26">
        <v>0</v>
      </c>
      <c r="X34" s="26">
        <v>0</v>
      </c>
      <c r="Y34" s="26">
        <v>0</v>
      </c>
      <c r="Z34" s="26">
        <v>220</v>
      </c>
    </row>
    <row r="35" spans="1:26" s="27" customFormat="1" ht="27.75" customHeight="1" x14ac:dyDescent="0.45">
      <c r="A35" s="8">
        <v>31</v>
      </c>
      <c r="B35" s="9" t="s">
        <v>23</v>
      </c>
      <c r="C35" s="9" t="s">
        <v>53</v>
      </c>
      <c r="D35" s="9" t="s">
        <v>52</v>
      </c>
      <c r="E35" s="9">
        <v>62</v>
      </c>
      <c r="F35" s="9">
        <v>0</v>
      </c>
      <c r="G35" s="9">
        <v>62</v>
      </c>
      <c r="H35" s="9">
        <v>0</v>
      </c>
      <c r="I35" s="9">
        <v>0</v>
      </c>
      <c r="J35" s="9">
        <v>0</v>
      </c>
      <c r="K35" s="9">
        <v>0</v>
      </c>
      <c r="L35" s="9">
        <f t="shared" si="1"/>
        <v>62</v>
      </c>
      <c r="M35" s="9">
        <f t="shared" si="2"/>
        <v>0</v>
      </c>
      <c r="N35" s="9">
        <f t="shared" si="2"/>
        <v>62</v>
      </c>
      <c r="O35" s="9">
        <f t="shared" si="2"/>
        <v>0</v>
      </c>
      <c r="P35" s="9">
        <f t="shared" si="2"/>
        <v>0</v>
      </c>
      <c r="Q35" s="9">
        <v>62</v>
      </c>
      <c r="R35" s="9">
        <v>0</v>
      </c>
      <c r="S35" s="9">
        <v>62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</row>
    <row r="36" spans="1:26" ht="27.75" customHeight="1" x14ac:dyDescent="0.45">
      <c r="A36" s="47">
        <v>32</v>
      </c>
      <c r="B36" s="26" t="s">
        <v>23</v>
      </c>
      <c r="C36" s="26" t="s">
        <v>53</v>
      </c>
      <c r="D36" s="26" t="s">
        <v>54</v>
      </c>
      <c r="E36" s="26">
        <v>308</v>
      </c>
      <c r="F36" s="26">
        <v>20</v>
      </c>
      <c r="G36" s="26">
        <v>288</v>
      </c>
      <c r="H36" s="26">
        <v>0</v>
      </c>
      <c r="I36" s="26">
        <v>0</v>
      </c>
      <c r="J36" s="26">
        <v>0</v>
      </c>
      <c r="K36" s="26">
        <v>0</v>
      </c>
      <c r="L36" s="1">
        <f t="shared" si="1"/>
        <v>308</v>
      </c>
      <c r="M36" s="26">
        <f t="shared" si="2"/>
        <v>20</v>
      </c>
      <c r="N36" s="26">
        <f t="shared" si="2"/>
        <v>288</v>
      </c>
      <c r="O36" s="26">
        <f t="shared" si="2"/>
        <v>0</v>
      </c>
      <c r="P36" s="26">
        <f t="shared" si="2"/>
        <v>0</v>
      </c>
      <c r="Q36" s="1">
        <v>308</v>
      </c>
      <c r="R36" s="26">
        <v>20</v>
      </c>
      <c r="S36" s="26">
        <v>288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</row>
    <row r="37" spans="1:26" ht="27.75" customHeight="1" x14ac:dyDescent="0.45">
      <c r="A37" s="8">
        <v>33</v>
      </c>
      <c r="B37" s="9" t="s">
        <v>171</v>
      </c>
      <c r="C37" s="9" t="s">
        <v>174</v>
      </c>
      <c r="D37" s="9" t="s">
        <v>172</v>
      </c>
      <c r="E37" s="9">
        <v>617</v>
      </c>
      <c r="F37" s="9">
        <v>617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f t="shared" si="1"/>
        <v>617</v>
      </c>
      <c r="M37" s="9">
        <f t="shared" si="2"/>
        <v>617</v>
      </c>
      <c r="N37" s="9">
        <f t="shared" si="2"/>
        <v>0</v>
      </c>
      <c r="O37" s="9">
        <f t="shared" si="2"/>
        <v>0</v>
      </c>
      <c r="P37" s="9">
        <f t="shared" si="2"/>
        <v>0</v>
      </c>
      <c r="Q37" s="9">
        <v>617</v>
      </c>
      <c r="R37" s="9">
        <v>617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</row>
    <row r="38" spans="1:26" ht="27.75" customHeight="1" x14ac:dyDescent="0.45">
      <c r="A38" s="47">
        <v>34</v>
      </c>
      <c r="B38" s="26" t="s">
        <v>171</v>
      </c>
      <c r="C38" s="26" t="s">
        <v>175</v>
      </c>
      <c r="D38" s="26" t="s">
        <v>173</v>
      </c>
      <c r="E38" s="26">
        <v>94</v>
      </c>
      <c r="F38" s="26">
        <v>0</v>
      </c>
      <c r="G38" s="26">
        <v>0</v>
      </c>
      <c r="H38" s="26">
        <v>94</v>
      </c>
      <c r="I38" s="26">
        <v>0</v>
      </c>
      <c r="J38" s="26">
        <v>0</v>
      </c>
      <c r="K38" s="26">
        <v>0</v>
      </c>
      <c r="L38" s="1">
        <f t="shared" si="1"/>
        <v>94</v>
      </c>
      <c r="M38" s="26">
        <f t="shared" si="2"/>
        <v>0</v>
      </c>
      <c r="N38" s="26">
        <f t="shared" si="2"/>
        <v>0</v>
      </c>
      <c r="O38" s="26">
        <f t="shared" si="2"/>
        <v>94</v>
      </c>
      <c r="P38" s="26">
        <f t="shared" si="2"/>
        <v>0</v>
      </c>
      <c r="Q38" s="1">
        <v>94</v>
      </c>
      <c r="R38" s="26">
        <v>0</v>
      </c>
      <c r="S38" s="26">
        <v>0</v>
      </c>
      <c r="T38" s="26">
        <v>94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</row>
    <row r="39" spans="1:26" s="27" customFormat="1" ht="27.75" customHeight="1" x14ac:dyDescent="0.45">
      <c r="A39" s="8">
        <v>35</v>
      </c>
      <c r="B39" s="9" t="s">
        <v>23</v>
      </c>
      <c r="C39" s="9" t="s">
        <v>24</v>
      </c>
      <c r="D39" s="9" t="s">
        <v>111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f t="shared" si="1"/>
        <v>1</v>
      </c>
      <c r="M39" s="9">
        <f t="shared" si="2"/>
        <v>0</v>
      </c>
      <c r="N39" s="9">
        <f t="shared" si="2"/>
        <v>0</v>
      </c>
      <c r="O39" s="9">
        <f t="shared" si="2"/>
        <v>1</v>
      </c>
      <c r="P39" s="9">
        <f t="shared" si="2"/>
        <v>0</v>
      </c>
      <c r="Q39" s="9">
        <v>1</v>
      </c>
      <c r="R39" s="9">
        <v>0</v>
      </c>
      <c r="S39" s="9">
        <v>0</v>
      </c>
      <c r="T39" s="9">
        <v>1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</row>
    <row r="40" spans="1:26" s="27" customFormat="1" ht="27.75" customHeight="1" x14ac:dyDescent="0.45">
      <c r="A40" s="47">
        <v>36</v>
      </c>
      <c r="B40" s="26" t="s">
        <v>23</v>
      </c>
      <c r="C40" s="26" t="s">
        <v>28</v>
      </c>
      <c r="D40" s="26" t="s">
        <v>112</v>
      </c>
      <c r="E40" s="26">
        <v>14</v>
      </c>
      <c r="F40" s="26">
        <v>0</v>
      </c>
      <c r="G40" s="26">
        <v>14</v>
      </c>
      <c r="H40" s="26">
        <v>0</v>
      </c>
      <c r="I40" s="26">
        <v>0</v>
      </c>
      <c r="J40" s="26">
        <v>0</v>
      </c>
      <c r="K40" s="26">
        <v>0</v>
      </c>
      <c r="L40" s="1">
        <f t="shared" si="1"/>
        <v>14</v>
      </c>
      <c r="M40" s="26">
        <f t="shared" si="2"/>
        <v>0</v>
      </c>
      <c r="N40" s="26">
        <f t="shared" si="2"/>
        <v>14</v>
      </c>
      <c r="O40" s="26">
        <f t="shared" si="2"/>
        <v>0</v>
      </c>
      <c r="P40" s="26">
        <f t="shared" si="2"/>
        <v>0</v>
      </c>
      <c r="Q40" s="1">
        <v>14</v>
      </c>
      <c r="R40" s="26">
        <v>0</v>
      </c>
      <c r="S40" s="26">
        <v>14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</row>
    <row r="41" spans="1:26" s="27" customFormat="1" ht="27.75" customHeight="1" x14ac:dyDescent="0.45">
      <c r="A41" s="8">
        <v>37</v>
      </c>
      <c r="B41" s="9" t="s">
        <v>23</v>
      </c>
      <c r="C41" s="9" t="s">
        <v>28</v>
      </c>
      <c r="D41" s="9" t="s">
        <v>113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f t="shared" si="1"/>
        <v>1</v>
      </c>
      <c r="M41" s="9">
        <f t="shared" si="2"/>
        <v>0</v>
      </c>
      <c r="N41" s="9">
        <f t="shared" si="2"/>
        <v>0</v>
      </c>
      <c r="O41" s="9">
        <f t="shared" si="2"/>
        <v>1</v>
      </c>
      <c r="P41" s="9">
        <f t="shared" si="2"/>
        <v>0</v>
      </c>
      <c r="Q41" s="9">
        <v>1</v>
      </c>
      <c r="R41" s="9">
        <v>0</v>
      </c>
      <c r="S41" s="9">
        <v>0</v>
      </c>
      <c r="T41" s="9">
        <v>1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</row>
    <row r="42" spans="1:26" ht="27.75" customHeight="1" x14ac:dyDescent="0.45">
      <c r="A42" s="47">
        <v>38</v>
      </c>
      <c r="B42" s="26" t="s">
        <v>23</v>
      </c>
      <c r="C42" s="26" t="s">
        <v>28</v>
      </c>
      <c r="D42" s="26" t="s">
        <v>114</v>
      </c>
      <c r="E42" s="26">
        <v>5</v>
      </c>
      <c r="F42" s="26">
        <v>0</v>
      </c>
      <c r="G42" s="26">
        <v>5</v>
      </c>
      <c r="H42" s="26">
        <v>0</v>
      </c>
      <c r="I42" s="26">
        <v>0</v>
      </c>
      <c r="J42" s="26">
        <v>0</v>
      </c>
      <c r="K42" s="26">
        <v>0</v>
      </c>
      <c r="L42" s="1">
        <f t="shared" si="1"/>
        <v>5</v>
      </c>
      <c r="M42" s="26">
        <f t="shared" si="2"/>
        <v>0</v>
      </c>
      <c r="N42" s="26">
        <f t="shared" si="2"/>
        <v>5</v>
      </c>
      <c r="O42" s="26">
        <f t="shared" si="2"/>
        <v>0</v>
      </c>
      <c r="P42" s="26">
        <f t="shared" si="2"/>
        <v>0</v>
      </c>
      <c r="Q42" s="1">
        <v>5</v>
      </c>
      <c r="R42" s="26">
        <v>0</v>
      </c>
      <c r="S42" s="26">
        <v>5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</row>
    <row r="43" spans="1:26" s="27" customFormat="1" ht="27.75" customHeight="1" x14ac:dyDescent="0.45">
      <c r="A43" s="8">
        <v>39</v>
      </c>
      <c r="B43" s="9" t="s">
        <v>23</v>
      </c>
      <c r="C43" s="9" t="s">
        <v>28</v>
      </c>
      <c r="D43" s="9" t="s">
        <v>115</v>
      </c>
      <c r="E43" s="9">
        <v>19</v>
      </c>
      <c r="F43" s="9">
        <v>0</v>
      </c>
      <c r="G43" s="9">
        <v>0</v>
      </c>
      <c r="H43" s="9">
        <v>0</v>
      </c>
      <c r="I43" s="9">
        <v>0</v>
      </c>
      <c r="J43" s="9">
        <v>19</v>
      </c>
      <c r="K43" s="9">
        <v>0</v>
      </c>
      <c r="L43" s="9">
        <f t="shared" si="1"/>
        <v>0</v>
      </c>
      <c r="M43" s="9">
        <f t="shared" si="2"/>
        <v>0</v>
      </c>
      <c r="N43" s="9">
        <f t="shared" si="2"/>
        <v>0</v>
      </c>
      <c r="O43" s="9">
        <f t="shared" si="2"/>
        <v>0</v>
      </c>
      <c r="P43" s="9">
        <f t="shared" si="2"/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</row>
    <row r="44" spans="1:26" ht="27.75" customHeight="1" x14ac:dyDescent="0.45">
      <c r="A44" s="47">
        <v>40</v>
      </c>
      <c r="B44" s="26" t="s">
        <v>23</v>
      </c>
      <c r="C44" s="26" t="s">
        <v>28</v>
      </c>
      <c r="D44" s="26" t="s">
        <v>116</v>
      </c>
      <c r="E44" s="26">
        <v>9</v>
      </c>
      <c r="F44" s="26">
        <v>0</v>
      </c>
      <c r="G44" s="26">
        <v>9</v>
      </c>
      <c r="H44" s="26">
        <v>0</v>
      </c>
      <c r="I44" s="26">
        <v>0</v>
      </c>
      <c r="J44" s="26">
        <v>0</v>
      </c>
      <c r="K44" s="26">
        <v>0</v>
      </c>
      <c r="L44" s="1">
        <f t="shared" si="1"/>
        <v>9</v>
      </c>
      <c r="M44" s="26">
        <f t="shared" si="2"/>
        <v>0</v>
      </c>
      <c r="N44" s="26">
        <f t="shared" si="2"/>
        <v>9</v>
      </c>
      <c r="O44" s="26">
        <f t="shared" si="2"/>
        <v>0</v>
      </c>
      <c r="P44" s="26">
        <f t="shared" si="2"/>
        <v>0</v>
      </c>
      <c r="Q44" s="1">
        <v>9</v>
      </c>
      <c r="R44" s="26">
        <v>0</v>
      </c>
      <c r="S44" s="26">
        <v>9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</row>
    <row r="45" spans="1:26" s="27" customFormat="1" ht="27.75" customHeight="1" x14ac:dyDescent="0.45">
      <c r="A45" s="8">
        <v>41</v>
      </c>
      <c r="B45" s="9" t="s">
        <v>23</v>
      </c>
      <c r="C45" s="9" t="s">
        <v>28</v>
      </c>
      <c r="D45" s="9" t="s">
        <v>151</v>
      </c>
      <c r="E45" s="9">
        <v>19</v>
      </c>
      <c r="F45" s="9">
        <v>0</v>
      </c>
      <c r="G45" s="9">
        <v>0</v>
      </c>
      <c r="H45" s="9">
        <v>19</v>
      </c>
      <c r="I45" s="9">
        <v>0</v>
      </c>
      <c r="J45" s="9">
        <v>0</v>
      </c>
      <c r="K45" s="9">
        <v>0</v>
      </c>
      <c r="L45" s="9">
        <f t="shared" si="1"/>
        <v>19</v>
      </c>
      <c r="M45" s="9">
        <f t="shared" si="2"/>
        <v>0</v>
      </c>
      <c r="N45" s="9">
        <f t="shared" si="2"/>
        <v>0</v>
      </c>
      <c r="O45" s="9">
        <f t="shared" si="2"/>
        <v>19</v>
      </c>
      <c r="P45" s="9">
        <f t="shared" si="2"/>
        <v>0</v>
      </c>
      <c r="Q45" s="9">
        <v>19</v>
      </c>
      <c r="R45" s="9">
        <v>0</v>
      </c>
      <c r="S45" s="9">
        <v>0</v>
      </c>
      <c r="T45" s="9">
        <v>19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</row>
    <row r="46" spans="1:26" ht="27.75" customHeight="1" x14ac:dyDescent="0.45">
      <c r="A46" s="47">
        <v>42</v>
      </c>
      <c r="B46" s="26" t="s">
        <v>23</v>
      </c>
      <c r="C46" s="26" t="s">
        <v>46</v>
      </c>
      <c r="D46" s="26" t="s">
        <v>117</v>
      </c>
      <c r="E46" s="26">
        <v>19</v>
      </c>
      <c r="F46" s="26">
        <v>0</v>
      </c>
      <c r="G46" s="26">
        <v>19</v>
      </c>
      <c r="H46" s="26">
        <v>0</v>
      </c>
      <c r="I46" s="26">
        <v>0</v>
      </c>
      <c r="J46" s="26">
        <v>0</v>
      </c>
      <c r="K46" s="26">
        <v>0</v>
      </c>
      <c r="L46" s="1">
        <f t="shared" si="1"/>
        <v>2</v>
      </c>
      <c r="M46" s="26">
        <f t="shared" si="2"/>
        <v>0</v>
      </c>
      <c r="N46" s="26">
        <f t="shared" si="2"/>
        <v>2</v>
      </c>
      <c r="O46" s="26">
        <f t="shared" si="2"/>
        <v>0</v>
      </c>
      <c r="P46" s="26">
        <f t="shared" si="2"/>
        <v>0</v>
      </c>
      <c r="Q46" s="1">
        <v>2</v>
      </c>
      <c r="R46" s="26">
        <v>0</v>
      </c>
      <c r="S46" s="26">
        <v>2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</row>
    <row r="47" spans="1:26" s="27" customFormat="1" ht="27.75" customHeight="1" x14ac:dyDescent="0.45">
      <c r="A47" s="8">
        <v>43</v>
      </c>
      <c r="B47" s="9" t="s">
        <v>67</v>
      </c>
      <c r="C47" s="9" t="s">
        <v>68</v>
      </c>
      <c r="D47" s="9" t="s">
        <v>66</v>
      </c>
      <c r="E47" s="9">
        <v>121</v>
      </c>
      <c r="F47" s="9">
        <v>0</v>
      </c>
      <c r="G47" s="9">
        <v>0</v>
      </c>
      <c r="H47" s="9">
        <v>0</v>
      </c>
      <c r="I47" s="9">
        <v>121</v>
      </c>
      <c r="J47" s="9">
        <v>0</v>
      </c>
      <c r="K47" s="9">
        <v>0</v>
      </c>
      <c r="L47" s="9">
        <f t="shared" si="1"/>
        <v>121</v>
      </c>
      <c r="M47" s="9">
        <f t="shared" si="2"/>
        <v>0</v>
      </c>
      <c r="N47" s="9">
        <f t="shared" si="2"/>
        <v>0</v>
      </c>
      <c r="O47" s="9">
        <f t="shared" si="2"/>
        <v>0</v>
      </c>
      <c r="P47" s="9">
        <f t="shared" si="2"/>
        <v>121</v>
      </c>
      <c r="Q47" s="9">
        <v>39</v>
      </c>
      <c r="R47" s="9">
        <v>0</v>
      </c>
      <c r="S47" s="9">
        <v>0</v>
      </c>
      <c r="T47" s="9">
        <v>0</v>
      </c>
      <c r="U47" s="9">
        <v>39</v>
      </c>
      <c r="V47" s="9">
        <v>82</v>
      </c>
      <c r="W47" s="9">
        <v>0</v>
      </c>
      <c r="X47" s="9">
        <v>0</v>
      </c>
      <c r="Y47" s="9">
        <v>0</v>
      </c>
      <c r="Z47" s="9">
        <v>82</v>
      </c>
    </row>
    <row r="48" spans="1:26" ht="27.75" customHeight="1" x14ac:dyDescent="0.45">
      <c r="A48" s="47">
        <v>44</v>
      </c>
      <c r="B48" s="26" t="s">
        <v>67</v>
      </c>
      <c r="C48" s="26" t="s">
        <v>68</v>
      </c>
      <c r="D48" s="26" t="s">
        <v>69</v>
      </c>
      <c r="E48" s="26">
        <v>470</v>
      </c>
      <c r="F48" s="26">
        <v>23</v>
      </c>
      <c r="G48" s="26">
        <v>447</v>
      </c>
      <c r="H48" s="26">
        <v>0</v>
      </c>
      <c r="I48" s="26">
        <v>0</v>
      </c>
      <c r="J48" s="26">
        <v>0</v>
      </c>
      <c r="K48" s="26">
        <v>0</v>
      </c>
      <c r="L48" s="1">
        <f t="shared" si="1"/>
        <v>470</v>
      </c>
      <c r="M48" s="26">
        <f t="shared" si="2"/>
        <v>46</v>
      </c>
      <c r="N48" s="26">
        <f t="shared" si="2"/>
        <v>424</v>
      </c>
      <c r="O48" s="26">
        <f t="shared" si="2"/>
        <v>0</v>
      </c>
      <c r="P48" s="26">
        <f t="shared" si="2"/>
        <v>0</v>
      </c>
      <c r="Q48" s="1">
        <v>470</v>
      </c>
      <c r="R48" s="26">
        <v>46</v>
      </c>
      <c r="S48" s="26">
        <v>424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</row>
    <row r="49" spans="1:26" s="27" customFormat="1" ht="27.75" customHeight="1" x14ac:dyDescent="0.45">
      <c r="A49" s="8">
        <v>45</v>
      </c>
      <c r="B49" s="9" t="s">
        <v>67</v>
      </c>
      <c r="C49" s="9" t="s">
        <v>68</v>
      </c>
      <c r="D49" s="9" t="s">
        <v>70</v>
      </c>
      <c r="E49" s="9">
        <v>224</v>
      </c>
      <c r="F49" s="9">
        <v>0</v>
      </c>
      <c r="G49" s="9">
        <v>49</v>
      </c>
      <c r="H49" s="9">
        <v>115</v>
      </c>
      <c r="I49" s="9">
        <v>60</v>
      </c>
      <c r="J49" s="9">
        <v>0</v>
      </c>
      <c r="K49" s="9">
        <v>0</v>
      </c>
      <c r="L49" s="9">
        <f t="shared" si="1"/>
        <v>224</v>
      </c>
      <c r="M49" s="9">
        <f t="shared" si="2"/>
        <v>0</v>
      </c>
      <c r="N49" s="9">
        <f t="shared" si="2"/>
        <v>49</v>
      </c>
      <c r="O49" s="9">
        <f t="shared" si="2"/>
        <v>115</v>
      </c>
      <c r="P49" s="9">
        <f t="shared" si="2"/>
        <v>60</v>
      </c>
      <c r="Q49" s="9">
        <v>109</v>
      </c>
      <c r="R49" s="9">
        <v>0</v>
      </c>
      <c r="S49" s="9">
        <v>49</v>
      </c>
      <c r="T49" s="9">
        <v>0</v>
      </c>
      <c r="U49" s="9">
        <v>60</v>
      </c>
      <c r="V49" s="9">
        <v>115</v>
      </c>
      <c r="W49" s="9">
        <v>0</v>
      </c>
      <c r="X49" s="9">
        <v>0</v>
      </c>
      <c r="Y49" s="9">
        <v>115</v>
      </c>
      <c r="Z49" s="9">
        <v>0</v>
      </c>
    </row>
    <row r="50" spans="1:26" ht="27.75" customHeight="1" x14ac:dyDescent="0.45">
      <c r="A50" s="47">
        <v>46</v>
      </c>
      <c r="B50" s="26" t="s">
        <v>67</v>
      </c>
      <c r="C50" s="26" t="s">
        <v>68</v>
      </c>
      <c r="D50" s="26" t="s">
        <v>163</v>
      </c>
      <c r="E50" s="26">
        <v>132</v>
      </c>
      <c r="F50" s="26">
        <v>0</v>
      </c>
      <c r="G50" s="26">
        <v>23</v>
      </c>
      <c r="H50" s="26">
        <v>54</v>
      </c>
      <c r="I50" s="26">
        <v>55</v>
      </c>
      <c r="J50" s="26">
        <v>0</v>
      </c>
      <c r="K50" s="26">
        <v>0</v>
      </c>
      <c r="L50" s="1">
        <f t="shared" si="1"/>
        <v>124</v>
      </c>
      <c r="M50" s="26">
        <f t="shared" si="2"/>
        <v>0</v>
      </c>
      <c r="N50" s="26">
        <f t="shared" si="2"/>
        <v>23</v>
      </c>
      <c r="O50" s="26">
        <f t="shared" si="2"/>
        <v>51</v>
      </c>
      <c r="P50" s="26">
        <f t="shared" si="2"/>
        <v>50</v>
      </c>
      <c r="Q50" s="1">
        <v>23</v>
      </c>
      <c r="R50" s="26">
        <v>0</v>
      </c>
      <c r="S50" s="26">
        <v>23</v>
      </c>
      <c r="T50" s="26">
        <v>0</v>
      </c>
      <c r="U50" s="26">
        <v>0</v>
      </c>
      <c r="V50" s="26">
        <v>101</v>
      </c>
      <c r="W50" s="26">
        <v>0</v>
      </c>
      <c r="X50" s="26">
        <v>0</v>
      </c>
      <c r="Y50" s="26">
        <v>51</v>
      </c>
      <c r="Z50" s="26">
        <v>50</v>
      </c>
    </row>
    <row r="51" spans="1:26" s="27" customFormat="1" ht="27.75" customHeight="1" x14ac:dyDescent="0.45">
      <c r="A51" s="8">
        <v>47</v>
      </c>
      <c r="B51" s="9" t="s">
        <v>67</v>
      </c>
      <c r="C51" s="9" t="s">
        <v>68</v>
      </c>
      <c r="D51" s="9" t="s">
        <v>71</v>
      </c>
      <c r="E51" s="9">
        <v>280</v>
      </c>
      <c r="F51" s="9">
        <v>12</v>
      </c>
      <c r="G51" s="9">
        <v>268</v>
      </c>
      <c r="H51" s="9">
        <v>0</v>
      </c>
      <c r="I51" s="9">
        <v>0</v>
      </c>
      <c r="J51" s="9">
        <v>0</v>
      </c>
      <c r="K51" s="9">
        <v>0</v>
      </c>
      <c r="L51" s="9">
        <f t="shared" si="1"/>
        <v>280</v>
      </c>
      <c r="M51" s="9">
        <f t="shared" si="2"/>
        <v>12</v>
      </c>
      <c r="N51" s="9">
        <f t="shared" si="2"/>
        <v>268</v>
      </c>
      <c r="O51" s="9">
        <f t="shared" si="2"/>
        <v>0</v>
      </c>
      <c r="P51" s="9">
        <f t="shared" si="2"/>
        <v>0</v>
      </c>
      <c r="Q51" s="9">
        <v>280</v>
      </c>
      <c r="R51" s="9">
        <v>12</v>
      </c>
      <c r="S51" s="9">
        <v>268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</row>
    <row r="52" spans="1:26" ht="27.75" customHeight="1" x14ac:dyDescent="0.45">
      <c r="A52" s="47">
        <v>48</v>
      </c>
      <c r="B52" s="26" t="s">
        <v>67</v>
      </c>
      <c r="C52" s="26" t="s">
        <v>68</v>
      </c>
      <c r="D52" s="26" t="s">
        <v>72</v>
      </c>
      <c r="E52" s="26">
        <v>35</v>
      </c>
      <c r="F52" s="26">
        <v>0</v>
      </c>
      <c r="G52" s="26">
        <v>35</v>
      </c>
      <c r="H52" s="26">
        <v>0</v>
      </c>
      <c r="I52" s="26">
        <v>0</v>
      </c>
      <c r="J52" s="26">
        <v>0</v>
      </c>
      <c r="K52" s="26">
        <v>0</v>
      </c>
      <c r="L52" s="1">
        <f t="shared" si="1"/>
        <v>35</v>
      </c>
      <c r="M52" s="26">
        <f t="shared" si="2"/>
        <v>0</v>
      </c>
      <c r="N52" s="26">
        <f t="shared" si="2"/>
        <v>35</v>
      </c>
      <c r="O52" s="26">
        <f t="shared" si="2"/>
        <v>0</v>
      </c>
      <c r="P52" s="26">
        <f t="shared" si="2"/>
        <v>0</v>
      </c>
      <c r="Q52" s="1">
        <v>35</v>
      </c>
      <c r="R52" s="26">
        <v>0</v>
      </c>
      <c r="S52" s="26">
        <v>35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</row>
    <row r="53" spans="1:26" s="27" customFormat="1" ht="27.75" customHeight="1" x14ac:dyDescent="0.45">
      <c r="A53" s="8">
        <v>49</v>
      </c>
      <c r="B53" s="9" t="s">
        <v>67</v>
      </c>
      <c r="C53" s="9" t="s">
        <v>68</v>
      </c>
      <c r="D53" s="9" t="s">
        <v>170</v>
      </c>
      <c r="E53" s="9">
        <v>94</v>
      </c>
      <c r="F53" s="9">
        <v>0</v>
      </c>
      <c r="G53" s="9">
        <v>0</v>
      </c>
      <c r="H53" s="9">
        <v>0</v>
      </c>
      <c r="I53" s="9">
        <v>94</v>
      </c>
      <c r="J53" s="9">
        <v>0</v>
      </c>
      <c r="K53" s="9">
        <v>0</v>
      </c>
      <c r="L53" s="9">
        <f t="shared" si="1"/>
        <v>94</v>
      </c>
      <c r="M53" s="9">
        <f t="shared" si="2"/>
        <v>0</v>
      </c>
      <c r="N53" s="9">
        <f t="shared" si="2"/>
        <v>0</v>
      </c>
      <c r="O53" s="9">
        <f t="shared" si="2"/>
        <v>0</v>
      </c>
      <c r="P53" s="9">
        <f t="shared" si="2"/>
        <v>94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94</v>
      </c>
      <c r="W53" s="9">
        <v>0</v>
      </c>
      <c r="X53" s="9">
        <v>0</v>
      </c>
      <c r="Y53" s="9">
        <v>0</v>
      </c>
      <c r="Z53" s="9">
        <v>94</v>
      </c>
    </row>
    <row r="54" spans="1:26" ht="27.75" customHeight="1" x14ac:dyDescent="0.45">
      <c r="A54" s="47">
        <v>50</v>
      </c>
      <c r="B54" s="26" t="s">
        <v>67</v>
      </c>
      <c r="C54" s="26" t="s">
        <v>68</v>
      </c>
      <c r="D54" s="26" t="s">
        <v>73</v>
      </c>
      <c r="E54" s="26">
        <v>140</v>
      </c>
      <c r="F54" s="26">
        <v>0</v>
      </c>
      <c r="G54" s="26">
        <v>0</v>
      </c>
      <c r="H54" s="26">
        <v>0</v>
      </c>
      <c r="I54" s="26">
        <v>140</v>
      </c>
      <c r="J54" s="26">
        <v>0</v>
      </c>
      <c r="K54" s="26">
        <v>0</v>
      </c>
      <c r="L54" s="1">
        <f t="shared" si="1"/>
        <v>140</v>
      </c>
      <c r="M54" s="26">
        <f t="shared" si="2"/>
        <v>0</v>
      </c>
      <c r="N54" s="26">
        <f t="shared" si="2"/>
        <v>0</v>
      </c>
      <c r="O54" s="26">
        <f t="shared" si="2"/>
        <v>0</v>
      </c>
      <c r="P54" s="26">
        <f t="shared" si="2"/>
        <v>140</v>
      </c>
      <c r="Q54" s="1">
        <v>100</v>
      </c>
      <c r="R54" s="26">
        <v>0</v>
      </c>
      <c r="S54" s="26">
        <v>0</v>
      </c>
      <c r="T54" s="26">
        <v>0</v>
      </c>
      <c r="U54" s="26">
        <v>100</v>
      </c>
      <c r="V54" s="26">
        <v>40</v>
      </c>
      <c r="W54" s="26">
        <v>0</v>
      </c>
      <c r="X54" s="26">
        <v>0</v>
      </c>
      <c r="Y54" s="26">
        <v>0</v>
      </c>
      <c r="Z54" s="26">
        <v>40</v>
      </c>
    </row>
    <row r="55" spans="1:26" s="27" customFormat="1" ht="27.75" customHeight="1" x14ac:dyDescent="0.45">
      <c r="A55" s="8">
        <v>51</v>
      </c>
      <c r="B55" s="9" t="s">
        <v>67</v>
      </c>
      <c r="C55" s="9" t="s">
        <v>68</v>
      </c>
      <c r="D55" s="9" t="s">
        <v>74</v>
      </c>
      <c r="E55" s="9">
        <v>88</v>
      </c>
      <c r="F55" s="9">
        <v>0</v>
      </c>
      <c r="G55" s="9">
        <v>0</v>
      </c>
      <c r="H55" s="9">
        <v>0</v>
      </c>
      <c r="I55" s="9">
        <v>88</v>
      </c>
      <c r="J55" s="9">
        <v>0</v>
      </c>
      <c r="K55" s="9">
        <v>0</v>
      </c>
      <c r="L55" s="9">
        <f t="shared" si="1"/>
        <v>88</v>
      </c>
      <c r="M55" s="9">
        <f t="shared" si="2"/>
        <v>0</v>
      </c>
      <c r="N55" s="9">
        <f t="shared" si="2"/>
        <v>0</v>
      </c>
      <c r="O55" s="9">
        <f t="shared" si="2"/>
        <v>0</v>
      </c>
      <c r="P55" s="9">
        <f t="shared" si="2"/>
        <v>88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88</v>
      </c>
      <c r="W55" s="9">
        <v>0</v>
      </c>
      <c r="X55" s="9">
        <v>0</v>
      </c>
      <c r="Y55" s="9">
        <v>0</v>
      </c>
      <c r="Z55" s="9">
        <v>88</v>
      </c>
    </row>
    <row r="56" spans="1:26" ht="27.75" customHeight="1" x14ac:dyDescent="0.45">
      <c r="A56" s="47">
        <v>52</v>
      </c>
      <c r="B56" s="26" t="s">
        <v>67</v>
      </c>
      <c r="C56" s="26" t="s">
        <v>68</v>
      </c>
      <c r="D56" s="26" t="s">
        <v>75</v>
      </c>
      <c r="E56" s="26">
        <v>127</v>
      </c>
      <c r="F56" s="26">
        <v>0</v>
      </c>
      <c r="G56" s="26">
        <v>0</v>
      </c>
      <c r="H56" s="26">
        <v>106</v>
      </c>
      <c r="I56" s="26">
        <v>21</v>
      </c>
      <c r="J56" s="26">
        <v>0</v>
      </c>
      <c r="K56" s="26">
        <v>0</v>
      </c>
      <c r="L56" s="1">
        <f t="shared" si="1"/>
        <v>127</v>
      </c>
      <c r="M56" s="26">
        <f t="shared" si="2"/>
        <v>0</v>
      </c>
      <c r="N56" s="26">
        <f t="shared" si="2"/>
        <v>0</v>
      </c>
      <c r="O56" s="26">
        <f t="shared" si="2"/>
        <v>106</v>
      </c>
      <c r="P56" s="26">
        <f t="shared" si="2"/>
        <v>21</v>
      </c>
      <c r="Q56" s="1">
        <v>127</v>
      </c>
      <c r="R56" s="26">
        <v>0</v>
      </c>
      <c r="S56" s="26">
        <v>0</v>
      </c>
      <c r="T56" s="26">
        <v>106</v>
      </c>
      <c r="U56" s="26">
        <v>21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</row>
    <row r="57" spans="1:26" s="27" customFormat="1" ht="27.75" customHeight="1" x14ac:dyDescent="0.45">
      <c r="A57" s="8">
        <v>53</v>
      </c>
      <c r="B57" s="9" t="s">
        <v>67</v>
      </c>
      <c r="C57" s="9" t="s">
        <v>68</v>
      </c>
      <c r="D57" s="9" t="s">
        <v>76</v>
      </c>
      <c r="E57" s="9">
        <v>154</v>
      </c>
      <c r="F57" s="9">
        <v>0</v>
      </c>
      <c r="G57" s="9">
        <v>94</v>
      </c>
      <c r="H57" s="9">
        <v>0</v>
      </c>
      <c r="I57" s="9">
        <v>60</v>
      </c>
      <c r="J57" s="9">
        <v>0</v>
      </c>
      <c r="K57" s="9">
        <v>0</v>
      </c>
      <c r="L57" s="9">
        <f t="shared" si="1"/>
        <v>154</v>
      </c>
      <c r="M57" s="9">
        <f t="shared" si="2"/>
        <v>0</v>
      </c>
      <c r="N57" s="9">
        <f t="shared" si="2"/>
        <v>94</v>
      </c>
      <c r="O57" s="9">
        <f t="shared" si="2"/>
        <v>0</v>
      </c>
      <c r="P57" s="9">
        <f t="shared" si="2"/>
        <v>60</v>
      </c>
      <c r="Q57" s="9">
        <v>94</v>
      </c>
      <c r="R57" s="9">
        <v>0</v>
      </c>
      <c r="S57" s="9">
        <v>94</v>
      </c>
      <c r="T57" s="9">
        <v>0</v>
      </c>
      <c r="U57" s="9">
        <v>0</v>
      </c>
      <c r="V57" s="9">
        <v>60</v>
      </c>
      <c r="W57" s="9">
        <v>0</v>
      </c>
      <c r="X57" s="9">
        <v>0</v>
      </c>
      <c r="Y57" s="9">
        <v>0</v>
      </c>
      <c r="Z57" s="9">
        <v>60</v>
      </c>
    </row>
    <row r="58" spans="1:26" ht="27.75" customHeight="1" x14ac:dyDescent="0.45">
      <c r="A58" s="47">
        <v>54</v>
      </c>
      <c r="B58" s="26" t="s">
        <v>67</v>
      </c>
      <c r="C58" s="26" t="s">
        <v>68</v>
      </c>
      <c r="D58" s="26" t="s">
        <v>77</v>
      </c>
      <c r="E58" s="26">
        <v>70</v>
      </c>
      <c r="F58" s="26">
        <v>0</v>
      </c>
      <c r="G58" s="26">
        <v>0</v>
      </c>
      <c r="H58" s="26">
        <v>70</v>
      </c>
      <c r="I58" s="26">
        <v>0</v>
      </c>
      <c r="J58" s="26">
        <v>0</v>
      </c>
      <c r="K58" s="26">
        <v>0</v>
      </c>
      <c r="L58" s="1">
        <f t="shared" si="1"/>
        <v>70</v>
      </c>
      <c r="M58" s="26">
        <f t="shared" si="2"/>
        <v>0</v>
      </c>
      <c r="N58" s="26">
        <f t="shared" si="2"/>
        <v>0</v>
      </c>
      <c r="O58" s="26">
        <f t="shared" si="2"/>
        <v>70</v>
      </c>
      <c r="P58" s="26">
        <f t="shared" si="2"/>
        <v>0</v>
      </c>
      <c r="Q58" s="1">
        <v>70</v>
      </c>
      <c r="R58" s="26">
        <v>0</v>
      </c>
      <c r="S58" s="26">
        <v>0</v>
      </c>
      <c r="T58" s="26">
        <v>70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</row>
    <row r="59" spans="1:26" s="27" customFormat="1" ht="27.75" customHeight="1" x14ac:dyDescent="0.45">
      <c r="A59" s="8">
        <v>55</v>
      </c>
      <c r="B59" s="9" t="s">
        <v>67</v>
      </c>
      <c r="C59" s="9" t="s">
        <v>68</v>
      </c>
      <c r="D59" s="9" t="s">
        <v>78</v>
      </c>
      <c r="E59" s="9">
        <v>217</v>
      </c>
      <c r="F59" s="9">
        <v>6</v>
      </c>
      <c r="G59" s="9">
        <v>167</v>
      </c>
      <c r="H59" s="9">
        <v>44</v>
      </c>
      <c r="I59" s="9">
        <v>0</v>
      </c>
      <c r="J59" s="9">
        <v>0</v>
      </c>
      <c r="K59" s="9">
        <v>0</v>
      </c>
      <c r="L59" s="9">
        <f t="shared" si="1"/>
        <v>217</v>
      </c>
      <c r="M59" s="9">
        <f t="shared" si="2"/>
        <v>6</v>
      </c>
      <c r="N59" s="9">
        <f t="shared" si="2"/>
        <v>167</v>
      </c>
      <c r="O59" s="9">
        <f t="shared" si="2"/>
        <v>44</v>
      </c>
      <c r="P59" s="9">
        <f t="shared" si="2"/>
        <v>0</v>
      </c>
      <c r="Q59" s="9">
        <v>217</v>
      </c>
      <c r="R59" s="9">
        <v>6</v>
      </c>
      <c r="S59" s="9">
        <v>167</v>
      </c>
      <c r="T59" s="9">
        <v>44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</row>
    <row r="60" spans="1:26" ht="27.75" customHeight="1" x14ac:dyDescent="0.45">
      <c r="A60" s="47">
        <v>56</v>
      </c>
      <c r="B60" s="26" t="s">
        <v>67</v>
      </c>
      <c r="C60" s="26" t="s">
        <v>68</v>
      </c>
      <c r="D60" s="26" t="s">
        <v>79</v>
      </c>
      <c r="E60" s="26">
        <v>302</v>
      </c>
      <c r="F60" s="26">
        <v>30</v>
      </c>
      <c r="G60" s="26">
        <v>192</v>
      </c>
      <c r="H60" s="26">
        <v>26</v>
      </c>
      <c r="I60" s="26">
        <v>0</v>
      </c>
      <c r="J60" s="26">
        <v>54</v>
      </c>
      <c r="K60" s="26">
        <v>0</v>
      </c>
      <c r="L60" s="1">
        <f t="shared" si="1"/>
        <v>302</v>
      </c>
      <c r="M60" s="26">
        <f t="shared" si="2"/>
        <v>30</v>
      </c>
      <c r="N60" s="26">
        <f t="shared" si="2"/>
        <v>191</v>
      </c>
      <c r="O60" s="26">
        <f t="shared" si="2"/>
        <v>81</v>
      </c>
      <c r="P60" s="26">
        <f t="shared" si="2"/>
        <v>0</v>
      </c>
      <c r="Q60" s="1">
        <v>302</v>
      </c>
      <c r="R60" s="26">
        <v>30</v>
      </c>
      <c r="S60" s="26">
        <v>191</v>
      </c>
      <c r="T60" s="26">
        <v>81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</row>
    <row r="61" spans="1:26" s="27" customFormat="1" ht="27.75" customHeight="1" x14ac:dyDescent="0.45">
      <c r="A61" s="8">
        <v>57</v>
      </c>
      <c r="B61" s="9" t="s">
        <v>67</v>
      </c>
      <c r="C61" s="9" t="s">
        <v>81</v>
      </c>
      <c r="D61" s="9" t="s">
        <v>80</v>
      </c>
      <c r="E61" s="9">
        <v>334</v>
      </c>
      <c r="F61" s="9">
        <v>47</v>
      </c>
      <c r="G61" s="9">
        <v>287</v>
      </c>
      <c r="H61" s="9">
        <v>0</v>
      </c>
      <c r="I61" s="9">
        <v>0</v>
      </c>
      <c r="J61" s="9">
        <v>0</v>
      </c>
      <c r="K61" s="9">
        <v>0</v>
      </c>
      <c r="L61" s="9">
        <f t="shared" si="1"/>
        <v>334</v>
      </c>
      <c r="M61" s="9">
        <f t="shared" si="2"/>
        <v>47</v>
      </c>
      <c r="N61" s="9">
        <f t="shared" si="2"/>
        <v>287</v>
      </c>
      <c r="O61" s="9">
        <f t="shared" si="2"/>
        <v>0</v>
      </c>
      <c r="P61" s="9">
        <f t="shared" si="2"/>
        <v>0</v>
      </c>
      <c r="Q61" s="9">
        <v>334</v>
      </c>
      <c r="R61" s="9">
        <v>47</v>
      </c>
      <c r="S61" s="9">
        <v>287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</row>
    <row r="62" spans="1:26" ht="27.75" customHeight="1" x14ac:dyDescent="0.45">
      <c r="A62" s="47">
        <v>58</v>
      </c>
      <c r="B62" s="26" t="s">
        <v>67</v>
      </c>
      <c r="C62" s="26" t="s">
        <v>81</v>
      </c>
      <c r="D62" s="26" t="s">
        <v>82</v>
      </c>
      <c r="E62" s="26">
        <v>100</v>
      </c>
      <c r="F62" s="26">
        <v>0</v>
      </c>
      <c r="G62" s="26">
        <v>0</v>
      </c>
      <c r="H62" s="26">
        <v>0</v>
      </c>
      <c r="I62" s="26">
        <v>100</v>
      </c>
      <c r="J62" s="26">
        <v>0</v>
      </c>
      <c r="K62" s="26">
        <v>0</v>
      </c>
      <c r="L62" s="1">
        <f t="shared" si="1"/>
        <v>100</v>
      </c>
      <c r="M62" s="26">
        <f t="shared" si="2"/>
        <v>0</v>
      </c>
      <c r="N62" s="26">
        <f t="shared" si="2"/>
        <v>0</v>
      </c>
      <c r="O62" s="26">
        <f t="shared" si="2"/>
        <v>0</v>
      </c>
      <c r="P62" s="26">
        <f t="shared" si="2"/>
        <v>100</v>
      </c>
      <c r="Q62" s="1">
        <v>100</v>
      </c>
      <c r="R62" s="26">
        <v>0</v>
      </c>
      <c r="S62" s="26">
        <v>0</v>
      </c>
      <c r="T62" s="26">
        <v>0</v>
      </c>
      <c r="U62" s="26">
        <v>100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</row>
    <row r="63" spans="1:26" s="27" customFormat="1" ht="27.75" customHeight="1" x14ac:dyDescent="0.45">
      <c r="A63" s="8">
        <v>59</v>
      </c>
      <c r="B63" s="9" t="s">
        <v>67</v>
      </c>
      <c r="C63" s="9" t="s">
        <v>81</v>
      </c>
      <c r="D63" s="9" t="s">
        <v>83</v>
      </c>
      <c r="E63" s="9">
        <v>103</v>
      </c>
      <c r="F63" s="9">
        <v>0</v>
      </c>
      <c r="G63" s="9">
        <v>25</v>
      </c>
      <c r="H63" s="9">
        <v>78</v>
      </c>
      <c r="I63" s="9">
        <v>0</v>
      </c>
      <c r="J63" s="9">
        <v>0</v>
      </c>
      <c r="K63" s="9">
        <v>0</v>
      </c>
      <c r="L63" s="9">
        <f t="shared" si="1"/>
        <v>103</v>
      </c>
      <c r="M63" s="9">
        <f t="shared" si="2"/>
        <v>0</v>
      </c>
      <c r="N63" s="9">
        <f t="shared" si="2"/>
        <v>25</v>
      </c>
      <c r="O63" s="9">
        <f t="shared" si="2"/>
        <v>78</v>
      </c>
      <c r="P63" s="9">
        <f t="shared" si="2"/>
        <v>0</v>
      </c>
      <c r="Q63" s="9">
        <v>53</v>
      </c>
      <c r="R63" s="9">
        <v>0</v>
      </c>
      <c r="S63" s="9">
        <v>25</v>
      </c>
      <c r="T63" s="9">
        <v>28</v>
      </c>
      <c r="U63" s="9">
        <v>0</v>
      </c>
      <c r="V63" s="9">
        <v>50</v>
      </c>
      <c r="W63" s="9">
        <v>0</v>
      </c>
      <c r="X63" s="9">
        <v>0</v>
      </c>
      <c r="Y63" s="9">
        <v>50</v>
      </c>
      <c r="Z63" s="9">
        <v>0</v>
      </c>
    </row>
    <row r="64" spans="1:26" ht="27.75" customHeight="1" x14ac:dyDescent="0.45">
      <c r="A64" s="47">
        <v>60</v>
      </c>
      <c r="B64" s="26" t="s">
        <v>67</v>
      </c>
      <c r="C64" s="26" t="s">
        <v>81</v>
      </c>
      <c r="D64" s="26" t="s">
        <v>84</v>
      </c>
      <c r="E64" s="26">
        <v>99</v>
      </c>
      <c r="F64" s="26">
        <v>7</v>
      </c>
      <c r="G64" s="26">
        <v>46</v>
      </c>
      <c r="H64" s="26">
        <v>0</v>
      </c>
      <c r="I64" s="26">
        <v>46</v>
      </c>
      <c r="J64" s="26">
        <v>0</v>
      </c>
      <c r="K64" s="26">
        <v>0</v>
      </c>
      <c r="L64" s="1">
        <f t="shared" si="1"/>
        <v>99</v>
      </c>
      <c r="M64" s="26">
        <f t="shared" si="2"/>
        <v>7</v>
      </c>
      <c r="N64" s="26">
        <f t="shared" si="2"/>
        <v>46</v>
      </c>
      <c r="O64" s="26">
        <f t="shared" si="2"/>
        <v>0</v>
      </c>
      <c r="P64" s="26">
        <f t="shared" ref="P64:P121" si="3">SUM(U64,Z64)</f>
        <v>46</v>
      </c>
      <c r="Q64" s="1">
        <v>53</v>
      </c>
      <c r="R64" s="26">
        <v>7</v>
      </c>
      <c r="S64" s="26">
        <v>46</v>
      </c>
      <c r="T64" s="26">
        <v>0</v>
      </c>
      <c r="U64" s="26">
        <v>0</v>
      </c>
      <c r="V64" s="26">
        <v>46</v>
      </c>
      <c r="W64" s="26">
        <v>0</v>
      </c>
      <c r="X64" s="26">
        <v>0</v>
      </c>
      <c r="Y64" s="26">
        <v>0</v>
      </c>
      <c r="Z64" s="26">
        <v>46</v>
      </c>
    </row>
    <row r="65" spans="1:26" s="27" customFormat="1" ht="27.75" customHeight="1" x14ac:dyDescent="0.45">
      <c r="A65" s="8">
        <v>61</v>
      </c>
      <c r="B65" s="9" t="s">
        <v>67</v>
      </c>
      <c r="C65" s="9" t="s">
        <v>81</v>
      </c>
      <c r="D65" s="9" t="s">
        <v>85</v>
      </c>
      <c r="E65" s="9">
        <v>154</v>
      </c>
      <c r="F65" s="9">
        <v>0</v>
      </c>
      <c r="G65" s="9">
        <v>100</v>
      </c>
      <c r="H65" s="9">
        <v>25</v>
      </c>
      <c r="I65" s="9">
        <v>29</v>
      </c>
      <c r="J65" s="9">
        <v>0</v>
      </c>
      <c r="K65" s="9">
        <v>0</v>
      </c>
      <c r="L65" s="9">
        <f t="shared" si="1"/>
        <v>154</v>
      </c>
      <c r="M65" s="9">
        <f t="shared" si="2"/>
        <v>0</v>
      </c>
      <c r="N65" s="9">
        <f t="shared" si="2"/>
        <v>100</v>
      </c>
      <c r="O65" s="9">
        <f t="shared" si="2"/>
        <v>25</v>
      </c>
      <c r="P65" s="9">
        <f t="shared" si="3"/>
        <v>29</v>
      </c>
      <c r="Q65" s="9">
        <v>100</v>
      </c>
      <c r="R65" s="9">
        <v>0</v>
      </c>
      <c r="S65" s="9">
        <v>100</v>
      </c>
      <c r="T65" s="9">
        <v>0</v>
      </c>
      <c r="U65" s="9">
        <v>0</v>
      </c>
      <c r="V65" s="9">
        <v>54</v>
      </c>
      <c r="W65" s="9">
        <v>0</v>
      </c>
      <c r="X65" s="9">
        <v>0</v>
      </c>
      <c r="Y65" s="9">
        <v>25</v>
      </c>
      <c r="Z65" s="9">
        <v>29</v>
      </c>
    </row>
    <row r="66" spans="1:26" ht="27.75" customHeight="1" x14ac:dyDescent="0.45">
      <c r="A66" s="47">
        <v>62</v>
      </c>
      <c r="B66" s="26" t="s">
        <v>67</v>
      </c>
      <c r="C66" s="26" t="s">
        <v>81</v>
      </c>
      <c r="D66" s="26" t="s">
        <v>176</v>
      </c>
      <c r="E66" s="26">
        <v>168</v>
      </c>
      <c r="F66" s="26">
        <v>0</v>
      </c>
      <c r="G66" s="26">
        <v>0</v>
      </c>
      <c r="H66" s="26">
        <v>0</v>
      </c>
      <c r="I66" s="26">
        <v>168</v>
      </c>
      <c r="J66" s="26">
        <v>0</v>
      </c>
      <c r="K66" s="26">
        <v>0</v>
      </c>
      <c r="L66" s="1">
        <f t="shared" si="1"/>
        <v>168</v>
      </c>
      <c r="M66" s="26">
        <f t="shared" si="2"/>
        <v>0</v>
      </c>
      <c r="N66" s="26">
        <f t="shared" si="2"/>
        <v>0</v>
      </c>
      <c r="O66" s="26">
        <f t="shared" si="2"/>
        <v>0</v>
      </c>
      <c r="P66" s="26">
        <f t="shared" si="3"/>
        <v>168</v>
      </c>
      <c r="Q66" s="1">
        <v>0</v>
      </c>
      <c r="R66" s="26">
        <v>0</v>
      </c>
      <c r="S66" s="26">
        <v>0</v>
      </c>
      <c r="T66" s="26">
        <v>0</v>
      </c>
      <c r="U66" s="26">
        <v>0</v>
      </c>
      <c r="V66" s="26">
        <v>168</v>
      </c>
      <c r="W66" s="26">
        <v>0</v>
      </c>
      <c r="X66" s="26">
        <v>0</v>
      </c>
      <c r="Y66" s="26">
        <v>0</v>
      </c>
      <c r="Z66" s="26">
        <v>168</v>
      </c>
    </row>
    <row r="67" spans="1:26" s="27" customFormat="1" ht="27.75" customHeight="1" x14ac:dyDescent="0.45">
      <c r="A67" s="8">
        <v>63</v>
      </c>
      <c r="B67" s="9" t="s">
        <v>67</v>
      </c>
      <c r="C67" s="9" t="s">
        <v>81</v>
      </c>
      <c r="D67" s="9" t="s">
        <v>86</v>
      </c>
      <c r="E67" s="9">
        <v>84</v>
      </c>
      <c r="F67" s="9">
        <v>0</v>
      </c>
      <c r="G67" s="9">
        <v>0</v>
      </c>
      <c r="H67" s="9">
        <v>0</v>
      </c>
      <c r="I67" s="9">
        <v>84</v>
      </c>
      <c r="J67" s="9">
        <v>0</v>
      </c>
      <c r="K67" s="9">
        <v>0</v>
      </c>
      <c r="L67" s="9">
        <f t="shared" si="1"/>
        <v>84</v>
      </c>
      <c r="M67" s="9">
        <f t="shared" si="2"/>
        <v>0</v>
      </c>
      <c r="N67" s="9">
        <f t="shared" si="2"/>
        <v>0</v>
      </c>
      <c r="O67" s="9">
        <f t="shared" si="2"/>
        <v>0</v>
      </c>
      <c r="P67" s="9">
        <f t="shared" si="3"/>
        <v>84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84</v>
      </c>
      <c r="W67" s="9">
        <v>0</v>
      </c>
      <c r="X67" s="9">
        <v>0</v>
      </c>
      <c r="Y67" s="9">
        <v>0</v>
      </c>
      <c r="Z67" s="9">
        <v>84</v>
      </c>
    </row>
    <row r="68" spans="1:26" ht="27.75" customHeight="1" x14ac:dyDescent="0.45">
      <c r="A68" s="47">
        <v>64</v>
      </c>
      <c r="B68" s="26" t="s">
        <v>67</v>
      </c>
      <c r="C68" s="26" t="s">
        <v>81</v>
      </c>
      <c r="D68" s="26" t="s">
        <v>87</v>
      </c>
      <c r="E68" s="26">
        <v>15</v>
      </c>
      <c r="F68" s="26">
        <v>0</v>
      </c>
      <c r="G68" s="26">
        <v>15</v>
      </c>
      <c r="H68" s="26">
        <v>0</v>
      </c>
      <c r="I68" s="26">
        <v>0</v>
      </c>
      <c r="J68" s="26">
        <v>0</v>
      </c>
      <c r="K68" s="26">
        <v>0</v>
      </c>
      <c r="L68" s="1">
        <f t="shared" si="1"/>
        <v>15</v>
      </c>
      <c r="M68" s="26">
        <f t="shared" si="2"/>
        <v>0</v>
      </c>
      <c r="N68" s="26">
        <f t="shared" si="2"/>
        <v>15</v>
      </c>
      <c r="O68" s="26">
        <f t="shared" si="2"/>
        <v>0</v>
      </c>
      <c r="P68" s="26">
        <f t="shared" si="3"/>
        <v>0</v>
      </c>
      <c r="Q68" s="1">
        <v>15</v>
      </c>
      <c r="R68" s="26">
        <v>0</v>
      </c>
      <c r="S68" s="26">
        <v>15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</row>
    <row r="69" spans="1:26" s="27" customFormat="1" ht="27.75" customHeight="1" x14ac:dyDescent="0.45">
      <c r="A69" s="8">
        <v>65</v>
      </c>
      <c r="B69" s="9" t="s">
        <v>67</v>
      </c>
      <c r="C69" s="9" t="s">
        <v>89</v>
      </c>
      <c r="D69" s="9" t="s">
        <v>88</v>
      </c>
      <c r="E69" s="9">
        <v>60</v>
      </c>
      <c r="F69" s="9">
        <v>0</v>
      </c>
      <c r="G69" s="9">
        <v>0</v>
      </c>
      <c r="H69" s="9">
        <v>0</v>
      </c>
      <c r="I69" s="9">
        <v>60</v>
      </c>
      <c r="J69" s="9">
        <v>0</v>
      </c>
      <c r="K69" s="9">
        <v>0</v>
      </c>
      <c r="L69" s="9">
        <f t="shared" ref="L69:L123" si="4">SUM(M69:P69)</f>
        <v>60</v>
      </c>
      <c r="M69" s="9">
        <f t="shared" ref="M69:P123" si="5">SUM(R69,W69)</f>
        <v>0</v>
      </c>
      <c r="N69" s="9">
        <f t="shared" si="5"/>
        <v>0</v>
      </c>
      <c r="O69" s="9">
        <f t="shared" si="5"/>
        <v>0</v>
      </c>
      <c r="P69" s="9">
        <f t="shared" si="3"/>
        <v>60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60</v>
      </c>
      <c r="W69" s="9">
        <v>0</v>
      </c>
      <c r="X69" s="9">
        <v>0</v>
      </c>
      <c r="Y69" s="9">
        <v>0</v>
      </c>
      <c r="Z69" s="9">
        <v>60</v>
      </c>
    </row>
    <row r="70" spans="1:26" ht="27.75" customHeight="1" x14ac:dyDescent="0.45">
      <c r="A70" s="47">
        <v>66</v>
      </c>
      <c r="B70" s="26" t="s">
        <v>67</v>
      </c>
      <c r="C70" s="26" t="s">
        <v>89</v>
      </c>
      <c r="D70" s="26" t="s">
        <v>90</v>
      </c>
      <c r="E70" s="26">
        <v>210</v>
      </c>
      <c r="F70" s="26">
        <v>0</v>
      </c>
      <c r="G70" s="26">
        <v>30</v>
      </c>
      <c r="H70" s="26">
        <v>180</v>
      </c>
      <c r="I70" s="26">
        <v>0</v>
      </c>
      <c r="J70" s="26">
        <v>0</v>
      </c>
      <c r="K70" s="26">
        <v>0</v>
      </c>
      <c r="L70" s="1">
        <f t="shared" si="4"/>
        <v>150</v>
      </c>
      <c r="M70" s="26">
        <f t="shared" si="5"/>
        <v>0</v>
      </c>
      <c r="N70" s="26">
        <f t="shared" si="5"/>
        <v>30</v>
      </c>
      <c r="O70" s="26">
        <f t="shared" si="5"/>
        <v>120</v>
      </c>
      <c r="P70" s="26">
        <f t="shared" si="3"/>
        <v>0</v>
      </c>
      <c r="Q70" s="1">
        <v>90</v>
      </c>
      <c r="R70" s="26">
        <v>0</v>
      </c>
      <c r="S70" s="26">
        <v>30</v>
      </c>
      <c r="T70" s="26">
        <v>60</v>
      </c>
      <c r="U70" s="26">
        <v>0</v>
      </c>
      <c r="V70" s="26">
        <v>60</v>
      </c>
      <c r="W70" s="26">
        <v>0</v>
      </c>
      <c r="X70" s="26">
        <v>0</v>
      </c>
      <c r="Y70" s="26">
        <v>60</v>
      </c>
      <c r="Z70" s="26">
        <v>0</v>
      </c>
    </row>
    <row r="71" spans="1:26" s="27" customFormat="1" ht="27.75" customHeight="1" x14ac:dyDescent="0.45">
      <c r="A71" s="8">
        <v>67</v>
      </c>
      <c r="B71" s="9" t="s">
        <v>67</v>
      </c>
      <c r="C71" s="9" t="s">
        <v>92</v>
      </c>
      <c r="D71" s="9" t="s">
        <v>91</v>
      </c>
      <c r="E71" s="9">
        <v>268</v>
      </c>
      <c r="F71" s="9">
        <v>0</v>
      </c>
      <c r="G71" s="9">
        <v>56</v>
      </c>
      <c r="H71" s="9">
        <v>212</v>
      </c>
      <c r="I71" s="9">
        <v>0</v>
      </c>
      <c r="J71" s="9">
        <v>0</v>
      </c>
      <c r="K71" s="9">
        <v>0</v>
      </c>
      <c r="L71" s="9">
        <f t="shared" si="4"/>
        <v>268</v>
      </c>
      <c r="M71" s="9">
        <f t="shared" si="5"/>
        <v>0</v>
      </c>
      <c r="N71" s="9">
        <f t="shared" si="5"/>
        <v>56</v>
      </c>
      <c r="O71" s="9">
        <f t="shared" si="5"/>
        <v>212</v>
      </c>
      <c r="P71" s="9">
        <f t="shared" si="3"/>
        <v>0</v>
      </c>
      <c r="Q71" s="9">
        <v>268</v>
      </c>
      <c r="R71" s="9">
        <v>0</v>
      </c>
      <c r="S71" s="9">
        <v>56</v>
      </c>
      <c r="T71" s="9">
        <v>212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</row>
    <row r="72" spans="1:26" ht="27.75" customHeight="1" x14ac:dyDescent="0.45">
      <c r="A72" s="47">
        <v>68</v>
      </c>
      <c r="B72" s="26" t="s">
        <v>67</v>
      </c>
      <c r="C72" s="26" t="s">
        <v>92</v>
      </c>
      <c r="D72" s="26" t="s">
        <v>93</v>
      </c>
      <c r="E72" s="26">
        <v>177</v>
      </c>
      <c r="F72" s="26">
        <v>0</v>
      </c>
      <c r="G72" s="26">
        <v>0</v>
      </c>
      <c r="H72" s="26">
        <v>60</v>
      </c>
      <c r="I72" s="26">
        <v>117</v>
      </c>
      <c r="J72" s="26">
        <v>0</v>
      </c>
      <c r="K72" s="26">
        <v>0</v>
      </c>
      <c r="L72" s="1">
        <f t="shared" si="4"/>
        <v>177</v>
      </c>
      <c r="M72" s="26">
        <f t="shared" si="5"/>
        <v>0</v>
      </c>
      <c r="N72" s="26">
        <f t="shared" si="5"/>
        <v>0</v>
      </c>
      <c r="O72" s="26">
        <f t="shared" si="5"/>
        <v>60</v>
      </c>
      <c r="P72" s="26">
        <f t="shared" si="3"/>
        <v>117</v>
      </c>
      <c r="Q72" s="1">
        <v>59</v>
      </c>
      <c r="R72" s="26">
        <v>0</v>
      </c>
      <c r="S72" s="26">
        <v>0</v>
      </c>
      <c r="T72" s="26">
        <v>0</v>
      </c>
      <c r="U72" s="26">
        <v>59</v>
      </c>
      <c r="V72" s="26">
        <v>118</v>
      </c>
      <c r="W72" s="26">
        <v>0</v>
      </c>
      <c r="X72" s="26">
        <v>0</v>
      </c>
      <c r="Y72" s="26">
        <v>60</v>
      </c>
      <c r="Z72" s="26">
        <v>58</v>
      </c>
    </row>
    <row r="73" spans="1:26" s="27" customFormat="1" ht="27.75" customHeight="1" x14ac:dyDescent="0.45">
      <c r="A73" s="8">
        <v>69</v>
      </c>
      <c r="B73" s="9" t="s">
        <v>67</v>
      </c>
      <c r="C73" s="9" t="s">
        <v>92</v>
      </c>
      <c r="D73" s="9" t="s">
        <v>94</v>
      </c>
      <c r="E73" s="9">
        <v>388</v>
      </c>
      <c r="F73" s="9">
        <v>125</v>
      </c>
      <c r="G73" s="9">
        <v>263</v>
      </c>
      <c r="H73" s="9">
        <v>0</v>
      </c>
      <c r="I73" s="9">
        <v>0</v>
      </c>
      <c r="J73" s="9">
        <v>0</v>
      </c>
      <c r="K73" s="9">
        <v>0</v>
      </c>
      <c r="L73" s="9">
        <f t="shared" si="4"/>
        <v>388</v>
      </c>
      <c r="M73" s="9">
        <f t="shared" si="5"/>
        <v>125</v>
      </c>
      <c r="N73" s="9">
        <f t="shared" si="5"/>
        <v>263</v>
      </c>
      <c r="O73" s="9">
        <f t="shared" si="5"/>
        <v>0</v>
      </c>
      <c r="P73" s="9">
        <f t="shared" si="3"/>
        <v>0</v>
      </c>
      <c r="Q73" s="9">
        <v>388</v>
      </c>
      <c r="R73" s="9">
        <v>125</v>
      </c>
      <c r="S73" s="9">
        <v>263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</row>
    <row r="74" spans="1:26" ht="27.75" customHeight="1" x14ac:dyDescent="0.45">
      <c r="A74" s="47">
        <v>70</v>
      </c>
      <c r="B74" s="26" t="s">
        <v>67</v>
      </c>
      <c r="C74" s="26" t="s">
        <v>92</v>
      </c>
      <c r="D74" s="26" t="s">
        <v>95</v>
      </c>
      <c r="E74" s="26">
        <v>137</v>
      </c>
      <c r="F74" s="26">
        <v>0</v>
      </c>
      <c r="G74" s="26">
        <v>37</v>
      </c>
      <c r="H74" s="26">
        <v>100</v>
      </c>
      <c r="I74" s="26">
        <v>0</v>
      </c>
      <c r="J74" s="26">
        <v>0</v>
      </c>
      <c r="K74" s="26">
        <v>0</v>
      </c>
      <c r="L74" s="1">
        <f t="shared" si="4"/>
        <v>151</v>
      </c>
      <c r="M74" s="26">
        <f t="shared" si="5"/>
        <v>0</v>
      </c>
      <c r="N74" s="26">
        <f t="shared" si="5"/>
        <v>51</v>
      </c>
      <c r="O74" s="26">
        <f t="shared" si="5"/>
        <v>100</v>
      </c>
      <c r="P74" s="26">
        <f t="shared" si="3"/>
        <v>0</v>
      </c>
      <c r="Q74" s="1">
        <v>151</v>
      </c>
      <c r="R74" s="26">
        <v>0</v>
      </c>
      <c r="S74" s="26">
        <v>51</v>
      </c>
      <c r="T74" s="26">
        <v>100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</row>
    <row r="75" spans="1:26" s="27" customFormat="1" ht="27.75" customHeight="1" x14ac:dyDescent="0.45">
      <c r="A75" s="8">
        <v>71</v>
      </c>
      <c r="B75" s="9" t="s">
        <v>67</v>
      </c>
      <c r="C75" s="9" t="s">
        <v>97</v>
      </c>
      <c r="D75" s="9" t="s">
        <v>96</v>
      </c>
      <c r="E75" s="9">
        <v>199</v>
      </c>
      <c r="F75" s="9">
        <v>0</v>
      </c>
      <c r="G75" s="9">
        <v>0</v>
      </c>
      <c r="H75" s="9">
        <v>70</v>
      </c>
      <c r="I75" s="9">
        <v>129</v>
      </c>
      <c r="J75" s="9">
        <v>0</v>
      </c>
      <c r="K75" s="9">
        <v>0</v>
      </c>
      <c r="L75" s="9">
        <f t="shared" si="4"/>
        <v>199</v>
      </c>
      <c r="M75" s="9">
        <f t="shared" si="5"/>
        <v>0</v>
      </c>
      <c r="N75" s="9">
        <f t="shared" si="5"/>
        <v>0</v>
      </c>
      <c r="O75" s="9">
        <f t="shared" si="5"/>
        <v>70</v>
      </c>
      <c r="P75" s="9">
        <f t="shared" si="3"/>
        <v>129</v>
      </c>
      <c r="Q75" s="9">
        <v>30</v>
      </c>
      <c r="R75" s="9">
        <v>0</v>
      </c>
      <c r="S75" s="9">
        <v>0</v>
      </c>
      <c r="T75" s="9">
        <v>30</v>
      </c>
      <c r="U75" s="9">
        <v>0</v>
      </c>
      <c r="V75" s="9">
        <v>169</v>
      </c>
      <c r="W75" s="9">
        <v>0</v>
      </c>
      <c r="X75" s="9">
        <v>0</v>
      </c>
      <c r="Y75" s="9">
        <v>40</v>
      </c>
      <c r="Z75" s="9">
        <v>129</v>
      </c>
    </row>
    <row r="76" spans="1:26" s="27" customFormat="1" ht="27.75" customHeight="1" x14ac:dyDescent="0.45">
      <c r="A76" s="47">
        <v>72</v>
      </c>
      <c r="B76" s="26" t="s">
        <v>67</v>
      </c>
      <c r="C76" s="26" t="s">
        <v>98</v>
      </c>
      <c r="D76" s="26" t="s">
        <v>99</v>
      </c>
      <c r="E76" s="26">
        <v>48</v>
      </c>
      <c r="F76" s="26">
        <v>0</v>
      </c>
      <c r="G76" s="26">
        <v>0</v>
      </c>
      <c r="H76" s="26">
        <v>48</v>
      </c>
      <c r="I76" s="26">
        <v>0</v>
      </c>
      <c r="J76" s="26">
        <v>0</v>
      </c>
      <c r="K76" s="26">
        <v>0</v>
      </c>
      <c r="L76" s="1">
        <f t="shared" si="4"/>
        <v>48</v>
      </c>
      <c r="M76" s="26">
        <f t="shared" si="5"/>
        <v>0</v>
      </c>
      <c r="N76" s="26">
        <f t="shared" si="5"/>
        <v>0</v>
      </c>
      <c r="O76" s="26">
        <f t="shared" si="5"/>
        <v>48</v>
      </c>
      <c r="P76" s="26">
        <f t="shared" si="3"/>
        <v>0</v>
      </c>
      <c r="Q76" s="1">
        <v>48</v>
      </c>
      <c r="R76" s="26">
        <v>0</v>
      </c>
      <c r="S76" s="26">
        <v>0</v>
      </c>
      <c r="T76" s="26">
        <v>48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</row>
    <row r="77" spans="1:26" ht="27.75" customHeight="1" x14ac:dyDescent="0.45">
      <c r="A77" s="8">
        <v>73</v>
      </c>
      <c r="B77" s="9" t="s">
        <v>67</v>
      </c>
      <c r="C77" s="9" t="s">
        <v>101</v>
      </c>
      <c r="D77" s="9" t="s">
        <v>100</v>
      </c>
      <c r="E77" s="9">
        <v>214</v>
      </c>
      <c r="F77" s="9">
        <v>0</v>
      </c>
      <c r="G77" s="9">
        <v>96</v>
      </c>
      <c r="H77" s="9">
        <v>88</v>
      </c>
      <c r="I77" s="9">
        <v>30</v>
      </c>
      <c r="J77" s="9">
        <v>0</v>
      </c>
      <c r="K77" s="9">
        <v>0</v>
      </c>
      <c r="L77" s="9">
        <f t="shared" si="4"/>
        <v>170</v>
      </c>
      <c r="M77" s="9">
        <f t="shared" si="5"/>
        <v>0</v>
      </c>
      <c r="N77" s="9">
        <f t="shared" si="5"/>
        <v>96</v>
      </c>
      <c r="O77" s="9">
        <f t="shared" si="5"/>
        <v>44</v>
      </c>
      <c r="P77" s="9">
        <f t="shared" si="3"/>
        <v>30</v>
      </c>
      <c r="Q77" s="9">
        <v>140</v>
      </c>
      <c r="R77" s="9">
        <v>0</v>
      </c>
      <c r="S77" s="9">
        <v>96</v>
      </c>
      <c r="T77" s="9">
        <v>44</v>
      </c>
      <c r="U77" s="9">
        <v>0</v>
      </c>
      <c r="V77" s="9">
        <v>30</v>
      </c>
      <c r="W77" s="9">
        <v>0</v>
      </c>
      <c r="X77" s="9">
        <v>0</v>
      </c>
      <c r="Y77" s="9">
        <v>0</v>
      </c>
      <c r="Z77" s="9">
        <v>30</v>
      </c>
    </row>
    <row r="78" spans="1:26" s="27" customFormat="1" ht="27.75" customHeight="1" x14ac:dyDescent="0.45">
      <c r="A78" s="47">
        <v>74</v>
      </c>
      <c r="B78" s="26" t="s">
        <v>67</v>
      </c>
      <c r="C78" s="26" t="s">
        <v>103</v>
      </c>
      <c r="D78" s="26" t="s">
        <v>102</v>
      </c>
      <c r="E78" s="26">
        <v>439</v>
      </c>
      <c r="F78" s="26">
        <v>89</v>
      </c>
      <c r="G78" s="26">
        <v>332</v>
      </c>
      <c r="H78" s="26">
        <v>0</v>
      </c>
      <c r="I78" s="26">
        <v>0</v>
      </c>
      <c r="J78" s="26">
        <v>18</v>
      </c>
      <c r="K78" s="26">
        <v>0</v>
      </c>
      <c r="L78" s="1">
        <f t="shared" si="4"/>
        <v>421</v>
      </c>
      <c r="M78" s="26">
        <f t="shared" si="5"/>
        <v>89</v>
      </c>
      <c r="N78" s="26">
        <f t="shared" si="5"/>
        <v>332</v>
      </c>
      <c r="O78" s="26">
        <f t="shared" si="5"/>
        <v>0</v>
      </c>
      <c r="P78" s="26">
        <f t="shared" si="3"/>
        <v>0</v>
      </c>
      <c r="Q78" s="1">
        <v>439</v>
      </c>
      <c r="R78" s="26">
        <v>89</v>
      </c>
      <c r="S78" s="26">
        <v>332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</row>
    <row r="79" spans="1:26" ht="27.75" customHeight="1" x14ac:dyDescent="0.45">
      <c r="A79" s="8">
        <v>75</v>
      </c>
      <c r="B79" s="9" t="s">
        <v>67</v>
      </c>
      <c r="C79" s="9" t="s">
        <v>103</v>
      </c>
      <c r="D79" s="9" t="s">
        <v>104</v>
      </c>
      <c r="E79" s="9">
        <v>26</v>
      </c>
      <c r="F79" s="9">
        <v>0</v>
      </c>
      <c r="G79" s="9">
        <v>0</v>
      </c>
      <c r="H79" s="9">
        <v>0</v>
      </c>
      <c r="I79" s="9">
        <v>26</v>
      </c>
      <c r="J79" s="9">
        <v>0</v>
      </c>
      <c r="K79" s="9">
        <v>0</v>
      </c>
      <c r="L79" s="9">
        <f t="shared" si="4"/>
        <v>26</v>
      </c>
      <c r="M79" s="9">
        <f t="shared" si="5"/>
        <v>0</v>
      </c>
      <c r="N79" s="9">
        <f t="shared" si="5"/>
        <v>0</v>
      </c>
      <c r="O79" s="9">
        <f t="shared" si="5"/>
        <v>0</v>
      </c>
      <c r="P79" s="9">
        <f t="shared" si="3"/>
        <v>26</v>
      </c>
      <c r="Q79" s="9">
        <v>26</v>
      </c>
      <c r="R79" s="9">
        <v>0</v>
      </c>
      <c r="S79" s="9">
        <v>0</v>
      </c>
      <c r="T79" s="9">
        <v>0</v>
      </c>
      <c r="U79" s="9">
        <v>26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</row>
    <row r="80" spans="1:26" s="27" customFormat="1" ht="27.75" customHeight="1" x14ac:dyDescent="0.45">
      <c r="A80" s="47">
        <v>76</v>
      </c>
      <c r="B80" s="26" t="s">
        <v>67</v>
      </c>
      <c r="C80" s="26" t="s">
        <v>103</v>
      </c>
      <c r="D80" s="26" t="s">
        <v>105</v>
      </c>
      <c r="E80" s="26">
        <v>204</v>
      </c>
      <c r="F80" s="26">
        <v>0</v>
      </c>
      <c r="G80" s="26">
        <v>54</v>
      </c>
      <c r="H80" s="26">
        <v>0</v>
      </c>
      <c r="I80" s="26">
        <v>150</v>
      </c>
      <c r="J80" s="26">
        <v>0</v>
      </c>
      <c r="K80" s="26">
        <v>0</v>
      </c>
      <c r="L80" s="1">
        <f t="shared" si="4"/>
        <v>154</v>
      </c>
      <c r="M80" s="26">
        <f t="shared" si="5"/>
        <v>0</v>
      </c>
      <c r="N80" s="26">
        <f t="shared" si="5"/>
        <v>54</v>
      </c>
      <c r="O80" s="26">
        <f t="shared" si="5"/>
        <v>0</v>
      </c>
      <c r="P80" s="26">
        <f t="shared" si="3"/>
        <v>100</v>
      </c>
      <c r="Q80" s="1">
        <v>154</v>
      </c>
      <c r="R80" s="26">
        <v>0</v>
      </c>
      <c r="S80" s="26">
        <v>54</v>
      </c>
      <c r="T80" s="26">
        <v>0</v>
      </c>
      <c r="U80" s="26">
        <v>100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</row>
    <row r="81" spans="1:26" ht="27.75" customHeight="1" x14ac:dyDescent="0.45">
      <c r="A81" s="8">
        <v>77</v>
      </c>
      <c r="B81" s="9" t="s">
        <v>67</v>
      </c>
      <c r="C81" s="9" t="s">
        <v>107</v>
      </c>
      <c r="D81" s="9" t="s">
        <v>106</v>
      </c>
      <c r="E81" s="9">
        <v>40</v>
      </c>
      <c r="F81" s="9">
        <v>0</v>
      </c>
      <c r="G81" s="9">
        <v>40</v>
      </c>
      <c r="H81" s="9">
        <v>0</v>
      </c>
      <c r="I81" s="9">
        <v>0</v>
      </c>
      <c r="J81" s="9">
        <v>0</v>
      </c>
      <c r="K81" s="9">
        <v>0</v>
      </c>
      <c r="L81" s="9">
        <f t="shared" si="4"/>
        <v>40</v>
      </c>
      <c r="M81" s="9">
        <f t="shared" si="5"/>
        <v>0</v>
      </c>
      <c r="N81" s="9">
        <f t="shared" si="5"/>
        <v>40</v>
      </c>
      <c r="O81" s="9">
        <f t="shared" si="5"/>
        <v>0</v>
      </c>
      <c r="P81" s="9">
        <f t="shared" si="3"/>
        <v>0</v>
      </c>
      <c r="Q81" s="9">
        <v>40</v>
      </c>
      <c r="R81" s="9">
        <v>0</v>
      </c>
      <c r="S81" s="9">
        <v>40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</row>
    <row r="82" spans="1:26" s="27" customFormat="1" ht="27.75" customHeight="1" x14ac:dyDescent="0.45">
      <c r="A82" s="47">
        <v>78</v>
      </c>
      <c r="B82" s="26" t="s">
        <v>67</v>
      </c>
      <c r="C82" s="26" t="s">
        <v>109</v>
      </c>
      <c r="D82" s="26" t="s">
        <v>108</v>
      </c>
      <c r="E82" s="26">
        <v>359</v>
      </c>
      <c r="F82" s="26">
        <v>72</v>
      </c>
      <c r="G82" s="26">
        <v>246</v>
      </c>
      <c r="H82" s="26">
        <v>41</v>
      </c>
      <c r="I82" s="26">
        <v>0</v>
      </c>
      <c r="J82" s="26">
        <v>0</v>
      </c>
      <c r="K82" s="26">
        <v>0</v>
      </c>
      <c r="L82" s="1">
        <f t="shared" si="4"/>
        <v>358</v>
      </c>
      <c r="M82" s="26">
        <f t="shared" si="5"/>
        <v>71</v>
      </c>
      <c r="N82" s="26">
        <f t="shared" si="5"/>
        <v>246</v>
      </c>
      <c r="O82" s="26">
        <f t="shared" si="5"/>
        <v>41</v>
      </c>
      <c r="P82" s="26">
        <f t="shared" si="3"/>
        <v>0</v>
      </c>
      <c r="Q82" s="1">
        <v>358</v>
      </c>
      <c r="R82" s="26">
        <v>71</v>
      </c>
      <c r="S82" s="26">
        <v>246</v>
      </c>
      <c r="T82" s="26">
        <v>41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</row>
    <row r="83" spans="1:26" s="27" customFormat="1" ht="27.75" customHeight="1" x14ac:dyDescent="0.45">
      <c r="A83" s="8">
        <v>79</v>
      </c>
      <c r="B83" s="9" t="s">
        <v>178</v>
      </c>
      <c r="C83" s="9" t="s">
        <v>177</v>
      </c>
      <c r="D83" s="9" t="s">
        <v>179</v>
      </c>
      <c r="E83" s="9">
        <v>60</v>
      </c>
      <c r="F83" s="9">
        <v>0</v>
      </c>
      <c r="G83" s="9">
        <v>0</v>
      </c>
      <c r="H83" s="9">
        <v>0</v>
      </c>
      <c r="I83" s="9">
        <v>60</v>
      </c>
      <c r="J83" s="9">
        <v>0</v>
      </c>
      <c r="K83" s="9">
        <v>0</v>
      </c>
      <c r="L83" s="9">
        <f t="shared" si="4"/>
        <v>60</v>
      </c>
      <c r="M83" s="9">
        <f t="shared" si="5"/>
        <v>0</v>
      </c>
      <c r="N83" s="9">
        <f t="shared" si="5"/>
        <v>0</v>
      </c>
      <c r="O83" s="9">
        <f t="shared" si="5"/>
        <v>0</v>
      </c>
      <c r="P83" s="9">
        <f t="shared" si="3"/>
        <v>60</v>
      </c>
      <c r="Q83" s="9">
        <v>60</v>
      </c>
      <c r="R83" s="9">
        <v>0</v>
      </c>
      <c r="S83" s="9">
        <v>0</v>
      </c>
      <c r="T83" s="9">
        <v>0</v>
      </c>
      <c r="U83" s="9">
        <v>60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</row>
    <row r="84" spans="1:26" ht="27.75" customHeight="1" x14ac:dyDescent="0.45">
      <c r="A84" s="47">
        <v>80</v>
      </c>
      <c r="B84" s="26" t="s">
        <v>67</v>
      </c>
      <c r="C84" s="26" t="s">
        <v>68</v>
      </c>
      <c r="D84" s="26" t="s">
        <v>127</v>
      </c>
      <c r="E84" s="26">
        <v>17</v>
      </c>
      <c r="F84" s="26">
        <v>0</v>
      </c>
      <c r="G84" s="26">
        <v>17</v>
      </c>
      <c r="H84" s="26">
        <v>0</v>
      </c>
      <c r="I84" s="26">
        <v>0</v>
      </c>
      <c r="J84" s="26">
        <v>0</v>
      </c>
      <c r="K84" s="26">
        <v>0</v>
      </c>
      <c r="L84" s="1">
        <f t="shared" si="4"/>
        <v>17</v>
      </c>
      <c r="M84" s="26">
        <f t="shared" si="5"/>
        <v>0</v>
      </c>
      <c r="N84" s="26">
        <f t="shared" si="5"/>
        <v>17</v>
      </c>
      <c r="O84" s="26">
        <f t="shared" si="5"/>
        <v>0</v>
      </c>
      <c r="P84" s="26">
        <f t="shared" si="3"/>
        <v>0</v>
      </c>
      <c r="Q84" s="1">
        <v>17</v>
      </c>
      <c r="R84" s="26">
        <v>0</v>
      </c>
      <c r="S84" s="26">
        <v>17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</row>
    <row r="85" spans="1:26" ht="27.75" customHeight="1" x14ac:dyDescent="0.45">
      <c r="A85" s="8">
        <v>81</v>
      </c>
      <c r="B85" s="9" t="s">
        <v>67</v>
      </c>
      <c r="C85" s="9" t="s">
        <v>68</v>
      </c>
      <c r="D85" s="9" t="s">
        <v>128</v>
      </c>
      <c r="E85" s="9">
        <v>8</v>
      </c>
      <c r="F85" s="9">
        <v>0</v>
      </c>
      <c r="G85" s="9">
        <v>8</v>
      </c>
      <c r="H85" s="9">
        <v>0</v>
      </c>
      <c r="I85" s="9">
        <v>0</v>
      </c>
      <c r="J85" s="9">
        <v>0</v>
      </c>
      <c r="K85" s="9">
        <v>0</v>
      </c>
      <c r="L85" s="9">
        <f t="shared" si="4"/>
        <v>8</v>
      </c>
      <c r="M85" s="9">
        <f t="shared" si="5"/>
        <v>0</v>
      </c>
      <c r="N85" s="9">
        <f t="shared" si="5"/>
        <v>8</v>
      </c>
      <c r="O85" s="9">
        <f t="shared" si="5"/>
        <v>0</v>
      </c>
      <c r="P85" s="9">
        <f t="shared" si="3"/>
        <v>0</v>
      </c>
      <c r="Q85" s="9">
        <v>8</v>
      </c>
      <c r="R85" s="9">
        <v>0</v>
      </c>
      <c r="S85" s="9">
        <v>8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</row>
    <row r="86" spans="1:26" s="27" customFormat="1" ht="27.75" customHeight="1" x14ac:dyDescent="0.45">
      <c r="A86" s="47">
        <v>82</v>
      </c>
      <c r="B86" s="26" t="s">
        <v>67</v>
      </c>
      <c r="C86" s="26" t="s">
        <v>68</v>
      </c>
      <c r="D86" s="26" t="s">
        <v>129</v>
      </c>
      <c r="E86" s="26">
        <v>19</v>
      </c>
      <c r="F86" s="26">
        <v>0</v>
      </c>
      <c r="G86" s="26">
        <v>19</v>
      </c>
      <c r="H86" s="26">
        <v>0</v>
      </c>
      <c r="I86" s="26">
        <v>0</v>
      </c>
      <c r="J86" s="26">
        <v>0</v>
      </c>
      <c r="K86" s="26">
        <v>0</v>
      </c>
      <c r="L86" s="1">
        <f t="shared" si="4"/>
        <v>6</v>
      </c>
      <c r="M86" s="26">
        <f t="shared" si="5"/>
        <v>0</v>
      </c>
      <c r="N86" s="26">
        <f t="shared" si="5"/>
        <v>6</v>
      </c>
      <c r="O86" s="26">
        <f t="shared" si="5"/>
        <v>0</v>
      </c>
      <c r="P86" s="26">
        <f t="shared" si="3"/>
        <v>0</v>
      </c>
      <c r="Q86" s="1">
        <v>6</v>
      </c>
      <c r="R86" s="26">
        <v>0</v>
      </c>
      <c r="S86" s="26">
        <v>6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</row>
    <row r="87" spans="1:26" ht="27.75" customHeight="1" x14ac:dyDescent="0.45">
      <c r="A87" s="8">
        <v>83</v>
      </c>
      <c r="B87" s="9" t="s">
        <v>67</v>
      </c>
      <c r="C87" s="9" t="s">
        <v>68</v>
      </c>
      <c r="D87" s="9" t="s">
        <v>130</v>
      </c>
      <c r="E87" s="9">
        <v>19</v>
      </c>
      <c r="F87" s="9">
        <v>0</v>
      </c>
      <c r="G87" s="9">
        <v>19</v>
      </c>
      <c r="H87" s="9">
        <v>0</v>
      </c>
      <c r="I87" s="9">
        <v>0</v>
      </c>
      <c r="J87" s="9">
        <v>0</v>
      </c>
      <c r="K87" s="9">
        <v>0</v>
      </c>
      <c r="L87" s="9">
        <f t="shared" si="4"/>
        <v>19</v>
      </c>
      <c r="M87" s="9">
        <f t="shared" si="5"/>
        <v>0</v>
      </c>
      <c r="N87" s="9">
        <f t="shared" si="5"/>
        <v>19</v>
      </c>
      <c r="O87" s="9">
        <f t="shared" si="5"/>
        <v>0</v>
      </c>
      <c r="P87" s="9">
        <f t="shared" si="3"/>
        <v>0</v>
      </c>
      <c r="Q87" s="9">
        <v>19</v>
      </c>
      <c r="R87" s="9">
        <v>0</v>
      </c>
      <c r="S87" s="9">
        <v>19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</row>
    <row r="88" spans="1:26" s="27" customFormat="1" ht="27.75" customHeight="1" x14ac:dyDescent="0.45">
      <c r="A88" s="47">
        <v>84</v>
      </c>
      <c r="B88" s="26" t="s">
        <v>67</v>
      </c>
      <c r="C88" s="26" t="s">
        <v>68</v>
      </c>
      <c r="D88" s="26" t="s">
        <v>131</v>
      </c>
      <c r="E88" s="26">
        <v>19</v>
      </c>
      <c r="F88" s="26">
        <v>0</v>
      </c>
      <c r="G88" s="26">
        <v>19</v>
      </c>
      <c r="H88" s="26">
        <v>0</v>
      </c>
      <c r="I88" s="26">
        <v>0</v>
      </c>
      <c r="J88" s="26">
        <v>0</v>
      </c>
      <c r="K88" s="26">
        <v>0</v>
      </c>
      <c r="L88" s="1">
        <f t="shared" si="4"/>
        <v>19</v>
      </c>
      <c r="M88" s="26">
        <f t="shared" si="5"/>
        <v>0</v>
      </c>
      <c r="N88" s="26">
        <f t="shared" si="5"/>
        <v>19</v>
      </c>
      <c r="O88" s="26">
        <f t="shared" si="5"/>
        <v>0</v>
      </c>
      <c r="P88" s="26">
        <f t="shared" si="3"/>
        <v>0</v>
      </c>
      <c r="Q88" s="1">
        <v>19</v>
      </c>
      <c r="R88" s="26">
        <v>0</v>
      </c>
      <c r="S88" s="26">
        <v>19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</row>
    <row r="89" spans="1:26" ht="27.75" customHeight="1" x14ac:dyDescent="0.45">
      <c r="A89" s="8">
        <v>85</v>
      </c>
      <c r="B89" s="9" t="s">
        <v>67</v>
      </c>
      <c r="C89" s="9" t="s">
        <v>68</v>
      </c>
      <c r="D89" s="9" t="s">
        <v>132</v>
      </c>
      <c r="E89" s="9">
        <v>8</v>
      </c>
      <c r="F89" s="9">
        <v>0</v>
      </c>
      <c r="G89" s="9">
        <v>0</v>
      </c>
      <c r="H89" s="9">
        <v>0</v>
      </c>
      <c r="I89" s="9">
        <v>8</v>
      </c>
      <c r="J89" s="9">
        <v>0</v>
      </c>
      <c r="K89" s="9">
        <v>0</v>
      </c>
      <c r="L89" s="9">
        <f t="shared" si="4"/>
        <v>8</v>
      </c>
      <c r="M89" s="9">
        <f t="shared" si="5"/>
        <v>0</v>
      </c>
      <c r="N89" s="9">
        <f t="shared" si="5"/>
        <v>0</v>
      </c>
      <c r="O89" s="9">
        <f t="shared" si="5"/>
        <v>0</v>
      </c>
      <c r="P89" s="9">
        <f t="shared" si="3"/>
        <v>8</v>
      </c>
      <c r="Q89" s="9">
        <v>8</v>
      </c>
      <c r="R89" s="9">
        <v>0</v>
      </c>
      <c r="S89" s="9">
        <v>0</v>
      </c>
      <c r="T89" s="9">
        <v>0</v>
      </c>
      <c r="U89" s="9">
        <v>8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</row>
    <row r="90" spans="1:26" s="27" customFormat="1" ht="27.75" customHeight="1" x14ac:dyDescent="0.45">
      <c r="A90" s="47">
        <v>86</v>
      </c>
      <c r="B90" s="26" t="s">
        <v>67</v>
      </c>
      <c r="C90" s="26" t="s">
        <v>68</v>
      </c>
      <c r="D90" s="26" t="s">
        <v>133</v>
      </c>
      <c r="E90" s="26">
        <v>19</v>
      </c>
      <c r="F90" s="26">
        <v>0</v>
      </c>
      <c r="G90" s="26">
        <v>19</v>
      </c>
      <c r="H90" s="26">
        <v>0</v>
      </c>
      <c r="I90" s="26">
        <v>0</v>
      </c>
      <c r="J90" s="26">
        <v>0</v>
      </c>
      <c r="K90" s="26">
        <v>0</v>
      </c>
      <c r="L90" s="1">
        <f t="shared" si="4"/>
        <v>0</v>
      </c>
      <c r="M90" s="26">
        <f t="shared" si="5"/>
        <v>0</v>
      </c>
      <c r="N90" s="26">
        <f t="shared" si="5"/>
        <v>0</v>
      </c>
      <c r="O90" s="26">
        <f t="shared" si="5"/>
        <v>0</v>
      </c>
      <c r="P90" s="26">
        <f t="shared" si="3"/>
        <v>0</v>
      </c>
      <c r="Q90" s="1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</row>
    <row r="91" spans="1:26" ht="27.75" customHeight="1" x14ac:dyDescent="0.45">
      <c r="A91" s="8">
        <v>87</v>
      </c>
      <c r="B91" s="9" t="s">
        <v>67</v>
      </c>
      <c r="C91" s="9" t="s">
        <v>68</v>
      </c>
      <c r="D91" s="9" t="s">
        <v>134</v>
      </c>
      <c r="E91" s="9">
        <v>16</v>
      </c>
      <c r="F91" s="9">
        <v>0</v>
      </c>
      <c r="G91" s="9">
        <v>16</v>
      </c>
      <c r="H91" s="9">
        <v>0</v>
      </c>
      <c r="I91" s="9">
        <v>0</v>
      </c>
      <c r="J91" s="9">
        <v>0</v>
      </c>
      <c r="K91" s="9">
        <v>0</v>
      </c>
      <c r="L91" s="9">
        <f t="shared" si="4"/>
        <v>16</v>
      </c>
      <c r="M91" s="9">
        <f t="shared" si="5"/>
        <v>0</v>
      </c>
      <c r="N91" s="9">
        <f t="shared" si="5"/>
        <v>16</v>
      </c>
      <c r="O91" s="9">
        <f t="shared" si="5"/>
        <v>0</v>
      </c>
      <c r="P91" s="9">
        <f t="shared" si="3"/>
        <v>0</v>
      </c>
      <c r="Q91" s="9">
        <v>16</v>
      </c>
      <c r="R91" s="9">
        <v>0</v>
      </c>
      <c r="S91" s="9">
        <v>16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</row>
    <row r="92" spans="1:26" s="27" customFormat="1" ht="27.75" customHeight="1" x14ac:dyDescent="0.45">
      <c r="A92" s="47">
        <v>88</v>
      </c>
      <c r="B92" s="26" t="s">
        <v>67</v>
      </c>
      <c r="C92" s="26" t="s">
        <v>68</v>
      </c>
      <c r="D92" s="26" t="s">
        <v>135</v>
      </c>
      <c r="E92" s="26">
        <v>15</v>
      </c>
      <c r="F92" s="26">
        <v>0</v>
      </c>
      <c r="G92" s="26">
        <v>15</v>
      </c>
      <c r="H92" s="26">
        <v>0</v>
      </c>
      <c r="I92" s="26">
        <v>0</v>
      </c>
      <c r="J92" s="26">
        <v>0</v>
      </c>
      <c r="K92" s="26">
        <v>0</v>
      </c>
      <c r="L92" s="1">
        <f t="shared" si="4"/>
        <v>11</v>
      </c>
      <c r="M92" s="26">
        <f t="shared" si="5"/>
        <v>0</v>
      </c>
      <c r="N92" s="26">
        <f t="shared" si="5"/>
        <v>11</v>
      </c>
      <c r="O92" s="26">
        <f t="shared" si="5"/>
        <v>0</v>
      </c>
      <c r="P92" s="26">
        <f t="shared" si="3"/>
        <v>0</v>
      </c>
      <c r="Q92" s="1">
        <v>11</v>
      </c>
      <c r="R92" s="26">
        <v>0</v>
      </c>
      <c r="S92" s="26">
        <v>11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</row>
    <row r="93" spans="1:26" ht="27.75" customHeight="1" x14ac:dyDescent="0.45">
      <c r="A93" s="8">
        <v>89</v>
      </c>
      <c r="B93" s="9" t="s">
        <v>67</v>
      </c>
      <c r="C93" s="9" t="s">
        <v>68</v>
      </c>
      <c r="D93" s="9" t="s">
        <v>136</v>
      </c>
      <c r="E93" s="9">
        <v>19</v>
      </c>
      <c r="F93" s="9">
        <v>0</v>
      </c>
      <c r="G93" s="9">
        <v>19</v>
      </c>
      <c r="H93" s="9">
        <v>0</v>
      </c>
      <c r="I93" s="9">
        <v>0</v>
      </c>
      <c r="J93" s="9">
        <v>0</v>
      </c>
      <c r="K93" s="9">
        <v>0</v>
      </c>
      <c r="L93" s="9">
        <f t="shared" si="4"/>
        <v>19</v>
      </c>
      <c r="M93" s="9">
        <f t="shared" si="5"/>
        <v>0</v>
      </c>
      <c r="N93" s="9">
        <f t="shared" si="5"/>
        <v>19</v>
      </c>
      <c r="O93" s="9">
        <f t="shared" si="5"/>
        <v>0</v>
      </c>
      <c r="P93" s="9">
        <f t="shared" si="3"/>
        <v>0</v>
      </c>
      <c r="Q93" s="9">
        <v>19</v>
      </c>
      <c r="R93" s="9">
        <v>0</v>
      </c>
      <c r="S93" s="9">
        <v>19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</row>
    <row r="94" spans="1:26" s="27" customFormat="1" ht="27.75" customHeight="1" x14ac:dyDescent="0.45">
      <c r="A94" s="47">
        <v>90</v>
      </c>
      <c r="B94" s="26" t="s">
        <v>67</v>
      </c>
      <c r="C94" s="26" t="s">
        <v>68</v>
      </c>
      <c r="D94" s="26" t="s">
        <v>137</v>
      </c>
      <c r="E94" s="26">
        <v>19</v>
      </c>
      <c r="F94" s="26">
        <v>0</v>
      </c>
      <c r="G94" s="26">
        <v>19</v>
      </c>
      <c r="H94" s="26">
        <v>0</v>
      </c>
      <c r="I94" s="26">
        <v>0</v>
      </c>
      <c r="J94" s="26">
        <v>0</v>
      </c>
      <c r="K94" s="26">
        <v>0</v>
      </c>
      <c r="L94" s="1">
        <f t="shared" si="4"/>
        <v>19</v>
      </c>
      <c r="M94" s="26">
        <f t="shared" si="5"/>
        <v>0</v>
      </c>
      <c r="N94" s="26">
        <f t="shared" si="5"/>
        <v>19</v>
      </c>
      <c r="O94" s="26">
        <f t="shared" si="5"/>
        <v>0</v>
      </c>
      <c r="P94" s="26">
        <f t="shared" si="3"/>
        <v>0</v>
      </c>
      <c r="Q94" s="1">
        <v>19</v>
      </c>
      <c r="R94" s="26">
        <v>0</v>
      </c>
      <c r="S94" s="26">
        <v>19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</row>
    <row r="95" spans="1:26" s="27" customFormat="1" ht="27.75" customHeight="1" x14ac:dyDescent="0.45">
      <c r="A95" s="8">
        <v>91</v>
      </c>
      <c r="B95" s="9" t="s">
        <v>67</v>
      </c>
      <c r="C95" s="9" t="s">
        <v>68</v>
      </c>
      <c r="D95" s="9" t="s">
        <v>138</v>
      </c>
      <c r="E95" s="9">
        <v>9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9</v>
      </c>
      <c r="L95" s="9">
        <f t="shared" si="4"/>
        <v>0</v>
      </c>
      <c r="M95" s="9">
        <f t="shared" si="5"/>
        <v>0</v>
      </c>
      <c r="N95" s="9">
        <f t="shared" si="5"/>
        <v>0</v>
      </c>
      <c r="O95" s="9">
        <f t="shared" si="5"/>
        <v>0</v>
      </c>
      <c r="P95" s="9">
        <f t="shared" si="3"/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</row>
    <row r="96" spans="1:26" s="27" customFormat="1" ht="27.75" customHeight="1" x14ac:dyDescent="0.45">
      <c r="A96" s="47">
        <v>92</v>
      </c>
      <c r="B96" s="26" t="s">
        <v>67</v>
      </c>
      <c r="C96" s="26" t="s">
        <v>68</v>
      </c>
      <c r="D96" s="26" t="s">
        <v>139</v>
      </c>
      <c r="E96" s="26">
        <v>16</v>
      </c>
      <c r="F96" s="26">
        <v>0</v>
      </c>
      <c r="G96" s="26">
        <v>16</v>
      </c>
      <c r="H96" s="26">
        <v>0</v>
      </c>
      <c r="I96" s="26">
        <v>0</v>
      </c>
      <c r="J96" s="26">
        <v>0</v>
      </c>
      <c r="K96" s="26">
        <v>0</v>
      </c>
      <c r="L96" s="1">
        <f t="shared" si="4"/>
        <v>16</v>
      </c>
      <c r="M96" s="26">
        <f t="shared" si="5"/>
        <v>0</v>
      </c>
      <c r="N96" s="26">
        <f t="shared" si="5"/>
        <v>16</v>
      </c>
      <c r="O96" s="26">
        <f t="shared" si="5"/>
        <v>0</v>
      </c>
      <c r="P96" s="26">
        <f t="shared" si="3"/>
        <v>0</v>
      </c>
      <c r="Q96" s="1">
        <v>16</v>
      </c>
      <c r="R96" s="26">
        <v>0</v>
      </c>
      <c r="S96" s="26">
        <v>16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</row>
    <row r="97" spans="1:26" ht="27.75" customHeight="1" x14ac:dyDescent="0.45">
      <c r="A97" s="8">
        <v>93</v>
      </c>
      <c r="B97" s="9" t="s">
        <v>67</v>
      </c>
      <c r="C97" s="9" t="s">
        <v>81</v>
      </c>
      <c r="D97" s="9" t="s">
        <v>140</v>
      </c>
      <c r="E97" s="9">
        <v>19</v>
      </c>
      <c r="F97" s="9">
        <v>0</v>
      </c>
      <c r="G97" s="9">
        <v>19</v>
      </c>
      <c r="H97" s="9">
        <v>0</v>
      </c>
      <c r="I97" s="9">
        <v>0</v>
      </c>
      <c r="J97" s="9">
        <v>0</v>
      </c>
      <c r="K97" s="9">
        <v>0</v>
      </c>
      <c r="L97" s="9">
        <f t="shared" si="4"/>
        <v>19</v>
      </c>
      <c r="M97" s="9">
        <f t="shared" si="5"/>
        <v>0</v>
      </c>
      <c r="N97" s="9">
        <f t="shared" si="5"/>
        <v>19</v>
      </c>
      <c r="O97" s="9">
        <f t="shared" si="5"/>
        <v>0</v>
      </c>
      <c r="P97" s="9">
        <f t="shared" si="3"/>
        <v>0</v>
      </c>
      <c r="Q97" s="9">
        <v>19</v>
      </c>
      <c r="R97" s="9">
        <v>0</v>
      </c>
      <c r="S97" s="9">
        <v>19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</row>
    <row r="98" spans="1:26" s="27" customFormat="1" ht="27.75" customHeight="1" x14ac:dyDescent="0.45">
      <c r="A98" s="47">
        <v>94</v>
      </c>
      <c r="B98" s="26" t="s">
        <v>67</v>
      </c>
      <c r="C98" s="26" t="s">
        <v>81</v>
      </c>
      <c r="D98" s="26" t="s">
        <v>141</v>
      </c>
      <c r="E98" s="26">
        <v>13</v>
      </c>
      <c r="F98" s="26">
        <v>0</v>
      </c>
      <c r="G98" s="26">
        <v>0</v>
      </c>
      <c r="H98" s="26">
        <v>0</v>
      </c>
      <c r="I98" s="26">
        <v>0</v>
      </c>
      <c r="J98" s="26">
        <v>13</v>
      </c>
      <c r="K98" s="26">
        <v>0</v>
      </c>
      <c r="L98" s="1">
        <f t="shared" si="4"/>
        <v>0</v>
      </c>
      <c r="M98" s="26">
        <f t="shared" si="5"/>
        <v>0</v>
      </c>
      <c r="N98" s="26">
        <f t="shared" si="5"/>
        <v>0</v>
      </c>
      <c r="O98" s="26">
        <f t="shared" si="5"/>
        <v>0</v>
      </c>
      <c r="P98" s="26">
        <f t="shared" si="3"/>
        <v>0</v>
      </c>
      <c r="Q98" s="1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</row>
    <row r="99" spans="1:26" ht="27.75" customHeight="1" x14ac:dyDescent="0.45">
      <c r="A99" s="8">
        <v>95</v>
      </c>
      <c r="B99" s="9" t="s">
        <v>67</v>
      </c>
      <c r="C99" s="9" t="s">
        <v>81</v>
      </c>
      <c r="D99" s="9" t="s">
        <v>180</v>
      </c>
      <c r="E99" s="9">
        <v>8</v>
      </c>
      <c r="F99" s="9">
        <v>0</v>
      </c>
      <c r="G99" s="9">
        <v>8</v>
      </c>
      <c r="H99" s="9">
        <v>0</v>
      </c>
      <c r="I99" s="9">
        <v>0</v>
      </c>
      <c r="J99" s="9">
        <v>0</v>
      </c>
      <c r="K99" s="9">
        <v>0</v>
      </c>
      <c r="L99" s="9">
        <f t="shared" si="4"/>
        <v>8</v>
      </c>
      <c r="M99" s="9">
        <f t="shared" si="5"/>
        <v>0</v>
      </c>
      <c r="N99" s="9">
        <f t="shared" si="5"/>
        <v>8</v>
      </c>
      <c r="O99" s="9">
        <f t="shared" si="5"/>
        <v>0</v>
      </c>
      <c r="P99" s="9">
        <f t="shared" si="3"/>
        <v>0</v>
      </c>
      <c r="Q99" s="9">
        <v>8</v>
      </c>
      <c r="R99" s="9">
        <v>0</v>
      </c>
      <c r="S99" s="9">
        <v>8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</row>
    <row r="100" spans="1:26" s="27" customFormat="1" ht="27.75" customHeight="1" x14ac:dyDescent="0.45">
      <c r="A100" s="47">
        <v>96</v>
      </c>
      <c r="B100" s="26" t="s">
        <v>67</v>
      </c>
      <c r="C100" s="26" t="s">
        <v>81</v>
      </c>
      <c r="D100" s="26" t="s">
        <v>142</v>
      </c>
      <c r="E100" s="26">
        <v>12</v>
      </c>
      <c r="F100" s="26">
        <v>0</v>
      </c>
      <c r="G100" s="26">
        <v>0</v>
      </c>
      <c r="H100" s="26">
        <v>12</v>
      </c>
      <c r="I100" s="26">
        <v>0</v>
      </c>
      <c r="J100" s="26">
        <v>0</v>
      </c>
      <c r="K100" s="26">
        <v>0</v>
      </c>
      <c r="L100" s="1">
        <f t="shared" si="4"/>
        <v>12</v>
      </c>
      <c r="M100" s="26">
        <f t="shared" si="5"/>
        <v>0</v>
      </c>
      <c r="N100" s="26">
        <f t="shared" si="5"/>
        <v>0</v>
      </c>
      <c r="O100" s="26">
        <f t="shared" si="5"/>
        <v>12</v>
      </c>
      <c r="P100" s="26">
        <f t="shared" si="3"/>
        <v>0</v>
      </c>
      <c r="Q100" s="1">
        <v>12</v>
      </c>
      <c r="R100" s="26">
        <v>0</v>
      </c>
      <c r="S100" s="26">
        <v>0</v>
      </c>
      <c r="T100" s="26">
        <v>12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</row>
    <row r="101" spans="1:26" ht="27.75" customHeight="1" x14ac:dyDescent="0.45">
      <c r="A101" s="8">
        <v>97</v>
      </c>
      <c r="B101" s="9" t="s">
        <v>67</v>
      </c>
      <c r="C101" s="9" t="s">
        <v>89</v>
      </c>
      <c r="D101" s="9" t="s">
        <v>143</v>
      </c>
      <c r="E101" s="9">
        <v>19</v>
      </c>
      <c r="F101" s="9">
        <v>0</v>
      </c>
      <c r="G101" s="9">
        <v>19</v>
      </c>
      <c r="H101" s="9">
        <v>0</v>
      </c>
      <c r="I101" s="9">
        <v>0</v>
      </c>
      <c r="J101" s="9">
        <v>0</v>
      </c>
      <c r="K101" s="9">
        <v>0</v>
      </c>
      <c r="L101" s="9">
        <f t="shared" si="4"/>
        <v>19</v>
      </c>
      <c r="M101" s="9">
        <f t="shared" si="5"/>
        <v>0</v>
      </c>
      <c r="N101" s="9">
        <f t="shared" si="5"/>
        <v>19</v>
      </c>
      <c r="O101" s="9">
        <f t="shared" si="5"/>
        <v>0</v>
      </c>
      <c r="P101" s="9">
        <f t="shared" si="3"/>
        <v>0</v>
      </c>
      <c r="Q101" s="9">
        <v>19</v>
      </c>
      <c r="R101" s="9">
        <v>0</v>
      </c>
      <c r="S101" s="9">
        <v>19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</row>
    <row r="102" spans="1:26" s="27" customFormat="1" ht="27.75" customHeight="1" x14ac:dyDescent="0.45">
      <c r="A102" s="47">
        <v>98</v>
      </c>
      <c r="B102" s="26" t="s">
        <v>67</v>
      </c>
      <c r="C102" s="26" t="s">
        <v>89</v>
      </c>
      <c r="D102" s="26" t="s">
        <v>144</v>
      </c>
      <c r="E102" s="26">
        <v>9</v>
      </c>
      <c r="F102" s="26">
        <v>0</v>
      </c>
      <c r="G102" s="26">
        <v>9</v>
      </c>
      <c r="H102" s="26">
        <v>0</v>
      </c>
      <c r="I102" s="26">
        <v>0</v>
      </c>
      <c r="J102" s="26">
        <v>0</v>
      </c>
      <c r="K102" s="26">
        <v>0</v>
      </c>
      <c r="L102" s="1">
        <f t="shared" si="4"/>
        <v>9</v>
      </c>
      <c r="M102" s="26">
        <f t="shared" si="5"/>
        <v>0</v>
      </c>
      <c r="N102" s="26">
        <f t="shared" si="5"/>
        <v>9</v>
      </c>
      <c r="O102" s="26">
        <f t="shared" si="5"/>
        <v>0</v>
      </c>
      <c r="P102" s="26">
        <f t="shared" si="3"/>
        <v>0</v>
      </c>
      <c r="Q102" s="1">
        <v>9</v>
      </c>
      <c r="R102" s="26">
        <v>0</v>
      </c>
      <c r="S102" s="26">
        <v>9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</row>
    <row r="103" spans="1:26" ht="27.75" customHeight="1" x14ac:dyDescent="0.45">
      <c r="A103" s="8">
        <v>99</v>
      </c>
      <c r="B103" s="9" t="s">
        <v>67</v>
      </c>
      <c r="C103" s="9" t="s">
        <v>92</v>
      </c>
      <c r="D103" s="9" t="s">
        <v>145</v>
      </c>
      <c r="E103" s="9">
        <v>3</v>
      </c>
      <c r="F103" s="9">
        <v>0</v>
      </c>
      <c r="G103" s="9">
        <v>3</v>
      </c>
      <c r="H103" s="9">
        <v>0</v>
      </c>
      <c r="I103" s="9">
        <v>0</v>
      </c>
      <c r="J103" s="9">
        <v>0</v>
      </c>
      <c r="K103" s="9">
        <v>0</v>
      </c>
      <c r="L103" s="9">
        <f t="shared" si="4"/>
        <v>3</v>
      </c>
      <c r="M103" s="9">
        <f t="shared" si="5"/>
        <v>0</v>
      </c>
      <c r="N103" s="9">
        <f t="shared" si="5"/>
        <v>3</v>
      </c>
      <c r="O103" s="9">
        <f t="shared" si="5"/>
        <v>0</v>
      </c>
      <c r="P103" s="9">
        <f t="shared" si="3"/>
        <v>0</v>
      </c>
      <c r="Q103" s="9">
        <v>3</v>
      </c>
      <c r="R103" s="9">
        <v>0</v>
      </c>
      <c r="S103" s="9">
        <v>3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</row>
    <row r="104" spans="1:26" s="27" customFormat="1" ht="27.75" customHeight="1" x14ac:dyDescent="0.45">
      <c r="A104" s="47">
        <v>100</v>
      </c>
      <c r="B104" s="26" t="s">
        <v>67</v>
      </c>
      <c r="C104" s="26" t="s">
        <v>98</v>
      </c>
      <c r="D104" s="26" t="s">
        <v>146</v>
      </c>
      <c r="E104" s="26">
        <v>17</v>
      </c>
      <c r="F104" s="26">
        <v>0</v>
      </c>
      <c r="G104" s="26">
        <v>17</v>
      </c>
      <c r="H104" s="26">
        <v>0</v>
      </c>
      <c r="I104" s="26">
        <v>0</v>
      </c>
      <c r="J104" s="26">
        <v>0</v>
      </c>
      <c r="K104" s="26">
        <v>0</v>
      </c>
      <c r="L104" s="1">
        <f t="shared" si="4"/>
        <v>17</v>
      </c>
      <c r="M104" s="26">
        <f t="shared" si="5"/>
        <v>0</v>
      </c>
      <c r="N104" s="26">
        <f t="shared" si="5"/>
        <v>17</v>
      </c>
      <c r="O104" s="26">
        <f t="shared" si="5"/>
        <v>0</v>
      </c>
      <c r="P104" s="26">
        <f t="shared" si="3"/>
        <v>0</v>
      </c>
      <c r="Q104" s="1">
        <v>17</v>
      </c>
      <c r="R104" s="26">
        <v>0</v>
      </c>
      <c r="S104" s="26">
        <v>17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</row>
    <row r="105" spans="1:26" ht="27.75" customHeight="1" x14ac:dyDescent="0.45">
      <c r="A105" s="8">
        <v>101</v>
      </c>
      <c r="B105" s="9" t="s">
        <v>67</v>
      </c>
      <c r="C105" s="9" t="s">
        <v>103</v>
      </c>
      <c r="D105" s="9" t="s">
        <v>147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1</v>
      </c>
      <c r="K105" s="9">
        <v>0</v>
      </c>
      <c r="L105" s="9">
        <f t="shared" si="4"/>
        <v>0</v>
      </c>
      <c r="M105" s="9">
        <f t="shared" si="5"/>
        <v>0</v>
      </c>
      <c r="N105" s="9">
        <f t="shared" si="5"/>
        <v>0</v>
      </c>
      <c r="O105" s="9">
        <f t="shared" si="5"/>
        <v>0</v>
      </c>
      <c r="P105" s="9">
        <f t="shared" si="3"/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</row>
    <row r="106" spans="1:26" s="27" customFormat="1" ht="27.75" customHeight="1" x14ac:dyDescent="0.45">
      <c r="A106" s="47">
        <v>102</v>
      </c>
      <c r="B106" s="26" t="s">
        <v>67</v>
      </c>
      <c r="C106" s="26" t="s">
        <v>109</v>
      </c>
      <c r="D106" s="26" t="s">
        <v>148</v>
      </c>
      <c r="E106" s="26">
        <v>18</v>
      </c>
      <c r="F106" s="26">
        <v>0</v>
      </c>
      <c r="G106" s="26">
        <v>18</v>
      </c>
      <c r="H106" s="26">
        <v>0</v>
      </c>
      <c r="I106" s="26">
        <v>0</v>
      </c>
      <c r="J106" s="26">
        <v>0</v>
      </c>
      <c r="K106" s="26">
        <v>0</v>
      </c>
      <c r="L106" s="1">
        <f t="shared" si="4"/>
        <v>18</v>
      </c>
      <c r="M106" s="26">
        <f t="shared" si="5"/>
        <v>0</v>
      </c>
      <c r="N106" s="26">
        <f t="shared" si="5"/>
        <v>18</v>
      </c>
      <c r="O106" s="26">
        <f t="shared" si="5"/>
        <v>0</v>
      </c>
      <c r="P106" s="26">
        <f t="shared" si="3"/>
        <v>0</v>
      </c>
      <c r="Q106" s="1">
        <v>18</v>
      </c>
      <c r="R106" s="26">
        <v>0</v>
      </c>
      <c r="S106" s="26">
        <v>18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</row>
    <row r="107" spans="1:26" s="27" customFormat="1" ht="27.75" customHeight="1" x14ac:dyDescent="0.45">
      <c r="A107" s="8">
        <v>103</v>
      </c>
      <c r="B107" s="9" t="s">
        <v>67</v>
      </c>
      <c r="C107" s="9" t="s">
        <v>68</v>
      </c>
      <c r="D107" s="9" t="s">
        <v>149</v>
      </c>
      <c r="E107" s="9">
        <v>5</v>
      </c>
      <c r="F107" s="9">
        <v>0</v>
      </c>
      <c r="G107" s="9">
        <v>0</v>
      </c>
      <c r="H107" s="9">
        <v>0</v>
      </c>
      <c r="I107" s="9">
        <v>5</v>
      </c>
      <c r="J107" s="9">
        <v>0</v>
      </c>
      <c r="K107" s="9">
        <v>0</v>
      </c>
      <c r="L107" s="9">
        <f t="shared" si="4"/>
        <v>5</v>
      </c>
      <c r="M107" s="9">
        <f t="shared" si="5"/>
        <v>0</v>
      </c>
      <c r="N107" s="9">
        <f t="shared" si="5"/>
        <v>0</v>
      </c>
      <c r="O107" s="9">
        <f t="shared" si="5"/>
        <v>0</v>
      </c>
      <c r="P107" s="9">
        <f t="shared" si="3"/>
        <v>5</v>
      </c>
      <c r="Q107" s="9">
        <v>5</v>
      </c>
      <c r="R107" s="9">
        <v>0</v>
      </c>
      <c r="S107" s="9">
        <v>0</v>
      </c>
      <c r="T107" s="9">
        <v>0</v>
      </c>
      <c r="U107" s="9">
        <v>5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</row>
    <row r="108" spans="1:26" ht="27.75" customHeight="1" x14ac:dyDescent="0.45">
      <c r="A108" s="47">
        <v>104</v>
      </c>
      <c r="B108" s="26" t="s">
        <v>67</v>
      </c>
      <c r="C108" s="26" t="s">
        <v>68</v>
      </c>
      <c r="D108" s="26" t="s">
        <v>150</v>
      </c>
      <c r="E108" s="26">
        <v>1</v>
      </c>
      <c r="F108" s="26">
        <v>0</v>
      </c>
      <c r="G108" s="26">
        <v>1</v>
      </c>
      <c r="H108" s="26">
        <v>0</v>
      </c>
      <c r="I108" s="26">
        <v>0</v>
      </c>
      <c r="J108" s="26">
        <v>0</v>
      </c>
      <c r="K108" s="26">
        <v>0</v>
      </c>
      <c r="L108" s="1">
        <f t="shared" si="4"/>
        <v>0</v>
      </c>
      <c r="M108" s="26">
        <f t="shared" si="5"/>
        <v>0</v>
      </c>
      <c r="N108" s="26">
        <f t="shared" si="5"/>
        <v>0</v>
      </c>
      <c r="O108" s="26">
        <f t="shared" si="5"/>
        <v>0</v>
      </c>
      <c r="P108" s="26">
        <f t="shared" si="3"/>
        <v>0</v>
      </c>
      <c r="Q108" s="1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</row>
    <row r="109" spans="1:26" s="27" customFormat="1" ht="27.75" customHeight="1" x14ac:dyDescent="0.45">
      <c r="A109" s="8">
        <v>105</v>
      </c>
      <c r="B109" s="9" t="s">
        <v>56</v>
      </c>
      <c r="C109" s="9" t="s">
        <v>57</v>
      </c>
      <c r="D109" s="9" t="s">
        <v>55</v>
      </c>
      <c r="E109" s="9">
        <v>216</v>
      </c>
      <c r="F109" s="9">
        <v>0</v>
      </c>
      <c r="G109" s="9">
        <v>0</v>
      </c>
      <c r="H109" s="9">
        <v>0</v>
      </c>
      <c r="I109" s="9">
        <v>216</v>
      </c>
      <c r="J109" s="9">
        <v>0</v>
      </c>
      <c r="K109" s="9">
        <v>0</v>
      </c>
      <c r="L109" s="9">
        <f t="shared" si="4"/>
        <v>216</v>
      </c>
      <c r="M109" s="9">
        <f t="shared" si="5"/>
        <v>0</v>
      </c>
      <c r="N109" s="9">
        <f t="shared" si="5"/>
        <v>0</v>
      </c>
      <c r="O109" s="9">
        <f t="shared" si="5"/>
        <v>0</v>
      </c>
      <c r="P109" s="9">
        <f t="shared" si="3"/>
        <v>216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216</v>
      </c>
      <c r="W109" s="9">
        <v>0</v>
      </c>
      <c r="X109" s="9">
        <v>0</v>
      </c>
      <c r="Y109" s="9">
        <v>0</v>
      </c>
      <c r="Z109" s="9">
        <v>216</v>
      </c>
    </row>
    <row r="110" spans="1:26" ht="27.75" customHeight="1" x14ac:dyDescent="0.45">
      <c r="A110" s="47">
        <v>106</v>
      </c>
      <c r="B110" s="26" t="s">
        <v>56</v>
      </c>
      <c r="C110" s="26" t="s">
        <v>57</v>
      </c>
      <c r="D110" s="26" t="s">
        <v>58</v>
      </c>
      <c r="E110" s="26">
        <v>18</v>
      </c>
      <c r="F110" s="26">
        <v>0</v>
      </c>
      <c r="G110" s="26">
        <v>0</v>
      </c>
      <c r="H110" s="26">
        <v>0</v>
      </c>
      <c r="I110" s="26">
        <v>0</v>
      </c>
      <c r="J110" s="26">
        <v>18</v>
      </c>
      <c r="K110" s="26">
        <v>0</v>
      </c>
      <c r="L110" s="1">
        <f t="shared" si="4"/>
        <v>18</v>
      </c>
      <c r="M110" s="26">
        <f t="shared" si="5"/>
        <v>0</v>
      </c>
      <c r="N110" s="26">
        <f t="shared" si="5"/>
        <v>0</v>
      </c>
      <c r="O110" s="26">
        <f t="shared" si="5"/>
        <v>0</v>
      </c>
      <c r="P110" s="26">
        <f t="shared" si="3"/>
        <v>18</v>
      </c>
      <c r="Q110" s="1">
        <v>18</v>
      </c>
      <c r="R110" s="26">
        <v>0</v>
      </c>
      <c r="S110" s="26">
        <v>0</v>
      </c>
      <c r="T110" s="26">
        <v>0</v>
      </c>
      <c r="U110" s="26">
        <v>18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</row>
    <row r="111" spans="1:26" s="27" customFormat="1" ht="27.75" customHeight="1" x14ac:dyDescent="0.45">
      <c r="A111" s="8">
        <v>107</v>
      </c>
      <c r="B111" s="9" t="s">
        <v>56</v>
      </c>
      <c r="C111" s="9" t="s">
        <v>57</v>
      </c>
      <c r="D111" s="9" t="s">
        <v>59</v>
      </c>
      <c r="E111" s="9">
        <v>99</v>
      </c>
      <c r="F111" s="9">
        <v>0</v>
      </c>
      <c r="G111" s="9">
        <v>53</v>
      </c>
      <c r="H111" s="9">
        <v>0</v>
      </c>
      <c r="I111" s="9">
        <v>46</v>
      </c>
      <c r="J111" s="9">
        <v>0</v>
      </c>
      <c r="K111" s="9">
        <v>0</v>
      </c>
      <c r="L111" s="9">
        <f t="shared" si="4"/>
        <v>99</v>
      </c>
      <c r="M111" s="9">
        <f t="shared" si="5"/>
        <v>0</v>
      </c>
      <c r="N111" s="9">
        <f t="shared" si="5"/>
        <v>53</v>
      </c>
      <c r="O111" s="9">
        <f t="shared" si="5"/>
        <v>0</v>
      </c>
      <c r="P111" s="9">
        <f t="shared" si="3"/>
        <v>46</v>
      </c>
      <c r="Q111" s="9">
        <v>99</v>
      </c>
      <c r="R111" s="9">
        <v>0</v>
      </c>
      <c r="S111" s="9">
        <v>53</v>
      </c>
      <c r="T111" s="9">
        <v>0</v>
      </c>
      <c r="U111" s="9">
        <v>46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</row>
    <row r="112" spans="1:26" ht="27.75" customHeight="1" x14ac:dyDescent="0.45">
      <c r="A112" s="47">
        <v>108</v>
      </c>
      <c r="B112" s="26" t="s">
        <v>56</v>
      </c>
      <c r="C112" s="26" t="s">
        <v>57</v>
      </c>
      <c r="D112" s="26" t="s">
        <v>60</v>
      </c>
      <c r="E112" s="26">
        <v>224</v>
      </c>
      <c r="F112" s="26">
        <v>4</v>
      </c>
      <c r="G112" s="26">
        <v>173</v>
      </c>
      <c r="H112" s="26">
        <v>47</v>
      </c>
      <c r="I112" s="26">
        <v>0</v>
      </c>
      <c r="J112" s="26">
        <v>0</v>
      </c>
      <c r="K112" s="26">
        <v>0</v>
      </c>
      <c r="L112" s="1">
        <f t="shared" si="4"/>
        <v>224</v>
      </c>
      <c r="M112" s="26">
        <f t="shared" si="5"/>
        <v>4</v>
      </c>
      <c r="N112" s="26">
        <f t="shared" si="5"/>
        <v>173</v>
      </c>
      <c r="O112" s="26">
        <f t="shared" si="5"/>
        <v>47</v>
      </c>
      <c r="P112" s="26">
        <f t="shared" si="3"/>
        <v>0</v>
      </c>
      <c r="Q112" s="1">
        <v>224</v>
      </c>
      <c r="R112" s="26">
        <v>4</v>
      </c>
      <c r="S112" s="26">
        <v>173</v>
      </c>
      <c r="T112" s="26">
        <v>47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</row>
    <row r="113" spans="1:27" s="27" customFormat="1" ht="27.75" customHeight="1" x14ac:dyDescent="0.45">
      <c r="A113" s="8">
        <v>109</v>
      </c>
      <c r="B113" s="9" t="s">
        <v>56</v>
      </c>
      <c r="C113" s="9" t="s">
        <v>57</v>
      </c>
      <c r="D113" s="9" t="s">
        <v>118</v>
      </c>
      <c r="E113" s="9">
        <v>8</v>
      </c>
      <c r="F113" s="9">
        <v>0</v>
      </c>
      <c r="G113" s="9">
        <v>8</v>
      </c>
      <c r="H113" s="9">
        <v>0</v>
      </c>
      <c r="I113" s="9">
        <v>0</v>
      </c>
      <c r="J113" s="9">
        <v>0</v>
      </c>
      <c r="K113" s="9">
        <v>0</v>
      </c>
      <c r="L113" s="9">
        <f t="shared" si="4"/>
        <v>8</v>
      </c>
      <c r="M113" s="9">
        <f t="shared" si="5"/>
        <v>0</v>
      </c>
      <c r="N113" s="9">
        <f t="shared" si="5"/>
        <v>8</v>
      </c>
      <c r="O113" s="9">
        <f t="shared" si="5"/>
        <v>0</v>
      </c>
      <c r="P113" s="9">
        <f t="shared" si="3"/>
        <v>0</v>
      </c>
      <c r="Q113" s="9">
        <v>8</v>
      </c>
      <c r="R113" s="9">
        <v>0</v>
      </c>
      <c r="S113" s="9">
        <v>8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</row>
    <row r="114" spans="1:27" ht="27.75" customHeight="1" x14ac:dyDescent="0.45">
      <c r="A114" s="47">
        <v>110</v>
      </c>
      <c r="B114" s="26" t="s">
        <v>56</v>
      </c>
      <c r="C114" s="26" t="s">
        <v>57</v>
      </c>
      <c r="D114" s="26" t="s">
        <v>119</v>
      </c>
      <c r="E114" s="26">
        <v>19</v>
      </c>
      <c r="F114" s="26">
        <v>0</v>
      </c>
      <c r="G114" s="26">
        <v>0</v>
      </c>
      <c r="H114" s="26">
        <v>19</v>
      </c>
      <c r="I114" s="26">
        <v>0</v>
      </c>
      <c r="J114" s="26">
        <v>0</v>
      </c>
      <c r="K114" s="26">
        <v>0</v>
      </c>
      <c r="L114" s="1">
        <f t="shared" si="4"/>
        <v>19</v>
      </c>
      <c r="M114" s="26">
        <f t="shared" si="5"/>
        <v>0</v>
      </c>
      <c r="N114" s="26">
        <f t="shared" si="5"/>
        <v>0</v>
      </c>
      <c r="O114" s="26">
        <f t="shared" si="5"/>
        <v>19</v>
      </c>
      <c r="P114" s="26">
        <f t="shared" si="3"/>
        <v>0</v>
      </c>
      <c r="Q114" s="1">
        <v>19</v>
      </c>
      <c r="R114" s="26">
        <v>0</v>
      </c>
      <c r="S114" s="26">
        <v>0</v>
      </c>
      <c r="T114" s="26">
        <v>19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</row>
    <row r="115" spans="1:27" s="27" customFormat="1" ht="27.75" customHeight="1" x14ac:dyDescent="0.45">
      <c r="A115" s="8">
        <v>111</v>
      </c>
      <c r="B115" s="9" t="s">
        <v>56</v>
      </c>
      <c r="C115" s="9" t="s">
        <v>57</v>
      </c>
      <c r="D115" s="9" t="s">
        <v>120</v>
      </c>
      <c r="E115" s="9">
        <v>3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9">
        <v>0</v>
      </c>
      <c r="L115" s="9">
        <f t="shared" si="4"/>
        <v>3</v>
      </c>
      <c r="M115" s="9">
        <f t="shared" si="5"/>
        <v>0</v>
      </c>
      <c r="N115" s="9">
        <f t="shared" si="5"/>
        <v>3</v>
      </c>
      <c r="O115" s="9">
        <f t="shared" si="5"/>
        <v>0</v>
      </c>
      <c r="P115" s="9">
        <f t="shared" si="3"/>
        <v>0</v>
      </c>
      <c r="Q115" s="9">
        <v>3</v>
      </c>
      <c r="R115" s="9">
        <v>0</v>
      </c>
      <c r="S115" s="9">
        <v>3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</row>
    <row r="116" spans="1:27" ht="27.75" customHeight="1" x14ac:dyDescent="0.45">
      <c r="A116" s="47">
        <v>112</v>
      </c>
      <c r="B116" s="26" t="s">
        <v>56</v>
      </c>
      <c r="C116" s="26" t="s">
        <v>57</v>
      </c>
      <c r="D116" s="26" t="s">
        <v>121</v>
      </c>
      <c r="E116" s="26">
        <v>19</v>
      </c>
      <c r="F116" s="26">
        <v>0</v>
      </c>
      <c r="G116" s="26">
        <v>0</v>
      </c>
      <c r="H116" s="26">
        <v>0</v>
      </c>
      <c r="I116" s="26">
        <v>19</v>
      </c>
      <c r="J116" s="26">
        <v>0</v>
      </c>
      <c r="K116" s="26">
        <v>0</v>
      </c>
      <c r="L116" s="1">
        <f t="shared" si="4"/>
        <v>19</v>
      </c>
      <c r="M116" s="26">
        <f t="shared" si="5"/>
        <v>0</v>
      </c>
      <c r="N116" s="26">
        <f t="shared" si="5"/>
        <v>0</v>
      </c>
      <c r="O116" s="26">
        <f t="shared" si="5"/>
        <v>0</v>
      </c>
      <c r="P116" s="26">
        <f t="shared" si="3"/>
        <v>19</v>
      </c>
      <c r="Q116" s="1">
        <v>19</v>
      </c>
      <c r="R116" s="26">
        <v>0</v>
      </c>
      <c r="S116" s="26">
        <v>0</v>
      </c>
      <c r="T116" s="26">
        <v>0</v>
      </c>
      <c r="U116" s="26">
        <v>19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</row>
    <row r="117" spans="1:27" s="27" customFormat="1" ht="27.75" customHeight="1" x14ac:dyDescent="0.45">
      <c r="A117" s="8">
        <v>113</v>
      </c>
      <c r="B117" s="9" t="s">
        <v>56</v>
      </c>
      <c r="C117" s="9" t="s">
        <v>57</v>
      </c>
      <c r="D117" s="9" t="s">
        <v>122</v>
      </c>
      <c r="E117" s="9">
        <v>13</v>
      </c>
      <c r="F117" s="9">
        <v>0</v>
      </c>
      <c r="G117" s="9">
        <v>13</v>
      </c>
      <c r="H117" s="9">
        <v>0</v>
      </c>
      <c r="I117" s="9">
        <v>0</v>
      </c>
      <c r="J117" s="9">
        <v>0</v>
      </c>
      <c r="K117" s="9">
        <v>0</v>
      </c>
      <c r="L117" s="9">
        <f t="shared" si="4"/>
        <v>13</v>
      </c>
      <c r="M117" s="9">
        <f t="shared" si="5"/>
        <v>0</v>
      </c>
      <c r="N117" s="9">
        <f t="shared" si="5"/>
        <v>13</v>
      </c>
      <c r="O117" s="9">
        <f t="shared" si="5"/>
        <v>0</v>
      </c>
      <c r="P117" s="9">
        <f t="shared" si="3"/>
        <v>0</v>
      </c>
      <c r="Q117" s="9">
        <v>13</v>
      </c>
      <c r="R117" s="9">
        <v>0</v>
      </c>
      <c r="S117" s="9">
        <v>13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</row>
    <row r="118" spans="1:27" ht="27.75" customHeight="1" x14ac:dyDescent="0.45">
      <c r="A118" s="47">
        <v>114</v>
      </c>
      <c r="B118" s="26" t="s">
        <v>62</v>
      </c>
      <c r="C118" s="26" t="s">
        <v>63</v>
      </c>
      <c r="D118" s="26" t="s">
        <v>61</v>
      </c>
      <c r="E118" s="26">
        <v>52</v>
      </c>
      <c r="F118" s="26">
        <v>0</v>
      </c>
      <c r="G118" s="26">
        <v>52</v>
      </c>
      <c r="H118" s="26">
        <v>0</v>
      </c>
      <c r="I118" s="26">
        <v>0</v>
      </c>
      <c r="J118" s="26">
        <v>0</v>
      </c>
      <c r="K118" s="26">
        <v>0</v>
      </c>
      <c r="L118" s="1">
        <f t="shared" si="4"/>
        <v>52</v>
      </c>
      <c r="M118" s="26">
        <f t="shared" si="5"/>
        <v>0</v>
      </c>
      <c r="N118" s="26">
        <f t="shared" si="5"/>
        <v>52</v>
      </c>
      <c r="O118" s="26">
        <f t="shared" si="5"/>
        <v>0</v>
      </c>
      <c r="P118" s="26">
        <f t="shared" si="3"/>
        <v>0</v>
      </c>
      <c r="Q118" s="1">
        <v>52</v>
      </c>
      <c r="R118" s="26">
        <v>0</v>
      </c>
      <c r="S118" s="26">
        <v>52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</row>
    <row r="119" spans="1:27" s="27" customFormat="1" ht="27.75" customHeight="1" x14ac:dyDescent="0.45">
      <c r="A119" s="8">
        <v>115</v>
      </c>
      <c r="B119" s="9" t="s">
        <v>62</v>
      </c>
      <c r="C119" s="9" t="s">
        <v>63</v>
      </c>
      <c r="D119" s="9" t="s">
        <v>64</v>
      </c>
      <c r="E119" s="9">
        <v>110</v>
      </c>
      <c r="F119" s="9">
        <v>0</v>
      </c>
      <c r="G119" s="9">
        <v>22</v>
      </c>
      <c r="H119" s="9">
        <v>44</v>
      </c>
      <c r="I119" s="9">
        <v>44</v>
      </c>
      <c r="J119" s="9">
        <v>0</v>
      </c>
      <c r="K119" s="9">
        <v>0</v>
      </c>
      <c r="L119" s="9">
        <f t="shared" si="4"/>
        <v>109</v>
      </c>
      <c r="M119" s="9">
        <f t="shared" si="5"/>
        <v>0</v>
      </c>
      <c r="N119" s="9">
        <f t="shared" si="5"/>
        <v>22</v>
      </c>
      <c r="O119" s="9">
        <f t="shared" si="5"/>
        <v>44</v>
      </c>
      <c r="P119" s="9">
        <f t="shared" si="3"/>
        <v>43</v>
      </c>
      <c r="Q119" s="9">
        <v>22</v>
      </c>
      <c r="R119" s="9">
        <v>0</v>
      </c>
      <c r="S119" s="9">
        <v>22</v>
      </c>
      <c r="T119" s="9">
        <v>0</v>
      </c>
      <c r="U119" s="9">
        <v>0</v>
      </c>
      <c r="V119" s="9">
        <v>87</v>
      </c>
      <c r="W119" s="9">
        <v>0</v>
      </c>
      <c r="X119" s="9">
        <v>0</v>
      </c>
      <c r="Y119" s="9">
        <v>44</v>
      </c>
      <c r="Z119" s="9">
        <v>43</v>
      </c>
    </row>
    <row r="120" spans="1:27" ht="27.75" customHeight="1" x14ac:dyDescent="0.45">
      <c r="A120" s="47">
        <v>116</v>
      </c>
      <c r="B120" s="26" t="s">
        <v>62</v>
      </c>
      <c r="C120" s="26" t="s">
        <v>63</v>
      </c>
      <c r="D120" s="26" t="s">
        <v>65</v>
      </c>
      <c r="E120" s="26">
        <v>264</v>
      </c>
      <c r="F120" s="26">
        <v>23</v>
      </c>
      <c r="G120" s="26">
        <v>192</v>
      </c>
      <c r="H120" s="26">
        <v>0</v>
      </c>
      <c r="I120" s="26">
        <v>0</v>
      </c>
      <c r="J120" s="26">
        <v>49</v>
      </c>
      <c r="K120" s="26">
        <v>0</v>
      </c>
      <c r="L120" s="1">
        <f t="shared" si="4"/>
        <v>252</v>
      </c>
      <c r="M120" s="26">
        <f t="shared" si="5"/>
        <v>11</v>
      </c>
      <c r="N120" s="26">
        <f t="shared" si="5"/>
        <v>192</v>
      </c>
      <c r="O120" s="26">
        <f t="shared" si="5"/>
        <v>49</v>
      </c>
      <c r="P120" s="26">
        <f t="shared" si="3"/>
        <v>0</v>
      </c>
      <c r="Q120" s="1">
        <v>252</v>
      </c>
      <c r="R120" s="26">
        <v>11</v>
      </c>
      <c r="S120" s="26">
        <v>192</v>
      </c>
      <c r="T120" s="26">
        <v>49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</row>
    <row r="121" spans="1:27" s="27" customFormat="1" ht="27.75" customHeight="1" x14ac:dyDescent="0.45">
      <c r="A121" s="8">
        <v>117</v>
      </c>
      <c r="B121" s="9" t="s">
        <v>62</v>
      </c>
      <c r="C121" s="9" t="s">
        <v>63</v>
      </c>
      <c r="D121" s="9" t="s">
        <v>123</v>
      </c>
      <c r="E121" s="9">
        <v>19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19</v>
      </c>
      <c r="L121" s="9">
        <f t="shared" si="4"/>
        <v>0</v>
      </c>
      <c r="M121" s="9">
        <f t="shared" si="5"/>
        <v>0</v>
      </c>
      <c r="N121" s="9">
        <f t="shared" si="5"/>
        <v>0</v>
      </c>
      <c r="O121" s="9">
        <f t="shared" si="5"/>
        <v>0</v>
      </c>
      <c r="P121" s="9">
        <f t="shared" si="3"/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</row>
    <row r="122" spans="1:27" ht="27.75" customHeight="1" x14ac:dyDescent="0.45">
      <c r="A122" s="47">
        <v>118</v>
      </c>
      <c r="B122" s="26" t="s">
        <v>62</v>
      </c>
      <c r="C122" s="26" t="s">
        <v>63</v>
      </c>
      <c r="D122" s="26" t="s">
        <v>124</v>
      </c>
      <c r="E122" s="26">
        <v>3</v>
      </c>
      <c r="F122" s="26">
        <v>0</v>
      </c>
      <c r="G122" s="26">
        <v>3</v>
      </c>
      <c r="H122" s="26">
        <v>0</v>
      </c>
      <c r="I122" s="26">
        <v>0</v>
      </c>
      <c r="J122" s="26">
        <v>0</v>
      </c>
      <c r="K122" s="26">
        <v>0</v>
      </c>
      <c r="L122" s="1">
        <f t="shared" si="4"/>
        <v>3</v>
      </c>
      <c r="M122" s="26">
        <f t="shared" si="5"/>
        <v>0</v>
      </c>
      <c r="N122" s="26">
        <f t="shared" si="5"/>
        <v>3</v>
      </c>
      <c r="O122" s="26">
        <f t="shared" si="5"/>
        <v>0</v>
      </c>
      <c r="P122" s="26">
        <f t="shared" si="5"/>
        <v>0</v>
      </c>
      <c r="Q122" s="1">
        <v>3</v>
      </c>
      <c r="R122" s="26">
        <v>0</v>
      </c>
      <c r="S122" s="26">
        <v>3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</row>
    <row r="123" spans="1:27" s="27" customFormat="1" ht="27.75" customHeight="1" x14ac:dyDescent="0.45">
      <c r="A123" s="8">
        <v>119</v>
      </c>
      <c r="B123" s="9" t="s">
        <v>62</v>
      </c>
      <c r="C123" s="9" t="s">
        <v>126</v>
      </c>
      <c r="D123" s="9" t="s">
        <v>125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2</v>
      </c>
      <c r="L123" s="9">
        <f t="shared" si="4"/>
        <v>0</v>
      </c>
      <c r="M123" s="9">
        <f t="shared" si="5"/>
        <v>0</v>
      </c>
      <c r="N123" s="9">
        <f t="shared" si="5"/>
        <v>0</v>
      </c>
      <c r="O123" s="9">
        <f t="shared" si="5"/>
        <v>0</v>
      </c>
      <c r="P123" s="9">
        <f t="shared" si="5"/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</row>
    <row r="124" spans="1:27" ht="33.75" customHeight="1" x14ac:dyDescent="0.45">
      <c r="A124" s="40" t="s">
        <v>154</v>
      </c>
      <c r="B124" s="41"/>
      <c r="C124" s="41"/>
      <c r="D124" s="42"/>
      <c r="E124" s="11">
        <f t="shared" ref="E124:Z124" si="6">SUM(E5:E123)</f>
        <v>14120</v>
      </c>
      <c r="F124" s="12">
        <f t="shared" si="6"/>
        <v>1455</v>
      </c>
      <c r="G124" s="12">
        <f t="shared" si="6"/>
        <v>5671</v>
      </c>
      <c r="H124" s="12">
        <f t="shared" si="6"/>
        <v>2814</v>
      </c>
      <c r="I124" s="12">
        <f t="shared" si="6"/>
        <v>3880</v>
      </c>
      <c r="J124" s="12">
        <f t="shared" si="6"/>
        <v>220</v>
      </c>
      <c r="K124" s="12">
        <f t="shared" si="6"/>
        <v>80</v>
      </c>
      <c r="L124" s="12">
        <f t="shared" si="6"/>
        <v>13698</v>
      </c>
      <c r="M124" s="12">
        <f t="shared" si="6"/>
        <v>1469</v>
      </c>
      <c r="N124" s="12">
        <f t="shared" si="6"/>
        <v>5645</v>
      </c>
      <c r="O124" s="12">
        <f t="shared" si="6"/>
        <v>2841</v>
      </c>
      <c r="P124" s="12">
        <f t="shared" si="6"/>
        <v>3743</v>
      </c>
      <c r="Q124" s="12">
        <f t="shared" si="6"/>
        <v>10341</v>
      </c>
      <c r="R124" s="12">
        <f t="shared" si="6"/>
        <v>1469</v>
      </c>
      <c r="S124" s="12">
        <f t="shared" si="6"/>
        <v>5645</v>
      </c>
      <c r="T124" s="12">
        <f t="shared" si="6"/>
        <v>1692</v>
      </c>
      <c r="U124" s="12">
        <f t="shared" si="6"/>
        <v>1517</v>
      </c>
      <c r="V124" s="12">
        <f t="shared" si="6"/>
        <v>3375</v>
      </c>
      <c r="W124" s="12">
        <f t="shared" si="6"/>
        <v>0</v>
      </c>
      <c r="X124" s="12">
        <f t="shared" si="6"/>
        <v>0</v>
      </c>
      <c r="Y124" s="12">
        <f t="shared" si="6"/>
        <v>1149</v>
      </c>
      <c r="Z124" s="12">
        <f t="shared" si="6"/>
        <v>2226</v>
      </c>
      <c r="AA124" s="13">
        <f>SUM(R124,S124,T124,U124,W124,X124,Y124,Z124)</f>
        <v>13698</v>
      </c>
    </row>
    <row r="125" spans="1:27" x14ac:dyDescent="0.45">
      <c r="A125" s="14"/>
      <c r="B125" s="15" t="s">
        <v>160</v>
      </c>
      <c r="C125" s="15" t="s">
        <v>161</v>
      </c>
      <c r="D125" s="16" t="s">
        <v>155</v>
      </c>
      <c r="E125" s="17">
        <f>SUMIF($B$5:$B$123,"北部",E$5:E$123)</f>
        <v>1394</v>
      </c>
      <c r="F125" s="17">
        <f>SUMIF($B$5:$B$123,"北部",F$5:F$123)</f>
        <v>20</v>
      </c>
      <c r="G125" s="18">
        <f>SUMIF($B$5:$B$123,"北部",G$5:G$123)</f>
        <v>372</v>
      </c>
      <c r="H125" s="18">
        <f>SUMIF($B$5:$B$123,"北部",H$5:H$123)</f>
        <v>220</v>
      </c>
      <c r="I125" s="18">
        <f>SUMIF($B$5:$B$123,"北部",I$5:I$123)</f>
        <v>732</v>
      </c>
      <c r="J125" s="18">
        <f>SUMIF($B$5:$B$123,"北部",J$5:J$123)</f>
        <v>0</v>
      </c>
      <c r="K125" s="18">
        <f>SUMIF($B$5:$B$123,"北部",K$5:K$123)</f>
        <v>50</v>
      </c>
      <c r="L125" s="18">
        <f>SUMIF($B$5:$B$123,"北部",L$5:L$123)</f>
        <v>1349</v>
      </c>
      <c r="M125" s="18">
        <f>SUMIF($B$5:$B$123,"北部",M$5:M$123)</f>
        <v>20</v>
      </c>
      <c r="N125" s="18">
        <f>SUMIF($B$5:$B$123,"北部",N$5:N$123)</f>
        <v>377</v>
      </c>
      <c r="O125" s="18">
        <f>SUMIF($B$5:$B$123,"北部",O$5:O$123)</f>
        <v>220</v>
      </c>
      <c r="P125" s="18">
        <f>SUMIF($B$5:$B$123,"北部",P$5:P$123)</f>
        <v>732</v>
      </c>
      <c r="Q125" s="18">
        <f>SUMIF($B$5:$B$123,"北部",Q$5:Q$123)</f>
        <v>913</v>
      </c>
      <c r="R125" s="18">
        <f>SUMIF($B$5:$B$123,"北部",R$5:R$123)</f>
        <v>20</v>
      </c>
      <c r="S125" s="18">
        <f>SUMIF($B$5:$B$123,"北部",S$5:S$123)</f>
        <v>377</v>
      </c>
      <c r="T125" s="18">
        <f>SUMIF($B$5:$B$123,"北部",T$5:T$123)</f>
        <v>94</v>
      </c>
      <c r="U125" s="18">
        <f>SUMIF($B$5:$B$123,"北部",U$5:U$123)</f>
        <v>422</v>
      </c>
      <c r="V125" s="18">
        <f>SUMIF($B$5:$B$123,"北部",V$5:V$123)</f>
        <v>436</v>
      </c>
      <c r="W125" s="18">
        <f>SUMIF($B$5:$B$123,"北部",W$5:W$123)</f>
        <v>0</v>
      </c>
      <c r="X125" s="18">
        <f>SUMIF($B$5:$B$123,"北部",X$5:X$123)</f>
        <v>0</v>
      </c>
      <c r="Y125" s="18">
        <f>SUMIF($B$5:$B$123,"北部",Y$5:Y$123)</f>
        <v>126</v>
      </c>
      <c r="Z125" s="18">
        <f>SUMIF($B$5:$B$123,"北部",Z$5:Z$123)</f>
        <v>310</v>
      </c>
      <c r="AA125" s="13">
        <f>SUM(R125,S125,T125,U125,W125,X125,Y125,Z125)</f>
        <v>1349</v>
      </c>
    </row>
    <row r="126" spans="1:27" x14ac:dyDescent="0.45">
      <c r="A126" s="19"/>
      <c r="B126" s="20"/>
      <c r="C126" s="20"/>
      <c r="D126" s="21" t="s">
        <v>156</v>
      </c>
      <c r="E126" s="22">
        <f>SUMIF($B$5:$B$123,"中部",E$5:E$123)</f>
        <v>4989</v>
      </c>
      <c r="F126" s="22">
        <f>SUMIF($B$5:$B$123,"中部",F$5:F$123)</f>
        <v>997</v>
      </c>
      <c r="G126" s="22">
        <f>SUMIF($B$5:$B$123,"中部",G$5:G$123)</f>
        <v>1598</v>
      </c>
      <c r="H126" s="22">
        <f>SUMIF($B$5:$B$123,"中部",H$5:H$123)</f>
        <v>1155</v>
      </c>
      <c r="I126" s="22">
        <f>SUMIF($B$5:$B$123,"中部",I$5:I$123)</f>
        <v>1172</v>
      </c>
      <c r="J126" s="22">
        <f>SUMIF($B$5:$B$123,"中部",J$5:J$123)</f>
        <v>67</v>
      </c>
      <c r="K126" s="22">
        <f>SUMIF($B$5:$B$123,"中部",K$5:K$123)</f>
        <v>0</v>
      </c>
      <c r="L126" s="22">
        <f>SUMIF($B$5:$B$123,"中部",L$5:L$123)</f>
        <v>4873</v>
      </c>
      <c r="M126" s="22">
        <f>SUMIF($B$5:$B$123,"中部",M$5:M$123)</f>
        <v>1001</v>
      </c>
      <c r="N126" s="22">
        <f>SUMIF($B$5:$B$123,"中部",N$5:N$123)</f>
        <v>1614</v>
      </c>
      <c r="O126" s="22">
        <f>SUMIF($B$5:$B$123,"中部",O$5:O$123)</f>
        <v>1185</v>
      </c>
      <c r="P126" s="22">
        <f>SUMIF($B$5:$B$123,"中部",P$5:P$123)</f>
        <v>1073</v>
      </c>
      <c r="Q126" s="22">
        <f>SUMIF($B$5:$B$123,"中部",Q$5:Q$123)</f>
        <v>3656</v>
      </c>
      <c r="R126" s="22">
        <f>SUMIF($B$5:$B$123,"中部",R$5:R$123)</f>
        <v>1001</v>
      </c>
      <c r="S126" s="22">
        <f>SUMIF($B$5:$B$123,"中部",S$5:S$123)</f>
        <v>1614</v>
      </c>
      <c r="T126" s="22">
        <f>SUMIF($B$5:$B$123,"中部",T$5:T$123)</f>
        <v>607</v>
      </c>
      <c r="U126" s="22">
        <f>SUMIF($B$5:$B$123,"中部",U$5:U$123)</f>
        <v>434</v>
      </c>
      <c r="V126" s="22">
        <f>SUMIF($B$5:$B$123,"中部",V$5:V$123)</f>
        <v>1217</v>
      </c>
      <c r="W126" s="22">
        <f>SUMIF($B$5:$B$123,"中部",W$5:W$123)</f>
        <v>0</v>
      </c>
      <c r="X126" s="22">
        <f>SUMIF($B$5:$B$123,"中部",X$5:X$123)</f>
        <v>0</v>
      </c>
      <c r="Y126" s="22">
        <f>SUMIF($B$5:$B$123,"中部",Y$5:Y$123)</f>
        <v>578</v>
      </c>
      <c r="Z126" s="22">
        <f>SUMIF($B$5:$B$123,"中部",Z$5:Z$123)</f>
        <v>639</v>
      </c>
      <c r="AA126" s="13">
        <f>SUM(R126,S126,T126,U126,W126:Y126,Z126)</f>
        <v>4873</v>
      </c>
    </row>
    <row r="127" spans="1:27" x14ac:dyDescent="0.45">
      <c r="A127" s="19"/>
      <c r="B127" s="20"/>
      <c r="C127" s="20"/>
      <c r="D127" s="21" t="s">
        <v>157</v>
      </c>
      <c r="E127" s="22">
        <f>SUMIF($B$5:$B$123,"南部",E$5:E$123)</f>
        <v>6668</v>
      </c>
      <c r="F127" s="22">
        <f>SUMIF($B$5:$B$123,"南部",F$5:F$123)</f>
        <v>411</v>
      </c>
      <c r="G127" s="22">
        <f>SUMIF($B$5:$B$123,"南部",G$5:G$123)</f>
        <v>3182</v>
      </c>
      <c r="H127" s="22">
        <f>SUMIF($B$5:$B$123,"南部",H$5:H$123)</f>
        <v>1329</v>
      </c>
      <c r="I127" s="22">
        <f>SUMIF($B$5:$B$123,"南部",I$5:I$123)</f>
        <v>1651</v>
      </c>
      <c r="J127" s="22">
        <f>SUMIF($B$5:$B$123,"南部",J$5:J$123)</f>
        <v>86</v>
      </c>
      <c r="K127" s="22">
        <f>SUMIF($B$5:$B$123,"南部",K$5:K$123)</f>
        <v>9</v>
      </c>
      <c r="L127" s="22">
        <f>SUMIF($B$5:$B$123,"南部",L$5:L$123)</f>
        <v>6441</v>
      </c>
      <c r="M127" s="22">
        <f>SUMIF($B$5:$B$123,"南部",M$5:M$123)</f>
        <v>433</v>
      </c>
      <c r="N127" s="22">
        <f>SUMIF($B$5:$B$123,"南部",N$5:N$123)</f>
        <v>3135</v>
      </c>
      <c r="O127" s="22">
        <f>SUMIF($B$5:$B$123,"南部",O$5:O$123)</f>
        <v>1277</v>
      </c>
      <c r="P127" s="22">
        <f>SUMIF($B$5:$B$123,"南部",P$5:P$123)</f>
        <v>1596</v>
      </c>
      <c r="Q127" s="22">
        <f>SUMIF($B$5:$B$123,"南部",Q$5:Q$123)</f>
        <v>5040</v>
      </c>
      <c r="R127" s="22">
        <f>SUMIF($B$5:$B$123,"南部",R$5:R$123)</f>
        <v>433</v>
      </c>
      <c r="S127" s="22">
        <f>SUMIF($B$5:$B$123,"南部",S$5:S$123)</f>
        <v>3135</v>
      </c>
      <c r="T127" s="22">
        <f>SUMIF($B$5:$B$123,"南部",T$5:T$123)</f>
        <v>876</v>
      </c>
      <c r="U127" s="22">
        <f>SUMIF($B$5:$B$123,"南部",U$5:U$123)</f>
        <v>578</v>
      </c>
      <c r="V127" s="22">
        <f>SUMIF($B$5:$B$123,"南部",V$5:V$123)</f>
        <v>1419</v>
      </c>
      <c r="W127" s="22">
        <f>SUMIF($B$5:$B$123,"南部",W$5:W$123)</f>
        <v>0</v>
      </c>
      <c r="X127" s="22">
        <f>SUMIF($B$5:$B$123,"南部",X$5:X$123)</f>
        <v>0</v>
      </c>
      <c r="Y127" s="22">
        <f>SUMIF($B$5:$B$123,"南部",Y$5:Y$123)</f>
        <v>401</v>
      </c>
      <c r="Z127" s="22">
        <f>SUMIF($B$5:$B$123,"南部",Z$5:Z$123)</f>
        <v>1018</v>
      </c>
      <c r="AA127" s="13">
        <f>SUM(R127,S127,T127,U127,Y127,Z127,X127)</f>
        <v>6441</v>
      </c>
    </row>
    <row r="128" spans="1:27" x14ac:dyDescent="0.45">
      <c r="A128" s="19"/>
      <c r="B128" s="20"/>
      <c r="C128" s="20"/>
      <c r="D128" s="21" t="s">
        <v>158</v>
      </c>
      <c r="E128" s="22">
        <f>SUMIF($B$5:$B$123,"宮古",E$5:E$123)</f>
        <v>619</v>
      </c>
      <c r="F128" s="22">
        <f>SUMIF($B$5:$B$123,"宮古",F$5:F$123)</f>
        <v>4</v>
      </c>
      <c r="G128" s="22">
        <f>SUMIF($B$5:$B$123,"宮古",G$5:G$123)</f>
        <v>250</v>
      </c>
      <c r="H128" s="22">
        <f>SUMIF($B$5:$B$123,"宮古",H$5:H$123)</f>
        <v>66</v>
      </c>
      <c r="I128" s="22">
        <f>SUMIF($B$5:$B$123,"宮古",I$5:I$123)</f>
        <v>281</v>
      </c>
      <c r="J128" s="22">
        <f>SUMIF($B$5:$B$123,"宮古",J$5:J$123)</f>
        <v>18</v>
      </c>
      <c r="K128" s="22">
        <f>SUMIF($B$5:$B$123,"宮古",K$5:K$123)</f>
        <v>0</v>
      </c>
      <c r="L128" s="22">
        <f>SUMIF($B$5:$B$123,"宮古",L$5:L$123)</f>
        <v>619</v>
      </c>
      <c r="M128" s="22">
        <f>SUMIF($B$5:$B$123,"宮古",M$5:M$123)</f>
        <v>4</v>
      </c>
      <c r="N128" s="22">
        <f>SUMIF($B$5:$B$123,"宮古",N$5:N$123)</f>
        <v>250</v>
      </c>
      <c r="O128" s="22">
        <f>SUMIF($B$5:$B$123,"宮古",O$5:O$123)</f>
        <v>66</v>
      </c>
      <c r="P128" s="22">
        <f>SUMIF($B$5:$B$123,"宮古",P$5:P$123)</f>
        <v>299</v>
      </c>
      <c r="Q128" s="22">
        <f>SUMIF($B$5:$B$123,"宮古",Q$5:Q$123)</f>
        <v>403</v>
      </c>
      <c r="R128" s="22">
        <f>SUMIF($B$5:$B$123,"宮古",R$5:R$123)</f>
        <v>4</v>
      </c>
      <c r="S128" s="22">
        <f>SUMIF($B$5:$B$123,"宮古",S$5:S$123)</f>
        <v>250</v>
      </c>
      <c r="T128" s="22">
        <f>SUMIF($B$5:$B$123,"宮古",T$5:T$123)</f>
        <v>66</v>
      </c>
      <c r="U128" s="22">
        <f>SUMIF($B$5:$B$123,"宮古",U$5:U$123)</f>
        <v>83</v>
      </c>
      <c r="V128" s="22">
        <f>SUMIF($B$5:$B$123,"宮古",V$5:V$123)</f>
        <v>216</v>
      </c>
      <c r="W128" s="22">
        <f>SUMIF($B$5:$B$123,"宮古",W$5:W$123)</f>
        <v>0</v>
      </c>
      <c r="X128" s="22">
        <f>SUMIF($B$5:$B$123,"宮古",X$5:X$123)</f>
        <v>0</v>
      </c>
      <c r="Y128" s="22">
        <f>SUMIF($B$5:$B$123,"宮古",Y$5:Y$123)</f>
        <v>0</v>
      </c>
      <c r="Z128" s="22">
        <f>SUMIF($B$5:$B$123,"宮古",Z$5:Z$123)</f>
        <v>216</v>
      </c>
      <c r="AA128" s="13">
        <f t="shared" ref="AA128:AA129" si="7">SUM(R128,S128,T128,U128,Y128,Z128)</f>
        <v>619</v>
      </c>
    </row>
    <row r="129" spans="1:27" x14ac:dyDescent="0.45">
      <c r="A129" s="23"/>
      <c r="B129" s="24"/>
      <c r="C129" s="24"/>
      <c r="D129" s="25" t="s">
        <v>159</v>
      </c>
      <c r="E129" s="12">
        <f>SUMIF($B$5:$B$123,"八重山",E$5:E$123)</f>
        <v>450</v>
      </c>
      <c r="F129" s="12">
        <f>SUMIF($B$5:$B$123,"八重山",F$5:F$123)</f>
        <v>23</v>
      </c>
      <c r="G129" s="12">
        <f>SUMIF($B$5:$B$123,"八重山",G$5:G$123)</f>
        <v>269</v>
      </c>
      <c r="H129" s="12">
        <f>SUMIF($B$5:$B$123,"八重山",H$5:H$123)</f>
        <v>44</v>
      </c>
      <c r="I129" s="12">
        <f>SUMIF($B$5:$B$123,"八重山",I$5:I$123)</f>
        <v>44</v>
      </c>
      <c r="J129" s="12">
        <f>SUMIF($B$5:$B$123,"八重山",J$5:J$123)</f>
        <v>49</v>
      </c>
      <c r="K129" s="12">
        <f>SUMIF($B$5:$B$123,"八重山",K$5:K$123)</f>
        <v>21</v>
      </c>
      <c r="L129" s="12">
        <f>SUMIF($B$5:$B$123,"八重山",L$5:L$123)</f>
        <v>416</v>
      </c>
      <c r="M129" s="12">
        <f>SUMIF($B$5:$B$123,"八重山",M$5:M$123)</f>
        <v>11</v>
      </c>
      <c r="N129" s="12">
        <f>SUMIF($B$5:$B$123,"八重山",N$5:N$123)</f>
        <v>269</v>
      </c>
      <c r="O129" s="12">
        <f>SUMIF($B$5:$B$123,"八重山",O$5:O$123)</f>
        <v>93</v>
      </c>
      <c r="P129" s="12">
        <f>SUMIF($B$5:$B$123,"八重山",P$5:P$123)</f>
        <v>43</v>
      </c>
      <c r="Q129" s="12">
        <f>SUMIF($B$5:$B$123,"八重山",Q$5:Q$123)</f>
        <v>329</v>
      </c>
      <c r="R129" s="12">
        <f>SUMIF($B$5:$B$123,"八重山",R$5:R$123)</f>
        <v>11</v>
      </c>
      <c r="S129" s="12">
        <f>SUMIF($B$5:$B$123,"八重山",S$5:S$123)</f>
        <v>269</v>
      </c>
      <c r="T129" s="12">
        <f>SUMIF($B$5:$B$123,"八重山",T$5:T$123)</f>
        <v>49</v>
      </c>
      <c r="U129" s="12">
        <f>SUMIF($B$5:$B$123,"八重山",U$5:U$123)</f>
        <v>0</v>
      </c>
      <c r="V129" s="12">
        <f>SUMIF($B$5:$B$123,"八重山",V$5:V$123)</f>
        <v>87</v>
      </c>
      <c r="W129" s="12">
        <f>SUMIF($B$5:$B$123,"八重山",W$5:W$123)</f>
        <v>0</v>
      </c>
      <c r="X129" s="12">
        <f>SUMIF($B$5:$B$123,"八重山",X$5:X$123)</f>
        <v>0</v>
      </c>
      <c r="Y129" s="12">
        <f>SUMIF($B$5:$B$123,"八重山",Y$5:Y$123)</f>
        <v>44</v>
      </c>
      <c r="Z129" s="12">
        <f>SUMIF($B$5:$B$123,"八重山",Z$5:Z$123)</f>
        <v>43</v>
      </c>
      <c r="AA129" s="13">
        <f t="shared" si="7"/>
        <v>416</v>
      </c>
    </row>
  </sheetData>
  <autoFilter ref="A4:AA129" xr:uid="{640B2CB4-8399-4BEE-8E74-1D3F9ABEA8B5}"/>
  <mergeCells count="24">
    <mergeCell ref="A124:D124"/>
    <mergeCell ref="D1:D4"/>
    <mergeCell ref="A1:A4"/>
    <mergeCell ref="E2:E4"/>
    <mergeCell ref="E1:K1"/>
    <mergeCell ref="I3:I4"/>
    <mergeCell ref="J3:J4"/>
    <mergeCell ref="K3:K4"/>
    <mergeCell ref="Q2:Z2"/>
    <mergeCell ref="B1:B4"/>
    <mergeCell ref="C1:C4"/>
    <mergeCell ref="Q3:Q4"/>
    <mergeCell ref="R3:U3"/>
    <mergeCell ref="V3:V4"/>
    <mergeCell ref="W3:Z3"/>
    <mergeCell ref="L2:L4"/>
    <mergeCell ref="L1:P1"/>
    <mergeCell ref="M3:M4"/>
    <mergeCell ref="N3:N4"/>
    <mergeCell ref="O3:O4"/>
    <mergeCell ref="P3:P4"/>
    <mergeCell ref="F3:F4"/>
    <mergeCell ref="G3:G4"/>
    <mergeCell ref="H3:H4"/>
  </mergeCells>
  <phoneticPr fontId="2"/>
  <pageMargins left="0.70866141732283472" right="0.70866141732283472" top="0.74803149606299213" bottom="0.74803149606299213" header="0.31496062992125984" footer="0.31496062992125984"/>
  <pageSetup paperSize="8" scale="58" fitToHeight="0" orientation="portrait" r:id="rId1"/>
  <headerFooter>
    <oddHeader>&amp;C令和５年度病床機能報告結果（沖縄県内医療機関） 令和7年1月14日修正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医療機関報告一覧</vt:lpstr>
      <vt:lpstr>医療機関報告一覧!Print_Area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0007325</dc:creator>
  <cp:lastModifiedBy>0007322</cp:lastModifiedBy>
  <cp:lastPrinted>2026-07-24T05:51:04Z</cp:lastPrinted>
  <dcterms:created xsi:type="dcterms:W3CDTF">2024-12-12T01:53:05Z</dcterms:created>
  <dcterms:modified xsi:type="dcterms:W3CDTF">2026-07-28T00:32:54Z</dcterms:modified>
</cp:coreProperties>
</file>