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0" yWindow="-240" windowWidth="12105" windowHeight="9420" activeTab="2"/>
  </bookViews>
  <sheets>
    <sheet name="計算式 (1)" sheetId="3" r:id="rId1"/>
    <sheet name="審査表" sheetId="2" r:id="rId2"/>
    <sheet name="ばい煙発生施設リスト" sheetId="7" r:id="rId3"/>
  </sheets>
  <definedNames>
    <definedName name="_xlnm.Print_Area" localSheetId="0">'計算式 (1)'!$A$1:$AD$60</definedName>
    <definedName name="_xlnm.Print_Area" localSheetId="1">審査表!$A$1:$AC$35</definedName>
  </definedNames>
  <calcPr calcId="145621"/>
</workbook>
</file>

<file path=xl/calcChain.xml><?xml version="1.0" encoding="utf-8"?>
<calcChain xmlns="http://schemas.openxmlformats.org/spreadsheetml/2006/main">
  <c r="J10" i="2" l="1"/>
  <c r="G4" i="3" l="1"/>
  <c r="I27" i="2" l="1"/>
  <c r="I48" i="3" l="1"/>
  <c r="I26" i="2"/>
  <c r="R6" i="3" l="1"/>
  <c r="G6" i="3"/>
  <c r="G5" i="3"/>
  <c r="V55" i="3" l="1"/>
  <c r="N55" i="3"/>
  <c r="F55" i="3"/>
  <c r="P30" i="3"/>
  <c r="M53" i="3" s="1"/>
  <c r="S25" i="3"/>
  <c r="N25" i="3"/>
  <c r="I25" i="3"/>
  <c r="U10" i="3"/>
  <c r="U9" i="3"/>
  <c r="Q37" i="3" l="1"/>
  <c r="N57" i="3" s="1"/>
  <c r="W25" i="3"/>
  <c r="N56" i="3"/>
  <c r="F53" i="3"/>
  <c r="V53" i="3" s="1"/>
  <c r="U57" i="3" s="1"/>
  <c r="J42" i="3" s="1"/>
  <c r="M23" i="3" l="1"/>
  <c r="H8" i="3"/>
  <c r="N58" i="3"/>
  <c r="N59" i="3" s="1"/>
  <c r="P40" i="3" s="1"/>
  <c r="J46" i="3" s="1"/>
  <c r="U8" i="3"/>
  <c r="I25" i="2" l="1"/>
  <c r="U59" i="3"/>
  <c r="I49" i="3"/>
  <c r="Q8" i="3" s="1"/>
  <c r="R25" i="2" s="1"/>
</calcChain>
</file>

<file path=xl/comments1.xml><?xml version="1.0" encoding="utf-8"?>
<comments xmlns="http://schemas.openxmlformats.org/spreadsheetml/2006/main">
  <authors>
    <author>沖縄県</author>
  </authors>
  <commentList>
    <comment ref="S9" authorId="0">
      <text>
        <r>
          <rPr>
            <b/>
            <sz val="9"/>
            <color indexed="81"/>
            <rFont val="ＭＳ Ｐゴシック"/>
            <family val="3"/>
            <charset val="128"/>
          </rPr>
          <t>沖縄県:</t>
        </r>
        <r>
          <rPr>
            <sz val="9"/>
            <color indexed="81"/>
            <rFont val="ＭＳ Ｐゴシック"/>
            <family val="3"/>
            <charset val="128"/>
          </rPr>
          <t xml:space="preserve">
基数入力（数字のみ）</t>
        </r>
      </text>
    </comment>
  </commentList>
</comments>
</file>

<file path=xl/sharedStrings.xml><?xml version="1.0" encoding="utf-8"?>
<sst xmlns="http://schemas.openxmlformats.org/spreadsheetml/2006/main" count="331" uniqueCount="265">
  <si>
    <t>事業所名</t>
    <rPh sb="0" eb="3">
      <t>ジギョウショ</t>
    </rPh>
    <phoneticPr fontId="2"/>
  </si>
  <si>
    <t>事業所所在地</t>
    <rPh sb="0" eb="3">
      <t>ジギョウショ</t>
    </rPh>
    <phoneticPr fontId="2"/>
  </si>
  <si>
    <t>施設種類</t>
    <rPh sb="2" eb="4">
      <t>シュルイ</t>
    </rPh>
    <phoneticPr fontId="2"/>
  </si>
  <si>
    <t>排出基準</t>
  </si>
  <si>
    <t>審査結果</t>
    <rPh sb="0" eb="2">
      <t>シンサ</t>
    </rPh>
    <rPh sb="2" eb="4">
      <t>ケッカ</t>
    </rPh>
    <phoneticPr fontId="2"/>
  </si>
  <si>
    <t>種類</t>
    <rPh sb="0" eb="2">
      <t>シュルイ</t>
    </rPh>
    <phoneticPr fontId="2"/>
  </si>
  <si>
    <t>硫黄酸化物の排出基準計算結果</t>
  </si>
  <si>
    <t>(1)硫黄酸化物排出量算出式</t>
    <rPh sb="3" eb="5">
      <t>イオウ</t>
    </rPh>
    <rPh sb="5" eb="8">
      <t>サンカブツ</t>
    </rPh>
    <rPh sb="8" eb="11">
      <t>ハイシュツリョウ</t>
    </rPh>
    <rPh sb="11" eb="13">
      <t>サンシュツ</t>
    </rPh>
    <rPh sb="13" eb="14">
      <t>シキ</t>
    </rPh>
    <phoneticPr fontId="2"/>
  </si>
  <si>
    <t>項    目</t>
  </si>
  <si>
    <t>単　　位</t>
  </si>
  <si>
    <t>届出値</t>
    <rPh sb="0" eb="2">
      <t>トドケデ</t>
    </rPh>
    <rPh sb="2" eb="3">
      <t>チ</t>
    </rPh>
    <phoneticPr fontId="2"/>
  </si>
  <si>
    <t>W:</t>
  </si>
  <si>
    <t>W(l/h又はkg/h)</t>
  </si>
  <si>
    <t>最大</t>
    <rPh sb="0" eb="2">
      <t>サイダイ</t>
    </rPh>
    <phoneticPr fontId="2"/>
  </si>
  <si>
    <t>d:</t>
  </si>
  <si>
    <t>燃料の比重</t>
  </si>
  <si>
    <t>s:</t>
  </si>
  <si>
    <t>硫黄分</t>
  </si>
  <si>
    <t>(%)</t>
  </si>
  <si>
    <t>硫黄酸化物排出量</t>
    <rPh sb="0" eb="2">
      <t>イオウ</t>
    </rPh>
    <rPh sb="2" eb="5">
      <t>サンカブツ</t>
    </rPh>
    <rPh sb="5" eb="8">
      <t>ハイシュツリョウ</t>
    </rPh>
    <phoneticPr fontId="2"/>
  </si>
  <si>
    <t>(2)当該施設の硫黄酸化物排出基準値</t>
    <rPh sb="3" eb="5">
      <t>トウガイ</t>
    </rPh>
    <rPh sb="5" eb="7">
      <t>シセツ</t>
    </rPh>
    <rPh sb="8" eb="10">
      <t>イオウ</t>
    </rPh>
    <rPh sb="10" eb="13">
      <t>サンカブツ</t>
    </rPh>
    <rPh sb="13" eb="15">
      <t>ハイシュツ</t>
    </rPh>
    <rPh sb="15" eb="18">
      <t>キジュンチ</t>
    </rPh>
    <phoneticPr fontId="2"/>
  </si>
  <si>
    <t>K:</t>
  </si>
  <si>
    <t>Ｋ値</t>
  </si>
  <si>
    <t>T:</t>
  </si>
  <si>
    <t>排ガス温度</t>
  </si>
  <si>
    <t>( )内は絶対温度</t>
    <rPh sb="3" eb="4">
      <t>ナイ</t>
    </rPh>
    <phoneticPr fontId="2"/>
  </si>
  <si>
    <t>（</t>
  </si>
  <si>
    <t>Ho:</t>
  </si>
  <si>
    <t>煙突実高</t>
  </si>
  <si>
    <t>(m)</t>
  </si>
  <si>
    <t>総排出ガス量</t>
    <rPh sb="0" eb="1">
      <t>ソウ</t>
    </rPh>
    <rPh sb="1" eb="3">
      <t>ハイシュツ</t>
    </rPh>
    <rPh sb="5" eb="6">
      <t>リョウ</t>
    </rPh>
    <phoneticPr fontId="2"/>
  </si>
  <si>
    <t>Q:</t>
  </si>
  <si>
    <t>排ガス量</t>
  </si>
  <si>
    <r>
      <t>※m</t>
    </r>
    <r>
      <rPr>
        <vertAlign val="superscript"/>
        <sz val="10"/>
        <rFont val="ＭＳ Ｐゴシック"/>
        <family val="3"/>
        <charset val="128"/>
      </rPr>
      <t>３</t>
    </r>
    <r>
      <rPr>
        <sz val="10"/>
        <rFont val="ＭＳ Ｐゴシック"/>
        <family val="3"/>
        <charset val="128"/>
      </rPr>
      <t>/s at 15℃換算値</t>
    </r>
    <rPh sb="12" eb="14">
      <t>カンサン</t>
    </rPh>
    <rPh sb="14" eb="15">
      <t>チ</t>
    </rPh>
    <phoneticPr fontId="2"/>
  </si>
  <si>
    <t>排ガス速度</t>
  </si>
  <si>
    <t>V:</t>
  </si>
  <si>
    <t>(m/s)</t>
  </si>
  <si>
    <t>＜計算式＞</t>
    <rPh sb="1" eb="4">
      <t>ケイサンシキ</t>
    </rPh>
    <phoneticPr fontId="2"/>
  </si>
  <si>
    <t>J</t>
  </si>
  <si>
    <t>＝</t>
  </si>
  <si>
    <t>(1460－296×</t>
  </si>
  <si>
    <t>)</t>
  </si>
  <si>
    <t>＋</t>
  </si>
  <si>
    <t>Q・V</t>
  </si>
  <si>
    <t>T-288</t>
  </si>
  <si>
    <t>Ht</t>
  </si>
  <si>
    <t>Hm</t>
  </si>
  <si>
    <t>V・Q</t>
  </si>
  <si>
    <t>1+</t>
  </si>
  <si>
    <t>V</t>
  </si>
  <si>
    <t>He</t>
  </si>
  <si>
    <t>Ho+0.65(Hm+Ht)</t>
  </si>
  <si>
    <t>※煙突に傘がある場合は、煙突実高を手入力(He=Ho)</t>
    <rPh sb="1" eb="3">
      <t>エントツ</t>
    </rPh>
    <rPh sb="4" eb="5">
      <t>カサ</t>
    </rPh>
    <rPh sb="8" eb="10">
      <t>バアイ</t>
    </rPh>
    <rPh sb="12" eb="14">
      <t>エントツ</t>
    </rPh>
    <rPh sb="14" eb="15">
      <t>ジッコウ</t>
    </rPh>
    <rPh sb="15" eb="16">
      <t>タカ</t>
    </rPh>
    <rPh sb="17" eb="18">
      <t>テ</t>
    </rPh>
    <rPh sb="18" eb="20">
      <t>ニュウリョク</t>
    </rPh>
    <phoneticPr fontId="2"/>
  </si>
  <si>
    <t>q</t>
  </si>
  <si>
    <t>ファクターの計算</t>
    <rPh sb="6" eb="8">
      <t>ケイサンショ</t>
    </rPh>
    <phoneticPr fontId="2"/>
  </si>
  <si>
    <t>形式的要件</t>
    <rPh sb="0" eb="2">
      <t>ケイシキ</t>
    </rPh>
    <rPh sb="2" eb="3">
      <t>テキ</t>
    </rPh>
    <rPh sb="3" eb="5">
      <t>ヨウケン</t>
    </rPh>
    <phoneticPr fontId="2"/>
  </si>
  <si>
    <t>届出書</t>
    <rPh sb="0" eb="3">
      <t>トドケデショ</t>
    </rPh>
    <phoneticPr fontId="2"/>
  </si>
  <si>
    <t>ばい煙発生施設の種類及び施設数</t>
    <rPh sb="2" eb="3">
      <t>エン</t>
    </rPh>
    <rPh sb="3" eb="5">
      <t>ハッセイ</t>
    </rPh>
    <rPh sb="5" eb="7">
      <t>シセツ</t>
    </rPh>
    <rPh sb="8" eb="10">
      <t>シュルイ</t>
    </rPh>
    <rPh sb="10" eb="11">
      <t>オヨ</t>
    </rPh>
    <rPh sb="12" eb="15">
      <t>シセツスウ</t>
    </rPh>
    <phoneticPr fontId="2"/>
  </si>
  <si>
    <t>ばい煙発生施設の構造（別紙1）</t>
    <rPh sb="2" eb="3">
      <t>エン</t>
    </rPh>
    <rPh sb="3" eb="5">
      <t>ハッセイ</t>
    </rPh>
    <rPh sb="5" eb="7">
      <t>シセツ</t>
    </rPh>
    <rPh sb="8" eb="10">
      <t>コウゾウ</t>
    </rPh>
    <rPh sb="11" eb="13">
      <t>ベッシ</t>
    </rPh>
    <phoneticPr fontId="2"/>
  </si>
  <si>
    <t>ばい煙発生施設の使用の方法（別紙2）</t>
    <rPh sb="2" eb="3">
      <t>エン</t>
    </rPh>
    <rPh sb="3" eb="5">
      <t>ハッセイ</t>
    </rPh>
    <rPh sb="5" eb="7">
      <t>シセツ</t>
    </rPh>
    <rPh sb="8" eb="10">
      <t>シヨウ</t>
    </rPh>
    <rPh sb="11" eb="13">
      <t>ホウホウ</t>
    </rPh>
    <rPh sb="14" eb="16">
      <t>ベッシ</t>
    </rPh>
    <phoneticPr fontId="2"/>
  </si>
  <si>
    <t>ばい煙の処理の方法（別紙3）</t>
    <rPh sb="2" eb="3">
      <t>エン</t>
    </rPh>
    <rPh sb="4" eb="6">
      <t>ショリ</t>
    </rPh>
    <rPh sb="7" eb="9">
      <t>ホウホウ</t>
    </rPh>
    <rPh sb="10" eb="12">
      <t>ベッシ</t>
    </rPh>
    <phoneticPr fontId="2"/>
  </si>
  <si>
    <t>添付書類</t>
    <rPh sb="0" eb="2">
      <t>テンプ</t>
    </rPh>
    <rPh sb="2" eb="4">
      <t>ショルイ</t>
    </rPh>
    <phoneticPr fontId="2"/>
  </si>
  <si>
    <t>工場・事業場内での施設の配置図</t>
    <rPh sb="0" eb="2">
      <t>コウジョウ</t>
    </rPh>
    <rPh sb="3" eb="6">
      <t>ジギョウジョウ</t>
    </rPh>
    <rPh sb="6" eb="7">
      <t>ナイ</t>
    </rPh>
    <rPh sb="9" eb="11">
      <t>シセツ</t>
    </rPh>
    <rPh sb="12" eb="15">
      <t>ハイチズ</t>
    </rPh>
    <phoneticPr fontId="2"/>
  </si>
  <si>
    <t>付近の見取り図及び所在地を示す縮尺５万分の１の地形図</t>
    <rPh sb="0" eb="2">
      <t>フキン</t>
    </rPh>
    <rPh sb="3" eb="5">
      <t>ミト</t>
    </rPh>
    <rPh sb="6" eb="7">
      <t>ズ</t>
    </rPh>
    <rPh sb="7" eb="8">
      <t>オヨ</t>
    </rPh>
    <rPh sb="9" eb="12">
      <t>ショザイチ</t>
    </rPh>
    <rPh sb="13" eb="14">
      <t>シメ</t>
    </rPh>
    <rPh sb="15" eb="17">
      <t>シュクシャク</t>
    </rPh>
    <rPh sb="18" eb="19">
      <t>マン</t>
    </rPh>
    <rPh sb="19" eb="20">
      <t>ブン</t>
    </rPh>
    <rPh sb="23" eb="26">
      <t>チケイズ</t>
    </rPh>
    <phoneticPr fontId="2"/>
  </si>
  <si>
    <t>ばい煙発生施設の構造図</t>
    <rPh sb="2" eb="3">
      <t>エン</t>
    </rPh>
    <rPh sb="3" eb="5">
      <t>ハッセイ</t>
    </rPh>
    <rPh sb="5" eb="7">
      <t>シセツ</t>
    </rPh>
    <rPh sb="8" eb="10">
      <t>コウゾウ</t>
    </rPh>
    <rPh sb="10" eb="11">
      <t>ズ</t>
    </rPh>
    <phoneticPr fontId="2"/>
  </si>
  <si>
    <t>燃料の性状</t>
    <rPh sb="0" eb="2">
      <t>ネンリョウ</t>
    </rPh>
    <rPh sb="3" eb="5">
      <t>セイジョウ</t>
    </rPh>
    <phoneticPr fontId="2"/>
  </si>
  <si>
    <t>緊急連絡用の電話番号及び緊急時における連絡方法</t>
    <rPh sb="0" eb="2">
      <t>キンキュウ</t>
    </rPh>
    <rPh sb="2" eb="5">
      <t>レンラクヨウ</t>
    </rPh>
    <rPh sb="6" eb="8">
      <t>デンワ</t>
    </rPh>
    <rPh sb="8" eb="10">
      <t>バンゴウ</t>
    </rPh>
    <rPh sb="10" eb="11">
      <t>オヨ</t>
    </rPh>
    <rPh sb="12" eb="15">
      <t>キンキュウジ</t>
    </rPh>
    <rPh sb="19" eb="21">
      <t>レンラク</t>
    </rPh>
    <rPh sb="21" eb="23">
      <t>ホウホウ</t>
    </rPh>
    <phoneticPr fontId="2"/>
  </si>
  <si>
    <t>その他参考となる資料</t>
    <rPh sb="2" eb="3">
      <t>タ</t>
    </rPh>
    <rPh sb="3" eb="5">
      <t>サンコウ</t>
    </rPh>
    <rPh sb="8" eb="10">
      <t>シリョウ</t>
    </rPh>
    <phoneticPr fontId="2"/>
  </si>
  <si>
    <t>具体的要件</t>
    <rPh sb="0" eb="3">
      <t>グタイテキ</t>
    </rPh>
    <rPh sb="3" eb="5">
      <t>ヨウケン</t>
    </rPh>
    <phoneticPr fontId="2"/>
  </si>
  <si>
    <t>〔所見〕</t>
    <rPh sb="1" eb="3">
      <t>ショケン</t>
    </rPh>
    <phoneticPr fontId="2"/>
  </si>
  <si>
    <t>(傘有り)</t>
    <rPh sb="1" eb="2">
      <t>カサ</t>
    </rPh>
    <rPh sb="2" eb="3">
      <t>ア</t>
    </rPh>
    <phoneticPr fontId="2"/>
  </si>
  <si>
    <t>(傘無し）</t>
    <rPh sb="1" eb="2">
      <t>カサ</t>
    </rPh>
    <rPh sb="2" eb="3">
      <t>ナ</t>
    </rPh>
    <phoneticPr fontId="2"/>
  </si>
  <si>
    <t>該当  非該当</t>
    <rPh sb="0" eb="2">
      <t>ガイトウ</t>
    </rPh>
    <rPh sb="4" eb="5">
      <t>ヒ</t>
    </rPh>
    <rPh sb="5" eb="7">
      <t>ガイトウ</t>
    </rPh>
    <phoneticPr fontId="2"/>
  </si>
  <si>
    <t>有　　無</t>
    <rPh sb="0" eb="1">
      <t>ア</t>
    </rPh>
    <rPh sb="3" eb="4">
      <t>ナ</t>
    </rPh>
    <phoneticPr fontId="2"/>
  </si>
  <si>
    <t>適　　不適</t>
    <rPh sb="0" eb="1">
      <t>テキ</t>
    </rPh>
    <rPh sb="3" eb="5">
      <t>フテキ</t>
    </rPh>
    <phoneticPr fontId="2"/>
  </si>
  <si>
    <t>　適　　不適</t>
    <rPh sb="1" eb="2">
      <t>テキ</t>
    </rPh>
    <rPh sb="4" eb="6">
      <t>フテキ</t>
    </rPh>
    <phoneticPr fontId="2"/>
  </si>
  <si>
    <t>排出量</t>
    <phoneticPr fontId="2"/>
  </si>
  <si>
    <r>
      <t>Sox(Nm</t>
    </r>
    <r>
      <rPr>
        <vertAlign val="superscript"/>
        <sz val="11"/>
        <rFont val="ＭＳ Ｐゴシック"/>
        <family val="3"/>
        <charset val="128"/>
      </rPr>
      <t>3</t>
    </r>
    <r>
      <rPr>
        <sz val="11"/>
        <rFont val="ＭＳ Ｐゴシック"/>
        <family val="3"/>
        <charset val="128"/>
      </rPr>
      <t>/h)</t>
    </r>
    <phoneticPr fontId="2"/>
  </si>
  <si>
    <r>
      <t>ばいじん(g/Nm</t>
    </r>
    <r>
      <rPr>
        <vertAlign val="superscript"/>
        <sz val="11"/>
        <rFont val="ＭＳ Ｐゴシック"/>
        <family val="3"/>
        <charset val="128"/>
      </rPr>
      <t>3</t>
    </r>
    <r>
      <rPr>
        <sz val="11"/>
        <rFont val="ＭＳ Ｐゴシック"/>
        <family val="3"/>
        <charset val="128"/>
      </rPr>
      <t>)</t>
    </r>
    <phoneticPr fontId="2"/>
  </si>
  <si>
    <r>
      <t>N</t>
    </r>
    <r>
      <rPr>
        <sz val="11"/>
        <rFont val="ＭＳ Ｐゴシック"/>
        <family val="3"/>
        <charset val="128"/>
      </rPr>
      <t>ox(ppm)</t>
    </r>
    <phoneticPr fontId="2"/>
  </si>
  <si>
    <r>
      <t>有害物質(mg/Nm</t>
    </r>
    <r>
      <rPr>
        <vertAlign val="superscript"/>
        <sz val="11"/>
        <rFont val="ＭＳ Ｐゴシック"/>
        <family val="3"/>
        <charset val="128"/>
      </rPr>
      <t>3</t>
    </r>
    <r>
      <rPr>
        <sz val="11"/>
        <rFont val="ＭＳ Ｐゴシック"/>
        <family val="3"/>
        <charset val="128"/>
      </rPr>
      <t>)</t>
    </r>
    <rPh sb="0" eb="2">
      <t>ユウガイ</t>
    </rPh>
    <rPh sb="2" eb="4">
      <t>ブッシツ</t>
    </rPh>
    <phoneticPr fontId="2"/>
  </si>
  <si>
    <t>ｑ＝0.007×Ｗ×ｄ×Ｓ</t>
    <phoneticPr fontId="2"/>
  </si>
  <si>
    <t xml:space="preserve"> </t>
    <phoneticPr fontId="2"/>
  </si>
  <si>
    <t>最大燃料使用量</t>
    <phoneticPr fontId="2"/>
  </si>
  <si>
    <t>q:</t>
    <phoneticPr fontId="2"/>
  </si>
  <si>
    <t>Nm3/h</t>
    <phoneticPr fontId="2"/>
  </si>
  <si>
    <t>q</t>
    <phoneticPr fontId="2"/>
  </si>
  <si>
    <t>＝</t>
    <phoneticPr fontId="2"/>
  </si>
  <si>
    <t>×</t>
    <phoneticPr fontId="2"/>
  </si>
  <si>
    <t>Ｗ(</t>
    <phoneticPr fontId="2"/>
  </si>
  <si>
    <t>)</t>
    <phoneticPr fontId="2"/>
  </si>
  <si>
    <t>ｄ(</t>
    <phoneticPr fontId="2"/>
  </si>
  <si>
    <t>Ｓ(</t>
    <phoneticPr fontId="2"/>
  </si>
  <si>
    <t>(Nm3/h)</t>
    <phoneticPr fontId="2"/>
  </si>
  <si>
    <t>）</t>
    <phoneticPr fontId="2"/>
  </si>
  <si>
    <r>
      <t>(m</t>
    </r>
    <r>
      <rPr>
        <vertAlign val="superscript"/>
        <sz val="11"/>
        <rFont val="ＭＳ Ｐゴシック"/>
        <family val="3"/>
        <charset val="128"/>
      </rPr>
      <t>３</t>
    </r>
    <r>
      <rPr>
        <sz val="11"/>
        <rFont val="ＭＳ Ｐゴシック"/>
        <family val="3"/>
        <charset val="128"/>
      </rPr>
      <t>/ｈ)</t>
    </r>
    <phoneticPr fontId="2"/>
  </si>
  <si>
    <r>
      <t>(m</t>
    </r>
    <r>
      <rPr>
        <vertAlign val="superscript"/>
        <sz val="11"/>
        <rFont val="ＭＳ Ｐゴシック"/>
        <family val="3"/>
        <charset val="128"/>
      </rPr>
      <t>3</t>
    </r>
    <r>
      <rPr>
        <sz val="11"/>
        <rFont val="ＭＳ Ｐゴシック"/>
        <family val="3"/>
        <charset val="128"/>
      </rPr>
      <t>/s)</t>
    </r>
    <phoneticPr fontId="2"/>
  </si>
  <si>
    <t>※</t>
    <phoneticPr fontId="2"/>
  </si>
  <si>
    <t>V</t>
    <phoneticPr fontId="2"/>
  </si>
  <si>
    <r>
      <t>2.01×10</t>
    </r>
    <r>
      <rPr>
        <vertAlign val="superscript"/>
        <sz val="11"/>
        <rFont val="ＭＳ Ｐゴシック"/>
        <family val="3"/>
        <charset val="128"/>
      </rPr>
      <t>-3</t>
    </r>
    <r>
      <rPr>
        <sz val="11"/>
        <rFont val="ＭＳ Ｐゴシック"/>
        <family val="3"/>
        <charset val="128"/>
      </rPr>
      <t>・Q・(T-288)・(2.3logJ+1/J-1)</t>
    </r>
    <phoneticPr fontId="2"/>
  </si>
  <si>
    <r>
      <t>K×10</t>
    </r>
    <r>
      <rPr>
        <vertAlign val="superscript"/>
        <sz val="11"/>
        <rFont val="ＭＳ Ｐゴシック"/>
        <family val="3"/>
        <charset val="128"/>
      </rPr>
      <t>-3</t>
    </r>
    <r>
      <rPr>
        <sz val="11"/>
        <rFont val="ＭＳ Ｐゴシック"/>
        <family val="3"/>
        <charset val="128"/>
      </rPr>
      <t>・He</t>
    </r>
    <r>
      <rPr>
        <vertAlign val="superscript"/>
        <sz val="11"/>
        <rFont val="ＭＳ Ｐゴシック"/>
        <family val="3"/>
        <charset val="128"/>
      </rPr>
      <t>2</t>
    </r>
    <phoneticPr fontId="2"/>
  </si>
  <si>
    <t>　Q・V</t>
    <phoneticPr fontId="2"/>
  </si>
  <si>
    <t>Ｔ－２８８</t>
    <phoneticPr fontId="2"/>
  </si>
  <si>
    <r>
      <t>2.01×10</t>
    </r>
    <r>
      <rPr>
        <vertAlign val="superscript"/>
        <sz val="11"/>
        <rFont val="ＭＳ Ｐゴシック"/>
        <family val="3"/>
        <charset val="128"/>
      </rPr>
      <t>-3</t>
    </r>
    <phoneticPr fontId="2"/>
  </si>
  <si>
    <t xml:space="preserve">  Q・V</t>
    <phoneticPr fontId="2"/>
  </si>
  <si>
    <t>Q・(T-288)</t>
    <phoneticPr fontId="2"/>
  </si>
  <si>
    <t>2.3logJ</t>
    <phoneticPr fontId="2"/>
  </si>
  <si>
    <t>Hm</t>
    <phoneticPr fontId="2"/>
  </si>
  <si>
    <t>=</t>
    <phoneticPr fontId="2"/>
  </si>
  <si>
    <t>1/J-1</t>
    <phoneticPr fontId="2"/>
  </si>
  <si>
    <t>Hm+Ht</t>
    <phoneticPr fontId="2"/>
  </si>
  <si>
    <t>排出量</t>
    <phoneticPr fontId="2"/>
  </si>
  <si>
    <r>
      <t>Sox(Nm</t>
    </r>
    <r>
      <rPr>
        <vertAlign val="superscript"/>
        <sz val="11"/>
        <rFont val="ＭＳ Ｐゴシック"/>
        <family val="3"/>
        <charset val="128"/>
      </rPr>
      <t>3</t>
    </r>
    <r>
      <rPr>
        <sz val="11"/>
        <rFont val="ＭＳ Ｐゴシック"/>
        <family val="3"/>
        <charset val="128"/>
      </rPr>
      <t>/h)</t>
    </r>
    <phoneticPr fontId="2"/>
  </si>
  <si>
    <r>
      <t>ばいじん(g/Nm</t>
    </r>
    <r>
      <rPr>
        <vertAlign val="superscript"/>
        <sz val="11"/>
        <rFont val="ＭＳ Ｐゴシック"/>
        <family val="3"/>
        <charset val="128"/>
      </rPr>
      <t>3</t>
    </r>
    <r>
      <rPr>
        <sz val="11"/>
        <rFont val="ＭＳ Ｐゴシック"/>
        <family val="3"/>
        <charset val="128"/>
      </rPr>
      <t>)</t>
    </r>
    <phoneticPr fontId="2"/>
  </si>
  <si>
    <t>Nox(ppm)</t>
    <phoneticPr fontId="2"/>
  </si>
  <si>
    <t>審査担当者：</t>
    <phoneticPr fontId="2"/>
  </si>
  <si>
    <t>ボイラー</t>
    <phoneticPr fontId="2"/>
  </si>
  <si>
    <r>
      <t>ばいじん(g/Nm</t>
    </r>
    <r>
      <rPr>
        <vertAlign val="superscript"/>
        <sz val="11"/>
        <rFont val="ＭＳ Ｐゴシック"/>
        <family val="3"/>
        <charset val="128"/>
      </rPr>
      <t>3</t>
    </r>
    <r>
      <rPr>
        <sz val="11"/>
        <rFont val="ＭＳ Ｐゴシック"/>
        <family val="3"/>
        <charset val="128"/>
      </rPr>
      <t>)</t>
    </r>
    <phoneticPr fontId="2"/>
  </si>
  <si>
    <r>
      <t>ばいじん(g/Nm</t>
    </r>
    <r>
      <rPr>
        <vertAlign val="superscript"/>
        <sz val="11"/>
        <rFont val="ＭＳ Ｐゴシック"/>
        <family val="3"/>
        <charset val="128"/>
      </rPr>
      <t>3</t>
    </r>
    <r>
      <rPr>
        <sz val="11"/>
        <rFont val="ＭＳ Ｐゴシック"/>
        <family val="3"/>
        <charset val="128"/>
      </rPr>
      <t>)</t>
    </r>
    <r>
      <rPr>
        <sz val="9"/>
        <rFont val="ＭＳ Ｐゴシック"/>
        <family val="3"/>
        <charset val="128"/>
      </rPr>
      <t>※</t>
    </r>
    <phoneticPr fontId="2"/>
  </si>
  <si>
    <r>
      <t>Nox(ppm)</t>
    </r>
    <r>
      <rPr>
        <vertAlign val="superscript"/>
        <sz val="9"/>
        <rFont val="ＭＳ Ｐゴシック"/>
        <family val="3"/>
        <charset val="128"/>
      </rPr>
      <t>※</t>
    </r>
    <phoneticPr fontId="2"/>
  </si>
  <si>
    <t xml:space="preserve">
・上記のとおり、形式的要件及び排出基準を満たしている。
</t>
    <rPh sb="2" eb="4">
      <t>ジョウキ</t>
    </rPh>
    <rPh sb="9" eb="12">
      <t>ケイシキテキ</t>
    </rPh>
    <rPh sb="12" eb="14">
      <t>ヨウケン</t>
    </rPh>
    <rPh sb="14" eb="15">
      <t>オヨ</t>
    </rPh>
    <rPh sb="16" eb="18">
      <t>ハイシュツ</t>
    </rPh>
    <rPh sb="18" eb="20">
      <t>キジュン</t>
    </rPh>
    <rPh sb="21" eb="22">
      <t>ミ</t>
    </rPh>
    <phoneticPr fontId="2"/>
  </si>
  <si>
    <t>届出年月日</t>
    <rPh sb="0" eb="2">
      <t>トドケデ</t>
    </rPh>
    <rPh sb="2" eb="5">
      <t>ネンガッピ</t>
    </rPh>
    <phoneticPr fontId="2"/>
  </si>
  <si>
    <t>届出者氏名</t>
    <rPh sb="0" eb="3">
      <t>トドケデシャ</t>
    </rPh>
    <rPh sb="3" eb="5">
      <t>シメイ</t>
    </rPh>
    <phoneticPr fontId="2"/>
  </si>
  <si>
    <t>届出者住所</t>
    <rPh sb="0" eb="3">
      <t>トドケデシャ</t>
    </rPh>
    <rPh sb="3" eb="5">
      <t>ジュウショ</t>
    </rPh>
    <phoneticPr fontId="2"/>
  </si>
  <si>
    <t>着手予定年月日</t>
    <rPh sb="0" eb="2">
      <t>チャクシュ</t>
    </rPh>
    <rPh sb="2" eb="4">
      <t>ヨテイ</t>
    </rPh>
    <rPh sb="4" eb="7">
      <t>ネンガッピ</t>
    </rPh>
    <phoneticPr fontId="2"/>
  </si>
  <si>
    <t>-</t>
    <phoneticPr fontId="2"/>
  </si>
  <si>
    <t>-</t>
  </si>
  <si>
    <t>Nox(ppm)</t>
    <phoneticPr fontId="2"/>
  </si>
  <si>
    <r>
      <t>　　燃焼能力　　 l/h (重油換算)　
　　伝熱面積　　 m</t>
    </r>
    <r>
      <rPr>
        <vertAlign val="superscript"/>
        <sz val="10"/>
        <rFont val="ＭＳ Ｐゴシック"/>
        <family val="3"/>
        <charset val="128"/>
      </rPr>
      <t>2</t>
    </r>
    <r>
      <rPr>
        <sz val="10"/>
        <rFont val="ＭＳ Ｐゴシック"/>
        <family val="3"/>
        <charset val="128"/>
      </rPr>
      <t>　</t>
    </r>
    <rPh sb="14" eb="16">
      <t>ジュウユ</t>
    </rPh>
    <rPh sb="16" eb="18">
      <t>カンサン</t>
    </rPh>
    <rPh sb="23" eb="25">
      <t>デンネツ</t>
    </rPh>
    <rPh sb="25" eb="27">
      <t>メンセキ</t>
    </rPh>
    <phoneticPr fontId="2"/>
  </si>
  <si>
    <t>届出者</t>
    <rPh sb="0" eb="2">
      <t>トドケデ</t>
    </rPh>
    <rPh sb="2" eb="3">
      <t>シャ</t>
    </rPh>
    <phoneticPr fontId="2"/>
  </si>
  <si>
    <t>氏名</t>
    <rPh sb="0" eb="2">
      <t>シメイ</t>
    </rPh>
    <phoneticPr fontId="2"/>
  </si>
  <si>
    <t>届出者住所</t>
    <rPh sb="0" eb="2">
      <t>トドケデ</t>
    </rPh>
    <rPh sb="2" eb="3">
      <t>シャ</t>
    </rPh>
    <rPh sb="3" eb="5">
      <t>ジュウショ</t>
    </rPh>
    <phoneticPr fontId="2"/>
  </si>
  <si>
    <t>事業所名</t>
    <rPh sb="0" eb="3">
      <t>ジギョウショ</t>
    </rPh>
    <rPh sb="3" eb="4">
      <t>メイ</t>
    </rPh>
    <phoneticPr fontId="2"/>
  </si>
  <si>
    <t>事業所所在地</t>
    <rPh sb="0" eb="3">
      <t>ジギョウショ</t>
    </rPh>
    <rPh sb="3" eb="6">
      <t>ショザイチ</t>
    </rPh>
    <phoneticPr fontId="2"/>
  </si>
  <si>
    <t>SOx,NOx,ばいじん値の計算の根拠</t>
    <rPh sb="12" eb="13">
      <t>チ</t>
    </rPh>
    <rPh sb="14" eb="16">
      <t>ケイサン</t>
    </rPh>
    <rPh sb="17" eb="19">
      <t>コンキョ</t>
    </rPh>
    <phoneticPr fontId="2"/>
  </si>
  <si>
    <t>ばい煙発生施設に該当するのか</t>
    <rPh sb="2" eb="3">
      <t>エン</t>
    </rPh>
    <rPh sb="3" eb="5">
      <t>ハッセイ</t>
    </rPh>
    <rPh sb="5" eb="7">
      <t>シセツ</t>
    </rPh>
    <rPh sb="8" eb="10">
      <t>ガイトウ</t>
    </rPh>
    <phoneticPr fontId="2"/>
  </si>
  <si>
    <t>金属溶融炉</t>
  </si>
  <si>
    <t>金属加熱炉</t>
  </si>
  <si>
    <t>石油加熱炉</t>
  </si>
  <si>
    <t>焼成炉・溶融炉</t>
  </si>
  <si>
    <t>反応炉・直火炉</t>
  </si>
  <si>
    <t>廃棄物焼却炉</t>
  </si>
  <si>
    <t>塩素急速冷却施設</t>
  </si>
  <si>
    <t>塩素反応施設</t>
  </si>
  <si>
    <t>反応・濃縮施設</t>
  </si>
  <si>
    <t>焼成炉・溶解炉</t>
  </si>
  <si>
    <t>溶解炉・反射炉・反応炉・乾燥施設</t>
  </si>
  <si>
    <t>コークス炉</t>
  </si>
  <si>
    <t>ガスタービン</t>
  </si>
  <si>
    <t>ディーゼル機関</t>
  </si>
  <si>
    <t>項</t>
    <rPh sb="0" eb="1">
      <t>コウ</t>
    </rPh>
    <phoneticPr fontId="2"/>
  </si>
  <si>
    <t>施設の種類</t>
    <rPh sb="0" eb="2">
      <t>シセツ</t>
    </rPh>
    <rPh sb="3" eb="5">
      <t>シュルイ</t>
    </rPh>
    <phoneticPr fontId="2"/>
  </si>
  <si>
    <t>施設の規模</t>
    <rPh sb="0" eb="2">
      <t>シセツ</t>
    </rPh>
    <rPh sb="3" eb="5">
      <t>キボ</t>
    </rPh>
    <phoneticPr fontId="2"/>
  </si>
  <si>
    <t>種類説明</t>
    <rPh sb="0" eb="2">
      <t>シュルイ</t>
    </rPh>
    <rPh sb="2" eb="4">
      <t>セツメイ</t>
    </rPh>
    <phoneticPr fontId="2"/>
  </si>
  <si>
    <t>ガス発生炉・加熱炉</t>
    <phoneticPr fontId="2"/>
  </si>
  <si>
    <t>焙焼炉・焼結炉・煆焼炉</t>
    <phoneticPr fontId="2"/>
  </si>
  <si>
    <t>溶鉱炉・転炉・平炉</t>
    <phoneticPr fontId="2"/>
  </si>
  <si>
    <t>8-2</t>
    <phoneticPr fontId="2"/>
  </si>
  <si>
    <t>触媒再生塔</t>
  </si>
  <si>
    <t>燃焼炉</t>
  </si>
  <si>
    <t>乾燥炉</t>
  </si>
  <si>
    <t>電気炉</t>
  </si>
  <si>
    <t>焙焼炉・焼結炉・溶鉱炉・転炉・溶解炉・乾燥炉</t>
  </si>
  <si>
    <t>乾燥施設</t>
  </si>
  <si>
    <t>溶解槽</t>
  </si>
  <si>
    <t>反応炉</t>
  </si>
  <si>
    <t>電解炉</t>
  </si>
  <si>
    <t>凝縮・吸収施設蒸溜施設</t>
  </si>
  <si>
    <t>反応施設・乾燥炉焼成炉</t>
  </si>
  <si>
    <t>鉛溶解炉</t>
  </si>
  <si>
    <t>溶解炉</t>
  </si>
  <si>
    <t>吸収施設・漂白施設・濃縮施設</t>
  </si>
  <si>
    <t>ガス機関</t>
  </si>
  <si>
    <t>ガソリン機関</t>
    <phoneticPr fontId="2"/>
  </si>
  <si>
    <t>熱風ボイラーを含み、熱源として電気又は廃熱のみを使用するものを除く</t>
  </si>
  <si>
    <t>伝熱面積10㎡以上又はバーナーの燃焼能力が重油換算50L/h以上</t>
  </si>
  <si>
    <t>水生ガス又は油ガスの発生の用に供するガス発生炉及び加熱炉</t>
  </si>
  <si>
    <t>石炭又はコークスの処理能力が20t/日以上又はバーナーの燃焼能力が重油換算50L/h以上</t>
  </si>
  <si>
    <t>金属の精錬又は無機化学工業の製造の用に供する焙焼炉、焼結炉、煆焼炉</t>
  </si>
  <si>
    <t>原料の処理能力が１t/h以上</t>
  </si>
  <si>
    <t>金属の精錬の用に供する溶鉱炉(溶鉱用反射炉を含む)、転炉及び平炉</t>
  </si>
  <si>
    <t>金属の精製又は鋳造の用に供する溶解炉</t>
  </si>
  <si>
    <t>火格子面積１㎡以上(火格子の水平投影面積)又は羽口面断面積(羽口最下段の高さにおける炉の内壁で囲まれた部分の水平断面積)が0.5ｍ２以上又はバーナーの燃焼能力が重油換算50L/h以上又は変圧器の定格容量が200KVA以上</t>
  </si>
  <si>
    <t>金属の鍛造若しくは圧延又は金属若しくは金属製品の熱処理の用に供する加熱炉</t>
  </si>
  <si>
    <t>石油製品、石油化学製品又はコールタール製品の製造の用に供する加熱炉</t>
  </si>
  <si>
    <t>石油精製の用に供する流動接触分解装置のうち触媒再生塔</t>
  </si>
  <si>
    <t>触媒に附着する炭素の焼却能力が200kg/h以上</t>
  </si>
  <si>
    <t>石油ガス洗浄装置に付属する硫黄回収装置のうち燃焼炉</t>
  </si>
  <si>
    <t>バーナーの燃焼能力６L/h以上</t>
  </si>
  <si>
    <t>窯業製品の製造の用に供する焼成炉及び溶融炉</t>
  </si>
  <si>
    <t>火格子面積１㎡以上又はバーナーの燃焼能力が重油換算50L/h以上又は変圧器の定格容量200KVA以上</t>
  </si>
  <si>
    <t>無機化学工業品又は食料品の製造の用に供する反応炉及び直火炉</t>
  </si>
  <si>
    <t>製銑、製鋼又は合金鉄若しくはカーバイドの製造の用に供する電気炉</t>
  </si>
  <si>
    <t>変圧器の定格容量1000KVA以上</t>
  </si>
  <si>
    <t>火格子面積２㎡以上又は焼却能力200kg/h以上</t>
  </si>
  <si>
    <t>銅、鉛又は亜鉛の精錬の用に供する焙焼炉、焼結炉(ペレット焼成炉を含む)、溶鉱炉(溶鉱用反射炉を含む)、転炉、溶解炉及び乾燥炉</t>
  </si>
  <si>
    <t>原料の処理能力0.5t/h以上又は火格子面積が0.5m２以上又は羽口面断面積が0.2m２以上又はバーナーの燃焼能力が重油換算20L/h以上</t>
  </si>
  <si>
    <t>カドミウム系顔料又は炭酸カドミウムの製造の用に供する乾燥施設</t>
  </si>
  <si>
    <t>容量が0.1ｍ３以上</t>
  </si>
  <si>
    <t>塩素化エチレンの製造の用に供する塩素急速冷却施設</t>
  </si>
  <si>
    <t>原料として使用する塩素(塩化水素にあっては塩素換算量)の処理能力が50kg/h以上</t>
  </si>
  <si>
    <t>塩化第二鉄の製造の用に供する溶解槽</t>
  </si>
  <si>
    <t>活性炭の製造(塩化亜鉛を使用するものに限る)の用に供する反応炉</t>
  </si>
  <si>
    <t>バーナーの燃焼能力３L/h以上であること</t>
  </si>
  <si>
    <t>化学製品の製造の用に供する塩素反応施設、塩化水素反応施設及び塩化水素吸収施設(塩素ガス又は塩化水素ガスを使用するもに限る)</t>
  </si>
  <si>
    <t>原料塩素処理能力50kg/h以上（塩化水素にあっては塩素換算量）</t>
  </si>
  <si>
    <t>アルミニウムの精錬の用に供する電解炉</t>
  </si>
  <si>
    <t>電流容量が30KA以上</t>
  </si>
  <si>
    <t>燐、燐酸、燐酸質肥料又は複合肥料の製造（原料に燐鉱石を使用するものに限る）の用に供する反応施設、濃縮施設、焼成炉及び溶解炉</t>
  </si>
  <si>
    <t>燐鉱石の処理能力が80Kg/h以上又はバーナーの燃焼能力が重油換算50L/h以上又は変圧器の定格容量が200KVA以上</t>
  </si>
  <si>
    <t>弗酸の製造の用に供する凝縮施設、吸収施設及び蒸溜施設（密閉式のものを除く）</t>
  </si>
  <si>
    <t>伝熱面積が10平方メートル以上又はポンプの動力が１KW以上</t>
  </si>
  <si>
    <t>トリポリ燐酸ナトリウムの製造（原料に燐鉱石を使用するものに限る）の用に供する反応施設、乾燥炉及び焼成炉</t>
  </si>
  <si>
    <t>原料の処理能力が80Kg/h以上又は火格子面積が１ｍ２以上又はバーナーの燃焼能力が重油換算50L/h以上</t>
  </si>
  <si>
    <t>鉛の第二次精錬(鉛合金の製造を含む)又は鉛の管、板若しくは線の製造に供する溶解炉</t>
  </si>
  <si>
    <t>バーナーの燃焼能力10L/h以上、変圧器の定格容量40KVA以上</t>
  </si>
  <si>
    <t>鉛蓄電池の製造の用に供する溶解炉</t>
  </si>
  <si>
    <t>バーナーの燃料の燃焼能力が重油換算４L/h以上であるか、又は変圧器の定格容量が20KVA以上</t>
  </si>
  <si>
    <t>鉛系顔料の製造の用に供する溶解炉、反射炉、反応炉及び乾燥施設</t>
  </si>
  <si>
    <t>容量が0.1ｍ３以上であるか、バーナーの燃料の燃焼能力が重油換算４L/h以上であるか、又は変圧器の定格容量が20KVA以上</t>
  </si>
  <si>
    <t>硝酸の製造の用に供する吸収施設、漂白施設及び濃縮施設</t>
  </si>
  <si>
    <t>硝酸を合成し、漂白し、又は濃縮する能力が100Kg/h以上</t>
  </si>
  <si>
    <t>原料の処理能力が20t/日以上</t>
  </si>
  <si>
    <t>燃料の燃焼能力が重油換算50L/h以上であること</t>
  </si>
  <si>
    <t>燃料の燃焼能力が重油換算35L/h以上</t>
  </si>
  <si>
    <t>令別表第１第１項</t>
    <rPh sb="0" eb="1">
      <t>レイ</t>
    </rPh>
    <rPh sb="1" eb="3">
      <t>ベッピョウ</t>
    </rPh>
    <rPh sb="3" eb="4">
      <t>ダイ</t>
    </rPh>
    <rPh sb="5" eb="6">
      <t>ダイ</t>
    </rPh>
    <rPh sb="7" eb="8">
      <t>コウ</t>
    </rPh>
    <phoneticPr fontId="2"/>
  </si>
  <si>
    <t>令別表第１第２項</t>
    <rPh sb="0" eb="1">
      <t>レイ</t>
    </rPh>
    <rPh sb="1" eb="3">
      <t>ベッピョウ</t>
    </rPh>
    <rPh sb="3" eb="4">
      <t>ダイ</t>
    </rPh>
    <rPh sb="5" eb="6">
      <t>ダイ</t>
    </rPh>
    <rPh sb="7" eb="8">
      <t>コウ</t>
    </rPh>
    <phoneticPr fontId="2"/>
  </si>
  <si>
    <t>令別表第１第３項</t>
    <rPh sb="0" eb="1">
      <t>レイ</t>
    </rPh>
    <rPh sb="1" eb="3">
      <t>ベッピョウ</t>
    </rPh>
    <rPh sb="3" eb="4">
      <t>ダイ</t>
    </rPh>
    <rPh sb="5" eb="6">
      <t>ダイ</t>
    </rPh>
    <rPh sb="7" eb="8">
      <t>コウ</t>
    </rPh>
    <phoneticPr fontId="2"/>
  </si>
  <si>
    <t>令別表第１第４項</t>
    <rPh sb="0" eb="1">
      <t>レイ</t>
    </rPh>
    <rPh sb="1" eb="3">
      <t>ベッピョウ</t>
    </rPh>
    <rPh sb="3" eb="4">
      <t>ダイ</t>
    </rPh>
    <rPh sb="5" eb="6">
      <t>ダイ</t>
    </rPh>
    <rPh sb="7" eb="8">
      <t>コウ</t>
    </rPh>
    <phoneticPr fontId="2"/>
  </si>
  <si>
    <t>令別表第１第５項</t>
    <rPh sb="0" eb="1">
      <t>レイ</t>
    </rPh>
    <rPh sb="1" eb="3">
      <t>ベッピョウ</t>
    </rPh>
    <rPh sb="3" eb="4">
      <t>ダイ</t>
    </rPh>
    <rPh sb="5" eb="6">
      <t>ダイ</t>
    </rPh>
    <rPh sb="7" eb="8">
      <t>コウ</t>
    </rPh>
    <phoneticPr fontId="2"/>
  </si>
  <si>
    <t>令別表第１第６項</t>
    <rPh sb="0" eb="1">
      <t>レイ</t>
    </rPh>
    <rPh sb="1" eb="3">
      <t>ベッピョウ</t>
    </rPh>
    <rPh sb="3" eb="4">
      <t>ダイ</t>
    </rPh>
    <rPh sb="5" eb="6">
      <t>ダイ</t>
    </rPh>
    <rPh sb="7" eb="8">
      <t>コウ</t>
    </rPh>
    <phoneticPr fontId="2"/>
  </si>
  <si>
    <t>令別表第１第７項</t>
    <rPh sb="0" eb="1">
      <t>レイ</t>
    </rPh>
    <rPh sb="1" eb="3">
      <t>ベッピョウ</t>
    </rPh>
    <rPh sb="3" eb="4">
      <t>ダイ</t>
    </rPh>
    <rPh sb="5" eb="6">
      <t>ダイ</t>
    </rPh>
    <rPh sb="7" eb="8">
      <t>コウ</t>
    </rPh>
    <phoneticPr fontId="2"/>
  </si>
  <si>
    <t>令別表第１第８項</t>
    <rPh sb="0" eb="1">
      <t>レイ</t>
    </rPh>
    <rPh sb="1" eb="3">
      <t>ベッピョウ</t>
    </rPh>
    <rPh sb="3" eb="4">
      <t>ダイ</t>
    </rPh>
    <rPh sb="5" eb="6">
      <t>ダイ</t>
    </rPh>
    <rPh sb="7" eb="8">
      <t>コウ</t>
    </rPh>
    <phoneticPr fontId="2"/>
  </si>
  <si>
    <t>令別表第１第９項</t>
    <phoneticPr fontId="2"/>
  </si>
  <si>
    <t>令別表第１第10項</t>
    <phoneticPr fontId="2"/>
  </si>
  <si>
    <t>令別表第１第11項</t>
  </si>
  <si>
    <t>令別表第１第12項</t>
  </si>
  <si>
    <t>令別表第１第13項</t>
  </si>
  <si>
    <t>令別表第１第14項</t>
  </si>
  <si>
    <t>令別表第１第15項</t>
  </si>
  <si>
    <t>令別表第１第16項</t>
  </si>
  <si>
    <t>令別表第１第17項</t>
  </si>
  <si>
    <t>令別表第１第18項</t>
  </si>
  <si>
    <t>令別表第１第19項</t>
  </si>
  <si>
    <t>令別表第１第20項</t>
  </si>
  <si>
    <t>令別表第１第22項</t>
  </si>
  <si>
    <t>令別表第１第23項</t>
  </si>
  <si>
    <t>令別表第１第24項</t>
  </si>
  <si>
    <t>令別表第１第25項</t>
  </si>
  <si>
    <t>令別表第１第26項</t>
  </si>
  <si>
    <t>令別表第１第27項</t>
  </si>
  <si>
    <t>令別表第１第28項</t>
  </si>
  <si>
    <t>令別表第１第29項</t>
  </si>
  <si>
    <t>令別表第１第30項</t>
  </si>
  <si>
    <t>令別表第１第31項</t>
  </si>
  <si>
    <t>令別表第１第32項</t>
  </si>
  <si>
    <t>令別表第１第21項</t>
    <phoneticPr fontId="2"/>
  </si>
  <si>
    <t>ボイラー</t>
  </si>
  <si>
    <t>令別表第１第８の２項</t>
    <phoneticPr fontId="2"/>
  </si>
  <si>
    <t>【大防法】ばい煙発生施設設置届出等に係る排出基準値審査票</t>
    <rPh sb="1" eb="4">
      <t>タイボウホウ</t>
    </rPh>
    <rPh sb="7" eb="8">
      <t>エン</t>
    </rPh>
    <rPh sb="8" eb="10">
      <t>ハッセイ</t>
    </rPh>
    <rPh sb="10" eb="12">
      <t>シセツ</t>
    </rPh>
    <rPh sb="12" eb="14">
      <t>セッチ</t>
    </rPh>
    <rPh sb="14" eb="16">
      <t>トドケデ</t>
    </rPh>
    <rPh sb="16" eb="17">
      <t>トウ</t>
    </rPh>
    <rPh sb="18" eb="19">
      <t>カカ</t>
    </rPh>
    <rPh sb="20" eb="22">
      <t>ハイシュツ</t>
    </rPh>
    <rPh sb="22" eb="24">
      <t>キジュン</t>
    </rPh>
    <rPh sb="24" eb="25">
      <t>チ</t>
    </rPh>
    <rPh sb="27" eb="28">
      <t>ヒョウ</t>
    </rPh>
    <phoneticPr fontId="2"/>
  </si>
  <si>
    <t>【大防法】ばい煙発生施設設置届出等審査票</t>
    <rPh sb="1" eb="4">
      <t>タイボウホウ</t>
    </rPh>
    <rPh sb="7" eb="8">
      <t>エン</t>
    </rPh>
    <rPh sb="8" eb="10">
      <t>ハッセイ</t>
    </rPh>
    <rPh sb="10" eb="12">
      <t>シセツ</t>
    </rPh>
    <rPh sb="12" eb="14">
      <t>セッチ</t>
    </rPh>
    <rPh sb="14" eb="16">
      <t>トドケデ</t>
    </rPh>
    <rPh sb="16" eb="17">
      <t>トウ</t>
    </rPh>
    <rPh sb="19" eb="20">
      <t>ヒョウ</t>
    </rPh>
    <phoneticPr fontId="2"/>
  </si>
  <si>
    <t>操業の系統図(ばい煙発生施設の使用方法がわかる物）</t>
    <rPh sb="0" eb="2">
      <t>ソウギョウ</t>
    </rPh>
    <rPh sb="3" eb="6">
      <t>ケイトウズ</t>
    </rPh>
    <rPh sb="9" eb="10">
      <t>エン</t>
    </rPh>
    <rPh sb="10" eb="12">
      <t>ハッセイ</t>
    </rPh>
    <rPh sb="12" eb="14">
      <t>シセツ</t>
    </rPh>
    <rPh sb="15" eb="17">
      <t>シヨウ</t>
    </rPh>
    <rPh sb="17" eb="19">
      <t>ホウホウ</t>
    </rPh>
    <rPh sb="23" eb="24">
      <t>モノ</t>
    </rPh>
    <phoneticPr fontId="2"/>
  </si>
  <si>
    <t>ばい煙処理施設の構造図（ばい煙測定口の位置がわかる物）</t>
    <rPh sb="2" eb="3">
      <t>バイエン</t>
    </rPh>
    <rPh sb="3" eb="5">
      <t>ショリ</t>
    </rPh>
    <rPh sb="5" eb="7">
      <t>シセツ</t>
    </rPh>
    <rPh sb="8" eb="11">
      <t>コウゾウズ</t>
    </rPh>
    <rPh sb="14" eb="15">
      <t>エン</t>
    </rPh>
    <rPh sb="15" eb="17">
      <t>ソクテイ</t>
    </rPh>
    <rPh sb="17" eb="18">
      <t>クチ</t>
    </rPh>
    <rPh sb="19" eb="21">
      <t>イチ</t>
    </rPh>
    <rPh sb="25" eb="26">
      <t>モノ</t>
    </rPh>
    <phoneticPr fontId="2"/>
  </si>
  <si>
    <t>ばい煙濃度の計算式</t>
    <rPh sb="2" eb="3">
      <t>エン</t>
    </rPh>
    <rPh sb="3" eb="5">
      <t>ノウド</t>
    </rPh>
    <rPh sb="6" eb="9">
      <t>ケイサンシキ</t>
    </rPh>
    <phoneticPr fontId="2"/>
  </si>
  <si>
    <t>表示用</t>
    <rPh sb="0" eb="3">
      <t>ヒョウジヨウ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</si>
</sst>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000_ "/>
    <numFmt numFmtId="177" formatCode="0.00_ "/>
    <numFmt numFmtId="178" formatCode="0.000"/>
    <numFmt numFmtId="179" formatCode="0.000000"/>
    <numFmt numFmtId="180" formatCode="0.0_ "/>
    <numFmt numFmtId="181" formatCode="0.0000_ "/>
    <numFmt numFmtId="182" formatCode="[$-411]ggge&quot;年&quot;m&quot;月&quot;d&quot;日&quot;;@"/>
    <numFmt numFmtId="183" formatCode="0.00000"/>
    <numFmt numFmtId="184" formatCode="0_ "/>
    <numFmt numFmtId="185" formatCode="#,##0.00_ "/>
    <numFmt numFmtId="186" formatCode="&quot;（&quot;0&quot;基）&quot;"/>
  </numFmts>
  <fonts count="23">
    <font>
      <sz val="11"/>
      <name val="ＭＳ Ｐゴシック"/>
      <family val="3"/>
      <charset val="128"/>
    </font>
    <font>
      <sz val="11"/>
      <color theme="1"/>
      <name val="ＭＳ Ｐゴシック"/>
      <family val="2"/>
      <charset val="128"/>
      <scheme val="minor"/>
    </font>
    <font>
      <sz val="6"/>
      <name val="ＭＳ Ｐゴシック"/>
      <family val="3"/>
      <charset val="128"/>
    </font>
    <font>
      <sz val="16"/>
      <name val="ＭＳ Ｐゴシック"/>
      <family val="3"/>
      <charset val="128"/>
    </font>
    <font>
      <vertAlign val="superscript"/>
      <sz val="11"/>
      <name val="ＭＳ Ｐゴシック"/>
      <family val="3"/>
      <charset val="128"/>
    </font>
    <font>
      <sz val="9"/>
      <name val="ＭＳ Ｐゴシック"/>
      <family val="3"/>
      <charset val="128"/>
    </font>
    <font>
      <sz val="10"/>
      <name val="ＭＳ Ｐゴシック"/>
      <family val="3"/>
      <charset val="128"/>
    </font>
    <font>
      <vertAlign val="superscript"/>
      <sz val="10"/>
      <name val="ＭＳ Ｐゴシック"/>
      <family val="3"/>
      <charset val="128"/>
    </font>
    <font>
      <b/>
      <sz val="11"/>
      <name val="ＭＳ Ｐゴシック"/>
      <family val="3"/>
      <charset val="128"/>
    </font>
    <font>
      <sz val="11"/>
      <name val="ＭＳ Ｐゴシック"/>
      <family val="3"/>
      <charset val="128"/>
    </font>
    <font>
      <sz val="12"/>
      <name val="Arial"/>
      <family val="2"/>
    </font>
    <font>
      <vertAlign val="superscript"/>
      <sz val="9"/>
      <name val="ＭＳ Ｐゴシック"/>
      <family val="3"/>
      <charset val="128"/>
    </font>
    <font>
      <sz val="11"/>
      <name val="ＭＳ Ｐゴシック"/>
      <family val="3"/>
      <charset val="128"/>
    </font>
    <font>
      <b/>
      <sz val="10"/>
      <color indexed="10"/>
      <name val="ＭＳ Ｐゴシック"/>
      <family val="3"/>
      <charset val="128"/>
    </font>
    <font>
      <b/>
      <sz val="11"/>
      <color indexed="10"/>
      <name val="ＭＳ Ｐゴシック"/>
      <family val="3"/>
      <charset val="128"/>
    </font>
    <font>
      <sz val="11"/>
      <color indexed="10"/>
      <name val="ＭＳ Ｐゴシック"/>
      <family val="3"/>
      <charset val="128"/>
    </font>
    <font>
      <sz val="10"/>
      <color indexed="10"/>
      <name val="ＭＳ Ｐゴシック"/>
      <family val="3"/>
      <charset val="128"/>
    </font>
    <font>
      <vertAlign val="superscript"/>
      <sz val="12"/>
      <name val="ＭＳ Ｐゴシック"/>
      <family val="3"/>
      <charset val="128"/>
    </font>
    <font>
      <sz val="12"/>
      <name val="ＭＳ Ｐゴシック"/>
      <family val="3"/>
      <charset val="128"/>
    </font>
    <font>
      <sz val="11"/>
      <color rgb="FFFF0000"/>
      <name val="ＭＳ Ｐゴシック"/>
      <family val="3"/>
      <charset val="128"/>
    </font>
    <font>
      <sz val="10"/>
      <name val="ＭＳ 明朝"/>
      <family val="1"/>
      <charset val="128"/>
    </font>
    <font>
      <sz val="9"/>
      <color indexed="81"/>
      <name val="ＭＳ Ｐゴシック"/>
      <family val="3"/>
      <charset val="128"/>
    </font>
    <font>
      <b/>
      <sz val="9"/>
      <color indexed="81"/>
      <name val="ＭＳ Ｐゴシック"/>
      <family val="3"/>
      <charset val="128"/>
    </font>
  </fonts>
  <fills count="7">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FFC000"/>
        <bgColor indexed="64"/>
      </patternFill>
    </fill>
    <fill>
      <patternFill patternType="solid">
        <fgColor theme="0"/>
        <bgColor indexed="64"/>
      </patternFill>
    </fill>
    <fill>
      <patternFill patternType="solid">
        <fgColor theme="9" tint="0.59999389629810485"/>
        <bgColor indexed="64"/>
      </patternFill>
    </fill>
  </fills>
  <borders count="44">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left style="hair">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s>
  <cellStyleXfs count="2">
    <xf numFmtId="0" fontId="0" fillId="0" borderId="0"/>
    <xf numFmtId="0" fontId="1" fillId="0" borderId="0">
      <alignment vertical="center"/>
    </xf>
  </cellStyleXfs>
  <cellXfs count="343">
    <xf numFmtId="0" fontId="0" fillId="0" borderId="0" xfId="0"/>
    <xf numFmtId="0" fontId="6" fillId="0" borderId="1" xfId="0" applyFont="1" applyFill="1" applyBorder="1" applyAlignment="1" applyProtection="1">
      <alignment horizontal="right" vertical="center"/>
      <protection locked="0"/>
    </xf>
    <xf numFmtId="0" fontId="5"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distributed" vertical="center"/>
    </xf>
    <xf numFmtId="0" fontId="3" fillId="0" borderId="0" xfId="0" applyFont="1" applyFill="1" applyAlignment="1" applyProtection="1">
      <alignment vertical="center"/>
      <protection locked="0"/>
    </xf>
    <xf numFmtId="0" fontId="10" fillId="0" borderId="0" xfId="0" applyFont="1" applyFill="1"/>
    <xf numFmtId="0" fontId="6" fillId="0" borderId="0" xfId="0" applyFont="1" applyFill="1" applyAlignment="1">
      <alignment vertical="center"/>
    </xf>
    <xf numFmtId="0" fontId="6" fillId="0" borderId="0" xfId="0" applyFont="1" applyFill="1" applyBorder="1" applyAlignment="1">
      <alignment vertical="center"/>
    </xf>
    <xf numFmtId="0" fontId="5" fillId="0" borderId="0" xfId="0" applyFont="1" applyFill="1" applyBorder="1" applyAlignment="1">
      <alignment vertical="center"/>
    </xf>
    <xf numFmtId="0" fontId="9" fillId="0" borderId="0" xfId="0" applyFont="1" applyFill="1" applyAlignment="1">
      <alignment vertical="center"/>
    </xf>
    <xf numFmtId="0" fontId="9" fillId="0" borderId="0" xfId="0" applyFont="1" applyFill="1" applyAlignment="1">
      <alignment horizontal="distributed" vertical="center"/>
    </xf>
    <xf numFmtId="0" fontId="12" fillId="0" borderId="0" xfId="0" applyFont="1" applyFill="1" applyAlignment="1">
      <alignment vertical="center"/>
    </xf>
    <xf numFmtId="0" fontId="9" fillId="0" borderId="3" xfId="0" applyFont="1" applyFill="1" applyBorder="1" applyAlignment="1" applyProtection="1">
      <alignment horizontal="center" vertical="center"/>
      <protection locked="0"/>
    </xf>
    <xf numFmtId="0" fontId="9" fillId="0" borderId="3" xfId="0" applyFont="1" applyFill="1" applyBorder="1" applyAlignment="1">
      <alignment horizontal="center" vertical="center"/>
    </xf>
    <xf numFmtId="0" fontId="9" fillId="0" borderId="4" xfId="0" applyFont="1" applyFill="1" applyBorder="1" applyAlignment="1" applyProtection="1">
      <alignment horizontal="center" vertical="center"/>
      <protection locked="0"/>
    </xf>
    <xf numFmtId="0" fontId="9" fillId="0" borderId="4" xfId="0"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pplyProtection="1">
      <alignment horizontal="center" vertical="center"/>
      <protection locked="0"/>
    </xf>
    <xf numFmtId="0" fontId="9" fillId="0" borderId="0" xfId="0" applyFont="1" applyFill="1" applyBorder="1" applyAlignment="1">
      <alignment vertical="center"/>
    </xf>
    <xf numFmtId="0" fontId="9" fillId="0" borderId="0" xfId="0" applyFont="1" applyFill="1" applyAlignment="1" applyProtection="1">
      <alignment vertical="center"/>
      <protection locked="0"/>
    </xf>
    <xf numFmtId="0" fontId="9" fillId="0" borderId="0" xfId="0" applyFont="1" applyFill="1" applyBorder="1" applyAlignment="1">
      <alignment horizontal="center" vertical="center" shrinkToFit="1"/>
    </xf>
    <xf numFmtId="0" fontId="9" fillId="0" borderId="2" xfId="0" applyFont="1" applyFill="1" applyBorder="1" applyAlignment="1">
      <alignment vertical="center"/>
    </xf>
    <xf numFmtId="0" fontId="9" fillId="0" borderId="5" xfId="0" applyFont="1" applyFill="1" applyBorder="1" applyAlignment="1">
      <alignment vertical="center"/>
    </xf>
    <xf numFmtId="0" fontId="9" fillId="0" borderId="1" xfId="0" applyFont="1" applyFill="1" applyBorder="1" applyAlignment="1">
      <alignment vertical="center"/>
    </xf>
    <xf numFmtId="0" fontId="9" fillId="0" borderId="5" xfId="0" applyFont="1" applyFill="1" applyBorder="1" applyAlignment="1">
      <alignment horizontal="right" vertical="center"/>
    </xf>
    <xf numFmtId="0" fontId="9" fillId="0" borderId="1" xfId="0" applyFont="1" applyFill="1" applyBorder="1" applyAlignment="1">
      <alignment vertical="center" shrinkToFit="1"/>
    </xf>
    <xf numFmtId="0" fontId="9" fillId="0" borderId="0" xfId="0" applyFont="1" applyFill="1" applyBorder="1" applyAlignment="1" applyProtection="1">
      <alignment horizontal="right" vertical="center"/>
      <protection locked="0"/>
    </xf>
    <xf numFmtId="0" fontId="9" fillId="0" borderId="0" xfId="0" applyFont="1" applyFill="1" applyAlignment="1">
      <alignment horizontal="right" vertical="center"/>
    </xf>
    <xf numFmtId="0" fontId="9" fillId="0" borderId="4" xfId="0" applyFont="1" applyFill="1" applyBorder="1" applyAlignment="1">
      <alignment vertical="center"/>
    </xf>
    <xf numFmtId="176" fontId="9" fillId="0" borderId="4" xfId="0" applyNumberFormat="1" applyFont="1" applyFill="1" applyBorder="1" applyAlignment="1" applyProtection="1">
      <alignment horizontal="center" vertical="center"/>
      <protection locked="0"/>
    </xf>
    <xf numFmtId="176" fontId="9" fillId="0" borderId="0" xfId="0" applyNumberFormat="1" applyFont="1" applyFill="1" applyBorder="1" applyAlignment="1" applyProtection="1">
      <alignment horizontal="center" vertical="center"/>
      <protection locked="0"/>
    </xf>
    <xf numFmtId="176" fontId="9" fillId="0" borderId="0" xfId="0" applyNumberFormat="1" applyFont="1" applyFill="1" applyAlignment="1" applyProtection="1">
      <alignment vertical="center"/>
      <protection locked="0"/>
    </xf>
    <xf numFmtId="0" fontId="9" fillId="0" borderId="6" xfId="0" applyFont="1" applyFill="1" applyBorder="1" applyAlignment="1">
      <alignment vertical="center"/>
    </xf>
    <xf numFmtId="0" fontId="9" fillId="0" borderId="3" xfId="0" applyFont="1" applyFill="1" applyBorder="1" applyAlignment="1">
      <alignment vertical="center"/>
    </xf>
    <xf numFmtId="0" fontId="9" fillId="0" borderId="7" xfId="0" applyFont="1" applyFill="1" applyBorder="1" applyAlignment="1">
      <alignment vertical="center"/>
    </xf>
    <xf numFmtId="0" fontId="9" fillId="0" borderId="8" xfId="0" applyFont="1" applyFill="1" applyBorder="1" applyAlignment="1">
      <alignment vertical="center"/>
    </xf>
    <xf numFmtId="0" fontId="9" fillId="0" borderId="9" xfId="0" applyFont="1" applyFill="1" applyBorder="1" applyAlignment="1">
      <alignment vertical="center"/>
    </xf>
    <xf numFmtId="0" fontId="9" fillId="0" borderId="8" xfId="0" applyFont="1" applyFill="1" applyBorder="1" applyAlignment="1">
      <alignment horizontal="right" vertical="center"/>
    </xf>
    <xf numFmtId="0" fontId="9" fillId="0" borderId="10" xfId="0" applyFont="1" applyFill="1" applyBorder="1" applyAlignment="1">
      <alignment vertical="center"/>
    </xf>
    <xf numFmtId="0" fontId="9" fillId="0" borderId="11" xfId="0" applyFont="1" applyFill="1" applyBorder="1" applyAlignment="1">
      <alignment vertical="center"/>
    </xf>
    <xf numFmtId="57" fontId="9" fillId="0" borderId="0" xfId="0" applyNumberFormat="1" applyFont="1" applyFill="1" applyAlignment="1">
      <alignment vertical="center"/>
    </xf>
    <xf numFmtId="0" fontId="9" fillId="0" borderId="3" xfId="0" applyFont="1" applyFill="1" applyBorder="1" applyAlignment="1">
      <alignment horizontal="center" vertical="center" shrinkToFit="1"/>
    </xf>
    <xf numFmtId="0" fontId="8" fillId="0" borderId="6" xfId="0" applyFont="1" applyFill="1" applyBorder="1" applyAlignment="1">
      <alignment horizontal="left" vertical="top"/>
    </xf>
    <xf numFmtId="0" fontId="8" fillId="0" borderId="3" xfId="0" applyFont="1" applyFill="1" applyBorder="1" applyAlignment="1">
      <alignment horizontal="left" vertical="top"/>
    </xf>
    <xf numFmtId="0" fontId="9" fillId="0" borderId="3" xfId="0" applyFont="1" applyFill="1" applyBorder="1" applyAlignment="1">
      <alignment horizontal="center" vertical="center" wrapText="1"/>
    </xf>
    <xf numFmtId="0" fontId="9" fillId="0" borderId="3" xfId="0" applyFont="1" applyFill="1" applyBorder="1" applyAlignment="1">
      <alignment horizontal="center" vertical="center" textRotation="255"/>
    </xf>
    <xf numFmtId="0" fontId="9" fillId="0" borderId="3" xfId="0" applyFont="1" applyFill="1" applyBorder="1" applyAlignment="1">
      <alignment vertical="center" shrinkToFit="1"/>
    </xf>
    <xf numFmtId="0" fontId="8" fillId="0" borderId="8" xfId="0" applyFont="1" applyFill="1" applyBorder="1" applyAlignment="1">
      <alignment horizontal="center" vertical="top" textRotation="255"/>
    </xf>
    <xf numFmtId="0" fontId="8" fillId="0" borderId="0" xfId="0" applyFont="1" applyFill="1" applyBorder="1" applyAlignment="1">
      <alignment horizontal="center" vertical="top" textRotation="255"/>
    </xf>
    <xf numFmtId="0" fontId="12" fillId="0" borderId="0" xfId="0" applyFont="1" applyFill="1" applyBorder="1" applyAlignment="1">
      <alignment vertical="center" shrinkToFit="1"/>
    </xf>
    <xf numFmtId="0" fontId="12" fillId="0" borderId="0" xfId="0" applyFont="1" applyFill="1" applyBorder="1" applyAlignment="1">
      <alignment vertical="center"/>
    </xf>
    <xf numFmtId="0" fontId="12" fillId="0" borderId="9" xfId="0" applyFont="1" applyFill="1" applyBorder="1" applyAlignment="1">
      <alignment vertical="center"/>
    </xf>
    <xf numFmtId="0" fontId="9" fillId="0" borderId="0" xfId="0" applyFont="1" applyFill="1" applyBorder="1" applyAlignment="1">
      <alignment vertical="center" shrinkToFit="1"/>
    </xf>
    <xf numFmtId="0" fontId="8" fillId="0" borderId="10" xfId="0" applyFont="1" applyFill="1" applyBorder="1" applyAlignment="1">
      <alignment horizontal="center" vertical="top" textRotation="255"/>
    </xf>
    <xf numFmtId="0" fontId="8" fillId="0" borderId="4" xfId="0" applyFont="1" applyFill="1" applyBorder="1" applyAlignment="1">
      <alignment horizontal="center" vertical="top" textRotation="255"/>
    </xf>
    <xf numFmtId="0" fontId="9" fillId="0" borderId="4" xfId="0" applyFont="1" applyFill="1" applyBorder="1" applyAlignment="1">
      <alignment horizontal="center" vertical="center" wrapText="1"/>
    </xf>
    <xf numFmtId="0" fontId="9" fillId="0" borderId="4" xfId="0" applyFont="1" applyFill="1" applyBorder="1" applyAlignment="1">
      <alignment horizontal="center" vertical="center" shrinkToFit="1"/>
    </xf>
    <xf numFmtId="0" fontId="9" fillId="0" borderId="4" xfId="0" applyFont="1" applyFill="1" applyBorder="1" applyAlignment="1">
      <alignment vertical="center" shrinkToFit="1"/>
    </xf>
    <xf numFmtId="0" fontId="16" fillId="0" borderId="11" xfId="0" applyFont="1" applyFill="1" applyBorder="1" applyAlignment="1" applyProtection="1">
      <alignment horizontal="right" vertical="center"/>
      <protection locked="0"/>
    </xf>
    <xf numFmtId="0" fontId="0" fillId="0" borderId="0" xfId="0" applyFill="1" applyBorder="1" applyAlignment="1">
      <alignment vertical="center"/>
    </xf>
    <xf numFmtId="0" fontId="9" fillId="4" borderId="0" xfId="0" applyFont="1" applyFill="1" applyAlignment="1">
      <alignment vertical="center"/>
    </xf>
    <xf numFmtId="0" fontId="9" fillId="5" borderId="0" xfId="0" applyFont="1" applyFill="1" applyAlignment="1">
      <alignment vertical="center"/>
    </xf>
    <xf numFmtId="0" fontId="9" fillId="4" borderId="0"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horizontal="left" vertical="center"/>
    </xf>
    <xf numFmtId="0" fontId="9" fillId="0" borderId="0" xfId="0" applyFont="1" applyFill="1" applyAlignment="1">
      <alignment horizontal="center" vertical="center"/>
    </xf>
    <xf numFmtId="176" fontId="9" fillId="0" borderId="0" xfId="0" applyNumberFormat="1" applyFont="1" applyFill="1" applyAlignment="1" applyProtection="1">
      <alignment horizontal="center" vertical="center"/>
      <protection locked="0"/>
    </xf>
    <xf numFmtId="0" fontId="9" fillId="0" borderId="0" xfId="0" applyFont="1" applyFill="1" applyAlignment="1">
      <alignment vertical="center"/>
    </xf>
    <xf numFmtId="0" fontId="9" fillId="0" borderId="0" xfId="0" applyFont="1" applyFill="1" applyAlignment="1">
      <alignment horizontal="left" vertical="center"/>
    </xf>
    <xf numFmtId="0" fontId="9" fillId="0" borderId="0" xfId="0" applyFont="1" applyFill="1" applyBorder="1" applyAlignment="1" applyProtection="1">
      <alignment horizontal="right" vertical="center"/>
    </xf>
    <xf numFmtId="0" fontId="9" fillId="0" borderId="2" xfId="0" applyFont="1" applyFill="1" applyBorder="1" applyAlignment="1">
      <alignment horizontal="center" vertical="center"/>
    </xf>
    <xf numFmtId="0" fontId="9" fillId="0" borderId="8" xfId="0" applyFont="1" applyFill="1" applyBorder="1" applyAlignment="1" applyProtection="1">
      <alignment horizontal="center" vertical="center" shrinkToFit="1"/>
      <protection locked="0"/>
    </xf>
    <xf numFmtId="0" fontId="9" fillId="0" borderId="0" xfId="0" applyFont="1" applyFill="1" applyBorder="1" applyAlignment="1" applyProtection="1">
      <alignment horizontal="center" vertical="center" shrinkToFit="1"/>
      <protection locked="0"/>
    </xf>
    <xf numFmtId="0" fontId="9" fillId="0" borderId="9" xfId="0" applyFont="1" applyFill="1" applyBorder="1" applyAlignment="1" applyProtection="1">
      <alignment horizontal="center" vertical="center" shrinkToFit="1"/>
      <protection locked="0"/>
    </xf>
    <xf numFmtId="0" fontId="9" fillId="0" borderId="0" xfId="0" applyFont="1" applyFill="1" applyBorder="1" applyAlignment="1" applyProtection="1">
      <alignment horizontal="center" vertical="center"/>
      <protection locked="0"/>
    </xf>
    <xf numFmtId="0" fontId="9" fillId="0" borderId="0" xfId="0" applyFont="1" applyFill="1" applyAlignment="1">
      <alignment vertical="center"/>
    </xf>
    <xf numFmtId="0" fontId="9" fillId="0" borderId="0" xfId="0" applyFont="1" applyFill="1" applyBorder="1" applyAlignment="1">
      <alignment vertical="center"/>
    </xf>
    <xf numFmtId="0" fontId="0" fillId="0" borderId="0" xfId="0" applyBorder="1"/>
    <xf numFmtId="0" fontId="0" fillId="0" borderId="12" xfId="0" applyBorder="1"/>
    <xf numFmtId="0" fontId="20" fillId="0" borderId="12" xfId="0" applyFont="1" applyBorder="1" applyAlignment="1">
      <alignment horizontal="center" vertical="center" wrapText="1"/>
    </xf>
    <xf numFmtId="0" fontId="20" fillId="0" borderId="12" xfId="0" applyFont="1" applyBorder="1" applyAlignment="1">
      <alignment horizontal="justify" vertical="center" wrapText="1"/>
    </xf>
    <xf numFmtId="49" fontId="20" fillId="0" borderId="12" xfId="0" applyNumberFormat="1" applyFont="1" applyBorder="1" applyAlignment="1">
      <alignment horizontal="center" vertical="center" wrapText="1"/>
    </xf>
    <xf numFmtId="0" fontId="20" fillId="0" borderId="12" xfId="0" applyFont="1" applyFill="1" applyBorder="1" applyAlignment="1">
      <alignment horizontal="center" vertical="center" wrapText="1"/>
    </xf>
    <xf numFmtId="0" fontId="20" fillId="0" borderId="12" xfId="0" applyFont="1" applyFill="1" applyBorder="1" applyAlignment="1">
      <alignment horizontal="justify" vertical="center" wrapText="1"/>
    </xf>
    <xf numFmtId="0" fontId="0" fillId="0" borderId="12" xfId="0" applyBorder="1" applyAlignment="1">
      <alignment horizontal="center" vertical="center"/>
    </xf>
    <xf numFmtId="0" fontId="0" fillId="0" borderId="0" xfId="0" applyAlignment="1">
      <alignment horizontal="center" vertical="center"/>
    </xf>
    <xf numFmtId="0" fontId="0" fillId="0" borderId="0" xfId="0" applyFont="1" applyFill="1" applyAlignment="1">
      <alignment vertical="center"/>
    </xf>
    <xf numFmtId="0" fontId="9" fillId="0" borderId="0" xfId="0" applyFont="1" applyFill="1" applyAlignment="1">
      <alignment vertical="center"/>
    </xf>
    <xf numFmtId="0" fontId="0" fillId="0" borderId="8"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3" fillId="0" borderId="0" xfId="0" applyFont="1" applyFill="1" applyAlignment="1">
      <alignment horizontal="center" vertical="center"/>
    </xf>
    <xf numFmtId="0" fontId="9" fillId="2" borderId="2" xfId="0" applyFont="1" applyFill="1" applyBorder="1" applyAlignment="1">
      <alignment horizontal="distributed" vertical="center"/>
    </xf>
    <xf numFmtId="0" fontId="9" fillId="2" borderId="5" xfId="0" applyFont="1" applyFill="1" applyBorder="1" applyAlignment="1">
      <alignment horizontal="distributed" vertical="center"/>
    </xf>
    <xf numFmtId="0" fontId="9" fillId="2" borderId="1" xfId="0" applyFont="1" applyFill="1" applyBorder="1" applyAlignment="1">
      <alignment horizontal="distributed" vertical="center"/>
    </xf>
    <xf numFmtId="0" fontId="0" fillId="0" borderId="2" xfId="0" applyFill="1" applyBorder="1" applyAlignment="1">
      <alignment horizontal="left" vertical="center" indent="1"/>
    </xf>
    <xf numFmtId="0" fontId="9" fillId="0" borderId="5" xfId="0" applyFont="1" applyFill="1" applyBorder="1" applyAlignment="1">
      <alignment horizontal="left" vertical="center" indent="1"/>
    </xf>
    <xf numFmtId="0" fontId="9" fillId="0" borderId="1" xfId="0" applyFont="1" applyFill="1" applyBorder="1" applyAlignment="1">
      <alignment horizontal="left" vertical="center" indent="1"/>
    </xf>
    <xf numFmtId="0" fontId="5" fillId="0" borderId="2" xfId="0" applyFont="1" applyFill="1" applyBorder="1" applyAlignment="1">
      <alignment vertical="center"/>
    </xf>
    <xf numFmtId="0" fontId="5" fillId="0" borderId="5" xfId="0" applyFont="1" applyFill="1" applyBorder="1" applyAlignment="1">
      <alignment vertical="center"/>
    </xf>
    <xf numFmtId="0" fontId="5" fillId="0" borderId="1" xfId="0" applyFont="1" applyFill="1" applyBorder="1" applyAlignment="1">
      <alignment vertical="center"/>
    </xf>
    <xf numFmtId="0" fontId="0" fillId="2" borderId="2"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182" fontId="0" fillId="0" borderId="2" xfId="0" applyNumberFormat="1" applyFill="1" applyBorder="1" applyAlignment="1">
      <alignment horizontal="center" vertical="center"/>
    </xf>
    <xf numFmtId="182" fontId="9" fillId="0" borderId="5" xfId="0" applyNumberFormat="1" applyFont="1" applyFill="1" applyBorder="1" applyAlignment="1">
      <alignment horizontal="center" vertical="center"/>
    </xf>
    <xf numFmtId="182" fontId="9" fillId="0" borderId="1" xfId="0" applyNumberFormat="1" applyFont="1" applyFill="1" applyBorder="1" applyAlignment="1">
      <alignment horizontal="center" vertical="center"/>
    </xf>
    <xf numFmtId="0" fontId="12" fillId="0" borderId="12" xfId="0" applyFont="1" applyFill="1" applyBorder="1" applyAlignment="1">
      <alignment horizontal="center" vertical="center"/>
    </xf>
    <xf numFmtId="184" fontId="15" fillId="6" borderId="12" xfId="0" quotePrefix="1" applyNumberFormat="1" applyFont="1" applyFill="1" applyBorder="1" applyAlignment="1" applyProtection="1">
      <alignment horizontal="center" vertical="center"/>
      <protection locked="0"/>
    </xf>
    <xf numFmtId="184" fontId="15" fillId="6" borderId="12" xfId="0" applyNumberFormat="1" applyFont="1" applyFill="1" applyBorder="1" applyAlignment="1" applyProtection="1">
      <alignment horizontal="center" vertical="center"/>
      <protection locked="0"/>
    </xf>
    <xf numFmtId="0" fontId="9" fillId="0" borderId="12" xfId="0" applyFont="1" applyFill="1" applyBorder="1" applyAlignment="1">
      <alignment horizontal="center" vertical="center"/>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9" fillId="3" borderId="15" xfId="0" applyFont="1" applyFill="1" applyBorder="1" applyAlignment="1">
      <alignment horizontal="center" vertical="center" wrapText="1"/>
    </xf>
    <xf numFmtId="177" fontId="9" fillId="0" borderId="12" xfId="0" applyNumberFormat="1" applyFont="1" applyFill="1" applyBorder="1" applyAlignment="1" applyProtection="1">
      <alignment horizontal="center" vertical="center"/>
      <protection locked="0"/>
    </xf>
    <xf numFmtId="177" fontId="9" fillId="0" borderId="2" xfId="0" applyNumberFormat="1" applyFont="1" applyFill="1" applyBorder="1" applyAlignment="1" applyProtection="1">
      <alignment horizontal="center" vertical="center"/>
      <protection locked="0"/>
    </xf>
    <xf numFmtId="177" fontId="9" fillId="0" borderId="12" xfId="0" applyNumberFormat="1" applyFont="1" applyFill="1" applyBorder="1" applyAlignment="1" applyProtection="1">
      <alignment horizontal="center" vertical="center"/>
    </xf>
    <xf numFmtId="49" fontId="15" fillId="6" borderId="12" xfId="0" quotePrefix="1" applyNumberFormat="1" applyFont="1" applyFill="1" applyBorder="1" applyAlignment="1" applyProtection="1">
      <alignment horizontal="center" vertical="center"/>
      <protection locked="0"/>
    </xf>
    <xf numFmtId="49" fontId="15" fillId="6" borderId="12" xfId="0" applyNumberFormat="1" applyFont="1" applyFill="1" applyBorder="1" applyAlignment="1" applyProtection="1">
      <alignment horizontal="center" vertical="center"/>
      <protection locked="0"/>
    </xf>
    <xf numFmtId="0" fontId="9" fillId="0" borderId="2"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2" xfId="0" applyFont="1" applyFill="1" applyBorder="1" applyAlignment="1">
      <alignment horizontal="center" vertical="center" shrinkToFit="1"/>
    </xf>
    <xf numFmtId="0" fontId="9" fillId="0" borderId="6"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6"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11" xfId="0" applyFont="1" applyFill="1" applyBorder="1" applyAlignment="1">
      <alignment horizontal="center" vertical="center"/>
    </xf>
    <xf numFmtId="0" fontId="9" fillId="3" borderId="12" xfId="0" applyFont="1" applyFill="1" applyBorder="1" applyAlignment="1">
      <alignment horizontal="center" vertical="center" textRotation="255"/>
    </xf>
    <xf numFmtId="177" fontId="15" fillId="6" borderId="12" xfId="0" applyNumberFormat="1" applyFont="1" applyFill="1" applyBorder="1" applyAlignment="1" applyProtection="1">
      <alignment horizontal="center" vertical="center"/>
      <protection locked="0"/>
    </xf>
    <xf numFmtId="177" fontId="15" fillId="6" borderId="2" xfId="0" applyNumberFormat="1" applyFont="1" applyFill="1" applyBorder="1" applyAlignment="1" applyProtection="1">
      <alignment horizontal="center" vertical="center"/>
      <protection locked="0"/>
    </xf>
    <xf numFmtId="0" fontId="9" fillId="0" borderId="5" xfId="0" applyFont="1" applyFill="1" applyBorder="1" applyAlignment="1">
      <alignment horizontal="left" vertical="center"/>
    </xf>
    <xf numFmtId="0" fontId="9" fillId="0" borderId="1" xfId="0" applyFont="1" applyFill="1" applyBorder="1" applyAlignment="1">
      <alignment horizontal="left" vertical="center"/>
    </xf>
    <xf numFmtId="0" fontId="19" fillId="6" borderId="2" xfId="0" applyFont="1" applyFill="1" applyBorder="1" applyAlignment="1">
      <alignment horizontal="center" vertical="center"/>
    </xf>
    <xf numFmtId="0" fontId="19" fillId="6" borderId="5" xfId="0" applyFont="1" applyFill="1" applyBorder="1" applyAlignment="1">
      <alignment horizontal="center" vertical="center"/>
    </xf>
    <xf numFmtId="0" fontId="19" fillId="6" borderId="1" xfId="0" applyFont="1" applyFill="1" applyBorder="1" applyAlignment="1">
      <alignment horizontal="center" vertical="center"/>
    </xf>
    <xf numFmtId="0" fontId="15" fillId="6" borderId="2" xfId="0" applyFont="1" applyFill="1" applyBorder="1" applyAlignment="1">
      <alignment horizontal="center" vertical="center"/>
    </xf>
    <xf numFmtId="0" fontId="15" fillId="6" borderId="5" xfId="0" applyFont="1" applyFill="1" applyBorder="1" applyAlignment="1">
      <alignment horizontal="center" vertical="center"/>
    </xf>
    <xf numFmtId="0" fontId="15" fillId="6" borderId="1" xfId="0" applyFont="1" applyFill="1" applyBorder="1" applyAlignment="1">
      <alignment horizontal="center" vertical="center"/>
    </xf>
    <xf numFmtId="0" fontId="17" fillId="0" borderId="0" xfId="0" applyFont="1" applyFill="1" applyBorder="1" applyAlignment="1">
      <alignment horizontal="left" wrapText="1"/>
    </xf>
    <xf numFmtId="0" fontId="18" fillId="0" borderId="0" xfId="0" applyFont="1" applyFill="1" applyAlignment="1">
      <alignment horizontal="left" wrapText="1"/>
    </xf>
    <xf numFmtId="0" fontId="9" fillId="0" borderId="0" xfId="0" applyFont="1" applyFill="1" applyBorder="1" applyAlignment="1">
      <alignment horizontal="center" vertical="center"/>
    </xf>
    <xf numFmtId="179" fontId="9" fillId="0" borderId="2" xfId="0" applyNumberFormat="1" applyFont="1" applyFill="1" applyBorder="1" applyAlignment="1">
      <alignment horizontal="center" vertical="center"/>
    </xf>
    <xf numFmtId="179" fontId="9" fillId="0" borderId="5" xfId="0" applyNumberFormat="1" applyFont="1" applyFill="1" applyBorder="1" applyAlignment="1">
      <alignment horizontal="center" vertical="center"/>
    </xf>
    <xf numFmtId="179" fontId="9" fillId="0" borderId="1" xfId="0" applyNumberFormat="1" applyFont="1" applyFill="1" applyBorder="1" applyAlignment="1">
      <alignment horizontal="center" vertical="center"/>
    </xf>
    <xf numFmtId="0" fontId="9" fillId="0" borderId="0" xfId="0" applyFont="1" applyFill="1" applyBorder="1" applyAlignment="1">
      <alignment horizontal="center" vertical="center" shrinkToFit="1"/>
    </xf>
    <xf numFmtId="0" fontId="9" fillId="0" borderId="5" xfId="0" applyFont="1" applyFill="1" applyBorder="1" applyAlignment="1">
      <alignment horizontal="left" vertical="center" shrinkToFit="1"/>
    </xf>
    <xf numFmtId="0" fontId="9" fillId="0" borderId="1" xfId="0" applyFont="1" applyFill="1" applyBorder="1" applyAlignment="1">
      <alignment horizontal="left" vertical="center" shrinkToFit="1"/>
    </xf>
    <xf numFmtId="183" fontId="9" fillId="0" borderId="2" xfId="0" applyNumberFormat="1" applyFont="1" applyFill="1" applyBorder="1" applyAlignment="1">
      <alignment horizontal="center" vertical="center"/>
    </xf>
    <xf numFmtId="183" fontId="9" fillId="0" borderId="5" xfId="0" applyNumberFormat="1" applyFont="1" applyFill="1" applyBorder="1" applyAlignment="1">
      <alignment horizontal="center" vertical="center"/>
    </xf>
    <xf numFmtId="183" fontId="9" fillId="0" borderId="1" xfId="0" applyNumberFormat="1" applyFont="1" applyFill="1" applyBorder="1" applyAlignment="1">
      <alignment horizontal="center" vertical="center"/>
    </xf>
    <xf numFmtId="0" fontId="9" fillId="0" borderId="0" xfId="0" applyFont="1" applyFill="1" applyAlignment="1">
      <alignment horizontal="center" vertical="center"/>
    </xf>
    <xf numFmtId="0" fontId="15" fillId="6" borderId="2" xfId="0" applyFont="1" applyFill="1" applyBorder="1" applyAlignment="1" applyProtection="1">
      <alignment horizontal="center" vertical="center"/>
      <protection locked="0"/>
    </xf>
    <xf numFmtId="0" fontId="15" fillId="6" borderId="5"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xf>
    <xf numFmtId="185" fontId="15" fillId="6" borderId="2" xfId="0" applyNumberFormat="1" applyFont="1" applyFill="1" applyBorder="1" applyAlignment="1">
      <alignment horizontal="center" vertical="center"/>
    </xf>
    <xf numFmtId="185" fontId="15" fillId="6" borderId="5" xfId="0" applyNumberFormat="1" applyFont="1" applyFill="1" applyBorder="1" applyAlignment="1">
      <alignment horizontal="center" vertical="center"/>
    </xf>
    <xf numFmtId="179" fontId="9" fillId="0" borderId="2" xfId="0" applyNumberFormat="1" applyFont="1" applyFill="1" applyBorder="1" applyAlignment="1" applyProtection="1">
      <alignment horizontal="center" vertical="center"/>
      <protection locked="0"/>
    </xf>
    <xf numFmtId="179" fontId="9" fillId="0" borderId="5" xfId="0" applyNumberFormat="1" applyFont="1" applyFill="1" applyBorder="1" applyAlignment="1" applyProtection="1">
      <alignment horizontal="center" vertical="center"/>
      <protection locked="0"/>
    </xf>
    <xf numFmtId="0" fontId="15" fillId="0" borderId="2"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1" xfId="0" applyFont="1" applyFill="1" applyBorder="1" applyAlignment="1">
      <alignment horizontal="center"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vertical="center"/>
    </xf>
    <xf numFmtId="0" fontId="9" fillId="0" borderId="0" xfId="0" applyFont="1" applyFill="1" applyBorder="1" applyAlignment="1">
      <alignment vertical="center"/>
    </xf>
    <xf numFmtId="180" fontId="9" fillId="0" borderId="0" xfId="0" applyNumberFormat="1" applyFont="1" applyFill="1" applyBorder="1" applyAlignment="1" applyProtection="1">
      <alignment horizontal="center" vertical="center"/>
      <protection locked="0"/>
    </xf>
    <xf numFmtId="176" fontId="9" fillId="0" borderId="0" xfId="0" applyNumberFormat="1" applyFont="1" applyFill="1" applyAlignment="1" applyProtection="1">
      <alignment horizontal="center" vertical="center"/>
      <protection locked="0"/>
    </xf>
    <xf numFmtId="176" fontId="9" fillId="0" borderId="0" xfId="0" applyNumberFormat="1" applyFont="1" applyFill="1" applyBorder="1" applyAlignment="1">
      <alignment horizontal="center" vertical="center"/>
    </xf>
    <xf numFmtId="181" fontId="9" fillId="0" borderId="0" xfId="0" applyNumberFormat="1" applyFont="1" applyFill="1" applyAlignment="1">
      <alignment horizontal="center" vertical="center"/>
    </xf>
    <xf numFmtId="0" fontId="9" fillId="0" borderId="0" xfId="0" applyFont="1" applyFill="1" applyAlignment="1">
      <alignment vertical="center"/>
    </xf>
    <xf numFmtId="0" fontId="9" fillId="0" borderId="0" xfId="0" applyFont="1" applyFill="1" applyAlignment="1">
      <alignment horizontal="left" vertical="center"/>
    </xf>
    <xf numFmtId="181" fontId="9" fillId="5" borderId="2" xfId="0" applyNumberFormat="1" applyFont="1" applyFill="1" applyBorder="1" applyAlignment="1">
      <alignment horizontal="center" vertical="center"/>
    </xf>
    <xf numFmtId="181" fontId="9" fillId="5" borderId="5" xfId="0" applyNumberFormat="1" applyFont="1" applyFill="1" applyBorder="1" applyAlignment="1">
      <alignment horizontal="center" vertical="center"/>
    </xf>
    <xf numFmtId="0" fontId="9" fillId="5" borderId="5" xfId="0" applyFont="1" applyFill="1" applyBorder="1" applyAlignment="1">
      <alignment horizontal="center" vertical="center" shrinkToFit="1"/>
    </xf>
    <xf numFmtId="0" fontId="9" fillId="5" borderId="1" xfId="0" applyFont="1" applyFill="1" applyBorder="1" applyAlignment="1">
      <alignment horizontal="center" vertical="center" shrinkToFit="1"/>
    </xf>
    <xf numFmtId="181" fontId="9" fillId="4" borderId="2" xfId="0" applyNumberFormat="1" applyFont="1" applyFill="1" applyBorder="1" applyAlignment="1">
      <alignment horizontal="center" vertical="center"/>
    </xf>
    <xf numFmtId="181" fontId="9" fillId="4" borderId="5" xfId="0" applyNumberFormat="1" applyFont="1" applyFill="1" applyBorder="1" applyAlignment="1">
      <alignment horizontal="center" vertical="center"/>
    </xf>
    <xf numFmtId="0" fontId="9" fillId="4" borderId="5" xfId="0" applyFont="1" applyFill="1" applyBorder="1" applyAlignment="1">
      <alignment horizontal="center" vertical="center" shrinkToFit="1"/>
    </xf>
    <xf numFmtId="0" fontId="9" fillId="4" borderId="1" xfId="0" applyFont="1" applyFill="1" applyBorder="1" applyAlignment="1">
      <alignment horizontal="center" vertical="center" shrinkToFit="1"/>
    </xf>
    <xf numFmtId="178" fontId="9" fillId="0" borderId="0" xfId="0" applyNumberFormat="1" applyFont="1" applyFill="1" applyBorder="1" applyAlignment="1">
      <alignment horizontal="center" vertical="center"/>
    </xf>
    <xf numFmtId="0" fontId="9"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0" xfId="0" applyFont="1" applyFill="1" applyBorder="1" applyAlignment="1" applyProtection="1">
      <alignment horizontal="center" vertical="center"/>
      <protection locked="0"/>
    </xf>
    <xf numFmtId="0" fontId="9" fillId="0" borderId="4" xfId="0" applyFont="1" applyFill="1" applyBorder="1" applyAlignment="1">
      <alignment horizontal="right" vertical="center"/>
    </xf>
    <xf numFmtId="0" fontId="9" fillId="0" borderId="29" xfId="0" applyFont="1" applyFill="1" applyBorder="1" applyAlignment="1" applyProtection="1">
      <alignment horizontal="center" vertical="center"/>
      <protection locked="0"/>
    </xf>
    <xf numFmtId="0" fontId="9" fillId="0" borderId="30"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9" fillId="0" borderId="32" xfId="0" applyFont="1" applyFill="1" applyBorder="1" applyAlignment="1" applyProtection="1">
      <alignment horizontal="center" vertical="center"/>
      <protection locked="0"/>
    </xf>
    <xf numFmtId="0" fontId="9" fillId="0" borderId="33" xfId="0" applyFont="1" applyFill="1" applyBorder="1" applyAlignment="1" applyProtection="1">
      <alignment horizontal="center" vertical="center"/>
      <protection locked="0"/>
    </xf>
    <xf numFmtId="0" fontId="9" fillId="0" borderId="34" xfId="0" applyFont="1" applyFill="1" applyBorder="1" applyAlignment="1" applyProtection="1">
      <alignment horizontal="center" vertical="center"/>
      <protection locked="0"/>
    </xf>
    <xf numFmtId="0" fontId="6" fillId="0" borderId="35" xfId="0" applyFont="1" applyFill="1" applyBorder="1" applyAlignment="1">
      <alignment horizontal="center" vertical="center" shrinkToFit="1"/>
    </xf>
    <xf numFmtId="0" fontId="9" fillId="0" borderId="35" xfId="0" applyFont="1" applyFill="1" applyBorder="1" applyAlignment="1">
      <alignment horizontal="center" vertical="center" shrinkToFit="1"/>
    </xf>
    <xf numFmtId="0" fontId="9" fillId="0" borderId="36" xfId="0" applyFont="1" applyFill="1" applyBorder="1" applyAlignment="1">
      <alignment horizontal="center" vertical="center"/>
    </xf>
    <xf numFmtId="0" fontId="9" fillId="3" borderId="2" xfId="0" applyFont="1" applyFill="1" applyBorder="1" applyAlignment="1">
      <alignment horizontal="center" vertical="center" textRotation="255"/>
    </xf>
    <xf numFmtId="0" fontId="9" fillId="3" borderId="6" xfId="0" applyFont="1" applyFill="1" applyBorder="1" applyAlignment="1">
      <alignment horizontal="center" vertical="center" textRotation="255"/>
    </xf>
    <xf numFmtId="0" fontId="6" fillId="0" borderId="25" xfId="0" applyFont="1" applyFill="1" applyBorder="1" applyAlignment="1">
      <alignment horizontal="center" vertical="center" shrinkToFit="1"/>
    </xf>
    <xf numFmtId="0" fontId="9" fillId="0" borderId="25" xfId="0" applyFont="1" applyFill="1" applyBorder="1" applyAlignment="1">
      <alignment horizontal="center" vertical="center" shrinkToFit="1"/>
    </xf>
    <xf numFmtId="0" fontId="0" fillId="0" borderId="6" xfId="0" applyFont="1" applyFill="1" applyBorder="1" applyAlignment="1">
      <alignment horizontal="center" vertical="center"/>
    </xf>
    <xf numFmtId="0" fontId="9" fillId="0" borderId="6"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6" fillId="0" borderId="38" xfId="0" applyFont="1" applyFill="1" applyBorder="1" applyAlignment="1">
      <alignment horizontal="center" vertical="center" shrinkToFit="1"/>
    </xf>
    <xf numFmtId="0" fontId="6" fillId="0" borderId="39" xfId="0" applyFont="1" applyFill="1" applyBorder="1" applyAlignment="1">
      <alignment horizontal="center" vertical="center" shrinkToFit="1"/>
    </xf>
    <xf numFmtId="0" fontId="6" fillId="0" borderId="40"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9" fillId="0" borderId="8" xfId="0" applyFont="1" applyFill="1" applyBorder="1" applyAlignment="1" applyProtection="1">
      <alignment horizontal="center" vertical="center" shrinkToFit="1"/>
      <protection locked="0"/>
    </xf>
    <xf numFmtId="0" fontId="9" fillId="0" borderId="0" xfId="0" applyFont="1" applyFill="1" applyBorder="1" applyAlignment="1" applyProtection="1">
      <alignment horizontal="center" vertical="center" shrinkToFit="1"/>
      <protection locked="0"/>
    </xf>
    <xf numFmtId="0" fontId="9" fillId="0" borderId="9" xfId="0" applyFont="1" applyFill="1" applyBorder="1" applyAlignment="1" applyProtection="1">
      <alignment horizontal="center" vertical="center" shrinkToFit="1"/>
      <protection locked="0"/>
    </xf>
    <xf numFmtId="0" fontId="9" fillId="0" borderId="10" xfId="0" applyFont="1" applyFill="1" applyBorder="1" applyAlignment="1" applyProtection="1">
      <alignment horizontal="center" vertical="center" shrinkToFit="1"/>
      <protection locked="0"/>
    </xf>
    <xf numFmtId="0" fontId="9" fillId="0" borderId="4" xfId="0" applyFont="1" applyFill="1" applyBorder="1" applyAlignment="1" applyProtection="1">
      <alignment horizontal="center" vertical="center" shrinkToFit="1"/>
      <protection locked="0"/>
    </xf>
    <xf numFmtId="0" fontId="9" fillId="0" borderId="11" xfId="0" applyFont="1" applyFill="1" applyBorder="1" applyAlignment="1" applyProtection="1">
      <alignment horizontal="center" vertical="center" shrinkToFit="1"/>
      <protection locked="0"/>
    </xf>
    <xf numFmtId="0" fontId="9" fillId="0" borderId="22" xfId="0" applyFont="1" applyFill="1" applyBorder="1" applyAlignment="1" applyProtection="1">
      <alignment horizontal="center" vertical="center" shrinkToFit="1"/>
      <protection locked="0"/>
    </xf>
    <xf numFmtId="0" fontId="9" fillId="0" borderId="23" xfId="0" applyFont="1" applyFill="1" applyBorder="1" applyAlignment="1" applyProtection="1">
      <alignment horizontal="center" vertical="center" shrinkToFit="1"/>
      <protection locked="0"/>
    </xf>
    <xf numFmtId="0" fontId="9" fillId="0" borderId="24" xfId="0" applyFont="1" applyFill="1" applyBorder="1" applyAlignment="1" applyProtection="1">
      <alignment horizontal="center" vertical="center" shrinkToFit="1"/>
      <protection locked="0"/>
    </xf>
    <xf numFmtId="0" fontId="14" fillId="0" borderId="13" xfId="0" applyFont="1" applyFill="1" applyBorder="1" applyAlignment="1">
      <alignment horizontal="center" vertical="center" textRotation="255"/>
    </xf>
    <xf numFmtId="0" fontId="14" fillId="0" borderId="14" xfId="0" applyFont="1" applyFill="1" applyBorder="1" applyAlignment="1">
      <alignment horizontal="center" vertical="center" textRotation="255"/>
    </xf>
    <xf numFmtId="0" fontId="8" fillId="0" borderId="13" xfId="0" applyFont="1" applyFill="1" applyBorder="1" applyAlignment="1">
      <alignment horizontal="center" vertical="center" textRotation="255"/>
    </xf>
    <xf numFmtId="0" fontId="8" fillId="0" borderId="14" xfId="0" applyFont="1" applyFill="1" applyBorder="1" applyAlignment="1">
      <alignment horizontal="center" vertical="center" textRotation="255"/>
    </xf>
    <xf numFmtId="49" fontId="9" fillId="0" borderId="6" xfId="0" applyNumberFormat="1"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9" fillId="0" borderId="7"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6" fillId="0" borderId="27" xfId="0" applyFont="1" applyFill="1" applyBorder="1" applyAlignment="1">
      <alignment vertical="center"/>
    </xf>
    <xf numFmtId="0" fontId="9" fillId="0" borderId="27" xfId="0" applyFont="1" applyFill="1" applyBorder="1" applyAlignment="1">
      <alignment vertical="center"/>
    </xf>
    <xf numFmtId="0" fontId="6" fillId="0" borderId="28" xfId="0" applyFont="1" applyFill="1" applyBorder="1" applyAlignment="1">
      <alignment vertical="center"/>
    </xf>
    <xf numFmtId="0" fontId="9" fillId="0" borderId="28" xfId="0" applyFont="1" applyFill="1" applyBorder="1" applyAlignment="1">
      <alignment vertical="center"/>
    </xf>
    <xf numFmtId="0" fontId="6" fillId="0" borderId="16" xfId="0" applyFont="1" applyFill="1" applyBorder="1" applyAlignment="1">
      <alignment horizontal="left" vertical="center"/>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0" fontId="6" fillId="0" borderId="26" xfId="0" applyFont="1" applyFill="1" applyBorder="1" applyAlignment="1">
      <alignment horizontal="center" vertical="center" shrinkToFit="1"/>
    </xf>
    <xf numFmtId="0" fontId="9" fillId="0" borderId="26" xfId="0" applyFont="1" applyFill="1" applyBorder="1" applyAlignment="1">
      <alignment horizontal="center" vertical="center" shrinkToFit="1"/>
    </xf>
    <xf numFmtId="184" fontId="9" fillId="0" borderId="6" xfId="0" applyNumberFormat="1" applyFont="1" applyFill="1" applyBorder="1" applyAlignment="1" applyProtection="1">
      <alignment horizontal="center" vertical="center" shrinkToFit="1"/>
      <protection locked="0"/>
    </xf>
    <xf numFmtId="184" fontId="9" fillId="0" borderId="3" xfId="0" applyNumberFormat="1" applyFont="1" applyFill="1" applyBorder="1" applyAlignment="1" applyProtection="1">
      <alignment horizontal="center" vertical="center" shrinkToFit="1"/>
      <protection locked="0"/>
    </xf>
    <xf numFmtId="184" fontId="9" fillId="0" borderId="7" xfId="0" applyNumberFormat="1" applyFont="1" applyFill="1" applyBorder="1" applyAlignment="1" applyProtection="1">
      <alignment horizontal="center" vertical="center" shrinkToFit="1"/>
      <protection locked="0"/>
    </xf>
    <xf numFmtId="184" fontId="9" fillId="0" borderId="10" xfId="0" applyNumberFormat="1" applyFont="1" applyFill="1" applyBorder="1" applyAlignment="1" applyProtection="1">
      <alignment horizontal="center" vertical="center" shrinkToFit="1"/>
      <protection locked="0"/>
    </xf>
    <xf numFmtId="184" fontId="9" fillId="0" borderId="4" xfId="0" applyNumberFormat="1" applyFont="1" applyFill="1" applyBorder="1" applyAlignment="1" applyProtection="1">
      <alignment horizontal="center" vertical="center" shrinkToFit="1"/>
      <protection locked="0"/>
    </xf>
    <xf numFmtId="184" fontId="9" fillId="0" borderId="11" xfId="0" applyNumberFormat="1" applyFont="1" applyFill="1" applyBorder="1" applyAlignment="1" applyProtection="1">
      <alignment horizontal="center" vertical="center" shrinkToFit="1"/>
      <protection locked="0"/>
    </xf>
    <xf numFmtId="177" fontId="9" fillId="0" borderId="2" xfId="0" applyNumberFormat="1" applyFont="1" applyFill="1" applyBorder="1" applyAlignment="1" applyProtection="1">
      <alignment horizontal="center" vertical="center"/>
    </xf>
    <xf numFmtId="180" fontId="9" fillId="0" borderId="12" xfId="0" applyNumberFormat="1" applyFont="1" applyFill="1" applyBorder="1" applyAlignment="1" applyProtection="1">
      <alignment horizontal="center" vertical="center"/>
      <protection locked="0"/>
    </xf>
    <xf numFmtId="180" fontId="9" fillId="0" borderId="2" xfId="0" applyNumberFormat="1" applyFont="1" applyFill="1" applyBorder="1" applyAlignment="1" applyProtection="1">
      <alignment horizontal="center" vertical="center"/>
      <protection locked="0"/>
    </xf>
    <xf numFmtId="0" fontId="0" fillId="0" borderId="12" xfId="0" applyFont="1" applyFill="1" applyBorder="1" applyAlignment="1">
      <alignment horizontal="center" vertical="center" shrinkToFit="1"/>
    </xf>
    <xf numFmtId="0" fontId="6" fillId="0" borderId="41" xfId="0" applyFont="1" applyFill="1" applyBorder="1" applyAlignment="1">
      <alignment horizontal="center" vertical="center" shrinkToFit="1"/>
    </xf>
    <xf numFmtId="0" fontId="9" fillId="0" borderId="41" xfId="0" applyFont="1" applyFill="1" applyBorder="1" applyAlignment="1">
      <alignment horizontal="center" vertical="center" shrinkToFit="1"/>
    </xf>
    <xf numFmtId="0" fontId="6" fillId="0" borderId="26" xfId="0" applyFont="1" applyFill="1" applyBorder="1" applyAlignment="1">
      <alignment vertical="center" shrinkToFit="1"/>
    </xf>
    <xf numFmtId="0" fontId="9" fillId="0" borderId="26" xfId="0" applyFont="1" applyFill="1" applyBorder="1" applyAlignment="1">
      <alignment vertical="center" shrinkToFit="1"/>
    </xf>
    <xf numFmtId="0" fontId="9" fillId="0" borderId="16" xfId="0" applyFont="1" applyFill="1" applyBorder="1" applyAlignment="1" applyProtection="1">
      <alignment horizontal="center" vertical="center" shrinkToFit="1"/>
      <protection locked="0"/>
    </xf>
    <xf numFmtId="0" fontId="9" fillId="0" borderId="17" xfId="0" applyFont="1" applyFill="1" applyBorder="1" applyAlignment="1" applyProtection="1">
      <alignment horizontal="center" vertical="center" shrinkToFit="1"/>
      <protection locked="0"/>
    </xf>
    <xf numFmtId="0" fontId="9" fillId="0" borderId="18" xfId="0" applyFont="1" applyFill="1" applyBorder="1" applyAlignment="1" applyProtection="1">
      <alignment horizontal="center" vertical="center" shrinkToFit="1"/>
      <protection locked="0"/>
    </xf>
    <xf numFmtId="0" fontId="9" fillId="0" borderId="6" xfId="0" applyFont="1" applyFill="1" applyBorder="1" applyAlignment="1" applyProtection="1">
      <alignment horizontal="center" vertical="center" shrinkToFit="1"/>
      <protection locked="0"/>
    </xf>
    <xf numFmtId="0" fontId="9" fillId="0" borderId="3" xfId="0" applyFont="1" applyFill="1" applyBorder="1" applyAlignment="1" applyProtection="1">
      <alignment horizontal="center" vertical="center" shrinkToFit="1"/>
      <protection locked="0"/>
    </xf>
    <xf numFmtId="0" fontId="9" fillId="0" borderId="7" xfId="0" applyFont="1" applyFill="1" applyBorder="1" applyAlignment="1" applyProtection="1">
      <alignment horizontal="center" vertical="center" shrinkToFit="1"/>
      <protection locked="0"/>
    </xf>
    <xf numFmtId="186" fontId="0" fillId="6" borderId="39" xfId="0" applyNumberFormat="1" applyFont="1" applyFill="1" applyBorder="1" applyAlignment="1">
      <alignment horizontal="right" vertical="center" wrapText="1"/>
    </xf>
    <xf numFmtId="186" fontId="0" fillId="6" borderId="40" xfId="0" applyNumberFormat="1" applyFont="1" applyFill="1" applyBorder="1" applyAlignment="1">
      <alignment horizontal="right" vertical="center" wrapText="1"/>
    </xf>
    <xf numFmtId="0" fontId="0" fillId="6" borderId="4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6" xfId="0"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7" xfId="0" applyFont="1" applyFill="1" applyBorder="1" applyAlignment="1">
      <alignment horizontal="left" vertical="center" wrapText="1"/>
    </xf>
    <xf numFmtId="0" fontId="0" fillId="0" borderId="8" xfId="0"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0" fillId="0" borderId="42"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6" fillId="0" borderId="26" xfId="0" applyFont="1" applyFill="1" applyBorder="1" applyAlignment="1">
      <alignment vertical="center"/>
    </xf>
    <xf numFmtId="0" fontId="9" fillId="0" borderId="26" xfId="0" applyFont="1" applyFill="1" applyBorder="1" applyAlignment="1">
      <alignment vertical="center"/>
    </xf>
    <xf numFmtId="0" fontId="14" fillId="2" borderId="12" xfId="0" applyFont="1" applyFill="1" applyBorder="1" applyAlignment="1">
      <alignment horizontal="distributed" vertical="center"/>
    </xf>
    <xf numFmtId="182" fontId="0" fillId="6" borderId="12" xfId="0" applyNumberFormat="1" applyFont="1" applyFill="1" applyBorder="1" applyAlignment="1">
      <alignment horizontal="left" vertical="center" indent="1"/>
    </xf>
    <xf numFmtId="182" fontId="9" fillId="6" borderId="12" xfId="0" applyNumberFormat="1" applyFont="1" applyFill="1" applyBorder="1" applyAlignment="1">
      <alignment horizontal="left" vertical="center" indent="1"/>
    </xf>
    <xf numFmtId="0" fontId="14" fillId="2" borderId="12" xfId="0" applyFont="1" applyFill="1" applyBorder="1" applyAlignment="1">
      <alignment horizontal="center" vertical="center" shrinkToFit="1"/>
    </xf>
    <xf numFmtId="182" fontId="9" fillId="6" borderId="12" xfId="0" applyNumberFormat="1" applyFont="1" applyFill="1" applyBorder="1" applyAlignment="1">
      <alignment horizontal="center" vertical="center"/>
    </xf>
    <xf numFmtId="182" fontId="9" fillId="6" borderId="12" xfId="0" applyNumberFormat="1" applyFont="1" applyFill="1" applyBorder="1"/>
    <xf numFmtId="0" fontId="0" fillId="6" borderId="5" xfId="0" applyFont="1" applyFill="1" applyBorder="1" applyAlignment="1">
      <alignment horizontal="center" vertical="center"/>
    </xf>
    <xf numFmtId="0" fontId="0" fillId="6" borderId="1" xfId="0" applyFont="1" applyFill="1" applyBorder="1" applyAlignment="1">
      <alignment horizontal="center" vertical="center"/>
    </xf>
    <xf numFmtId="0" fontId="15" fillId="2" borderId="12" xfId="0" applyFont="1" applyFill="1" applyBorder="1" applyAlignment="1">
      <alignment horizontal="distributed" vertical="center"/>
    </xf>
    <xf numFmtId="0" fontId="0" fillId="6" borderId="12" xfId="0" applyFont="1" applyFill="1" applyBorder="1" applyAlignment="1">
      <alignment horizontal="left" vertical="center" indent="1"/>
    </xf>
    <xf numFmtId="0" fontId="9" fillId="6" borderId="12" xfId="0" applyFont="1" applyFill="1" applyBorder="1"/>
    <xf numFmtId="0" fontId="15" fillId="2" borderId="2" xfId="0" applyFont="1" applyFill="1" applyBorder="1" applyAlignment="1">
      <alignment horizontal="distributed" vertical="center"/>
    </xf>
    <xf numFmtId="0" fontId="15" fillId="2" borderId="5" xfId="0" applyFont="1" applyFill="1" applyBorder="1" applyAlignment="1">
      <alignment horizontal="distributed" vertical="center"/>
    </xf>
    <xf numFmtId="0" fontId="15" fillId="2" borderId="1" xfId="0" applyFont="1" applyFill="1" applyBorder="1" applyAlignment="1">
      <alignment horizontal="distributed" vertical="center"/>
    </xf>
    <xf numFmtId="0" fontId="0" fillId="6" borderId="2" xfId="0" applyFont="1" applyFill="1" applyBorder="1" applyAlignment="1">
      <alignment vertical="center" shrinkToFit="1"/>
    </xf>
    <xf numFmtId="0" fontId="0" fillId="6" borderId="5" xfId="0" applyFont="1" applyFill="1" applyBorder="1" applyAlignment="1">
      <alignment vertical="center" shrinkToFit="1"/>
    </xf>
    <xf numFmtId="0" fontId="0" fillId="6" borderId="2" xfId="0" applyFont="1" applyFill="1" applyBorder="1" applyAlignment="1">
      <alignment vertical="center"/>
    </xf>
    <xf numFmtId="0" fontId="0" fillId="6" borderId="5" xfId="0" applyFont="1" applyFill="1" applyBorder="1" applyAlignment="1">
      <alignment vertical="center"/>
    </xf>
    <xf numFmtId="0" fontId="0" fillId="6" borderId="4" xfId="0" applyFont="1" applyFill="1" applyBorder="1" applyAlignment="1">
      <alignment vertical="center"/>
    </xf>
    <xf numFmtId="0" fontId="0" fillId="6" borderId="11" xfId="0" applyFont="1" applyFill="1" applyBorder="1" applyAlignment="1">
      <alignment vertical="center"/>
    </xf>
    <xf numFmtId="0" fontId="13" fillId="0" borderId="13" xfId="0" applyFont="1" applyFill="1" applyBorder="1" applyAlignment="1">
      <alignment horizontal="center" vertical="center" textRotation="255"/>
    </xf>
    <xf numFmtId="0" fontId="13" fillId="0" borderId="14" xfId="0" applyFont="1" applyFill="1" applyBorder="1" applyAlignment="1">
      <alignment horizontal="center" vertical="center" textRotation="255"/>
    </xf>
    <xf numFmtId="0" fontId="15" fillId="0" borderId="15" xfId="0" applyFont="1" applyFill="1" applyBorder="1" applyAlignment="1">
      <alignment horizontal="center" vertical="center" textRotation="255"/>
    </xf>
    <xf numFmtId="0" fontId="13" fillId="0" borderId="6" xfId="0" applyFont="1" applyFill="1" applyBorder="1" applyAlignment="1">
      <alignment horizontal="center" vertical="center" textRotation="255"/>
    </xf>
    <xf numFmtId="0" fontId="13" fillId="0" borderId="7" xfId="0" applyFont="1" applyFill="1" applyBorder="1" applyAlignment="1">
      <alignment horizontal="center" vertical="center" textRotation="255"/>
    </xf>
    <xf numFmtId="0" fontId="13" fillId="0" borderId="8" xfId="0" applyFont="1" applyFill="1" applyBorder="1" applyAlignment="1">
      <alignment horizontal="center" vertical="center" textRotation="255"/>
    </xf>
    <xf numFmtId="0" fontId="13" fillId="0" borderId="9" xfId="0" applyFont="1" applyFill="1" applyBorder="1" applyAlignment="1">
      <alignment horizontal="center" vertical="center" textRotation="255"/>
    </xf>
    <xf numFmtId="0" fontId="13" fillId="0" borderId="10" xfId="0" applyFont="1" applyFill="1" applyBorder="1" applyAlignment="1">
      <alignment horizontal="center" vertical="center" textRotation="255"/>
    </xf>
    <xf numFmtId="0" fontId="13" fillId="0" borderId="11" xfId="0" applyFont="1" applyFill="1" applyBorder="1" applyAlignment="1">
      <alignment horizontal="center" vertical="center" textRotation="255"/>
    </xf>
    <xf numFmtId="0" fontId="6" fillId="0" borderId="25" xfId="0" applyFont="1" applyFill="1" applyBorder="1" applyAlignment="1">
      <alignment vertical="center" wrapText="1"/>
    </xf>
    <xf numFmtId="0" fontId="9" fillId="0" borderId="25" xfId="0" applyFont="1" applyFill="1" applyBorder="1" applyAlignment="1">
      <alignment vertical="center" wrapText="1"/>
    </xf>
    <xf numFmtId="0" fontId="9" fillId="0" borderId="25" xfId="0" applyFont="1" applyFill="1" applyBorder="1" applyAlignment="1">
      <alignment vertical="center"/>
    </xf>
    <xf numFmtId="0" fontId="6" fillId="0" borderId="16" xfId="0" applyFont="1" applyFill="1" applyBorder="1" applyAlignment="1">
      <alignment horizontal="left" vertical="center" shrinkToFit="1"/>
    </xf>
    <xf numFmtId="0" fontId="6" fillId="0" borderId="17" xfId="0" applyFont="1" applyFill="1" applyBorder="1" applyAlignment="1">
      <alignment horizontal="left" vertical="center" shrinkToFit="1"/>
    </xf>
    <xf numFmtId="0" fontId="6" fillId="0" borderId="18" xfId="0" applyFont="1" applyFill="1" applyBorder="1" applyAlignment="1">
      <alignment horizontal="left" vertical="center" shrinkToFit="1"/>
    </xf>
    <xf numFmtId="0" fontId="6" fillId="0" borderId="25" xfId="0" applyFont="1" applyFill="1" applyBorder="1" applyAlignment="1">
      <alignment vertical="center"/>
    </xf>
    <xf numFmtId="0" fontId="9" fillId="0" borderId="22" xfId="0" applyFont="1" applyFill="1" applyBorder="1" applyAlignment="1">
      <alignment horizontal="center" vertical="center" shrinkToFit="1"/>
    </xf>
    <xf numFmtId="0" fontId="6" fillId="6" borderId="37" xfId="0" applyFont="1" applyFill="1" applyBorder="1" applyAlignment="1">
      <alignment vertical="center" wrapText="1" shrinkToFit="1"/>
    </xf>
    <xf numFmtId="0" fontId="6" fillId="6" borderId="17" xfId="0" applyFont="1" applyFill="1" applyBorder="1" applyAlignment="1">
      <alignment vertical="center" wrapText="1" shrinkToFit="1"/>
    </xf>
    <xf numFmtId="0" fontId="6" fillId="6" borderId="18" xfId="0" applyFont="1" applyFill="1" applyBorder="1" applyAlignment="1">
      <alignment vertical="center" wrapText="1" shrinkToFit="1"/>
    </xf>
    <xf numFmtId="0" fontId="6" fillId="0" borderId="38" xfId="0" applyFont="1" applyFill="1" applyBorder="1" applyAlignment="1">
      <alignment horizontal="center" vertical="center" wrapText="1" shrinkToFit="1"/>
    </xf>
    <xf numFmtId="0" fontId="6" fillId="0" borderId="39" xfId="0" applyFont="1" applyFill="1" applyBorder="1" applyAlignment="1">
      <alignment horizontal="center" vertical="center" wrapText="1" shrinkToFit="1"/>
    </xf>
    <xf numFmtId="0" fontId="6" fillId="0" borderId="8" xfId="0" applyFont="1" applyFill="1" applyBorder="1" applyAlignment="1">
      <alignment horizontal="center" vertical="center" wrapText="1" shrinkToFit="1"/>
    </xf>
    <xf numFmtId="0" fontId="6" fillId="0" borderId="0" xfId="0" applyFont="1" applyFill="1" applyBorder="1" applyAlignment="1">
      <alignment horizontal="center" vertical="center" wrapText="1" shrinkToFit="1"/>
    </xf>
    <xf numFmtId="0" fontId="6" fillId="0" borderId="19" xfId="0" applyFont="1" applyFill="1" applyBorder="1" applyAlignment="1">
      <alignment horizontal="center" vertical="center" wrapText="1" shrinkToFit="1"/>
    </xf>
    <xf numFmtId="0" fontId="6" fillId="0" borderId="20" xfId="0" applyFont="1" applyFill="1" applyBorder="1" applyAlignment="1">
      <alignment horizontal="center" vertical="center" wrapText="1" shrinkToFit="1"/>
    </xf>
    <xf numFmtId="0" fontId="2" fillId="0" borderId="10" xfId="0" applyFont="1" applyFill="1" applyBorder="1" applyAlignment="1" applyProtection="1">
      <alignment horizontal="center" vertical="center" wrapText="1" shrinkToFit="1"/>
      <protection locked="0"/>
    </xf>
    <xf numFmtId="0" fontId="2" fillId="0" borderId="4" xfId="0" applyFont="1" applyFill="1" applyBorder="1" applyAlignment="1" applyProtection="1">
      <alignment horizontal="center" vertical="center" wrapText="1" shrinkToFit="1"/>
      <protection locked="0"/>
    </xf>
    <xf numFmtId="0" fontId="2" fillId="0" borderId="11" xfId="0" applyFont="1" applyFill="1" applyBorder="1" applyAlignment="1" applyProtection="1">
      <alignment horizontal="center" vertical="center" wrapText="1" shrinkToFit="1"/>
      <protection locked="0"/>
    </xf>
    <xf numFmtId="0" fontId="6" fillId="0" borderId="16" xfId="0" applyFont="1" applyFill="1" applyBorder="1" applyAlignment="1" applyProtection="1">
      <alignment horizontal="left" vertical="center" wrapText="1" shrinkToFit="1"/>
      <protection locked="0"/>
    </xf>
    <xf numFmtId="0" fontId="6" fillId="0" borderId="17" xfId="0" applyFont="1" applyFill="1" applyBorder="1" applyAlignment="1" applyProtection="1">
      <alignment horizontal="left" vertical="center" wrapText="1" shrinkToFit="1"/>
      <protection locked="0"/>
    </xf>
    <xf numFmtId="0" fontId="6" fillId="0" borderId="18" xfId="0" applyFont="1" applyFill="1" applyBorder="1" applyAlignment="1" applyProtection="1">
      <alignment horizontal="left" vertical="center" wrapText="1" shrinkToFit="1"/>
      <protection locked="0"/>
    </xf>
    <xf numFmtId="49" fontId="0" fillId="0" borderId="12" xfId="0" applyNumberFormat="1" applyFont="1" applyFill="1" applyBorder="1" applyAlignment="1" applyProtection="1">
      <alignment horizontal="center" vertical="center" wrapText="1"/>
      <protection locked="0"/>
    </xf>
    <xf numFmtId="0" fontId="9" fillId="0" borderId="12" xfId="0" applyNumberFormat="1" applyFont="1" applyFill="1" applyBorder="1" applyAlignment="1" applyProtection="1">
      <alignment horizontal="center" vertical="center"/>
      <protection locked="0"/>
    </xf>
    <xf numFmtId="0" fontId="20" fillId="0" borderId="12" xfId="0" applyFont="1" applyBorder="1" applyAlignment="1">
      <alignment horizontal="center" vertical="center" wrapText="1"/>
    </xf>
    <xf numFmtId="0" fontId="20" fillId="0" borderId="12" xfId="0" applyFont="1" applyBorder="1" applyAlignment="1">
      <alignment horizontal="justify" vertical="center" wrapText="1"/>
    </xf>
    <xf numFmtId="0" fontId="20" fillId="0" borderId="12" xfId="0" applyFont="1" applyBorder="1" applyAlignment="1">
      <alignment vertical="center" wrapText="1"/>
    </xf>
  </cellXfs>
  <cellStyles count="2">
    <cellStyle name="標準" xfId="0" builtinId="0"/>
    <cellStyle name="標準 2" xfId="1"/>
  </cellStyles>
  <dxfs count="0"/>
  <tableStyles count="0" defaultTableStyle="TableStyleMedium9" defaultPivotStyle="PivotStyleLight16"/>
  <colors>
    <mruColors>
      <color rgb="FFFFFF66"/>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19050</xdr:colOff>
      <xdr:row>36</xdr:row>
      <xdr:rowOff>161925</xdr:rowOff>
    </xdr:from>
    <xdr:to>
      <xdr:col>5</xdr:col>
      <xdr:colOff>85725</xdr:colOff>
      <xdr:row>36</xdr:row>
      <xdr:rowOff>161925</xdr:rowOff>
    </xdr:to>
    <xdr:sp macro="" textlink="">
      <xdr:nvSpPr>
        <xdr:cNvPr id="2" name="Line 1"/>
        <xdr:cNvSpPr>
          <a:spLocks noChangeShapeType="1"/>
        </xdr:cNvSpPr>
      </xdr:nvSpPr>
      <xdr:spPr bwMode="auto">
        <a:xfrm>
          <a:off x="742950" y="7343775"/>
          <a:ext cx="542925" cy="0"/>
        </a:xfrm>
        <a:prstGeom prst="line">
          <a:avLst/>
        </a:prstGeom>
        <a:noFill/>
        <a:ln w="9525">
          <a:solidFill>
            <a:srgbClr val="000000"/>
          </a:solidFill>
          <a:round/>
          <a:headEnd/>
          <a:tailEnd/>
        </a:ln>
      </xdr:spPr>
    </xdr:sp>
    <xdr:clientData/>
  </xdr:twoCellAnchor>
  <xdr:twoCellAnchor>
    <xdr:from>
      <xdr:col>3</xdr:col>
      <xdr:colOff>57150</xdr:colOff>
      <xdr:row>37</xdr:row>
      <xdr:rowOff>19050</xdr:rowOff>
    </xdr:from>
    <xdr:to>
      <xdr:col>4</xdr:col>
      <xdr:colOff>200025</xdr:colOff>
      <xdr:row>38</xdr:row>
      <xdr:rowOff>0</xdr:rowOff>
    </xdr:to>
    <xdr:grpSp>
      <xdr:nvGrpSpPr>
        <xdr:cNvPr id="3" name="Group 2"/>
        <xdr:cNvGrpSpPr>
          <a:grpSpLocks/>
        </xdr:cNvGrpSpPr>
      </xdr:nvGrpSpPr>
      <xdr:grpSpPr bwMode="auto">
        <a:xfrm>
          <a:off x="779463" y="7432675"/>
          <a:ext cx="381000" cy="155575"/>
          <a:chOff x="82" y="642"/>
          <a:chExt cx="40" cy="16"/>
        </a:xfrm>
      </xdr:grpSpPr>
      <xdr:sp macro="" textlink="">
        <xdr:nvSpPr>
          <xdr:cNvPr id="4" name="Line 3"/>
          <xdr:cNvSpPr>
            <a:spLocks noChangeShapeType="1"/>
          </xdr:cNvSpPr>
        </xdr:nvSpPr>
        <xdr:spPr bwMode="auto">
          <a:xfrm>
            <a:off x="82" y="651"/>
            <a:ext cx="2" cy="7"/>
          </a:xfrm>
          <a:prstGeom prst="line">
            <a:avLst/>
          </a:prstGeom>
          <a:noFill/>
          <a:ln w="9525">
            <a:solidFill>
              <a:srgbClr val="000000"/>
            </a:solidFill>
            <a:round/>
            <a:headEnd/>
            <a:tailEnd/>
          </a:ln>
        </xdr:spPr>
      </xdr:sp>
      <xdr:sp macro="" textlink="">
        <xdr:nvSpPr>
          <xdr:cNvPr id="5" name="Line 4"/>
          <xdr:cNvSpPr>
            <a:spLocks noChangeShapeType="1"/>
          </xdr:cNvSpPr>
        </xdr:nvSpPr>
        <xdr:spPr bwMode="auto">
          <a:xfrm flipV="1">
            <a:off x="84" y="643"/>
            <a:ext cx="2" cy="15"/>
          </a:xfrm>
          <a:prstGeom prst="line">
            <a:avLst/>
          </a:prstGeom>
          <a:noFill/>
          <a:ln w="9525">
            <a:solidFill>
              <a:srgbClr val="000000"/>
            </a:solidFill>
            <a:round/>
            <a:headEnd/>
            <a:tailEnd/>
          </a:ln>
        </xdr:spPr>
      </xdr:sp>
      <xdr:sp macro="" textlink="">
        <xdr:nvSpPr>
          <xdr:cNvPr id="6" name="Line 5"/>
          <xdr:cNvSpPr>
            <a:spLocks noChangeShapeType="1"/>
          </xdr:cNvSpPr>
        </xdr:nvSpPr>
        <xdr:spPr bwMode="auto">
          <a:xfrm>
            <a:off x="86" y="642"/>
            <a:ext cx="36" cy="0"/>
          </a:xfrm>
          <a:prstGeom prst="line">
            <a:avLst/>
          </a:prstGeom>
          <a:noFill/>
          <a:ln w="9525">
            <a:solidFill>
              <a:srgbClr val="000000"/>
            </a:solidFill>
            <a:round/>
            <a:headEnd/>
            <a:tailEnd/>
          </a:ln>
        </xdr:spPr>
      </xdr:sp>
    </xdr:grpSp>
    <xdr:clientData/>
  </xdr:twoCellAnchor>
  <xdr:twoCellAnchor>
    <xdr:from>
      <xdr:col>9</xdr:col>
      <xdr:colOff>228600</xdr:colOff>
      <xdr:row>37</xdr:row>
      <xdr:rowOff>0</xdr:rowOff>
    </xdr:from>
    <xdr:to>
      <xdr:col>11</xdr:col>
      <xdr:colOff>219075</xdr:colOff>
      <xdr:row>37</xdr:row>
      <xdr:rowOff>0</xdr:rowOff>
    </xdr:to>
    <xdr:sp macro="" textlink="">
      <xdr:nvSpPr>
        <xdr:cNvPr id="7" name="Line 6"/>
        <xdr:cNvSpPr>
          <a:spLocks noChangeShapeType="1"/>
        </xdr:cNvSpPr>
      </xdr:nvSpPr>
      <xdr:spPr bwMode="auto">
        <a:xfrm>
          <a:off x="2371725" y="7353300"/>
          <a:ext cx="466725" cy="0"/>
        </a:xfrm>
        <a:prstGeom prst="line">
          <a:avLst/>
        </a:prstGeom>
        <a:noFill/>
        <a:ln w="9525">
          <a:solidFill>
            <a:srgbClr val="000000"/>
          </a:solidFill>
          <a:round/>
          <a:headEnd/>
          <a:tailEnd/>
        </a:ln>
      </xdr:spPr>
    </xdr:sp>
    <xdr:clientData/>
  </xdr:twoCellAnchor>
  <xdr:twoCellAnchor>
    <xdr:from>
      <xdr:col>3</xdr:col>
      <xdr:colOff>66675</xdr:colOff>
      <xdr:row>41</xdr:row>
      <xdr:rowOff>0</xdr:rowOff>
    </xdr:from>
    <xdr:to>
      <xdr:col>3</xdr:col>
      <xdr:colOff>85725</xdr:colOff>
      <xdr:row>41</xdr:row>
      <xdr:rowOff>0</xdr:rowOff>
    </xdr:to>
    <xdr:sp macro="" textlink="">
      <xdr:nvSpPr>
        <xdr:cNvPr id="8" name="Line 7"/>
        <xdr:cNvSpPr>
          <a:spLocks noChangeShapeType="1"/>
        </xdr:cNvSpPr>
      </xdr:nvSpPr>
      <xdr:spPr bwMode="auto">
        <a:xfrm flipV="1">
          <a:off x="790575" y="8067675"/>
          <a:ext cx="19050" cy="0"/>
        </a:xfrm>
        <a:prstGeom prst="line">
          <a:avLst/>
        </a:prstGeom>
        <a:noFill/>
        <a:ln w="9525">
          <a:solidFill>
            <a:srgbClr val="000000"/>
          </a:solidFill>
          <a:round/>
          <a:headEnd/>
          <a:tailEnd/>
        </a:ln>
      </xdr:spPr>
    </xdr:sp>
    <xdr:clientData/>
  </xdr:twoCellAnchor>
  <xdr:twoCellAnchor>
    <xdr:from>
      <xdr:col>3</xdr:col>
      <xdr:colOff>47625</xdr:colOff>
      <xdr:row>41</xdr:row>
      <xdr:rowOff>0</xdr:rowOff>
    </xdr:from>
    <xdr:to>
      <xdr:col>3</xdr:col>
      <xdr:colOff>66675</xdr:colOff>
      <xdr:row>41</xdr:row>
      <xdr:rowOff>9525</xdr:rowOff>
    </xdr:to>
    <xdr:sp macro="" textlink="">
      <xdr:nvSpPr>
        <xdr:cNvPr id="9" name="Line 8"/>
        <xdr:cNvSpPr>
          <a:spLocks noChangeShapeType="1"/>
        </xdr:cNvSpPr>
      </xdr:nvSpPr>
      <xdr:spPr bwMode="auto">
        <a:xfrm>
          <a:off x="771525" y="8067675"/>
          <a:ext cx="19050" cy="9525"/>
        </a:xfrm>
        <a:prstGeom prst="line">
          <a:avLst/>
        </a:prstGeom>
        <a:noFill/>
        <a:ln w="9525">
          <a:solidFill>
            <a:srgbClr val="000000"/>
          </a:solidFill>
          <a:round/>
          <a:headEnd/>
          <a:tailEnd/>
        </a:ln>
      </xdr:spPr>
    </xdr:sp>
    <xdr:clientData/>
  </xdr:twoCellAnchor>
  <xdr:twoCellAnchor>
    <xdr:from>
      <xdr:col>1</xdr:col>
      <xdr:colOff>228600</xdr:colOff>
      <xdr:row>54</xdr:row>
      <xdr:rowOff>152400</xdr:rowOff>
    </xdr:from>
    <xdr:to>
      <xdr:col>4</xdr:col>
      <xdr:colOff>0</xdr:colOff>
      <xdr:row>54</xdr:row>
      <xdr:rowOff>152400</xdr:rowOff>
    </xdr:to>
    <xdr:sp macro="" textlink="">
      <xdr:nvSpPr>
        <xdr:cNvPr id="10" name="Line 9"/>
        <xdr:cNvSpPr>
          <a:spLocks noChangeShapeType="1"/>
        </xdr:cNvSpPr>
      </xdr:nvSpPr>
      <xdr:spPr bwMode="auto">
        <a:xfrm>
          <a:off x="476250" y="10506075"/>
          <a:ext cx="485775" cy="0"/>
        </a:xfrm>
        <a:prstGeom prst="line">
          <a:avLst/>
        </a:prstGeom>
        <a:noFill/>
        <a:ln w="9525">
          <a:solidFill>
            <a:srgbClr val="000000"/>
          </a:solidFill>
          <a:round/>
          <a:headEnd/>
          <a:tailEnd/>
        </a:ln>
      </xdr:spPr>
    </xdr:sp>
    <xdr:clientData/>
  </xdr:twoCellAnchor>
  <xdr:twoCellAnchor>
    <xdr:from>
      <xdr:col>2</xdr:col>
      <xdr:colOff>200025</xdr:colOff>
      <xdr:row>42</xdr:row>
      <xdr:rowOff>0</xdr:rowOff>
    </xdr:from>
    <xdr:to>
      <xdr:col>7</xdr:col>
      <xdr:colOff>104775</xdr:colOff>
      <xdr:row>42</xdr:row>
      <xdr:rowOff>0</xdr:rowOff>
    </xdr:to>
    <xdr:sp macro="" textlink="">
      <xdr:nvSpPr>
        <xdr:cNvPr id="11" name="Line 10"/>
        <xdr:cNvSpPr>
          <a:spLocks noChangeShapeType="1"/>
        </xdr:cNvSpPr>
      </xdr:nvSpPr>
      <xdr:spPr bwMode="auto">
        <a:xfrm>
          <a:off x="685800" y="8239125"/>
          <a:ext cx="1095375" cy="0"/>
        </a:xfrm>
        <a:prstGeom prst="line">
          <a:avLst/>
        </a:prstGeom>
        <a:noFill/>
        <a:ln w="9525">
          <a:solidFill>
            <a:srgbClr val="000000"/>
          </a:solidFill>
          <a:round/>
          <a:headEnd/>
          <a:tailEnd/>
        </a:ln>
      </xdr:spPr>
    </xdr:sp>
    <xdr:clientData/>
  </xdr:twoCellAnchor>
  <xdr:twoCellAnchor>
    <xdr:from>
      <xdr:col>4</xdr:col>
      <xdr:colOff>9525</xdr:colOff>
      <xdr:row>43</xdr:row>
      <xdr:rowOff>9525</xdr:rowOff>
    </xdr:from>
    <xdr:to>
      <xdr:col>6</xdr:col>
      <xdr:colOff>19050</xdr:colOff>
      <xdr:row>43</xdr:row>
      <xdr:rowOff>9525</xdr:rowOff>
    </xdr:to>
    <xdr:sp macro="" textlink="">
      <xdr:nvSpPr>
        <xdr:cNvPr id="12" name="Line 11"/>
        <xdr:cNvSpPr>
          <a:spLocks noChangeShapeType="1"/>
        </xdr:cNvSpPr>
      </xdr:nvSpPr>
      <xdr:spPr bwMode="auto">
        <a:xfrm>
          <a:off x="971550" y="8420100"/>
          <a:ext cx="485775" cy="0"/>
        </a:xfrm>
        <a:prstGeom prst="line">
          <a:avLst/>
        </a:prstGeom>
        <a:noFill/>
        <a:ln w="9525">
          <a:solidFill>
            <a:srgbClr val="000000"/>
          </a:solidFill>
          <a:round/>
          <a:headEnd/>
          <a:tailEnd/>
        </a:ln>
      </xdr:spPr>
    </xdr:sp>
    <xdr:clientData/>
  </xdr:twoCellAnchor>
  <xdr:twoCellAnchor>
    <xdr:from>
      <xdr:col>18</xdr:col>
      <xdr:colOff>9525</xdr:colOff>
      <xdr:row>55</xdr:row>
      <xdr:rowOff>9525</xdr:rowOff>
    </xdr:from>
    <xdr:to>
      <xdr:col>20</xdr:col>
      <xdr:colOff>19050</xdr:colOff>
      <xdr:row>55</xdr:row>
      <xdr:rowOff>9525</xdr:rowOff>
    </xdr:to>
    <xdr:sp macro="" textlink="">
      <xdr:nvSpPr>
        <xdr:cNvPr id="13" name="Line 12"/>
        <xdr:cNvSpPr>
          <a:spLocks noChangeShapeType="1"/>
        </xdr:cNvSpPr>
      </xdr:nvSpPr>
      <xdr:spPr bwMode="auto">
        <a:xfrm>
          <a:off x="4343400" y="10563225"/>
          <a:ext cx="485775" cy="0"/>
        </a:xfrm>
        <a:prstGeom prst="line">
          <a:avLst/>
        </a:prstGeom>
        <a:noFill/>
        <a:ln w="9525">
          <a:solidFill>
            <a:srgbClr val="000000"/>
          </a:solidFill>
          <a:round/>
          <a:headEnd/>
          <a:tailEnd/>
        </a:ln>
      </xdr:spPr>
    </xdr:sp>
    <xdr:clientData/>
  </xdr:twoCellAnchor>
  <xdr:twoCellAnchor>
    <xdr:from>
      <xdr:col>5</xdr:col>
      <xdr:colOff>47625</xdr:colOff>
      <xdr:row>41</xdr:row>
      <xdr:rowOff>0</xdr:rowOff>
    </xdr:from>
    <xdr:to>
      <xdr:col>6</xdr:col>
      <xdr:colOff>190500</xdr:colOff>
      <xdr:row>41</xdr:row>
      <xdr:rowOff>152400</xdr:rowOff>
    </xdr:to>
    <xdr:grpSp>
      <xdr:nvGrpSpPr>
        <xdr:cNvPr id="14" name="Group 13"/>
        <xdr:cNvGrpSpPr>
          <a:grpSpLocks/>
        </xdr:cNvGrpSpPr>
      </xdr:nvGrpSpPr>
      <xdr:grpSpPr bwMode="auto">
        <a:xfrm>
          <a:off x="1246188" y="8135938"/>
          <a:ext cx="381000" cy="152400"/>
          <a:chOff x="82" y="642"/>
          <a:chExt cx="40" cy="16"/>
        </a:xfrm>
      </xdr:grpSpPr>
      <xdr:sp macro="" textlink="">
        <xdr:nvSpPr>
          <xdr:cNvPr id="15" name="Line 14"/>
          <xdr:cNvSpPr>
            <a:spLocks noChangeShapeType="1"/>
          </xdr:cNvSpPr>
        </xdr:nvSpPr>
        <xdr:spPr bwMode="auto">
          <a:xfrm>
            <a:off x="82" y="651"/>
            <a:ext cx="2" cy="7"/>
          </a:xfrm>
          <a:prstGeom prst="line">
            <a:avLst/>
          </a:prstGeom>
          <a:noFill/>
          <a:ln w="9525">
            <a:solidFill>
              <a:srgbClr val="000000"/>
            </a:solidFill>
            <a:round/>
            <a:headEnd/>
            <a:tailEnd/>
          </a:ln>
        </xdr:spPr>
      </xdr:sp>
      <xdr:sp macro="" textlink="">
        <xdr:nvSpPr>
          <xdr:cNvPr id="16" name="Line 15"/>
          <xdr:cNvSpPr>
            <a:spLocks noChangeShapeType="1"/>
          </xdr:cNvSpPr>
        </xdr:nvSpPr>
        <xdr:spPr bwMode="auto">
          <a:xfrm flipV="1">
            <a:off x="84" y="643"/>
            <a:ext cx="2" cy="15"/>
          </a:xfrm>
          <a:prstGeom prst="line">
            <a:avLst/>
          </a:prstGeom>
          <a:noFill/>
          <a:ln w="9525">
            <a:solidFill>
              <a:srgbClr val="000000"/>
            </a:solidFill>
            <a:round/>
            <a:headEnd/>
            <a:tailEnd/>
          </a:ln>
        </xdr:spPr>
      </xdr:sp>
      <xdr:sp macro="" textlink="">
        <xdr:nvSpPr>
          <xdr:cNvPr id="17" name="Line 16"/>
          <xdr:cNvSpPr>
            <a:spLocks noChangeShapeType="1"/>
          </xdr:cNvSpPr>
        </xdr:nvSpPr>
        <xdr:spPr bwMode="auto">
          <a:xfrm>
            <a:off x="86" y="642"/>
            <a:ext cx="36" cy="0"/>
          </a:xfrm>
          <a:prstGeom prst="line">
            <a:avLst/>
          </a:prstGeom>
          <a:noFill/>
          <a:ln w="9525">
            <a:solidFill>
              <a:srgbClr val="000000"/>
            </a:solidFill>
            <a:round/>
            <a:headEnd/>
            <a:tailEnd/>
          </a:ln>
        </xdr:spPr>
      </xdr:sp>
    </xdr:grpSp>
    <xdr:clientData/>
  </xdr:twoCellAnchor>
  <xdr:twoCellAnchor>
    <xdr:from>
      <xdr:col>2</xdr:col>
      <xdr:colOff>28575</xdr:colOff>
      <xdr:row>55</xdr:row>
      <xdr:rowOff>28575</xdr:rowOff>
    </xdr:from>
    <xdr:to>
      <xdr:col>3</xdr:col>
      <xdr:colOff>171450</xdr:colOff>
      <xdr:row>56</xdr:row>
      <xdr:rowOff>0</xdr:rowOff>
    </xdr:to>
    <xdr:grpSp>
      <xdr:nvGrpSpPr>
        <xdr:cNvPr id="18" name="Group 17"/>
        <xdr:cNvGrpSpPr>
          <a:grpSpLocks/>
        </xdr:cNvGrpSpPr>
      </xdr:nvGrpSpPr>
      <xdr:grpSpPr bwMode="auto">
        <a:xfrm>
          <a:off x="512763" y="10680700"/>
          <a:ext cx="381000" cy="146050"/>
          <a:chOff x="82" y="642"/>
          <a:chExt cx="40" cy="16"/>
        </a:xfrm>
      </xdr:grpSpPr>
      <xdr:sp macro="" textlink="">
        <xdr:nvSpPr>
          <xdr:cNvPr id="19" name="Line 18"/>
          <xdr:cNvSpPr>
            <a:spLocks noChangeShapeType="1"/>
          </xdr:cNvSpPr>
        </xdr:nvSpPr>
        <xdr:spPr bwMode="auto">
          <a:xfrm>
            <a:off x="82" y="651"/>
            <a:ext cx="2" cy="7"/>
          </a:xfrm>
          <a:prstGeom prst="line">
            <a:avLst/>
          </a:prstGeom>
          <a:noFill/>
          <a:ln w="9525">
            <a:solidFill>
              <a:srgbClr val="000000"/>
            </a:solidFill>
            <a:round/>
            <a:headEnd/>
            <a:tailEnd/>
          </a:ln>
        </xdr:spPr>
      </xdr:sp>
      <xdr:sp macro="" textlink="">
        <xdr:nvSpPr>
          <xdr:cNvPr id="20" name="Line 19"/>
          <xdr:cNvSpPr>
            <a:spLocks noChangeShapeType="1"/>
          </xdr:cNvSpPr>
        </xdr:nvSpPr>
        <xdr:spPr bwMode="auto">
          <a:xfrm flipV="1">
            <a:off x="84" y="643"/>
            <a:ext cx="2" cy="15"/>
          </a:xfrm>
          <a:prstGeom prst="line">
            <a:avLst/>
          </a:prstGeom>
          <a:noFill/>
          <a:ln w="9525">
            <a:solidFill>
              <a:srgbClr val="000000"/>
            </a:solidFill>
            <a:round/>
            <a:headEnd/>
            <a:tailEnd/>
          </a:ln>
        </xdr:spPr>
      </xdr:sp>
      <xdr:sp macro="" textlink="">
        <xdr:nvSpPr>
          <xdr:cNvPr id="21" name="Line 20"/>
          <xdr:cNvSpPr>
            <a:spLocks noChangeShapeType="1"/>
          </xdr:cNvSpPr>
        </xdr:nvSpPr>
        <xdr:spPr bwMode="auto">
          <a:xfrm>
            <a:off x="86" y="642"/>
            <a:ext cx="36" cy="0"/>
          </a:xfrm>
          <a:prstGeom prst="line">
            <a:avLst/>
          </a:prstGeom>
          <a:noFill/>
          <a:ln w="9525">
            <a:solidFill>
              <a:srgbClr val="000000"/>
            </a:solidFill>
            <a:round/>
            <a:headEnd/>
            <a:tailEnd/>
          </a:ln>
        </xdr:spPr>
      </xdr:sp>
    </xdr:grpSp>
    <xdr:clientData/>
  </xdr:twoCellAnchor>
  <xdr:twoCellAnchor>
    <xdr:from>
      <xdr:col>2</xdr:col>
      <xdr:colOff>57150</xdr:colOff>
      <xdr:row>52</xdr:row>
      <xdr:rowOff>19050</xdr:rowOff>
    </xdr:from>
    <xdr:to>
      <xdr:col>3</xdr:col>
      <xdr:colOff>200025</xdr:colOff>
      <xdr:row>53</xdr:row>
      <xdr:rowOff>0</xdr:rowOff>
    </xdr:to>
    <xdr:grpSp>
      <xdr:nvGrpSpPr>
        <xdr:cNvPr id="22" name="Group 21"/>
        <xdr:cNvGrpSpPr>
          <a:grpSpLocks/>
        </xdr:cNvGrpSpPr>
      </xdr:nvGrpSpPr>
      <xdr:grpSpPr bwMode="auto">
        <a:xfrm>
          <a:off x="541338" y="10123488"/>
          <a:ext cx="381000" cy="155575"/>
          <a:chOff x="82" y="642"/>
          <a:chExt cx="40" cy="16"/>
        </a:xfrm>
      </xdr:grpSpPr>
      <xdr:sp macro="" textlink="">
        <xdr:nvSpPr>
          <xdr:cNvPr id="23" name="Line 22"/>
          <xdr:cNvSpPr>
            <a:spLocks noChangeShapeType="1"/>
          </xdr:cNvSpPr>
        </xdr:nvSpPr>
        <xdr:spPr bwMode="auto">
          <a:xfrm>
            <a:off x="82" y="651"/>
            <a:ext cx="2" cy="7"/>
          </a:xfrm>
          <a:prstGeom prst="line">
            <a:avLst/>
          </a:prstGeom>
          <a:noFill/>
          <a:ln w="9525">
            <a:solidFill>
              <a:srgbClr val="000000"/>
            </a:solidFill>
            <a:round/>
            <a:headEnd/>
            <a:tailEnd/>
          </a:ln>
        </xdr:spPr>
      </xdr:sp>
      <xdr:sp macro="" textlink="">
        <xdr:nvSpPr>
          <xdr:cNvPr id="24" name="Line 23"/>
          <xdr:cNvSpPr>
            <a:spLocks noChangeShapeType="1"/>
          </xdr:cNvSpPr>
        </xdr:nvSpPr>
        <xdr:spPr bwMode="auto">
          <a:xfrm flipV="1">
            <a:off x="84" y="643"/>
            <a:ext cx="2" cy="15"/>
          </a:xfrm>
          <a:prstGeom prst="line">
            <a:avLst/>
          </a:prstGeom>
          <a:noFill/>
          <a:ln w="9525">
            <a:solidFill>
              <a:srgbClr val="000000"/>
            </a:solidFill>
            <a:round/>
            <a:headEnd/>
            <a:tailEnd/>
          </a:ln>
        </xdr:spPr>
      </xdr:sp>
      <xdr:sp macro="" textlink="">
        <xdr:nvSpPr>
          <xdr:cNvPr id="25" name="Line 24"/>
          <xdr:cNvSpPr>
            <a:spLocks noChangeShapeType="1"/>
          </xdr:cNvSpPr>
        </xdr:nvSpPr>
        <xdr:spPr bwMode="auto">
          <a:xfrm>
            <a:off x="86" y="642"/>
            <a:ext cx="36" cy="0"/>
          </a:xfrm>
          <a:prstGeom prst="line">
            <a:avLst/>
          </a:prstGeom>
          <a:noFill/>
          <a:ln w="9525">
            <a:solidFill>
              <a:srgbClr val="000000"/>
            </a:solidFill>
            <a:round/>
            <a:headEnd/>
            <a:tailEnd/>
          </a:ln>
        </xdr:spPr>
      </xdr:sp>
    </xdr:grpSp>
    <xdr:clientData/>
  </xdr:twoCellAnchor>
  <xdr:twoCellAnchor>
    <xdr:from>
      <xdr:col>19</xdr:col>
      <xdr:colOff>38100</xdr:colOff>
      <xdr:row>52</xdr:row>
      <xdr:rowOff>9525</xdr:rowOff>
    </xdr:from>
    <xdr:to>
      <xdr:col>20</xdr:col>
      <xdr:colOff>180975</xdr:colOff>
      <xdr:row>52</xdr:row>
      <xdr:rowOff>161925</xdr:rowOff>
    </xdr:to>
    <xdr:grpSp>
      <xdr:nvGrpSpPr>
        <xdr:cNvPr id="26" name="Group 25"/>
        <xdr:cNvGrpSpPr>
          <a:grpSpLocks/>
        </xdr:cNvGrpSpPr>
      </xdr:nvGrpSpPr>
      <xdr:grpSpPr bwMode="auto">
        <a:xfrm>
          <a:off x="4610100" y="10113963"/>
          <a:ext cx="381000" cy="152400"/>
          <a:chOff x="82" y="642"/>
          <a:chExt cx="40" cy="16"/>
        </a:xfrm>
      </xdr:grpSpPr>
      <xdr:sp macro="" textlink="">
        <xdr:nvSpPr>
          <xdr:cNvPr id="27" name="Line 26"/>
          <xdr:cNvSpPr>
            <a:spLocks noChangeShapeType="1"/>
          </xdr:cNvSpPr>
        </xdr:nvSpPr>
        <xdr:spPr bwMode="auto">
          <a:xfrm>
            <a:off x="82" y="651"/>
            <a:ext cx="2" cy="7"/>
          </a:xfrm>
          <a:prstGeom prst="line">
            <a:avLst/>
          </a:prstGeom>
          <a:noFill/>
          <a:ln w="9525">
            <a:solidFill>
              <a:srgbClr val="000000"/>
            </a:solidFill>
            <a:round/>
            <a:headEnd/>
            <a:tailEnd/>
          </a:ln>
        </xdr:spPr>
      </xdr:sp>
      <xdr:sp macro="" textlink="">
        <xdr:nvSpPr>
          <xdr:cNvPr id="28" name="Line 27"/>
          <xdr:cNvSpPr>
            <a:spLocks noChangeShapeType="1"/>
          </xdr:cNvSpPr>
        </xdr:nvSpPr>
        <xdr:spPr bwMode="auto">
          <a:xfrm flipV="1">
            <a:off x="84" y="643"/>
            <a:ext cx="2" cy="15"/>
          </a:xfrm>
          <a:prstGeom prst="line">
            <a:avLst/>
          </a:prstGeom>
          <a:noFill/>
          <a:ln w="9525">
            <a:solidFill>
              <a:srgbClr val="000000"/>
            </a:solidFill>
            <a:round/>
            <a:headEnd/>
            <a:tailEnd/>
          </a:ln>
        </xdr:spPr>
      </xdr:sp>
      <xdr:sp macro="" textlink="">
        <xdr:nvSpPr>
          <xdr:cNvPr id="29" name="Line 28"/>
          <xdr:cNvSpPr>
            <a:spLocks noChangeShapeType="1"/>
          </xdr:cNvSpPr>
        </xdr:nvSpPr>
        <xdr:spPr bwMode="auto">
          <a:xfrm>
            <a:off x="86" y="642"/>
            <a:ext cx="36" cy="0"/>
          </a:xfrm>
          <a:prstGeom prst="line">
            <a:avLst/>
          </a:prstGeom>
          <a:noFill/>
          <a:ln w="9525">
            <a:solidFill>
              <a:srgbClr val="000000"/>
            </a:solidFill>
            <a:round/>
            <a:headEnd/>
            <a:tailEnd/>
          </a:ln>
        </xdr:spPr>
      </xdr:sp>
    </xdr:grpSp>
    <xdr:clientData/>
  </xdr:twoCellAnchor>
  <xdr:twoCellAnchor>
    <xdr:from>
      <xdr:col>7</xdr:col>
      <xdr:colOff>7937</xdr:colOff>
      <xdr:row>10</xdr:row>
      <xdr:rowOff>15875</xdr:rowOff>
    </xdr:from>
    <xdr:to>
      <xdr:col>9</xdr:col>
      <xdr:colOff>222250</xdr:colOff>
      <xdr:row>12</xdr:row>
      <xdr:rowOff>0</xdr:rowOff>
    </xdr:to>
    <xdr:cxnSp macro="">
      <xdr:nvCxnSpPr>
        <xdr:cNvPr id="31" name="直線コネクタ 30"/>
        <xdr:cNvCxnSpPr/>
      </xdr:nvCxnSpPr>
      <xdr:spPr>
        <a:xfrm flipH="1">
          <a:off x="1682750" y="2452688"/>
          <a:ext cx="682625" cy="365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15875</xdr:colOff>
      <xdr:row>10</xdr:row>
      <xdr:rowOff>15875</xdr:rowOff>
    </xdr:from>
    <xdr:to>
      <xdr:col>18</xdr:col>
      <xdr:colOff>230188</xdr:colOff>
      <xdr:row>11</xdr:row>
      <xdr:rowOff>166687</xdr:rowOff>
    </xdr:to>
    <xdr:cxnSp macro="">
      <xdr:nvCxnSpPr>
        <xdr:cNvPr id="32" name="直線コネクタ 31"/>
        <xdr:cNvCxnSpPr/>
      </xdr:nvCxnSpPr>
      <xdr:spPr>
        <a:xfrm flipH="1">
          <a:off x="3817938" y="2452688"/>
          <a:ext cx="746125" cy="3413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19050</xdr:colOff>
      <xdr:row>35</xdr:row>
      <xdr:rowOff>0</xdr:rowOff>
    </xdr:from>
    <xdr:to>
      <xdr:col>5</xdr:col>
      <xdr:colOff>85725</xdr:colOff>
      <xdr:row>35</xdr:row>
      <xdr:rowOff>0</xdr:rowOff>
    </xdr:to>
    <xdr:sp macro="" textlink="">
      <xdr:nvSpPr>
        <xdr:cNvPr id="2049" name="Line 1"/>
        <xdr:cNvSpPr>
          <a:spLocks noChangeShapeType="1"/>
        </xdr:cNvSpPr>
      </xdr:nvSpPr>
      <xdr:spPr bwMode="auto">
        <a:xfrm>
          <a:off x="714375" y="8886825"/>
          <a:ext cx="523875" cy="0"/>
        </a:xfrm>
        <a:prstGeom prst="line">
          <a:avLst/>
        </a:prstGeom>
        <a:noFill/>
        <a:ln w="9525">
          <a:solidFill>
            <a:srgbClr val="000000"/>
          </a:solidFill>
          <a:round/>
          <a:headEnd/>
          <a:tailEnd/>
        </a:ln>
      </xdr:spPr>
    </xdr:sp>
    <xdr:clientData/>
  </xdr:twoCellAnchor>
  <xdr:twoCellAnchor>
    <xdr:from>
      <xdr:col>3</xdr:col>
      <xdr:colOff>57150</xdr:colOff>
      <xdr:row>35</xdr:row>
      <xdr:rowOff>0</xdr:rowOff>
    </xdr:from>
    <xdr:to>
      <xdr:col>4</xdr:col>
      <xdr:colOff>200025</xdr:colOff>
      <xdr:row>35</xdr:row>
      <xdr:rowOff>0</xdr:rowOff>
    </xdr:to>
    <xdr:grpSp>
      <xdr:nvGrpSpPr>
        <xdr:cNvPr id="2050" name="Group 2"/>
        <xdr:cNvGrpSpPr>
          <a:grpSpLocks/>
        </xdr:cNvGrpSpPr>
      </xdr:nvGrpSpPr>
      <xdr:grpSpPr bwMode="auto">
        <a:xfrm>
          <a:off x="752475" y="9525000"/>
          <a:ext cx="371475" cy="0"/>
          <a:chOff x="82" y="642"/>
          <a:chExt cx="40" cy="16"/>
        </a:xfrm>
      </xdr:grpSpPr>
      <xdr:sp macro="" textlink="">
        <xdr:nvSpPr>
          <xdr:cNvPr id="2051" name="Line 3"/>
          <xdr:cNvSpPr>
            <a:spLocks noChangeShapeType="1"/>
          </xdr:cNvSpPr>
        </xdr:nvSpPr>
        <xdr:spPr bwMode="auto">
          <a:xfrm>
            <a:off x="82" y="651"/>
            <a:ext cx="2" cy="7"/>
          </a:xfrm>
          <a:prstGeom prst="line">
            <a:avLst/>
          </a:prstGeom>
          <a:noFill/>
          <a:ln w="9525">
            <a:solidFill>
              <a:srgbClr val="000000"/>
            </a:solidFill>
            <a:round/>
            <a:headEnd/>
            <a:tailEnd/>
          </a:ln>
        </xdr:spPr>
      </xdr:sp>
      <xdr:sp macro="" textlink="">
        <xdr:nvSpPr>
          <xdr:cNvPr id="2052" name="Line 4"/>
          <xdr:cNvSpPr>
            <a:spLocks noChangeShapeType="1"/>
          </xdr:cNvSpPr>
        </xdr:nvSpPr>
        <xdr:spPr bwMode="auto">
          <a:xfrm flipV="1">
            <a:off x="84" y="643"/>
            <a:ext cx="2" cy="15"/>
          </a:xfrm>
          <a:prstGeom prst="line">
            <a:avLst/>
          </a:prstGeom>
          <a:noFill/>
          <a:ln w="9525">
            <a:solidFill>
              <a:srgbClr val="000000"/>
            </a:solidFill>
            <a:round/>
            <a:headEnd/>
            <a:tailEnd/>
          </a:ln>
        </xdr:spPr>
      </xdr:sp>
      <xdr:sp macro="" textlink="">
        <xdr:nvSpPr>
          <xdr:cNvPr id="2053" name="Line 5"/>
          <xdr:cNvSpPr>
            <a:spLocks noChangeShapeType="1"/>
          </xdr:cNvSpPr>
        </xdr:nvSpPr>
        <xdr:spPr bwMode="auto">
          <a:xfrm>
            <a:off x="86" y="642"/>
            <a:ext cx="36" cy="0"/>
          </a:xfrm>
          <a:prstGeom prst="line">
            <a:avLst/>
          </a:prstGeom>
          <a:noFill/>
          <a:ln w="9525">
            <a:solidFill>
              <a:srgbClr val="000000"/>
            </a:solidFill>
            <a:round/>
            <a:headEnd/>
            <a:tailEnd/>
          </a:ln>
        </xdr:spPr>
      </xdr:sp>
    </xdr:grpSp>
    <xdr:clientData/>
  </xdr:twoCellAnchor>
  <xdr:twoCellAnchor>
    <xdr:from>
      <xdr:col>9</xdr:col>
      <xdr:colOff>228600</xdr:colOff>
      <xdr:row>35</xdr:row>
      <xdr:rowOff>0</xdr:rowOff>
    </xdr:from>
    <xdr:to>
      <xdr:col>11</xdr:col>
      <xdr:colOff>219075</xdr:colOff>
      <xdr:row>35</xdr:row>
      <xdr:rowOff>0</xdr:rowOff>
    </xdr:to>
    <xdr:sp macro="" textlink="">
      <xdr:nvSpPr>
        <xdr:cNvPr id="2054" name="Line 6"/>
        <xdr:cNvSpPr>
          <a:spLocks noChangeShapeType="1"/>
        </xdr:cNvSpPr>
      </xdr:nvSpPr>
      <xdr:spPr bwMode="auto">
        <a:xfrm>
          <a:off x="2238375" y="8886825"/>
          <a:ext cx="419100" cy="0"/>
        </a:xfrm>
        <a:prstGeom prst="line">
          <a:avLst/>
        </a:prstGeom>
        <a:noFill/>
        <a:ln w="9525">
          <a:solidFill>
            <a:srgbClr val="000000"/>
          </a:solidFill>
          <a:round/>
          <a:headEnd/>
          <a:tailEnd/>
        </a:ln>
      </xdr:spPr>
    </xdr:sp>
    <xdr:clientData/>
  </xdr:twoCellAnchor>
  <xdr:twoCellAnchor>
    <xdr:from>
      <xdr:col>3</xdr:col>
      <xdr:colOff>66675</xdr:colOff>
      <xdr:row>35</xdr:row>
      <xdr:rowOff>0</xdr:rowOff>
    </xdr:from>
    <xdr:to>
      <xdr:col>3</xdr:col>
      <xdr:colOff>85725</xdr:colOff>
      <xdr:row>35</xdr:row>
      <xdr:rowOff>0</xdr:rowOff>
    </xdr:to>
    <xdr:sp macro="" textlink="">
      <xdr:nvSpPr>
        <xdr:cNvPr id="2055" name="Line 7"/>
        <xdr:cNvSpPr>
          <a:spLocks noChangeShapeType="1"/>
        </xdr:cNvSpPr>
      </xdr:nvSpPr>
      <xdr:spPr bwMode="auto">
        <a:xfrm flipV="1">
          <a:off x="762000" y="8886825"/>
          <a:ext cx="19050" cy="0"/>
        </a:xfrm>
        <a:prstGeom prst="line">
          <a:avLst/>
        </a:prstGeom>
        <a:noFill/>
        <a:ln w="9525">
          <a:solidFill>
            <a:srgbClr val="000000"/>
          </a:solidFill>
          <a:round/>
          <a:headEnd/>
          <a:tailEnd/>
        </a:ln>
      </xdr:spPr>
    </xdr:sp>
    <xdr:clientData/>
  </xdr:twoCellAnchor>
  <xdr:twoCellAnchor>
    <xdr:from>
      <xdr:col>3</xdr:col>
      <xdr:colOff>47625</xdr:colOff>
      <xdr:row>35</xdr:row>
      <xdr:rowOff>0</xdr:rowOff>
    </xdr:from>
    <xdr:to>
      <xdr:col>3</xdr:col>
      <xdr:colOff>66675</xdr:colOff>
      <xdr:row>35</xdr:row>
      <xdr:rowOff>0</xdr:rowOff>
    </xdr:to>
    <xdr:sp macro="" textlink="">
      <xdr:nvSpPr>
        <xdr:cNvPr id="2056" name="Line 8"/>
        <xdr:cNvSpPr>
          <a:spLocks noChangeShapeType="1"/>
        </xdr:cNvSpPr>
      </xdr:nvSpPr>
      <xdr:spPr bwMode="auto">
        <a:xfrm>
          <a:off x="742950" y="8886825"/>
          <a:ext cx="19050" cy="0"/>
        </a:xfrm>
        <a:prstGeom prst="line">
          <a:avLst/>
        </a:prstGeom>
        <a:noFill/>
        <a:ln w="9525">
          <a:solidFill>
            <a:srgbClr val="000000"/>
          </a:solidFill>
          <a:round/>
          <a:headEnd/>
          <a:tailEnd/>
        </a:ln>
      </xdr:spPr>
    </xdr:sp>
    <xdr:clientData/>
  </xdr:twoCellAnchor>
  <xdr:twoCellAnchor>
    <xdr:from>
      <xdr:col>2</xdr:col>
      <xdr:colOff>200025</xdr:colOff>
      <xdr:row>35</xdr:row>
      <xdr:rowOff>0</xdr:rowOff>
    </xdr:from>
    <xdr:to>
      <xdr:col>7</xdr:col>
      <xdr:colOff>104775</xdr:colOff>
      <xdr:row>35</xdr:row>
      <xdr:rowOff>0</xdr:rowOff>
    </xdr:to>
    <xdr:sp macro="" textlink="">
      <xdr:nvSpPr>
        <xdr:cNvPr id="2057" name="Line 9"/>
        <xdr:cNvSpPr>
          <a:spLocks noChangeShapeType="1"/>
        </xdr:cNvSpPr>
      </xdr:nvSpPr>
      <xdr:spPr bwMode="auto">
        <a:xfrm>
          <a:off x="666750" y="8886825"/>
          <a:ext cx="1047750" cy="0"/>
        </a:xfrm>
        <a:prstGeom prst="line">
          <a:avLst/>
        </a:prstGeom>
        <a:noFill/>
        <a:ln w="9525">
          <a:solidFill>
            <a:srgbClr val="000000"/>
          </a:solidFill>
          <a:round/>
          <a:headEnd/>
          <a:tailEnd/>
        </a:ln>
      </xdr:spPr>
    </xdr:sp>
    <xdr:clientData/>
  </xdr:twoCellAnchor>
  <xdr:twoCellAnchor>
    <xdr:from>
      <xdr:col>4</xdr:col>
      <xdr:colOff>9525</xdr:colOff>
      <xdr:row>35</xdr:row>
      <xdr:rowOff>0</xdr:rowOff>
    </xdr:from>
    <xdr:to>
      <xdr:col>6</xdr:col>
      <xdr:colOff>19050</xdr:colOff>
      <xdr:row>35</xdr:row>
      <xdr:rowOff>0</xdr:rowOff>
    </xdr:to>
    <xdr:sp macro="" textlink="">
      <xdr:nvSpPr>
        <xdr:cNvPr id="2058" name="Line 10"/>
        <xdr:cNvSpPr>
          <a:spLocks noChangeShapeType="1"/>
        </xdr:cNvSpPr>
      </xdr:nvSpPr>
      <xdr:spPr bwMode="auto">
        <a:xfrm>
          <a:off x="933450" y="8886825"/>
          <a:ext cx="466725" cy="0"/>
        </a:xfrm>
        <a:prstGeom prst="line">
          <a:avLst/>
        </a:prstGeom>
        <a:noFill/>
        <a:ln w="9525">
          <a:solidFill>
            <a:srgbClr val="000000"/>
          </a:solidFill>
          <a:round/>
          <a:headEnd/>
          <a:tailEnd/>
        </a:ln>
      </xdr:spPr>
    </xdr:sp>
    <xdr:clientData/>
  </xdr:twoCellAnchor>
  <xdr:twoCellAnchor>
    <xdr:from>
      <xdr:col>29</xdr:col>
      <xdr:colOff>0</xdr:colOff>
      <xdr:row>35</xdr:row>
      <xdr:rowOff>0</xdr:rowOff>
    </xdr:from>
    <xdr:to>
      <xdr:col>29</xdr:col>
      <xdr:colOff>0</xdr:colOff>
      <xdr:row>35</xdr:row>
      <xdr:rowOff>0</xdr:rowOff>
    </xdr:to>
    <xdr:sp macro="" textlink="">
      <xdr:nvSpPr>
        <xdr:cNvPr id="2059" name="Line 11"/>
        <xdr:cNvSpPr>
          <a:spLocks noChangeShapeType="1"/>
        </xdr:cNvSpPr>
      </xdr:nvSpPr>
      <xdr:spPr bwMode="auto">
        <a:xfrm>
          <a:off x="6524625" y="8886825"/>
          <a:ext cx="0" cy="0"/>
        </a:xfrm>
        <a:prstGeom prst="line">
          <a:avLst/>
        </a:prstGeom>
        <a:noFill/>
        <a:ln w="9525">
          <a:solidFill>
            <a:srgbClr val="000000"/>
          </a:solidFill>
          <a:round/>
          <a:headEnd/>
          <a:tailEnd/>
        </a:ln>
      </xdr:spPr>
    </xdr:sp>
    <xdr:clientData/>
  </xdr:twoCellAnchor>
  <xdr:twoCellAnchor>
    <xdr:from>
      <xdr:col>29</xdr:col>
      <xdr:colOff>0</xdr:colOff>
      <xdr:row>35</xdr:row>
      <xdr:rowOff>0</xdr:rowOff>
    </xdr:from>
    <xdr:to>
      <xdr:col>29</xdr:col>
      <xdr:colOff>0</xdr:colOff>
      <xdr:row>35</xdr:row>
      <xdr:rowOff>0</xdr:rowOff>
    </xdr:to>
    <xdr:grpSp>
      <xdr:nvGrpSpPr>
        <xdr:cNvPr id="2060" name="Group 12"/>
        <xdr:cNvGrpSpPr>
          <a:grpSpLocks/>
        </xdr:cNvGrpSpPr>
      </xdr:nvGrpSpPr>
      <xdr:grpSpPr bwMode="auto">
        <a:xfrm>
          <a:off x="6524625" y="9525000"/>
          <a:ext cx="0" cy="0"/>
          <a:chOff x="82" y="642"/>
          <a:chExt cx="40" cy="16"/>
        </a:xfrm>
      </xdr:grpSpPr>
      <xdr:sp macro="" textlink="">
        <xdr:nvSpPr>
          <xdr:cNvPr id="2061" name="Line 13"/>
          <xdr:cNvSpPr>
            <a:spLocks noChangeShapeType="1"/>
          </xdr:cNvSpPr>
        </xdr:nvSpPr>
        <xdr:spPr bwMode="auto">
          <a:xfrm>
            <a:off x="82" y="651"/>
            <a:ext cx="2" cy="7"/>
          </a:xfrm>
          <a:prstGeom prst="line">
            <a:avLst/>
          </a:prstGeom>
          <a:noFill/>
          <a:ln w="9525">
            <a:solidFill>
              <a:srgbClr val="000000"/>
            </a:solidFill>
            <a:round/>
            <a:headEnd/>
            <a:tailEnd/>
          </a:ln>
        </xdr:spPr>
      </xdr:sp>
      <xdr:sp macro="" textlink="">
        <xdr:nvSpPr>
          <xdr:cNvPr id="2062" name="Line 14"/>
          <xdr:cNvSpPr>
            <a:spLocks noChangeShapeType="1"/>
          </xdr:cNvSpPr>
        </xdr:nvSpPr>
        <xdr:spPr bwMode="auto">
          <a:xfrm flipV="1">
            <a:off x="84" y="643"/>
            <a:ext cx="2" cy="15"/>
          </a:xfrm>
          <a:prstGeom prst="line">
            <a:avLst/>
          </a:prstGeom>
          <a:noFill/>
          <a:ln w="9525">
            <a:solidFill>
              <a:srgbClr val="000000"/>
            </a:solidFill>
            <a:round/>
            <a:headEnd/>
            <a:tailEnd/>
          </a:ln>
        </xdr:spPr>
      </xdr:sp>
      <xdr:sp macro="" textlink="">
        <xdr:nvSpPr>
          <xdr:cNvPr id="2063" name="Line 15"/>
          <xdr:cNvSpPr>
            <a:spLocks noChangeShapeType="1"/>
          </xdr:cNvSpPr>
        </xdr:nvSpPr>
        <xdr:spPr bwMode="auto">
          <a:xfrm>
            <a:off x="86" y="642"/>
            <a:ext cx="36" cy="0"/>
          </a:xfrm>
          <a:prstGeom prst="line">
            <a:avLst/>
          </a:prstGeom>
          <a:noFill/>
          <a:ln w="9525">
            <a:solidFill>
              <a:srgbClr val="000000"/>
            </a:solidFill>
            <a:round/>
            <a:headEnd/>
            <a:tailEnd/>
          </a:ln>
        </xdr:spPr>
      </xdr:sp>
    </xdr:grpSp>
    <xdr:clientData/>
  </xdr:twoCellAnchor>
  <xdr:twoCellAnchor>
    <xdr:from>
      <xdr:col>21</xdr:col>
      <xdr:colOff>57150</xdr:colOff>
      <xdr:row>10</xdr:row>
      <xdr:rowOff>114300</xdr:rowOff>
    </xdr:from>
    <xdr:to>
      <xdr:col>22</xdr:col>
      <xdr:colOff>85725</xdr:colOff>
      <xdr:row>10</xdr:row>
      <xdr:rowOff>323850</xdr:rowOff>
    </xdr:to>
    <xdr:sp macro="" textlink="">
      <xdr:nvSpPr>
        <xdr:cNvPr id="2065" name="Oval 17"/>
        <xdr:cNvSpPr>
          <a:spLocks noChangeArrowheads="1"/>
        </xdr:cNvSpPr>
      </xdr:nvSpPr>
      <xdr:spPr bwMode="auto">
        <a:xfrm>
          <a:off x="4695825" y="2362200"/>
          <a:ext cx="323850" cy="209550"/>
        </a:xfrm>
        <a:prstGeom prst="ellipse">
          <a:avLst/>
        </a:prstGeom>
        <a:noFill/>
        <a:ln w="12700">
          <a:solidFill>
            <a:srgbClr val="000000"/>
          </a:solidFill>
          <a:round/>
          <a:headEnd/>
          <a:tailEnd/>
        </a:ln>
      </xdr:spPr>
    </xdr:sp>
    <xdr:clientData/>
  </xdr:twoCellAnchor>
  <xdr:twoCellAnchor>
    <xdr:from>
      <xdr:col>21</xdr:col>
      <xdr:colOff>114300</xdr:colOff>
      <xdr:row>11</xdr:row>
      <xdr:rowOff>47625</xdr:rowOff>
    </xdr:from>
    <xdr:to>
      <xdr:col>22</xdr:col>
      <xdr:colOff>95250</xdr:colOff>
      <xdr:row>11</xdr:row>
      <xdr:rowOff>228600</xdr:rowOff>
    </xdr:to>
    <xdr:sp macro="" textlink="">
      <xdr:nvSpPr>
        <xdr:cNvPr id="2066" name="Oval 18"/>
        <xdr:cNvSpPr>
          <a:spLocks noChangeArrowheads="1"/>
        </xdr:cNvSpPr>
      </xdr:nvSpPr>
      <xdr:spPr bwMode="auto">
        <a:xfrm>
          <a:off x="4752975" y="2190750"/>
          <a:ext cx="276225" cy="180975"/>
        </a:xfrm>
        <a:prstGeom prst="ellipse">
          <a:avLst/>
        </a:prstGeom>
        <a:noFill/>
        <a:ln w="12700">
          <a:solidFill>
            <a:srgbClr val="000000"/>
          </a:solidFill>
          <a:round/>
          <a:headEnd/>
          <a:tailEnd/>
        </a:ln>
      </xdr:spPr>
    </xdr:sp>
    <xdr:clientData/>
  </xdr:twoCellAnchor>
  <xdr:twoCellAnchor>
    <xdr:from>
      <xdr:col>21</xdr:col>
      <xdr:colOff>104775</xdr:colOff>
      <xdr:row>12</xdr:row>
      <xdr:rowOff>47625</xdr:rowOff>
    </xdr:from>
    <xdr:to>
      <xdr:col>22</xdr:col>
      <xdr:colOff>85725</xdr:colOff>
      <xdr:row>12</xdr:row>
      <xdr:rowOff>228600</xdr:rowOff>
    </xdr:to>
    <xdr:sp macro="" textlink="">
      <xdr:nvSpPr>
        <xdr:cNvPr id="2067" name="Oval 19"/>
        <xdr:cNvSpPr>
          <a:spLocks noChangeArrowheads="1"/>
        </xdr:cNvSpPr>
      </xdr:nvSpPr>
      <xdr:spPr bwMode="auto">
        <a:xfrm>
          <a:off x="4743450" y="2447925"/>
          <a:ext cx="276225" cy="180975"/>
        </a:xfrm>
        <a:prstGeom prst="ellipse">
          <a:avLst/>
        </a:prstGeom>
        <a:noFill/>
        <a:ln w="12700">
          <a:solidFill>
            <a:srgbClr val="000000"/>
          </a:solidFill>
          <a:round/>
          <a:headEnd/>
          <a:tailEnd/>
        </a:ln>
      </xdr:spPr>
    </xdr:sp>
    <xdr:clientData/>
  </xdr:twoCellAnchor>
  <xdr:twoCellAnchor>
    <xdr:from>
      <xdr:col>21</xdr:col>
      <xdr:colOff>114300</xdr:colOff>
      <xdr:row>13</xdr:row>
      <xdr:rowOff>47625</xdr:rowOff>
    </xdr:from>
    <xdr:to>
      <xdr:col>22</xdr:col>
      <xdr:colOff>95250</xdr:colOff>
      <xdr:row>13</xdr:row>
      <xdr:rowOff>228600</xdr:rowOff>
    </xdr:to>
    <xdr:sp macro="" textlink="">
      <xdr:nvSpPr>
        <xdr:cNvPr id="2068" name="Oval 20"/>
        <xdr:cNvSpPr>
          <a:spLocks noChangeArrowheads="1"/>
        </xdr:cNvSpPr>
      </xdr:nvSpPr>
      <xdr:spPr bwMode="auto">
        <a:xfrm>
          <a:off x="4752975" y="2705100"/>
          <a:ext cx="276225" cy="180975"/>
        </a:xfrm>
        <a:prstGeom prst="ellipse">
          <a:avLst/>
        </a:prstGeom>
        <a:noFill/>
        <a:ln w="12700">
          <a:solidFill>
            <a:srgbClr val="000000"/>
          </a:solidFill>
          <a:round/>
          <a:headEnd/>
          <a:tailEnd/>
        </a:ln>
      </xdr:spPr>
    </xdr:sp>
    <xdr:clientData/>
  </xdr:twoCellAnchor>
  <xdr:twoCellAnchor>
    <xdr:from>
      <xdr:col>21</xdr:col>
      <xdr:colOff>152400</xdr:colOff>
      <xdr:row>14</xdr:row>
      <xdr:rowOff>57150</xdr:rowOff>
    </xdr:from>
    <xdr:to>
      <xdr:col>22</xdr:col>
      <xdr:colOff>133350</xdr:colOff>
      <xdr:row>14</xdr:row>
      <xdr:rowOff>238125</xdr:rowOff>
    </xdr:to>
    <xdr:sp macro="" textlink="">
      <xdr:nvSpPr>
        <xdr:cNvPr id="2069" name="Oval 21"/>
        <xdr:cNvSpPr>
          <a:spLocks noChangeArrowheads="1"/>
        </xdr:cNvSpPr>
      </xdr:nvSpPr>
      <xdr:spPr bwMode="auto">
        <a:xfrm>
          <a:off x="4791075" y="2971800"/>
          <a:ext cx="276225" cy="180975"/>
        </a:xfrm>
        <a:prstGeom prst="ellipse">
          <a:avLst/>
        </a:prstGeom>
        <a:noFill/>
        <a:ln w="12700">
          <a:solidFill>
            <a:srgbClr val="000000"/>
          </a:solidFill>
          <a:round/>
          <a:headEnd/>
          <a:tailEnd/>
        </a:ln>
      </xdr:spPr>
    </xdr:sp>
    <xdr:clientData/>
  </xdr:twoCellAnchor>
  <xdr:twoCellAnchor>
    <xdr:from>
      <xdr:col>21</xdr:col>
      <xdr:colOff>161925</xdr:colOff>
      <xdr:row>15</xdr:row>
      <xdr:rowOff>47625</xdr:rowOff>
    </xdr:from>
    <xdr:to>
      <xdr:col>22</xdr:col>
      <xdr:colOff>142875</xdr:colOff>
      <xdr:row>15</xdr:row>
      <xdr:rowOff>228600</xdr:rowOff>
    </xdr:to>
    <xdr:sp macro="" textlink="">
      <xdr:nvSpPr>
        <xdr:cNvPr id="2070" name="Oval 22"/>
        <xdr:cNvSpPr>
          <a:spLocks noChangeArrowheads="1"/>
        </xdr:cNvSpPr>
      </xdr:nvSpPr>
      <xdr:spPr bwMode="auto">
        <a:xfrm>
          <a:off x="4800600" y="3219450"/>
          <a:ext cx="276225" cy="180975"/>
        </a:xfrm>
        <a:prstGeom prst="ellipse">
          <a:avLst/>
        </a:prstGeom>
        <a:noFill/>
        <a:ln w="12700">
          <a:solidFill>
            <a:srgbClr val="000000"/>
          </a:solidFill>
          <a:round/>
          <a:headEnd/>
          <a:tailEnd/>
        </a:ln>
      </xdr:spPr>
    </xdr:sp>
    <xdr:clientData/>
  </xdr:twoCellAnchor>
  <xdr:twoCellAnchor>
    <xdr:from>
      <xdr:col>21</xdr:col>
      <xdr:colOff>161925</xdr:colOff>
      <xdr:row>16</xdr:row>
      <xdr:rowOff>47625</xdr:rowOff>
    </xdr:from>
    <xdr:to>
      <xdr:col>22</xdr:col>
      <xdr:colOff>142875</xdr:colOff>
      <xdr:row>16</xdr:row>
      <xdr:rowOff>228600</xdr:rowOff>
    </xdr:to>
    <xdr:sp macro="" textlink="">
      <xdr:nvSpPr>
        <xdr:cNvPr id="2071" name="Oval 23"/>
        <xdr:cNvSpPr>
          <a:spLocks noChangeArrowheads="1"/>
        </xdr:cNvSpPr>
      </xdr:nvSpPr>
      <xdr:spPr bwMode="auto">
        <a:xfrm>
          <a:off x="4800600" y="3476625"/>
          <a:ext cx="276225" cy="180975"/>
        </a:xfrm>
        <a:prstGeom prst="ellipse">
          <a:avLst/>
        </a:prstGeom>
        <a:noFill/>
        <a:ln w="12700">
          <a:solidFill>
            <a:srgbClr val="000000"/>
          </a:solidFill>
          <a:round/>
          <a:headEnd/>
          <a:tailEnd/>
        </a:ln>
      </xdr:spPr>
    </xdr:sp>
    <xdr:clientData/>
  </xdr:twoCellAnchor>
  <xdr:twoCellAnchor>
    <xdr:from>
      <xdr:col>21</xdr:col>
      <xdr:colOff>161925</xdr:colOff>
      <xdr:row>17</xdr:row>
      <xdr:rowOff>47625</xdr:rowOff>
    </xdr:from>
    <xdr:to>
      <xdr:col>22</xdr:col>
      <xdr:colOff>142875</xdr:colOff>
      <xdr:row>17</xdr:row>
      <xdr:rowOff>228600</xdr:rowOff>
    </xdr:to>
    <xdr:sp macro="" textlink="">
      <xdr:nvSpPr>
        <xdr:cNvPr id="2072" name="Oval 24"/>
        <xdr:cNvSpPr>
          <a:spLocks noChangeArrowheads="1"/>
        </xdr:cNvSpPr>
      </xdr:nvSpPr>
      <xdr:spPr bwMode="auto">
        <a:xfrm>
          <a:off x="4800600" y="3733800"/>
          <a:ext cx="276225" cy="180975"/>
        </a:xfrm>
        <a:prstGeom prst="ellipse">
          <a:avLst/>
        </a:prstGeom>
        <a:noFill/>
        <a:ln w="12700">
          <a:solidFill>
            <a:srgbClr val="000000"/>
          </a:solidFill>
          <a:round/>
          <a:headEnd/>
          <a:tailEnd/>
        </a:ln>
      </xdr:spPr>
    </xdr:sp>
    <xdr:clientData/>
  </xdr:twoCellAnchor>
  <xdr:twoCellAnchor>
    <xdr:from>
      <xdr:col>21</xdr:col>
      <xdr:colOff>152400</xdr:colOff>
      <xdr:row>18</xdr:row>
      <xdr:rowOff>47625</xdr:rowOff>
    </xdr:from>
    <xdr:to>
      <xdr:col>22</xdr:col>
      <xdr:colOff>133350</xdr:colOff>
      <xdr:row>18</xdr:row>
      <xdr:rowOff>228600</xdr:rowOff>
    </xdr:to>
    <xdr:sp macro="" textlink="">
      <xdr:nvSpPr>
        <xdr:cNvPr id="2073" name="Oval 25"/>
        <xdr:cNvSpPr>
          <a:spLocks noChangeArrowheads="1"/>
        </xdr:cNvSpPr>
      </xdr:nvSpPr>
      <xdr:spPr bwMode="auto">
        <a:xfrm>
          <a:off x="4791075" y="3990975"/>
          <a:ext cx="276225" cy="180975"/>
        </a:xfrm>
        <a:prstGeom prst="ellipse">
          <a:avLst/>
        </a:prstGeom>
        <a:noFill/>
        <a:ln w="12700">
          <a:solidFill>
            <a:srgbClr val="000000"/>
          </a:solidFill>
          <a:round/>
          <a:headEnd/>
          <a:tailEnd/>
        </a:ln>
      </xdr:spPr>
    </xdr:sp>
    <xdr:clientData/>
  </xdr:twoCellAnchor>
  <xdr:twoCellAnchor>
    <xdr:from>
      <xdr:col>21</xdr:col>
      <xdr:colOff>152400</xdr:colOff>
      <xdr:row>19</xdr:row>
      <xdr:rowOff>57150</xdr:rowOff>
    </xdr:from>
    <xdr:to>
      <xdr:col>22</xdr:col>
      <xdr:colOff>133350</xdr:colOff>
      <xdr:row>19</xdr:row>
      <xdr:rowOff>238125</xdr:rowOff>
    </xdr:to>
    <xdr:sp macro="" textlink="">
      <xdr:nvSpPr>
        <xdr:cNvPr id="2074" name="Oval 26"/>
        <xdr:cNvSpPr>
          <a:spLocks noChangeArrowheads="1"/>
        </xdr:cNvSpPr>
      </xdr:nvSpPr>
      <xdr:spPr bwMode="auto">
        <a:xfrm>
          <a:off x="4791075" y="4257675"/>
          <a:ext cx="276225" cy="180975"/>
        </a:xfrm>
        <a:prstGeom prst="ellipse">
          <a:avLst/>
        </a:prstGeom>
        <a:noFill/>
        <a:ln w="12700">
          <a:solidFill>
            <a:srgbClr val="000000"/>
          </a:solidFill>
          <a:round/>
          <a:headEnd/>
          <a:tailEnd/>
        </a:ln>
      </xdr:spPr>
    </xdr:sp>
    <xdr:clientData/>
  </xdr:twoCellAnchor>
  <xdr:twoCellAnchor>
    <xdr:from>
      <xdr:col>21</xdr:col>
      <xdr:colOff>152400</xdr:colOff>
      <xdr:row>20</xdr:row>
      <xdr:rowOff>47625</xdr:rowOff>
    </xdr:from>
    <xdr:to>
      <xdr:col>22</xdr:col>
      <xdr:colOff>133350</xdr:colOff>
      <xdr:row>20</xdr:row>
      <xdr:rowOff>228600</xdr:rowOff>
    </xdr:to>
    <xdr:sp macro="" textlink="">
      <xdr:nvSpPr>
        <xdr:cNvPr id="2075" name="Oval 27"/>
        <xdr:cNvSpPr>
          <a:spLocks noChangeArrowheads="1"/>
        </xdr:cNvSpPr>
      </xdr:nvSpPr>
      <xdr:spPr bwMode="auto">
        <a:xfrm>
          <a:off x="4791075" y="4505325"/>
          <a:ext cx="276225" cy="180975"/>
        </a:xfrm>
        <a:prstGeom prst="ellipse">
          <a:avLst/>
        </a:prstGeom>
        <a:noFill/>
        <a:ln w="12700">
          <a:solidFill>
            <a:srgbClr val="000000"/>
          </a:solidFill>
          <a:round/>
          <a:headEnd/>
          <a:tailEnd/>
        </a:ln>
      </xdr:spPr>
    </xdr:sp>
    <xdr:clientData/>
  </xdr:twoCellAnchor>
  <xdr:twoCellAnchor>
    <xdr:from>
      <xdr:col>21</xdr:col>
      <xdr:colOff>152400</xdr:colOff>
      <xdr:row>22</xdr:row>
      <xdr:rowOff>57150</xdr:rowOff>
    </xdr:from>
    <xdr:to>
      <xdr:col>22</xdr:col>
      <xdr:colOff>133350</xdr:colOff>
      <xdr:row>22</xdr:row>
      <xdr:rowOff>238125</xdr:rowOff>
    </xdr:to>
    <xdr:sp macro="" textlink="">
      <xdr:nvSpPr>
        <xdr:cNvPr id="2076" name="Oval 28"/>
        <xdr:cNvSpPr>
          <a:spLocks noChangeArrowheads="1"/>
        </xdr:cNvSpPr>
      </xdr:nvSpPr>
      <xdr:spPr bwMode="auto">
        <a:xfrm>
          <a:off x="4791075" y="4772025"/>
          <a:ext cx="276225" cy="180975"/>
        </a:xfrm>
        <a:prstGeom prst="ellipse">
          <a:avLst/>
        </a:prstGeom>
        <a:noFill/>
        <a:ln w="12700">
          <a:solidFill>
            <a:srgbClr val="000000"/>
          </a:solidFill>
          <a:round/>
          <a:headEnd/>
          <a:tailEnd/>
        </a:ln>
      </xdr:spPr>
    </xdr:sp>
    <xdr:clientData/>
  </xdr:twoCellAnchor>
  <xdr:twoCellAnchor>
    <xdr:from>
      <xdr:col>22</xdr:col>
      <xdr:colOff>152400</xdr:colOff>
      <xdr:row>23</xdr:row>
      <xdr:rowOff>47625</xdr:rowOff>
    </xdr:from>
    <xdr:to>
      <xdr:col>23</xdr:col>
      <xdr:colOff>133350</xdr:colOff>
      <xdr:row>23</xdr:row>
      <xdr:rowOff>228600</xdr:rowOff>
    </xdr:to>
    <xdr:sp macro="" textlink="">
      <xdr:nvSpPr>
        <xdr:cNvPr id="2077" name="Oval 29"/>
        <xdr:cNvSpPr>
          <a:spLocks noChangeArrowheads="1"/>
        </xdr:cNvSpPr>
      </xdr:nvSpPr>
      <xdr:spPr bwMode="auto">
        <a:xfrm>
          <a:off x="5086350" y="5019675"/>
          <a:ext cx="276225" cy="180975"/>
        </a:xfrm>
        <a:prstGeom prst="ellipse">
          <a:avLst/>
        </a:prstGeom>
        <a:noFill/>
        <a:ln w="12700">
          <a:solidFill>
            <a:srgbClr val="000000"/>
          </a:solidFill>
          <a:round/>
          <a:headEnd/>
          <a:tailEnd/>
        </a:ln>
      </xdr:spPr>
    </xdr:sp>
    <xdr:clientData/>
  </xdr:twoCellAnchor>
  <xdr:twoCellAnchor>
    <xdr:from>
      <xdr:col>21</xdr:col>
      <xdr:colOff>63500</xdr:colOff>
      <xdr:row>24</xdr:row>
      <xdr:rowOff>73025</xdr:rowOff>
    </xdr:from>
    <xdr:to>
      <xdr:col>22</xdr:col>
      <xdr:colOff>44450</xdr:colOff>
      <xdr:row>24</xdr:row>
      <xdr:rowOff>254000</xdr:rowOff>
    </xdr:to>
    <xdr:sp macro="" textlink="">
      <xdr:nvSpPr>
        <xdr:cNvPr id="2078" name="Oval 30"/>
        <xdr:cNvSpPr>
          <a:spLocks noChangeArrowheads="1"/>
        </xdr:cNvSpPr>
      </xdr:nvSpPr>
      <xdr:spPr bwMode="auto">
        <a:xfrm>
          <a:off x="4724400" y="5267325"/>
          <a:ext cx="273050" cy="180975"/>
        </a:xfrm>
        <a:prstGeom prst="ellipse">
          <a:avLst/>
        </a:prstGeom>
        <a:noFill/>
        <a:ln w="12700">
          <a:solidFill>
            <a:srgbClr val="000000"/>
          </a:solidFill>
          <a:round/>
          <a:headEnd/>
          <a:tailEnd/>
        </a:ln>
      </xdr:spPr>
    </xdr:sp>
    <xdr:clientData/>
  </xdr:twoCellAnchor>
  <xdr:twoCellAnchor>
    <xdr:from>
      <xdr:col>21</xdr:col>
      <xdr:colOff>104775</xdr:colOff>
      <xdr:row>25</xdr:row>
      <xdr:rowOff>76200</xdr:rowOff>
    </xdr:from>
    <xdr:to>
      <xdr:col>22</xdr:col>
      <xdr:colOff>85725</xdr:colOff>
      <xdr:row>25</xdr:row>
      <xdr:rowOff>257175</xdr:rowOff>
    </xdr:to>
    <xdr:sp macro="" textlink="">
      <xdr:nvSpPr>
        <xdr:cNvPr id="2079" name="Oval 31"/>
        <xdr:cNvSpPr>
          <a:spLocks noChangeArrowheads="1"/>
        </xdr:cNvSpPr>
      </xdr:nvSpPr>
      <xdr:spPr bwMode="auto">
        <a:xfrm>
          <a:off x="4743450" y="5629275"/>
          <a:ext cx="276225" cy="180975"/>
        </a:xfrm>
        <a:prstGeom prst="ellipse">
          <a:avLst/>
        </a:prstGeom>
        <a:noFill/>
        <a:ln w="12700">
          <a:solidFill>
            <a:srgbClr val="000000"/>
          </a:solidFill>
          <a:round/>
          <a:headEnd/>
          <a:tailEnd/>
        </a:ln>
      </xdr:spPr>
    </xdr:sp>
    <xdr:clientData/>
  </xdr:twoCellAnchor>
  <xdr:twoCellAnchor>
    <xdr:from>
      <xdr:col>21</xdr:col>
      <xdr:colOff>76200</xdr:colOff>
      <xdr:row>26</xdr:row>
      <xdr:rowOff>104775</xdr:rowOff>
    </xdr:from>
    <xdr:to>
      <xdr:col>22</xdr:col>
      <xdr:colOff>57150</xdr:colOff>
      <xdr:row>27</xdr:row>
      <xdr:rowOff>76200</xdr:rowOff>
    </xdr:to>
    <xdr:sp macro="" textlink="">
      <xdr:nvSpPr>
        <xdr:cNvPr id="2080" name="Oval 32"/>
        <xdr:cNvSpPr>
          <a:spLocks noChangeArrowheads="1"/>
        </xdr:cNvSpPr>
      </xdr:nvSpPr>
      <xdr:spPr bwMode="auto">
        <a:xfrm>
          <a:off x="4714875" y="7505700"/>
          <a:ext cx="276225" cy="171450"/>
        </a:xfrm>
        <a:prstGeom prst="ellipse">
          <a:avLst/>
        </a:prstGeom>
        <a:noFill/>
        <a:ln w="12700">
          <a:solidFill>
            <a:srgbClr val="000000"/>
          </a:solidFill>
          <a:round/>
          <a:headEnd/>
          <a:tailEnd/>
        </a:ln>
      </xdr:spPr>
    </xdr:sp>
    <xdr:clientData/>
  </xdr:twoCellAnchor>
  <xdr:twoCellAnchor>
    <xdr:from>
      <xdr:col>21</xdr:col>
      <xdr:colOff>152400</xdr:colOff>
      <xdr:row>21</xdr:row>
      <xdr:rowOff>38101</xdr:rowOff>
    </xdr:from>
    <xdr:to>
      <xdr:col>22</xdr:col>
      <xdr:colOff>133350</xdr:colOff>
      <xdr:row>21</xdr:row>
      <xdr:rowOff>190501</xdr:rowOff>
    </xdr:to>
    <xdr:sp macro="" textlink="">
      <xdr:nvSpPr>
        <xdr:cNvPr id="33" name="Oval 27"/>
        <xdr:cNvSpPr>
          <a:spLocks noChangeArrowheads="1"/>
        </xdr:cNvSpPr>
      </xdr:nvSpPr>
      <xdr:spPr bwMode="auto">
        <a:xfrm>
          <a:off x="4791075" y="6276976"/>
          <a:ext cx="276225" cy="152400"/>
        </a:xfrm>
        <a:prstGeom prst="ellipse">
          <a:avLst/>
        </a:prstGeom>
        <a:noFill/>
        <a:ln w="12700">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0"/>
  <sheetViews>
    <sheetView view="pageBreakPreview" zoomScale="120" zoomScaleNormal="115" zoomScaleSheetLayoutView="120" workbookViewId="0">
      <selection activeCell="K8" sqref="K8:K12"/>
    </sheetView>
  </sheetViews>
  <sheetFormatPr defaultRowHeight="13.5"/>
  <cols>
    <col min="1" max="1" width="3.25" style="70" customWidth="1"/>
    <col min="2" max="8" width="3.125" style="70" customWidth="1"/>
    <col min="9" max="9" width="3" style="70" customWidth="1"/>
    <col min="10" max="13" width="3.125" style="70" customWidth="1"/>
    <col min="14" max="14" width="3" style="70" customWidth="1"/>
    <col min="15" max="16" width="3.125" style="70" customWidth="1"/>
    <col min="17" max="17" width="3.75" style="70" customWidth="1"/>
    <col min="18" max="18" width="3.25" style="70" customWidth="1"/>
    <col min="19" max="20" width="3.125" style="70" customWidth="1"/>
    <col min="21" max="21" width="3.5" style="70" customWidth="1"/>
    <col min="22" max="35" width="3.125" style="70" customWidth="1"/>
    <col min="36" max="16384" width="9" style="70"/>
  </cols>
  <sheetData>
    <row r="1" spans="1:36" ht="15" customHeight="1"/>
    <row r="2" spans="1:36" ht="19.5" customHeight="1">
      <c r="A2" s="93" t="s">
        <v>259</v>
      </c>
      <c r="B2" s="93"/>
      <c r="C2" s="93"/>
      <c r="D2" s="93"/>
      <c r="E2" s="93"/>
      <c r="F2" s="93"/>
      <c r="G2" s="93"/>
      <c r="H2" s="93"/>
      <c r="I2" s="93"/>
      <c r="J2" s="93"/>
      <c r="K2" s="93"/>
      <c r="L2" s="93"/>
      <c r="M2" s="93"/>
      <c r="N2" s="93"/>
      <c r="O2" s="93"/>
      <c r="P2" s="93"/>
      <c r="Q2" s="93"/>
      <c r="R2" s="93"/>
      <c r="S2" s="93"/>
      <c r="T2" s="93"/>
      <c r="U2" s="93"/>
      <c r="V2" s="93"/>
      <c r="W2" s="93"/>
      <c r="X2" s="93"/>
      <c r="Y2" s="93"/>
      <c r="Z2" s="93"/>
    </row>
    <row r="3" spans="1:36" ht="12.75" customHeight="1"/>
    <row r="4" spans="1:36" ht="18.75" customHeight="1">
      <c r="B4" s="94" t="s">
        <v>0</v>
      </c>
      <c r="C4" s="95"/>
      <c r="D4" s="95"/>
      <c r="E4" s="95"/>
      <c r="F4" s="96"/>
      <c r="G4" s="97" t="str">
        <f>審査表!G5</f>
        <v>事業所名</v>
      </c>
      <c r="H4" s="98"/>
      <c r="I4" s="98"/>
      <c r="J4" s="98"/>
      <c r="K4" s="98"/>
      <c r="L4" s="98"/>
      <c r="M4" s="98"/>
      <c r="N4" s="98"/>
      <c r="O4" s="98"/>
      <c r="P4" s="98"/>
      <c r="Q4" s="98"/>
      <c r="R4" s="98"/>
      <c r="S4" s="98"/>
      <c r="T4" s="98"/>
      <c r="U4" s="98"/>
      <c r="V4" s="98"/>
      <c r="W4" s="98"/>
      <c r="X4" s="99"/>
    </row>
    <row r="5" spans="1:36" ht="18.75" customHeight="1">
      <c r="B5" s="94" t="s">
        <v>1</v>
      </c>
      <c r="C5" s="95"/>
      <c r="D5" s="95"/>
      <c r="E5" s="95"/>
      <c r="F5" s="96"/>
      <c r="G5" s="97" t="str">
        <f>審査表!G6</f>
        <v>事業所所在地</v>
      </c>
      <c r="H5" s="98"/>
      <c r="I5" s="98"/>
      <c r="J5" s="98"/>
      <c r="K5" s="98"/>
      <c r="L5" s="98"/>
      <c r="M5" s="98"/>
      <c r="N5" s="98"/>
      <c r="O5" s="98"/>
      <c r="P5" s="98"/>
      <c r="Q5" s="98"/>
      <c r="R5" s="98"/>
      <c r="S5" s="98"/>
      <c r="T5" s="98"/>
      <c r="U5" s="98"/>
      <c r="V5" s="98"/>
      <c r="W5" s="98"/>
      <c r="X5" s="99"/>
    </row>
    <row r="6" spans="1:36" ht="18.75" customHeight="1">
      <c r="B6" s="94" t="s">
        <v>2</v>
      </c>
      <c r="C6" s="95"/>
      <c r="D6" s="95"/>
      <c r="E6" s="95"/>
      <c r="F6" s="96"/>
      <c r="G6" s="100" t="str">
        <f>審査表!J9</f>
        <v>ボイラー</v>
      </c>
      <c r="H6" s="101"/>
      <c r="I6" s="101"/>
      <c r="J6" s="101"/>
      <c r="K6" s="101"/>
      <c r="L6" s="101"/>
      <c r="M6" s="101"/>
      <c r="N6" s="102"/>
      <c r="O6" s="103" t="s">
        <v>124</v>
      </c>
      <c r="P6" s="104"/>
      <c r="Q6" s="105"/>
      <c r="R6" s="106">
        <f>審査表!G7</f>
        <v>0</v>
      </c>
      <c r="S6" s="107"/>
      <c r="T6" s="107"/>
      <c r="U6" s="107"/>
      <c r="V6" s="107"/>
      <c r="W6" s="107"/>
      <c r="X6" s="108"/>
    </row>
    <row r="7" spans="1:36" ht="13.5" customHeight="1">
      <c r="B7" s="4"/>
      <c r="C7" s="4"/>
      <c r="D7" s="4"/>
      <c r="E7" s="11"/>
      <c r="F7" s="5"/>
    </row>
    <row r="8" spans="1:36" ht="24.75" customHeight="1">
      <c r="B8" s="113" t="s">
        <v>76</v>
      </c>
      <c r="C8" s="112" t="s">
        <v>77</v>
      </c>
      <c r="D8" s="112"/>
      <c r="E8" s="112"/>
      <c r="F8" s="112"/>
      <c r="G8" s="112"/>
      <c r="H8" s="117">
        <f>W25</f>
        <v>0</v>
      </c>
      <c r="I8" s="117"/>
      <c r="J8" s="118"/>
      <c r="K8" s="113" t="s">
        <v>3</v>
      </c>
      <c r="L8" s="112" t="s">
        <v>77</v>
      </c>
      <c r="M8" s="112"/>
      <c r="N8" s="112"/>
      <c r="O8" s="112"/>
      <c r="P8" s="112"/>
      <c r="Q8" s="119" t="e">
        <f>I49</f>
        <v>#DIV/0!</v>
      </c>
      <c r="R8" s="119"/>
      <c r="S8" s="119"/>
      <c r="T8" s="138" t="s">
        <v>4</v>
      </c>
      <c r="U8" s="122" t="str">
        <f>IF(H8="","",(IF(H8&lt;=L8,"適","不適")))</f>
        <v>適</v>
      </c>
      <c r="V8" s="123"/>
      <c r="W8" s="123"/>
      <c r="X8" s="124"/>
    </row>
    <row r="9" spans="1:36" s="12" customFormat="1" ht="24.75" customHeight="1">
      <c r="A9" s="70"/>
      <c r="B9" s="114"/>
      <c r="C9" s="125" t="s">
        <v>78</v>
      </c>
      <c r="D9" s="125"/>
      <c r="E9" s="125"/>
      <c r="F9" s="125"/>
      <c r="G9" s="125"/>
      <c r="H9" s="139"/>
      <c r="I9" s="139"/>
      <c r="J9" s="140"/>
      <c r="K9" s="114"/>
      <c r="L9" s="125" t="s">
        <v>118</v>
      </c>
      <c r="M9" s="125"/>
      <c r="N9" s="125"/>
      <c r="O9" s="125"/>
      <c r="P9" s="125"/>
      <c r="Q9" s="120"/>
      <c r="R9" s="121"/>
      <c r="S9" s="121"/>
      <c r="T9" s="138"/>
      <c r="U9" s="122" t="str">
        <f>IF(H9="","",(IF(H9&lt;=L9,"適","不適")))</f>
        <v/>
      </c>
      <c r="V9" s="123"/>
      <c r="W9" s="123"/>
      <c r="X9" s="124"/>
      <c r="Y9" s="70"/>
      <c r="Z9" s="70"/>
      <c r="AA9" s="70"/>
      <c r="AB9" s="70"/>
      <c r="AC9" s="70"/>
      <c r="AD9" s="70"/>
      <c r="AE9" s="70"/>
      <c r="AF9" s="70"/>
      <c r="AG9" s="70"/>
      <c r="AH9" s="70"/>
      <c r="AI9" s="70"/>
      <c r="AJ9" s="6"/>
    </row>
    <row r="10" spans="1:36" ht="24.75" customHeight="1">
      <c r="A10" s="12"/>
      <c r="B10" s="115"/>
      <c r="C10" s="109" t="s">
        <v>79</v>
      </c>
      <c r="D10" s="109"/>
      <c r="E10" s="109"/>
      <c r="F10" s="109"/>
      <c r="G10" s="109"/>
      <c r="H10" s="110"/>
      <c r="I10" s="111"/>
      <c r="J10" s="111"/>
      <c r="K10" s="115"/>
      <c r="L10" s="112" t="s">
        <v>119</v>
      </c>
      <c r="M10" s="112"/>
      <c r="N10" s="112"/>
      <c r="O10" s="112"/>
      <c r="P10" s="112"/>
      <c r="Q10" s="120"/>
      <c r="R10" s="121"/>
      <c r="S10" s="121"/>
      <c r="T10" s="138"/>
      <c r="U10" s="122" t="str">
        <f>IF(H10="","",(IF(H10&lt;=L10,"適","不適")))</f>
        <v/>
      </c>
      <c r="V10" s="123"/>
      <c r="W10" s="123"/>
      <c r="X10" s="124"/>
      <c r="Y10" s="91"/>
      <c r="Z10" s="92"/>
      <c r="AA10" s="92"/>
      <c r="AB10" s="92"/>
      <c r="AC10" s="92"/>
      <c r="AD10" s="92"/>
    </row>
    <row r="11" spans="1:36" ht="15" customHeight="1">
      <c r="B11" s="114"/>
      <c r="C11" s="125" t="s">
        <v>80</v>
      </c>
      <c r="D11" s="125"/>
      <c r="E11" s="125"/>
      <c r="F11" s="125"/>
      <c r="G11" s="125"/>
      <c r="H11" s="126"/>
      <c r="I11" s="127"/>
      <c r="J11" s="128"/>
      <c r="K11" s="114"/>
      <c r="L11" s="125" t="s">
        <v>80</v>
      </c>
      <c r="M11" s="125"/>
      <c r="N11" s="125"/>
      <c r="O11" s="125"/>
      <c r="P11" s="125"/>
      <c r="Q11" s="126"/>
      <c r="R11" s="127"/>
      <c r="S11" s="128"/>
      <c r="T11" s="138"/>
      <c r="U11" s="132" t="s">
        <v>126</v>
      </c>
      <c r="V11" s="133"/>
      <c r="W11" s="133"/>
      <c r="X11" s="134"/>
      <c r="Y11" s="91"/>
      <c r="Z11" s="92"/>
      <c r="AA11" s="92"/>
      <c r="AB11" s="92"/>
      <c r="AC11" s="92"/>
      <c r="AD11" s="92"/>
    </row>
    <row r="12" spans="1:36" ht="15" customHeight="1">
      <c r="B12" s="116"/>
      <c r="C12" s="122" t="s">
        <v>5</v>
      </c>
      <c r="D12" s="124"/>
      <c r="E12" s="120"/>
      <c r="F12" s="121"/>
      <c r="G12" s="121"/>
      <c r="H12" s="129"/>
      <c r="I12" s="130"/>
      <c r="J12" s="131"/>
      <c r="K12" s="116"/>
      <c r="L12" s="122" t="s">
        <v>5</v>
      </c>
      <c r="M12" s="124"/>
      <c r="N12" s="120"/>
      <c r="O12" s="121"/>
      <c r="P12" s="121"/>
      <c r="Q12" s="129"/>
      <c r="R12" s="130"/>
      <c r="S12" s="131"/>
      <c r="T12" s="138"/>
      <c r="U12" s="135"/>
      <c r="V12" s="136"/>
      <c r="W12" s="136"/>
      <c r="X12" s="137"/>
    </row>
    <row r="13" spans="1:36" ht="15" customHeight="1">
      <c r="B13" s="67"/>
      <c r="C13" s="149"/>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row>
    <row r="14" spans="1:36" ht="24.75" customHeight="1">
      <c r="B14" s="71"/>
      <c r="C14" s="150"/>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row>
    <row r="15" spans="1:36" ht="12" customHeight="1">
      <c r="B15" s="17"/>
      <c r="C15" s="65"/>
      <c r="D15" s="65"/>
      <c r="E15" s="65"/>
      <c r="F15" s="65"/>
      <c r="G15" s="65"/>
      <c r="H15" s="77"/>
      <c r="I15" s="77"/>
      <c r="J15" s="77"/>
      <c r="K15" s="17"/>
      <c r="L15" s="65"/>
      <c r="M15" s="65"/>
      <c r="N15" s="65"/>
      <c r="O15" s="65"/>
      <c r="P15" s="65"/>
      <c r="Q15" s="77"/>
      <c r="R15" s="77"/>
      <c r="S15" s="77"/>
    </row>
    <row r="16" spans="1:36" ht="13.5" customHeight="1">
      <c r="B16" s="66" t="s">
        <v>6</v>
      </c>
      <c r="F16" s="21"/>
    </row>
    <row r="17" spans="2:29" ht="6" customHeight="1">
      <c r="B17" s="66"/>
      <c r="F17" s="21"/>
    </row>
    <row r="18" spans="2:29" ht="19.5" customHeight="1">
      <c r="B18" s="70" t="s">
        <v>7</v>
      </c>
      <c r="J18" s="70" t="s">
        <v>81</v>
      </c>
    </row>
    <row r="19" spans="2:29">
      <c r="B19" s="122" t="s">
        <v>8</v>
      </c>
      <c r="C19" s="123"/>
      <c r="D19" s="123"/>
      <c r="E19" s="123"/>
      <c r="F19" s="123"/>
      <c r="G19" s="124"/>
      <c r="H19" s="122" t="s">
        <v>9</v>
      </c>
      <c r="I19" s="123"/>
      <c r="J19" s="123"/>
      <c r="K19" s="123"/>
      <c r="L19" s="124"/>
      <c r="M19" s="122" t="s">
        <v>10</v>
      </c>
      <c r="N19" s="123"/>
      <c r="O19" s="123"/>
      <c r="P19" s="123"/>
      <c r="Q19" s="124"/>
      <c r="AC19" s="70" t="s">
        <v>82</v>
      </c>
    </row>
    <row r="20" spans="2:29">
      <c r="B20" s="73" t="s">
        <v>11</v>
      </c>
      <c r="C20" s="141" t="s">
        <v>83</v>
      </c>
      <c r="D20" s="141"/>
      <c r="E20" s="141"/>
      <c r="F20" s="141"/>
      <c r="G20" s="142"/>
      <c r="H20" s="122" t="s">
        <v>12</v>
      </c>
      <c r="I20" s="123"/>
      <c r="J20" s="123"/>
      <c r="K20" s="123"/>
      <c r="L20" s="124"/>
      <c r="M20" s="146"/>
      <c r="N20" s="147"/>
      <c r="O20" s="147"/>
      <c r="P20" s="147"/>
      <c r="Q20" s="148"/>
      <c r="R20" s="70" t="s">
        <v>13</v>
      </c>
    </row>
    <row r="21" spans="2:29">
      <c r="B21" s="73" t="s">
        <v>14</v>
      </c>
      <c r="C21" s="141" t="s">
        <v>15</v>
      </c>
      <c r="D21" s="141"/>
      <c r="E21" s="141"/>
      <c r="F21" s="141"/>
      <c r="G21" s="142"/>
      <c r="H21" s="122"/>
      <c r="I21" s="123"/>
      <c r="J21" s="123"/>
      <c r="K21" s="123"/>
      <c r="L21" s="124"/>
      <c r="M21" s="143"/>
      <c r="N21" s="144"/>
      <c r="O21" s="144"/>
      <c r="P21" s="144"/>
      <c r="Q21" s="145"/>
    </row>
    <row r="22" spans="2:29">
      <c r="B22" s="73" t="s">
        <v>16</v>
      </c>
      <c r="C22" s="141" t="s">
        <v>17</v>
      </c>
      <c r="D22" s="141"/>
      <c r="E22" s="141"/>
      <c r="F22" s="141"/>
      <c r="G22" s="142"/>
      <c r="H22" s="122" t="s">
        <v>18</v>
      </c>
      <c r="I22" s="123"/>
      <c r="J22" s="123"/>
      <c r="K22" s="123"/>
      <c r="L22" s="124"/>
      <c r="M22" s="146"/>
      <c r="N22" s="147"/>
      <c r="O22" s="147"/>
      <c r="P22" s="147"/>
      <c r="Q22" s="148"/>
      <c r="R22" s="70" t="s">
        <v>13</v>
      </c>
      <c r="Z22" s="68"/>
    </row>
    <row r="23" spans="2:29">
      <c r="B23" s="73" t="s">
        <v>84</v>
      </c>
      <c r="C23" s="156" t="s">
        <v>19</v>
      </c>
      <c r="D23" s="156"/>
      <c r="E23" s="156"/>
      <c r="F23" s="156"/>
      <c r="G23" s="157"/>
      <c r="H23" s="122" t="s">
        <v>85</v>
      </c>
      <c r="I23" s="123"/>
      <c r="J23" s="123"/>
      <c r="K23" s="123"/>
      <c r="L23" s="124"/>
      <c r="M23" s="158">
        <f>W25</f>
        <v>0</v>
      </c>
      <c r="N23" s="159"/>
      <c r="O23" s="159"/>
      <c r="P23" s="159"/>
      <c r="Q23" s="160"/>
      <c r="U23" s="66"/>
      <c r="Z23" s="68"/>
    </row>
    <row r="24" spans="2:29">
      <c r="B24" s="65"/>
      <c r="C24" s="67"/>
      <c r="D24" s="67"/>
      <c r="E24" s="67"/>
      <c r="F24" s="67"/>
      <c r="G24" s="67"/>
      <c r="H24" s="65"/>
      <c r="I24" s="65"/>
      <c r="J24" s="65"/>
      <c r="K24" s="65"/>
      <c r="L24" s="65"/>
      <c r="M24" s="65"/>
      <c r="N24" s="65"/>
      <c r="O24" s="65"/>
      <c r="P24" s="65"/>
      <c r="Q24" s="65"/>
      <c r="Z24" s="68"/>
    </row>
    <row r="25" spans="2:29">
      <c r="B25" s="65"/>
      <c r="C25" s="65" t="s">
        <v>86</v>
      </c>
      <c r="D25" s="65" t="s">
        <v>87</v>
      </c>
      <c r="E25" s="161">
        <v>7.0000000000000001E-3</v>
      </c>
      <c r="F25" s="161"/>
      <c r="G25" s="70" t="s">
        <v>88</v>
      </c>
      <c r="H25" s="65" t="s">
        <v>89</v>
      </c>
      <c r="I25" s="151">
        <f>M20</f>
        <v>0</v>
      </c>
      <c r="J25" s="151"/>
      <c r="K25" s="65" t="s">
        <v>90</v>
      </c>
      <c r="L25" s="65" t="s">
        <v>88</v>
      </c>
      <c r="M25" s="65" t="s">
        <v>91</v>
      </c>
      <c r="N25" s="151">
        <f>M21</f>
        <v>0</v>
      </c>
      <c r="O25" s="151"/>
      <c r="P25" s="65" t="s">
        <v>90</v>
      </c>
      <c r="Q25" s="65" t="s">
        <v>88</v>
      </c>
      <c r="R25" s="65" t="s">
        <v>92</v>
      </c>
      <c r="S25" s="151">
        <f>M22</f>
        <v>0</v>
      </c>
      <c r="T25" s="151"/>
      <c r="U25" s="65" t="s">
        <v>90</v>
      </c>
      <c r="V25" s="70" t="s">
        <v>87</v>
      </c>
      <c r="W25" s="152">
        <f>0.007*I25*N25*S25</f>
        <v>0</v>
      </c>
      <c r="X25" s="153"/>
      <c r="Y25" s="154"/>
      <c r="Z25" s="155" t="s">
        <v>93</v>
      </c>
      <c r="AA25" s="155"/>
      <c r="AB25" s="155"/>
    </row>
    <row r="27" spans="2:29" ht="19.5" customHeight="1">
      <c r="B27" s="70" t="s">
        <v>20</v>
      </c>
      <c r="X27" s="2"/>
      <c r="Z27" s="68"/>
    </row>
    <row r="28" spans="2:29">
      <c r="B28" s="122" t="s">
        <v>8</v>
      </c>
      <c r="C28" s="123"/>
      <c r="D28" s="123"/>
      <c r="E28" s="123"/>
      <c r="F28" s="123"/>
      <c r="G28" s="124"/>
      <c r="H28" s="122" t="s">
        <v>9</v>
      </c>
      <c r="I28" s="123"/>
      <c r="J28" s="123"/>
      <c r="K28" s="123"/>
      <c r="L28" s="124"/>
      <c r="M28" s="122" t="s">
        <v>10</v>
      </c>
      <c r="N28" s="123"/>
      <c r="O28" s="123"/>
      <c r="P28" s="123"/>
      <c r="Q28" s="123"/>
      <c r="R28" s="124"/>
      <c r="X28" s="2"/>
      <c r="Z28" s="68"/>
    </row>
    <row r="29" spans="2:29">
      <c r="B29" s="23" t="s">
        <v>21</v>
      </c>
      <c r="C29" s="24" t="s">
        <v>22</v>
      </c>
      <c r="D29" s="24"/>
      <c r="E29" s="24"/>
      <c r="F29" s="24"/>
      <c r="G29" s="25"/>
      <c r="H29" s="23"/>
      <c r="I29" s="24"/>
      <c r="J29" s="24"/>
      <c r="K29" s="24"/>
      <c r="L29" s="25"/>
      <c r="M29" s="146"/>
      <c r="N29" s="147"/>
      <c r="O29" s="147"/>
      <c r="P29" s="147"/>
      <c r="Q29" s="147"/>
      <c r="R29" s="148"/>
      <c r="Z29" s="68"/>
    </row>
    <row r="30" spans="2:29">
      <c r="B30" s="23" t="s">
        <v>23</v>
      </c>
      <c r="C30" s="24" t="s">
        <v>24</v>
      </c>
      <c r="D30" s="24"/>
      <c r="E30" s="24"/>
      <c r="F30" s="24"/>
      <c r="G30" s="25"/>
      <c r="H30" s="23" t="s">
        <v>25</v>
      </c>
      <c r="I30" s="24"/>
      <c r="J30" s="24"/>
      <c r="K30" s="24"/>
      <c r="L30" s="25"/>
      <c r="M30" s="162"/>
      <c r="N30" s="163"/>
      <c r="O30" s="26" t="s">
        <v>26</v>
      </c>
      <c r="P30" s="164">
        <f>273+M30</f>
        <v>273</v>
      </c>
      <c r="Q30" s="164"/>
      <c r="R30" s="27" t="s">
        <v>94</v>
      </c>
      <c r="S30" s="72"/>
      <c r="T30" s="72"/>
    </row>
    <row r="31" spans="2:29">
      <c r="B31" s="23" t="s">
        <v>27</v>
      </c>
      <c r="C31" s="24" t="s">
        <v>28</v>
      </c>
      <c r="D31" s="24"/>
      <c r="E31" s="24"/>
      <c r="F31" s="24"/>
      <c r="G31" s="25"/>
      <c r="H31" s="23" t="s">
        <v>29</v>
      </c>
      <c r="I31" s="24"/>
      <c r="J31" s="24"/>
      <c r="K31" s="24"/>
      <c r="L31" s="25"/>
      <c r="M31" s="146"/>
      <c r="N31" s="147"/>
      <c r="O31" s="147"/>
      <c r="P31" s="147"/>
      <c r="Q31" s="147"/>
      <c r="R31" s="148"/>
    </row>
    <row r="32" spans="2:29" ht="15.75">
      <c r="B32" s="23"/>
      <c r="C32" s="141" t="s">
        <v>30</v>
      </c>
      <c r="D32" s="141"/>
      <c r="E32" s="141"/>
      <c r="F32" s="141"/>
      <c r="G32" s="142"/>
      <c r="H32" s="23" t="s">
        <v>95</v>
      </c>
      <c r="I32" s="24"/>
      <c r="J32" s="24"/>
      <c r="K32" s="24"/>
      <c r="L32" s="25"/>
      <c r="M32" s="165"/>
      <c r="N32" s="166"/>
      <c r="O32" s="166"/>
      <c r="P32" s="166"/>
      <c r="Q32" s="166"/>
      <c r="R32" s="60"/>
      <c r="S32" s="7"/>
    </row>
    <row r="33" spans="2:26" ht="15.75">
      <c r="B33" s="23" t="s">
        <v>31</v>
      </c>
      <c r="C33" s="24" t="s">
        <v>32</v>
      </c>
      <c r="D33" s="24"/>
      <c r="E33" s="24"/>
      <c r="F33" s="24"/>
      <c r="G33" s="25"/>
      <c r="H33" s="23" t="s">
        <v>96</v>
      </c>
      <c r="I33" s="24"/>
      <c r="J33" s="24"/>
      <c r="K33" s="24"/>
      <c r="L33" s="25"/>
      <c r="M33" s="167"/>
      <c r="N33" s="168"/>
      <c r="O33" s="168"/>
      <c r="P33" s="168"/>
      <c r="Q33" s="168"/>
      <c r="R33" s="1" t="s">
        <v>97</v>
      </c>
      <c r="S33" s="8" t="s">
        <v>33</v>
      </c>
    </row>
    <row r="34" spans="2:26">
      <c r="B34" s="23" t="s">
        <v>35</v>
      </c>
      <c r="C34" s="24" t="s">
        <v>34</v>
      </c>
      <c r="D34" s="24"/>
      <c r="E34" s="24"/>
      <c r="F34" s="24"/>
      <c r="G34" s="25"/>
      <c r="H34" s="23" t="s">
        <v>36</v>
      </c>
      <c r="I34" s="24"/>
      <c r="J34" s="24"/>
      <c r="K34" s="24"/>
      <c r="L34" s="25"/>
      <c r="M34" s="169"/>
      <c r="N34" s="170"/>
      <c r="O34" s="170"/>
      <c r="P34" s="170"/>
      <c r="Q34" s="170"/>
      <c r="R34" s="171"/>
      <c r="Z34" s="68"/>
    </row>
    <row r="35" spans="2:26">
      <c r="B35" s="66"/>
      <c r="C35" s="66"/>
      <c r="D35" s="66"/>
      <c r="E35" s="66"/>
      <c r="F35" s="66"/>
      <c r="G35" s="66"/>
      <c r="H35" s="66"/>
      <c r="I35" s="66"/>
      <c r="J35" s="66"/>
      <c r="K35" s="66"/>
      <c r="L35" s="66"/>
      <c r="N35" s="66"/>
      <c r="O35" s="77"/>
      <c r="P35" s="77"/>
      <c r="Q35" s="77"/>
      <c r="R35" s="28"/>
      <c r="Z35" s="68"/>
    </row>
    <row r="36" spans="2:26">
      <c r="B36" s="66" t="s">
        <v>37</v>
      </c>
      <c r="C36" s="66"/>
      <c r="D36" s="66"/>
      <c r="E36" s="66"/>
      <c r="F36" s="66"/>
      <c r="G36" s="66"/>
      <c r="H36" s="66"/>
      <c r="I36" s="66"/>
      <c r="J36" s="66"/>
      <c r="K36" s="66"/>
      <c r="L36" s="66"/>
      <c r="M36" s="66"/>
      <c r="N36" s="66"/>
      <c r="O36" s="77"/>
      <c r="P36" s="77"/>
      <c r="Q36" s="77"/>
      <c r="R36" s="28"/>
      <c r="Z36" s="68"/>
    </row>
    <row r="37" spans="2:26">
      <c r="B37" s="172" t="s">
        <v>38</v>
      </c>
      <c r="C37" s="174" t="s">
        <v>39</v>
      </c>
      <c r="D37" s="151">
        <v>1</v>
      </c>
      <c r="E37" s="151"/>
      <c r="F37" s="66"/>
      <c r="G37" s="174" t="s">
        <v>40</v>
      </c>
      <c r="H37" s="174"/>
      <c r="I37" s="174"/>
      <c r="J37" s="174"/>
      <c r="K37" s="151" t="s">
        <v>98</v>
      </c>
      <c r="L37" s="151"/>
      <c r="M37" s="174" t="s">
        <v>41</v>
      </c>
      <c r="N37" s="174" t="s">
        <v>42</v>
      </c>
      <c r="O37" s="174">
        <v>1</v>
      </c>
      <c r="P37" s="174" t="s">
        <v>39</v>
      </c>
      <c r="Q37" s="175" t="e">
        <f>F55*(1460-(296*M34/M53))+1</f>
        <v>#DIV/0!</v>
      </c>
      <c r="R37" s="175"/>
      <c r="S37" s="175"/>
      <c r="Z37" s="68"/>
    </row>
    <row r="38" spans="2:26">
      <c r="B38" s="173"/>
      <c r="C38" s="174"/>
      <c r="D38" s="151" t="s">
        <v>43</v>
      </c>
      <c r="E38" s="151"/>
      <c r="F38" s="66"/>
      <c r="G38" s="174"/>
      <c r="H38" s="174"/>
      <c r="I38" s="174"/>
      <c r="J38" s="174"/>
      <c r="K38" s="66" t="s">
        <v>44</v>
      </c>
      <c r="L38" s="66"/>
      <c r="M38" s="174"/>
      <c r="N38" s="174"/>
      <c r="O38" s="174"/>
      <c r="P38" s="174"/>
      <c r="Q38" s="175"/>
      <c r="R38" s="175"/>
      <c r="S38" s="175"/>
      <c r="T38" s="67"/>
      <c r="U38" s="67"/>
    </row>
    <row r="39" spans="2:26">
      <c r="T39" s="67"/>
      <c r="U39" s="67"/>
    </row>
    <row r="40" spans="2:26" ht="15.75">
      <c r="B40" s="29" t="s">
        <v>45</v>
      </c>
      <c r="C40" s="70" t="s">
        <v>39</v>
      </c>
      <c r="D40" s="70" t="s">
        <v>99</v>
      </c>
      <c r="O40" s="70" t="s">
        <v>39</v>
      </c>
      <c r="P40" s="178" t="e">
        <f>N59</f>
        <v>#DIV/0!</v>
      </c>
      <c r="Q40" s="178"/>
      <c r="R40" s="178"/>
      <c r="T40" s="67"/>
      <c r="U40" s="67"/>
    </row>
    <row r="41" spans="2:26">
      <c r="B41" s="66"/>
      <c r="C41" s="66"/>
      <c r="D41" s="66"/>
      <c r="E41" s="66"/>
      <c r="F41" s="66"/>
      <c r="G41" s="66"/>
      <c r="H41" s="66"/>
      <c r="I41" s="66"/>
      <c r="J41" s="66"/>
      <c r="K41" s="66"/>
      <c r="L41" s="66"/>
      <c r="M41" s="66"/>
      <c r="N41" s="66"/>
      <c r="O41" s="66"/>
      <c r="P41" s="66"/>
      <c r="Q41" s="66"/>
      <c r="R41" s="66"/>
      <c r="S41" s="67"/>
      <c r="T41" s="67"/>
      <c r="U41" s="67"/>
    </row>
    <row r="42" spans="2:26">
      <c r="B42" s="179" t="s">
        <v>46</v>
      </c>
      <c r="C42" s="179" t="s">
        <v>39</v>
      </c>
      <c r="D42" s="180">
        <v>0.79500000000000004</v>
      </c>
      <c r="E42" s="180"/>
      <c r="F42" s="161" t="s">
        <v>47</v>
      </c>
      <c r="G42" s="161"/>
      <c r="I42" s="179" t="s">
        <v>39</v>
      </c>
      <c r="J42" s="178" t="e">
        <f>U57</f>
        <v>#DIV/0!</v>
      </c>
      <c r="K42" s="178"/>
      <c r="L42" s="178"/>
    </row>
    <row r="43" spans="2:26">
      <c r="B43" s="179"/>
      <c r="C43" s="179"/>
      <c r="D43" s="70" t="s">
        <v>48</v>
      </c>
      <c r="E43" s="161">
        <v>2.58</v>
      </c>
      <c r="F43" s="161"/>
      <c r="I43" s="179"/>
      <c r="J43" s="178"/>
      <c r="K43" s="178"/>
      <c r="L43" s="178"/>
    </row>
    <row r="44" spans="2:26">
      <c r="E44" s="161" t="s">
        <v>49</v>
      </c>
      <c r="F44" s="161"/>
      <c r="K44" s="161"/>
      <c r="L44" s="161"/>
      <c r="M44" s="161"/>
    </row>
    <row r="46" spans="2:26">
      <c r="B46" s="29" t="s">
        <v>50</v>
      </c>
      <c r="C46" s="70" t="s">
        <v>39</v>
      </c>
      <c r="D46" s="70" t="s">
        <v>51</v>
      </c>
      <c r="I46" s="70" t="s">
        <v>39</v>
      </c>
      <c r="J46" s="176" t="e">
        <f>0.65*J42+0.65*P40+M31</f>
        <v>#DIV/0!</v>
      </c>
      <c r="K46" s="176"/>
      <c r="L46" s="176"/>
      <c r="M46" s="30" t="s">
        <v>52</v>
      </c>
      <c r="N46" s="30"/>
      <c r="O46" s="30"/>
      <c r="P46" s="30"/>
      <c r="Q46" s="31"/>
      <c r="R46" s="30"/>
      <c r="S46" s="30"/>
      <c r="T46" s="30"/>
      <c r="U46" s="30"/>
      <c r="V46" s="30"/>
      <c r="W46" s="30"/>
      <c r="X46" s="30"/>
      <c r="Y46" s="30"/>
      <c r="Z46" s="30"/>
    </row>
    <row r="47" spans="2:26">
      <c r="B47" s="29"/>
      <c r="J47" s="69"/>
      <c r="K47" s="69"/>
      <c r="L47" s="69"/>
      <c r="M47" s="66"/>
      <c r="N47" s="66"/>
      <c r="O47" s="66"/>
      <c r="P47" s="66"/>
      <c r="Q47" s="32"/>
      <c r="R47" s="66"/>
      <c r="S47" s="66"/>
      <c r="T47" s="66"/>
      <c r="U47" s="66"/>
      <c r="V47" s="66"/>
      <c r="W47" s="66"/>
      <c r="X47" s="66"/>
      <c r="Y47" s="66"/>
      <c r="Z47" s="66"/>
    </row>
    <row r="48" spans="2:26" ht="15.75">
      <c r="B48" s="29" t="s">
        <v>53</v>
      </c>
      <c r="C48" s="70" t="s">
        <v>39</v>
      </c>
      <c r="D48" s="70" t="s">
        <v>100</v>
      </c>
      <c r="H48" s="70" t="s">
        <v>87</v>
      </c>
      <c r="I48" s="185">
        <f>M29/1000*M31*M31</f>
        <v>0</v>
      </c>
      <c r="J48" s="186"/>
      <c r="K48" s="186"/>
      <c r="L48" s="187" t="s">
        <v>93</v>
      </c>
      <c r="M48" s="188"/>
      <c r="N48" s="62" t="s">
        <v>70</v>
      </c>
      <c r="O48" s="64"/>
      <c r="P48" s="33"/>
      <c r="Q48" s="33"/>
    </row>
    <row r="49" spans="2:26" ht="15.75">
      <c r="B49" s="29" t="s">
        <v>53</v>
      </c>
      <c r="C49" s="70" t="s">
        <v>39</v>
      </c>
      <c r="D49" s="70" t="s">
        <v>100</v>
      </c>
      <c r="H49" s="70" t="s">
        <v>87</v>
      </c>
      <c r="I49" s="181" t="e">
        <f>M29/1000*J46*J46</f>
        <v>#DIV/0!</v>
      </c>
      <c r="J49" s="182"/>
      <c r="K49" s="182"/>
      <c r="L49" s="183" t="s">
        <v>93</v>
      </c>
      <c r="M49" s="184"/>
      <c r="N49" s="63" t="s">
        <v>71</v>
      </c>
      <c r="O49" s="63"/>
    </row>
    <row r="51" spans="2:26">
      <c r="B51" s="70" t="s">
        <v>54</v>
      </c>
    </row>
    <row r="52" spans="2:26">
      <c r="B52" s="34"/>
      <c r="C52" s="35"/>
      <c r="D52" s="35"/>
      <c r="E52" s="35"/>
      <c r="F52" s="35"/>
      <c r="G52" s="35"/>
      <c r="H52" s="35"/>
      <c r="I52" s="35"/>
      <c r="J52" s="35"/>
      <c r="K52" s="35"/>
      <c r="L52" s="35"/>
      <c r="M52" s="35"/>
      <c r="N52" s="35"/>
      <c r="O52" s="35"/>
      <c r="P52" s="35"/>
      <c r="Q52" s="35"/>
      <c r="R52" s="35"/>
      <c r="S52" s="35"/>
      <c r="T52" s="35"/>
      <c r="U52" s="35"/>
      <c r="V52" s="35"/>
      <c r="W52" s="35"/>
      <c r="X52" s="35"/>
      <c r="Y52" s="35"/>
      <c r="Z52" s="36"/>
    </row>
    <row r="53" spans="2:26">
      <c r="B53" s="37"/>
      <c r="C53" s="66" t="s">
        <v>101</v>
      </c>
      <c r="D53" s="66"/>
      <c r="E53" s="66" t="s">
        <v>87</v>
      </c>
      <c r="F53" s="189">
        <f>SQRT(M33*M34)</f>
        <v>0</v>
      </c>
      <c r="G53" s="189"/>
      <c r="H53" s="189"/>
      <c r="I53" s="66"/>
      <c r="J53" s="9" t="s">
        <v>102</v>
      </c>
      <c r="K53" s="66"/>
      <c r="L53" s="66" t="s">
        <v>87</v>
      </c>
      <c r="M53" s="151">
        <f>P30-288</f>
        <v>-15</v>
      </c>
      <c r="N53" s="151"/>
      <c r="O53" s="66"/>
      <c r="P53" s="66"/>
      <c r="Q53" s="66"/>
      <c r="R53" s="190">
        <v>0.79500000000000004</v>
      </c>
      <c r="S53" s="190"/>
      <c r="T53" s="151" t="s">
        <v>47</v>
      </c>
      <c r="U53" s="151"/>
      <c r="V53" s="189">
        <f>F53*0.795</f>
        <v>0</v>
      </c>
      <c r="W53" s="189"/>
      <c r="X53" s="189"/>
      <c r="Y53" s="66"/>
      <c r="Z53" s="38"/>
    </row>
    <row r="54" spans="2:26">
      <c r="B54" s="37"/>
      <c r="C54" s="66"/>
      <c r="D54" s="66"/>
      <c r="E54" s="66"/>
      <c r="F54" s="66"/>
      <c r="G54" s="66"/>
      <c r="H54" s="66"/>
      <c r="I54" s="66"/>
      <c r="J54" s="66"/>
      <c r="K54" s="66"/>
      <c r="L54" s="66"/>
      <c r="M54" s="66"/>
      <c r="N54" s="66"/>
      <c r="O54" s="66"/>
      <c r="P54" s="66"/>
      <c r="Q54" s="66"/>
      <c r="R54" s="66"/>
      <c r="S54" s="66"/>
      <c r="T54" s="66"/>
      <c r="U54" s="66"/>
      <c r="V54" s="66"/>
      <c r="W54" s="66"/>
      <c r="X54" s="66"/>
      <c r="Y54" s="66"/>
      <c r="Z54" s="38"/>
    </row>
    <row r="55" spans="2:26" ht="15.75">
      <c r="B55" s="39"/>
      <c r="C55" s="151">
        <v>1</v>
      </c>
      <c r="D55" s="151"/>
      <c r="E55" s="174" t="s">
        <v>39</v>
      </c>
      <c r="F55" s="189" t="e">
        <f>1/SQRT(M33*M34)</f>
        <v>#DIV/0!</v>
      </c>
      <c r="G55" s="189"/>
      <c r="H55" s="189"/>
      <c r="I55" s="65"/>
      <c r="J55" s="66" t="s">
        <v>103</v>
      </c>
      <c r="K55" s="66"/>
      <c r="L55" s="66"/>
      <c r="M55" s="66" t="s">
        <v>87</v>
      </c>
      <c r="N55" s="151">
        <f>2.01/1000</f>
        <v>2.0099999999999996E-3</v>
      </c>
      <c r="O55" s="151"/>
      <c r="P55" s="151"/>
      <c r="Q55" s="66"/>
      <c r="R55" s="66" t="s">
        <v>48</v>
      </c>
      <c r="S55" s="151">
        <v>2.58</v>
      </c>
      <c r="T55" s="151"/>
      <c r="U55" s="66" t="s">
        <v>87</v>
      </c>
      <c r="V55" s="189" t="e">
        <f>S55/M34+1</f>
        <v>#DIV/0!</v>
      </c>
      <c r="W55" s="189"/>
      <c r="X55" s="189"/>
      <c r="Y55" s="65"/>
      <c r="Z55" s="38"/>
    </row>
    <row r="56" spans="2:26">
      <c r="B56" s="37"/>
      <c r="C56" s="66" t="s">
        <v>104</v>
      </c>
      <c r="D56" s="66"/>
      <c r="E56" s="174"/>
      <c r="F56" s="189"/>
      <c r="G56" s="189"/>
      <c r="H56" s="189"/>
      <c r="I56" s="66"/>
      <c r="J56" s="66" t="s">
        <v>105</v>
      </c>
      <c r="K56" s="66"/>
      <c r="L56" s="66"/>
      <c r="M56" s="66" t="s">
        <v>87</v>
      </c>
      <c r="N56" s="151">
        <f>M33*M53</f>
        <v>0</v>
      </c>
      <c r="O56" s="151"/>
      <c r="P56" s="151"/>
      <c r="Q56" s="66"/>
      <c r="R56" s="66"/>
      <c r="S56" s="151" t="s">
        <v>49</v>
      </c>
      <c r="T56" s="151"/>
      <c r="U56" s="66"/>
      <c r="V56" s="66"/>
      <c r="W56" s="66"/>
      <c r="X56" s="66"/>
      <c r="Y56" s="66"/>
      <c r="Z56" s="38"/>
    </row>
    <row r="57" spans="2:26">
      <c r="B57" s="37"/>
      <c r="C57" s="66"/>
      <c r="D57" s="66"/>
      <c r="E57" s="66"/>
      <c r="F57" s="66"/>
      <c r="G57" s="66"/>
      <c r="H57" s="66"/>
      <c r="I57" s="66"/>
      <c r="J57" s="66" t="s">
        <v>106</v>
      </c>
      <c r="K57" s="66"/>
      <c r="L57" s="66"/>
      <c r="M57" s="66" t="s">
        <v>87</v>
      </c>
      <c r="N57" s="151" t="e">
        <f>LOG10(Q37)*2.3</f>
        <v>#DIV/0!</v>
      </c>
      <c r="O57" s="151"/>
      <c r="P57" s="151"/>
      <c r="Q57" s="66"/>
      <c r="R57" s="66" t="s">
        <v>107</v>
      </c>
      <c r="S57" s="65" t="s">
        <v>108</v>
      </c>
      <c r="T57" s="66"/>
      <c r="U57" s="177" t="e">
        <f>V53/V55</f>
        <v>#DIV/0!</v>
      </c>
      <c r="V57" s="177"/>
      <c r="W57" s="177"/>
      <c r="X57" s="66"/>
      <c r="Y57" s="66"/>
      <c r="Z57" s="38"/>
    </row>
    <row r="58" spans="2:26">
      <c r="B58" s="37"/>
      <c r="C58" s="66"/>
      <c r="D58" s="66"/>
      <c r="E58" s="66"/>
      <c r="F58" s="66"/>
      <c r="G58" s="66"/>
      <c r="H58" s="66"/>
      <c r="I58" s="66"/>
      <c r="J58" s="66" t="s">
        <v>109</v>
      </c>
      <c r="K58" s="66"/>
      <c r="L58" s="66"/>
      <c r="M58" s="66" t="s">
        <v>87</v>
      </c>
      <c r="N58" s="151" t="e">
        <f>1/Q37-1</f>
        <v>#DIV/0!</v>
      </c>
      <c r="O58" s="151"/>
      <c r="P58" s="151"/>
      <c r="Q58" s="66"/>
      <c r="R58" s="66"/>
      <c r="S58" s="66"/>
      <c r="T58" s="66"/>
      <c r="U58" s="66"/>
      <c r="V58" s="66"/>
      <c r="W58" s="66"/>
      <c r="X58" s="66"/>
      <c r="Y58" s="66"/>
      <c r="Z58" s="38"/>
    </row>
    <row r="59" spans="2:26">
      <c r="B59" s="37"/>
      <c r="C59" s="66"/>
      <c r="D59" s="66"/>
      <c r="E59" s="66"/>
      <c r="F59" s="66"/>
      <c r="G59" s="66"/>
      <c r="H59" s="66"/>
      <c r="I59" s="66"/>
      <c r="J59" s="65"/>
      <c r="K59" s="65"/>
      <c r="L59" s="65"/>
      <c r="M59" s="66"/>
      <c r="N59" s="151" t="e">
        <f>N55*N56*(N57+N58)</f>
        <v>#DIV/0!</v>
      </c>
      <c r="O59" s="151"/>
      <c r="P59" s="151"/>
      <c r="Q59" s="66"/>
      <c r="R59" s="66" t="s">
        <v>110</v>
      </c>
      <c r="S59" s="66"/>
      <c r="T59" s="66" t="s">
        <v>108</v>
      </c>
      <c r="U59" s="177" t="e">
        <f>P40+J42</f>
        <v>#DIV/0!</v>
      </c>
      <c r="V59" s="177"/>
      <c r="W59" s="177"/>
      <c r="X59" s="65"/>
      <c r="Y59" s="66"/>
      <c r="Z59" s="38"/>
    </row>
    <row r="60" spans="2:26">
      <c r="B60" s="40"/>
      <c r="C60" s="30"/>
      <c r="D60" s="30"/>
      <c r="E60" s="30"/>
      <c r="F60" s="30"/>
      <c r="G60" s="30"/>
      <c r="H60" s="30"/>
      <c r="I60" s="30"/>
      <c r="J60" s="30"/>
      <c r="K60" s="30"/>
      <c r="L60" s="136"/>
      <c r="M60" s="136"/>
      <c r="N60" s="136"/>
      <c r="O60" s="30"/>
      <c r="P60" s="30"/>
      <c r="Q60" s="30"/>
      <c r="R60" s="30"/>
      <c r="S60" s="30"/>
      <c r="T60" s="30"/>
      <c r="U60" s="30"/>
      <c r="V60" s="30"/>
      <c r="W60" s="30"/>
      <c r="X60" s="30"/>
      <c r="Y60" s="30"/>
      <c r="Z60" s="41"/>
    </row>
  </sheetData>
  <mergeCells count="115">
    <mergeCell ref="L60:N60"/>
    <mergeCell ref="V53:X53"/>
    <mergeCell ref="C55:D55"/>
    <mergeCell ref="E55:E56"/>
    <mergeCell ref="F55:H56"/>
    <mergeCell ref="N55:P55"/>
    <mergeCell ref="S55:T55"/>
    <mergeCell ref="V55:X55"/>
    <mergeCell ref="N56:P56"/>
    <mergeCell ref="S56:T56"/>
    <mergeCell ref="F53:H53"/>
    <mergeCell ref="M53:N53"/>
    <mergeCell ref="R53:S53"/>
    <mergeCell ref="T53:U53"/>
    <mergeCell ref="J46:L46"/>
    <mergeCell ref="N57:P57"/>
    <mergeCell ref="U57:W57"/>
    <mergeCell ref="N58:P58"/>
    <mergeCell ref="N59:P59"/>
    <mergeCell ref="P40:R40"/>
    <mergeCell ref="B42:B43"/>
    <mergeCell ref="C42:C43"/>
    <mergeCell ref="D42:E42"/>
    <mergeCell ref="F42:G42"/>
    <mergeCell ref="I42:I43"/>
    <mergeCell ref="J42:L43"/>
    <mergeCell ref="U59:W59"/>
    <mergeCell ref="I49:K49"/>
    <mergeCell ref="L49:M49"/>
    <mergeCell ref="I48:K48"/>
    <mergeCell ref="L48:M48"/>
    <mergeCell ref="E43:F43"/>
    <mergeCell ref="E44:F44"/>
    <mergeCell ref="K44:M44"/>
    <mergeCell ref="M29:R29"/>
    <mergeCell ref="M30:N30"/>
    <mergeCell ref="P30:Q30"/>
    <mergeCell ref="M31:R31"/>
    <mergeCell ref="C32:G32"/>
    <mergeCell ref="M32:Q32"/>
    <mergeCell ref="M33:Q33"/>
    <mergeCell ref="M34:R34"/>
    <mergeCell ref="B37:B38"/>
    <mergeCell ref="C37:C38"/>
    <mergeCell ref="D37:E37"/>
    <mergeCell ref="G37:J38"/>
    <mergeCell ref="K37:L37"/>
    <mergeCell ref="M37:M38"/>
    <mergeCell ref="N37:N38"/>
    <mergeCell ref="O37:O38"/>
    <mergeCell ref="P37:P38"/>
    <mergeCell ref="Q37:S38"/>
    <mergeCell ref="D38:E38"/>
    <mergeCell ref="S25:T25"/>
    <mergeCell ref="W25:Y25"/>
    <mergeCell ref="Z25:AB25"/>
    <mergeCell ref="B28:G28"/>
    <mergeCell ref="H28:L28"/>
    <mergeCell ref="M28:R28"/>
    <mergeCell ref="C23:G23"/>
    <mergeCell ref="H23:L23"/>
    <mergeCell ref="M23:Q23"/>
    <mergeCell ref="E25:F25"/>
    <mergeCell ref="I25:J25"/>
    <mergeCell ref="N25:O25"/>
    <mergeCell ref="C21:G21"/>
    <mergeCell ref="H21:L21"/>
    <mergeCell ref="M21:Q21"/>
    <mergeCell ref="C22:G22"/>
    <mergeCell ref="H22:L22"/>
    <mergeCell ref="M22:Q22"/>
    <mergeCell ref="C13:AD14"/>
    <mergeCell ref="B19:G19"/>
    <mergeCell ref="H19:L19"/>
    <mergeCell ref="M19:Q19"/>
    <mergeCell ref="C20:G20"/>
    <mergeCell ref="H20:L20"/>
    <mergeCell ref="M20:Q20"/>
    <mergeCell ref="Q11:S12"/>
    <mergeCell ref="U11:X12"/>
    <mergeCell ref="C12:D12"/>
    <mergeCell ref="E12:G12"/>
    <mergeCell ref="L12:M12"/>
    <mergeCell ref="N12:P12"/>
    <mergeCell ref="T8:T12"/>
    <mergeCell ref="U8:X8"/>
    <mergeCell ref="C9:G9"/>
    <mergeCell ref="H9:J9"/>
    <mergeCell ref="L9:P9"/>
    <mergeCell ref="Q9:S9"/>
    <mergeCell ref="U9:X9"/>
    <mergeCell ref="Y10:AD11"/>
    <mergeCell ref="A2:Z2"/>
    <mergeCell ref="B4:F4"/>
    <mergeCell ref="G4:X4"/>
    <mergeCell ref="B5:F5"/>
    <mergeCell ref="G5:X5"/>
    <mergeCell ref="B6:F6"/>
    <mergeCell ref="G6:N6"/>
    <mergeCell ref="O6:Q6"/>
    <mergeCell ref="R6:X6"/>
    <mergeCell ref="C10:G10"/>
    <mergeCell ref="H10:J10"/>
    <mergeCell ref="L10:P10"/>
    <mergeCell ref="B8:B12"/>
    <mergeCell ref="C8:G8"/>
    <mergeCell ref="H8:J8"/>
    <mergeCell ref="K8:K12"/>
    <mergeCell ref="L8:P8"/>
    <mergeCell ref="Q8:S8"/>
    <mergeCell ref="Q10:S10"/>
    <mergeCell ref="U10:X10"/>
    <mergeCell ref="C11:G11"/>
    <mergeCell ref="H11:J12"/>
    <mergeCell ref="L11:P11"/>
  </mergeCells>
  <phoneticPr fontId="2"/>
  <pageMargins left="0.78700000000000003" right="0.4" top="0.8" bottom="0.21" header="0.35" footer="0.31"/>
  <pageSetup paperSize="9" scale="90" firstPageNumber="0"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35"/>
  <sheetViews>
    <sheetView view="pageBreakPreview" zoomScaleNormal="100" zoomScaleSheetLayoutView="100" workbookViewId="0">
      <selection activeCell="J9" sqref="J9:R9"/>
    </sheetView>
  </sheetViews>
  <sheetFormatPr defaultRowHeight="13.5"/>
  <cols>
    <col min="1" max="1" width="3.125" style="10" customWidth="1"/>
    <col min="2" max="8" width="3" style="10" customWidth="1"/>
    <col min="9" max="11" width="2.625" style="10" customWidth="1"/>
    <col min="12" max="17" width="3" style="10" customWidth="1"/>
    <col min="18" max="20" width="2.625" style="10" customWidth="1"/>
    <col min="21" max="21" width="3" style="10" customWidth="1"/>
    <col min="22" max="24" width="3.875" style="10" customWidth="1"/>
    <col min="25" max="29" width="2.625" style="10" customWidth="1"/>
    <col min="30" max="30" width="9" style="10"/>
    <col min="31" max="31" width="10.75" style="10" bestFit="1" customWidth="1"/>
    <col min="32" max="34" width="9" style="10"/>
    <col min="35" max="35" width="8.625" style="10" customWidth="1"/>
    <col min="36" max="16384" width="9" style="10"/>
  </cols>
  <sheetData>
    <row r="1" spans="1:31" ht="19.5" customHeight="1">
      <c r="A1" s="93" t="s">
        <v>260</v>
      </c>
      <c r="B1" s="93"/>
      <c r="C1" s="93"/>
      <c r="D1" s="93"/>
      <c r="E1" s="93"/>
      <c r="F1" s="93"/>
      <c r="G1" s="93"/>
      <c r="H1" s="93"/>
      <c r="I1" s="93"/>
      <c r="J1" s="93"/>
      <c r="K1" s="93"/>
      <c r="L1" s="93"/>
      <c r="M1" s="93"/>
      <c r="N1" s="93"/>
      <c r="O1" s="93"/>
      <c r="P1" s="93"/>
      <c r="Q1" s="93"/>
      <c r="R1" s="93"/>
      <c r="S1" s="93"/>
      <c r="T1" s="93"/>
      <c r="U1" s="93"/>
      <c r="V1" s="93"/>
      <c r="W1" s="93"/>
      <c r="X1" s="93"/>
      <c r="Y1" s="93"/>
      <c r="Z1" s="93"/>
      <c r="AA1" s="93"/>
      <c r="AB1" s="3"/>
      <c r="AC1" s="3"/>
    </row>
    <row r="2" spans="1:31" ht="12.75" customHeight="1"/>
    <row r="3" spans="1:31" s="78" customFormat="1" ht="21" customHeight="1">
      <c r="A3" s="297" t="s">
        <v>122</v>
      </c>
      <c r="B3" s="298"/>
      <c r="C3" s="298"/>
      <c r="D3" s="298"/>
      <c r="E3" s="298"/>
      <c r="F3" s="299"/>
      <c r="G3" s="300" t="s">
        <v>129</v>
      </c>
      <c r="H3" s="301"/>
      <c r="I3" s="301"/>
      <c r="J3" s="301"/>
      <c r="K3" s="301"/>
      <c r="L3" s="301"/>
      <c r="M3" s="301"/>
      <c r="N3" s="301"/>
      <c r="O3" s="301"/>
      <c r="P3" s="301"/>
      <c r="Q3" s="292" t="s">
        <v>130</v>
      </c>
      <c r="R3" s="292"/>
      <c r="S3" s="292"/>
      <c r="T3" s="292"/>
      <c r="U3" s="292"/>
      <c r="V3" s="292"/>
      <c r="W3" s="292"/>
      <c r="X3" s="292"/>
      <c r="Y3" s="292"/>
      <c r="Z3" s="292"/>
      <c r="AA3" s="292"/>
      <c r="AB3" s="292"/>
      <c r="AC3" s="293"/>
    </row>
    <row r="4" spans="1:31" s="78" customFormat="1" ht="21" customHeight="1">
      <c r="A4" s="294" t="s">
        <v>123</v>
      </c>
      <c r="B4" s="294"/>
      <c r="C4" s="294"/>
      <c r="D4" s="294"/>
      <c r="E4" s="294"/>
      <c r="F4" s="294"/>
      <c r="G4" s="302" t="s">
        <v>131</v>
      </c>
      <c r="H4" s="303"/>
      <c r="I4" s="303"/>
      <c r="J4" s="303"/>
      <c r="K4" s="303"/>
      <c r="L4" s="303"/>
      <c r="M4" s="303"/>
      <c r="N4" s="303"/>
      <c r="O4" s="303"/>
      <c r="P4" s="303"/>
      <c r="Q4" s="304"/>
      <c r="R4" s="304"/>
      <c r="S4" s="304"/>
      <c r="T4" s="304"/>
      <c r="U4" s="304"/>
      <c r="V4" s="304"/>
      <c r="W4" s="304"/>
      <c r="X4" s="305"/>
      <c r="Y4" s="37"/>
      <c r="Z4" s="79"/>
      <c r="AA4" s="79"/>
      <c r="AB4" s="79"/>
      <c r="AC4" s="38"/>
    </row>
    <row r="5" spans="1:31" ht="21" customHeight="1">
      <c r="A5" s="294" t="s">
        <v>0</v>
      </c>
      <c r="B5" s="294"/>
      <c r="C5" s="294"/>
      <c r="D5" s="294"/>
      <c r="E5" s="294"/>
      <c r="F5" s="294"/>
      <c r="G5" s="295" t="s">
        <v>132</v>
      </c>
      <c r="H5" s="296"/>
      <c r="I5" s="296"/>
      <c r="J5" s="296"/>
      <c r="K5" s="296"/>
      <c r="L5" s="296"/>
      <c r="M5" s="296"/>
      <c r="N5" s="296"/>
      <c r="O5" s="296"/>
      <c r="P5" s="296"/>
      <c r="Q5" s="296"/>
      <c r="R5" s="296"/>
      <c r="S5" s="296"/>
      <c r="T5" s="296"/>
      <c r="U5" s="296"/>
      <c r="V5" s="296"/>
      <c r="W5" s="296"/>
      <c r="X5" s="296"/>
      <c r="Y5" s="37"/>
      <c r="Z5" s="79"/>
      <c r="AA5" s="79"/>
      <c r="AB5" s="79"/>
      <c r="AC5" s="38"/>
    </row>
    <row r="6" spans="1:31" ht="21" customHeight="1">
      <c r="A6" s="294" t="s">
        <v>1</v>
      </c>
      <c r="B6" s="294"/>
      <c r="C6" s="294"/>
      <c r="D6" s="294"/>
      <c r="E6" s="294"/>
      <c r="F6" s="294"/>
      <c r="G6" s="295" t="s">
        <v>133</v>
      </c>
      <c r="H6" s="296"/>
      <c r="I6" s="296"/>
      <c r="J6" s="296"/>
      <c r="K6" s="296"/>
      <c r="L6" s="296"/>
      <c r="M6" s="296"/>
      <c r="N6" s="296"/>
      <c r="O6" s="296"/>
      <c r="P6" s="296"/>
      <c r="Q6" s="296"/>
      <c r="R6" s="296"/>
      <c r="S6" s="296"/>
      <c r="T6" s="296"/>
      <c r="U6" s="296"/>
      <c r="V6" s="296"/>
      <c r="W6" s="296"/>
      <c r="X6" s="296"/>
      <c r="Y6" s="37"/>
      <c r="Z6" s="79"/>
      <c r="AA6" s="79"/>
      <c r="AB6" s="79"/>
      <c r="AC6" s="38"/>
    </row>
    <row r="7" spans="1:31" ht="21" customHeight="1">
      <c r="A7" s="286" t="s">
        <v>124</v>
      </c>
      <c r="B7" s="286"/>
      <c r="C7" s="286"/>
      <c r="D7" s="286"/>
      <c r="E7" s="286"/>
      <c r="F7" s="286"/>
      <c r="G7" s="287"/>
      <c r="H7" s="288"/>
      <c r="I7" s="288"/>
      <c r="J7" s="288"/>
      <c r="K7" s="288"/>
      <c r="L7" s="288"/>
      <c r="M7" s="288"/>
      <c r="N7" s="288"/>
      <c r="O7" s="289" t="s">
        <v>121</v>
      </c>
      <c r="P7" s="289"/>
      <c r="Q7" s="289"/>
      <c r="R7" s="290"/>
      <c r="S7" s="291"/>
      <c r="T7" s="291"/>
      <c r="U7" s="291"/>
      <c r="V7" s="291"/>
      <c r="W7" s="291"/>
      <c r="X7" s="291"/>
      <c r="Y7" s="40"/>
      <c r="Z7" s="30"/>
      <c r="AA7" s="30"/>
      <c r="AB7" s="30"/>
      <c r="AC7" s="41"/>
      <c r="AE7" s="42"/>
    </row>
    <row r="8" spans="1:31" ht="20.25" customHeight="1">
      <c r="A8" s="306" t="s">
        <v>55</v>
      </c>
      <c r="B8" s="309" t="s">
        <v>56</v>
      </c>
      <c r="C8" s="310"/>
      <c r="D8" s="315" t="s">
        <v>135</v>
      </c>
      <c r="E8" s="316"/>
      <c r="F8" s="316"/>
      <c r="G8" s="316"/>
      <c r="H8" s="316"/>
      <c r="I8" s="316"/>
      <c r="J8" s="316"/>
      <c r="K8" s="316"/>
      <c r="L8" s="316"/>
      <c r="M8" s="317"/>
      <c r="N8" s="317"/>
      <c r="O8" s="317"/>
      <c r="P8" s="317"/>
      <c r="Q8" s="317"/>
      <c r="R8" s="317"/>
      <c r="S8" s="317"/>
      <c r="T8" s="317"/>
      <c r="U8" s="317"/>
      <c r="V8" s="206" t="s">
        <v>72</v>
      </c>
      <c r="W8" s="207"/>
      <c r="X8" s="207"/>
      <c r="Y8" s="273"/>
      <c r="Z8" s="274"/>
      <c r="AA8" s="274"/>
      <c r="AB8" s="274"/>
      <c r="AC8" s="275"/>
    </row>
    <row r="9" spans="1:31" s="78" customFormat="1" ht="20.25" customHeight="1">
      <c r="A9" s="307"/>
      <c r="B9" s="311"/>
      <c r="C9" s="312"/>
      <c r="D9" s="326" t="s">
        <v>57</v>
      </c>
      <c r="E9" s="327"/>
      <c r="F9" s="327"/>
      <c r="G9" s="327"/>
      <c r="H9" s="327"/>
      <c r="I9" s="327"/>
      <c r="J9" s="271" t="s">
        <v>257</v>
      </c>
      <c r="K9" s="272"/>
      <c r="L9" s="272"/>
      <c r="M9" s="272"/>
      <c r="N9" s="272"/>
      <c r="O9" s="272"/>
      <c r="P9" s="272"/>
      <c r="Q9" s="272"/>
      <c r="R9" s="272"/>
      <c r="S9" s="269">
        <v>0</v>
      </c>
      <c r="T9" s="269"/>
      <c r="U9" s="270"/>
      <c r="V9" s="259"/>
      <c r="W9" s="260"/>
      <c r="X9" s="260"/>
      <c r="Y9" s="276"/>
      <c r="Z9" s="192"/>
      <c r="AA9" s="192"/>
      <c r="AB9" s="192"/>
      <c r="AC9" s="277"/>
    </row>
    <row r="10" spans="1:31" s="78" customFormat="1" ht="20.25" customHeight="1">
      <c r="A10" s="307"/>
      <c r="B10" s="311"/>
      <c r="C10" s="312"/>
      <c r="D10" s="328"/>
      <c r="E10" s="329"/>
      <c r="F10" s="329"/>
      <c r="G10" s="329"/>
      <c r="H10" s="329"/>
      <c r="I10" s="329"/>
      <c r="J10" s="281" t="str">
        <f>IF(ISBLANK(J9),"",VLOOKUP(J9,ばい煙発生施設リスト!$B$2:$E$35,4,0))</f>
        <v>令別表第１第１項</v>
      </c>
      <c r="K10" s="282"/>
      <c r="L10" s="282"/>
      <c r="M10" s="282"/>
      <c r="N10" s="282"/>
      <c r="O10" s="282"/>
      <c r="P10" s="282"/>
      <c r="Q10" s="282"/>
      <c r="R10" s="282"/>
      <c r="S10" s="282"/>
      <c r="T10" s="282"/>
      <c r="U10" s="283"/>
      <c r="V10" s="259"/>
      <c r="W10" s="260"/>
      <c r="X10" s="260"/>
      <c r="Y10" s="276"/>
      <c r="Z10" s="192"/>
      <c r="AA10" s="192"/>
      <c r="AB10" s="192"/>
      <c r="AC10" s="277"/>
      <c r="AE10" s="89"/>
    </row>
    <row r="11" spans="1:31" ht="90.75" customHeight="1">
      <c r="A11" s="231"/>
      <c r="B11" s="311"/>
      <c r="C11" s="312"/>
      <c r="D11" s="330"/>
      <c r="E11" s="331"/>
      <c r="F11" s="331"/>
      <c r="G11" s="331"/>
      <c r="H11" s="331"/>
      <c r="I11" s="331"/>
      <c r="J11" s="323" t="s">
        <v>128</v>
      </c>
      <c r="K11" s="324"/>
      <c r="L11" s="324"/>
      <c r="M11" s="324"/>
      <c r="N11" s="324"/>
      <c r="O11" s="324"/>
      <c r="P11" s="324"/>
      <c r="Q11" s="324"/>
      <c r="R11" s="324"/>
      <c r="S11" s="324"/>
      <c r="T11" s="324"/>
      <c r="U11" s="325"/>
      <c r="V11" s="248"/>
      <c r="W11" s="248"/>
      <c r="X11" s="248"/>
      <c r="Y11" s="278"/>
      <c r="Z11" s="279"/>
      <c r="AA11" s="279"/>
      <c r="AB11" s="279"/>
      <c r="AC11" s="280"/>
    </row>
    <row r="12" spans="1:31" ht="20.25" customHeight="1">
      <c r="A12" s="231"/>
      <c r="B12" s="311"/>
      <c r="C12" s="312"/>
      <c r="D12" s="318" t="s">
        <v>58</v>
      </c>
      <c r="E12" s="319"/>
      <c r="F12" s="319"/>
      <c r="G12" s="319"/>
      <c r="H12" s="319"/>
      <c r="I12" s="319"/>
      <c r="J12" s="319"/>
      <c r="K12" s="319"/>
      <c r="L12" s="319"/>
      <c r="M12" s="319"/>
      <c r="N12" s="319"/>
      <c r="O12" s="319"/>
      <c r="P12" s="319"/>
      <c r="Q12" s="319"/>
      <c r="R12" s="319"/>
      <c r="S12" s="319"/>
      <c r="T12" s="319"/>
      <c r="U12" s="320"/>
      <c r="V12" s="247" t="s">
        <v>74</v>
      </c>
      <c r="W12" s="248"/>
      <c r="X12" s="248"/>
      <c r="Y12" s="263"/>
      <c r="Z12" s="264"/>
      <c r="AA12" s="264"/>
      <c r="AB12" s="264"/>
      <c r="AC12" s="265"/>
    </row>
    <row r="13" spans="1:31" ht="20.25" customHeight="1">
      <c r="A13" s="231"/>
      <c r="B13" s="311"/>
      <c r="C13" s="312"/>
      <c r="D13" s="261" t="s">
        <v>59</v>
      </c>
      <c r="E13" s="262"/>
      <c r="F13" s="262"/>
      <c r="G13" s="262"/>
      <c r="H13" s="262"/>
      <c r="I13" s="262"/>
      <c r="J13" s="262"/>
      <c r="K13" s="262"/>
      <c r="L13" s="262"/>
      <c r="M13" s="262"/>
      <c r="N13" s="262"/>
      <c r="O13" s="262"/>
      <c r="P13" s="262"/>
      <c r="Q13" s="262"/>
      <c r="R13" s="262"/>
      <c r="S13" s="262"/>
      <c r="T13" s="262"/>
      <c r="U13" s="262"/>
      <c r="V13" s="247" t="s">
        <v>74</v>
      </c>
      <c r="W13" s="248"/>
      <c r="X13" s="248"/>
      <c r="Y13" s="263"/>
      <c r="Z13" s="264"/>
      <c r="AA13" s="264"/>
      <c r="AB13" s="264"/>
      <c r="AC13" s="265"/>
    </row>
    <row r="14" spans="1:31" ht="20.25" customHeight="1">
      <c r="A14" s="231"/>
      <c r="B14" s="313"/>
      <c r="C14" s="314"/>
      <c r="D14" s="261" t="s">
        <v>60</v>
      </c>
      <c r="E14" s="262"/>
      <c r="F14" s="262"/>
      <c r="G14" s="262"/>
      <c r="H14" s="262"/>
      <c r="I14" s="262"/>
      <c r="J14" s="262"/>
      <c r="K14" s="262"/>
      <c r="L14" s="262"/>
      <c r="M14" s="262"/>
      <c r="N14" s="262"/>
      <c r="O14" s="262"/>
      <c r="P14" s="262"/>
      <c r="Q14" s="262"/>
      <c r="R14" s="262"/>
      <c r="S14" s="262"/>
      <c r="T14" s="262"/>
      <c r="U14" s="262"/>
      <c r="V14" s="247" t="s">
        <v>74</v>
      </c>
      <c r="W14" s="248"/>
      <c r="X14" s="248"/>
      <c r="Y14" s="224"/>
      <c r="Z14" s="225"/>
      <c r="AA14" s="225"/>
      <c r="AB14" s="225"/>
      <c r="AC14" s="226"/>
    </row>
    <row r="15" spans="1:31" ht="20.25" customHeight="1">
      <c r="A15" s="231"/>
      <c r="B15" s="311" t="s">
        <v>61</v>
      </c>
      <c r="C15" s="312"/>
      <c r="D15" s="321" t="s">
        <v>62</v>
      </c>
      <c r="E15" s="317"/>
      <c r="F15" s="317"/>
      <c r="G15" s="317"/>
      <c r="H15" s="317"/>
      <c r="I15" s="317"/>
      <c r="J15" s="317"/>
      <c r="K15" s="317"/>
      <c r="L15" s="317"/>
      <c r="M15" s="317"/>
      <c r="N15" s="317"/>
      <c r="O15" s="317"/>
      <c r="P15" s="317"/>
      <c r="Q15" s="317"/>
      <c r="R15" s="317"/>
      <c r="S15" s="317"/>
      <c r="T15" s="317"/>
      <c r="U15" s="317"/>
      <c r="V15" s="206" t="s">
        <v>73</v>
      </c>
      <c r="W15" s="207"/>
      <c r="X15" s="322"/>
      <c r="Y15" s="266"/>
      <c r="Z15" s="267"/>
      <c r="AA15" s="267"/>
      <c r="AB15" s="267"/>
      <c r="AC15" s="268"/>
    </row>
    <row r="16" spans="1:31" ht="20.25" customHeight="1">
      <c r="A16" s="231"/>
      <c r="B16" s="311"/>
      <c r="C16" s="312"/>
      <c r="D16" s="284" t="s">
        <v>63</v>
      </c>
      <c r="E16" s="285"/>
      <c r="F16" s="285"/>
      <c r="G16" s="285"/>
      <c r="H16" s="285"/>
      <c r="I16" s="285"/>
      <c r="J16" s="285"/>
      <c r="K16" s="285"/>
      <c r="L16" s="285"/>
      <c r="M16" s="285"/>
      <c r="N16" s="285"/>
      <c r="O16" s="285"/>
      <c r="P16" s="285"/>
      <c r="Q16" s="285"/>
      <c r="R16" s="285"/>
      <c r="S16" s="285"/>
      <c r="T16" s="285"/>
      <c r="U16" s="285"/>
      <c r="V16" s="237" t="s">
        <v>73</v>
      </c>
      <c r="W16" s="238"/>
      <c r="X16" s="239"/>
      <c r="Y16" s="263"/>
      <c r="Z16" s="264"/>
      <c r="AA16" s="264"/>
      <c r="AB16" s="264"/>
      <c r="AC16" s="265"/>
    </row>
    <row r="17" spans="1:29" ht="20.25" customHeight="1">
      <c r="A17" s="231"/>
      <c r="B17" s="311"/>
      <c r="C17" s="312"/>
      <c r="D17" s="284" t="s">
        <v>261</v>
      </c>
      <c r="E17" s="285"/>
      <c r="F17" s="285"/>
      <c r="G17" s="285"/>
      <c r="H17" s="285"/>
      <c r="I17" s="285"/>
      <c r="J17" s="285"/>
      <c r="K17" s="285"/>
      <c r="L17" s="285"/>
      <c r="M17" s="285"/>
      <c r="N17" s="285"/>
      <c r="O17" s="285"/>
      <c r="P17" s="285"/>
      <c r="Q17" s="285"/>
      <c r="R17" s="285"/>
      <c r="S17" s="285"/>
      <c r="T17" s="285"/>
      <c r="U17" s="285"/>
      <c r="V17" s="237" t="s">
        <v>73</v>
      </c>
      <c r="W17" s="238"/>
      <c r="X17" s="239"/>
      <c r="Y17" s="263"/>
      <c r="Z17" s="264"/>
      <c r="AA17" s="264"/>
      <c r="AB17" s="264"/>
      <c r="AC17" s="265"/>
    </row>
    <row r="18" spans="1:29" ht="20.25" customHeight="1">
      <c r="A18" s="231"/>
      <c r="B18" s="311"/>
      <c r="C18" s="312"/>
      <c r="D18" s="284" t="s">
        <v>64</v>
      </c>
      <c r="E18" s="285"/>
      <c r="F18" s="285"/>
      <c r="G18" s="285"/>
      <c r="H18" s="285"/>
      <c r="I18" s="285"/>
      <c r="J18" s="285"/>
      <c r="K18" s="285"/>
      <c r="L18" s="285"/>
      <c r="M18" s="285"/>
      <c r="N18" s="285"/>
      <c r="O18" s="285"/>
      <c r="P18" s="285"/>
      <c r="Q18" s="285"/>
      <c r="R18" s="285"/>
      <c r="S18" s="285"/>
      <c r="T18" s="285"/>
      <c r="U18" s="285"/>
      <c r="V18" s="237" t="s">
        <v>73</v>
      </c>
      <c r="W18" s="238"/>
      <c r="X18" s="239"/>
      <c r="Y18" s="263"/>
      <c r="Z18" s="264"/>
      <c r="AA18" s="264"/>
      <c r="AB18" s="264"/>
      <c r="AC18" s="265"/>
    </row>
    <row r="19" spans="1:29" ht="20.25" customHeight="1">
      <c r="A19" s="231"/>
      <c r="B19" s="311"/>
      <c r="C19" s="312"/>
      <c r="D19" s="284" t="s">
        <v>262</v>
      </c>
      <c r="E19" s="285"/>
      <c r="F19" s="285"/>
      <c r="G19" s="285"/>
      <c r="H19" s="285"/>
      <c r="I19" s="285"/>
      <c r="J19" s="285"/>
      <c r="K19" s="285"/>
      <c r="L19" s="285"/>
      <c r="M19" s="285"/>
      <c r="N19" s="285"/>
      <c r="O19" s="285"/>
      <c r="P19" s="285"/>
      <c r="Q19" s="285"/>
      <c r="R19" s="285"/>
      <c r="S19" s="285"/>
      <c r="T19" s="285"/>
      <c r="U19" s="285"/>
      <c r="V19" s="237" t="s">
        <v>73</v>
      </c>
      <c r="W19" s="238"/>
      <c r="X19" s="239"/>
      <c r="Y19" s="263"/>
      <c r="Z19" s="264"/>
      <c r="AA19" s="264"/>
      <c r="AB19" s="264"/>
      <c r="AC19" s="265"/>
    </row>
    <row r="20" spans="1:29" ht="20.25" customHeight="1">
      <c r="A20" s="231"/>
      <c r="B20" s="311"/>
      <c r="C20" s="312"/>
      <c r="D20" s="284" t="s">
        <v>65</v>
      </c>
      <c r="E20" s="285"/>
      <c r="F20" s="285"/>
      <c r="G20" s="285"/>
      <c r="H20" s="285"/>
      <c r="I20" s="285"/>
      <c r="J20" s="285"/>
      <c r="K20" s="285"/>
      <c r="L20" s="285"/>
      <c r="M20" s="285"/>
      <c r="N20" s="285"/>
      <c r="O20" s="285"/>
      <c r="P20" s="285"/>
      <c r="Q20" s="285"/>
      <c r="R20" s="285"/>
      <c r="S20" s="285"/>
      <c r="T20" s="285"/>
      <c r="U20" s="285"/>
      <c r="V20" s="237" t="s">
        <v>73</v>
      </c>
      <c r="W20" s="238"/>
      <c r="X20" s="239"/>
      <c r="Y20" s="263"/>
      <c r="Z20" s="264"/>
      <c r="AA20" s="264"/>
      <c r="AB20" s="264"/>
      <c r="AC20" s="265"/>
    </row>
    <row r="21" spans="1:29" ht="20.25" customHeight="1">
      <c r="A21" s="231"/>
      <c r="B21" s="311"/>
      <c r="C21" s="312"/>
      <c r="D21" s="284" t="s">
        <v>134</v>
      </c>
      <c r="E21" s="285"/>
      <c r="F21" s="285"/>
      <c r="G21" s="285"/>
      <c r="H21" s="285"/>
      <c r="I21" s="285"/>
      <c r="J21" s="285"/>
      <c r="K21" s="285"/>
      <c r="L21" s="285"/>
      <c r="M21" s="285"/>
      <c r="N21" s="285"/>
      <c r="O21" s="285"/>
      <c r="P21" s="285"/>
      <c r="Q21" s="285"/>
      <c r="R21" s="285"/>
      <c r="S21" s="285"/>
      <c r="T21" s="285"/>
      <c r="U21" s="285"/>
      <c r="V21" s="237" t="s">
        <v>73</v>
      </c>
      <c r="W21" s="238"/>
      <c r="X21" s="239"/>
      <c r="Y21" s="263"/>
      <c r="Z21" s="264"/>
      <c r="AA21" s="264"/>
      <c r="AB21" s="264"/>
      <c r="AC21" s="265"/>
    </row>
    <row r="22" spans="1:29" s="90" customFormat="1" ht="20.25" customHeight="1">
      <c r="A22" s="231"/>
      <c r="B22" s="311"/>
      <c r="C22" s="312"/>
      <c r="D22" s="244" t="s">
        <v>263</v>
      </c>
      <c r="E22" s="245"/>
      <c r="F22" s="245"/>
      <c r="G22" s="245"/>
      <c r="H22" s="245"/>
      <c r="I22" s="245"/>
      <c r="J22" s="245"/>
      <c r="K22" s="245"/>
      <c r="L22" s="245"/>
      <c r="M22" s="245"/>
      <c r="N22" s="245"/>
      <c r="O22" s="245"/>
      <c r="P22" s="245"/>
      <c r="Q22" s="245"/>
      <c r="R22" s="245"/>
      <c r="S22" s="245"/>
      <c r="T22" s="245"/>
      <c r="U22" s="246"/>
      <c r="V22" s="237" t="s">
        <v>73</v>
      </c>
      <c r="W22" s="238"/>
      <c r="X22" s="239"/>
      <c r="Y22" s="263"/>
      <c r="Z22" s="264"/>
      <c r="AA22" s="264"/>
      <c r="AB22" s="264"/>
      <c r="AC22" s="265"/>
    </row>
    <row r="23" spans="1:29" ht="20.25" customHeight="1">
      <c r="A23" s="231"/>
      <c r="B23" s="311"/>
      <c r="C23" s="312"/>
      <c r="D23" s="240" t="s">
        <v>66</v>
      </c>
      <c r="E23" s="241"/>
      <c r="F23" s="241"/>
      <c r="G23" s="241"/>
      <c r="H23" s="241"/>
      <c r="I23" s="241"/>
      <c r="J23" s="241"/>
      <c r="K23" s="241"/>
      <c r="L23" s="241"/>
      <c r="M23" s="241"/>
      <c r="N23" s="241"/>
      <c r="O23" s="241"/>
      <c r="P23" s="241"/>
      <c r="Q23" s="241"/>
      <c r="R23" s="241"/>
      <c r="S23" s="241"/>
      <c r="T23" s="241"/>
      <c r="U23" s="241"/>
      <c r="V23" s="237" t="s">
        <v>73</v>
      </c>
      <c r="W23" s="238"/>
      <c r="X23" s="239"/>
      <c r="Y23" s="263"/>
      <c r="Z23" s="264"/>
      <c r="AA23" s="264"/>
      <c r="AB23" s="264"/>
      <c r="AC23" s="265"/>
    </row>
    <row r="24" spans="1:29" ht="20.25" customHeight="1">
      <c r="A24" s="308"/>
      <c r="B24" s="313"/>
      <c r="C24" s="314"/>
      <c r="D24" s="242" t="s">
        <v>67</v>
      </c>
      <c r="E24" s="243"/>
      <c r="F24" s="243"/>
      <c r="G24" s="243"/>
      <c r="H24" s="243"/>
      <c r="I24" s="243"/>
      <c r="J24" s="243"/>
      <c r="K24" s="243"/>
      <c r="L24" s="243"/>
      <c r="M24" s="243"/>
      <c r="N24" s="243"/>
      <c r="O24" s="243"/>
      <c r="P24" s="243"/>
      <c r="Q24" s="243"/>
      <c r="R24" s="243"/>
      <c r="S24" s="243"/>
      <c r="T24" s="243"/>
      <c r="U24" s="243"/>
      <c r="V24" s="237" t="s">
        <v>73</v>
      </c>
      <c r="W24" s="238"/>
      <c r="X24" s="239"/>
      <c r="Y24" s="332"/>
      <c r="Z24" s="333"/>
      <c r="AA24" s="333"/>
      <c r="AB24" s="333"/>
      <c r="AC24" s="334"/>
    </row>
    <row r="25" spans="1:29" ht="25.5" customHeight="1">
      <c r="A25" s="230" t="s">
        <v>68</v>
      </c>
      <c r="B25" s="232" t="s">
        <v>116</v>
      </c>
      <c r="C25" s="113" t="s">
        <v>111</v>
      </c>
      <c r="D25" s="112" t="s">
        <v>112</v>
      </c>
      <c r="E25" s="112"/>
      <c r="F25" s="112"/>
      <c r="G25" s="112"/>
      <c r="H25" s="112"/>
      <c r="I25" s="119">
        <f>'計算式 (1)'!H8</f>
        <v>0</v>
      </c>
      <c r="J25" s="119"/>
      <c r="K25" s="255"/>
      <c r="L25" s="113" t="s">
        <v>3</v>
      </c>
      <c r="M25" s="112" t="s">
        <v>112</v>
      </c>
      <c r="N25" s="112"/>
      <c r="O25" s="112"/>
      <c r="P25" s="112"/>
      <c r="Q25" s="112"/>
      <c r="R25" s="119" t="e">
        <f>'計算式 (1)'!Q8</f>
        <v>#DIV/0!</v>
      </c>
      <c r="S25" s="119"/>
      <c r="T25" s="119"/>
      <c r="U25" s="204" t="s">
        <v>4</v>
      </c>
      <c r="V25" s="206" t="s">
        <v>74</v>
      </c>
      <c r="W25" s="207"/>
      <c r="X25" s="207"/>
      <c r="Y25" s="227"/>
      <c r="Z25" s="228"/>
      <c r="AA25" s="228"/>
      <c r="AB25" s="228"/>
      <c r="AC25" s="229"/>
    </row>
    <row r="26" spans="1:29" ht="25.5" customHeight="1">
      <c r="A26" s="231"/>
      <c r="B26" s="233"/>
      <c r="C26" s="114"/>
      <c r="D26" s="125" t="s">
        <v>113</v>
      </c>
      <c r="E26" s="125"/>
      <c r="F26" s="125"/>
      <c r="G26" s="125"/>
      <c r="H26" s="125"/>
      <c r="I26" s="256">
        <f>'計算式 (1)'!H9</f>
        <v>0</v>
      </c>
      <c r="J26" s="256"/>
      <c r="K26" s="257"/>
      <c r="L26" s="114"/>
      <c r="M26" s="258" t="s">
        <v>117</v>
      </c>
      <c r="N26" s="125"/>
      <c r="O26" s="125"/>
      <c r="P26" s="125"/>
      <c r="Q26" s="125"/>
      <c r="R26" s="338" t="s">
        <v>125</v>
      </c>
      <c r="S26" s="339"/>
      <c r="T26" s="339"/>
      <c r="U26" s="204"/>
      <c r="V26" s="247" t="s">
        <v>74</v>
      </c>
      <c r="W26" s="248"/>
      <c r="X26" s="248"/>
      <c r="Y26" s="335"/>
      <c r="Z26" s="336"/>
      <c r="AA26" s="336"/>
      <c r="AB26" s="336"/>
      <c r="AC26" s="337"/>
    </row>
    <row r="27" spans="1:29" ht="15.75" customHeight="1">
      <c r="A27" s="231"/>
      <c r="B27" s="233"/>
      <c r="C27" s="114"/>
      <c r="D27" s="132" t="s">
        <v>114</v>
      </c>
      <c r="E27" s="133"/>
      <c r="F27" s="133"/>
      <c r="G27" s="133"/>
      <c r="H27" s="134"/>
      <c r="I27" s="249">
        <f>'計算式 (1)'!H10</f>
        <v>0</v>
      </c>
      <c r="J27" s="250"/>
      <c r="K27" s="251"/>
      <c r="L27" s="114"/>
      <c r="M27" s="208" t="s">
        <v>127</v>
      </c>
      <c r="N27" s="133"/>
      <c r="O27" s="133"/>
      <c r="P27" s="133"/>
      <c r="Q27" s="134"/>
      <c r="R27" s="209" t="s">
        <v>126</v>
      </c>
      <c r="S27" s="210"/>
      <c r="T27" s="211"/>
      <c r="U27" s="204"/>
      <c r="V27" s="215" t="s">
        <v>74</v>
      </c>
      <c r="W27" s="216"/>
      <c r="X27" s="217"/>
      <c r="Y27" s="263"/>
      <c r="Z27" s="264"/>
      <c r="AA27" s="264"/>
      <c r="AB27" s="264"/>
      <c r="AC27" s="265"/>
    </row>
    <row r="28" spans="1:29" s="70" customFormat="1" ht="15.75" customHeight="1">
      <c r="A28" s="231"/>
      <c r="B28" s="233"/>
      <c r="C28" s="114"/>
      <c r="D28" s="135"/>
      <c r="E28" s="136"/>
      <c r="F28" s="136"/>
      <c r="G28" s="136"/>
      <c r="H28" s="137"/>
      <c r="I28" s="252"/>
      <c r="J28" s="253"/>
      <c r="K28" s="254"/>
      <c r="L28" s="114"/>
      <c r="M28" s="135"/>
      <c r="N28" s="136"/>
      <c r="O28" s="136"/>
      <c r="P28" s="136"/>
      <c r="Q28" s="137"/>
      <c r="R28" s="212"/>
      <c r="S28" s="213"/>
      <c r="T28" s="214"/>
      <c r="U28" s="204"/>
      <c r="V28" s="218"/>
      <c r="W28" s="219"/>
      <c r="X28" s="220"/>
      <c r="Y28" s="74"/>
      <c r="Z28" s="75"/>
      <c r="AA28" s="75"/>
      <c r="AB28" s="75"/>
      <c r="AC28" s="76"/>
    </row>
    <row r="29" spans="1:29" ht="17.100000000000001" customHeight="1">
      <c r="A29" s="231"/>
      <c r="B29" s="233"/>
      <c r="C29" s="114"/>
      <c r="D29" s="125" t="s">
        <v>80</v>
      </c>
      <c r="E29" s="125"/>
      <c r="F29" s="125"/>
      <c r="G29" s="125"/>
      <c r="H29" s="125"/>
      <c r="I29" s="195"/>
      <c r="J29" s="196"/>
      <c r="K29" s="197"/>
      <c r="L29" s="114"/>
      <c r="M29" s="125" t="s">
        <v>80</v>
      </c>
      <c r="N29" s="125"/>
      <c r="O29" s="125"/>
      <c r="P29" s="125"/>
      <c r="Q29" s="125"/>
      <c r="R29" s="195"/>
      <c r="S29" s="196"/>
      <c r="T29" s="197"/>
      <c r="U29" s="204"/>
      <c r="V29" s="201" t="s">
        <v>75</v>
      </c>
      <c r="W29" s="202"/>
      <c r="X29" s="202"/>
      <c r="Y29" s="221"/>
      <c r="Z29" s="222"/>
      <c r="AA29" s="222"/>
      <c r="AB29" s="222"/>
      <c r="AC29" s="223"/>
    </row>
    <row r="30" spans="1:29" ht="17.100000000000001" customHeight="1">
      <c r="A30" s="231"/>
      <c r="B30" s="233"/>
      <c r="C30" s="114"/>
      <c r="D30" s="132" t="s">
        <v>5</v>
      </c>
      <c r="E30" s="134"/>
      <c r="F30" s="234"/>
      <c r="G30" s="235"/>
      <c r="H30" s="236"/>
      <c r="I30" s="198"/>
      <c r="J30" s="199"/>
      <c r="K30" s="200"/>
      <c r="L30" s="114"/>
      <c r="M30" s="132" t="s">
        <v>5</v>
      </c>
      <c r="N30" s="134"/>
      <c r="O30" s="234"/>
      <c r="P30" s="235"/>
      <c r="Q30" s="236"/>
      <c r="R30" s="198"/>
      <c r="S30" s="199"/>
      <c r="T30" s="200"/>
      <c r="U30" s="205"/>
      <c r="V30" s="203"/>
      <c r="W30" s="203"/>
      <c r="X30" s="203"/>
      <c r="Y30" s="224"/>
      <c r="Z30" s="225"/>
      <c r="AA30" s="225"/>
      <c r="AB30" s="225"/>
      <c r="AC30" s="226"/>
    </row>
    <row r="31" spans="1:29" ht="17.100000000000001" customHeight="1">
      <c r="A31" s="44" t="s">
        <v>69</v>
      </c>
      <c r="B31" s="45"/>
      <c r="C31" s="46"/>
      <c r="D31" s="14"/>
      <c r="E31" s="14"/>
      <c r="F31" s="43"/>
      <c r="G31" s="43"/>
      <c r="H31" s="43"/>
      <c r="I31" s="13"/>
      <c r="J31" s="13"/>
      <c r="K31" s="13"/>
      <c r="L31" s="46"/>
      <c r="M31" s="14"/>
      <c r="N31" s="14"/>
      <c r="O31" s="43"/>
      <c r="P31" s="43"/>
      <c r="Q31" s="43"/>
      <c r="R31" s="13"/>
      <c r="S31" s="13"/>
      <c r="T31" s="13"/>
      <c r="U31" s="47"/>
      <c r="V31" s="35"/>
      <c r="W31" s="35"/>
      <c r="X31" s="35"/>
      <c r="Y31" s="48"/>
      <c r="Z31" s="48"/>
      <c r="AA31" s="48"/>
      <c r="AB31" s="35"/>
      <c r="AC31" s="36"/>
    </row>
    <row r="32" spans="1:29" s="12" customFormat="1" ht="17.100000000000001" customHeight="1">
      <c r="A32" s="49"/>
      <c r="B32" s="50"/>
      <c r="C32" s="191" t="s">
        <v>120</v>
      </c>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51"/>
      <c r="AB32" s="52"/>
      <c r="AC32" s="53"/>
    </row>
    <row r="33" spans="1:29" ht="17.100000000000001" customHeight="1">
      <c r="A33" s="49"/>
      <c r="B33" s="50"/>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54"/>
      <c r="AB33" s="20"/>
      <c r="AC33" s="38"/>
    </row>
    <row r="34" spans="1:29" ht="17.100000000000001" customHeight="1">
      <c r="A34" s="49"/>
      <c r="B34" s="50"/>
      <c r="C34" s="17"/>
      <c r="D34" s="18"/>
      <c r="E34" s="18"/>
      <c r="F34" s="22"/>
      <c r="G34" s="22"/>
      <c r="H34" s="22"/>
      <c r="I34" s="19"/>
      <c r="J34" s="19"/>
      <c r="K34" s="19"/>
      <c r="L34" s="17"/>
      <c r="M34" s="18"/>
      <c r="N34" s="18"/>
      <c r="O34" s="22"/>
      <c r="P34" s="22"/>
      <c r="Q34" s="22"/>
      <c r="R34" s="19"/>
      <c r="S34" s="19"/>
      <c r="T34" s="193" t="s">
        <v>115</v>
      </c>
      <c r="U34" s="193"/>
      <c r="V34" s="193"/>
      <c r="W34" s="193"/>
      <c r="X34" s="61"/>
      <c r="Y34" s="20"/>
      <c r="Z34" s="20"/>
      <c r="AA34" s="54"/>
      <c r="AB34" s="20"/>
      <c r="AC34" s="38"/>
    </row>
    <row r="35" spans="1:29" ht="17.100000000000001" customHeight="1">
      <c r="A35" s="55"/>
      <c r="B35" s="56"/>
      <c r="C35" s="57"/>
      <c r="D35" s="16"/>
      <c r="E35" s="16"/>
      <c r="F35" s="58"/>
      <c r="G35" s="58"/>
      <c r="H35" s="58"/>
      <c r="I35" s="15"/>
      <c r="J35" s="15"/>
      <c r="K35" s="15"/>
      <c r="L35" s="57"/>
      <c r="M35" s="16"/>
      <c r="N35" s="16"/>
      <c r="O35" s="58"/>
      <c r="P35" s="58"/>
      <c r="Q35" s="194"/>
      <c r="R35" s="194"/>
      <c r="S35" s="194"/>
      <c r="T35" s="194"/>
      <c r="U35" s="194"/>
      <c r="V35" s="194"/>
      <c r="W35" s="194"/>
      <c r="X35" s="194"/>
      <c r="Y35" s="194"/>
      <c r="Z35" s="194"/>
      <c r="AA35" s="59"/>
      <c r="AB35" s="30"/>
      <c r="AC35" s="41"/>
    </row>
  </sheetData>
  <mergeCells count="100">
    <mergeCell ref="V14:X14"/>
    <mergeCell ref="D21:U21"/>
    <mergeCell ref="V21:X21"/>
    <mergeCell ref="Y22:AC22"/>
    <mergeCell ref="Y27:AC27"/>
    <mergeCell ref="Y14:AC14"/>
    <mergeCell ref="Y20:AC20"/>
    <mergeCell ref="Y21:AC21"/>
    <mergeCell ref="Y23:AC23"/>
    <mergeCell ref="Y24:AC24"/>
    <mergeCell ref="Y26:AC26"/>
    <mergeCell ref="Y17:AC17"/>
    <mergeCell ref="Y18:AC18"/>
    <mergeCell ref="R26:T26"/>
    <mergeCell ref="A8:A24"/>
    <mergeCell ref="B8:C14"/>
    <mergeCell ref="D8:U8"/>
    <mergeCell ref="D12:U12"/>
    <mergeCell ref="V12:X12"/>
    <mergeCell ref="B15:C24"/>
    <mergeCell ref="D15:U15"/>
    <mergeCell ref="V15:X15"/>
    <mergeCell ref="D17:U17"/>
    <mergeCell ref="J11:U11"/>
    <mergeCell ref="D19:U19"/>
    <mergeCell ref="V19:X19"/>
    <mergeCell ref="V17:X17"/>
    <mergeCell ref="D18:U18"/>
    <mergeCell ref="D9:I11"/>
    <mergeCell ref="D20:U20"/>
    <mergeCell ref="A1:AA1"/>
    <mergeCell ref="A5:F5"/>
    <mergeCell ref="G5:X5"/>
    <mergeCell ref="A6:F6"/>
    <mergeCell ref="G6:X6"/>
    <mergeCell ref="A3:F3"/>
    <mergeCell ref="G3:P3"/>
    <mergeCell ref="A4:F4"/>
    <mergeCell ref="G4:X4"/>
    <mergeCell ref="A7:F7"/>
    <mergeCell ref="G7:N7"/>
    <mergeCell ref="O7:Q7"/>
    <mergeCell ref="R7:X7"/>
    <mergeCell ref="Q3:AC3"/>
    <mergeCell ref="V8:X11"/>
    <mergeCell ref="D13:U13"/>
    <mergeCell ref="Y19:AC19"/>
    <mergeCell ref="Y15:AC15"/>
    <mergeCell ref="Y16:AC16"/>
    <mergeCell ref="S9:U9"/>
    <mergeCell ref="J9:R9"/>
    <mergeCell ref="Y8:AC11"/>
    <mergeCell ref="Y12:AC12"/>
    <mergeCell ref="Y13:AC13"/>
    <mergeCell ref="J10:U10"/>
    <mergeCell ref="V13:X13"/>
    <mergeCell ref="D16:U16"/>
    <mergeCell ref="V16:X16"/>
    <mergeCell ref="V18:X18"/>
    <mergeCell ref="D14:U14"/>
    <mergeCell ref="O30:Q30"/>
    <mergeCell ref="V20:X20"/>
    <mergeCell ref="V24:X24"/>
    <mergeCell ref="D23:U23"/>
    <mergeCell ref="V23:X23"/>
    <mergeCell ref="D24:U24"/>
    <mergeCell ref="D22:U22"/>
    <mergeCell ref="V22:X22"/>
    <mergeCell ref="V26:X26"/>
    <mergeCell ref="I27:K28"/>
    <mergeCell ref="I25:K25"/>
    <mergeCell ref="L25:L30"/>
    <mergeCell ref="M25:Q25"/>
    <mergeCell ref="R25:T25"/>
    <mergeCell ref="I26:K26"/>
    <mergeCell ref="M26:Q26"/>
    <mergeCell ref="A25:A30"/>
    <mergeCell ref="B25:B30"/>
    <mergeCell ref="C25:C30"/>
    <mergeCell ref="D25:H25"/>
    <mergeCell ref="D30:E30"/>
    <mergeCell ref="F30:H30"/>
    <mergeCell ref="D26:H26"/>
    <mergeCell ref="D27:H28"/>
    <mergeCell ref="C32:Z33"/>
    <mergeCell ref="T34:W34"/>
    <mergeCell ref="Q35:Z35"/>
    <mergeCell ref="D29:H29"/>
    <mergeCell ref="I29:K30"/>
    <mergeCell ref="M29:Q29"/>
    <mergeCell ref="R29:T30"/>
    <mergeCell ref="V29:X30"/>
    <mergeCell ref="M30:N30"/>
    <mergeCell ref="U25:U30"/>
    <mergeCell ref="V25:X25"/>
    <mergeCell ref="M27:Q28"/>
    <mergeCell ref="R27:T28"/>
    <mergeCell ref="V27:X28"/>
    <mergeCell ref="Y29:AC30"/>
    <mergeCell ref="Y25:AC25"/>
  </mergeCells>
  <phoneticPr fontId="2"/>
  <pageMargins left="0.78700000000000003" right="0.47" top="0.62" bottom="0.98399999999999999" header="0.51200000000000001" footer="0.51200000000000001"/>
  <pageSetup paperSize="9" scale="105"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ばい煙発生施設リスト!$B$2:$B$35</xm:f>
          </x14:formula1>
          <xm:sqref>J9:R9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tabSelected="1" view="pageBreakPreview" zoomScaleNormal="100" zoomScaleSheetLayoutView="100" workbookViewId="0">
      <selection activeCell="E2" sqref="E2"/>
    </sheetView>
  </sheetViews>
  <sheetFormatPr defaultRowHeight="13.5"/>
  <cols>
    <col min="1" max="1" width="4.125" style="80" bestFit="1" customWidth="1"/>
    <col min="2" max="2" width="22.875" style="80" customWidth="1"/>
    <col min="3" max="3" width="39.25" style="80" customWidth="1"/>
    <col min="4" max="4" width="43.875" style="80" customWidth="1"/>
    <col min="5" max="5" width="18.75" customWidth="1"/>
  </cols>
  <sheetData>
    <row r="1" spans="1:5" s="88" customFormat="1" ht="32.25" customHeight="1">
      <c r="A1" s="87" t="s">
        <v>150</v>
      </c>
      <c r="B1" s="87" t="s">
        <v>151</v>
      </c>
      <c r="C1" s="87" t="s">
        <v>153</v>
      </c>
      <c r="D1" s="87" t="s">
        <v>152</v>
      </c>
      <c r="E1" s="87" t="s">
        <v>264</v>
      </c>
    </row>
    <row r="2" spans="1:5" ht="24">
      <c r="A2" s="82">
        <v>1</v>
      </c>
      <c r="B2" s="83" t="s">
        <v>116</v>
      </c>
      <c r="C2" s="83" t="s">
        <v>174</v>
      </c>
      <c r="D2" s="83" t="s">
        <v>175</v>
      </c>
      <c r="E2" s="86" t="s">
        <v>225</v>
      </c>
    </row>
    <row r="3" spans="1:5" ht="24">
      <c r="A3" s="82">
        <v>2</v>
      </c>
      <c r="B3" s="83" t="s">
        <v>154</v>
      </c>
      <c r="C3" s="83" t="s">
        <v>176</v>
      </c>
      <c r="D3" s="83" t="s">
        <v>177</v>
      </c>
      <c r="E3" s="86" t="s">
        <v>226</v>
      </c>
    </row>
    <row r="4" spans="1:5" ht="26.25" customHeight="1">
      <c r="A4" s="82">
        <v>3</v>
      </c>
      <c r="B4" s="83" t="s">
        <v>155</v>
      </c>
      <c r="C4" s="83" t="s">
        <v>178</v>
      </c>
      <c r="D4" s="341" t="s">
        <v>179</v>
      </c>
      <c r="E4" s="86" t="s">
        <v>227</v>
      </c>
    </row>
    <row r="5" spans="1:5" ht="29.25" customHeight="1">
      <c r="A5" s="82">
        <v>4</v>
      </c>
      <c r="B5" s="83" t="s">
        <v>156</v>
      </c>
      <c r="C5" s="83" t="s">
        <v>180</v>
      </c>
      <c r="D5" s="341"/>
      <c r="E5" s="86" t="s">
        <v>228</v>
      </c>
    </row>
    <row r="6" spans="1:5">
      <c r="A6" s="82">
        <v>5</v>
      </c>
      <c r="B6" s="83" t="s">
        <v>136</v>
      </c>
      <c r="C6" s="83" t="s">
        <v>181</v>
      </c>
      <c r="D6" s="341" t="s">
        <v>182</v>
      </c>
      <c r="E6" s="86" t="s">
        <v>229</v>
      </c>
    </row>
    <row r="7" spans="1:5" ht="30.75" customHeight="1">
      <c r="A7" s="82">
        <v>6</v>
      </c>
      <c r="B7" s="83" t="s">
        <v>137</v>
      </c>
      <c r="C7" s="83" t="s">
        <v>183</v>
      </c>
      <c r="D7" s="341"/>
      <c r="E7" s="86" t="s">
        <v>230</v>
      </c>
    </row>
    <row r="8" spans="1:5" ht="24">
      <c r="A8" s="82">
        <v>7</v>
      </c>
      <c r="B8" s="83" t="s">
        <v>138</v>
      </c>
      <c r="C8" s="83" t="s">
        <v>184</v>
      </c>
      <c r="D8" s="341"/>
      <c r="E8" s="86" t="s">
        <v>231</v>
      </c>
    </row>
    <row r="9" spans="1:5" ht="24">
      <c r="A9" s="82">
        <v>8</v>
      </c>
      <c r="B9" s="83" t="s">
        <v>158</v>
      </c>
      <c r="C9" s="83" t="s">
        <v>185</v>
      </c>
      <c r="D9" s="83" t="s">
        <v>186</v>
      </c>
      <c r="E9" s="86" t="s">
        <v>232</v>
      </c>
    </row>
    <row r="10" spans="1:5" ht="24">
      <c r="A10" s="84" t="s">
        <v>157</v>
      </c>
      <c r="B10" s="83" t="s">
        <v>159</v>
      </c>
      <c r="C10" s="83" t="s">
        <v>187</v>
      </c>
      <c r="D10" s="83" t="s">
        <v>188</v>
      </c>
      <c r="E10" s="86" t="s">
        <v>258</v>
      </c>
    </row>
    <row r="11" spans="1:5">
      <c r="A11" s="82">
        <v>9</v>
      </c>
      <c r="B11" s="83" t="s">
        <v>139</v>
      </c>
      <c r="C11" s="83" t="s">
        <v>189</v>
      </c>
      <c r="D11" s="341" t="s">
        <v>190</v>
      </c>
      <c r="E11" s="86" t="s">
        <v>233</v>
      </c>
    </row>
    <row r="12" spans="1:5" ht="24">
      <c r="A12" s="82">
        <v>10</v>
      </c>
      <c r="B12" s="83" t="s">
        <v>140</v>
      </c>
      <c r="C12" s="83" t="s">
        <v>191</v>
      </c>
      <c r="D12" s="341"/>
      <c r="E12" s="86" t="s">
        <v>234</v>
      </c>
    </row>
    <row r="13" spans="1:5">
      <c r="A13" s="82">
        <v>11</v>
      </c>
      <c r="B13" s="83" t="s">
        <v>160</v>
      </c>
      <c r="C13" s="83"/>
      <c r="D13" s="341"/>
      <c r="E13" s="86" t="s">
        <v>235</v>
      </c>
    </row>
    <row r="14" spans="1:5" ht="24">
      <c r="A14" s="82">
        <v>12</v>
      </c>
      <c r="B14" s="83" t="s">
        <v>161</v>
      </c>
      <c r="C14" s="83" t="s">
        <v>192</v>
      </c>
      <c r="D14" s="83" t="s">
        <v>193</v>
      </c>
      <c r="E14" s="86" t="s">
        <v>236</v>
      </c>
    </row>
    <row r="15" spans="1:5">
      <c r="A15" s="82">
        <v>13</v>
      </c>
      <c r="B15" s="83" t="s">
        <v>141</v>
      </c>
      <c r="C15" s="83"/>
      <c r="D15" s="83" t="s">
        <v>194</v>
      </c>
      <c r="E15" s="86" t="s">
        <v>237</v>
      </c>
    </row>
    <row r="16" spans="1:5" ht="36">
      <c r="A16" s="82">
        <v>14</v>
      </c>
      <c r="B16" s="83" t="s">
        <v>162</v>
      </c>
      <c r="C16" s="83" t="s">
        <v>195</v>
      </c>
      <c r="D16" s="83" t="s">
        <v>196</v>
      </c>
      <c r="E16" s="86" t="s">
        <v>238</v>
      </c>
    </row>
    <row r="17" spans="1:5" ht="24">
      <c r="A17" s="82">
        <v>15</v>
      </c>
      <c r="B17" s="83" t="s">
        <v>163</v>
      </c>
      <c r="C17" s="83" t="s">
        <v>197</v>
      </c>
      <c r="D17" s="83" t="s">
        <v>198</v>
      </c>
      <c r="E17" s="86" t="s">
        <v>239</v>
      </c>
    </row>
    <row r="18" spans="1:5" ht="24">
      <c r="A18" s="82">
        <v>16</v>
      </c>
      <c r="B18" s="83" t="s">
        <v>142</v>
      </c>
      <c r="C18" s="83" t="s">
        <v>199</v>
      </c>
      <c r="D18" s="341" t="s">
        <v>200</v>
      </c>
      <c r="E18" s="86" t="s">
        <v>240</v>
      </c>
    </row>
    <row r="19" spans="1:5">
      <c r="A19" s="82">
        <v>17</v>
      </c>
      <c r="B19" s="83" t="s">
        <v>164</v>
      </c>
      <c r="C19" s="83" t="s">
        <v>201</v>
      </c>
      <c r="D19" s="341"/>
      <c r="E19" s="86" t="s">
        <v>241</v>
      </c>
    </row>
    <row r="20" spans="1:5" ht="24">
      <c r="A20" s="82">
        <v>18</v>
      </c>
      <c r="B20" s="83" t="s">
        <v>165</v>
      </c>
      <c r="C20" s="83" t="s">
        <v>202</v>
      </c>
      <c r="D20" s="83" t="s">
        <v>203</v>
      </c>
      <c r="E20" s="86" t="s">
        <v>242</v>
      </c>
    </row>
    <row r="21" spans="1:5" ht="36">
      <c r="A21" s="82">
        <v>19</v>
      </c>
      <c r="B21" s="83" t="s">
        <v>143</v>
      </c>
      <c r="C21" s="83" t="s">
        <v>204</v>
      </c>
      <c r="D21" s="83" t="s">
        <v>205</v>
      </c>
      <c r="E21" s="86" t="s">
        <v>243</v>
      </c>
    </row>
    <row r="22" spans="1:5">
      <c r="A22" s="82">
        <v>20</v>
      </c>
      <c r="B22" s="83" t="s">
        <v>166</v>
      </c>
      <c r="C22" s="83" t="s">
        <v>206</v>
      </c>
      <c r="D22" s="83" t="s">
        <v>207</v>
      </c>
      <c r="E22" s="86" t="s">
        <v>244</v>
      </c>
    </row>
    <row r="23" spans="1:5" ht="21" customHeight="1">
      <c r="A23" s="340">
        <v>21</v>
      </c>
      <c r="B23" s="83" t="s">
        <v>144</v>
      </c>
      <c r="C23" s="341" t="s">
        <v>208</v>
      </c>
      <c r="D23" s="341" t="s">
        <v>209</v>
      </c>
      <c r="E23" s="86" t="s">
        <v>256</v>
      </c>
    </row>
    <row r="24" spans="1:5" ht="21" customHeight="1">
      <c r="A24" s="340"/>
      <c r="B24" s="83" t="s">
        <v>145</v>
      </c>
      <c r="C24" s="341"/>
      <c r="D24" s="341"/>
      <c r="E24" s="86" t="s">
        <v>256</v>
      </c>
    </row>
    <row r="25" spans="1:5" ht="24">
      <c r="A25" s="82">
        <v>22</v>
      </c>
      <c r="B25" s="83" t="s">
        <v>167</v>
      </c>
      <c r="C25" s="83" t="s">
        <v>210</v>
      </c>
      <c r="D25" s="83" t="s">
        <v>211</v>
      </c>
      <c r="E25" s="86" t="s">
        <v>245</v>
      </c>
    </row>
    <row r="26" spans="1:5" ht="36">
      <c r="A26" s="82">
        <v>23</v>
      </c>
      <c r="B26" s="83" t="s">
        <v>168</v>
      </c>
      <c r="C26" s="83" t="s">
        <v>212</v>
      </c>
      <c r="D26" s="83" t="s">
        <v>213</v>
      </c>
      <c r="E26" s="86" t="s">
        <v>246</v>
      </c>
    </row>
    <row r="27" spans="1:5" ht="24">
      <c r="A27" s="82">
        <v>24</v>
      </c>
      <c r="B27" s="83" t="s">
        <v>169</v>
      </c>
      <c r="C27" s="83" t="s">
        <v>214</v>
      </c>
      <c r="D27" s="83" t="s">
        <v>215</v>
      </c>
      <c r="E27" s="86" t="s">
        <v>247</v>
      </c>
    </row>
    <row r="28" spans="1:5" ht="24">
      <c r="A28" s="82">
        <v>25</v>
      </c>
      <c r="B28" s="83" t="s">
        <v>170</v>
      </c>
      <c r="C28" s="83" t="s">
        <v>216</v>
      </c>
      <c r="D28" s="83" t="s">
        <v>217</v>
      </c>
      <c r="E28" s="86" t="s">
        <v>248</v>
      </c>
    </row>
    <row r="29" spans="1:5" ht="36">
      <c r="A29" s="82">
        <v>26</v>
      </c>
      <c r="B29" s="83" t="s">
        <v>146</v>
      </c>
      <c r="C29" s="83" t="s">
        <v>218</v>
      </c>
      <c r="D29" s="83" t="s">
        <v>219</v>
      </c>
      <c r="E29" s="86" t="s">
        <v>249</v>
      </c>
    </row>
    <row r="30" spans="1:5" ht="24">
      <c r="A30" s="82">
        <v>27</v>
      </c>
      <c r="B30" s="83" t="s">
        <v>171</v>
      </c>
      <c r="C30" s="83" t="s">
        <v>220</v>
      </c>
      <c r="D30" s="83" t="s">
        <v>221</v>
      </c>
      <c r="E30" s="86" t="s">
        <v>250</v>
      </c>
    </row>
    <row r="31" spans="1:5">
      <c r="A31" s="82">
        <v>28</v>
      </c>
      <c r="B31" s="83" t="s">
        <v>147</v>
      </c>
      <c r="C31" s="83"/>
      <c r="D31" s="83" t="s">
        <v>222</v>
      </c>
      <c r="E31" s="86" t="s">
        <v>251</v>
      </c>
    </row>
    <row r="32" spans="1:5">
      <c r="A32" s="82">
        <v>29</v>
      </c>
      <c r="B32" s="83" t="s">
        <v>148</v>
      </c>
      <c r="C32" s="83"/>
      <c r="D32" s="341" t="s">
        <v>223</v>
      </c>
      <c r="E32" s="86" t="s">
        <v>252</v>
      </c>
    </row>
    <row r="33" spans="1:5">
      <c r="A33" s="82">
        <v>30</v>
      </c>
      <c r="B33" s="83" t="s">
        <v>149</v>
      </c>
      <c r="C33" s="83"/>
      <c r="D33" s="341"/>
      <c r="E33" s="86" t="s">
        <v>253</v>
      </c>
    </row>
    <row r="34" spans="1:5">
      <c r="A34" s="82">
        <v>31</v>
      </c>
      <c r="B34" s="83" t="s">
        <v>172</v>
      </c>
      <c r="C34" s="83"/>
      <c r="D34" s="342" t="s">
        <v>224</v>
      </c>
      <c r="E34" s="86" t="s">
        <v>254</v>
      </c>
    </row>
    <row r="35" spans="1:5">
      <c r="A35" s="85">
        <v>32</v>
      </c>
      <c r="B35" s="86" t="s">
        <v>173</v>
      </c>
      <c r="C35" s="81"/>
      <c r="D35" s="342"/>
      <c r="E35" s="86" t="s">
        <v>255</v>
      </c>
    </row>
  </sheetData>
  <mergeCells count="9">
    <mergeCell ref="A23:A24"/>
    <mergeCell ref="C23:C24"/>
    <mergeCell ref="D32:D33"/>
    <mergeCell ref="D34:D35"/>
    <mergeCell ref="D4:D5"/>
    <mergeCell ref="D6:D8"/>
    <mergeCell ref="D11:D13"/>
    <mergeCell ref="D23:D24"/>
    <mergeCell ref="D18:D19"/>
  </mergeCells>
  <phoneticPr fontId="2"/>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計算式 (1)</vt:lpstr>
      <vt:lpstr>審査表</vt:lpstr>
      <vt:lpstr>ばい煙発生施設リスト</vt:lpstr>
      <vt:lpstr>'計算式 (1)'!Print_Area</vt:lpstr>
      <vt:lpstr>審査表!Print_Area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戸田　節子</dc:creator>
  <cp:lastModifiedBy>沖縄県</cp:lastModifiedBy>
  <cp:lastPrinted>2017-03-01T05:19:39Z</cp:lastPrinted>
  <dcterms:created xsi:type="dcterms:W3CDTF">1997-01-08T22:48:59Z</dcterms:created>
  <dcterms:modified xsi:type="dcterms:W3CDTF">2017-03-01T05:19:42Z</dcterms:modified>
</cp:coreProperties>
</file>