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C:\Users\t-morinaga\Desktop\財政担当\令和５年度\【３月上旬ごろ〆】市町村概要に係る「市町村財政分析表(普通会計決算)」について\"/>
    </mc:Choice>
  </mc:AlternateContent>
  <xr:revisionPtr revIDLastSave="0" documentId="13_ncr:1_{DC0F6DA5-E350-4809-9312-720D08C434BB}" xr6:coauthVersionLast="36" xr6:coauthVersionMax="36" xr10:uidLastSave="{00000000-0000-0000-0000-000000000000}"/>
  <bookViews>
    <workbookView xWindow="0" yWindow="0" windowWidth="23040" windowHeight="8748" tabRatio="901"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BW43" i="10" s="1"/>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<sst xmlns="http://schemas.openxmlformats.org/spreadsheetml/2006/main" count="1124" uniqueCount="591">
  <si>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</si>
  <si>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</si>
  <si>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</si>
  <si>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</si>
  <si>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</si>
  <si>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</si>
  <si>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</si>
  <si>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</si>
  <si>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</si>
  <si>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</si>
  <si>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</si>
  <si>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</si>
  <si>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</si>
  <si>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</si>
  <si>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</si>
  <si>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</si>
  <si>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</si>
  <si>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</si>
  <si>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</si>
  <si>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</si>
  <si>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</si>
  <si>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</si>
  <si>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</si>
  <si>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</si>
  <si>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</si>
  <si>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</si>
  <si>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</si>
  <si>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</si>
  <si>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</si>
  <si>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</si>
  <si>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</si>
  <si>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</si>
  <si>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</si>
  <si>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</si>
  <si>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</si>
  <si>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</si>
  <si>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</si>
  <si>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</si>
  <si>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</si>
  <si>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</si>
  <si>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</si>
  <si>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</si>
  <si>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</si>
  <si>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</si>
  <si>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</si>
  <si>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</si>
  <si>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</si>
  <si>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</si>
  <si>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</si>
  <si>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</si>
  <si>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</si>
  <si>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</si>
  <si>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</si>
  <si>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</si>
  <si>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</si>
  <si>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</si>
  <si>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</si>
  <si>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</si>
  <si>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</si>
  <si>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</si>
  <si>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</si>
  <si>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</si>
  <si>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</si>
  <si>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</si>
  <si>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</si>
  <si>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</si>
  <si>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</si>
  <si>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</si>
  <si>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</si>
  <si>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</si>
  <si>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</si>
  <si>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</si>
  <si>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</si>
  <si>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</si>
  <si>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</si>
  <si>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</si>
  <si>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</si>
  <si>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</si>
  <si>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</si>
  <si>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</si>
  <si>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</si>
  <si>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</si>
  <si>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</si>
  <si>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</si>
  <si>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</si>
  <si>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</si>
  <si>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</si>
  <si>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</si>
  <si>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</si>
  <si>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</si>
  <si>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</si>
  <si>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</si>
  <si>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</si>
  <si>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</si>
  <si>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</si>
  <si>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</si>
  <si>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</si>
  <si>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</si>
  <si>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</si>
  <si>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</si>
  <si>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</si>
  <si>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</si>
  <si>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久米島町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</si>
  <si>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</si>
  <si>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</si>
  <si>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</si>
  <si>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</si>
  <si>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</si>
  <si>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</si>
  <si>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</si>
  <si>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</si>
  <si>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</si>
  <si>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</si>
  <si>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</si>
  <si>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</si>
  <si>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</si>
  <si>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</si>
  <si>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</si>
  <si>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</si>
  <si>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</si>
  <si>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</si>
  <si>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</si>
  <si>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</si>
  <si>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</si>
  <si>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</si>
  <si>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</si>
  <si>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</si>
  <si>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</si>
  <si>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</si>
  <si>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</si>
  <si>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</si>
  <si>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</si>
  <si>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</si>
  <si>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</si>
  <si>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</si>
  <si>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</si>
  <si>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</si>
  <si>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</si>
  <si>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</si>
  <si>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</si>
  <si>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</si>
  <si>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</si>
  <si>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</si>
  <si>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</si>
  <si>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</si>
  <si>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</si>
  <si>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</si>
  <si>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</si>
  <si>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</si>
  <si>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</si>
  <si>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</si>
  <si>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</si>
  <si>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</si>
  <si>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</si>
  <si>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</si>
  <si>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</si>
  <si>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</si>
  <si>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</si>
  <si>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</si>
  <si>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</si>
  <si>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</si>
  <si>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</si>
  <si>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</si>
  <si>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</si>
  <si>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</si>
  <si>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</si>
  <si>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</si>
  <si>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</si>
  <si>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</si>
  <si>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</si>
  <si>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</si>
  <si>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</si>
  <si>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</si>
  <si>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</si>
  <si>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</si>
  <si>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</si>
  <si>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</si>
  <si>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</si>
  <si>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</si>
  <si>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</si>
  <si>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</si>
  <si>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</si>
  <si>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</si>
  <si>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</si>
  <si>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</si>
  <si>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</si>
  <si>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</si>
  <si>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</si>
  <si>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</si>
  <si>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</si>
  <si>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</si>
  <si>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</si>
  <si>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</si>
  <si>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</si>
  <si>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</si>
  <si>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</si>
  <si>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</si>
  <si>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</si>
  <si>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</si>
  <si>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</si>
  <si>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</si>
  <si>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</si>
  <si>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</si>
  <si>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</si>
  <si>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</si>
  <si>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</si>
  <si>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</si>
  <si>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</si>
  <si>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</si>
  <si>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</si>
  <si>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</si>
  <si>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</si>
  <si>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</si>
  <si>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</si>
  <si>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</si>
  <si>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</si>
  <si>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</si>
  <si>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</si>
  <si>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沖縄県久米島町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</si>
  <si>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</si>
  <si>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</si>
  <si>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</si>
  <si>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</si>
  <si>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</si>
  <si>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</si>
  <si>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</si>
  <si>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</si>
  <si>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</si>
  <si>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</si>
  <si>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</si>
  <si>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</si>
  <si>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</si>
  <si>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</si>
  <si>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</si>
  <si>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</si>
  <si>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</si>
  <si>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</si>
  <si>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</si>
  <si>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</si>
  <si>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</si>
  <si>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</si>
  <si>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</si>
  <si>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</si>
  <si>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</si>
  <si>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</si>
  <si>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</si>
  <si>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</si>
  <si>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</si>
  <si>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</si>
  <si>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</si>
  <si>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</si>
  <si>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</si>
  <si>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</si>
  <si>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</si>
  <si>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</si>
  <si>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</si>
  <si>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</si>
  <si>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</si>
  <si>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</si>
  <si>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</si>
  <si>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</si>
  <si>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</si>
  <si>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</si>
  <si>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</si>
  <si>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</si>
  <si>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</si>
  <si>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</si>
  <si>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</si>
  <si>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</si>
  <si>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</si>
  <si>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</si>
  <si>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</si>
  <si>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</si>
  <si>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</si>
  <si>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</si>
  <si>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</si>
  <si>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</si>
  <si>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</si>
  <si>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</si>
  <si>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</si>
  <si>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</si>
  <si>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</si>
  <si>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</si>
  <si>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</si>
  <si>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</si>
  <si>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</si>
  <si>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</si>
  <si>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</si>
  <si>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</si>
  <si>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</si>
  <si>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</si>
  <si>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</si>
  <si>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</si>
  <si>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</si>
  <si>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</si>
  <si>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</si>
  <si>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</si>
  <si>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</si>
  <si>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</si>
  <si>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</si>
  <si>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</si>
  <si>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</si>
  <si>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</si>
  <si>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</si>
  <si>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</si>
  <si>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</si>
  <si>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</si>
  <si>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</si>
  <si>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</si>
  <si>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</si>
  <si>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</si>
  <si>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</si>
  <si>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</si>
  <si>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</si>
  <si>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</si>
  <si>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</si>
  <si>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</si>
  <si>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</si>
  <si>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</si>
  <si>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</si>
  <si>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</si>
  <si>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</si>
  <si>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</si>
  <si>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</si>
  <si>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</si>
  <si>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</si>
  <si>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</si>
  <si>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</si>
  <si>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</si>
  <si>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</si>
  <si>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</si>
  <si>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</si>
  <si>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</si>
  <si>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</si>
  <si>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</si>
  <si>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</si>
  <si>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</si>
  <si>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</si>
  <si>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</si>
  <si>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</si>
  <si>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その他</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</si>
  <si>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</si>
  <si>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</si>
  <si>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</si>
  <si>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</si>
  <si>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</si>
  <si>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</si>
  <si>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</si>
  <si>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</si>
  <si>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</si>
  <si>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</si>
  <si>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</si>
  <si>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</si>
  <si>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</si>
  <si>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</si>
  <si>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</si>
  <si>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</si>
  <si>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</si>
  <si>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</si>
  <si>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</si>
  <si>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</si>
  <si>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</si>
  <si>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</si>
  <si>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</si>
  <si>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</si>
  <si>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</si>
  <si>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</si>
  <si>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</si>
  <si>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</si>
  <si>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</si>
  <si>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</si>
  <si>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沖縄県久米島町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</si>
  <si>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</si>
  <si>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</si>
  <si>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</si>
  <si>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</si>
  <si>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</si>
  <si>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</si>
  <si>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</si>
  <si>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</si>
  <si>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</si>
  <si>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</si>
  <si>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</si>
  <si>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</si>
  <si>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</si>
  <si>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</si>
  <si>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</si>
  <si>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</si>
  <si>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</si>
  <si>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</si>
  <si>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</si>
  <si>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</si>
  <si>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</si>
  <si>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</si>
  <si>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</si>
  <si>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</si>
  <si>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</si>
  <si>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</si>
  <si>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</si>
  <si>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</si>
  <si>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</si>
  <si>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</si>
  <si>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</si>
  <si>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</si>
  <si>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</si>
  <si>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</si>
  <si>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</si>
  <si>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</si>
  <si>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</si>
  <si>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</si>
  <si>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</si>
  <si>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</si>
  <si>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</si>
  <si>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</si>
  <si>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</si>
  <si>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</si>
  <si>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</si>
  <si>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</si>
  <si>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</si>
  <si>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</si>
  <si>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</si>
  <si>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</si>
  <si>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</si>
  <si>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</si>
  <si>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</si>
  <si>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</si>
  <si>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</si>
  <si>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</si>
  <si>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</si>
  <si>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</si>
  <si>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</si>
  <si>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</si>
  <si>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</si>
  <si>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</si>
  <si>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</si>
  <si>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</si>
  <si>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</si>
  <si>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</si>
  <si>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</si>
  <si>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</si>
  <si>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</si>
  <si>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</si>
  <si>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</si>
  <si>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</si>
  <si>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</si>
  <si>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</si>
  <si>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</si>
  <si>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</si>
  <si>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</si>
  <si>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</si>
  <si>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</si>
  <si>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</si>
  <si>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</si>
  <si>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</si>
  <si>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</si>
  <si>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</si>
  <si>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</si>
  <si>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</si>
  <si>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</si>
  <si>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</si>
  <si>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</si>
  <si>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</si>
  <si>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</si>
  <si>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</si>
  <si>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</si>
  <si>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</si>
  <si>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</si>
  <si>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</si>
  <si>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</si>
  <si>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</si>
  <si>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</si>
  <si>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</si>
  <si>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</si>
  <si>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</si>
  <si>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</si>
  <si>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</si>
  <si>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</si>
  <si>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</si>
  <si>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</si>
  <si>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</si>
  <si>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</si>
  <si>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</si>
  <si>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</si>
  <si>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</si>
  <si>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</si>
  <si>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</si>
  <si>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</si>
  <si>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</si>
  <si>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</si>
  <si>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</si>
  <si>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</si>
  <si>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</si>
  <si>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</si>
  <si>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</si>
  <si>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</si>
  <si>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</si>
  <si>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</si>
  <si>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</si>
  <si>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</si>
  <si>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</si>
  <si>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</si>
  <si>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</si>
  <si>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</si>
  <si>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</si>
  <si>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</si>
  <si>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</si>
  <si>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</si>
  <si>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</si>
  <si>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</si>
  <si>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</si>
  <si>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</si>
  <si>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</si>
  <si>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</si>
  <si>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</si>
  <si>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</si>
  <si>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</si>
  <si>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</si>
  <si>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</si>
  <si>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</si>
  <si>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</si>
  <si>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</si>
  <si>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</si>
  <si>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</si>
  <si>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</si>
  <si>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</si>
  <si>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</si>
  <si>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</si>
  <si>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</si>
  <si>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</si>
  <si>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</si>
  <si>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</si>
  <si>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</si>
  <si>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</si>
  <si>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</si>
  <si>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</si>
  <si>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</si>
  <si>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</si>
  <si>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</si>
  <si>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</si>
  <si>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</si>
  <si>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</si>
  <si>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</si>
  <si>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</si>
  <si>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</si>
  <si>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</si>
  <si>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</si>
  <si>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</si>
  <si>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</si>
  <si>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</si>
  <si>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</si>
  <si>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</si>
  <si>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</si>
  <si>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</si>
  <si>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</si>
  <si>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</si>
  <si>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</si>
  <si>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</si>
  <si>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</si>
  <si>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</si>
  <si>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</si>
  <si>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</si>
  <si>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</si>
  <si>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</si>
  <si>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</si>
  <si>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</si>
  <si>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</si>
  <si>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</si>
  <si>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</si>
  <si>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</si>
  <si>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下水道事業特別会計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</si>
  <si>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</si>
  <si>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</si>
  <si>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</si>
  <si>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</si>
  <si>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</si>
  <si>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</si>
  <si>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</si>
  <si>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</si>
  <si>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</si>
  <si>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</si>
  <si>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</si>
  <si>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沖縄県自治会館管理組合</t>
    <rPh sb="0" eb="3">
      <t>オキナワケン</t>
    </rPh>
    <rPh sb="3" eb="5">
      <t>ジチ</t>
    </rPh>
    <rPh sb="5" eb="7">
      <t>カイカン</t>
    </rPh>
    <rPh sb="7" eb="9">
      <t>カンリ</t>
    </rPh>
    <rPh sb="9" eb="11">
      <t>クミアイ</t>
    </rPh>
    <phoneticPr fontId="2"/>
  </si>
  <si>
    <t>沖縄県市町村総合事務組合</t>
    <rPh sb="0" eb="3">
      <t>オキナワケン</t>
    </rPh>
    <rPh sb="3" eb="6">
      <t>シチョウソン</t>
    </rPh>
    <rPh sb="6" eb="8">
      <t>ソウゴウ</t>
    </rPh>
    <rPh sb="8" eb="10">
      <t>ジム</t>
    </rPh>
    <rPh sb="10" eb="12">
      <t>クミアイ</t>
    </rPh>
    <phoneticPr fontId="2"/>
  </si>
  <si>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</si>
  <si>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南部広域市町村圏事務組合（いなんせ斎苑特別会計）</t>
    <rPh sb="0" eb="2">
      <t>ナンブ</t>
    </rPh>
    <rPh sb="2" eb="4">
      <t>コウイキ</t>
    </rPh>
    <rPh sb="4" eb="7">
      <t>シチョウソン</t>
    </rPh>
    <rPh sb="7" eb="8">
      <t>ケン</t>
    </rPh>
    <rPh sb="8" eb="10">
      <t>ジム</t>
    </rPh>
    <rPh sb="10" eb="12">
      <t>クミアイ</t>
    </rPh>
    <rPh sb="17" eb="19">
      <t>サイエン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</si>
  <si>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</si>
  <si>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沖縄県介護保険広域連合（一般会計）</t>
    <rPh sb="0" eb="3">
      <t>オキナワケン</t>
    </rPh>
    <rPh sb="3" eb="5">
      <t>カイゴ</t>
    </rPh>
    <rPh sb="5" eb="7">
      <t>ホケン</t>
    </rPh>
    <rPh sb="7" eb="9">
      <t>コウイキ</t>
    </rPh>
    <rPh sb="9" eb="11">
      <t>レンゴウ</t>
    </rPh>
    <rPh sb="12" eb="16">
      <t>イッパンカイケイ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</si>
  <si>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</si>
  <si>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8">
      <t>コウキコウレイシャ</t>
    </rPh>
    <rPh sb="8" eb="14">
      <t>イリョウコウイキレンゴウ</t>
    </rPh>
    <rPh sb="15" eb="19">
      <t>イッパンカイケイ</t>
    </rPh>
    <phoneticPr fontId="2"/>
  </si>
  <si>
    <t>沖縄県後期高齢者医療広域連合（特別会計）</t>
    <rPh sb="0" eb="3">
      <t>オキナワケン</t>
    </rPh>
    <rPh sb="3" eb="8">
      <t>コウキコウレイシャ</t>
    </rPh>
    <rPh sb="8" eb="14">
      <t>イリョウコウイキレンゴウ</t>
    </rPh>
    <rPh sb="15" eb="17">
      <t>トクベツ</t>
    </rPh>
    <rPh sb="17" eb="19">
      <t>カイケイ</t>
    </rPh>
    <phoneticPr fontId="2"/>
  </si>
  <si>
    <t>沖縄県離島医療組合（一般会計）</t>
    <rPh sb="0" eb="3">
      <t>オキナワケン</t>
    </rPh>
    <rPh sb="3" eb="5">
      <t>リトウ</t>
    </rPh>
    <rPh sb="5" eb="7">
      <t>イリョウ</t>
    </rPh>
    <rPh sb="7" eb="9">
      <t>クミアイ</t>
    </rPh>
    <rPh sb="10" eb="14">
      <t>イッパンカイケイ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</si>
</sst>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CC0F-464F-90E8-563694DFBB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168784</c:v>
                </c:pt>
                <c:pt idx="1">
                  <c:v>222654</c:v>
                </c:pt>
                <c:pt idx="2">
                  <c:v>268409</c:v>
                </c:pt>
                <c:pt idx="3">
                  <c:v>185573</c:v>
                </c:pt>
                <c:pt idx="4">
                  <c:v>205090</c:v>
                </c:pt>
              </c:numCache>
            </c:numRef>
          </c:val>
          <c:smooth val="0"/>
          <c:extLst>
            <c:ext xmlns:c16="http://schemas.microsoft.com/office/drawing/2014/chart" uri="{C3380CC4-5D6E-409C-BE32-E72D297353CC}">
              <c16:uniqueId val="{00000001-CC0F-464F-90E8-563694DFBB3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5.0999999999999996</c:v>
                </c:pt>
                <c:pt idx="1">
                  <c:v>7.95</c:v>
                </c:pt>
                <c:pt idx="2">
                  <c:v>16.71</c:v>
                </c:pt>
                <c:pt idx="3">
                  <c:v>10.56</c:v>
                </c:pt>
                <c:pt idx="4">
                  <c:v>8.56</c:v>
                </c:pt>
              </c:numCache>
            </c:numRef>
          </c:val>
          <c:extLst>
            <c:ext xmlns:c16="http://schemas.microsoft.com/office/drawing/2014/chart" uri="{C3380CC4-5D6E-409C-BE32-E72D297353CC}">
              <c16:uniqueId val="{00000000-929D-4660-B04D-8B6DC0CCEC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46.95</c:v>
                </c:pt>
                <c:pt idx="1">
                  <c:v>47.96</c:v>
                </c:pt>
                <c:pt idx="2">
                  <c:v>42.57</c:v>
                </c:pt>
                <c:pt idx="3">
                  <c:v>62.72</c:v>
                </c:pt>
                <c:pt idx="4">
                  <c:v>68.7</c:v>
                </c:pt>
              </c:numCache>
            </c:numRef>
          </c:val>
          <c:extLst>
            <c:ext xmlns:c16="http://schemas.microsoft.com/office/drawing/2014/chart" uri="{C3380CC4-5D6E-409C-BE32-E72D297353CC}">
              <c16:uniqueId val="{00000001-929D-4660-B04D-8B6DC0CCEC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0.02</c:v>
                </c:pt>
                <c:pt idx="1">
                  <c:v>2.94</c:v>
                </c:pt>
                <c:pt idx="2">
                  <c:v>5.43</c:v>
                </c:pt>
                <c:pt idx="3">
                  <c:v>18.07</c:v>
                </c:pt>
                <c:pt idx="4">
                  <c:v>2.35</c:v>
                </c:pt>
              </c:numCache>
            </c:numRef>
          </c:val>
          <c:smooth val="0"/>
          <c:extLst>
            <c:ext xmlns:c16="http://schemas.microsoft.com/office/drawing/2014/chart" uri="{C3380CC4-5D6E-409C-BE32-E72D297353CC}">
              <c16:uniqueId val="{00000002-929D-4660-B04D-8B6DC0CCEC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BBC-48FE-95AA-F15162B980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BBC-48FE-95AA-F15162B980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BBC-48FE-95AA-F15162B980B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BBC-48FE-95AA-F15162B980B5}"/>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BBC-48FE-95AA-F15162B980B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0.18</c:v>
                </c:pt>
                <c:pt idx="2">
                  <c:v>#N/A</c:v>
                </c:pt>
                <c:pt idx="3">
                  <c:v>0.03</c:v>
                </c:pt>
                <c:pt idx="4">
                  <c:v>#N/A</c:v>
                </c:pt>
                <c:pt idx="5">
                  <c:v>0.11</c:v>
                </c:pt>
                <c:pt idx="6">
                  <c:v>#N/A</c:v>
                </c:pt>
                <c:pt idx="7">
                  <c:v>0.01</c:v>
                </c:pt>
                <c:pt idx="8">
                  <c:v>#N/A</c:v>
                </c:pt>
                <c:pt idx="9">
                  <c:v>0.02</c:v>
                </c:pt>
              </c:numCache>
            </c:numRef>
          </c:val>
          <c:extLst>
            <c:ext xmlns:c16="http://schemas.microsoft.com/office/drawing/2014/chart" uri="{C3380CC4-5D6E-409C-BE32-E72D297353CC}">
              <c16:uniqueId val="{00000005-1BBC-48FE-95AA-F15162B980B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0.39</c:v>
                </c:pt>
                <c:pt idx="2">
                  <c:v>#N/A</c:v>
                </c:pt>
                <c:pt idx="3">
                  <c:v>0.83</c:v>
                </c:pt>
                <c:pt idx="4">
                  <c:v>#N/A</c:v>
                </c:pt>
                <c:pt idx="5">
                  <c:v>0.31</c:v>
                </c:pt>
                <c:pt idx="6">
                  <c:v>#N/A</c:v>
                </c:pt>
                <c:pt idx="7">
                  <c:v>0.08</c:v>
                </c:pt>
                <c:pt idx="8">
                  <c:v>#N/A</c:v>
                </c:pt>
                <c:pt idx="9">
                  <c:v>0.2</c:v>
                </c:pt>
              </c:numCache>
            </c:numRef>
          </c:val>
          <c:extLst>
            <c:ext xmlns:c16="http://schemas.microsoft.com/office/drawing/2014/chart" uri="{C3380CC4-5D6E-409C-BE32-E72D297353CC}">
              <c16:uniqueId val="{00000006-1BBC-48FE-95AA-F15162B980B5}"/>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c:v>
                </c:pt>
                <c:pt idx="2">
                  <c:v>#N/A</c:v>
                </c:pt>
                <c:pt idx="3">
                  <c:v>0.2</c:v>
                </c:pt>
                <c:pt idx="4">
                  <c:v>#N/A</c:v>
                </c:pt>
                <c:pt idx="5">
                  <c:v>0.06</c:v>
                </c:pt>
                <c:pt idx="6">
                  <c:v>#N/A</c:v>
                </c:pt>
                <c:pt idx="7">
                  <c:v>0.12</c:v>
                </c:pt>
                <c:pt idx="8">
                  <c:v>#N/A</c:v>
                </c:pt>
                <c:pt idx="9">
                  <c:v>0.28000000000000003</c:v>
                </c:pt>
              </c:numCache>
            </c:numRef>
          </c:val>
          <c:extLst>
            <c:ext xmlns:c16="http://schemas.microsoft.com/office/drawing/2014/chart" uri="{C3380CC4-5D6E-409C-BE32-E72D297353CC}">
              <c16:uniqueId val="{00000007-1BBC-48FE-95AA-F15162B980B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7.49</c:v>
                </c:pt>
                <c:pt idx="2">
                  <c:v>#N/A</c:v>
                </c:pt>
                <c:pt idx="3">
                  <c:v>7.33</c:v>
                </c:pt>
                <c:pt idx="4">
                  <c:v>#N/A</c:v>
                </c:pt>
                <c:pt idx="5">
                  <c:v>6.22</c:v>
                </c:pt>
                <c:pt idx="6">
                  <c:v>#N/A</c:v>
                </c:pt>
                <c:pt idx="7">
                  <c:v>5.92</c:v>
                </c:pt>
                <c:pt idx="8">
                  <c:v>#N/A</c:v>
                </c:pt>
                <c:pt idx="9">
                  <c:v>5.77</c:v>
                </c:pt>
              </c:numCache>
            </c:numRef>
          </c:val>
          <c:extLst>
            <c:ext xmlns:c16="http://schemas.microsoft.com/office/drawing/2014/chart" uri="{C3380CC4-5D6E-409C-BE32-E72D297353CC}">
              <c16:uniqueId val="{00000008-1BBC-48FE-95AA-F15162B980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5.0999999999999996</c:v>
                </c:pt>
                <c:pt idx="2">
                  <c:v>#N/A</c:v>
                </c:pt>
                <c:pt idx="3">
                  <c:v>7.94</c:v>
                </c:pt>
                <c:pt idx="4">
                  <c:v>#N/A</c:v>
                </c:pt>
                <c:pt idx="5">
                  <c:v>16.71</c:v>
                </c:pt>
                <c:pt idx="6">
                  <c:v>#N/A</c:v>
                </c:pt>
                <c:pt idx="7">
                  <c:v>10.55</c:v>
                </c:pt>
                <c:pt idx="8">
                  <c:v>#N/A</c:v>
                </c:pt>
                <c:pt idx="9">
                  <c:v>8.5500000000000007</c:v>
                </c:pt>
              </c:numCache>
            </c:numRef>
          </c:val>
          <c:extLst>
            <c:ext xmlns:c16="http://schemas.microsoft.com/office/drawing/2014/chart" uri="{C3380CC4-5D6E-409C-BE32-E72D297353CC}">
              <c16:uniqueId val="{00000009-1BBC-48FE-95AA-F15162B980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709</c:v>
                </c:pt>
                <c:pt idx="5">
                  <c:v>632</c:v>
                </c:pt>
                <c:pt idx="8">
                  <c:v>641</c:v>
                </c:pt>
                <c:pt idx="11">
                  <c:v>632</c:v>
                </c:pt>
                <c:pt idx="14">
                  <c:v>623</c:v>
                </c:pt>
              </c:numCache>
            </c:numRef>
          </c:val>
          <c:extLst>
            <c:ext xmlns:c16="http://schemas.microsoft.com/office/drawing/2014/chart" uri="{C3380CC4-5D6E-409C-BE32-E72D297353CC}">
              <c16:uniqueId val="{00000000-5AF3-4A1E-967C-E11786B2BB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F3-4A1E-967C-E11786B2BB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AF3-4A1E-967C-E11786B2BB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F3-4A1E-967C-E11786B2BB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129</c:v>
                </c:pt>
                <c:pt idx="3">
                  <c:v>131</c:v>
                </c:pt>
                <c:pt idx="6">
                  <c:v>133</c:v>
                </c:pt>
                <c:pt idx="9">
                  <c:v>135</c:v>
                </c:pt>
                <c:pt idx="12">
                  <c:v>130</c:v>
                </c:pt>
              </c:numCache>
            </c:numRef>
          </c:val>
          <c:extLst>
            <c:ext xmlns:c16="http://schemas.microsoft.com/office/drawing/2014/chart" uri="{C3380CC4-5D6E-409C-BE32-E72D297353CC}">
              <c16:uniqueId val="{00000004-5AF3-4A1E-967C-E11786B2BB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F3-4A1E-967C-E11786B2BB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F3-4A1E-967C-E11786B2BB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775</c:v>
                </c:pt>
                <c:pt idx="3">
                  <c:v>695</c:v>
                </c:pt>
                <c:pt idx="6">
                  <c:v>658</c:v>
                </c:pt>
                <c:pt idx="9">
                  <c:v>674</c:v>
                </c:pt>
                <c:pt idx="12">
                  <c:v>674</c:v>
                </c:pt>
              </c:numCache>
            </c:numRef>
          </c:val>
          <c:extLst>
            <c:ext xmlns:c16="http://schemas.microsoft.com/office/drawing/2014/chart" uri="{C3380CC4-5D6E-409C-BE32-E72D297353CC}">
              <c16:uniqueId val="{00000007-5AF3-4A1E-967C-E11786B2BB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195</c:v>
                </c:pt>
                <c:pt idx="2">
                  <c:v>#N/A</c:v>
                </c:pt>
                <c:pt idx="3">
                  <c:v>#N/A</c:v>
                </c:pt>
                <c:pt idx="4">
                  <c:v>194</c:v>
                </c:pt>
                <c:pt idx="5">
                  <c:v>#N/A</c:v>
                </c:pt>
                <c:pt idx="6">
                  <c:v>#N/A</c:v>
                </c:pt>
                <c:pt idx="7">
                  <c:v>150</c:v>
                </c:pt>
                <c:pt idx="8">
                  <c:v>#N/A</c:v>
                </c:pt>
                <c:pt idx="9">
                  <c:v>#N/A</c:v>
                </c:pt>
                <c:pt idx="10">
                  <c:v>177</c:v>
                </c:pt>
                <c:pt idx="11">
                  <c:v>#N/A</c:v>
                </c:pt>
                <c:pt idx="12">
                  <c:v>#N/A</c:v>
                </c:pt>
                <c:pt idx="13">
                  <c:v>181</c:v>
                </c:pt>
                <c:pt idx="14">
                  <c:v>#N/A</c:v>
                </c:pt>
              </c:numCache>
            </c:numRef>
          </c:val>
          <c:smooth val="0"/>
          <c:extLst>
            <c:ext xmlns:c16="http://schemas.microsoft.com/office/drawing/2014/chart" uri="{C3380CC4-5D6E-409C-BE32-E72D297353CC}">
              <c16:uniqueId val="{00000008-5AF3-4A1E-967C-E11786B2BB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5397</c:v>
                </c:pt>
                <c:pt idx="5">
                  <c:v>5256</c:v>
                </c:pt>
                <c:pt idx="8">
                  <c:v>4868</c:v>
                </c:pt>
                <c:pt idx="11">
                  <c:v>4697</c:v>
                </c:pt>
                <c:pt idx="14">
                  <c:v>4879</c:v>
                </c:pt>
              </c:numCache>
            </c:numRef>
          </c:val>
          <c:extLst>
            <c:ext xmlns:c16="http://schemas.microsoft.com/office/drawing/2014/chart" uri="{C3380CC4-5D6E-409C-BE32-E72D297353CC}">
              <c16:uniqueId val="{00000000-F04F-456D-AB1E-2C752C2C30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04F-456D-AB1E-2C752C2C30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2760</c:v>
                </c:pt>
                <c:pt idx="5">
                  <c:v>2753</c:v>
                </c:pt>
                <c:pt idx="8">
                  <c:v>2662</c:v>
                </c:pt>
                <c:pt idx="11">
                  <c:v>3480</c:v>
                </c:pt>
                <c:pt idx="14">
                  <c:v>3809</c:v>
                </c:pt>
              </c:numCache>
            </c:numRef>
          </c:val>
          <c:extLst>
            <c:ext xmlns:c16="http://schemas.microsoft.com/office/drawing/2014/chart" uri="{C3380CC4-5D6E-409C-BE32-E72D297353CC}">
              <c16:uniqueId val="{00000002-F04F-456D-AB1E-2C752C2C30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4F-456D-AB1E-2C752C2C30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4F-456D-AB1E-2C752C2C30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44</c:v>
                </c:pt>
                <c:pt idx="3">
                  <c:v>37</c:v>
                </c:pt>
                <c:pt idx="6">
                  <c:v>5</c:v>
                </c:pt>
                <c:pt idx="9">
                  <c:v>3</c:v>
                </c:pt>
                <c:pt idx="12">
                  <c:v>1</c:v>
                </c:pt>
              </c:numCache>
            </c:numRef>
          </c:val>
          <c:extLst>
            <c:ext xmlns:c16="http://schemas.microsoft.com/office/drawing/2014/chart" uri="{C3380CC4-5D6E-409C-BE32-E72D297353CC}">
              <c16:uniqueId val="{00000005-F04F-456D-AB1E-2C752C2C30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707</c:v>
                </c:pt>
                <c:pt idx="3">
                  <c:v>579</c:v>
                </c:pt>
                <c:pt idx="6">
                  <c:v>551</c:v>
                </c:pt>
                <c:pt idx="9">
                  <c:v>347</c:v>
                </c:pt>
                <c:pt idx="12">
                  <c:v>279</c:v>
                </c:pt>
              </c:numCache>
            </c:numRef>
          </c:val>
          <c:extLst>
            <c:ext xmlns:c16="http://schemas.microsoft.com/office/drawing/2014/chart" uri="{C3380CC4-5D6E-409C-BE32-E72D297353CC}">
              <c16:uniqueId val="{00000006-F04F-456D-AB1E-2C752C2C30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90</c:v>
                </c:pt>
                <c:pt idx="3">
                  <c:v>82</c:v>
                </c:pt>
                <c:pt idx="6">
                  <c:v>74</c:v>
                </c:pt>
                <c:pt idx="9">
                  <c:v>83</c:v>
                </c:pt>
                <c:pt idx="12">
                  <c:v>74</c:v>
                </c:pt>
              </c:numCache>
            </c:numRef>
          </c:val>
          <c:extLst>
            <c:ext xmlns:c16="http://schemas.microsoft.com/office/drawing/2014/chart" uri="{C3380CC4-5D6E-409C-BE32-E72D297353CC}">
              <c16:uniqueId val="{00000007-F04F-456D-AB1E-2C752C2C30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1108</c:v>
                </c:pt>
                <c:pt idx="3">
                  <c:v>1053</c:v>
                </c:pt>
                <c:pt idx="6">
                  <c:v>1005</c:v>
                </c:pt>
                <c:pt idx="9">
                  <c:v>858</c:v>
                </c:pt>
                <c:pt idx="12">
                  <c:v>792</c:v>
                </c:pt>
              </c:numCache>
            </c:numRef>
          </c:val>
          <c:extLst>
            <c:ext xmlns:c16="http://schemas.microsoft.com/office/drawing/2014/chart" uri="{C3380CC4-5D6E-409C-BE32-E72D297353CC}">
              <c16:uniqueId val="{00000008-F04F-456D-AB1E-2C752C2C30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04F-456D-AB1E-2C752C2C30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6310</c:v>
                </c:pt>
                <c:pt idx="3">
                  <c:v>6264</c:v>
                </c:pt>
                <c:pt idx="6">
                  <c:v>6346</c:v>
                </c:pt>
                <c:pt idx="9">
                  <c:v>6231</c:v>
                </c:pt>
                <c:pt idx="12">
                  <c:v>6047</c:v>
                </c:pt>
              </c:numCache>
            </c:numRef>
          </c:val>
          <c:extLst>
            <c:ext xmlns:c16="http://schemas.microsoft.com/office/drawing/2014/chart" uri="{C3380CC4-5D6E-409C-BE32-E72D297353CC}">
              <c16:uniqueId val="{0000000A-F04F-456D-AB1E-2C752C2C30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100</c:v>
                </c:pt>
                <c:pt idx="2">
                  <c:v>#N/A</c:v>
                </c:pt>
                <c:pt idx="3">
                  <c:v>#N/A</c:v>
                </c:pt>
                <c:pt idx="4">
                  <c:v>5</c:v>
                </c:pt>
                <c:pt idx="5">
                  <c:v>#N/A</c:v>
                </c:pt>
                <c:pt idx="6">
                  <c:v>#N/A</c:v>
                </c:pt>
                <c:pt idx="7">
                  <c:v>450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04F-456D-AB1E-2C752C2C30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1678</c:v>
                </c:pt>
                <c:pt idx="1">
                  <c:v>2655</c:v>
                </c:pt>
                <c:pt idx="2">
                  <c:v>2844</c:v>
                </c:pt>
              </c:numCache>
            </c:numRef>
          </c:val>
          <c:extLst>
            <c:ext xmlns:c16="http://schemas.microsoft.com/office/drawing/2014/chart" uri="{C3380CC4-5D6E-409C-BE32-E72D297353CC}">
              <c16:uniqueId val="{00000000-F11E-4540-A013-C42FB2E65A7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c:v>
                </c:pt>
                <c:pt idx="1">
                  <c:v>60</c:v>
                </c:pt>
                <c:pt idx="2">
                  <c:v>60</c:v>
                </c:pt>
              </c:numCache>
            </c:numRef>
          </c:val>
          <c:extLst>
            <c:ext xmlns:c16="http://schemas.microsoft.com/office/drawing/2014/chart" uri="{C3380CC4-5D6E-409C-BE32-E72D297353CC}">
              <c16:uniqueId val="{00000001-F11E-4540-A013-C42FB2E65A7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1822</c:v>
                </c:pt>
                <c:pt idx="1">
                  <c:v>1831</c:v>
                </c:pt>
                <c:pt idx="2">
                  <c:v>2095</c:v>
                </c:pt>
              </c:numCache>
            </c:numRef>
          </c:val>
          <c:extLst>
            <c:ext xmlns:c16="http://schemas.microsoft.com/office/drawing/2014/chart" uri="{C3380CC4-5D6E-409C-BE32-E72D297353CC}">
              <c16:uniqueId val="{00000002-F11E-4540-A013-C42FB2E65A7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実質公債費比率（分子）の構造について令和４年度の元金償還金等は８０４百万円となっている。主な内容としては元利償還金が６７４百万円となっている。また、公営企業債の元利償還金に対する繰出金では、下水道事業等の地方債償還の財源に充てたと認められる財源として１３０百万円繰出しで、対前年度比△５百万円減少している。</a:t>
          </a:r>
          <a:endParaRPr lang="ja-JP" altLang="ja-JP" sz="1400">
            <a:effectLst/>
          </a:endParaRPr>
        </a:p>
        <a:p>
          <a:r>
            <a:rPr lang="ja-JP" altLang="ja-JP" sz="1100">
              <a:solidFill>
                <a:schemeClr val="dk1"/>
              </a:solidFill>
              <a:effectLst/>
              <a:latin typeface="+mn-lt"/>
              <a:ea typeface="+mn-ea"/>
              <a:cs typeface="+mn-cs"/>
            </a:rPr>
            <a:t>　今後も総合計画に基づいた事業を展開し、公債費の抑制を図る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将来負担比率（分子）の構造について、令和４年度の将来負担額が７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１９３百万円となっており対前年度比で△３２９百万円減少した。令和４年度の将来負担額の構成としては一般会計等に係る地方債の現在高が６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０４７百万円となっており、△１８４万円増加した。充当可能財源等については８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８８百万円となっており対前年度比較では５１１百万円増加している。要因としては、基準財政需要額算入見込額が１８１百万円増加、充当可能基金が対前年度比３２９百万円増加したことが影響している。</a:t>
          </a:r>
          <a:endParaRPr lang="ja-JP" altLang="ja-JP" sz="1400">
            <a:effectLst/>
          </a:endParaRPr>
        </a:p>
        <a:p>
          <a:r>
            <a:rPr kumimoji="1" lang="ja-JP" altLang="ja-JP" sz="1100">
              <a:solidFill>
                <a:schemeClr val="dk1"/>
              </a:solidFill>
              <a:effectLst/>
              <a:latin typeface="+mn-lt"/>
              <a:ea typeface="+mn-ea"/>
              <a:cs typeface="+mn-cs"/>
            </a:rPr>
            <a:t>　今後は計画的な起債計画に基づいた起債発行と積極的な繰上償還により公債残高を低減させるとともに、財政調整基金をはじめ、その他特定目的基金への積立を積極的に行う。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沖縄県久米島町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繰越金の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以上を「財政調整基金」へ積立て及び地域振興基金、庁舎等新改築基金に積み立てを行ったことにより、対前年度比４５５百万円の増となった。「ふるさと納税基金」は、２１百万円の増となった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価格高騰対策など町民サービスの低下を招かないよう、「財政調整基金」や「地域振興基金」の取り崩しをバランスを考慮し対応する。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・庁舎等新改築基金：仲里庁舎トイレ改修工事。</a:t>
          </a:r>
          <a:endParaRPr lang="ja-JP" altLang="ja-JP" sz="1400">
            <a:effectLst/>
          </a:endParaRPr>
        </a:p>
        <a:p>
          <a:r>
            <a:rPr kumimoji="1" lang="ja-JP" altLang="ja-JP" sz="1100">
              <a:solidFill>
                <a:schemeClr val="dk1"/>
              </a:solidFill>
              <a:effectLst/>
              <a:latin typeface="+mn-lt"/>
              <a:ea typeface="+mn-ea"/>
              <a:cs typeface="+mn-cs"/>
            </a:rPr>
            <a:t>・風の帰る森プロジェクト応援基金：町内外の子供の交流並びに福島原発事故による健康被害が危惧される子供及び心身に故障を生じた者の保養を寄付者と協働で　推進する。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a:t>
          </a:r>
          <a:r>
            <a:rPr kumimoji="1" lang="ja-JP" altLang="ja-JP" sz="1100">
              <a:solidFill>
                <a:schemeClr val="dk1"/>
              </a:solidFill>
              <a:effectLst/>
              <a:latin typeface="+mn-lt"/>
              <a:ea typeface="+mn-ea"/>
              <a:cs typeface="+mn-cs"/>
            </a:rPr>
            <a:t>３年度に取り崩した基金を積み戻したことにより増額となった。（庁舎等新改築基金、</a:t>
          </a:r>
          <a:r>
            <a:rPr lang="ja-JP" altLang="ja-JP" sz="1100">
              <a:solidFill>
                <a:schemeClr val="dk1"/>
              </a:solidFill>
              <a:effectLst/>
              <a:latin typeface="+mn-lt"/>
              <a:ea typeface="+mn-ea"/>
              <a:cs typeface="+mn-cs"/>
            </a:rPr>
            <a:t>地域振興基金</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・庁舎等新改築基金：２０年後を目途に２５億円程度を積立予定。</a:t>
          </a:r>
          <a:endParaRPr lang="ja-JP" altLang="ja-JP" sz="1400">
            <a:effectLst/>
          </a:endParaRPr>
        </a:p>
        <a:p>
          <a:r>
            <a:rPr kumimoji="1" lang="ja-JP" altLang="ja-JP" sz="1100">
              <a:solidFill>
                <a:schemeClr val="dk1"/>
              </a:solidFill>
              <a:effectLst/>
              <a:latin typeface="+mn-lt"/>
              <a:ea typeface="+mn-ea"/>
              <a:cs typeface="+mn-cs"/>
            </a:rPr>
            <a:t>・ふるさと納税基金：より一層の広報活動に努め、自主財源の確保、環境美化、人材育成等の事業に充当し活性化に繋げる。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令和４年度末の基金残高は約２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８４４百万円となっており前年度から１８９百万円の増となった。</a:t>
          </a:r>
          <a:endParaRPr lang="ja-JP" altLang="ja-JP" sz="1400">
            <a:effectLst/>
          </a:endParaRPr>
        </a:p>
        <a:p>
          <a:r>
            <a:rPr kumimoji="1" lang="ja-JP" altLang="ja-JP" sz="1100">
              <a:solidFill>
                <a:schemeClr val="dk1"/>
              </a:solidFill>
              <a:effectLst/>
              <a:latin typeface="+mn-lt"/>
              <a:ea typeface="+mn-ea"/>
              <a:cs typeface="+mn-cs"/>
            </a:rPr>
            <a:t>繰越金の１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２以上の積み立て及び基金を積み戻したことにより増額となった。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近年での燃料、物価等の高騰、松くい虫防除、自然災害以外の事態が起こっており緊急対応の増大が予想されるので、中長期的に適正な運営を図る。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預金利息の積み立てのみで同額となっている。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地方債の償還に備えて計画的に積み立てを行う。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7,413
7,351
63.65
9,134,366
8,664,485
354,386
4,140,242
6,047,472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住民税及び固定資産税などの税収等は増加したが、当該指数が０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１９と類似団体平均を下回っている。離島地域であることから財政基盤が弱い部分は否めない。今後においても総合計画に基づく各施策を推進し、税収等の確保に努め財政基盤の強化を図る。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162278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12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148872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令和４年度は、４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ポイント増加しました。要因として歳入における経常一般財源のうち、臨時財政対策債が令和３年度と比較し約１億円減少したこと、歳出では経常経費充当一般財源のうち扶助費が対前年度と比較し約８千２百万円増加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102362</xdr:rowOff>
    </xdr:from>
    <xdr:to>
      <xdr:col>23</xdr:col>
      <xdr:colOff>133350</xdr:colOff>
      <xdr:row>63</xdr:row>
      <xdr:rowOff>152908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3226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41419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102362</xdr:rowOff>
    </xdr:from>
    <xdr:to>
      <xdr:col>19</xdr:col>
      <xdr:colOff>133350</xdr:colOff>
      <xdr:row>64</xdr:row>
      <xdr:rowOff>169672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32262"/>
          <a:ext cx="889000" cy="4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66</xdr:row>
      <xdr:rowOff>34290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14247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14986</xdr:rowOff>
    </xdr:from>
    <xdr:to>
      <xdr:col>11</xdr:col>
      <xdr:colOff>31750</xdr:colOff>
      <xdr:row>66</xdr:row>
      <xdr:rowOff>34290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3068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74185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87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51562</xdr:rowOff>
    </xdr:from>
    <xdr:to>
      <xdr:col>19</xdr:col>
      <xdr:colOff>184150</xdr:colOff>
      <xdr:row>62</xdr:row>
      <xdr:rowOff>153162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118872</xdr:rowOff>
    </xdr:from>
    <xdr:to>
      <xdr:col>15</xdr:col>
      <xdr:colOff>133350</xdr:colOff>
      <xdr:row>65</xdr:row>
      <xdr:rowOff>49022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154940</xdr:rowOff>
    </xdr:from>
    <xdr:to>
      <xdr:col>11</xdr:col>
      <xdr:colOff>82550</xdr:colOff>
      <xdr:row>66</xdr:row>
      <xdr:rowOff>85090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69867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135636</xdr:rowOff>
    </xdr:from>
    <xdr:to>
      <xdr:col>7</xdr:col>
      <xdr:colOff>31750</xdr:colOff>
      <xdr:row>66</xdr:row>
      <xdr:rowOff>65786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50563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当該数値は対前年度比２０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４１２円増加している。増加した要因は、人件費では、減少したが、物件費については増加となった。類似団体平均と比較しても８５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４６円と大きく上回っているが、ごみ処理や消防など広域で行わず直接運営していることから、人件費や物件費等の割合が高い水準であることが要因となっている。今後は、公共施設の個別計画を基に施設管理の合理化、集約化を図りながらコスト縮減及び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2724</xdr:rowOff>
    </xdr:from>
    <xdr:to>
      <xdr:col>23</xdr:col>
      <xdr:colOff>133350</xdr:colOff>
      <xdr:row>84</xdr:row>
      <xdr:rowOff>51977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404524"/>
          <a:ext cx="838200" cy="4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155040</xdr:rowOff>
    </xdr:from>
    <xdr:to>
      <xdr:col>19</xdr:col>
      <xdr:colOff>133350</xdr:colOff>
      <xdr:row>84</xdr:row>
      <xdr:rowOff>2724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385390"/>
          <a:ext cx="889000" cy="1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144976</xdr:rowOff>
    </xdr:from>
    <xdr:to>
      <xdr:col>15</xdr:col>
      <xdr:colOff>82550</xdr:colOff>
      <xdr:row>83</xdr:row>
      <xdr:rowOff>155040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375326"/>
          <a:ext cx="889000" cy="1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111678</xdr:rowOff>
    </xdr:from>
    <xdr:to>
      <xdr:col>11</xdr:col>
      <xdr:colOff>31750</xdr:colOff>
      <xdr:row>83</xdr:row>
      <xdr:rowOff>144976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342028"/>
          <a:ext cx="8890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1177</xdr:rowOff>
    </xdr:from>
    <xdr:to>
      <xdr:col>23</xdr:col>
      <xdr:colOff>184150</xdr:colOff>
      <xdr:row>84</xdr:row>
      <xdr:rowOff>102777</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4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144704</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37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123374</xdr:rowOff>
    </xdr:from>
    <xdr:to>
      <xdr:col>19</xdr:col>
      <xdr:colOff>184150</xdr:colOff>
      <xdr:row>84</xdr:row>
      <xdr:rowOff>53524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35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38301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44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104240</xdr:rowOff>
    </xdr:from>
    <xdr:to>
      <xdr:col>15</xdr:col>
      <xdr:colOff>133350</xdr:colOff>
      <xdr:row>84</xdr:row>
      <xdr:rowOff>34390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3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19167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42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94176</xdr:rowOff>
    </xdr:from>
    <xdr:to>
      <xdr:col>11</xdr:col>
      <xdr:colOff>82550</xdr:colOff>
      <xdr:row>84</xdr:row>
      <xdr:rowOff>24326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32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9103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41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60878</xdr:rowOff>
    </xdr:from>
    <xdr:to>
      <xdr:col>7</xdr:col>
      <xdr:colOff>31750</xdr:colOff>
      <xdr:row>83</xdr:row>
      <xdr:rowOff>162478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29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147255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37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ラスパイレス指数は、９４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６ポイントとなった。令和４年度においては対前年度比指数で０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７ポイント増となり類似団体との比較では１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０ポイント上回っている。過去５年を遡っても９５％前後を維持しており、今後も各種手当等の総点検を行うなど人件費の縮減に努め、引き続き、給与の適正化に努める。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163513</xdr:rowOff>
    </xdr:from>
    <xdr:to>
      <xdr:col>81</xdr:col>
      <xdr:colOff>44450</xdr:colOff>
      <xdr:row>84</xdr:row>
      <xdr:rowOff>62441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393863"/>
          <a:ext cx="838200" cy="7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163513</xdr:rowOff>
    </xdr:from>
    <xdr:to>
      <xdr:col>77</xdr:col>
      <xdr:colOff>44450</xdr:colOff>
      <xdr:row>85</xdr:row>
      <xdr:rowOff>82021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393863"/>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20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112713</xdr:rowOff>
    </xdr:from>
    <xdr:to>
      <xdr:col>72</xdr:col>
      <xdr:colOff>203200</xdr:colOff>
      <xdr:row>85</xdr:row>
      <xdr:rowOff>82021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514513"/>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102659</xdr:rowOff>
    </xdr:from>
    <xdr:to>
      <xdr:col>68</xdr:col>
      <xdr:colOff>152400</xdr:colOff>
      <xdr:row>84</xdr:row>
      <xdr:rowOff>112713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0445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77381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5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28168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258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112713</xdr:rowOff>
    </xdr:from>
    <xdr:to>
      <xdr:col>77</xdr:col>
      <xdr:colOff>95250</xdr:colOff>
      <xdr:row>84</xdr:row>
      <xdr:rowOff>42863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53040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11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31221</xdr:rowOff>
    </xdr:from>
    <xdr:to>
      <xdr:col>73</xdr:col>
      <xdr:colOff>44450</xdr:colOff>
      <xdr:row>85</xdr:row>
      <xdr:rowOff>132821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60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117598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9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61913</xdr:rowOff>
    </xdr:from>
    <xdr:to>
      <xdr:col>68</xdr:col>
      <xdr:colOff>203200</xdr:colOff>
      <xdr:row>84</xdr:row>
      <xdr:rowOff>163513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2240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51859</xdr:rowOff>
    </xdr:from>
    <xdr:to>
      <xdr:col>64</xdr:col>
      <xdr:colOff>152400</xdr:colOff>
      <xdr:row>84</xdr:row>
      <xdr:rowOff>153459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163636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町は僻地離島であることから、他の自治体では広域等で対応している消防、ごみ焼却施設、学校給食センター、上下水道事業及び空港等を町単独で管理運営しており、類似団体平均を大きく上回っている。今後は事務事業の効率化を図るとともに、可能な限り業務の民間委託や民営化を進め、住民サービスの低下を招くことなく、職員定数の適正化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129984</xdr:rowOff>
    </xdr:from>
    <xdr:to>
      <xdr:col>81</xdr:col>
      <xdr:colOff>44450</xdr:colOff>
      <xdr:row>63</xdr:row>
      <xdr:rowOff>146876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931334"/>
          <a:ext cx="8382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128175</xdr:rowOff>
    </xdr:from>
    <xdr:to>
      <xdr:col>77</xdr:col>
      <xdr:colOff>44450</xdr:colOff>
      <xdr:row>63</xdr:row>
      <xdr:rowOff>146876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929525"/>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75692</xdr:rowOff>
    </xdr:from>
    <xdr:to>
      <xdr:col>72</xdr:col>
      <xdr:colOff>203200</xdr:colOff>
      <xdr:row>63</xdr:row>
      <xdr:rowOff>128175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877042"/>
          <a:ext cx="889000" cy="5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43720</xdr:rowOff>
    </xdr:from>
    <xdr:to>
      <xdr:col>68</xdr:col>
      <xdr:colOff>152400</xdr:colOff>
      <xdr:row>63</xdr:row>
      <xdr:rowOff>75692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845070"/>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79184</xdr:rowOff>
    </xdr:from>
    <xdr:to>
      <xdr:col>81</xdr:col>
      <xdr:colOff>95250</xdr:colOff>
      <xdr:row>64</xdr:row>
      <xdr:rowOff>9334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8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51261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85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96076</xdr:rowOff>
    </xdr:from>
    <xdr:to>
      <xdr:col>77</xdr:col>
      <xdr:colOff>95250</xdr:colOff>
      <xdr:row>64</xdr:row>
      <xdr:rowOff>26226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8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11003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983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77375</xdr:rowOff>
    </xdr:from>
    <xdr:to>
      <xdr:col>73</xdr:col>
      <xdr:colOff>44450</xdr:colOff>
      <xdr:row>64</xdr:row>
      <xdr:rowOff>7525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8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163752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96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24892</xdr:rowOff>
    </xdr:from>
    <xdr:to>
      <xdr:col>68</xdr:col>
      <xdr:colOff>203200</xdr:colOff>
      <xdr:row>63</xdr:row>
      <xdr:rowOff>126492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111269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164370</xdr:rowOff>
    </xdr:from>
    <xdr:to>
      <xdr:col>64</xdr:col>
      <xdr:colOff>152400</xdr:colOff>
      <xdr:row>63</xdr:row>
      <xdr:rowOff>94520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79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79297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88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繰上償還の実施、起債抑制により毎年改善傾向にあり、対前年度比０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３ポイント改善され類似団体と比較しても４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ポイント下回っているが、今後は大型事業による借入や公共施設の老朽化に伴う普通建設事業の実施やソフト事業への起債充当等、公債費が増加することが見込まれることから、今後も計画的は起債発行と可能な限りの繰上償還を実施、当該比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51646</xdr:rowOff>
    </xdr:from>
    <xdr:to>
      <xdr:col>81</xdr:col>
      <xdr:colOff>44450</xdr:colOff>
      <xdr:row>38</xdr:row>
      <xdr:rowOff>75777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566746"/>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75777</xdr:rowOff>
    </xdr:from>
    <xdr:to>
      <xdr:col>77</xdr:col>
      <xdr:colOff>44450</xdr:colOff>
      <xdr:row>38</xdr:row>
      <xdr:rowOff>115994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5908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38</xdr:row>
      <xdr:rowOff>164254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66310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164254</xdr:rowOff>
    </xdr:from>
    <xdr:to>
      <xdr:col>68</xdr:col>
      <xdr:colOff>152400</xdr:colOff>
      <xdr:row>39</xdr:row>
      <xdr:rowOff>41063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6793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846</xdr:rowOff>
    </xdr:from>
    <xdr:to>
      <xdr:col>81</xdr:col>
      <xdr:colOff>95250</xdr:colOff>
      <xdr:row>38</xdr:row>
      <xdr:rowOff>102446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17374</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361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24977</xdr:rowOff>
    </xdr:from>
    <xdr:to>
      <xdr:col>77</xdr:col>
      <xdr:colOff>95250</xdr:colOff>
      <xdr:row>38</xdr:row>
      <xdr:rowOff>126577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136754</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30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113454</xdr:rowOff>
    </xdr:from>
    <xdr:to>
      <xdr:col>68</xdr:col>
      <xdr:colOff>203200</xdr:colOff>
      <xdr:row>39</xdr:row>
      <xdr:rowOff>43604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53780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161713</xdr:rowOff>
    </xdr:from>
    <xdr:to>
      <xdr:col>64</xdr:col>
      <xdr:colOff>152400</xdr:colOff>
      <xdr:row>39</xdr:row>
      <xdr:rowOff>91863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102040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令和４年度の将来負担比率は、公営企業債等繰出見込額、地方債残高の減少に加え充当可能基金及び基準財政需要額算入額の増加が要因と思われる。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85513</xdr:rowOff>
    </xdr:from>
    <xdr:to>
      <xdr:col>72</xdr:col>
      <xdr:colOff>203200</xdr:colOff>
      <xdr:row>14</xdr:row>
      <xdr:rowOff>69185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314363"/>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85513</xdr:rowOff>
    </xdr:from>
    <xdr:to>
      <xdr:col>68</xdr:col>
      <xdr:colOff>152400</xdr:colOff>
      <xdr:row>13</xdr:row>
      <xdr:rowOff>119985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31436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18385</xdr:rowOff>
    </xdr:from>
    <xdr:to>
      <xdr:col>73</xdr:col>
      <xdr:colOff>44450</xdr:colOff>
      <xdr:row>14</xdr:row>
      <xdr:rowOff>119985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104762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50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34713</xdr:rowOff>
    </xdr:from>
    <xdr:to>
      <xdr:col>68</xdr:col>
      <xdr:colOff>203200</xdr:colOff>
      <xdr:row>13</xdr:row>
      <xdr:rowOff>136313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2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121090</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34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69185</xdr:rowOff>
    </xdr:from>
    <xdr:to>
      <xdr:col>64</xdr:col>
      <xdr:colOff>152400</xdr:colOff>
      <xdr:row>13</xdr:row>
      <xdr:rowOff>170785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155562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384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7,413
7,351
63.65
9,134,366
8,664,485
354,386
4,140,242
6,047,472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人件費については、対前年度比△０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であった。類似団体平均、沖縄県平均を大幅に上回っており、類似団体順位でも高い数値となっている。主な要因としては、消防本部、保育所、給食センター、ごみ処理施設、空港管理、上下水道事業を単独直営で行っていることが影響している。今後は民間への業務委託や指定管理者制度の活用により人件費の抑制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24130</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4880"/>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24130</xdr:rowOff>
    </xdr:from>
    <xdr:to>
      <xdr:col>24</xdr:col>
      <xdr:colOff>114300</xdr:colOff>
      <xdr:row>35</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21844</xdr:rowOff>
    </xdr:from>
    <xdr:to>
      <xdr:col>24</xdr:col>
      <xdr:colOff>25400</xdr:colOff>
      <xdr:row>40</xdr:row>
      <xdr:rowOff>62992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8798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62992</xdr:rowOff>
    </xdr:from>
    <xdr:to>
      <xdr:col>19</xdr:col>
      <xdr:colOff>187325</xdr:colOff>
      <xdr:row>41</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9209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41</xdr:row>
      <xdr:rowOff>10414</xdr:rowOff>
    </xdr:from>
    <xdr:to>
      <xdr:col>15</xdr:col>
      <xdr:colOff>98425</xdr:colOff>
      <xdr:row>41</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703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41</xdr:row>
      <xdr:rowOff>10414</xdr:rowOff>
    </xdr:from>
    <xdr:to>
      <xdr:col>11</xdr:col>
      <xdr:colOff>9525</xdr:colOff>
      <xdr:row>41</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7039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142494</xdr:rowOff>
    </xdr:from>
    <xdr:to>
      <xdr:col>24</xdr:col>
      <xdr:colOff>76200</xdr:colOff>
      <xdr:row>40</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51071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12192</xdr:rowOff>
    </xdr:from>
    <xdr:to>
      <xdr:col>20</xdr:col>
      <xdr:colOff>38100</xdr:colOff>
      <xdr:row>40</xdr:row>
      <xdr:rowOff>113792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98569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5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131064</xdr:rowOff>
    </xdr:from>
    <xdr:to>
      <xdr:col>15</xdr:col>
      <xdr:colOff>149225</xdr:colOff>
      <xdr:row>41</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131064</xdr:rowOff>
    </xdr:from>
    <xdr:to>
      <xdr:col>11</xdr:col>
      <xdr:colOff>60325</xdr:colOff>
      <xdr:row>41</xdr:row>
      <xdr:rowOff>61214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45991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131064</xdr:rowOff>
    </xdr:from>
    <xdr:to>
      <xdr:col>6</xdr:col>
      <xdr:colOff>171450</xdr:colOff>
      <xdr:row>41</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707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物件費については、沖縄県平均を０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４ポイント上回っているが、類似団体平均を１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６ポイント上回っており、対前年比では１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４ポイント増加した。公共施設の維持管理に係る老朽化対策で、人件費から委託料（物件費）が増加傾向にある。引き続き職員へのコスト意識を持たせ物件費の適正な支出や民間委託を推進する。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58420</xdr:rowOff>
    </xdr:from>
    <xdr:to>
      <xdr:col>82</xdr:col>
      <xdr:colOff>107950</xdr:colOff>
      <xdr:row>15</xdr:row>
      <xdr:rowOff>138430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6301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12717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13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58420</xdr:rowOff>
    </xdr:from>
    <xdr:to>
      <xdr:col>78</xdr:col>
      <xdr:colOff>69850</xdr:colOff>
      <xdr:row>15</xdr:row>
      <xdr:rowOff>167005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6301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167005</xdr:rowOff>
    </xdr:from>
    <xdr:to>
      <xdr:col>73</xdr:col>
      <xdr:colOff>180975</xdr:colOff>
      <xdr:row>16</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7387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64135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7787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7620</xdr:rowOff>
    </xdr:from>
    <xdr:to>
      <xdr:col>78</xdr:col>
      <xdr:colOff>120650</xdr:colOff>
      <xdr:row>15</xdr:row>
      <xdr:rowOff>109220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93997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66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116205</xdr:rowOff>
    </xdr:from>
    <xdr:to>
      <xdr:col>74</xdr:col>
      <xdr:colOff>31750</xdr:colOff>
      <xdr:row>16</xdr:row>
      <xdr:rowOff>46355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156210</xdr:rowOff>
    </xdr:from>
    <xdr:to>
      <xdr:col>69</xdr:col>
      <xdr:colOff>142875</xdr:colOff>
      <xdr:row>16</xdr:row>
      <xdr:rowOff>86360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71137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13335</xdr:rowOff>
    </xdr:from>
    <xdr:to>
      <xdr:col>65</xdr:col>
      <xdr:colOff>53975</xdr:colOff>
      <xdr:row>16</xdr:row>
      <xdr:rowOff>114935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99712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扶助費については、沖縄県平均を大きく下回っており、類似団体平均においても１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０ポイント上回る状況となっているが、今後も、高齢化や障がい者、医療費助成等に伴い、各種扶助費が増大することが予想される。財政への圧迫とならないよう適正な扶助費の支出に努める。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56</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2519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55</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2519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その他に係る経常収支比率については、全国平均を０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８ポイント、県平均を２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７ポイント、類似団体平均を１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５ポイント上回り、対前年度数値と比較すると０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９ポイント減少している。</a:t>
          </a:r>
          <a:endParaRPr lang="ja-JP" altLang="ja-JP" sz="1400">
            <a:effectLst/>
          </a:endParaRPr>
        </a:p>
        <a:p>
          <a:r>
            <a:rPr kumimoji="1" lang="ja-JP" altLang="ja-JP" sz="1100">
              <a:solidFill>
                <a:schemeClr val="dk1"/>
              </a:solidFill>
              <a:effectLst/>
              <a:latin typeface="+mn-lt"/>
              <a:ea typeface="+mn-ea"/>
              <a:cs typeface="+mn-cs"/>
            </a:rPr>
            <a:t>　今後も経費節減や企業会計の独立採算の原則に立ち返った料金の見直しや国民健康保険税の改定などを行い、普通会計の負担額の抑制を図る。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636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127017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385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149860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6367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123190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893800" y="97510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766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71137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72390</xdr:rowOff>
    </xdr:from>
    <xdr:to>
      <xdr:col>69</xdr:col>
      <xdr:colOff>142875</xdr:colOff>
      <xdr:row>58</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補助費等は全国平均を６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９ポイント、県平均を５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２、類似団体平均を１１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１ポイント下回っており、対前年度比較でも０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７ポイント増加している。今後も各種団体の補助金等の適正化や介護予防の推進などにより経費の縮減に努めていく。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30988</xdr:rowOff>
    </xdr:from>
    <xdr:to>
      <xdr:col>82</xdr:col>
      <xdr:colOff>107950</xdr:colOff>
      <xdr:row>34</xdr:row>
      <xdr:rowOff>62992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586028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30988</xdr:rowOff>
    </xdr:from>
    <xdr:to>
      <xdr:col>78</xdr:col>
      <xdr:colOff>69850</xdr:colOff>
      <xdr:row>34</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58602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44704</xdr:rowOff>
    </xdr:from>
    <xdr:to>
      <xdr:col>73</xdr:col>
      <xdr:colOff>180975</xdr:colOff>
      <xdr:row>34</xdr:row>
      <xdr:rowOff>53848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5874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30988</xdr:rowOff>
    </xdr:from>
    <xdr:to>
      <xdr:col>69</xdr:col>
      <xdr:colOff>92075</xdr:colOff>
      <xdr:row>34</xdr:row>
      <xdr:rowOff>53848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004800" y="58602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xdr:rowOff>
    </xdr:from>
    <xdr:to>
      <xdr:col>82</xdr:col>
      <xdr:colOff>158750</xdr:colOff>
      <xdr:row>34</xdr:row>
      <xdr:rowOff>113792</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92219</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151638</xdr:rowOff>
    </xdr:from>
    <xdr:to>
      <xdr:col>78</xdr:col>
      <xdr:colOff>120650</xdr:colOff>
      <xdr:row>34</xdr:row>
      <xdr:rowOff>81788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91965</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5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165354</xdr:rowOff>
    </xdr:from>
    <xdr:to>
      <xdr:col>74</xdr:col>
      <xdr:colOff>31750</xdr:colOff>
      <xdr:row>34</xdr:row>
      <xdr:rowOff>95504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105681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3048</xdr:rowOff>
    </xdr:from>
    <xdr:to>
      <xdr:col>69</xdr:col>
      <xdr:colOff>142875</xdr:colOff>
      <xdr:row>34</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114825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151638</xdr:rowOff>
    </xdr:from>
    <xdr:to>
      <xdr:col>65</xdr:col>
      <xdr:colOff>53975</xdr:colOff>
      <xdr:row>34</xdr:row>
      <xdr:rowOff>81788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91965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公債費については、沖縄県平均を２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５ポイント上回っている状況である。これは平成</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の市町村合併後に大型の整備事業が集中したことに加え、合併団体の地方債を引き継いだことにより、地方債残高が高い水準にあることが影響している。平成２３年度、平成２５年度に繰上償還を実施しているが、対前年度比では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４ポイント増加している。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77470</xdr:rowOff>
    </xdr:from>
    <xdr:to>
      <xdr:col>24</xdr:col>
      <xdr:colOff>25400</xdr:colOff>
      <xdr:row>76</xdr:row>
      <xdr:rowOff>92711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1076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111761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07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168911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141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168911</xdr:rowOff>
    </xdr:from>
    <xdr:to>
      <xdr:col>11</xdr:col>
      <xdr:colOff>9525</xdr:colOff>
      <xdr:row>77</xdr:row>
      <xdr:rowOff>62230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1991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26670</xdr:rowOff>
    </xdr:from>
    <xdr:to>
      <xdr:col>20</xdr:col>
      <xdr:colOff>38100</xdr:colOff>
      <xdr:row>76</xdr:row>
      <xdr:rowOff>128270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138447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118111</xdr:rowOff>
    </xdr:from>
    <xdr:to>
      <xdr:col>11</xdr:col>
      <xdr:colOff>60325</xdr:colOff>
      <xdr:row>77</xdr:row>
      <xdr:rowOff>48261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８ポイント上回ったが、県平均を２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５ポイント、全国平均は４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０ポイント下回り、対前年度比でも４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ポイント増加している。今後は、公共施設の老朽化に伴う建て替えなどが控えていることから、普通建設事業費については増加が予測される為、より計画的・効率的な建設事業の実施を推進し、バランスの取れた経費投入が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77</xdr:row>
      <xdr:rowOff>153670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953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107966</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78</xdr:row>
      <xdr:rowOff>111761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1953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46989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848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138430</xdr:rowOff>
    </xdr:from>
    <xdr:to>
      <xdr:col>69</xdr:col>
      <xdr:colOff>92075</xdr:colOff>
      <xdr:row>79</xdr:row>
      <xdr:rowOff>46989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5115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60961</xdr:rowOff>
    </xdr:from>
    <xdr:to>
      <xdr:col>74</xdr:col>
      <xdr:colOff>31750</xdr:colOff>
      <xdr:row>78</xdr:row>
      <xdr:rowOff>162561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147338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167639</xdr:rowOff>
    </xdr:from>
    <xdr:to>
      <xdr:col>69</xdr:col>
      <xdr:colOff>142875</xdr:colOff>
      <xdr:row>79</xdr:row>
      <xdr:rowOff>97789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82566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87630</xdr:rowOff>
    </xdr:from>
    <xdr:to>
      <xdr:col>65</xdr:col>
      <xdr:colOff>53975</xdr:colOff>
      <xdr:row>79</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2557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142351</xdr:rowOff>
    </xdr:from>
    <xdr:to>
      <xdr:col>29</xdr:col>
      <xdr:colOff>127000</xdr:colOff>
      <xdr:row>16</xdr:row>
      <xdr:rowOff>148016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933176"/>
          <a:ext cx="647700" cy="5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148016</xdr:rowOff>
    </xdr:from>
    <xdr:to>
      <xdr:col>26</xdr:col>
      <xdr:colOff>50800</xdr:colOff>
      <xdr:row>16</xdr:row>
      <xdr:rowOff>166359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38841"/>
          <a:ext cx="698500" cy="18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166359</xdr:rowOff>
    </xdr:from>
    <xdr:to>
      <xdr:col>22</xdr:col>
      <xdr:colOff>114300</xdr:colOff>
      <xdr:row>17</xdr:row>
      <xdr:rowOff>15821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57184"/>
          <a:ext cx="698500" cy="2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15821</xdr:rowOff>
    </xdr:from>
    <xdr:to>
      <xdr:col>18</xdr:col>
      <xdr:colOff>177800</xdr:colOff>
      <xdr:row>17</xdr:row>
      <xdr:rowOff>18619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78096"/>
          <a:ext cx="698500" cy="2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91551</xdr:rowOff>
    </xdr:from>
    <xdr:to>
      <xdr:col>29</xdr:col>
      <xdr:colOff>177800</xdr:colOff>
      <xdr:row>17</xdr:row>
      <xdr:rowOff>21701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8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108078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2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97216</xdr:rowOff>
    </xdr:from>
    <xdr:to>
      <xdr:col>26</xdr:col>
      <xdr:colOff>101600</xdr:colOff>
      <xdr:row>17</xdr:row>
      <xdr:rowOff>27366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88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37543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56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115559</xdr:rowOff>
    </xdr:from>
    <xdr:to>
      <xdr:col>22</xdr:col>
      <xdr:colOff>165100</xdr:colOff>
      <xdr:row>17</xdr:row>
      <xdr:rowOff>45709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06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55886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7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136471</xdr:rowOff>
    </xdr:from>
    <xdr:to>
      <xdr:col>19</xdr:col>
      <xdr:colOff>38100</xdr:colOff>
      <xdr:row>17</xdr:row>
      <xdr:rowOff>66621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27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76798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9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139269</xdr:rowOff>
    </xdr:from>
    <xdr:to>
      <xdr:col>15</xdr:col>
      <xdr:colOff>101600</xdr:colOff>
      <xdr:row>17</xdr:row>
      <xdr:rowOff>69419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3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79596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9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88513</xdr:rowOff>
    </xdr:from>
    <xdr:to>
      <xdr:col>29</xdr:col>
      <xdr:colOff>127000</xdr:colOff>
      <xdr:row>37</xdr:row>
      <xdr:rowOff>103780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13213"/>
          <a:ext cx="647700" cy="15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340235</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0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103780</xdr:rowOff>
    </xdr:from>
    <xdr:to>
      <xdr:col>26</xdr:col>
      <xdr:colOff>50800</xdr:colOff>
      <xdr:row>37</xdr:row>
      <xdr:rowOff>168915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28480"/>
          <a:ext cx="698500" cy="65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325513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592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78439</xdr:rowOff>
    </xdr:from>
    <xdr:to>
      <xdr:col>22</xdr:col>
      <xdr:colOff>114300</xdr:colOff>
      <xdr:row>37</xdr:row>
      <xdr:rowOff>168915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03139"/>
          <a:ext cx="698500" cy="90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78439</xdr:rowOff>
    </xdr:from>
    <xdr:to>
      <xdr:col>18</xdr:col>
      <xdr:colOff>177800</xdr:colOff>
      <xdr:row>37</xdr:row>
      <xdr:rowOff>80431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03139"/>
          <a:ext cx="698500" cy="1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99982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37713</xdr:rowOff>
    </xdr:from>
    <xdr:to>
      <xdr:col>29</xdr:col>
      <xdr:colOff>177800</xdr:colOff>
      <xdr:row>37</xdr:row>
      <xdr:rowOff>139313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62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9790</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3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52980</xdr:rowOff>
    </xdr:from>
    <xdr:to>
      <xdr:col>26</xdr:col>
      <xdr:colOff>101600</xdr:colOff>
      <xdr:row>37</xdr:row>
      <xdr:rowOff>154580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77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139357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6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118115</xdr:rowOff>
    </xdr:from>
    <xdr:to>
      <xdr:col>22</xdr:col>
      <xdr:colOff>165100</xdr:colOff>
      <xdr:row>37</xdr:row>
      <xdr:rowOff>219715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4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204492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27639</xdr:rowOff>
    </xdr:from>
    <xdr:to>
      <xdr:col>19</xdr:col>
      <xdr:colOff>38100</xdr:colOff>
      <xdr:row>37</xdr:row>
      <xdr:rowOff>129239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52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114016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3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29631</xdr:rowOff>
    </xdr:from>
    <xdr:to>
      <xdr:col>15</xdr:col>
      <xdr:colOff>101600</xdr:colOff>
      <xdr:row>37</xdr:row>
      <xdr:rowOff>131231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54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116008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4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7,413
7,351
63.65
9,134,366
8,664,485
354,386
4,140,242
6,047,472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112897</xdr:rowOff>
    </xdr:from>
    <xdr:to>
      <xdr:col>24</xdr:col>
      <xdr:colOff>63500</xdr:colOff>
      <xdr:row>33</xdr:row>
      <xdr:rowOff>115360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5770747"/>
          <a:ext cx="838200" cy="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112897</xdr:rowOff>
    </xdr:from>
    <xdr:to>
      <xdr:col>19</xdr:col>
      <xdr:colOff>177800</xdr:colOff>
      <xdr:row>33</xdr:row>
      <xdr:rowOff>141392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770747"/>
          <a:ext cx="889000" cy="2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141392</xdr:rowOff>
    </xdr:from>
    <xdr:to>
      <xdr:col>15</xdr:col>
      <xdr:colOff>50800</xdr:colOff>
      <xdr:row>34</xdr:row>
      <xdr:rowOff>56387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799242"/>
          <a:ext cx="889000" cy="8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36556</xdr:rowOff>
    </xdr:from>
    <xdr:to>
      <xdr:col>10</xdr:col>
      <xdr:colOff>114300</xdr:colOff>
      <xdr:row>34</xdr:row>
      <xdr:rowOff>56387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5865856"/>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64560</xdr:rowOff>
    </xdr:from>
    <xdr:to>
      <xdr:col>24</xdr:col>
      <xdr:colOff>114300</xdr:colOff>
      <xdr:row>33</xdr:row>
      <xdr:rowOff>166160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72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87437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573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62097</xdr:rowOff>
    </xdr:from>
    <xdr:to>
      <xdr:col>20</xdr:col>
      <xdr:colOff>38100</xdr:colOff>
      <xdr:row>33</xdr:row>
      <xdr:rowOff>163697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71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8774</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495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90592</xdr:rowOff>
    </xdr:from>
    <xdr:to>
      <xdr:col>15</xdr:col>
      <xdr:colOff>101600</xdr:colOff>
      <xdr:row>34</xdr:row>
      <xdr:rowOff>20742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74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37269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52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5587</xdr:rowOff>
    </xdr:from>
    <xdr:to>
      <xdr:col>10</xdr:col>
      <xdr:colOff>165100</xdr:colOff>
      <xdr:row>34</xdr:row>
      <xdr:rowOff>107187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583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123714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6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157206</xdr:rowOff>
    </xdr:from>
    <xdr:to>
      <xdr:col>6</xdr:col>
      <xdr:colOff>38100</xdr:colOff>
      <xdr:row>34</xdr:row>
      <xdr:rowOff>87356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581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103883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5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78092</xdr:rowOff>
    </xdr:from>
    <xdr:to>
      <xdr:col>24</xdr:col>
      <xdr:colOff>63500</xdr:colOff>
      <xdr:row>57</xdr:row>
      <xdr:rowOff>152649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50742"/>
          <a:ext cx="838200" cy="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152649</xdr:rowOff>
    </xdr:from>
    <xdr:to>
      <xdr:col>19</xdr:col>
      <xdr:colOff>177800</xdr:colOff>
      <xdr:row>58</xdr:row>
      <xdr:rowOff>1645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25299"/>
          <a:ext cx="889000" cy="2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116200</xdr:rowOff>
    </xdr:from>
    <xdr:to>
      <xdr:col>15</xdr:col>
      <xdr:colOff>50800</xdr:colOff>
      <xdr:row>58</xdr:row>
      <xdr:rowOff>1645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88850"/>
          <a:ext cx="889000" cy="5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116200</xdr:rowOff>
    </xdr:from>
    <xdr:to>
      <xdr:col>10</xdr:col>
      <xdr:colOff>114300</xdr:colOff>
      <xdr:row>57</xdr:row>
      <xdr:rowOff>165852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88850"/>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27292</xdr:rowOff>
    </xdr:from>
    <xdr:to>
      <xdr:col>24</xdr:col>
      <xdr:colOff>114300</xdr:colOff>
      <xdr:row>57</xdr:row>
      <xdr:rowOff>128892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50169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5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101849</xdr:rowOff>
    </xdr:from>
    <xdr:to>
      <xdr:col>20</xdr:col>
      <xdr:colOff>38100</xdr:colOff>
      <xdr:row>58</xdr:row>
      <xdr:rowOff>31999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7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48526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64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122295</xdr:rowOff>
    </xdr:from>
    <xdr:to>
      <xdr:col>15</xdr:col>
      <xdr:colOff>101600</xdr:colOff>
      <xdr:row>58</xdr:row>
      <xdr:rowOff>52445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68972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7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65400</xdr:rowOff>
    </xdr:from>
    <xdr:to>
      <xdr:col>10</xdr:col>
      <xdr:colOff>165100</xdr:colOff>
      <xdr:row>57</xdr:row>
      <xdr:rowOff>167000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1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115052</xdr:rowOff>
    </xdr:from>
    <xdr:to>
      <xdr:col>6</xdr:col>
      <xdr:colOff>38100</xdr:colOff>
      <xdr:row>58</xdr:row>
      <xdr:rowOff>45202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8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61729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6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150634</xdr:rowOff>
    </xdr:from>
    <xdr:to>
      <xdr:col>24</xdr:col>
      <xdr:colOff>63500</xdr:colOff>
      <xdr:row>78</xdr:row>
      <xdr:rowOff>30981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2284"/>
          <a:ext cx="838200" cy="5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119378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104744</xdr:rowOff>
    </xdr:from>
    <xdr:to>
      <xdr:col>19</xdr:col>
      <xdr:colOff>177800</xdr:colOff>
      <xdr:row>77</xdr:row>
      <xdr:rowOff>150634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06394"/>
          <a:ext cx="889000" cy="4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66038</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2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104744</xdr:rowOff>
    </xdr:from>
    <xdr:to>
      <xdr:col>15</xdr:col>
      <xdr:colOff>50800</xdr:colOff>
      <xdr:row>77</xdr:row>
      <xdr:rowOff>108858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0639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110138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6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108858</xdr:rowOff>
    </xdr:from>
    <xdr:to>
      <xdr:col>10</xdr:col>
      <xdr:colOff>114300</xdr:colOff>
      <xdr:row>77</xdr:row>
      <xdr:rowOff>117926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050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151553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150125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00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151631</xdr:rowOff>
    </xdr:from>
    <xdr:to>
      <xdr:col>24</xdr:col>
      <xdr:colOff>114300</xdr:colOff>
      <xdr:row>78</xdr:row>
      <xdr:rowOff>81781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130058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99834</xdr:rowOff>
    </xdr:from>
    <xdr:to>
      <xdr:col>20</xdr:col>
      <xdr:colOff>38100</xdr:colOff>
      <xdr:row>78</xdr:row>
      <xdr:rowOff>29984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21111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3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53944</xdr:rowOff>
    </xdr:from>
    <xdr:to>
      <xdr:col>15</xdr:col>
      <xdr:colOff>101600</xdr:colOff>
      <xdr:row>77</xdr:row>
      <xdr:rowOff>155544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146671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34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58058</xdr:rowOff>
    </xdr:from>
    <xdr:to>
      <xdr:col>10</xdr:col>
      <xdr:colOff>165100</xdr:colOff>
      <xdr:row>77</xdr:row>
      <xdr:rowOff>159658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150785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3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67126</xdr:rowOff>
    </xdr:from>
    <xdr:to>
      <xdr:col>6</xdr:col>
      <xdr:colOff>38100</xdr:colOff>
      <xdr:row>77</xdr:row>
      <xdr:rowOff>168726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159853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36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89985</xdr:rowOff>
    </xdr:from>
    <xdr:to>
      <xdr:col>24</xdr:col>
      <xdr:colOff>63500</xdr:colOff>
      <xdr:row>94</xdr:row>
      <xdr:rowOff>32683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034835"/>
          <a:ext cx="838200" cy="1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4691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92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89985</xdr:rowOff>
    </xdr:from>
    <xdr:to>
      <xdr:col>19</xdr:col>
      <xdr:colOff>177800</xdr:colOff>
      <xdr:row>95</xdr:row>
      <xdr:rowOff>119148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034835"/>
          <a:ext cx="889000" cy="37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165026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8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119148</xdr:rowOff>
    </xdr:from>
    <xdr:to>
      <xdr:col>15</xdr:col>
      <xdr:colOff>50800</xdr:colOff>
      <xdr:row>95</xdr:row>
      <xdr:rowOff>157161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06898"/>
          <a:ext cx="889000" cy="3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149373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0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157161</xdr:rowOff>
    </xdr:from>
    <xdr:to>
      <xdr:col>10</xdr:col>
      <xdr:colOff>114300</xdr:colOff>
      <xdr:row>96</xdr:row>
      <xdr:rowOff>12784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44911"/>
          <a:ext cx="8890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162447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2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14335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153333</xdr:rowOff>
    </xdr:from>
    <xdr:to>
      <xdr:col>24</xdr:col>
      <xdr:colOff>114300</xdr:colOff>
      <xdr:row>94</xdr:row>
      <xdr:rowOff>83483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9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4760</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4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39185</xdr:rowOff>
    </xdr:from>
    <xdr:to>
      <xdr:col>20</xdr:col>
      <xdr:colOff>38100</xdr:colOff>
      <xdr:row>93</xdr:row>
      <xdr:rowOff>140785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9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157312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75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68348</xdr:rowOff>
    </xdr:from>
    <xdr:to>
      <xdr:col>15</xdr:col>
      <xdr:colOff>101600</xdr:colOff>
      <xdr:row>95</xdr:row>
      <xdr:rowOff>169948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35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15025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106361</xdr:rowOff>
    </xdr:from>
    <xdr:to>
      <xdr:col>10</xdr:col>
      <xdr:colOff>165100</xdr:colOff>
      <xdr:row>96</xdr:row>
      <xdr:rowOff>36511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3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53038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6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133434</xdr:rowOff>
    </xdr:from>
    <xdr:to>
      <xdr:col>6</xdr:col>
      <xdr:colOff>38100</xdr:colOff>
      <xdr:row>96</xdr:row>
      <xdr:rowOff>63584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80111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9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137174</xdr:rowOff>
    </xdr:from>
    <xdr:to>
      <xdr:col>54</xdr:col>
      <xdr:colOff>189865</xdr:colOff>
      <xdr:row>37</xdr:row>
      <xdr:rowOff>32159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0674"/>
          <a:ext cx="1270" cy="1095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35986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3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32159</xdr:rowOff>
    </xdr:from>
    <xdr:to>
      <xdr:col>55</xdr:col>
      <xdr:colOff>88900</xdr:colOff>
      <xdr:row>37</xdr:row>
      <xdr:rowOff>32159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37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83851</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5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137174</xdr:rowOff>
    </xdr:from>
    <xdr:to>
      <xdr:col>55</xdr:col>
      <xdr:colOff>88900</xdr:colOff>
      <xdr:row>30</xdr:row>
      <xdr:rowOff>137174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30117</xdr:rowOff>
    </xdr:from>
    <xdr:to>
      <xdr:col>55</xdr:col>
      <xdr:colOff>0</xdr:colOff>
      <xdr:row>37</xdr:row>
      <xdr:rowOff>98160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73767"/>
          <a:ext cx="838200" cy="6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141324</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7991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118447</xdr:rowOff>
    </xdr:from>
    <xdr:to>
      <xdr:col>55</xdr:col>
      <xdr:colOff>50800</xdr:colOff>
      <xdr:row>35</xdr:row>
      <xdr:rowOff>48597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94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36018</xdr:rowOff>
    </xdr:from>
    <xdr:to>
      <xdr:col>50</xdr:col>
      <xdr:colOff>114300</xdr:colOff>
      <xdr:row>37</xdr:row>
      <xdr:rowOff>98160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036768"/>
          <a:ext cx="889000" cy="4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11591</xdr:rowOff>
    </xdr:from>
    <xdr:to>
      <xdr:col>50</xdr:col>
      <xdr:colOff>165100</xdr:colOff>
      <xdr:row>35</xdr:row>
      <xdr:rowOff>113191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01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129718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78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36018</xdr:rowOff>
    </xdr:from>
    <xdr:to>
      <xdr:col>45</xdr:col>
      <xdr:colOff>177800</xdr:colOff>
      <xdr:row>37</xdr:row>
      <xdr:rowOff>92635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36768"/>
          <a:ext cx="889000" cy="39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131858</xdr:rowOff>
    </xdr:from>
    <xdr:to>
      <xdr:col>46</xdr:col>
      <xdr:colOff>38100</xdr:colOff>
      <xdr:row>33</xdr:row>
      <xdr:rowOff>62008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61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78535</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39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92635</xdr:rowOff>
    </xdr:from>
    <xdr:to>
      <xdr:col>41</xdr:col>
      <xdr:colOff>50800</xdr:colOff>
      <xdr:row>37</xdr:row>
      <xdr:rowOff>133170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36285"/>
          <a:ext cx="889000" cy="4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108190</xdr:rowOff>
    </xdr:from>
    <xdr:to>
      <xdr:col>41</xdr:col>
      <xdr:colOff>101600</xdr:colOff>
      <xdr:row>36</xdr:row>
      <xdr:rowOff>38340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54867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884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120317</xdr:rowOff>
    </xdr:from>
    <xdr:to>
      <xdr:col>36</xdr:col>
      <xdr:colOff>165100</xdr:colOff>
      <xdr:row>36</xdr:row>
      <xdr:rowOff>50467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66994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150767</xdr:rowOff>
    </xdr:from>
    <xdr:to>
      <xdr:col>55</xdr:col>
      <xdr:colOff>50800</xdr:colOff>
      <xdr:row>37</xdr:row>
      <xdr:rowOff>80917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65694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3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47360</xdr:rowOff>
    </xdr:from>
    <xdr:to>
      <xdr:col>50</xdr:col>
      <xdr:colOff>165100</xdr:colOff>
      <xdr:row>37</xdr:row>
      <xdr:rowOff>148960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9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140087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156668</xdr:rowOff>
    </xdr:from>
    <xdr:to>
      <xdr:col>46</xdr:col>
      <xdr:colOff>38100</xdr:colOff>
      <xdr:row>35</xdr:row>
      <xdr:rowOff>86818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77945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07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41835</xdr:rowOff>
    </xdr:from>
    <xdr:to>
      <xdr:col>41</xdr:col>
      <xdr:colOff>101600</xdr:colOff>
      <xdr:row>37</xdr:row>
      <xdr:rowOff>143435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8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134562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7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82370</xdr:rowOff>
    </xdr:from>
    <xdr:to>
      <xdr:col>36</xdr:col>
      <xdr:colOff>165100</xdr:colOff>
      <xdr:row>38</xdr:row>
      <xdr:rowOff>12520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2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3646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1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13764</xdr:rowOff>
    </xdr:from>
    <xdr:to>
      <xdr:col>55</xdr:col>
      <xdr:colOff>0</xdr:colOff>
      <xdr:row>56</xdr:row>
      <xdr:rowOff>58380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614964"/>
          <a:ext cx="8382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40467</xdr:rowOff>
    </xdr:from>
    <xdr:to>
      <xdr:col>50</xdr:col>
      <xdr:colOff>114300</xdr:colOff>
      <xdr:row>56</xdr:row>
      <xdr:rowOff>58380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470217"/>
          <a:ext cx="889000" cy="18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40467</xdr:rowOff>
    </xdr:from>
    <xdr:to>
      <xdr:col>45</xdr:col>
      <xdr:colOff>177800</xdr:colOff>
      <xdr:row>55</xdr:row>
      <xdr:rowOff>145063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70217"/>
          <a:ext cx="889000" cy="10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145063</xdr:rowOff>
    </xdr:from>
    <xdr:to>
      <xdr:col>41</xdr:col>
      <xdr:colOff>50800</xdr:colOff>
      <xdr:row>56</xdr:row>
      <xdr:rowOff>96760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574813"/>
          <a:ext cx="889000" cy="12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141629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74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134414</xdr:rowOff>
    </xdr:from>
    <xdr:to>
      <xdr:col>55</xdr:col>
      <xdr:colOff>50800</xdr:colOff>
      <xdr:row>56</xdr:row>
      <xdr:rowOff>64564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157291</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1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7580</xdr:rowOff>
    </xdr:from>
    <xdr:to>
      <xdr:col>50</xdr:col>
      <xdr:colOff>165100</xdr:colOff>
      <xdr:row>56</xdr:row>
      <xdr:rowOff>109180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100307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70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161117</xdr:rowOff>
    </xdr:from>
    <xdr:to>
      <xdr:col>46</xdr:col>
      <xdr:colOff>38100</xdr:colOff>
      <xdr:row>55</xdr:row>
      <xdr:rowOff>91267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107794</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19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94263</xdr:rowOff>
    </xdr:from>
    <xdr:to>
      <xdr:col>41</xdr:col>
      <xdr:colOff>101600</xdr:colOff>
      <xdr:row>56</xdr:row>
      <xdr:rowOff>24413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52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40940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299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45960</xdr:rowOff>
    </xdr:from>
    <xdr:to>
      <xdr:col>36</xdr:col>
      <xdr:colOff>165100</xdr:colOff>
      <xdr:row>56</xdr:row>
      <xdr:rowOff>147560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64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164087</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422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125062</xdr:rowOff>
    </xdr:from>
    <xdr:to>
      <xdr:col>55</xdr:col>
      <xdr:colOff>0</xdr:colOff>
      <xdr:row>77</xdr:row>
      <xdr:rowOff>132099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155262"/>
          <a:ext cx="838200" cy="17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95063</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9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41280</xdr:rowOff>
    </xdr:from>
    <xdr:to>
      <xdr:col>50</xdr:col>
      <xdr:colOff>114300</xdr:colOff>
      <xdr:row>76</xdr:row>
      <xdr:rowOff>125062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728580"/>
          <a:ext cx="889000" cy="4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80765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5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41280</xdr:rowOff>
    </xdr:from>
    <xdr:to>
      <xdr:col>45</xdr:col>
      <xdr:colOff>177800</xdr:colOff>
      <xdr:row>75</xdr:row>
      <xdr:rowOff>136374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728580"/>
          <a:ext cx="889000" cy="26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136374</xdr:rowOff>
    </xdr:from>
    <xdr:to>
      <xdr:col>41</xdr:col>
      <xdr:colOff>50800</xdr:colOff>
      <xdr:row>77</xdr:row>
      <xdr:rowOff>156034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2995124"/>
          <a:ext cx="889000" cy="36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8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81299</xdr:rowOff>
    </xdr:from>
    <xdr:to>
      <xdr:col>55</xdr:col>
      <xdr:colOff>50800</xdr:colOff>
      <xdr:row>78</xdr:row>
      <xdr:rowOff>11449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104176</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13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74262</xdr:rowOff>
    </xdr:from>
    <xdr:to>
      <xdr:col>50</xdr:col>
      <xdr:colOff>165100</xdr:colOff>
      <xdr:row>77</xdr:row>
      <xdr:rowOff>4412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0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20939</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287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161930</xdr:rowOff>
    </xdr:from>
    <xdr:to>
      <xdr:col>46</xdr:col>
      <xdr:colOff>38100</xdr:colOff>
      <xdr:row>74</xdr:row>
      <xdr:rowOff>92080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6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108607</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50795" y="1245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85574</xdr:rowOff>
    </xdr:from>
    <xdr:to>
      <xdr:col>41</xdr:col>
      <xdr:colOff>101600</xdr:colOff>
      <xdr:row>76</xdr:row>
      <xdr:rowOff>15723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29443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32251</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271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105234</xdr:rowOff>
    </xdr:from>
    <xdr:to>
      <xdr:col>36</xdr:col>
      <xdr:colOff>165100</xdr:colOff>
      <xdr:row>78</xdr:row>
      <xdr:rowOff>35384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51911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08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13015</xdr:rowOff>
    </xdr:from>
    <xdr:to>
      <xdr:col>55</xdr:col>
      <xdr:colOff>0</xdr:colOff>
      <xdr:row>97</xdr:row>
      <xdr:rowOff>153395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43665"/>
          <a:ext cx="838200" cy="1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154463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13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153395</xdr:rowOff>
    </xdr:from>
    <xdr:to>
      <xdr:col>50</xdr:col>
      <xdr:colOff>114300</xdr:colOff>
      <xdr:row>98</xdr:row>
      <xdr:rowOff>54338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784045"/>
          <a:ext cx="889000" cy="7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1907</xdr:rowOff>
    </xdr:from>
    <xdr:to>
      <xdr:col>45</xdr:col>
      <xdr:colOff>177800</xdr:colOff>
      <xdr:row>98</xdr:row>
      <xdr:rowOff>54338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04007"/>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95710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77020</xdr:rowOff>
    </xdr:from>
    <xdr:to>
      <xdr:col>41</xdr:col>
      <xdr:colOff>50800</xdr:colOff>
      <xdr:row>98</xdr:row>
      <xdr:rowOff>1907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707670"/>
          <a:ext cx="889000" cy="9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127444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133665</xdr:rowOff>
    </xdr:from>
    <xdr:to>
      <xdr:col>55</xdr:col>
      <xdr:colOff>50800</xdr:colOff>
      <xdr:row>97</xdr:row>
      <xdr:rowOff>63815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9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156542</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4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102595</xdr:rowOff>
    </xdr:from>
    <xdr:to>
      <xdr:col>50</xdr:col>
      <xdr:colOff>165100</xdr:colOff>
      <xdr:row>98</xdr:row>
      <xdr:rowOff>32745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23872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2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3538</xdr:rowOff>
    </xdr:from>
    <xdr:to>
      <xdr:col>46</xdr:col>
      <xdr:colOff>38100</xdr:colOff>
      <xdr:row>98</xdr:row>
      <xdr:rowOff>105138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0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96265</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89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122557</xdr:rowOff>
    </xdr:from>
    <xdr:to>
      <xdr:col>41</xdr:col>
      <xdr:colOff>101600</xdr:colOff>
      <xdr:row>98</xdr:row>
      <xdr:rowOff>52707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43834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26220</xdr:rowOff>
    </xdr:from>
    <xdr:to>
      <xdr:col>36</xdr:col>
      <xdr:colOff>165100</xdr:colOff>
      <xdr:row>97</xdr:row>
      <xdr:rowOff>127820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144347</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43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135433</xdr:rowOff>
    </xdr:from>
    <xdr:to>
      <xdr:col>85</xdr:col>
      <xdr:colOff>127000</xdr:colOff>
      <xdr:row>38</xdr:row>
      <xdr:rowOff>138697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650533"/>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2290</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34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138697</xdr:rowOff>
    </xdr:from>
    <xdr:to>
      <xdr:col>81</xdr:col>
      <xdr:colOff>50800</xdr:colOff>
      <xdr:row>39</xdr:row>
      <xdr:rowOff>38456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653797"/>
          <a:ext cx="889000" cy="7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165265</xdr:rowOff>
    </xdr:from>
    <xdr:to>
      <xdr:col>76</xdr:col>
      <xdr:colOff>114300</xdr:colOff>
      <xdr:row>39</xdr:row>
      <xdr:rowOff>38456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80365"/>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165265</xdr:rowOff>
    </xdr:from>
    <xdr:to>
      <xdr:col>71</xdr:col>
      <xdr:colOff>177800</xdr:colOff>
      <xdr:row>39</xdr:row>
      <xdr:rowOff>36690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80365"/>
          <a:ext cx="889000" cy="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84633</xdr:rowOff>
    </xdr:from>
    <xdr:to>
      <xdr:col>85</xdr:col>
      <xdr:colOff>177800</xdr:colOff>
      <xdr:row>39</xdr:row>
      <xdr:rowOff>14783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5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171010</xdr:rowOff>
    </xdr:from>
    <xdr:ext cx="469744"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87897</xdr:rowOff>
    </xdr:from>
    <xdr:to>
      <xdr:col>81</xdr:col>
      <xdr:colOff>101600</xdr:colOff>
      <xdr:row>39</xdr:row>
      <xdr:rowOff>18047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0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9174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46428" y="669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159106</xdr:rowOff>
    </xdr:from>
    <xdr:to>
      <xdr:col>76</xdr:col>
      <xdr:colOff>165100</xdr:colOff>
      <xdr:row>39</xdr:row>
      <xdr:rowOff>89256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80383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66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114465</xdr:rowOff>
    </xdr:from>
    <xdr:to>
      <xdr:col>72</xdr:col>
      <xdr:colOff>38100</xdr:colOff>
      <xdr:row>39</xdr:row>
      <xdr:rowOff>44615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35742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2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157340</xdr:rowOff>
    </xdr:from>
    <xdr:to>
      <xdr:col>67</xdr:col>
      <xdr:colOff>101600</xdr:colOff>
      <xdr:row>39</xdr:row>
      <xdr:rowOff>87490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7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78617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5017" y="676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41154</xdr:rowOff>
    </xdr:from>
    <xdr:to>
      <xdr:col>85</xdr:col>
      <xdr:colOff>127000</xdr:colOff>
      <xdr:row>77</xdr:row>
      <xdr:rowOff>48870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42804"/>
          <a:ext cx="8382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35326</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94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48870</xdr:rowOff>
    </xdr:from>
    <xdr:to>
      <xdr:col>81</xdr:col>
      <xdr:colOff>50800</xdr:colOff>
      <xdr:row>77</xdr:row>
      <xdr:rowOff>61705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50520"/>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1378</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286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46648</xdr:rowOff>
    </xdr:from>
    <xdr:to>
      <xdr:col>76</xdr:col>
      <xdr:colOff>114300</xdr:colOff>
      <xdr:row>77</xdr:row>
      <xdr:rowOff>61705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48298"/>
          <a:ext cx="8890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31196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288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12469</xdr:rowOff>
    </xdr:from>
    <xdr:to>
      <xdr:col>71</xdr:col>
      <xdr:colOff>177800</xdr:colOff>
      <xdr:row>77</xdr:row>
      <xdr:rowOff>46648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14119"/>
          <a:ext cx="889000" cy="3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30026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2888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24196</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8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161804</xdr:rowOff>
    </xdr:from>
    <xdr:to>
      <xdr:col>85</xdr:col>
      <xdr:colOff>177800</xdr:colOff>
      <xdr:row>77</xdr:row>
      <xdr:rowOff>91954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9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140231</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7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169520</xdr:rowOff>
    </xdr:from>
    <xdr:to>
      <xdr:col>81</xdr:col>
      <xdr:colOff>101600</xdr:colOff>
      <xdr:row>77</xdr:row>
      <xdr:rowOff>99670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90797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9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10905</xdr:rowOff>
    </xdr:from>
    <xdr:to>
      <xdr:col>76</xdr:col>
      <xdr:colOff>165100</xdr:colOff>
      <xdr:row>77</xdr:row>
      <xdr:rowOff>112505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1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103632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0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167298</xdr:rowOff>
    </xdr:from>
    <xdr:to>
      <xdr:col>72</xdr:col>
      <xdr:colOff>38100</xdr:colOff>
      <xdr:row>77</xdr:row>
      <xdr:rowOff>97448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9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88575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133119</xdr:rowOff>
    </xdr:from>
    <xdr:to>
      <xdr:col>67</xdr:col>
      <xdr:colOff>101600</xdr:colOff>
      <xdr:row>77</xdr:row>
      <xdr:rowOff>63269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6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54396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5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29707</xdr:rowOff>
    </xdr:from>
    <xdr:to>
      <xdr:col>85</xdr:col>
      <xdr:colOff>127000</xdr:colOff>
      <xdr:row>97</xdr:row>
      <xdr:rowOff>57352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6488907"/>
          <a:ext cx="838200" cy="19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29707</xdr:rowOff>
    </xdr:from>
    <xdr:to>
      <xdr:col>81</xdr:col>
      <xdr:colOff>50800</xdr:colOff>
      <xdr:row>98</xdr:row>
      <xdr:rowOff>92954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488907"/>
          <a:ext cx="889000" cy="40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108204</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73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92954</xdr:rowOff>
    </xdr:from>
    <xdr:to>
      <xdr:col>76</xdr:col>
      <xdr:colOff>114300</xdr:colOff>
      <xdr:row>98</xdr:row>
      <xdr:rowOff>156130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95054"/>
          <a:ext cx="889000" cy="6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156130</xdr:rowOff>
    </xdr:from>
    <xdr:to>
      <xdr:col>71</xdr:col>
      <xdr:colOff>177800</xdr:colOff>
      <xdr:row>99</xdr:row>
      <xdr:rowOff>8297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58230"/>
          <a:ext cx="889000" cy="2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6552</xdr:rowOff>
    </xdr:from>
    <xdr:to>
      <xdr:col>85</xdr:col>
      <xdr:colOff>177800</xdr:colOff>
      <xdr:row>97</xdr:row>
      <xdr:rowOff>108152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63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29429</xdr:rowOff>
    </xdr:from>
    <xdr:ext cx="599010"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488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150357</xdr:rowOff>
    </xdr:from>
    <xdr:to>
      <xdr:col>81</xdr:col>
      <xdr:colOff>101600</xdr:colOff>
      <xdr:row>96</xdr:row>
      <xdr:rowOff>80507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43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97034</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181795" y="1621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42154</xdr:rowOff>
    </xdr:from>
    <xdr:to>
      <xdr:col>76</xdr:col>
      <xdr:colOff>165100</xdr:colOff>
      <xdr:row>98</xdr:row>
      <xdr:rowOff>143754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4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134881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93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105330</xdr:rowOff>
    </xdr:from>
    <xdr:to>
      <xdr:col>72</xdr:col>
      <xdr:colOff>38100</xdr:colOff>
      <xdr:row>99</xdr:row>
      <xdr:rowOff>35480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26607</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70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128947</xdr:rowOff>
    </xdr:from>
    <xdr:to>
      <xdr:col>67</xdr:col>
      <xdr:colOff>101600</xdr:colOff>
      <xdr:row>99</xdr:row>
      <xdr:rowOff>59097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3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50224</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702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81015</xdr:rowOff>
    </xdr:from>
    <xdr:to>
      <xdr:col>107</xdr:col>
      <xdr:colOff>50800</xdr:colOff>
      <xdr:row>59</xdr:row>
      <xdr:rowOff>98878</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10196565"/>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81015</xdr:rowOff>
    </xdr:from>
    <xdr:to>
      <xdr:col>102</xdr:col>
      <xdr:colOff>114300</xdr:colOff>
      <xdr:row>59</xdr:row>
      <xdr:rowOff>98878</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10196565"/>
          <a:ext cx="889000" cy="1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30215</xdr:rowOff>
    </xdr:from>
    <xdr:to>
      <xdr:col>102</xdr:col>
      <xdr:colOff>165100</xdr:colOff>
      <xdr:row>59</xdr:row>
      <xdr:rowOff>131815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1014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122942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23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33121</xdr:rowOff>
    </xdr:from>
    <xdr:to>
      <xdr:col>116</xdr:col>
      <xdr:colOff>63500</xdr:colOff>
      <xdr:row>75</xdr:row>
      <xdr:rowOff>95085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2891871"/>
          <a:ext cx="838200" cy="6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95085</xdr:rowOff>
    </xdr:from>
    <xdr:to>
      <xdr:col>111</xdr:col>
      <xdr:colOff>177800</xdr:colOff>
      <xdr:row>75</xdr:row>
      <xdr:rowOff>111328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2953835"/>
          <a:ext cx="889000" cy="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153014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6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60376</xdr:rowOff>
    </xdr:from>
    <xdr:to>
      <xdr:col>107</xdr:col>
      <xdr:colOff>50800</xdr:colOff>
      <xdr:row>75</xdr:row>
      <xdr:rowOff>111328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2919126"/>
          <a:ext cx="889000" cy="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60376</xdr:rowOff>
    </xdr:from>
    <xdr:to>
      <xdr:col>102</xdr:col>
      <xdr:colOff>114300</xdr:colOff>
      <xdr:row>75</xdr:row>
      <xdr:rowOff>108433</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2919126"/>
          <a:ext cx="889000" cy="4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156836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153771</xdr:rowOff>
    </xdr:from>
    <xdr:to>
      <xdr:col>116</xdr:col>
      <xdr:colOff>114300</xdr:colOff>
      <xdr:row>75</xdr:row>
      <xdr:rowOff>83921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28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5198</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6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44285</xdr:rowOff>
    </xdr:from>
    <xdr:to>
      <xdr:col>112</xdr:col>
      <xdr:colOff>38100</xdr:colOff>
      <xdr:row>75</xdr:row>
      <xdr:rowOff>145885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29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137013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99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60528</xdr:rowOff>
    </xdr:from>
    <xdr:to>
      <xdr:col>107</xdr:col>
      <xdr:colOff>101600</xdr:colOff>
      <xdr:row>75</xdr:row>
      <xdr:rowOff>162128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1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7205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6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9576</xdr:rowOff>
    </xdr:from>
    <xdr:to>
      <xdr:col>102</xdr:col>
      <xdr:colOff>165100</xdr:colOff>
      <xdr:row>75</xdr:row>
      <xdr:rowOff>111176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86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127703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64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57633</xdr:rowOff>
    </xdr:from>
    <xdr:to>
      <xdr:col>98</xdr:col>
      <xdr:colOff>38100</xdr:colOff>
      <xdr:row>75</xdr:row>
      <xdr:rowOff>159234</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2916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150359</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0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性質別歳出について、人件費（全国市町村平均を１５３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７３６円、沖縄県平均を１５６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４０７円、類似団体平均を６７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２６１円）、物件費（全国市町村平均を１３４</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２０１円、沖縄県平均を１３２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１２２円、類似団体平均を３８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９４８円）、普通建設事業費（全国市町村平均を１４８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４１１円、沖縄県平均を１２５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８４１円）が大きく上回っている</a:t>
          </a:r>
          <a:r>
            <a:rPr kumimoji="1" lang="ja-JP" altLang="ja-JP" sz="1100" b="0" i="0" baseline="0">
              <a:solidFill>
                <a:schemeClr val="dk1"/>
              </a:solidFill>
              <a:effectLst/>
              <a:latin typeface="+mn-lt"/>
              <a:ea typeface="+mn-ea"/>
              <a:cs typeface="+mn-cs"/>
            </a:rPr>
            <a:t>。公共施設の老朽化に伴う修繕等により、物件費、維持補修費共に増加したことが要因である。ごみ処理施設、保育所、消防、上下水道及び空港等の施設運営を直営で行っていることと人件費の割合においても高い水準であることから、今後は公共施設総合管理計画に基づき、施設管理の合理化、効率化を進め物件費、維持補修費の低減を図るとともに、民間で実施可能な分野については指定管理者制度等を活用し、民営化や民間委託を推進し、物件費及び人件費のコスト抑制に努める。また、扶助費（全国平均を１３</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００３円、沖縄平均を７３</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８９６円）と下回っているが、類似団体平均は１９</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８２７円を上回っており、今後高齢化の進展に伴う社会保障関連経費の増加が見込まれること介護予防や資格審査等の適格化に努め適正な支出に努める。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沖縄県久米島町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7,413
7,351
63.65
9,134,366
8,664,485
354,386
4,140,242
6,047,472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3810</xdr:rowOff>
    </xdr:from>
    <xdr:to>
      <xdr:col>24</xdr:col>
      <xdr:colOff>63500</xdr:colOff>
      <xdr:row>35</xdr:row>
      <xdr:rowOff>85217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04560"/>
          <a:ext cx="838200" cy="8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85217</xdr:rowOff>
    </xdr:from>
    <xdr:to>
      <xdr:col>19</xdr:col>
      <xdr:colOff>177800</xdr:colOff>
      <xdr:row>36</xdr:row>
      <xdr:rowOff>8890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85967"/>
          <a:ext cx="889000" cy="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131445</xdr:rowOff>
    </xdr:from>
    <xdr:to>
      <xdr:col>15</xdr:col>
      <xdr:colOff>50800</xdr:colOff>
      <xdr:row>36</xdr:row>
      <xdr:rowOff>8890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32195"/>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131445</xdr:rowOff>
    </xdr:from>
    <xdr:to>
      <xdr:col>10</xdr:col>
      <xdr:colOff>114300</xdr:colOff>
      <xdr:row>35</xdr:row>
      <xdr:rowOff>152908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32195"/>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124460</xdr:rowOff>
    </xdr:from>
    <xdr:to>
      <xdr:col>24</xdr:col>
      <xdr:colOff>114300</xdr:colOff>
      <xdr:row>35</xdr:row>
      <xdr:rowOff>54610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147337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34417</xdr:rowOff>
    </xdr:from>
    <xdr:to>
      <xdr:col>20</xdr:col>
      <xdr:colOff>38100</xdr:colOff>
      <xdr:row>35</xdr:row>
      <xdr:rowOff>136017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152544</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81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129540</xdr:rowOff>
    </xdr:from>
    <xdr:to>
      <xdr:col>15</xdr:col>
      <xdr:colOff>101600</xdr:colOff>
      <xdr:row>36</xdr:row>
      <xdr:rowOff>59690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76217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90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80645</xdr:rowOff>
    </xdr:from>
    <xdr:to>
      <xdr:col>10</xdr:col>
      <xdr:colOff>165100</xdr:colOff>
      <xdr:row>36</xdr:row>
      <xdr:rowOff>10795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27322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85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102108</xdr:rowOff>
    </xdr:from>
    <xdr:to>
      <xdr:col>6</xdr:col>
      <xdr:colOff>38100</xdr:colOff>
      <xdr:row>36</xdr:row>
      <xdr:rowOff>32258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48785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7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154272</xdr:rowOff>
    </xdr:from>
    <xdr:to>
      <xdr:col>24</xdr:col>
      <xdr:colOff>63500</xdr:colOff>
      <xdr:row>56</xdr:row>
      <xdr:rowOff>46034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84022"/>
          <a:ext cx="838200" cy="6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139606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0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35099</xdr:rowOff>
    </xdr:from>
    <xdr:to>
      <xdr:col>19</xdr:col>
      <xdr:colOff>177800</xdr:colOff>
      <xdr:row>55</xdr:row>
      <xdr:rowOff>154272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464849"/>
          <a:ext cx="889000" cy="11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40387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13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35099</xdr:rowOff>
    </xdr:from>
    <xdr:to>
      <xdr:col>15</xdr:col>
      <xdr:colOff>50800</xdr:colOff>
      <xdr:row>56</xdr:row>
      <xdr:rowOff>114174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464849"/>
          <a:ext cx="889000" cy="2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114174</xdr:rowOff>
    </xdr:from>
    <xdr:to>
      <xdr:col>10</xdr:col>
      <xdr:colOff>114300</xdr:colOff>
      <xdr:row>57</xdr:row>
      <xdr:rowOff>48171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15374"/>
          <a:ext cx="889000" cy="10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166684</xdr:rowOff>
    </xdr:from>
    <xdr:to>
      <xdr:col>24</xdr:col>
      <xdr:colOff>114300</xdr:colOff>
      <xdr:row>56</xdr:row>
      <xdr:rowOff>96834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9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18111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4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103472</xdr:rowOff>
    </xdr:from>
    <xdr:to>
      <xdr:col>20</xdr:col>
      <xdr:colOff>38100</xdr:colOff>
      <xdr:row>56</xdr:row>
      <xdr:rowOff>33622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3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50149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0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155749</xdr:rowOff>
    </xdr:from>
    <xdr:to>
      <xdr:col>15</xdr:col>
      <xdr:colOff>101600</xdr:colOff>
      <xdr:row>55</xdr:row>
      <xdr:rowOff>85899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102426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18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63374</xdr:rowOff>
    </xdr:from>
    <xdr:to>
      <xdr:col>10</xdr:col>
      <xdr:colOff>165100</xdr:colOff>
      <xdr:row>56</xdr:row>
      <xdr:rowOff>164974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6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10051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3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168821</xdr:rowOff>
    </xdr:from>
    <xdr:to>
      <xdr:col>6</xdr:col>
      <xdr:colOff>38100</xdr:colOff>
      <xdr:row>57</xdr:row>
      <xdr:rowOff>98971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7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115498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45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71088</xdr:rowOff>
    </xdr:from>
    <xdr:to>
      <xdr:col>24</xdr:col>
      <xdr:colOff>63500</xdr:colOff>
      <xdr:row>75</xdr:row>
      <xdr:rowOff>95818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29838"/>
          <a:ext cx="838200" cy="2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48861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71088</xdr:rowOff>
    </xdr:from>
    <xdr:to>
      <xdr:col>19</xdr:col>
      <xdr:colOff>177800</xdr:colOff>
      <xdr:row>76</xdr:row>
      <xdr:rowOff>72698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29838"/>
          <a:ext cx="889000" cy="17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72698</xdr:rowOff>
    </xdr:from>
    <xdr:to>
      <xdr:col>15</xdr:col>
      <xdr:colOff>50800</xdr:colOff>
      <xdr:row>76</xdr:row>
      <xdr:rowOff>81307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02898"/>
          <a:ext cx="889000" cy="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81307</xdr:rowOff>
    </xdr:from>
    <xdr:to>
      <xdr:col>10</xdr:col>
      <xdr:colOff>114300</xdr:colOff>
      <xdr:row>76</xdr:row>
      <xdr:rowOff>106955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11507"/>
          <a:ext cx="8890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45018</xdr:rowOff>
    </xdr:from>
    <xdr:to>
      <xdr:col>24</xdr:col>
      <xdr:colOff>114300</xdr:colOff>
      <xdr:row>75</xdr:row>
      <xdr:rowOff>146617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0376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23445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8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20288</xdr:rowOff>
    </xdr:from>
    <xdr:to>
      <xdr:col>20</xdr:col>
      <xdr:colOff>38100</xdr:colOff>
      <xdr:row>75</xdr:row>
      <xdr:rowOff>121888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113016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7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21898</xdr:rowOff>
    </xdr:from>
    <xdr:to>
      <xdr:col>15</xdr:col>
      <xdr:colOff>101600</xdr:colOff>
      <xdr:row>76</xdr:row>
      <xdr:rowOff>123498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5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114625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4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30507</xdr:rowOff>
    </xdr:from>
    <xdr:to>
      <xdr:col>10</xdr:col>
      <xdr:colOff>165100</xdr:colOff>
      <xdr:row>76</xdr:row>
      <xdr:rowOff>132107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123234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5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56155</xdr:rowOff>
    </xdr:from>
    <xdr:to>
      <xdr:col>6</xdr:col>
      <xdr:colOff>38100</xdr:colOff>
      <xdr:row>76</xdr:row>
      <xdr:rowOff>157755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148882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7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51245</xdr:rowOff>
    </xdr:from>
    <xdr:to>
      <xdr:col>24</xdr:col>
      <xdr:colOff>63500</xdr:colOff>
      <xdr:row>96</xdr:row>
      <xdr:rowOff>149186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10445"/>
          <a:ext cx="838200" cy="9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149186</xdr:rowOff>
    </xdr:from>
    <xdr:to>
      <xdr:col>19</xdr:col>
      <xdr:colOff>177800</xdr:colOff>
      <xdr:row>97</xdr:row>
      <xdr:rowOff>59668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08386"/>
          <a:ext cx="889000" cy="8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59668</xdr:rowOff>
    </xdr:from>
    <xdr:to>
      <xdr:col>15</xdr:col>
      <xdr:colOff>50800</xdr:colOff>
      <xdr:row>97</xdr:row>
      <xdr:rowOff>67015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90318"/>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67015</xdr:rowOff>
    </xdr:from>
    <xdr:to>
      <xdr:col>10</xdr:col>
      <xdr:colOff>114300</xdr:colOff>
      <xdr:row>97</xdr:row>
      <xdr:rowOff>107207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697665"/>
          <a:ext cx="889000" cy="4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445</xdr:rowOff>
    </xdr:from>
    <xdr:to>
      <xdr:col>24</xdr:col>
      <xdr:colOff>114300</xdr:colOff>
      <xdr:row>96</xdr:row>
      <xdr:rowOff>102045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5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150322</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3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98386</xdr:rowOff>
    </xdr:from>
    <xdr:to>
      <xdr:col>20</xdr:col>
      <xdr:colOff>38100</xdr:colOff>
      <xdr:row>97</xdr:row>
      <xdr:rowOff>28536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19663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8868</xdr:rowOff>
    </xdr:from>
    <xdr:to>
      <xdr:col>15</xdr:col>
      <xdr:colOff>101600</xdr:colOff>
      <xdr:row>97</xdr:row>
      <xdr:rowOff>110468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3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101595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16215</xdr:rowOff>
    </xdr:from>
    <xdr:to>
      <xdr:col>10</xdr:col>
      <xdr:colOff>165100</xdr:colOff>
      <xdr:row>97</xdr:row>
      <xdr:rowOff>117815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4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108942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3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56407</xdr:rowOff>
    </xdr:from>
    <xdr:to>
      <xdr:col>6</xdr:col>
      <xdr:colOff>38100</xdr:colOff>
      <xdr:row>97</xdr:row>
      <xdr:rowOff>158007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8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149134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7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27774</xdr:rowOff>
    </xdr:from>
    <xdr:to>
      <xdr:col>55</xdr:col>
      <xdr:colOff>0</xdr:colOff>
      <xdr:row>57</xdr:row>
      <xdr:rowOff>28235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00424"/>
          <a:ext cx="838200" cy="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27294</xdr:rowOff>
    </xdr:from>
    <xdr:to>
      <xdr:col>50</xdr:col>
      <xdr:colOff>114300</xdr:colOff>
      <xdr:row>57</xdr:row>
      <xdr:rowOff>28235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799944"/>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133614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06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27294</xdr:rowOff>
    </xdr:from>
    <xdr:to>
      <xdr:col>45</xdr:col>
      <xdr:colOff>177800</xdr:colOff>
      <xdr:row>57</xdr:row>
      <xdr:rowOff>76708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799944"/>
          <a:ext cx="889000" cy="4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155446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28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31471</xdr:rowOff>
    </xdr:from>
    <xdr:to>
      <xdr:col>41</xdr:col>
      <xdr:colOff>50800</xdr:colOff>
      <xdr:row>57</xdr:row>
      <xdr:rowOff>76708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04121"/>
          <a:ext cx="889000" cy="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139402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1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158776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148424</xdr:rowOff>
    </xdr:from>
    <xdr:to>
      <xdr:col>55</xdr:col>
      <xdr:colOff>50800</xdr:colOff>
      <xdr:row>57</xdr:row>
      <xdr:rowOff>78574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7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171301</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01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148885</xdr:rowOff>
    </xdr:from>
    <xdr:to>
      <xdr:col>50</xdr:col>
      <xdr:colOff>165100</xdr:colOff>
      <xdr:row>57</xdr:row>
      <xdr:rowOff>79035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95562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2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147944</xdr:rowOff>
    </xdr:from>
    <xdr:to>
      <xdr:col>46</xdr:col>
      <xdr:colOff>38100</xdr:colOff>
      <xdr:row>57</xdr:row>
      <xdr:rowOff>78094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4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94621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2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25908</xdr:rowOff>
    </xdr:from>
    <xdr:to>
      <xdr:col>41</xdr:col>
      <xdr:colOff>101600</xdr:colOff>
      <xdr:row>57</xdr:row>
      <xdr:rowOff>127508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79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144035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573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152121</xdr:rowOff>
    </xdr:from>
    <xdr:to>
      <xdr:col>36</xdr:col>
      <xdr:colOff>165100</xdr:colOff>
      <xdr:row>57</xdr:row>
      <xdr:rowOff>82271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98798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2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127474</xdr:rowOff>
    </xdr:from>
    <xdr:to>
      <xdr:col>55</xdr:col>
      <xdr:colOff>0</xdr:colOff>
      <xdr:row>77</xdr:row>
      <xdr:rowOff>157234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329124"/>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103727</xdr:rowOff>
    </xdr:from>
    <xdr:to>
      <xdr:col>50</xdr:col>
      <xdr:colOff>114300</xdr:colOff>
      <xdr:row>77</xdr:row>
      <xdr:rowOff>127474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305377"/>
          <a:ext cx="889000" cy="2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12242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4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101135</xdr:rowOff>
    </xdr:from>
    <xdr:to>
      <xdr:col>45</xdr:col>
      <xdr:colOff>177800</xdr:colOff>
      <xdr:row>77</xdr:row>
      <xdr:rowOff>103727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02785"/>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164028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2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101135</xdr:rowOff>
    </xdr:from>
    <xdr:to>
      <xdr:col>41</xdr:col>
      <xdr:colOff>50800</xdr:colOff>
      <xdr:row>78</xdr:row>
      <xdr:rowOff>24216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02785"/>
          <a:ext cx="889000" cy="9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106434</xdr:rowOff>
    </xdr:from>
    <xdr:to>
      <xdr:col>55</xdr:col>
      <xdr:colOff>50800</xdr:colOff>
      <xdr:row>78</xdr:row>
      <xdr:rowOff>36584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0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21361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76674</xdr:rowOff>
    </xdr:from>
    <xdr:to>
      <xdr:col>50</xdr:col>
      <xdr:colOff>165100</xdr:colOff>
      <xdr:row>78</xdr:row>
      <xdr:rowOff>6824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27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169401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37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52927</xdr:rowOff>
    </xdr:from>
    <xdr:to>
      <xdr:col>46</xdr:col>
      <xdr:colOff>38100</xdr:colOff>
      <xdr:row>77</xdr:row>
      <xdr:rowOff>154527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5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145654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34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50335</xdr:rowOff>
    </xdr:from>
    <xdr:to>
      <xdr:col>41</xdr:col>
      <xdr:colOff>101600</xdr:colOff>
      <xdr:row>77</xdr:row>
      <xdr:rowOff>151935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168462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144866</xdr:rowOff>
    </xdr:from>
    <xdr:to>
      <xdr:col>36</xdr:col>
      <xdr:colOff>165100</xdr:colOff>
      <xdr:row>78</xdr:row>
      <xdr:rowOff>75016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4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66143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3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70808</xdr:rowOff>
    </xdr:from>
    <xdr:to>
      <xdr:col>55</xdr:col>
      <xdr:colOff>0</xdr:colOff>
      <xdr:row>97</xdr:row>
      <xdr:rowOff>158164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01458"/>
          <a:ext cx="838200" cy="8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105654</xdr:rowOff>
    </xdr:from>
    <xdr:to>
      <xdr:col>50</xdr:col>
      <xdr:colOff>114300</xdr:colOff>
      <xdr:row>97</xdr:row>
      <xdr:rowOff>158164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736304"/>
          <a:ext cx="889000" cy="5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105654</xdr:rowOff>
    </xdr:from>
    <xdr:to>
      <xdr:col>45</xdr:col>
      <xdr:colOff>177800</xdr:colOff>
      <xdr:row>98</xdr:row>
      <xdr:rowOff>64002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36304"/>
          <a:ext cx="889000" cy="1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30597</xdr:rowOff>
    </xdr:from>
    <xdr:to>
      <xdr:col>41</xdr:col>
      <xdr:colOff>50800</xdr:colOff>
      <xdr:row>98</xdr:row>
      <xdr:rowOff>64002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61247"/>
          <a:ext cx="889000" cy="20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71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20008</xdr:rowOff>
    </xdr:from>
    <xdr:to>
      <xdr:col>55</xdr:col>
      <xdr:colOff>50800</xdr:colOff>
      <xdr:row>97</xdr:row>
      <xdr:rowOff>121608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5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169885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2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107364</xdr:rowOff>
    </xdr:from>
    <xdr:to>
      <xdr:col>50</xdr:col>
      <xdr:colOff>165100</xdr:colOff>
      <xdr:row>98</xdr:row>
      <xdr:rowOff>37514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3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28641</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54854</xdr:rowOff>
    </xdr:from>
    <xdr:to>
      <xdr:col>46</xdr:col>
      <xdr:colOff>38100</xdr:colOff>
      <xdr:row>97</xdr:row>
      <xdr:rowOff>156454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147581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13202</xdr:rowOff>
    </xdr:from>
    <xdr:to>
      <xdr:col>41</xdr:col>
      <xdr:colOff>101600</xdr:colOff>
      <xdr:row>98</xdr:row>
      <xdr:rowOff>114802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105929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151247</xdr:rowOff>
    </xdr:from>
    <xdr:to>
      <xdr:col>36</xdr:col>
      <xdr:colOff>165100</xdr:colOff>
      <xdr:row>97</xdr:row>
      <xdr:rowOff>81397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97924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38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74468</xdr:rowOff>
    </xdr:from>
    <xdr:to>
      <xdr:col>85</xdr:col>
      <xdr:colOff>127000</xdr:colOff>
      <xdr:row>38</xdr:row>
      <xdr:rowOff>16468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18118"/>
          <a:ext cx="838200" cy="1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164143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64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74468</xdr:rowOff>
    </xdr:from>
    <xdr:to>
      <xdr:col>81</xdr:col>
      <xdr:colOff>50800</xdr:colOff>
      <xdr:row>38</xdr:row>
      <xdr:rowOff>37712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18118"/>
          <a:ext cx="889000" cy="13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13382</xdr:rowOff>
    </xdr:from>
    <xdr:to>
      <xdr:col>76</xdr:col>
      <xdr:colOff>114300</xdr:colOff>
      <xdr:row>38</xdr:row>
      <xdr:rowOff>37712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528482"/>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154253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74255</xdr:rowOff>
    </xdr:from>
    <xdr:to>
      <xdr:col>71</xdr:col>
      <xdr:colOff>177800</xdr:colOff>
      <xdr:row>38</xdr:row>
      <xdr:rowOff>13382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17905"/>
          <a:ext cx="889000" cy="11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137118</xdr:rowOff>
    </xdr:from>
    <xdr:to>
      <xdr:col>85</xdr:col>
      <xdr:colOff>177800</xdr:colOff>
      <xdr:row>38</xdr:row>
      <xdr:rowOff>67269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80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115545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23668</xdr:rowOff>
    </xdr:from>
    <xdr:to>
      <xdr:col>81</xdr:col>
      <xdr:colOff>101600</xdr:colOff>
      <xdr:row>37</xdr:row>
      <xdr:rowOff>125268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6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116395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6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158362</xdr:rowOff>
    </xdr:from>
    <xdr:to>
      <xdr:col>76</xdr:col>
      <xdr:colOff>165100</xdr:colOff>
      <xdr:row>38</xdr:row>
      <xdr:rowOff>88512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79639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9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134032</xdr:rowOff>
    </xdr:from>
    <xdr:to>
      <xdr:col>72</xdr:col>
      <xdr:colOff>38100</xdr:colOff>
      <xdr:row>38</xdr:row>
      <xdr:rowOff>64182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7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55309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7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23455</xdr:rowOff>
    </xdr:from>
    <xdr:to>
      <xdr:col>67</xdr:col>
      <xdr:colOff>101600</xdr:colOff>
      <xdr:row>37</xdr:row>
      <xdr:rowOff>125055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141582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87230</xdr:rowOff>
    </xdr:from>
    <xdr:to>
      <xdr:col>85</xdr:col>
      <xdr:colOff>127000</xdr:colOff>
      <xdr:row>57</xdr:row>
      <xdr:rowOff>134230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59880"/>
          <a:ext cx="8382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34772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35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134230</xdr:rowOff>
    </xdr:from>
    <xdr:to>
      <xdr:col>81</xdr:col>
      <xdr:colOff>50800</xdr:colOff>
      <xdr:row>57</xdr:row>
      <xdr:rowOff>134579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906880"/>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162000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59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68037</xdr:rowOff>
    </xdr:from>
    <xdr:to>
      <xdr:col>76</xdr:col>
      <xdr:colOff>114300</xdr:colOff>
      <xdr:row>57</xdr:row>
      <xdr:rowOff>134579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840687"/>
          <a:ext cx="889000" cy="6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7090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60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68037</xdr:rowOff>
    </xdr:from>
    <xdr:to>
      <xdr:col>71</xdr:col>
      <xdr:colOff>177800</xdr:colOff>
      <xdr:row>58</xdr:row>
      <xdr:rowOff>23947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840687"/>
          <a:ext cx="889000" cy="12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30097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63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36430</xdr:rowOff>
    </xdr:from>
    <xdr:to>
      <xdr:col>85</xdr:col>
      <xdr:colOff>177800</xdr:colOff>
      <xdr:row>57</xdr:row>
      <xdr:rowOff>138030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14857</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87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83430</xdr:rowOff>
    </xdr:from>
    <xdr:to>
      <xdr:col>81</xdr:col>
      <xdr:colOff>101600</xdr:colOff>
      <xdr:row>58</xdr:row>
      <xdr:rowOff>13580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4707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4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83779</xdr:rowOff>
    </xdr:from>
    <xdr:to>
      <xdr:col>76</xdr:col>
      <xdr:colOff>165100</xdr:colOff>
      <xdr:row>58</xdr:row>
      <xdr:rowOff>13929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8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5056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94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17237</xdr:rowOff>
    </xdr:from>
    <xdr:to>
      <xdr:col>72</xdr:col>
      <xdr:colOff>38100</xdr:colOff>
      <xdr:row>57</xdr:row>
      <xdr:rowOff>118837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135364</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56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144597</xdr:rowOff>
    </xdr:from>
    <xdr:to>
      <xdr:col>67</xdr:col>
      <xdr:colOff>101600</xdr:colOff>
      <xdr:row>58</xdr:row>
      <xdr:rowOff>74747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9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65874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1000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135432</xdr:rowOff>
    </xdr:from>
    <xdr:to>
      <xdr:col>85</xdr:col>
      <xdr:colOff>127000</xdr:colOff>
      <xdr:row>78</xdr:row>
      <xdr:rowOff>138697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50853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138697</xdr:rowOff>
    </xdr:from>
    <xdr:to>
      <xdr:col>81</xdr:col>
      <xdr:colOff>50800</xdr:colOff>
      <xdr:row>79</xdr:row>
      <xdr:rowOff>38455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11797"/>
          <a:ext cx="889000" cy="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165264</xdr:rowOff>
    </xdr:from>
    <xdr:to>
      <xdr:col>76</xdr:col>
      <xdr:colOff>114300</xdr:colOff>
      <xdr:row>79</xdr:row>
      <xdr:rowOff>38455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38364"/>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165264</xdr:rowOff>
    </xdr:from>
    <xdr:to>
      <xdr:col>71</xdr:col>
      <xdr:colOff>177800</xdr:colOff>
      <xdr:row>79</xdr:row>
      <xdr:rowOff>36691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38364"/>
          <a:ext cx="889000" cy="4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84632</xdr:rowOff>
    </xdr:from>
    <xdr:to>
      <xdr:col>85</xdr:col>
      <xdr:colOff>177800</xdr:colOff>
      <xdr:row>79</xdr:row>
      <xdr:rowOff>14782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4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171009</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37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87897</xdr:rowOff>
    </xdr:from>
    <xdr:to>
      <xdr:col>81</xdr:col>
      <xdr:colOff>101600</xdr:colOff>
      <xdr:row>79</xdr:row>
      <xdr:rowOff>18047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6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9174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159105</xdr:rowOff>
    </xdr:from>
    <xdr:to>
      <xdr:col>76</xdr:col>
      <xdr:colOff>165100</xdr:colOff>
      <xdr:row>79</xdr:row>
      <xdr:rowOff>89255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80382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2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114464</xdr:rowOff>
    </xdr:from>
    <xdr:to>
      <xdr:col>72</xdr:col>
      <xdr:colOff>38100</xdr:colOff>
      <xdr:row>79</xdr:row>
      <xdr:rowOff>44614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48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35741</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58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157341</xdr:rowOff>
    </xdr:from>
    <xdr:to>
      <xdr:col>67</xdr:col>
      <xdr:colOff>101600</xdr:colOff>
      <xdr:row>79</xdr:row>
      <xdr:rowOff>87491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78618</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3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41154</xdr:rowOff>
    </xdr:from>
    <xdr:to>
      <xdr:col>85</xdr:col>
      <xdr:colOff>127000</xdr:colOff>
      <xdr:row>97</xdr:row>
      <xdr:rowOff>48870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71804"/>
          <a:ext cx="8382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35313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23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48870</xdr:rowOff>
    </xdr:from>
    <xdr:to>
      <xdr:col>81</xdr:col>
      <xdr:colOff>50800</xdr:colOff>
      <xdr:row>97</xdr:row>
      <xdr:rowOff>61705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79520"/>
          <a:ext cx="8890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289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46648</xdr:rowOff>
    </xdr:from>
    <xdr:to>
      <xdr:col>76</xdr:col>
      <xdr:colOff>114300</xdr:colOff>
      <xdr:row>97</xdr:row>
      <xdr:rowOff>61705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77298"/>
          <a:ext cx="8890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31149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31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12469</xdr:rowOff>
    </xdr:from>
    <xdr:to>
      <xdr:col>71</xdr:col>
      <xdr:colOff>177800</xdr:colOff>
      <xdr:row>97</xdr:row>
      <xdr:rowOff>46648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43119"/>
          <a:ext cx="889000" cy="3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29960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317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24154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31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161804</xdr:rowOff>
    </xdr:from>
    <xdr:to>
      <xdr:col>85</xdr:col>
      <xdr:colOff>177800</xdr:colOff>
      <xdr:row>97</xdr:row>
      <xdr:rowOff>91954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140231</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169520</xdr:rowOff>
    </xdr:from>
    <xdr:to>
      <xdr:col>81</xdr:col>
      <xdr:colOff>101600</xdr:colOff>
      <xdr:row>97</xdr:row>
      <xdr:rowOff>99670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2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90797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72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10905</xdr:rowOff>
    </xdr:from>
    <xdr:to>
      <xdr:col>76</xdr:col>
      <xdr:colOff>165100</xdr:colOff>
      <xdr:row>97</xdr:row>
      <xdr:rowOff>112505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103632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3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167298</xdr:rowOff>
    </xdr:from>
    <xdr:to>
      <xdr:col>72</xdr:col>
      <xdr:colOff>38100</xdr:colOff>
      <xdr:row>97</xdr:row>
      <xdr:rowOff>97448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88575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1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133119</xdr:rowOff>
    </xdr:from>
    <xdr:to>
      <xdr:col>67</xdr:col>
      <xdr:colOff>101600</xdr:colOff>
      <xdr:row>97</xdr:row>
      <xdr:rowOff>63269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54396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8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目的別歳出について、総務費は、全国平均を２８２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１１９円、沖縄県平均を２４９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０４２円、類似団体平均を１０１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６２８円と上回っており、防災行政無線デジタル化事業が影響している。また、農林水産費においても、全国平均を１１６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００９円、沖縄県平均を１０８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３６２円、類似団体平均１０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０９３円上回っており、農地耕作条件改善事業が増加したことが要因となっている。公債費は類似団体平均を△３９</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２０４円下回っているが、全国平均を４６</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８７９円、沖縄県平均を５１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８１８円と上回っている。今後は、大型事業が続くことから各事業の精査や廃止を行いながら適正な財政運営に努める。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実質収支比率等に係る経年分析について、財政調整基金残高は、標財比６８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７０となっており、前年度と比較すると５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９８ポイント増加した。実質収支額は△２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０ポイント減少した。</a:t>
          </a:r>
          <a:endParaRPr lang="ja-JP" altLang="ja-JP" sz="1400">
            <a:effectLst/>
          </a:endParaRPr>
        </a:p>
        <a:p>
          <a:r>
            <a:rPr kumimoji="1" lang="ja-JP" altLang="ja-JP" sz="1100">
              <a:solidFill>
                <a:schemeClr val="dk1"/>
              </a:solidFill>
              <a:effectLst/>
              <a:latin typeface="+mn-lt"/>
              <a:ea typeface="+mn-ea"/>
              <a:cs typeface="+mn-cs"/>
            </a:rPr>
            <a:t>　財政調整基金については、毎年繰越金額の２分の１以上を積み立ているが、引き続き適正な基金の運用を行う。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沖縄県久米島町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連結実質赤字比率に係る赤字・黒字の構成分析は本町では５会計のうち主な会計で水道事業会計では標準財政規模比５</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７７％、一般会計が標準財政規模比８</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５５％となっている。</a:t>
          </a:r>
          <a:endParaRPr lang="ja-JP" altLang="ja-JP" sz="1400">
            <a:effectLst/>
          </a:endParaRPr>
        </a:p>
        <a:p>
          <a:r>
            <a:rPr kumimoji="1" lang="ja-JP" altLang="ja-JP" sz="1100">
              <a:solidFill>
                <a:schemeClr val="dk1"/>
              </a:solidFill>
              <a:effectLst/>
              <a:latin typeface="+mn-lt"/>
              <a:ea typeface="+mn-ea"/>
              <a:cs typeface="+mn-cs"/>
            </a:rPr>
            <a:t>　令和４年度においてはすべての会計で黒字となったが、国民健康保険特別会計や下水道事業特別会計においては、一般会計からの繰入によるものであることから今後、国民健康保険税の見直しや公営企業会計の独立採算の観点から、出来るだけ繰入を抑制し適正な会計運営を目指す。</a:t>
          </a:r>
          <a:endParaRPr lang="ja-JP" altLang="ja-JP" sz="1400">
            <a:effectLst/>
          </a:endParaRPr>
        </a:p>
        <a:p>
          <a:r>
            <a:rPr kumimoji="1" lang="ja-JP" altLang="ja-JP" sz="1100">
              <a:solidFill>
                <a:schemeClr val="dk1"/>
              </a:solidFill>
              <a:effectLst/>
              <a:latin typeface="+mn-lt"/>
              <a:ea typeface="+mn-ea"/>
              <a:cs typeface="+mn-cs"/>
            </a:rPr>
            <a:t>　そのため、国保税、上下水道の料金の見直しや収納対策の構築、コスト軽減、接続率の向上に向けた取組を強化し、経営健全化に努める。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85</v>
      </c>
      <c r="C2" s="182"/>
      <c r="D2" s="183"/>
    </row>
    <row r="3" spans="1:119" ht="18.75" customHeight="1" thickBot="1" x14ac:dyDescent="0.25">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9134366</v>
      </c>
      <c r="BO4" s="371"/>
      <c r="BP4" s="371"/>
      <c r="BQ4" s="371"/>
      <c r="BR4" s="371"/>
      <c r="BS4" s="371"/>
      <c r="BT4" s="371"/>
      <c r="BU4" s="372"/>
      <c r="BV4" s="370">
        <v>9429896</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8.6</v>
      </c>
      <c r="CU4" s="377"/>
      <c r="CV4" s="377"/>
      <c r="CW4" s="377"/>
      <c r="CX4" s="377"/>
      <c r="CY4" s="377"/>
      <c r="CZ4" s="377"/>
      <c r="DA4" s="378"/>
      <c r="DB4" s="376">
        <v>10.6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8664485</v>
      </c>
      <c r="BO5" s="439"/>
      <c r="BP5" s="439"/>
      <c r="BQ5" s="439"/>
      <c r="BR5" s="439"/>
      <c r="BS5" s="439"/>
      <c r="BT5" s="439"/>
      <c r="BU5" s="440"/>
      <c r="BV5" s="438">
        <v>8920392</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88.3</v>
      </c>
      <c r="CU5" s="405"/>
      <c r="CV5" s="405"/>
      <c r="CW5" s="405"/>
      <c r="CX5" s="405"/>
      <c r="CY5" s="405"/>
      <c r="CZ5" s="405"/>
      <c r="DA5" s="406"/>
      <c r="DB5" s="404">
        <v>83.7</v>
      </c>
      <c r="DC5" s="405"/>
      <c r="DD5" s="405"/>
      <c r="DE5" s="405"/>
      <c r="DF5" s="405"/>
      <c r="DG5" s="405"/>
      <c r="DH5" s="405"/>
      <c r="DI5" s="406"/>
    </row>
    <row r="6" spans="1:119" ht="18.75" customHeight="1" x14ac:dyDescent="0.2">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106</v>
      </c>
      <c r="AV6" s="434"/>
      <c r="AW6" s="434"/>
      <c r="AX6" s="434"/>
      <c r="AY6" s="435" t="s">
        <v>107</v>
      </c>
      <c r="AZ6" s="436"/>
      <c r="BA6" s="436"/>
      <c r="BB6" s="436"/>
      <c r="BC6" s="436"/>
      <c r="BD6" s="436"/>
      <c r="BE6" s="436"/>
      <c r="BF6" s="436"/>
      <c r="BG6" s="436"/>
      <c r="BH6" s="436"/>
      <c r="BI6" s="436"/>
      <c r="BJ6" s="436"/>
      <c r="BK6" s="436"/>
      <c r="BL6" s="436"/>
      <c r="BM6" s="437"/>
      <c r="BN6" s="438">
        <v>469881</v>
      </c>
      <c r="BO6" s="439"/>
      <c r="BP6" s="439"/>
      <c r="BQ6" s="439"/>
      <c r="BR6" s="439"/>
      <c r="BS6" s="439"/>
      <c r="BT6" s="439"/>
      <c r="BU6" s="440"/>
      <c r="BV6" s="438">
        <v>509504</v>
      </c>
      <c r="BW6" s="439"/>
      <c r="BX6" s="439"/>
      <c r="BY6" s="439"/>
      <c r="BZ6" s="439"/>
      <c r="CA6" s="439"/>
      <c r="CB6" s="439"/>
      <c r="CC6" s="440"/>
      <c r="CD6" s="441" t="s">
        <v>108</v>
      </c>
      <c r="CE6" s="442"/>
      <c r="CF6" s="442"/>
      <c r="CG6" s="442"/>
      <c r="CH6" s="442"/>
      <c r="CI6" s="442"/>
      <c r="CJ6" s="442"/>
      <c r="CK6" s="442"/>
      <c r="CL6" s="442"/>
      <c r="CM6" s="442"/>
      <c r="CN6" s="442"/>
      <c r="CO6" s="442"/>
      <c r="CP6" s="442"/>
      <c r="CQ6" s="442"/>
      <c r="CR6" s="442"/>
      <c r="CS6" s="443"/>
      <c r="CT6" s="444">
        <v>89.1</v>
      </c>
      <c r="CU6" s="445"/>
      <c r="CV6" s="445"/>
      <c r="CW6" s="445"/>
      <c r="CX6" s="445"/>
      <c r="CY6" s="445"/>
      <c r="CZ6" s="445"/>
      <c r="DA6" s="446"/>
      <c r="DB6" s="444">
        <v>86.4</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109</v>
      </c>
      <c r="AN7" s="431"/>
      <c r="AO7" s="431"/>
      <c r="AP7" s="431"/>
      <c r="AQ7" s="431"/>
      <c r="AR7" s="431"/>
      <c r="AS7" s="431"/>
      <c r="AT7" s="432"/>
      <c r="AU7" s="433" t="s">
        <v>98</v>
      </c>
      <c r="AV7" s="434"/>
      <c r="AW7" s="434"/>
      <c r="AX7" s="434"/>
      <c r="AY7" s="435" t="s">
        <v>110</v>
      </c>
      <c r="AZ7" s="436"/>
      <c r="BA7" s="436"/>
      <c r="BB7" s="436"/>
      <c r="BC7" s="436"/>
      <c r="BD7" s="436"/>
      <c r="BE7" s="436"/>
      <c r="BF7" s="436"/>
      <c r="BG7" s="436"/>
      <c r="BH7" s="436"/>
      <c r="BI7" s="436"/>
      <c r="BJ7" s="436"/>
      <c r="BK7" s="436"/>
      <c r="BL7" s="436"/>
      <c r="BM7" s="437"/>
      <c r="BN7" s="438">
        <v>115495</v>
      </c>
      <c r="BO7" s="439"/>
      <c r="BP7" s="439"/>
      <c r="BQ7" s="439"/>
      <c r="BR7" s="439"/>
      <c r="BS7" s="439"/>
      <c r="BT7" s="439"/>
      <c r="BU7" s="440"/>
      <c r="BV7" s="438">
        <v>62652</v>
      </c>
      <c r="BW7" s="439"/>
      <c r="BX7" s="439"/>
      <c r="BY7" s="439"/>
      <c r="BZ7" s="439"/>
      <c r="CA7" s="439"/>
      <c r="CB7" s="439"/>
      <c r="CC7" s="440"/>
      <c r="CD7" s="441" t="s">
        <v>111</v>
      </c>
      <c r="CE7" s="442"/>
      <c r="CF7" s="442"/>
      <c r="CG7" s="442"/>
      <c r="CH7" s="442"/>
      <c r="CI7" s="442"/>
      <c r="CJ7" s="442"/>
      <c r="CK7" s="442"/>
      <c r="CL7" s="442"/>
      <c r="CM7" s="442"/>
      <c r="CN7" s="442"/>
      <c r="CO7" s="442"/>
      <c r="CP7" s="442"/>
      <c r="CQ7" s="442"/>
      <c r="CR7" s="442"/>
      <c r="CS7" s="443"/>
      <c r="CT7" s="438">
        <v>4140242</v>
      </c>
      <c r="CU7" s="439"/>
      <c r="CV7" s="439"/>
      <c r="CW7" s="439"/>
      <c r="CX7" s="439"/>
      <c r="CY7" s="439"/>
      <c r="CZ7" s="439"/>
      <c r="DA7" s="440"/>
      <c r="DB7" s="438">
        <v>4232345</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112</v>
      </c>
      <c r="AN8" s="431"/>
      <c r="AO8" s="431"/>
      <c r="AP8" s="431"/>
      <c r="AQ8" s="431"/>
      <c r="AR8" s="431"/>
      <c r="AS8" s="431"/>
      <c r="AT8" s="432"/>
      <c r="AU8" s="433" t="s">
        <v>113</v>
      </c>
      <c r="AV8" s="434"/>
      <c r="AW8" s="434"/>
      <c r="AX8" s="434"/>
      <c r="AY8" s="435" t="s">
        <v>114</v>
      </c>
      <c r="AZ8" s="436"/>
      <c r="BA8" s="436"/>
      <c r="BB8" s="436"/>
      <c r="BC8" s="436"/>
      <c r="BD8" s="436"/>
      <c r="BE8" s="436"/>
      <c r="BF8" s="436"/>
      <c r="BG8" s="436"/>
      <c r="BH8" s="436"/>
      <c r="BI8" s="436"/>
      <c r="BJ8" s="436"/>
      <c r="BK8" s="436"/>
      <c r="BL8" s="436"/>
      <c r="BM8" s="437"/>
      <c r="BN8" s="438">
        <v>354386</v>
      </c>
      <c r="BO8" s="439"/>
      <c r="BP8" s="439"/>
      <c r="BQ8" s="439"/>
      <c r="BR8" s="439"/>
      <c r="BS8" s="439"/>
      <c r="BT8" s="439"/>
      <c r="BU8" s="440"/>
      <c r="BV8" s="438">
        <v>446852</v>
      </c>
      <c r="BW8" s="439"/>
      <c r="BX8" s="439"/>
      <c r="BY8" s="439"/>
      <c r="BZ8" s="439"/>
      <c r="CA8" s="439"/>
      <c r="CB8" s="439"/>
      <c r="CC8" s="440"/>
      <c r="CD8" s="441" t="s">
        <v>115</v>
      </c>
      <c r="CE8" s="442"/>
      <c r="CF8" s="442"/>
      <c r="CG8" s="442"/>
      <c r="CH8" s="442"/>
      <c r="CI8" s="442"/>
      <c r="CJ8" s="442"/>
      <c r="CK8" s="442"/>
      <c r="CL8" s="442"/>
      <c r="CM8" s="442"/>
      <c r="CN8" s="442"/>
      <c r="CO8" s="442"/>
      <c r="CP8" s="442"/>
      <c r="CQ8" s="442"/>
      <c r="CR8" s="442"/>
      <c r="CS8" s="443"/>
      <c r="CT8" s="447">
        <v>0.19</v>
      </c>
      <c r="CU8" s="448"/>
      <c r="CV8" s="448"/>
      <c r="CW8" s="448"/>
      <c r="CX8" s="448"/>
      <c r="CY8" s="448"/>
      <c r="CZ8" s="448"/>
      <c r="DA8" s="449"/>
      <c r="DB8" s="447">
        <v>0.2</v>
      </c>
      <c r="DC8" s="448"/>
      <c r="DD8" s="448"/>
      <c r="DE8" s="448"/>
      <c r="DF8" s="448"/>
      <c r="DG8" s="448"/>
      <c r="DH8" s="448"/>
      <c r="DI8" s="449"/>
    </row>
    <row r="9" spans="1:119" ht="18.75" customHeight="1" thickBot="1" x14ac:dyDescent="0.25">
      <c r="A9" s="181"/>
      <c r="B9" s="401" t="s">
        <v>116</v>
      </c>
      <c r="C9" s="402"/>
      <c r="D9" s="402"/>
      <c r="E9" s="402"/>
      <c r="F9" s="402"/>
      <c r="G9" s="402"/>
      <c r="H9" s="402"/>
      <c r="I9" s="402"/>
      <c r="J9" s="402"/>
      <c r="K9" s="450"/>
      <c r="L9" s="451" t="s">
        <v>117</v>
      </c>
      <c r="M9" s="452"/>
      <c r="N9" s="452"/>
      <c r="O9" s="452"/>
      <c r="P9" s="452"/>
      <c r="Q9" s="453"/>
      <c r="R9" s="454">
        <v>7192</v>
      </c>
      <c r="S9" s="455"/>
      <c r="T9" s="455"/>
      <c r="U9" s="455"/>
      <c r="V9" s="456"/>
      <c r="W9" s="364" t="s">
        <v>118</v>
      </c>
      <c r="X9" s="365"/>
      <c r="Y9" s="365"/>
      <c r="Z9" s="365"/>
      <c r="AA9" s="365"/>
      <c r="AB9" s="365"/>
      <c r="AC9" s="365"/>
      <c r="AD9" s="365"/>
      <c r="AE9" s="365"/>
      <c r="AF9" s="365"/>
      <c r="AG9" s="365"/>
      <c r="AH9" s="365"/>
      <c r="AI9" s="365"/>
      <c r="AJ9" s="365"/>
      <c r="AK9" s="365"/>
      <c r="AL9" s="366"/>
      <c r="AM9" s="430" t="s">
        <v>119</v>
      </c>
      <c r="AN9" s="431"/>
      <c r="AO9" s="431"/>
      <c r="AP9" s="431"/>
      <c r="AQ9" s="431"/>
      <c r="AR9" s="431"/>
      <c r="AS9" s="431"/>
      <c r="AT9" s="432"/>
      <c r="AU9" s="433" t="s">
        <v>98</v>
      </c>
      <c r="AV9" s="434"/>
      <c r="AW9" s="434"/>
      <c r="AX9" s="434"/>
      <c r="AY9" s="435" t="s">
        <v>120</v>
      </c>
      <c r="AZ9" s="436"/>
      <c r="BA9" s="436"/>
      <c r="BB9" s="436"/>
      <c r="BC9" s="436"/>
      <c r="BD9" s="436"/>
      <c r="BE9" s="436"/>
      <c r="BF9" s="436"/>
      <c r="BG9" s="436"/>
      <c r="BH9" s="436"/>
      <c r="BI9" s="436"/>
      <c r="BJ9" s="436"/>
      <c r="BK9" s="436"/>
      <c r="BL9" s="436"/>
      <c r="BM9" s="437"/>
      <c r="BN9" s="438">
        <v>-92466</v>
      </c>
      <c r="BO9" s="439"/>
      <c r="BP9" s="439"/>
      <c r="BQ9" s="439"/>
      <c r="BR9" s="439"/>
      <c r="BS9" s="439"/>
      <c r="BT9" s="439"/>
      <c r="BU9" s="440"/>
      <c r="BV9" s="438">
        <v>-211915</v>
      </c>
      <c r="BW9" s="439"/>
      <c r="BX9" s="439"/>
      <c r="BY9" s="439"/>
      <c r="BZ9" s="439"/>
      <c r="CA9" s="439"/>
      <c r="CB9" s="439"/>
      <c r="CC9" s="440"/>
      <c r="CD9" s="441" t="s">
        <v>121</v>
      </c>
      <c r="CE9" s="442"/>
      <c r="CF9" s="442"/>
      <c r="CG9" s="442"/>
      <c r="CH9" s="442"/>
      <c r="CI9" s="442"/>
      <c r="CJ9" s="442"/>
      <c r="CK9" s="442"/>
      <c r="CL9" s="442"/>
      <c r="CM9" s="442"/>
      <c r="CN9" s="442"/>
      <c r="CO9" s="442"/>
      <c r="CP9" s="442"/>
      <c r="CQ9" s="442"/>
      <c r="CR9" s="442"/>
      <c r="CS9" s="443"/>
      <c r="CT9" s="404">
        <v>12.2</v>
      </c>
      <c r="CU9" s="405"/>
      <c r="CV9" s="405"/>
      <c r="CW9" s="405"/>
      <c r="CX9" s="405"/>
      <c r="CY9" s="405"/>
      <c r="CZ9" s="405"/>
      <c r="DA9" s="406"/>
      <c r="DB9" s="404">
        <v>10.8</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1"/>
      <c r="N10" s="431"/>
      <c r="O10" s="431"/>
      <c r="P10" s="431"/>
      <c r="Q10" s="432"/>
      <c r="R10" s="458">
        <v>7755</v>
      </c>
      <c r="S10" s="459"/>
      <c r="T10" s="459"/>
      <c r="U10" s="459"/>
      <c r="V10" s="460"/>
      <c r="W10" s="395"/>
      <c r="X10" s="396"/>
      <c r="Y10" s="396"/>
      <c r="Z10" s="396"/>
      <c r="AA10" s="396"/>
      <c r="AB10" s="396"/>
      <c r="AC10" s="396"/>
      <c r="AD10" s="396"/>
      <c r="AE10" s="396"/>
      <c r="AF10" s="396"/>
      <c r="AG10" s="396"/>
      <c r="AH10" s="396"/>
      <c r="AI10" s="396"/>
      <c r="AJ10" s="396"/>
      <c r="AK10" s="396"/>
      <c r="AL10" s="399"/>
      <c r="AM10" s="430" t="s">
        <v>123</v>
      </c>
      <c r="AN10" s="431"/>
      <c r="AO10" s="431"/>
      <c r="AP10" s="431"/>
      <c r="AQ10" s="431"/>
      <c r="AR10" s="431"/>
      <c r="AS10" s="431"/>
      <c r="AT10" s="432"/>
      <c r="AU10" s="433" t="s">
        <v>124</v>
      </c>
      <c r="AV10" s="434"/>
      <c r="AW10" s="434"/>
      <c r="AX10" s="434"/>
      <c r="AY10" s="435" t="s">
        <v>125</v>
      </c>
      <c r="AZ10" s="436"/>
      <c r="BA10" s="436"/>
      <c r="BB10" s="436"/>
      <c r="BC10" s="436"/>
      <c r="BD10" s="436"/>
      <c r="BE10" s="436"/>
      <c r="BF10" s="436"/>
      <c r="BG10" s="436"/>
      <c r="BH10" s="436"/>
      <c r="BI10" s="436"/>
      <c r="BJ10" s="436"/>
      <c r="BK10" s="436"/>
      <c r="BL10" s="436"/>
      <c r="BM10" s="437"/>
      <c r="BN10" s="438">
        <v>461024</v>
      </c>
      <c r="BO10" s="439"/>
      <c r="BP10" s="439"/>
      <c r="BQ10" s="439"/>
      <c r="BR10" s="439"/>
      <c r="BS10" s="439"/>
      <c r="BT10" s="439"/>
      <c r="BU10" s="440"/>
      <c r="BV10" s="438">
        <v>1144613</v>
      </c>
      <c r="BW10" s="439"/>
      <c r="BX10" s="439"/>
      <c r="BY10" s="439"/>
      <c r="BZ10" s="439"/>
      <c r="CA10" s="439"/>
      <c r="CB10" s="439"/>
      <c r="CC10" s="440"/>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0" t="s">
        <v>129</v>
      </c>
      <c r="AN11" s="431"/>
      <c r="AO11" s="431"/>
      <c r="AP11" s="431"/>
      <c r="AQ11" s="431"/>
      <c r="AR11" s="431"/>
      <c r="AS11" s="431"/>
      <c r="AT11" s="432"/>
      <c r="AU11" s="433" t="s">
        <v>98</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7413</v>
      </c>
      <c r="S12" s="480"/>
      <c r="T12" s="480"/>
      <c r="U12" s="480"/>
      <c r="V12" s="481"/>
      <c r="W12" s="482" t="s">
        <v>1</v>
      </c>
      <c r="X12" s="434"/>
      <c r="Y12" s="434"/>
      <c r="Z12" s="434"/>
      <c r="AA12" s="434"/>
      <c r="AB12" s="483"/>
      <c r="AC12" s="484" t="s">
        <v>136</v>
      </c>
      <c r="AD12" s="485"/>
      <c r="AE12" s="485"/>
      <c r="AF12" s="485"/>
      <c r="AG12" s="486"/>
      <c r="AH12" s="484" t="s">
        <v>137</v>
      </c>
      <c r="AI12" s="485"/>
      <c r="AJ12" s="485"/>
      <c r="AK12" s="485"/>
      <c r="AL12" s="487"/>
      <c r="AM12" s="430" t="s">
        <v>138</v>
      </c>
      <c r="AN12" s="431"/>
      <c r="AO12" s="431"/>
      <c r="AP12" s="431"/>
      <c r="AQ12" s="431"/>
      <c r="AR12" s="431"/>
      <c r="AS12" s="431"/>
      <c r="AT12" s="432"/>
      <c r="AU12" s="433" t="s">
        <v>113</v>
      </c>
      <c r="AV12" s="434"/>
      <c r="AW12" s="434"/>
      <c r="AX12" s="434"/>
      <c r="AY12" s="435" t="s">
        <v>139</v>
      </c>
      <c r="AZ12" s="436"/>
      <c r="BA12" s="436"/>
      <c r="BB12" s="436"/>
      <c r="BC12" s="436"/>
      <c r="BD12" s="436"/>
      <c r="BE12" s="436"/>
      <c r="BF12" s="436"/>
      <c r="BG12" s="436"/>
      <c r="BH12" s="436"/>
      <c r="BI12" s="436"/>
      <c r="BJ12" s="436"/>
      <c r="BK12" s="436"/>
      <c r="BL12" s="436"/>
      <c r="BM12" s="437"/>
      <c r="BN12" s="438">
        <v>271321</v>
      </c>
      <c r="BO12" s="439"/>
      <c r="BP12" s="439"/>
      <c r="BQ12" s="439"/>
      <c r="BR12" s="439"/>
      <c r="BS12" s="439"/>
      <c r="BT12" s="439"/>
      <c r="BU12" s="440"/>
      <c r="BV12" s="438">
        <v>167879</v>
      </c>
      <c r="BW12" s="439"/>
      <c r="BX12" s="439"/>
      <c r="BY12" s="439"/>
      <c r="BZ12" s="439"/>
      <c r="CA12" s="439"/>
      <c r="CB12" s="439"/>
      <c r="CC12" s="440"/>
      <c r="CD12" s="441" t="s">
        <v>140</v>
      </c>
      <c r="CE12" s="442"/>
      <c r="CF12" s="442"/>
      <c r="CG12" s="442"/>
      <c r="CH12" s="442"/>
      <c r="CI12" s="442"/>
      <c r="CJ12" s="442"/>
      <c r="CK12" s="442"/>
      <c r="CL12" s="442"/>
      <c r="CM12" s="442"/>
      <c r="CN12" s="442"/>
      <c r="CO12" s="442"/>
      <c r="CP12" s="442"/>
      <c r="CQ12" s="442"/>
      <c r="CR12" s="442"/>
      <c r="CS12" s="443"/>
      <c r="CT12" s="447" t="s">
        <v>141</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7351</v>
      </c>
      <c r="S13" s="492"/>
      <c r="T13" s="492"/>
      <c r="U13" s="492"/>
      <c r="V13" s="493"/>
      <c r="W13" s="417" t="s">
        <v>143</v>
      </c>
      <c r="X13" s="418"/>
      <c r="Y13" s="418"/>
      <c r="Z13" s="418"/>
      <c r="AA13" s="418"/>
      <c r="AB13" s="408"/>
      <c r="AC13" s="458">
        <v>834</v>
      </c>
      <c r="AD13" s="459"/>
      <c r="AE13" s="459"/>
      <c r="AF13" s="459"/>
      <c r="AG13" s="501"/>
      <c r="AH13" s="458">
        <v>1057</v>
      </c>
      <c r="AI13" s="459"/>
      <c r="AJ13" s="459"/>
      <c r="AK13" s="459"/>
      <c r="AL13" s="460"/>
      <c r="AM13" s="430" t="s">
        <v>144</v>
      </c>
      <c r="AN13" s="431"/>
      <c r="AO13" s="431"/>
      <c r="AP13" s="431"/>
      <c r="AQ13" s="431"/>
      <c r="AR13" s="431"/>
      <c r="AS13" s="431"/>
      <c r="AT13" s="432"/>
      <c r="AU13" s="433" t="s">
        <v>145</v>
      </c>
      <c r="AV13" s="434"/>
      <c r="AW13" s="434"/>
      <c r="AX13" s="434"/>
      <c r="AY13" s="435" t="s">
        <v>146</v>
      </c>
      <c r="AZ13" s="436"/>
      <c r="BA13" s="436"/>
      <c r="BB13" s="436"/>
      <c r="BC13" s="436"/>
      <c r="BD13" s="436"/>
      <c r="BE13" s="436"/>
      <c r="BF13" s="436"/>
      <c r="BG13" s="436"/>
      <c r="BH13" s="436"/>
      <c r="BI13" s="436"/>
      <c r="BJ13" s="436"/>
      <c r="BK13" s="436"/>
      <c r="BL13" s="436"/>
      <c r="BM13" s="437"/>
      <c r="BN13" s="438">
        <v>97237</v>
      </c>
      <c r="BO13" s="439"/>
      <c r="BP13" s="439"/>
      <c r="BQ13" s="439"/>
      <c r="BR13" s="439"/>
      <c r="BS13" s="439"/>
      <c r="BT13" s="439"/>
      <c r="BU13" s="440"/>
      <c r="BV13" s="438">
        <v>764819</v>
      </c>
      <c r="BW13" s="439"/>
      <c r="BX13" s="439"/>
      <c r="BY13" s="439"/>
      <c r="BZ13" s="439"/>
      <c r="CA13" s="439"/>
      <c r="CB13" s="439"/>
      <c r="CC13" s="440"/>
      <c r="CD13" s="441" t="s">
        <v>147</v>
      </c>
      <c r="CE13" s="442"/>
      <c r="CF13" s="442"/>
      <c r="CG13" s="442"/>
      <c r="CH13" s="442"/>
      <c r="CI13" s="442"/>
      <c r="CJ13" s="442"/>
      <c r="CK13" s="442"/>
      <c r="CL13" s="442"/>
      <c r="CM13" s="442"/>
      <c r="CN13" s="442"/>
      <c r="CO13" s="442"/>
      <c r="CP13" s="442"/>
      <c r="CQ13" s="442"/>
      <c r="CR13" s="442"/>
      <c r="CS13" s="443"/>
      <c r="CT13" s="404">
        <v>4.8</v>
      </c>
      <c r="CU13" s="405"/>
      <c r="CV13" s="405"/>
      <c r="CW13" s="405"/>
      <c r="CX13" s="405"/>
      <c r="CY13" s="405"/>
      <c r="CZ13" s="405"/>
      <c r="DA13" s="406"/>
      <c r="DB13" s="404">
        <v>5.0999999999999996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7585</v>
      </c>
      <c r="S14" s="492"/>
      <c r="T14" s="492"/>
      <c r="U14" s="492"/>
      <c r="V14" s="493"/>
      <c r="W14" s="397"/>
      <c r="X14" s="398"/>
      <c r="Y14" s="398"/>
      <c r="Z14" s="398"/>
      <c r="AA14" s="398"/>
      <c r="AB14" s="387"/>
      <c r="AC14" s="494">
        <v>24.6</v>
      </c>
      <c r="AD14" s="495"/>
      <c r="AE14" s="495"/>
      <c r="AF14" s="495"/>
      <c r="AG14" s="496"/>
      <c r="AH14" s="494">
        <v>27.1</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149</v>
      </c>
      <c r="CE14" s="503"/>
      <c r="CF14" s="503"/>
      <c r="CG14" s="503"/>
      <c r="CH14" s="503"/>
      <c r="CI14" s="503"/>
      <c r="CJ14" s="503"/>
      <c r="CK14" s="503"/>
      <c r="CL14" s="503"/>
      <c r="CM14" s="503"/>
      <c r="CN14" s="503"/>
      <c r="CO14" s="503"/>
      <c r="CP14" s="503"/>
      <c r="CQ14" s="503"/>
      <c r="CR14" s="503"/>
      <c r="CS14" s="504"/>
      <c r="CT14" s="505" t="s">
        <v>133</v>
      </c>
      <c r="CU14" s="506"/>
      <c r="CV14" s="506"/>
      <c r="CW14" s="506"/>
      <c r="CX14" s="506"/>
      <c r="CY14" s="506"/>
      <c r="CZ14" s="506"/>
      <c r="DA14" s="507"/>
      <c r="DB14" s="505" t="s">
        <v>141</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142</v>
      </c>
      <c r="N15" s="499"/>
      <c r="O15" s="499"/>
      <c r="P15" s="499"/>
      <c r="Q15" s="500"/>
      <c r="R15" s="491">
        <v>7538</v>
      </c>
      <c r="S15" s="492"/>
      <c r="T15" s="492"/>
      <c r="U15" s="492"/>
      <c r="V15" s="493"/>
      <c r="W15" s="417" t="s">
        <v>150</v>
      </c>
      <c r="X15" s="418"/>
      <c r="Y15" s="418"/>
      <c r="Z15" s="418"/>
      <c r="AA15" s="418"/>
      <c r="AB15" s="408"/>
      <c r="AC15" s="458">
        <v>488</v>
      </c>
      <c r="AD15" s="459"/>
      <c r="AE15" s="459"/>
      <c r="AF15" s="459"/>
      <c r="AG15" s="501"/>
      <c r="AH15" s="458">
        <v>578</v>
      </c>
      <c r="AI15" s="459"/>
      <c r="AJ15" s="459"/>
      <c r="AK15" s="459"/>
      <c r="AL15" s="460"/>
      <c r="AM15" s="430"/>
      <c r="AN15" s="431"/>
      <c r="AO15" s="431"/>
      <c r="AP15" s="431"/>
      <c r="AQ15" s="431"/>
      <c r="AR15" s="431"/>
      <c r="AS15" s="431"/>
      <c r="AT15" s="432"/>
      <c r="AU15" s="433"/>
      <c r="AV15" s="434"/>
      <c r="AW15" s="434"/>
      <c r="AX15" s="434"/>
      <c r="AY15" s="367" t="s">
        <v>151</v>
      </c>
      <c r="AZ15" s="368"/>
      <c r="BA15" s="368"/>
      <c r="BB15" s="368"/>
      <c r="BC15" s="368"/>
      <c r="BD15" s="368"/>
      <c r="BE15" s="368"/>
      <c r="BF15" s="368"/>
      <c r="BG15" s="368"/>
      <c r="BH15" s="368"/>
      <c r="BI15" s="368"/>
      <c r="BJ15" s="368"/>
      <c r="BK15" s="368"/>
      <c r="BL15" s="368"/>
      <c r="BM15" s="369"/>
      <c r="BN15" s="370">
        <v>731954</v>
      </c>
      <c r="BO15" s="371"/>
      <c r="BP15" s="371"/>
      <c r="BQ15" s="371"/>
      <c r="BR15" s="371"/>
      <c r="BS15" s="371"/>
      <c r="BT15" s="371"/>
      <c r="BU15" s="372"/>
      <c r="BV15" s="370">
        <v>726652</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14.4</v>
      </c>
      <c r="AD16" s="495"/>
      <c r="AE16" s="495"/>
      <c r="AF16" s="495"/>
      <c r="AG16" s="496"/>
      <c r="AH16" s="494">
        <v>14.8</v>
      </c>
      <c r="AI16" s="495"/>
      <c r="AJ16" s="495"/>
      <c r="AK16" s="495"/>
      <c r="AL16" s="497"/>
      <c r="AM16" s="430"/>
      <c r="AN16" s="431"/>
      <c r="AO16" s="431"/>
      <c r="AP16" s="431"/>
      <c r="AQ16" s="431"/>
      <c r="AR16" s="431"/>
      <c r="AS16" s="431"/>
      <c r="AT16" s="432"/>
      <c r="AU16" s="433"/>
      <c r="AV16" s="434"/>
      <c r="AW16" s="434"/>
      <c r="AX16" s="434"/>
      <c r="AY16" s="435" t="s">
        <v>155</v>
      </c>
      <c r="AZ16" s="436"/>
      <c r="BA16" s="436"/>
      <c r="BB16" s="436"/>
      <c r="BC16" s="436"/>
      <c r="BD16" s="436"/>
      <c r="BE16" s="436"/>
      <c r="BF16" s="436"/>
      <c r="BG16" s="436"/>
      <c r="BH16" s="436"/>
      <c r="BI16" s="436"/>
      <c r="BJ16" s="436"/>
      <c r="BK16" s="436"/>
      <c r="BL16" s="436"/>
      <c r="BM16" s="437"/>
      <c r="BN16" s="438">
        <v>3929562</v>
      </c>
      <c r="BO16" s="439"/>
      <c r="BP16" s="439"/>
      <c r="BQ16" s="439"/>
      <c r="BR16" s="439"/>
      <c r="BS16" s="439"/>
      <c r="BT16" s="439"/>
      <c r="BU16" s="440"/>
      <c r="BV16" s="438">
        <v>3918877</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156</v>
      </c>
      <c r="N17" s="517"/>
      <c r="O17" s="517"/>
      <c r="P17" s="517"/>
      <c r="Q17" s="518"/>
      <c r="R17" s="513" t="s">
        <v>157</v>
      </c>
      <c r="S17" s="514"/>
      <c r="T17" s="514"/>
      <c r="U17" s="514"/>
      <c r="V17" s="515"/>
      <c r="W17" s="417" t="s">
        <v>158</v>
      </c>
      <c r="X17" s="418"/>
      <c r="Y17" s="418"/>
      <c r="Z17" s="418"/>
      <c r="AA17" s="418"/>
      <c r="AB17" s="408"/>
      <c r="AC17" s="458">
        <v>2069</v>
      </c>
      <c r="AD17" s="459"/>
      <c r="AE17" s="459"/>
      <c r="AF17" s="459"/>
      <c r="AG17" s="501"/>
      <c r="AH17" s="458">
        <v>2268</v>
      </c>
      <c r="AI17" s="459"/>
      <c r="AJ17" s="459"/>
      <c r="AK17" s="459"/>
      <c r="AL17" s="460"/>
      <c r="AM17" s="430"/>
      <c r="AN17" s="431"/>
      <c r="AO17" s="431"/>
      <c r="AP17" s="431"/>
      <c r="AQ17" s="431"/>
      <c r="AR17" s="431"/>
      <c r="AS17" s="431"/>
      <c r="AT17" s="432"/>
      <c r="AU17" s="433"/>
      <c r="AV17" s="434"/>
      <c r="AW17" s="434"/>
      <c r="AX17" s="434"/>
      <c r="AY17" s="435" t="s">
        <v>159</v>
      </c>
      <c r="AZ17" s="436"/>
      <c r="BA17" s="436"/>
      <c r="BB17" s="436"/>
      <c r="BC17" s="436"/>
      <c r="BD17" s="436"/>
      <c r="BE17" s="436"/>
      <c r="BF17" s="436"/>
      <c r="BG17" s="436"/>
      <c r="BH17" s="436"/>
      <c r="BI17" s="436"/>
      <c r="BJ17" s="436"/>
      <c r="BK17" s="436"/>
      <c r="BL17" s="436"/>
      <c r="BM17" s="437"/>
      <c r="BN17" s="438">
        <v>906935</v>
      </c>
      <c r="BO17" s="439"/>
      <c r="BP17" s="439"/>
      <c r="BQ17" s="439"/>
      <c r="BR17" s="439"/>
      <c r="BS17" s="439"/>
      <c r="BT17" s="439"/>
      <c r="BU17" s="440"/>
      <c r="BV17" s="438">
        <v>903955</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160</v>
      </c>
      <c r="C18" s="450"/>
      <c r="D18" s="450"/>
      <c r="E18" s="522"/>
      <c r="F18" s="522"/>
      <c r="G18" s="522"/>
      <c r="H18" s="522"/>
      <c r="I18" s="522"/>
      <c r="J18" s="522"/>
      <c r="K18" s="522"/>
      <c r="L18" s="523">
        <v>63.65</v>
      </c>
      <c r="M18" s="523"/>
      <c r="N18" s="523"/>
      <c r="O18" s="523"/>
      <c r="P18" s="523"/>
      <c r="Q18" s="523"/>
      <c r="R18" s="524"/>
      <c r="S18" s="524"/>
      <c r="T18" s="524"/>
      <c r="U18" s="524"/>
      <c r="V18" s="525"/>
      <c r="W18" s="419"/>
      <c r="X18" s="420"/>
      <c r="Y18" s="420"/>
      <c r="Z18" s="420"/>
      <c r="AA18" s="420"/>
      <c r="AB18" s="411"/>
      <c r="AC18" s="526">
        <v>61</v>
      </c>
      <c r="AD18" s="527"/>
      <c r="AE18" s="527"/>
      <c r="AF18" s="527"/>
      <c r="AG18" s="528"/>
      <c r="AH18" s="526">
        <v>58.1</v>
      </c>
      <c r="AI18" s="527"/>
      <c r="AJ18" s="527"/>
      <c r="AK18" s="527"/>
      <c r="AL18" s="529"/>
      <c r="AM18" s="430"/>
      <c r="AN18" s="431"/>
      <c r="AO18" s="431"/>
      <c r="AP18" s="431"/>
      <c r="AQ18" s="431"/>
      <c r="AR18" s="431"/>
      <c r="AS18" s="431"/>
      <c r="AT18" s="432"/>
      <c r="AU18" s="433"/>
      <c r="AV18" s="434"/>
      <c r="AW18" s="434"/>
      <c r="AX18" s="434"/>
      <c r="AY18" s="435" t="s">
        <v>161</v>
      </c>
      <c r="AZ18" s="436"/>
      <c r="BA18" s="436"/>
      <c r="BB18" s="436"/>
      <c r="BC18" s="436"/>
      <c r="BD18" s="436"/>
      <c r="BE18" s="436"/>
      <c r="BF18" s="436"/>
      <c r="BG18" s="436"/>
      <c r="BH18" s="436"/>
      <c r="BI18" s="436"/>
      <c r="BJ18" s="436"/>
      <c r="BK18" s="436"/>
      <c r="BL18" s="436"/>
      <c r="BM18" s="437"/>
      <c r="BN18" s="438">
        <v>3689198</v>
      </c>
      <c r="BO18" s="439"/>
      <c r="BP18" s="439"/>
      <c r="BQ18" s="439"/>
      <c r="BR18" s="439"/>
      <c r="BS18" s="439"/>
      <c r="BT18" s="439"/>
      <c r="BU18" s="440"/>
      <c r="BV18" s="438">
        <v>3583991</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162</v>
      </c>
      <c r="C19" s="450"/>
      <c r="D19" s="450"/>
      <c r="E19" s="522"/>
      <c r="F19" s="522"/>
      <c r="G19" s="522"/>
      <c r="H19" s="522"/>
      <c r="I19" s="522"/>
      <c r="J19" s="522"/>
      <c r="K19" s="522"/>
      <c r="L19" s="530">
        <v>113</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163</v>
      </c>
      <c r="AZ19" s="436"/>
      <c r="BA19" s="436"/>
      <c r="BB19" s="436"/>
      <c r="BC19" s="436"/>
      <c r="BD19" s="436"/>
      <c r="BE19" s="436"/>
      <c r="BF19" s="436"/>
      <c r="BG19" s="436"/>
      <c r="BH19" s="436"/>
      <c r="BI19" s="436"/>
      <c r="BJ19" s="436"/>
      <c r="BK19" s="436"/>
      <c r="BL19" s="436"/>
      <c r="BM19" s="437"/>
      <c r="BN19" s="438">
        <v>5519475</v>
      </c>
      <c r="BO19" s="439"/>
      <c r="BP19" s="439"/>
      <c r="BQ19" s="439"/>
      <c r="BR19" s="439"/>
      <c r="BS19" s="439"/>
      <c r="BT19" s="439"/>
      <c r="BU19" s="440"/>
      <c r="BV19" s="438">
        <v>6219172</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164</v>
      </c>
      <c r="C20" s="450"/>
      <c r="D20" s="450"/>
      <c r="E20" s="522"/>
      <c r="F20" s="522"/>
      <c r="G20" s="522"/>
      <c r="H20" s="522"/>
      <c r="I20" s="522"/>
      <c r="J20" s="522"/>
      <c r="K20" s="522"/>
      <c r="L20" s="530">
        <v>3338</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165</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166</v>
      </c>
      <c r="C22" s="551"/>
      <c r="D22" s="552"/>
      <c r="E22" s="413" t="s">
        <v>1</v>
      </c>
      <c r="F22" s="418"/>
      <c r="G22" s="418"/>
      <c r="H22" s="418"/>
      <c r="I22" s="418"/>
      <c r="J22" s="418"/>
      <c r="K22" s="408"/>
      <c r="L22" s="413" t="s">
        <v>167</v>
      </c>
      <c r="M22" s="418"/>
      <c r="N22" s="418"/>
      <c r="O22" s="418"/>
      <c r="P22" s="408"/>
      <c r="Q22" s="559" t="s">
        <v>168</v>
      </c>
      <c r="R22" s="560"/>
      <c r="S22" s="560"/>
      <c r="T22" s="560"/>
      <c r="U22" s="560"/>
      <c r="V22" s="561"/>
      <c r="W22" s="565" t="s">
        <v>169</v>
      </c>
      <c r="X22" s="551"/>
      <c r="Y22" s="552"/>
      <c r="Z22" s="413" t="s">
        <v>1</v>
      </c>
      <c r="AA22" s="418"/>
      <c r="AB22" s="418"/>
      <c r="AC22" s="418"/>
      <c r="AD22" s="418"/>
      <c r="AE22" s="418"/>
      <c r="AF22" s="418"/>
      <c r="AG22" s="408"/>
      <c r="AH22" s="570" t="s">
        <v>170</v>
      </c>
      <c r="AI22" s="418"/>
      <c r="AJ22" s="418"/>
      <c r="AK22" s="418"/>
      <c r="AL22" s="408"/>
      <c r="AM22" s="570" t="s">
        <v>171</v>
      </c>
      <c r="AN22" s="571"/>
      <c r="AO22" s="571"/>
      <c r="AP22" s="571"/>
      <c r="AQ22" s="571"/>
      <c r="AR22" s="572"/>
      <c r="AS22" s="559" t="s">
        <v>168</v>
      </c>
      <c r="AT22" s="560"/>
      <c r="AU22" s="560"/>
      <c r="AV22" s="560"/>
      <c r="AW22" s="560"/>
      <c r="AX22" s="576"/>
      <c r="AY22" s="367" t="s">
        <v>172</v>
      </c>
      <c r="AZ22" s="368"/>
      <c r="BA22" s="368"/>
      <c r="BB22" s="368"/>
      <c r="BC22" s="368"/>
      <c r="BD22" s="368"/>
      <c r="BE22" s="368"/>
      <c r="BF22" s="368"/>
      <c r="BG22" s="368"/>
      <c r="BH22" s="368"/>
      <c r="BI22" s="368"/>
      <c r="BJ22" s="368"/>
      <c r="BK22" s="368"/>
      <c r="BL22" s="368"/>
      <c r="BM22" s="369"/>
      <c r="BN22" s="370">
        <v>6047472</v>
      </c>
      <c r="BO22" s="371"/>
      <c r="BP22" s="371"/>
      <c r="BQ22" s="371"/>
      <c r="BR22" s="371"/>
      <c r="BS22" s="371"/>
      <c r="BT22" s="371"/>
      <c r="BU22" s="372"/>
      <c r="BV22" s="370">
        <v>6230552</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173</v>
      </c>
      <c r="AZ23" s="436"/>
      <c r="BA23" s="436"/>
      <c r="BB23" s="436"/>
      <c r="BC23" s="436"/>
      <c r="BD23" s="436"/>
      <c r="BE23" s="436"/>
      <c r="BF23" s="436"/>
      <c r="BG23" s="436"/>
      <c r="BH23" s="436"/>
      <c r="BI23" s="436"/>
      <c r="BJ23" s="436"/>
      <c r="BK23" s="436"/>
      <c r="BL23" s="436"/>
      <c r="BM23" s="437"/>
      <c r="BN23" s="438">
        <v>5404213</v>
      </c>
      <c r="BO23" s="439"/>
      <c r="BP23" s="439"/>
      <c r="BQ23" s="439"/>
      <c r="BR23" s="439"/>
      <c r="BS23" s="439"/>
      <c r="BT23" s="439"/>
      <c r="BU23" s="440"/>
      <c r="BV23" s="438">
        <v>5548289</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174</v>
      </c>
      <c r="F24" s="431"/>
      <c r="G24" s="431"/>
      <c r="H24" s="431"/>
      <c r="I24" s="431"/>
      <c r="J24" s="431"/>
      <c r="K24" s="432"/>
      <c r="L24" s="458">
        <v>1</v>
      </c>
      <c r="M24" s="459"/>
      <c r="N24" s="459"/>
      <c r="O24" s="459"/>
      <c r="P24" s="501"/>
      <c r="Q24" s="458">
        <v>7080</v>
      </c>
      <c r="R24" s="459"/>
      <c r="S24" s="459"/>
      <c r="T24" s="459"/>
      <c r="U24" s="459"/>
      <c r="V24" s="501"/>
      <c r="W24" s="566"/>
      <c r="X24" s="554"/>
      <c r="Y24" s="555"/>
      <c r="Z24" s="457" t="s">
        <v>175</v>
      </c>
      <c r="AA24" s="431"/>
      <c r="AB24" s="431"/>
      <c r="AC24" s="431"/>
      <c r="AD24" s="431"/>
      <c r="AE24" s="431"/>
      <c r="AF24" s="431"/>
      <c r="AG24" s="432"/>
      <c r="AH24" s="458">
        <v>159</v>
      </c>
      <c r="AI24" s="459"/>
      <c r="AJ24" s="459"/>
      <c r="AK24" s="459"/>
      <c r="AL24" s="501"/>
      <c r="AM24" s="458">
        <v>458556</v>
      </c>
      <c r="AN24" s="459"/>
      <c r="AO24" s="459"/>
      <c r="AP24" s="459"/>
      <c r="AQ24" s="459"/>
      <c r="AR24" s="501"/>
      <c r="AS24" s="458">
        <v>2884</v>
      </c>
      <c r="AT24" s="459"/>
      <c r="AU24" s="459"/>
      <c r="AV24" s="459"/>
      <c r="AW24" s="459"/>
      <c r="AX24" s="460"/>
      <c r="AY24" s="544" t="s">
        <v>176</v>
      </c>
      <c r="AZ24" s="545"/>
      <c r="BA24" s="545"/>
      <c r="BB24" s="545"/>
      <c r="BC24" s="545"/>
      <c r="BD24" s="545"/>
      <c r="BE24" s="545"/>
      <c r="BF24" s="545"/>
      <c r="BG24" s="545"/>
      <c r="BH24" s="545"/>
      <c r="BI24" s="545"/>
      <c r="BJ24" s="545"/>
      <c r="BK24" s="545"/>
      <c r="BL24" s="545"/>
      <c r="BM24" s="546"/>
      <c r="BN24" s="438">
        <v>4031846</v>
      </c>
      <c r="BO24" s="439"/>
      <c r="BP24" s="439"/>
      <c r="BQ24" s="439"/>
      <c r="BR24" s="439"/>
      <c r="BS24" s="439"/>
      <c r="BT24" s="439"/>
      <c r="BU24" s="440"/>
      <c r="BV24" s="438">
        <v>4020226</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177</v>
      </c>
      <c r="F25" s="431"/>
      <c r="G25" s="431"/>
      <c r="H25" s="431"/>
      <c r="I25" s="431"/>
      <c r="J25" s="431"/>
      <c r="K25" s="432"/>
      <c r="L25" s="458">
        <v>1</v>
      </c>
      <c r="M25" s="459"/>
      <c r="N25" s="459"/>
      <c r="O25" s="459"/>
      <c r="P25" s="501"/>
      <c r="Q25" s="458">
        <v>5790</v>
      </c>
      <c r="R25" s="459"/>
      <c r="S25" s="459"/>
      <c r="T25" s="459"/>
      <c r="U25" s="459"/>
      <c r="V25" s="501"/>
      <c r="W25" s="566"/>
      <c r="X25" s="554"/>
      <c r="Y25" s="555"/>
      <c r="Z25" s="457" t="s">
        <v>178</v>
      </c>
      <c r="AA25" s="431"/>
      <c r="AB25" s="431"/>
      <c r="AC25" s="431"/>
      <c r="AD25" s="431"/>
      <c r="AE25" s="431"/>
      <c r="AF25" s="431"/>
      <c r="AG25" s="432"/>
      <c r="AH25" s="458">
        <v>29</v>
      </c>
      <c r="AI25" s="459"/>
      <c r="AJ25" s="459"/>
      <c r="AK25" s="459"/>
      <c r="AL25" s="501"/>
      <c r="AM25" s="458">
        <v>85956</v>
      </c>
      <c r="AN25" s="459"/>
      <c r="AO25" s="459"/>
      <c r="AP25" s="459"/>
      <c r="AQ25" s="459"/>
      <c r="AR25" s="501"/>
      <c r="AS25" s="458">
        <v>2964</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5191317</v>
      </c>
      <c r="BO25" s="371"/>
      <c r="BP25" s="371"/>
      <c r="BQ25" s="371"/>
      <c r="BR25" s="371"/>
      <c r="BS25" s="371"/>
      <c r="BT25" s="371"/>
      <c r="BU25" s="372"/>
      <c r="BV25" s="370">
        <v>35300</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180</v>
      </c>
      <c r="F26" s="431"/>
      <c r="G26" s="431"/>
      <c r="H26" s="431"/>
      <c r="I26" s="431"/>
      <c r="J26" s="431"/>
      <c r="K26" s="432"/>
      <c r="L26" s="458">
        <v>1</v>
      </c>
      <c r="M26" s="459"/>
      <c r="N26" s="459"/>
      <c r="O26" s="459"/>
      <c r="P26" s="501"/>
      <c r="Q26" s="458">
        <v>5370</v>
      </c>
      <c r="R26" s="459"/>
      <c r="S26" s="459"/>
      <c r="T26" s="459"/>
      <c r="U26" s="459"/>
      <c r="V26" s="501"/>
      <c r="W26" s="566"/>
      <c r="X26" s="554"/>
      <c r="Y26" s="555"/>
      <c r="Z26" s="457" t="s">
        <v>181</v>
      </c>
      <c r="AA26" s="578"/>
      <c r="AB26" s="578"/>
      <c r="AC26" s="578"/>
      <c r="AD26" s="578"/>
      <c r="AE26" s="578"/>
      <c r="AF26" s="578"/>
      <c r="AG26" s="579"/>
      <c r="AH26" s="458">
        <v>5</v>
      </c>
      <c r="AI26" s="459"/>
      <c r="AJ26" s="459"/>
      <c r="AK26" s="459"/>
      <c r="AL26" s="501"/>
      <c r="AM26" s="458">
        <v>15215</v>
      </c>
      <c r="AN26" s="459"/>
      <c r="AO26" s="459"/>
      <c r="AP26" s="459"/>
      <c r="AQ26" s="459"/>
      <c r="AR26" s="501"/>
      <c r="AS26" s="458">
        <v>3043</v>
      </c>
      <c r="AT26" s="459"/>
      <c r="AU26" s="459"/>
      <c r="AV26" s="459"/>
      <c r="AW26" s="459"/>
      <c r="AX26" s="460"/>
      <c r="AY26" s="441" t="s">
        <v>182</v>
      </c>
      <c r="AZ26" s="442"/>
      <c r="BA26" s="442"/>
      <c r="BB26" s="442"/>
      <c r="BC26" s="442"/>
      <c r="BD26" s="442"/>
      <c r="BE26" s="442"/>
      <c r="BF26" s="442"/>
      <c r="BG26" s="442"/>
      <c r="BH26" s="442"/>
      <c r="BI26" s="442"/>
      <c r="BJ26" s="442"/>
      <c r="BK26" s="442"/>
      <c r="BL26" s="442"/>
      <c r="BM26" s="443"/>
      <c r="BN26" s="438" t="s">
        <v>132</v>
      </c>
      <c r="BO26" s="439"/>
      <c r="BP26" s="439"/>
      <c r="BQ26" s="439"/>
      <c r="BR26" s="439"/>
      <c r="BS26" s="439"/>
      <c r="BT26" s="439"/>
      <c r="BU26" s="440"/>
      <c r="BV26" s="438" t="s">
        <v>132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183</v>
      </c>
      <c r="F27" s="431"/>
      <c r="G27" s="431"/>
      <c r="H27" s="431"/>
      <c r="I27" s="431"/>
      <c r="J27" s="431"/>
      <c r="K27" s="432"/>
      <c r="L27" s="458">
        <v>1</v>
      </c>
      <c r="M27" s="459"/>
      <c r="N27" s="459"/>
      <c r="O27" s="459"/>
      <c r="P27" s="501"/>
      <c r="Q27" s="458">
        <v>2640</v>
      </c>
      <c r="R27" s="459"/>
      <c r="S27" s="459"/>
      <c r="T27" s="459"/>
      <c r="U27" s="459"/>
      <c r="V27" s="501"/>
      <c r="W27" s="566"/>
      <c r="X27" s="554"/>
      <c r="Y27" s="555"/>
      <c r="Z27" s="457" t="s">
        <v>184</v>
      </c>
      <c r="AA27" s="431"/>
      <c r="AB27" s="431"/>
      <c r="AC27" s="431"/>
      <c r="AD27" s="431"/>
      <c r="AE27" s="431"/>
      <c r="AF27" s="431"/>
      <c r="AG27" s="432"/>
      <c r="AH27" s="458">
        <v>6</v>
      </c>
      <c r="AI27" s="459"/>
      <c r="AJ27" s="459"/>
      <c r="AK27" s="459"/>
      <c r="AL27" s="501"/>
      <c r="AM27" s="458">
        <v>18478</v>
      </c>
      <c r="AN27" s="459"/>
      <c r="AO27" s="459"/>
      <c r="AP27" s="459"/>
      <c r="AQ27" s="459"/>
      <c r="AR27" s="501"/>
      <c r="AS27" s="458">
        <v>3080</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47">
        <v>193798</v>
      </c>
      <c r="BO27" s="548"/>
      <c r="BP27" s="548"/>
      <c r="BQ27" s="548"/>
      <c r="BR27" s="548"/>
      <c r="BS27" s="548"/>
      <c r="BT27" s="548"/>
      <c r="BU27" s="549"/>
      <c r="BV27" s="547">
        <v>183056</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186</v>
      </c>
      <c r="F28" s="431"/>
      <c r="G28" s="431"/>
      <c r="H28" s="431"/>
      <c r="I28" s="431"/>
      <c r="J28" s="431"/>
      <c r="K28" s="432"/>
      <c r="L28" s="458">
        <v>1</v>
      </c>
      <c r="M28" s="459"/>
      <c r="N28" s="459"/>
      <c r="O28" s="459"/>
      <c r="P28" s="501"/>
      <c r="Q28" s="458">
        <v>2190</v>
      </c>
      <c r="R28" s="459"/>
      <c r="S28" s="459"/>
      <c r="T28" s="459"/>
      <c r="U28" s="459"/>
      <c r="V28" s="501"/>
      <c r="W28" s="566"/>
      <c r="X28" s="554"/>
      <c r="Y28" s="555"/>
      <c r="Z28" s="457" t="s">
        <v>187</v>
      </c>
      <c r="AA28" s="431"/>
      <c r="AB28" s="431"/>
      <c r="AC28" s="431"/>
      <c r="AD28" s="431"/>
      <c r="AE28" s="431"/>
      <c r="AF28" s="431"/>
      <c r="AG28" s="432"/>
      <c r="AH28" s="458" t="s">
        <v>132</v>
      </c>
      <c r="AI28" s="459"/>
      <c r="AJ28" s="459"/>
      <c r="AK28" s="459"/>
      <c r="AL28" s="501"/>
      <c r="AM28" s="458" t="s">
        <v>132</v>
      </c>
      <c r="AN28" s="459"/>
      <c r="AO28" s="459"/>
      <c r="AP28" s="459"/>
      <c r="AQ28" s="459"/>
      <c r="AR28" s="501"/>
      <c r="AS28" s="458" t="s">
        <v>132</v>
      </c>
      <c r="AT28" s="459"/>
      <c r="AU28" s="459"/>
      <c r="AV28" s="459"/>
      <c r="AW28" s="459"/>
      <c r="AX28" s="460"/>
      <c r="AY28" s="580" t="s">
        <v>188</v>
      </c>
      <c r="AZ28" s="581"/>
      <c r="BA28" s="581"/>
      <c r="BB28" s="582"/>
      <c r="BC28" s="367" t="s">
        <v>50</v>
      </c>
      <c r="BD28" s="368"/>
      <c r="BE28" s="368"/>
      <c r="BF28" s="368"/>
      <c r="BG28" s="368"/>
      <c r="BH28" s="368"/>
      <c r="BI28" s="368"/>
      <c r="BJ28" s="368"/>
      <c r="BK28" s="368"/>
      <c r="BL28" s="368"/>
      <c r="BM28" s="369"/>
      <c r="BN28" s="370">
        <v>2844402</v>
      </c>
      <c r="BO28" s="371"/>
      <c r="BP28" s="371"/>
      <c r="BQ28" s="371"/>
      <c r="BR28" s="371"/>
      <c r="BS28" s="371"/>
      <c r="BT28" s="371"/>
      <c r="BU28" s="372"/>
      <c r="BV28" s="370">
        <v>2654699</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189</v>
      </c>
      <c r="F29" s="431"/>
      <c r="G29" s="431"/>
      <c r="H29" s="431"/>
      <c r="I29" s="431"/>
      <c r="J29" s="431"/>
      <c r="K29" s="432"/>
      <c r="L29" s="458">
        <v>12</v>
      </c>
      <c r="M29" s="459"/>
      <c r="N29" s="459"/>
      <c r="O29" s="459"/>
      <c r="P29" s="501"/>
      <c r="Q29" s="458">
        <v>2030</v>
      </c>
      <c r="R29" s="459"/>
      <c r="S29" s="459"/>
      <c r="T29" s="459"/>
      <c r="U29" s="459"/>
      <c r="V29" s="501"/>
      <c r="W29" s="567"/>
      <c r="X29" s="568"/>
      <c r="Y29" s="569"/>
      <c r="Z29" s="457" t="s">
        <v>190</v>
      </c>
      <c r="AA29" s="431"/>
      <c r="AB29" s="431"/>
      <c r="AC29" s="431"/>
      <c r="AD29" s="431"/>
      <c r="AE29" s="431"/>
      <c r="AF29" s="431"/>
      <c r="AG29" s="432"/>
      <c r="AH29" s="458">
        <v>165</v>
      </c>
      <c r="AI29" s="459"/>
      <c r="AJ29" s="459"/>
      <c r="AK29" s="459"/>
      <c r="AL29" s="501"/>
      <c r="AM29" s="458">
        <v>477034</v>
      </c>
      <c r="AN29" s="459"/>
      <c r="AO29" s="459"/>
      <c r="AP29" s="459"/>
      <c r="AQ29" s="459"/>
      <c r="AR29" s="501"/>
      <c r="AS29" s="458">
        <v>2891</v>
      </c>
      <c r="AT29" s="459"/>
      <c r="AU29" s="459"/>
      <c r="AV29" s="459"/>
      <c r="AW29" s="459"/>
      <c r="AX29" s="460"/>
      <c r="AY29" s="583"/>
      <c r="AZ29" s="584"/>
      <c r="BA29" s="584"/>
      <c r="BB29" s="585"/>
      <c r="BC29" s="435" t="s">
        <v>191</v>
      </c>
      <c r="BD29" s="436"/>
      <c r="BE29" s="436"/>
      <c r="BF29" s="436"/>
      <c r="BG29" s="436"/>
      <c r="BH29" s="436"/>
      <c r="BI29" s="436"/>
      <c r="BJ29" s="436"/>
      <c r="BK29" s="436"/>
      <c r="BL29" s="436"/>
      <c r="BM29" s="437"/>
      <c r="BN29" s="438">
        <v>59693</v>
      </c>
      <c r="BO29" s="439"/>
      <c r="BP29" s="439"/>
      <c r="BQ29" s="439"/>
      <c r="BR29" s="439"/>
      <c r="BS29" s="439"/>
      <c r="BT29" s="439"/>
      <c r="BU29" s="440"/>
      <c r="BV29" s="438">
        <v>59691</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192</v>
      </c>
      <c r="X30" s="594"/>
      <c r="Y30" s="594"/>
      <c r="Z30" s="594"/>
      <c r="AA30" s="594"/>
      <c r="AB30" s="594"/>
      <c r="AC30" s="594"/>
      <c r="AD30" s="594"/>
      <c r="AE30" s="594"/>
      <c r="AF30" s="594"/>
      <c r="AG30" s="595"/>
      <c r="AH30" s="526">
        <v>94.6</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2095447</v>
      </c>
      <c r="BO30" s="548"/>
      <c r="BP30" s="548"/>
      <c r="BQ30" s="548"/>
      <c r="BR30" s="548"/>
      <c r="BS30" s="548"/>
      <c r="BT30" s="548"/>
      <c r="BU30" s="549"/>
      <c r="BV30" s="547">
        <v>1830750</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193</v>
      </c>
      <c r="D32" s="589"/>
      <c r="E32" s="589"/>
      <c r="F32" s="589"/>
      <c r="G32" s="589"/>
      <c r="H32" s="589"/>
      <c r="I32" s="589"/>
      <c r="J32" s="589"/>
      <c r="K32" s="589"/>
      <c r="L32" s="589"/>
      <c r="M32" s="589"/>
      <c r="N32" s="589"/>
      <c r="O32" s="589"/>
      <c r="P32" s="589"/>
      <c r="Q32" s="589"/>
      <c r="R32" s="589"/>
      <c r="S32" s="589"/>
      <c r="U32" s="442" t="s">
        <v>194</v>
      </c>
      <c r="V32" s="442"/>
      <c r="W32" s="442"/>
      <c r="X32" s="442"/>
      <c r="Y32" s="442"/>
      <c r="Z32" s="442"/>
      <c r="AA32" s="442"/>
      <c r="AB32" s="442"/>
      <c r="AC32" s="442"/>
      <c r="AD32" s="442"/>
      <c r="AE32" s="442"/>
      <c r="AF32" s="442"/>
      <c r="AG32" s="442"/>
      <c r="AH32" s="442"/>
      <c r="AI32" s="442"/>
      <c r="AJ32" s="442"/>
      <c r="AK32" s="442"/>
      <c r="AM32" s="442" t="s">
        <v>195</v>
      </c>
      <c r="AN32" s="442"/>
      <c r="AO32" s="442"/>
      <c r="AP32" s="442"/>
      <c r="AQ32" s="442"/>
      <c r="AR32" s="442"/>
      <c r="AS32" s="442"/>
      <c r="AT32" s="442"/>
      <c r="AU32" s="442"/>
      <c r="AV32" s="442"/>
      <c r="AW32" s="442"/>
      <c r="AX32" s="442"/>
      <c r="AY32" s="442"/>
      <c r="AZ32" s="442"/>
      <c r="BA32" s="442"/>
      <c r="BB32" s="442"/>
      <c r="BC32" s="442"/>
      <c r="BE32" s="442" t="s">
        <v>196</v>
      </c>
      <c r="BF32" s="442"/>
      <c r="BG32" s="442"/>
      <c r="BH32" s="442"/>
      <c r="BI32" s="442"/>
      <c r="BJ32" s="442"/>
      <c r="BK32" s="442"/>
      <c r="BL32" s="442"/>
      <c r="BM32" s="442"/>
      <c r="BN32" s="442"/>
      <c r="BO32" s="442"/>
      <c r="BP32" s="442"/>
      <c r="BQ32" s="442"/>
      <c r="BR32" s="442"/>
      <c r="BS32" s="442"/>
      <c r="BT32" s="442"/>
      <c r="BU32" s="442"/>
      <c r="BW32" s="442" t="s">
        <v>197</v>
      </c>
      <c r="BX32" s="442"/>
      <c r="BY32" s="442"/>
      <c r="BZ32" s="442"/>
      <c r="CA32" s="442"/>
      <c r="CB32" s="442"/>
      <c r="CC32" s="442"/>
      <c r="CD32" s="442"/>
      <c r="CE32" s="442"/>
      <c r="CF32" s="442"/>
      <c r="CG32" s="442"/>
      <c r="CH32" s="442"/>
      <c r="CI32" s="442"/>
      <c r="CJ32" s="442"/>
      <c r="CK32" s="442"/>
      <c r="CL32" s="442"/>
      <c r="CM32" s="442"/>
      <c r="CO32" s="442" t="s">
        <v>198</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199</v>
      </c>
      <c r="D33" s="425"/>
      <c r="E33" s="396" t="s">
        <v>200</v>
      </c>
      <c r="F33" s="396"/>
      <c r="G33" s="396"/>
      <c r="H33" s="396"/>
      <c r="I33" s="396"/>
      <c r="J33" s="396"/>
      <c r="K33" s="396"/>
      <c r="L33" s="396"/>
      <c r="M33" s="396"/>
      <c r="N33" s="396"/>
      <c r="O33" s="396"/>
      <c r="P33" s="396"/>
      <c r="Q33" s="396"/>
      <c r="R33" s="396"/>
      <c r="S33" s="396"/>
      <c r="T33" s="206"/>
      <c r="U33" s="425" t="s">
        <v>201</v>
      </c>
      <c r="V33" s="425"/>
      <c r="W33" s="396" t="s">
        <v>202</v>
      </c>
      <c r="X33" s="396"/>
      <c r="Y33" s="396"/>
      <c r="Z33" s="396"/>
      <c r="AA33" s="396"/>
      <c r="AB33" s="396"/>
      <c r="AC33" s="396"/>
      <c r="AD33" s="396"/>
      <c r="AE33" s="396"/>
      <c r="AF33" s="396"/>
      <c r="AG33" s="396"/>
      <c r="AH33" s="396"/>
      <c r="AI33" s="396"/>
      <c r="AJ33" s="396"/>
      <c r="AK33" s="396"/>
      <c r="AL33" s="206"/>
      <c r="AM33" s="425" t="s">
        <v>199</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199</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4</v>
      </c>
      <c r="AN34" s="597"/>
      <c r="AO34" s="598" t="str">
        <f>IF('各会計、関係団体の財政状況及び健全化判断比率'!B30="","",'各会計、関係団体の財政状況及び健全化判断比率'!B30)</f>
        <v>水道事業会計</v>
      </c>
      <c r="AP34" s="598"/>
      <c r="AQ34" s="598"/>
      <c r="AR34" s="598"/>
      <c r="AS34" s="598"/>
      <c r="AT34" s="598"/>
      <c r="AU34" s="598"/>
      <c r="AV34" s="598"/>
      <c r="AW34" s="598"/>
      <c r="AX34" s="598"/>
      <c r="AY34" s="598"/>
      <c r="AZ34" s="598"/>
      <c r="BA34" s="598"/>
      <c r="BB34" s="598"/>
      <c r="BC34" s="598"/>
      <c r="BD34" s="181"/>
      <c r="BE34" s="597">
        <f>IF(BG34="","",MAX(C34:D43,U34:V43,AM34:AN43)+1)</f>
        <v>5</v>
      </c>
      <c r="BF34" s="597"/>
      <c r="BG34" s="598" t="str">
        <f>IF('各会計、関係団体の財政状況及び健全化判断比率'!B31="","",'各会計、関係団体の財政状況及び健全化判断比率'!B31)</f>
        <v>下水道事業特別会計</v>
      </c>
      <c r="BH34" s="598"/>
      <c r="BI34" s="598"/>
      <c r="BJ34" s="598"/>
      <c r="BK34" s="598"/>
      <c r="BL34" s="598"/>
      <c r="BM34" s="598"/>
      <c r="BN34" s="598"/>
      <c r="BO34" s="598"/>
      <c r="BP34" s="598"/>
      <c r="BQ34" s="598"/>
      <c r="BR34" s="598"/>
      <c r="BS34" s="598"/>
      <c r="BT34" s="598"/>
      <c r="BU34" s="598"/>
      <c r="BV34" s="181"/>
      <c r="BW34" s="597">
        <f>IF(BY34="","",MAX(C34:D43,U34:V43,AM34:AN43,BE34:BF43)+1)</f>
        <v>6</v>
      </c>
      <c r="BX34" s="597"/>
      <c r="BY34" s="598" t="str">
        <f>IF('各会計、関係団体の財政状況及び健全化判断比率'!B68="","",'各会計、関係団体の財政状況及び健全化判断比率'!B68)</f>
        <v>沖縄県自治会館管理組合</v>
      </c>
      <c r="BZ34" s="598"/>
      <c r="CA34" s="598"/>
      <c r="CB34" s="598"/>
      <c r="CC34" s="598"/>
      <c r="CD34" s="598"/>
      <c r="CE34" s="598"/>
      <c r="CF34" s="598"/>
      <c r="CG34" s="598"/>
      <c r="CH34" s="598"/>
      <c r="CI34" s="598"/>
      <c r="CJ34" s="598"/>
      <c r="CK34" s="598"/>
      <c r="CL34" s="598"/>
      <c r="CM34" s="598"/>
      <c r="CN34" s="181"/>
      <c r="CO34" s="597" t="str">
        <f>IF(CQ34="","",MAX(C34:D43,U34:V43,AM34:AN43,BE34:BF43,BW34:BX43)+1)</f>
        <v/>
      </c>
      <c r="CP34" s="597"/>
      <c r="CQ34" s="598" t="str">
        <f>IF('各会計、関係団体の財政状況及び健全化判断比率'!BS7="","",'各会計、関係団体の財政状況及び健全化判断比率'!BS7)</f>
        <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7</v>
      </c>
      <c r="BX35" s="597"/>
      <c r="BY35" s="598" t="str">
        <f>IF('各会計、関係団体の財政状況及び健全化判断比率'!B69="","",'各会計、関係団体の財政状況及び健全化判断比率'!B69)</f>
        <v>沖縄県市町村総合事務組合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t="str">
        <f t="shared" ref="U36:U43" si="4">IF(W36="","",U35+1)</f>
        <v/>
      </c>
      <c r="V36" s="597"/>
      <c r="W36" s="598"/>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8</v>
      </c>
      <c r="BX36" s="597"/>
      <c r="BY36" s="598" t="str">
        <f>IF('各会計、関係団体の財政状況及び健全化判断比率'!B70="","",'各会計、関係団体の財政状況及び健全化判断比率'!B70)</f>
        <v>南部広域市町村圏事務組合（一般会計）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9</v>
      </c>
      <c r="BX37" s="597"/>
      <c r="BY37" s="598" t="str">
        <f>IF('各会計、関係団体の財政状況及び健全化判断比率'!B71="","",'各会計、関係団体の財政状況及び健全化判断比率'!B71)</f>
        <v>南部広域市町村圏事務組合（いなんせ斎苑特別会計）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10</v>
      </c>
      <c r="BX38" s="597"/>
      <c r="BY38" s="598" t="str">
        <f>IF('各会計、関係団体の財政状況及び健全化判断比率'!B72="","",'各会計、関係団体の財政状況及び健全化判断比率'!B72)</f>
        <v>南部広域市町村圏事務組合（南斎場特別会計）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11</v>
      </c>
      <c r="BX39" s="597"/>
      <c r="BY39" s="598" t="str">
        <f>IF('各会計、関係団体の財政状況及び健全化判断比率'!B73="","",'各会計、関係団体の財政状況及び健全化判断比率'!B73)</f>
        <v>沖縄県介護保険広域連合（一般会計）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12</v>
      </c>
      <c r="BX40" s="597"/>
      <c r="BY40" s="598" t="str">
        <f>IF('各会計、関係団体の財政状況及び健全化判断比率'!B74="","",'各会計、関係団体の財政状況及び健全化判断比率'!B74)</f>
        <v>沖縄県介護保険広域連合（特別会計）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13</v>
      </c>
      <c r="BX41" s="597"/>
      <c r="BY41" s="598" t="str">
        <f>IF('各会計、関係団体の財政状況及び健全化判断比率'!B75="","",'各会計、関係団体の財政状況及び健全化判断比率'!B75)</f>
        <v>沖縄県後期高齢者医療広域連合（一般会計）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14</v>
      </c>
      <c r="BX42" s="597"/>
      <c r="BY42" s="598" t="str">
        <f>IF('各会計、関係団体の財政状況及び健全化判断比率'!B76="","",'各会計、関係団体の財政状況及び健全化判断比率'!B76)</f>
        <v>沖縄県後期高齢者医療広域連合（特別会計）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15</v>
      </c>
      <c r="BX43" s="597"/>
      <c r="BY43" s="598" t="str">
        <f>IF('各会計、関係団体の財政状況及び健全化判断比率'!B77="","",'各会計、関係団体の財政状況及び健全化判断比率'!B77)</f>
        <v>沖縄県離島医療組合（一般会計）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3gSCCg1rlbL3ThUH57qJg/kLqs4FG1HL7OTKn4LFCnxyAQitE/h8l9DWPjHc63GyPUhbQ32Y6aRA8e19113Yug==" saltValue="fb+y558yq7O7DOXU5uC4s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28"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2">
      <c r="A34" s="22"/>
      <c r="B34" s="31"/>
      <c r="C34" s="1151" t="s">
        <v>567</v>
      </c>
      <c r="D34" s="1151"/>
      <c r="E34" s="1152"/>
      <c r="F34" s="32">
        <v>5.0999999999999996</v>
      </c>
      <c r="G34" s="33">
        <v>7.94</v>
      </c>
      <c r="H34" s="33">
        <v>16.71</v>
      </c>
      <c r="I34" s="33">
        <v>10.55</v>
      </c>
      <c r="J34" s="34">
        <v>8.5500000000000007</v>
      </c>
      <c r="K34" s="22"/>
      <c r="L34" s="22"/>
      <c r="M34" s="22"/>
      <c r="N34" s="22"/>
      <c r="O34" s="22"/>
      <c r="P34" s="22"/>
    </row>
    <row r="35" spans="1:16" ht="39" customHeight="1" x14ac:dyDescent="0.2">
      <c r="A35" s="22"/>
      <c r="B35" s="35"/>
      <c r="C35" s="1145" t="s">
        <v>568</v>
      </c>
      <c r="D35" s="1146"/>
      <c r="E35" s="1147"/>
      <c r="F35" s="36">
        <v>7.49</v>
      </c>
      <c r="G35" s="37">
        <v>7.33</v>
      </c>
      <c r="H35" s="37">
        <v>6.22</v>
      </c>
      <c r="I35" s="37">
        <v>5.92</v>
      </c>
      <c r="J35" s="38">
        <v>5.77</v>
      </c>
      <c r="K35" s="22"/>
      <c r="L35" s="22"/>
      <c r="M35" s="22"/>
      <c r="N35" s="22"/>
      <c r="O35" s="22"/>
      <c r="P35" s="22"/>
    </row>
    <row r="36" spans="1:16" ht="39" customHeight="1" x14ac:dyDescent="0.2">
      <c r="A36" s="22"/>
      <c r="B36" s="35"/>
      <c r="C36" s="1145" t="s">
        <v>569</v>
      </c>
      <c r="D36" s="1146"/>
      <c r="E36" s="1147"/>
      <c r="F36" s="36">
        <v>0.2</v>
      </c>
      <c r="G36" s="37">
        <v>0.2</v>
      </c>
      <c r="H36" s="37">
        <v>0.06</v>
      </c>
      <c r="I36" s="37">
        <v>0.12</v>
      </c>
      <c r="J36" s="38">
        <v>0.28000000000000003</v>
      </c>
      <c r="K36" s="22"/>
      <c r="L36" s="22"/>
      <c r="M36" s="22"/>
      <c r="N36" s="22"/>
      <c r="O36" s="22"/>
      <c r="P36" s="22"/>
    </row>
    <row r="37" spans="1:16" ht="39" customHeight="1" x14ac:dyDescent="0.2">
      <c r="A37" s="22"/>
      <c r="B37" s="35"/>
      <c r="C37" s="1145" t="s">
        <v>570</v>
      </c>
      <c r="D37" s="1146"/>
      <c r="E37" s="1147"/>
      <c r="F37" s="36">
        <v>0.39</v>
      </c>
      <c r="G37" s="37">
        <v>0.83</v>
      </c>
      <c r="H37" s="37">
        <v>0.31</v>
      </c>
      <c r="I37" s="37">
        <v>0.08</v>
      </c>
      <c r="J37" s="38">
        <v>0.2</v>
      </c>
      <c r="K37" s="22"/>
      <c r="L37" s="22"/>
      <c r="M37" s="22"/>
      <c r="N37" s="22"/>
      <c r="O37" s="22"/>
      <c r="P37" s="22"/>
    </row>
    <row r="38" spans="1:16" ht="39" customHeight="1" x14ac:dyDescent="0.2">
      <c r="A38" s="22"/>
      <c r="B38" s="35"/>
      <c r="C38" s="1145" t="s">
        <v>571</v>
      </c>
      <c r="D38" s="1146"/>
      <c r="E38" s="1147"/>
      <c r="F38" s="36">
        <v>0.18</v>
      </c>
      <c r="G38" s="37">
        <v>0.03</v>
      </c>
      <c r="H38" s="37">
        <v>0.11</v>
      </c>
      <c r="I38" s="37">
        <v>0.01</v>
      </c>
      <c r="J38" s="38">
        <v>0.02</v>
      </c>
      <c r="K38" s="22"/>
      <c r="L38" s="22"/>
      <c r="M38" s="22"/>
      <c r="N38" s="22"/>
      <c r="O38" s="22"/>
      <c r="P38" s="22"/>
    </row>
    <row r="39" spans="1:16" ht="39" customHeight="1" x14ac:dyDescent="0.2">
      <c r="A39" s="22"/>
      <c r="B39" s="35"/>
      <c r="C39" s="1145"/>
      <c r="D39" s="1146"/>
      <c r="E39" s="1147"/>
      <c r="F39" s="36"/>
      <c r="G39" s="37"/>
      <c r="H39" s="37"/>
      <c r="I39" s="37"/>
      <c r="J39" s="38"/>
      <c r="K39" s="22"/>
      <c r="L39" s="22"/>
      <c r="M39" s="22"/>
      <c r="N39" s="22"/>
      <c r="O39" s="22"/>
      <c r="P39" s="22"/>
    </row>
    <row r="40" spans="1:16" ht="39" customHeight="1" x14ac:dyDescent="0.2">
      <c r="A40" s="22"/>
      <c r="B40" s="35"/>
      <c r="C40" s="1145"/>
      <c r="D40" s="1146"/>
      <c r="E40" s="1147"/>
      <c r="F40" s="36"/>
      <c r="G40" s="37"/>
      <c r="H40" s="37"/>
      <c r="I40" s="37"/>
      <c r="J40" s="38"/>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572</v>
      </c>
      <c r="D42" s="1146"/>
      <c r="E42" s="1147"/>
      <c r="F42" s="36" t="s">
        <v>520</v>
      </c>
      <c r="G42" s="37" t="s">
        <v>520</v>
      </c>
      <c r="H42" s="37" t="s">
        <v>520</v>
      </c>
      <c r="I42" s="37" t="s">
        <v>520</v>
      </c>
      <c r="J42" s="38" t="s">
        <v>520</v>
      </c>
      <c r="K42" s="22"/>
      <c r="L42" s="22"/>
      <c r="M42" s="22"/>
      <c r="N42" s="22"/>
      <c r="O42" s="22"/>
      <c r="P42" s="22"/>
    </row>
    <row r="43" spans="1:16" ht="39" customHeight="1" thickBot="1" x14ac:dyDescent="0.25">
      <c r="A43" s="22"/>
      <c r="B43" s="40"/>
      <c r="C43" s="1148" t="s">
        <v>573</v>
      </c>
      <c r="D43" s="1149"/>
      <c r="E43" s="1150"/>
      <c r="F43" s="41" t="s">
        <v>520</v>
      </c>
      <c r="G43" s="42" t="s">
        <v>520</v>
      </c>
      <c r="H43" s="42" t="s">
        <v>520</v>
      </c>
      <c r="I43" s="42" t="s">
        <v>520</v>
      </c>
      <c r="J43" s="43" t="s">
        <v>520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4UnOoNA4S8MbOIiqZKmAX9rBeBx+4HHuX83sBlJ2OHu8HSA72xbWr/4LWdgcvmPPtisaD6dM+OxzH77pvwQJAg==" saltValue="LU9hdMWrd4We+PCZC7de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E31"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775</v>
      </c>
      <c r="L45" s="60">
        <v>695</v>
      </c>
      <c r="M45" s="60">
        <v>658</v>
      </c>
      <c r="N45" s="60">
        <v>674</v>
      </c>
      <c r="O45" s="61">
        <v>674</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520</v>
      </c>
      <c r="L46" s="64" t="s">
        <v>520</v>
      </c>
      <c r="M46" s="64" t="s">
        <v>520</v>
      </c>
      <c r="N46" s="64" t="s">
        <v>520</v>
      </c>
      <c r="O46" s="65" t="s">
        <v>520</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520</v>
      </c>
      <c r="L47" s="64" t="s">
        <v>520</v>
      </c>
      <c r="M47" s="64" t="s">
        <v>520</v>
      </c>
      <c r="N47" s="64" t="s">
        <v>520</v>
      </c>
      <c r="O47" s="65" t="s">
        <v>520</v>
      </c>
      <c r="P47" s="48"/>
      <c r="Q47" s="48"/>
      <c r="R47" s="48"/>
      <c r="S47" s="48"/>
      <c r="T47" s="48"/>
      <c r="U47" s="48"/>
    </row>
    <row r="48" spans="1:21" ht="30.75" customHeight="1" x14ac:dyDescent="0.2">
      <c r="A48" s="48"/>
      <c r="B48" s="1155"/>
      <c r="C48" s="1156"/>
      <c r="D48" s="62"/>
      <c r="E48" s="1161" t="s">
        <v>15</v>
      </c>
      <c r="F48" s="1161"/>
      <c r="G48" s="1161"/>
      <c r="H48" s="1161"/>
      <c r="I48" s="1161"/>
      <c r="J48" s="1162"/>
      <c r="K48" s="63">
        <v>129</v>
      </c>
      <c r="L48" s="64">
        <v>131</v>
      </c>
      <c r="M48" s="64">
        <v>133</v>
      </c>
      <c r="N48" s="64">
        <v>135</v>
      </c>
      <c r="O48" s="65">
        <v>130</v>
      </c>
      <c r="P48" s="48"/>
      <c r="Q48" s="48"/>
      <c r="R48" s="48"/>
      <c r="S48" s="48"/>
      <c r="T48" s="48"/>
      <c r="U48" s="48"/>
    </row>
    <row r="49" spans="1:21" ht="30.75" customHeight="1" x14ac:dyDescent="0.2">
      <c r="A49" s="48"/>
      <c r="B49" s="1155"/>
      <c r="C49" s="1156"/>
      <c r="D49" s="62"/>
      <c r="E49" s="1161" t="s">
        <v>16</v>
      </c>
      <c r="F49" s="1161"/>
      <c r="G49" s="1161"/>
      <c r="H49" s="1161"/>
      <c r="I49" s="1161"/>
      <c r="J49" s="1162"/>
      <c r="K49" s="63">
        <v>0</v>
      </c>
      <c r="L49" s="64">
        <v>0</v>
      </c>
      <c r="M49" s="64">
        <v>0</v>
      </c>
      <c r="N49" s="64">
        <v>0</v>
      </c>
      <c r="O49" s="65">
        <v>0</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520</v>
      </c>
      <c r="L50" s="64" t="s">
        <v>520</v>
      </c>
      <c r="M50" s="64" t="s">
        <v>520</v>
      </c>
      <c r="N50" s="64" t="s">
        <v>520</v>
      </c>
      <c r="O50" s="65" t="s">
        <v>520</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t="s">
        <v>520</v>
      </c>
      <c r="O51" s="65" t="s">
        <v>520</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709</v>
      </c>
      <c r="L52" s="64">
        <v>632</v>
      </c>
      <c r="M52" s="64">
        <v>641</v>
      </c>
      <c r="N52" s="64">
        <v>632</v>
      </c>
      <c r="O52" s="65">
        <v>623</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195</v>
      </c>
      <c r="L53" s="69">
        <v>194</v>
      </c>
      <c r="M53" s="69">
        <v>150</v>
      </c>
      <c r="N53" s="69">
        <v>177</v>
      </c>
      <c r="O53" s="70">
        <v>181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pl1wp6WTV/4F2mIZwc/kBEXlnqp6LV1q5SNd8dQduWJmjsdmEbToMo7O6+QpB6T6bHYgRcu98mR0eLNnrcKgig==" saltValue="oEHE1FBSzEr4aiOu9iVB6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H34"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562</v>
      </c>
      <c r="J40" s="103" t="s">
        <v>563</v>
      </c>
      <c r="K40" s="103" t="s">
        <v>564</v>
      </c>
      <c r="L40" s="103" t="s">
        <v>565</v>
      </c>
      <c r="M40" s="104" t="s">
        <v>566</v>
      </c>
    </row>
    <row r="41" spans="2:13" ht="27.75" customHeight="1" x14ac:dyDescent="0.2">
      <c r="B41" s="1184" t="s">
        <v>32</v>
      </c>
      <c r="C41" s="1185"/>
      <c r="D41" s="105"/>
      <c r="E41" s="1190" t="s">
        <v>33</v>
      </c>
      <c r="F41" s="1190"/>
      <c r="G41" s="1190"/>
      <c r="H41" s="1191"/>
      <c r="I41" s="355">
        <v>6310</v>
      </c>
      <c r="J41" s="356">
        <v>6264</v>
      </c>
      <c r="K41" s="356">
        <v>6346</v>
      </c>
      <c r="L41" s="356">
        <v>6231</v>
      </c>
      <c r="M41" s="357">
        <v>6047</v>
      </c>
    </row>
    <row r="42" spans="2:13" ht="27.75" customHeight="1" x14ac:dyDescent="0.2">
      <c r="B42" s="1186"/>
      <c r="C42" s="1187"/>
      <c r="D42" s="106"/>
      <c r="E42" s="1192" t="s">
        <v>34</v>
      </c>
      <c r="F42" s="1192"/>
      <c r="G42" s="1192"/>
      <c r="H42" s="1193"/>
      <c r="I42" s="358" t="s">
        <v>520</v>
      </c>
      <c r="J42" s="359" t="s">
        <v>520</v>
      </c>
      <c r="K42" s="359" t="s">
        <v>520</v>
      </c>
      <c r="L42" s="359" t="s">
        <v>520</v>
      </c>
      <c r="M42" s="360" t="s">
        <v>520</v>
      </c>
    </row>
    <row r="43" spans="2:13" ht="27.75" customHeight="1" x14ac:dyDescent="0.2">
      <c r="B43" s="1186"/>
      <c r="C43" s="1187"/>
      <c r="D43" s="106"/>
      <c r="E43" s="1192" t="s">
        <v>35</v>
      </c>
      <c r="F43" s="1192"/>
      <c r="G43" s="1192"/>
      <c r="H43" s="1193"/>
      <c r="I43" s="358">
        <v>1108</v>
      </c>
      <c r="J43" s="359">
        <v>1053</v>
      </c>
      <c r="K43" s="359">
        <v>1005</v>
      </c>
      <c r="L43" s="359">
        <v>858</v>
      </c>
      <c r="M43" s="360">
        <v>792</v>
      </c>
    </row>
    <row r="44" spans="2:13" ht="27.75" customHeight="1" x14ac:dyDescent="0.2">
      <c r="B44" s="1186"/>
      <c r="C44" s="1187"/>
      <c r="D44" s="106"/>
      <c r="E44" s="1192" t="s">
        <v>36</v>
      </c>
      <c r="F44" s="1192"/>
      <c r="G44" s="1192"/>
      <c r="H44" s="1193"/>
      <c r="I44" s="358">
        <v>90</v>
      </c>
      <c r="J44" s="359">
        <v>82</v>
      </c>
      <c r="K44" s="359">
        <v>74</v>
      </c>
      <c r="L44" s="359">
        <v>83</v>
      </c>
      <c r="M44" s="360">
        <v>74</v>
      </c>
    </row>
    <row r="45" spans="2:13" ht="27.75" customHeight="1" x14ac:dyDescent="0.2">
      <c r="B45" s="1186"/>
      <c r="C45" s="1187"/>
      <c r="D45" s="106"/>
      <c r="E45" s="1192" t="s">
        <v>37</v>
      </c>
      <c r="F45" s="1192"/>
      <c r="G45" s="1192"/>
      <c r="H45" s="1193"/>
      <c r="I45" s="358">
        <v>707</v>
      </c>
      <c r="J45" s="359">
        <v>579</v>
      </c>
      <c r="K45" s="359">
        <v>551</v>
      </c>
      <c r="L45" s="359">
        <v>347</v>
      </c>
      <c r="M45" s="360">
        <v>279</v>
      </c>
    </row>
    <row r="46" spans="2:13" ht="27.75" customHeight="1" x14ac:dyDescent="0.2">
      <c r="B46" s="1186"/>
      <c r="C46" s="1187"/>
      <c r="D46" s="107"/>
      <c r="E46" s="1192" t="s">
        <v>38</v>
      </c>
      <c r="F46" s="1192"/>
      <c r="G46" s="1192"/>
      <c r="H46" s="1193"/>
      <c r="I46" s="358">
        <v>44</v>
      </c>
      <c r="J46" s="359">
        <v>37</v>
      </c>
      <c r="K46" s="359">
        <v>5</v>
      </c>
      <c r="L46" s="359">
        <v>3</v>
      </c>
      <c r="M46" s="360">
        <v>1</v>
      </c>
    </row>
    <row r="47" spans="2:13" ht="27.75" customHeight="1" x14ac:dyDescent="0.2">
      <c r="B47" s="1186"/>
      <c r="C47" s="1187"/>
      <c r="D47" s="108"/>
      <c r="E47" s="1194" t="s">
        <v>39</v>
      </c>
      <c r="F47" s="1195"/>
      <c r="G47" s="1195"/>
      <c r="H47" s="1196"/>
      <c r="I47" s="358" t="s">
        <v>520</v>
      </c>
      <c r="J47" s="359" t="s">
        <v>520</v>
      </c>
      <c r="K47" s="359" t="s">
        <v>520</v>
      </c>
      <c r="L47" s="359" t="s">
        <v>520</v>
      </c>
      <c r="M47" s="360" t="s">
        <v>520</v>
      </c>
    </row>
    <row r="48" spans="2:13" ht="27.75" customHeight="1" x14ac:dyDescent="0.2">
      <c r="B48" s="1186"/>
      <c r="C48" s="1187"/>
      <c r="D48" s="106"/>
      <c r="E48" s="1192" t="s">
        <v>40</v>
      </c>
      <c r="F48" s="1192"/>
      <c r="G48" s="1192"/>
      <c r="H48" s="1193"/>
      <c r="I48" s="358" t="s">
        <v>520</v>
      </c>
      <c r="J48" s="359" t="s">
        <v>520</v>
      </c>
      <c r="K48" s="359" t="s">
        <v>520</v>
      </c>
      <c r="L48" s="359" t="s">
        <v>520</v>
      </c>
      <c r="M48" s="360" t="s">
        <v>520</v>
      </c>
    </row>
    <row r="49" spans="2:13" ht="27.75" customHeight="1" x14ac:dyDescent="0.2">
      <c r="B49" s="1188"/>
      <c r="C49" s="1189"/>
      <c r="D49" s="106"/>
      <c r="E49" s="1192" t="s">
        <v>41</v>
      </c>
      <c r="F49" s="1192"/>
      <c r="G49" s="1192"/>
      <c r="H49" s="1193"/>
      <c r="I49" s="358" t="s">
        <v>520</v>
      </c>
      <c r="J49" s="359" t="s">
        <v>520</v>
      </c>
      <c r="K49" s="359" t="s">
        <v>520</v>
      </c>
      <c r="L49" s="359" t="s">
        <v>520</v>
      </c>
      <c r="M49" s="360" t="s">
        <v>520</v>
      </c>
    </row>
    <row r="50" spans="2:13" ht="27.75" customHeight="1" x14ac:dyDescent="0.2">
      <c r="B50" s="1197" t="s">
        <v>42</v>
      </c>
      <c r="C50" s="1198"/>
      <c r="D50" s="109"/>
      <c r="E50" s="1192" t="s">
        <v>43</v>
      </c>
      <c r="F50" s="1192"/>
      <c r="G50" s="1192"/>
      <c r="H50" s="1193"/>
      <c r="I50" s="358">
        <v>2760</v>
      </c>
      <c r="J50" s="359">
        <v>2753</v>
      </c>
      <c r="K50" s="359">
        <v>2662</v>
      </c>
      <c r="L50" s="359">
        <v>3480</v>
      </c>
      <c r="M50" s="360">
        <v>3809</v>
      </c>
    </row>
    <row r="51" spans="2:13" ht="27.75" customHeight="1" x14ac:dyDescent="0.2">
      <c r="B51" s="1186"/>
      <c r="C51" s="1187"/>
      <c r="D51" s="106"/>
      <c r="E51" s="1192" t="s">
        <v>44</v>
      </c>
      <c r="F51" s="1192"/>
      <c r="G51" s="1192"/>
      <c r="H51" s="1193"/>
      <c r="I51" s="358" t="s">
        <v>520</v>
      </c>
      <c r="J51" s="359" t="s">
        <v>520</v>
      </c>
      <c r="K51" s="359" t="s">
        <v>520</v>
      </c>
      <c r="L51" s="359" t="s">
        <v>520</v>
      </c>
      <c r="M51" s="360" t="s">
        <v>520</v>
      </c>
    </row>
    <row r="52" spans="2:13" ht="27.75" customHeight="1" x14ac:dyDescent="0.2">
      <c r="B52" s="1188"/>
      <c r="C52" s="1189"/>
      <c r="D52" s="106"/>
      <c r="E52" s="1192" t="s">
        <v>45</v>
      </c>
      <c r="F52" s="1192"/>
      <c r="G52" s="1192"/>
      <c r="H52" s="1193"/>
      <c r="I52" s="358">
        <v>5397</v>
      </c>
      <c r="J52" s="359">
        <v>5256</v>
      </c>
      <c r="K52" s="359">
        <v>4868</v>
      </c>
      <c r="L52" s="359">
        <v>4697</v>
      </c>
      <c r="M52" s="360">
        <v>4879</v>
      </c>
    </row>
    <row r="53" spans="2:13" ht="27.75" customHeight="1" thickBot="1" x14ac:dyDescent="0.25">
      <c r="B53" s="1199" t="s">
        <v>46</v>
      </c>
      <c r="C53" s="1200"/>
      <c r="D53" s="110"/>
      <c r="E53" s="1201" t="s">
        <v>47</v>
      </c>
      <c r="F53" s="1201"/>
      <c r="G53" s="1201"/>
      <c r="H53" s="1202"/>
      <c r="I53" s="361">
        <v>100</v>
      </c>
      <c r="J53" s="362">
        <v>5</v>
      </c>
      <c r="K53" s="362">
        <v>450</v>
      </c>
      <c r="L53" s="362">
        <v>-656</v>
      </c>
      <c r="M53" s="363">
        <v>-1493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iIwiZ/hIbW6NbQnGO+clNRlSz1TgkwU32CcV7I3HKCTFgr1sk+mEQ8ZQrwq6O69c3MFqmkPhJLmuKyxy6497XA==" saltValue="W8FrS6E8LX7/2GR5QpgQ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1" zoomScale="70" zoomScaleNormal="70" zoomScaleSheetLayoutView="100" workbookViewId="0">
      <selection activeCell="C57" sqref="C57:E5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564</v>
      </c>
      <c r="G54" s="119" t="s">
        <v>565</v>
      </c>
      <c r="H54" s="120" t="s">
        <v>566</v>
      </c>
    </row>
    <row r="55" spans="2:8" ht="52.5" customHeight="1" x14ac:dyDescent="0.2">
      <c r="B55" s="121"/>
      <c r="C55" s="1211" t="s">
        <v>50</v>
      </c>
      <c r="D55" s="1211"/>
      <c r="E55" s="1212"/>
      <c r="F55" s="122">
        <v>1678</v>
      </c>
      <c r="G55" s="122">
        <v>2655</v>
      </c>
      <c r="H55" s="123">
        <v>2844</v>
      </c>
    </row>
    <row r="56" spans="2:8" ht="52.5" customHeight="1" x14ac:dyDescent="0.2">
      <c r="B56" s="124"/>
      <c r="C56" s="1213" t="s">
        <v>51</v>
      </c>
      <c r="D56" s="1213"/>
      <c r="E56" s="1214"/>
      <c r="F56" s="125">
        <v>60</v>
      </c>
      <c r="G56" s="125">
        <v>60</v>
      </c>
      <c r="H56" s="126">
        <v>60</v>
      </c>
    </row>
    <row r="57" spans="2:8" ht="53.25" customHeight="1" x14ac:dyDescent="0.2">
      <c r="B57" s="124"/>
      <c r="C57" s="1215" t="s">
        <v>52</v>
      </c>
      <c r="D57" s="1215"/>
      <c r="E57" s="1216"/>
      <c r="F57" s="127">
        <v>1822</v>
      </c>
      <c r="G57" s="127">
        <v>1831</v>
      </c>
      <c r="H57" s="128">
        <v>2095</v>
      </c>
    </row>
    <row r="58" spans="2:8" ht="45.75" customHeight="1" x14ac:dyDescent="0.2">
      <c r="B58" s="129"/>
      <c r="C58" s="1203" t="s">
        <v>53</v>
      </c>
      <c r="D58" s="1204"/>
      <c r="E58" s="1205"/>
      <c r="F58" s="130"/>
      <c r="G58" s="130"/>
      <c r="H58" s="131"/>
    </row>
    <row r="59" spans="2:8" ht="45.75" customHeight="1" x14ac:dyDescent="0.2">
      <c r="B59" s="129"/>
      <c r="C59" s="1203" t="s">
        <v>54</v>
      </c>
      <c r="D59" s="1204"/>
      <c r="E59" s="1205"/>
      <c r="F59" s="130"/>
      <c r="G59" s="130"/>
      <c r="H59" s="131"/>
    </row>
    <row r="60" spans="2:8" ht="45.75" customHeight="1" x14ac:dyDescent="0.2">
      <c r="B60" s="129"/>
      <c r="C60" s="1203" t="s">
        <v>54</v>
      </c>
      <c r="D60" s="1204"/>
      <c r="E60" s="1205"/>
      <c r="F60" s="130"/>
      <c r="G60" s="130"/>
      <c r="H60" s="131"/>
    </row>
    <row r="61" spans="2:8" ht="45.75" customHeight="1" x14ac:dyDescent="0.2">
      <c r="B61" s="129"/>
      <c r="C61" s="1203" t="s">
        <v>54</v>
      </c>
      <c r="D61" s="1204"/>
      <c r="E61" s="1205"/>
      <c r="F61" s="130"/>
      <c r="G61" s="130"/>
      <c r="H61" s="131"/>
    </row>
    <row r="62" spans="2:8" ht="45.75" customHeight="1" thickBot="1" x14ac:dyDescent="0.25">
      <c r="B62" s="132"/>
      <c r="C62" s="1206" t="s">
        <v>54</v>
      </c>
      <c r="D62" s="1207"/>
      <c r="E62" s="1208"/>
      <c r="F62" s="133"/>
      <c r="G62" s="133"/>
      <c r="H62" s="134"/>
    </row>
    <row r="63" spans="2:8" ht="52.5" customHeight="1" thickBot="1" x14ac:dyDescent="0.25">
      <c r="B63" s="135"/>
      <c r="C63" s="1209" t="s">
        <v>55</v>
      </c>
      <c r="D63" s="1209"/>
      <c r="E63" s="1210"/>
      <c r="F63" s="136">
        <v>3559</v>
      </c>
      <c r="G63" s="136">
        <v>4545</v>
      </c>
      <c r="H63" s="137">
        <v>5000</v>
      </c>
    </row>
    <row r="64" spans="2:8" ht="13.2" x14ac:dyDescent="0.2"/>
  </sheetData>
  <sheetProtection algorithmName="SHA-512" hashValue="MQoQw91Q3SabwpvIFIGNdK1mu82iXS1hDWwlI68YrMAuL0kpXQ0JJG68Gn+HKoROH5CkmX5g6ilvwYDYJLwncA==" saltValue="PrH3LUr3ibRM3VPO/MNB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559</v>
      </c>
      <c r="G2" s="151"/>
      <c r="H2" s="152"/>
    </row>
    <row r="3" spans="1:8" x14ac:dyDescent="0.2">
      <c r="A3" s="148" t="s">
        <v>552</v>
      </c>
      <c r="B3" s="153"/>
      <c r="C3" s="154"/>
      <c r="D3" s="155">
        <v>168784</v>
      </c>
      <c r="E3" s="156"/>
      <c r="F3" s="157">
        <v>167497</v>
      </c>
      <c r="G3" s="158"/>
      <c r="H3" s="159"/>
    </row>
    <row r="4" spans="1:8" x14ac:dyDescent="0.2">
      <c r="A4" s="160"/>
      <c r="B4" s="161"/>
      <c r="C4" s="162"/>
      <c r="D4" s="163">
        <v>18230</v>
      </c>
      <c r="E4" s="164"/>
      <c r="F4" s="165">
        <v>82571</v>
      </c>
      <c r="G4" s="166"/>
      <c r="H4" s="167"/>
    </row>
    <row r="5" spans="1:8" x14ac:dyDescent="0.2">
      <c r="A5" s="148" t="s">
        <v>554</v>
      </c>
      <c r="B5" s="153"/>
      <c r="C5" s="154"/>
      <c r="D5" s="155">
        <v>222654</v>
      </c>
      <c r="E5" s="156"/>
      <c r="F5" s="157">
        <v>190274</v>
      </c>
      <c r="G5" s="158"/>
      <c r="H5" s="159"/>
    </row>
    <row r="6" spans="1:8" x14ac:dyDescent="0.2">
      <c r="A6" s="160"/>
      <c r="B6" s="161"/>
      <c r="C6" s="162"/>
      <c r="D6" s="163">
        <v>32554</v>
      </c>
      <c r="E6" s="164"/>
      <c r="F6" s="165">
        <v>88584</v>
      </c>
      <c r="G6" s="166"/>
      <c r="H6" s="167"/>
    </row>
    <row r="7" spans="1:8" x14ac:dyDescent="0.2">
      <c r="A7" s="148" t="s">
        <v>555</v>
      </c>
      <c r="B7" s="153"/>
      <c r="C7" s="154"/>
      <c r="D7" s="155">
        <v>268409</v>
      </c>
      <c r="E7" s="156"/>
      <c r="F7" s="157">
        <v>200194</v>
      </c>
      <c r="G7" s="158"/>
      <c r="H7" s="159"/>
    </row>
    <row r="8" spans="1:8" x14ac:dyDescent="0.2">
      <c r="A8" s="160"/>
      <c r="B8" s="161"/>
      <c r="C8" s="162"/>
      <c r="D8" s="163">
        <v>36633</v>
      </c>
      <c r="E8" s="164"/>
      <c r="F8" s="165">
        <v>106422</v>
      </c>
      <c r="G8" s="166"/>
      <c r="H8" s="167"/>
    </row>
    <row r="9" spans="1:8" x14ac:dyDescent="0.2">
      <c r="A9" s="148" t="s">
        <v>556</v>
      </c>
      <c r="B9" s="153"/>
      <c r="C9" s="154"/>
      <c r="D9" s="155">
        <v>185573</v>
      </c>
      <c r="E9" s="156"/>
      <c r="F9" s="157">
        <v>196914</v>
      </c>
      <c r="G9" s="158"/>
      <c r="H9" s="159"/>
    </row>
    <row r="10" spans="1:8" x14ac:dyDescent="0.2">
      <c r="A10" s="160"/>
      <c r="B10" s="161"/>
      <c r="C10" s="162"/>
      <c r="D10" s="163">
        <v>20849</v>
      </c>
      <c r="E10" s="164"/>
      <c r="F10" s="165">
        <v>98966</v>
      </c>
      <c r="G10" s="166"/>
      <c r="H10" s="167"/>
    </row>
    <row r="11" spans="1:8" x14ac:dyDescent="0.2">
      <c r="A11" s="148" t="s">
        <v>557</v>
      </c>
      <c r="B11" s="153"/>
      <c r="C11" s="154"/>
      <c r="D11" s="155">
        <v>205090</v>
      </c>
      <c r="E11" s="156"/>
      <c r="F11" s="157">
        <v>204757</v>
      </c>
      <c r="G11" s="158"/>
      <c r="H11" s="159"/>
    </row>
    <row r="12" spans="1:8" x14ac:dyDescent="0.2">
      <c r="A12" s="160"/>
      <c r="B12" s="161"/>
      <c r="C12" s="168"/>
      <c r="D12" s="163">
        <v>19189</v>
      </c>
      <c r="E12" s="164"/>
      <c r="F12" s="165">
        <v>106071</v>
      </c>
      <c r="G12" s="166"/>
      <c r="H12" s="167"/>
    </row>
    <row r="13" spans="1:8" x14ac:dyDescent="0.2">
      <c r="A13" s="148"/>
      <c r="B13" s="153"/>
      <c r="C13" s="169"/>
      <c r="D13" s="170">
        <v>210102</v>
      </c>
      <c r="E13" s="171"/>
      <c r="F13" s="172">
        <v>191927</v>
      </c>
      <c r="G13" s="173"/>
      <c r="H13" s="159"/>
    </row>
    <row r="14" spans="1:8" x14ac:dyDescent="0.2">
      <c r="A14" s="160"/>
      <c r="B14" s="161"/>
      <c r="C14" s="162"/>
      <c r="D14" s="163">
        <v>25491</v>
      </c>
      <c r="E14" s="164"/>
      <c r="F14" s="165">
        <v>96523</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5.0999999999999996</v>
      </c>
      <c r="C19" s="174">
        <f>ROUND(VALUE(SUBSTITUTE(実質収支比率等に係る経年分析!G$48,"▲","-")),2)</f>
        <v>7.95</v>
      </c>
      <c r="D19" s="174">
        <f>ROUND(VALUE(SUBSTITUTE(実質収支比率等に係る経年分析!H$48,"▲","-")),2)</f>
        <v>16.71</v>
      </c>
      <c r="E19" s="174">
        <f>ROUND(VALUE(SUBSTITUTE(実質収支比率等に係る経年分析!I$48,"▲","-")),2)</f>
        <v>10.56</v>
      </c>
      <c r="F19" s="174">
        <f>ROUND(VALUE(SUBSTITUTE(実質収支比率等に係る経年分析!J$48,"▲","-")),2)</f>
        <v>8.56</v>
      </c>
    </row>
    <row r="20" spans="1:11" x14ac:dyDescent="0.2">
      <c r="A20" s="174" t="s">
        <v>59</v>
      </c>
      <c r="B20" s="174">
        <f>ROUND(VALUE(SUBSTITUTE(実質収支比率等に係る経年分析!F$47,"▲","-")),2)</f>
        <v>46.95</v>
      </c>
      <c r="C20" s="174">
        <f>ROUND(VALUE(SUBSTITUTE(実質収支比率等に係る経年分析!G$47,"▲","-")),2)</f>
        <v>47.96</v>
      </c>
      <c r="D20" s="174">
        <f>ROUND(VALUE(SUBSTITUTE(実質収支比率等に係る経年分析!H$47,"▲","-")),2)</f>
        <v>42.57</v>
      </c>
      <c r="E20" s="174">
        <f>ROUND(VALUE(SUBSTITUTE(実質収支比率等に係る経年分析!I$47,"▲","-")),2)</f>
        <v>62.72</v>
      </c>
      <c r="F20" s="174">
        <f>ROUND(VALUE(SUBSTITUTE(実質収支比率等に係る経年分析!J$47,"▲","-")),2)</f>
        <v>68.7</v>
      </c>
    </row>
    <row r="21" spans="1:11" x14ac:dyDescent="0.2">
      <c r="A21" s="174" t="s">
        <v>60</v>
      </c>
      <c r="B21" s="174">
        <f>IF(ISNUMBER(VALUE(SUBSTITUTE(実質収支比率等に係る経年分析!F$49,"▲","-"))),ROUND(VALUE(SUBSTITUTE(実質収支比率等に係る経年分析!F$49,"▲","-")),2),NA())</f>
        <v>0.02</v>
      </c>
      <c r="C21" s="174">
        <f>IF(ISNUMBER(VALUE(SUBSTITUTE(実質収支比率等に係る経年分析!G$49,"▲","-"))),ROUND(VALUE(SUBSTITUTE(実質収支比率等に係る経年分析!G$49,"▲","-")),2),NA())</f>
        <v>2.94</v>
      </c>
      <c r="D21" s="174">
        <f>IF(ISNUMBER(VALUE(SUBSTITUTE(実質収支比率等に係る経年分析!H$49,"▲","-"))),ROUND(VALUE(SUBSTITUTE(実質収支比率等に係る経年分析!H$49,"▲","-")),2),NA())</f>
        <v>5.43</v>
      </c>
      <c r="E21" s="174">
        <f>IF(ISNUMBER(VALUE(SUBSTITUTE(実質収支比率等に係る経年分析!I$49,"▲","-"))),ROUND(VALUE(SUBSTITUTE(実質収支比率等に係る経年分析!I$49,"▲","-")),2),NA())</f>
        <v>18.07</v>
      </c>
      <c r="F21" s="174">
        <f>IF(ISNUMBER(VALUE(SUBSTITUTE(実質収支比率等に係る経年分析!J$49,"▲","-"))),ROUND(VALUE(SUBSTITUTE(実質収支比率等に係る経年分析!J$49,"▲","-")),2),NA())</f>
        <v>2.35</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2">
      <c r="A33" s="175" t="str">
        <f>IF(連結実質赤字比率に係る赤字・黒字の構成分析!C$37="",NA(),連結実質赤字比率に係る赤字・黒字の構成分析!C$37)</f>
        <v>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v>
      </c>
    </row>
    <row r="34" spans="1:16" x14ac:dyDescent="0.2">
      <c r="A34" s="175" t="str">
        <f>IF(連結実質赤字比率に係る赤字・黒字の構成分析!C$36="",NA(),連結実質赤字比率に係る赤字・黒字の構成分析!C$36)</f>
        <v>下水道事業特別会計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0.06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0.28000000000000003</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7.49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6.22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5.77</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5.0999999999999996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7.94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10.55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8.5500000000000007</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709</v>
      </c>
      <c r="E42" s="176"/>
      <c r="F42" s="176"/>
      <c r="G42" s="176">
        <f>'実質公債費比率（分子）の構造'!L$52</f>
        <v>632</v>
      </c>
      <c r="H42" s="176"/>
      <c r="I42" s="176"/>
      <c r="J42" s="176">
        <f>'実質公債費比率（分子）の構造'!M$52</f>
        <v>641</v>
      </c>
      <c r="K42" s="176"/>
      <c r="L42" s="176"/>
      <c r="M42" s="176">
        <f>'実質公債費比率（分子）の構造'!N$52</f>
        <v>632</v>
      </c>
      <c r="N42" s="176"/>
      <c r="O42" s="176"/>
      <c r="P42" s="176">
        <f>'実質公債費比率（分子）の構造'!O$52</f>
        <v>623</v>
      </c>
    </row>
    <row r="43" spans="1:16" x14ac:dyDescent="0.2">
      <c r="A43" s="176" t="s">
        <v>68</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x14ac:dyDescent="0.2">
      <c r="A44" s="176" t="s">
        <v>69</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70</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2">
      <c r="A46" s="176" t="s">
        <v>71</v>
      </c>
      <c r="B46" s="176">
        <f>'実質公債費比率（分子）の構造'!K$48</f>
        <v>129</v>
      </c>
      <c r="C46" s="176"/>
      <c r="D46" s="176"/>
      <c r="E46" s="176">
        <f>'実質公債費比率（分子）の構造'!L$48</f>
        <v>131</v>
      </c>
      <c r="F46" s="176"/>
      <c r="G46" s="176"/>
      <c r="H46" s="176">
        <f>'実質公債費比率（分子）の構造'!M$48</f>
        <v>133</v>
      </c>
      <c r="I46" s="176"/>
      <c r="J46" s="176"/>
      <c r="K46" s="176">
        <f>'実質公債費比率（分子）の構造'!N$48</f>
        <v>135</v>
      </c>
      <c r="L46" s="176"/>
      <c r="M46" s="176"/>
      <c r="N46" s="176">
        <f>'実質公債費比率（分子）の構造'!O$48</f>
        <v>130</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775</v>
      </c>
      <c r="C49" s="176"/>
      <c r="D49" s="176"/>
      <c r="E49" s="176">
        <f>'実質公債費比率（分子）の構造'!L$45</f>
        <v>695</v>
      </c>
      <c r="F49" s="176"/>
      <c r="G49" s="176"/>
      <c r="H49" s="176">
        <f>'実質公債費比率（分子）の構造'!M$45</f>
        <v>658</v>
      </c>
      <c r="I49" s="176"/>
      <c r="J49" s="176"/>
      <c r="K49" s="176">
        <f>'実質公債費比率（分子）の構造'!N$45</f>
        <v>674</v>
      </c>
      <c r="L49" s="176"/>
      <c r="M49" s="176"/>
      <c r="N49" s="176">
        <f>'実質公債費比率（分子）の構造'!O$45</f>
        <v>674</v>
      </c>
      <c r="O49" s="176"/>
      <c r="P49" s="176"/>
    </row>
    <row r="50" spans="1:16" x14ac:dyDescent="0.2">
      <c r="A50" s="176" t="s">
        <v>75</v>
      </c>
      <c r="B50" s="176" t="e">
        <f>NA()</f>
        <v>#N/A</v>
      </c>
      <c r="C50" s="176">
        <f>IF(ISNUMBER('実質公債費比率（分子）の構造'!K$53),'実質公債費比率（分子）の構造'!K$53,NA())</f>
        <v>195</v>
      </c>
      <c r="D50" s="176" t="e">
        <f>NA()</f>
        <v>#N/A</v>
      </c>
      <c r="E50" s="176" t="e">
        <f>NA()</f>
        <v>#N/A</v>
      </c>
      <c r="F50" s="176">
        <f>IF(ISNUMBER('実質公債費比率（分子）の構造'!L$53),'実質公債費比率（分子）の構造'!L$53,NA())</f>
        <v>194</v>
      </c>
      <c r="G50" s="176" t="e">
        <f>NA()</f>
        <v>#N/A</v>
      </c>
      <c r="H50" s="176" t="e">
        <f>NA()</f>
        <v>#N/A</v>
      </c>
      <c r="I50" s="176">
        <f>IF(ISNUMBER('実質公債費比率（分子）の構造'!M$53),'実質公債費比率（分子）の構造'!M$53,NA())</f>
        <v>150</v>
      </c>
      <c r="J50" s="176" t="e">
        <f>NA()</f>
        <v>#N/A</v>
      </c>
      <c r="K50" s="176" t="e">
        <f>NA()</f>
        <v>#N/A</v>
      </c>
      <c r="L50" s="176">
        <f>IF(ISNUMBER('実質公債費比率（分子）の構造'!N$53),'実質公債費比率（分子）の構造'!N$53,NA())</f>
        <v>177</v>
      </c>
      <c r="M50" s="176" t="e">
        <f>NA()</f>
        <v>#N/A</v>
      </c>
      <c r="N50" s="176" t="e">
        <f>NA()</f>
        <v>#N/A</v>
      </c>
      <c r="O50" s="176">
        <f>IF(ISNUMBER('実質公債費比率（分子）の構造'!O$53),'実質公債費比率（分子）の構造'!O$53,NA())</f>
        <v>181</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5397</v>
      </c>
      <c r="E56" s="175"/>
      <c r="F56" s="175"/>
      <c r="G56" s="175">
        <f>'将来負担比率（分子）の構造'!J$52</f>
        <v>5256</v>
      </c>
      <c r="H56" s="175"/>
      <c r="I56" s="175"/>
      <c r="J56" s="175">
        <f>'将来負担比率（分子）の構造'!K$52</f>
        <v>4868</v>
      </c>
      <c r="K56" s="175"/>
      <c r="L56" s="175"/>
      <c r="M56" s="175">
        <f>'将来負担比率（分子）の構造'!L$52</f>
        <v>4697</v>
      </c>
      <c r="N56" s="175"/>
      <c r="O56" s="175"/>
      <c r="P56" s="175">
        <f>'将来負担比率（分子）の構造'!M$52</f>
        <v>4879</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2760</v>
      </c>
      <c r="E58" s="175"/>
      <c r="F58" s="175"/>
      <c r="G58" s="175">
        <f>'将来負担比率（分子）の構造'!J$50</f>
        <v>2753</v>
      </c>
      <c r="H58" s="175"/>
      <c r="I58" s="175"/>
      <c r="J58" s="175">
        <f>'将来負担比率（分子）の構造'!K$50</f>
        <v>2662</v>
      </c>
      <c r="K58" s="175"/>
      <c r="L58" s="175"/>
      <c r="M58" s="175">
        <f>'将来負担比率（分子）の構造'!L$50</f>
        <v>3480</v>
      </c>
      <c r="N58" s="175"/>
      <c r="O58" s="175"/>
      <c r="P58" s="175">
        <f>'将来負担比率（分子）の構造'!M$50</f>
        <v>3809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44</v>
      </c>
      <c r="C61" s="175"/>
      <c r="D61" s="175"/>
      <c r="E61" s="175">
        <f>'将来負担比率（分子）の構造'!J$46</f>
        <v>37</v>
      </c>
      <c r="F61" s="175"/>
      <c r="G61" s="175"/>
      <c r="H61" s="175">
        <f>'将来負担比率（分子）の構造'!K$46</f>
        <v>5</v>
      </c>
      <c r="I61" s="175"/>
      <c r="J61" s="175"/>
      <c r="K61" s="175">
        <f>'将来負担比率（分子）の構造'!L$46</f>
        <v>3</v>
      </c>
      <c r="L61" s="175"/>
      <c r="M61" s="175"/>
      <c r="N61" s="175">
        <f>'将来負担比率（分子）の構造'!M$46</f>
        <v>1</v>
      </c>
      <c r="O61" s="175"/>
      <c r="P61" s="175"/>
    </row>
    <row r="62" spans="1:16" x14ac:dyDescent="0.2">
      <c r="A62" s="175" t="s">
        <v>37</v>
      </c>
      <c r="B62" s="175">
        <f>'将来負担比率（分子）の構造'!I$45</f>
        <v>707</v>
      </c>
      <c r="C62" s="175"/>
      <c r="D62" s="175"/>
      <c r="E62" s="175">
        <f>'将来負担比率（分子）の構造'!J$45</f>
        <v>579</v>
      </c>
      <c r="F62" s="175"/>
      <c r="G62" s="175"/>
      <c r="H62" s="175">
        <f>'将来負担比率（分子）の構造'!K$45</f>
        <v>551</v>
      </c>
      <c r="I62" s="175"/>
      <c r="J62" s="175"/>
      <c r="K62" s="175">
        <f>'将来負担比率（分子）の構造'!L$45</f>
        <v>347</v>
      </c>
      <c r="L62" s="175"/>
      <c r="M62" s="175"/>
      <c r="N62" s="175">
        <f>'将来負担比率（分子）の構造'!M$45</f>
        <v>279</v>
      </c>
      <c r="O62" s="175"/>
      <c r="P62" s="175"/>
    </row>
    <row r="63" spans="1:16" x14ac:dyDescent="0.2">
      <c r="A63" s="175" t="s">
        <v>36</v>
      </c>
      <c r="B63" s="175">
        <f>'将来負担比率（分子）の構造'!I$44</f>
        <v>90</v>
      </c>
      <c r="C63" s="175"/>
      <c r="D63" s="175"/>
      <c r="E63" s="175">
        <f>'将来負担比率（分子）の構造'!J$44</f>
        <v>82</v>
      </c>
      <c r="F63" s="175"/>
      <c r="G63" s="175"/>
      <c r="H63" s="175">
        <f>'将来負担比率（分子）の構造'!K$44</f>
        <v>74</v>
      </c>
      <c r="I63" s="175"/>
      <c r="J63" s="175"/>
      <c r="K63" s="175">
        <f>'将来負担比率（分子）の構造'!L$44</f>
        <v>83</v>
      </c>
      <c r="L63" s="175"/>
      <c r="M63" s="175"/>
      <c r="N63" s="175">
        <f>'将来負担比率（分子）の構造'!M$44</f>
        <v>74</v>
      </c>
      <c r="O63" s="175"/>
      <c r="P63" s="175"/>
    </row>
    <row r="64" spans="1:16" x14ac:dyDescent="0.2">
      <c r="A64" s="175" t="s">
        <v>35</v>
      </c>
      <c r="B64" s="175">
        <f>'将来負担比率（分子）の構造'!I$43</f>
        <v>1108</v>
      </c>
      <c r="C64" s="175"/>
      <c r="D64" s="175"/>
      <c r="E64" s="175">
        <f>'将来負担比率（分子）の構造'!J$43</f>
        <v>1053</v>
      </c>
      <c r="F64" s="175"/>
      <c r="G64" s="175"/>
      <c r="H64" s="175">
        <f>'将来負担比率（分子）の構造'!K$43</f>
        <v>1005</v>
      </c>
      <c r="I64" s="175"/>
      <c r="J64" s="175"/>
      <c r="K64" s="175">
        <f>'将来負担比率（分子）の構造'!L$43</f>
        <v>858</v>
      </c>
      <c r="L64" s="175"/>
      <c r="M64" s="175"/>
      <c r="N64" s="175">
        <f>'将来負担比率（分子）の構造'!M$43</f>
        <v>792</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6310</v>
      </c>
      <c r="C66" s="175"/>
      <c r="D66" s="175"/>
      <c r="E66" s="175">
        <f>'将来負担比率（分子）の構造'!J$41</f>
        <v>6264</v>
      </c>
      <c r="F66" s="175"/>
      <c r="G66" s="175"/>
      <c r="H66" s="175">
        <f>'将来負担比率（分子）の構造'!K$41</f>
        <v>6346</v>
      </c>
      <c r="I66" s="175"/>
      <c r="J66" s="175"/>
      <c r="K66" s="175">
        <f>'将来負担比率（分子）の構造'!L$41</f>
        <v>6231</v>
      </c>
      <c r="L66" s="175"/>
      <c r="M66" s="175"/>
      <c r="N66" s="175">
        <f>'将来負担比率（分子）の構造'!M$41</f>
        <v>6047</v>
      </c>
      <c r="O66" s="175"/>
      <c r="P66" s="175"/>
    </row>
    <row r="67" spans="1:16" x14ac:dyDescent="0.2">
      <c r="A67" s="175" t="s">
        <v>79</v>
      </c>
      <c r="B67" s="175" t="e">
        <f>NA()</f>
        <v>#N/A</v>
      </c>
      <c r="C67" s="175">
        <f>IF(ISNUMBER('将来負担比率（分子）の構造'!I$53), IF('将来負担比率（分子）の構造'!I$53 &lt; 0, 0, '将来負担比率（分子）の構造'!I$53), NA())</f>
        <v>100</v>
      </c>
      <c r="D67" s="175" t="e">
        <f>NA()</f>
        <v>#N/A</v>
      </c>
      <c r="E67" s="175" t="e">
        <f>NA()</f>
        <v>#N/A</v>
      </c>
      <c r="F67" s="175">
        <f>IF(ISNUMBER('将来負担比率（分子）の構造'!J$53), IF('将来負担比率（分子）の構造'!J$53 &lt; 0, 0, '将来負担比率（分子）の構造'!J$53), NA())</f>
        <v>5</v>
      </c>
      <c r="G67" s="175" t="e">
        <f>NA()</f>
        <v>#N/A</v>
      </c>
      <c r="H67" s="175" t="e">
        <f>NA()</f>
        <v>#N/A</v>
      </c>
      <c r="I67" s="175">
        <f>IF(ISNUMBER('将来負担比率（分子）の構造'!K$53), IF('将来負担比率（分子）の構造'!K$53 &lt; 0, 0, '将来負担比率（分子）の構造'!K$53), NA())</f>
        <v>450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1678</v>
      </c>
      <c r="C72" s="179">
        <f>基金残高に係る経年分析!G55</f>
        <v>2655</v>
      </c>
      <c r="D72" s="179">
        <f>基金残高に係る経年分析!H55</f>
        <v>2844</v>
      </c>
    </row>
    <row r="73" spans="1:16" x14ac:dyDescent="0.2">
      <c r="A73" s="178" t="s">
        <v>82</v>
      </c>
      <c r="B73" s="179">
        <f>基金残高に係る経年分析!F56</f>
        <v>60</v>
      </c>
      <c r="C73" s="179">
        <f>基金残高に係る経年分析!G56</f>
        <v>60</v>
      </c>
      <c r="D73" s="179">
        <f>基金残高に係る経年分析!H56</f>
        <v>60</v>
      </c>
    </row>
    <row r="74" spans="1:16" x14ac:dyDescent="0.2">
      <c r="A74" s="178" t="s">
        <v>83</v>
      </c>
      <c r="B74" s="179">
        <f>基金残高に係る経年分析!F57</f>
        <v>1822</v>
      </c>
      <c r="C74" s="179">
        <f>基金残高に係る経年分析!G57</f>
        <v>1831</v>
      </c>
      <c r="D74" s="179">
        <f>基金残高に係る経年分析!H57</f>
        <v>2095</v>
      </c>
    </row>
  </sheetData>
  <sheetProtection algorithmName="SHA-512" hashValue="p2PuD+oJU5A3Bk3sdAaS/JX68jXgj/QbKdyYnSn0xp+QSYOBFjez5/KiG/7G2ECzomUJsUTcRYBH31xdCYVCuQ==" saltValue="2V4N1BwzzNLzI7HwEYU6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676215</v>
      </c>
      <c r="S5" s="613"/>
      <c r="T5" s="613"/>
      <c r="U5" s="613"/>
      <c r="V5" s="613"/>
      <c r="W5" s="613"/>
      <c r="X5" s="613"/>
      <c r="Y5" s="614"/>
      <c r="Z5" s="615">
        <v>7.4</v>
      </c>
      <c r="AA5" s="615"/>
      <c r="AB5" s="615"/>
      <c r="AC5" s="615"/>
      <c r="AD5" s="616">
        <v>676215</v>
      </c>
      <c r="AE5" s="616"/>
      <c r="AF5" s="616"/>
      <c r="AG5" s="616"/>
      <c r="AH5" s="616"/>
      <c r="AI5" s="616"/>
      <c r="AJ5" s="616"/>
      <c r="AK5" s="616"/>
      <c r="AL5" s="617">
        <v>16.3</v>
      </c>
      <c r="AM5" s="618"/>
      <c r="AN5" s="618"/>
      <c r="AO5" s="619"/>
      <c r="AP5" s="609" t="s">
        <v>231</v>
      </c>
      <c r="AQ5" s="610"/>
      <c r="AR5" s="610"/>
      <c r="AS5" s="610"/>
      <c r="AT5" s="610"/>
      <c r="AU5" s="610"/>
      <c r="AV5" s="610"/>
      <c r="AW5" s="610"/>
      <c r="AX5" s="610"/>
      <c r="AY5" s="610"/>
      <c r="AZ5" s="610"/>
      <c r="BA5" s="610"/>
      <c r="BB5" s="610"/>
      <c r="BC5" s="610"/>
      <c r="BD5" s="610"/>
      <c r="BE5" s="610"/>
      <c r="BF5" s="611"/>
      <c r="BG5" s="623">
        <v>676215</v>
      </c>
      <c r="BH5" s="624"/>
      <c r="BI5" s="624"/>
      <c r="BJ5" s="624"/>
      <c r="BK5" s="624"/>
      <c r="BL5" s="624"/>
      <c r="BM5" s="624"/>
      <c r="BN5" s="625"/>
      <c r="BO5" s="626">
        <v>100</v>
      </c>
      <c r="BP5" s="626"/>
      <c r="BQ5" s="626"/>
      <c r="BR5" s="626"/>
      <c r="BS5" s="627" t="s">
        <v>232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224</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54717</v>
      </c>
      <c r="S6" s="624"/>
      <c r="T6" s="624"/>
      <c r="U6" s="624"/>
      <c r="V6" s="624"/>
      <c r="W6" s="624"/>
      <c r="X6" s="624"/>
      <c r="Y6" s="625"/>
      <c r="Z6" s="626">
        <v>0.6</v>
      </c>
      <c r="AA6" s="626"/>
      <c r="AB6" s="626"/>
      <c r="AC6" s="626"/>
      <c r="AD6" s="627">
        <v>54717</v>
      </c>
      <c r="AE6" s="627"/>
      <c r="AF6" s="627"/>
      <c r="AG6" s="627"/>
      <c r="AH6" s="627"/>
      <c r="AI6" s="627"/>
      <c r="AJ6" s="627"/>
      <c r="AK6" s="627"/>
      <c r="AL6" s="628">
        <v>1.3</v>
      </c>
      <c r="AM6" s="629"/>
      <c r="AN6" s="629"/>
      <c r="AO6" s="630"/>
      <c r="AP6" s="620" t="s">
        <v>237</v>
      </c>
      <c r="AQ6" s="621"/>
      <c r="AR6" s="621"/>
      <c r="AS6" s="621"/>
      <c r="AT6" s="621"/>
      <c r="AU6" s="621"/>
      <c r="AV6" s="621"/>
      <c r="AW6" s="621"/>
      <c r="AX6" s="621"/>
      <c r="AY6" s="621"/>
      <c r="AZ6" s="621"/>
      <c r="BA6" s="621"/>
      <c r="BB6" s="621"/>
      <c r="BC6" s="621"/>
      <c r="BD6" s="621"/>
      <c r="BE6" s="621"/>
      <c r="BF6" s="622"/>
      <c r="BG6" s="623">
        <v>676215</v>
      </c>
      <c r="BH6" s="624"/>
      <c r="BI6" s="624"/>
      <c r="BJ6" s="624"/>
      <c r="BK6" s="624"/>
      <c r="BL6" s="624"/>
      <c r="BM6" s="624"/>
      <c r="BN6" s="625"/>
      <c r="BO6" s="626">
        <v>100</v>
      </c>
      <c r="BP6" s="626"/>
      <c r="BQ6" s="626"/>
      <c r="BR6" s="626"/>
      <c r="BS6" s="627" t="s">
        <v>132</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86881</v>
      </c>
      <c r="CS6" s="624"/>
      <c r="CT6" s="624"/>
      <c r="CU6" s="624"/>
      <c r="CV6" s="624"/>
      <c r="CW6" s="624"/>
      <c r="CX6" s="624"/>
      <c r="CY6" s="625"/>
      <c r="CZ6" s="617">
        <v>1</v>
      </c>
      <c r="DA6" s="618"/>
      <c r="DB6" s="618"/>
      <c r="DC6" s="634"/>
      <c r="DD6" s="632" t="s">
        <v>132</v>
      </c>
      <c r="DE6" s="624"/>
      <c r="DF6" s="624"/>
      <c r="DG6" s="624"/>
      <c r="DH6" s="624"/>
      <c r="DI6" s="624"/>
      <c r="DJ6" s="624"/>
      <c r="DK6" s="624"/>
      <c r="DL6" s="624"/>
      <c r="DM6" s="624"/>
      <c r="DN6" s="624"/>
      <c r="DO6" s="624"/>
      <c r="DP6" s="625"/>
      <c r="DQ6" s="632">
        <v>86881</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132</v>
      </c>
      <c r="S7" s="624"/>
      <c r="T7" s="624"/>
      <c r="U7" s="624"/>
      <c r="V7" s="624"/>
      <c r="W7" s="624"/>
      <c r="X7" s="624"/>
      <c r="Y7" s="625"/>
      <c r="Z7" s="626">
        <v>0</v>
      </c>
      <c r="AA7" s="626"/>
      <c r="AB7" s="626"/>
      <c r="AC7" s="626"/>
      <c r="AD7" s="627">
        <v>132</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273027</v>
      </c>
      <c r="BH7" s="624"/>
      <c r="BI7" s="624"/>
      <c r="BJ7" s="624"/>
      <c r="BK7" s="624"/>
      <c r="BL7" s="624"/>
      <c r="BM7" s="624"/>
      <c r="BN7" s="625"/>
      <c r="BO7" s="626">
        <v>40.4</v>
      </c>
      <c r="BP7" s="626"/>
      <c r="BQ7" s="626"/>
      <c r="BR7" s="626"/>
      <c r="BS7" s="627" t="s">
        <v>141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2574999</v>
      </c>
      <c r="CS7" s="624"/>
      <c r="CT7" s="624"/>
      <c r="CU7" s="624"/>
      <c r="CV7" s="624"/>
      <c r="CW7" s="624"/>
      <c r="CX7" s="624"/>
      <c r="CY7" s="625"/>
      <c r="CZ7" s="626">
        <v>29.7</v>
      </c>
      <c r="DA7" s="626"/>
      <c r="DB7" s="626"/>
      <c r="DC7" s="626"/>
      <c r="DD7" s="632">
        <v>302090</v>
      </c>
      <c r="DE7" s="624"/>
      <c r="DF7" s="624"/>
      <c r="DG7" s="624"/>
      <c r="DH7" s="624"/>
      <c r="DI7" s="624"/>
      <c r="DJ7" s="624"/>
      <c r="DK7" s="624"/>
      <c r="DL7" s="624"/>
      <c r="DM7" s="624"/>
      <c r="DN7" s="624"/>
      <c r="DO7" s="624"/>
      <c r="DP7" s="625"/>
      <c r="DQ7" s="632">
        <v>1581917</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1161</v>
      </c>
      <c r="S8" s="624"/>
      <c r="T8" s="624"/>
      <c r="U8" s="624"/>
      <c r="V8" s="624"/>
      <c r="W8" s="624"/>
      <c r="X8" s="624"/>
      <c r="Y8" s="625"/>
      <c r="Z8" s="626">
        <v>0</v>
      </c>
      <c r="AA8" s="626"/>
      <c r="AB8" s="626"/>
      <c r="AC8" s="626"/>
      <c r="AD8" s="627">
        <v>1161</v>
      </c>
      <c r="AE8" s="627"/>
      <c r="AF8" s="627"/>
      <c r="AG8" s="627"/>
      <c r="AH8" s="627"/>
      <c r="AI8" s="627"/>
      <c r="AJ8" s="627"/>
      <c r="AK8" s="627"/>
      <c r="AL8" s="628">
        <v>0</v>
      </c>
      <c r="AM8" s="629"/>
      <c r="AN8" s="629"/>
      <c r="AO8" s="630"/>
      <c r="AP8" s="620" t="s">
        <v>243</v>
      </c>
      <c r="AQ8" s="621"/>
      <c r="AR8" s="621"/>
      <c r="AS8" s="621"/>
      <c r="AT8" s="621"/>
      <c r="AU8" s="621"/>
      <c r="AV8" s="621"/>
      <c r="AW8" s="621"/>
      <c r="AX8" s="621"/>
      <c r="AY8" s="621"/>
      <c r="AZ8" s="621"/>
      <c r="BA8" s="621"/>
      <c r="BB8" s="621"/>
      <c r="BC8" s="621"/>
      <c r="BD8" s="621"/>
      <c r="BE8" s="621"/>
      <c r="BF8" s="622"/>
      <c r="BG8" s="623">
        <v>10932</v>
      </c>
      <c r="BH8" s="624"/>
      <c r="BI8" s="624"/>
      <c r="BJ8" s="624"/>
      <c r="BK8" s="624"/>
      <c r="BL8" s="624"/>
      <c r="BM8" s="624"/>
      <c r="BN8" s="625"/>
      <c r="BO8" s="626">
        <v>1.6</v>
      </c>
      <c r="BP8" s="626"/>
      <c r="BQ8" s="626"/>
      <c r="BR8" s="626"/>
      <c r="BS8" s="627" t="s">
        <v>141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1646416</v>
      </c>
      <c r="CS8" s="624"/>
      <c r="CT8" s="624"/>
      <c r="CU8" s="624"/>
      <c r="CV8" s="624"/>
      <c r="CW8" s="624"/>
      <c r="CX8" s="624"/>
      <c r="CY8" s="625"/>
      <c r="CZ8" s="626">
        <v>19</v>
      </c>
      <c r="DA8" s="626"/>
      <c r="DB8" s="626"/>
      <c r="DC8" s="626"/>
      <c r="DD8" s="632">
        <v>7547</v>
      </c>
      <c r="DE8" s="624"/>
      <c r="DF8" s="624"/>
      <c r="DG8" s="624"/>
      <c r="DH8" s="624"/>
      <c r="DI8" s="624"/>
      <c r="DJ8" s="624"/>
      <c r="DK8" s="624"/>
      <c r="DL8" s="624"/>
      <c r="DM8" s="624"/>
      <c r="DN8" s="624"/>
      <c r="DO8" s="624"/>
      <c r="DP8" s="625"/>
      <c r="DQ8" s="632">
        <v>796481</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1113</v>
      </c>
      <c r="S9" s="624"/>
      <c r="T9" s="624"/>
      <c r="U9" s="624"/>
      <c r="V9" s="624"/>
      <c r="W9" s="624"/>
      <c r="X9" s="624"/>
      <c r="Y9" s="625"/>
      <c r="Z9" s="626">
        <v>0</v>
      </c>
      <c r="AA9" s="626"/>
      <c r="AB9" s="626"/>
      <c r="AC9" s="626"/>
      <c r="AD9" s="627">
        <v>1113</v>
      </c>
      <c r="AE9" s="627"/>
      <c r="AF9" s="627"/>
      <c r="AG9" s="627"/>
      <c r="AH9" s="627"/>
      <c r="AI9" s="627"/>
      <c r="AJ9" s="627"/>
      <c r="AK9" s="627"/>
      <c r="AL9" s="628">
        <v>0</v>
      </c>
      <c r="AM9" s="629"/>
      <c r="AN9" s="629"/>
      <c r="AO9" s="630"/>
      <c r="AP9" s="620" t="s">
        <v>246</v>
      </c>
      <c r="AQ9" s="621"/>
      <c r="AR9" s="621"/>
      <c r="AS9" s="621"/>
      <c r="AT9" s="621"/>
      <c r="AU9" s="621"/>
      <c r="AV9" s="621"/>
      <c r="AW9" s="621"/>
      <c r="AX9" s="621"/>
      <c r="AY9" s="621"/>
      <c r="AZ9" s="621"/>
      <c r="BA9" s="621"/>
      <c r="BB9" s="621"/>
      <c r="BC9" s="621"/>
      <c r="BD9" s="621"/>
      <c r="BE9" s="621"/>
      <c r="BF9" s="622"/>
      <c r="BG9" s="623">
        <v>237514</v>
      </c>
      <c r="BH9" s="624"/>
      <c r="BI9" s="624"/>
      <c r="BJ9" s="624"/>
      <c r="BK9" s="624"/>
      <c r="BL9" s="624"/>
      <c r="BM9" s="624"/>
      <c r="BN9" s="625"/>
      <c r="BO9" s="626">
        <v>35.1</v>
      </c>
      <c r="BP9" s="626"/>
      <c r="BQ9" s="626"/>
      <c r="BR9" s="626"/>
      <c r="BS9" s="627" t="s">
        <v>141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699393</v>
      </c>
      <c r="CS9" s="624"/>
      <c r="CT9" s="624"/>
      <c r="CU9" s="624"/>
      <c r="CV9" s="624"/>
      <c r="CW9" s="624"/>
      <c r="CX9" s="624"/>
      <c r="CY9" s="625"/>
      <c r="CZ9" s="626">
        <v>8.1</v>
      </c>
      <c r="DA9" s="626"/>
      <c r="DB9" s="626"/>
      <c r="DC9" s="626"/>
      <c r="DD9" s="632">
        <v>282827</v>
      </c>
      <c r="DE9" s="624"/>
      <c r="DF9" s="624"/>
      <c r="DG9" s="624"/>
      <c r="DH9" s="624"/>
      <c r="DI9" s="624"/>
      <c r="DJ9" s="624"/>
      <c r="DK9" s="624"/>
      <c r="DL9" s="624"/>
      <c r="DM9" s="624"/>
      <c r="DN9" s="624"/>
      <c r="DO9" s="624"/>
      <c r="DP9" s="625"/>
      <c r="DQ9" s="632">
        <v>306250</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141</v>
      </c>
      <c r="S10" s="624"/>
      <c r="T10" s="624"/>
      <c r="U10" s="624"/>
      <c r="V10" s="624"/>
      <c r="W10" s="624"/>
      <c r="X10" s="624"/>
      <c r="Y10" s="625"/>
      <c r="Z10" s="626" t="s">
        <v>132</v>
      </c>
      <c r="AA10" s="626"/>
      <c r="AB10" s="626"/>
      <c r="AC10" s="626"/>
      <c r="AD10" s="627" t="s">
        <v>141</v>
      </c>
      <c r="AE10" s="627"/>
      <c r="AF10" s="627"/>
      <c r="AG10" s="627"/>
      <c r="AH10" s="627"/>
      <c r="AI10" s="627"/>
      <c r="AJ10" s="627"/>
      <c r="AK10" s="627"/>
      <c r="AL10" s="628" t="s">
        <v>132</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20509</v>
      </c>
      <c r="BH10" s="624"/>
      <c r="BI10" s="624"/>
      <c r="BJ10" s="624"/>
      <c r="BK10" s="624"/>
      <c r="BL10" s="624"/>
      <c r="BM10" s="624"/>
      <c r="BN10" s="625"/>
      <c r="BO10" s="626">
        <v>3</v>
      </c>
      <c r="BP10" s="626"/>
      <c r="BQ10" s="626"/>
      <c r="BR10" s="626"/>
      <c r="BS10" s="627" t="s">
        <v>132</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t="s">
        <v>141</v>
      </c>
      <c r="CS10" s="624"/>
      <c r="CT10" s="624"/>
      <c r="CU10" s="624"/>
      <c r="CV10" s="624"/>
      <c r="CW10" s="624"/>
      <c r="CX10" s="624"/>
      <c r="CY10" s="625"/>
      <c r="CZ10" s="626" t="s">
        <v>132</v>
      </c>
      <c r="DA10" s="626"/>
      <c r="DB10" s="626"/>
      <c r="DC10" s="626"/>
      <c r="DD10" s="632" t="s">
        <v>232</v>
      </c>
      <c r="DE10" s="624"/>
      <c r="DF10" s="624"/>
      <c r="DG10" s="624"/>
      <c r="DH10" s="624"/>
      <c r="DI10" s="624"/>
      <c r="DJ10" s="624"/>
      <c r="DK10" s="624"/>
      <c r="DL10" s="624"/>
      <c r="DM10" s="624"/>
      <c r="DN10" s="624"/>
      <c r="DO10" s="624"/>
      <c r="DP10" s="625"/>
      <c r="DQ10" s="632" t="s">
        <v>141</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171575</v>
      </c>
      <c r="S11" s="624"/>
      <c r="T11" s="624"/>
      <c r="U11" s="624"/>
      <c r="V11" s="624"/>
      <c r="W11" s="624"/>
      <c r="X11" s="624"/>
      <c r="Y11" s="625"/>
      <c r="Z11" s="628">
        <v>1.9</v>
      </c>
      <c r="AA11" s="629"/>
      <c r="AB11" s="629"/>
      <c r="AC11" s="635"/>
      <c r="AD11" s="632">
        <v>171575</v>
      </c>
      <c r="AE11" s="624"/>
      <c r="AF11" s="624"/>
      <c r="AG11" s="624"/>
      <c r="AH11" s="624"/>
      <c r="AI11" s="624"/>
      <c r="AJ11" s="624"/>
      <c r="AK11" s="625"/>
      <c r="AL11" s="628">
        <v>4.0999999999999996</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4072</v>
      </c>
      <c r="BH11" s="624"/>
      <c r="BI11" s="624"/>
      <c r="BJ11" s="624"/>
      <c r="BK11" s="624"/>
      <c r="BL11" s="624"/>
      <c r="BM11" s="624"/>
      <c r="BN11" s="625"/>
      <c r="BO11" s="626">
        <v>0.6</v>
      </c>
      <c r="BP11" s="626"/>
      <c r="BQ11" s="626"/>
      <c r="BR11" s="626"/>
      <c r="BS11" s="627" t="s">
        <v>132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939767</v>
      </c>
      <c r="CS11" s="624"/>
      <c r="CT11" s="624"/>
      <c r="CU11" s="624"/>
      <c r="CV11" s="624"/>
      <c r="CW11" s="624"/>
      <c r="CX11" s="624"/>
      <c r="CY11" s="625"/>
      <c r="CZ11" s="626">
        <v>10.8</v>
      </c>
      <c r="DA11" s="626"/>
      <c r="DB11" s="626"/>
      <c r="DC11" s="626"/>
      <c r="DD11" s="632">
        <v>507429</v>
      </c>
      <c r="DE11" s="624"/>
      <c r="DF11" s="624"/>
      <c r="DG11" s="624"/>
      <c r="DH11" s="624"/>
      <c r="DI11" s="624"/>
      <c r="DJ11" s="624"/>
      <c r="DK11" s="624"/>
      <c r="DL11" s="624"/>
      <c r="DM11" s="624"/>
      <c r="DN11" s="624"/>
      <c r="DO11" s="624"/>
      <c r="DP11" s="625"/>
      <c r="DQ11" s="632">
        <v>267501</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141</v>
      </c>
      <c r="S12" s="624"/>
      <c r="T12" s="624"/>
      <c r="U12" s="624"/>
      <c r="V12" s="624"/>
      <c r="W12" s="624"/>
      <c r="X12" s="624"/>
      <c r="Y12" s="625"/>
      <c r="Z12" s="626" t="s">
        <v>141</v>
      </c>
      <c r="AA12" s="626"/>
      <c r="AB12" s="626"/>
      <c r="AC12" s="626"/>
      <c r="AD12" s="627" t="s">
        <v>141</v>
      </c>
      <c r="AE12" s="627"/>
      <c r="AF12" s="627"/>
      <c r="AG12" s="627"/>
      <c r="AH12" s="627"/>
      <c r="AI12" s="627"/>
      <c r="AJ12" s="627"/>
      <c r="AK12" s="627"/>
      <c r="AL12" s="628" t="s">
        <v>141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326441</v>
      </c>
      <c r="BH12" s="624"/>
      <c r="BI12" s="624"/>
      <c r="BJ12" s="624"/>
      <c r="BK12" s="624"/>
      <c r="BL12" s="624"/>
      <c r="BM12" s="624"/>
      <c r="BN12" s="625"/>
      <c r="BO12" s="626">
        <v>48.3</v>
      </c>
      <c r="BP12" s="626"/>
      <c r="BQ12" s="626"/>
      <c r="BR12" s="626"/>
      <c r="BS12" s="627" t="s">
        <v>141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249561</v>
      </c>
      <c r="CS12" s="624"/>
      <c r="CT12" s="624"/>
      <c r="CU12" s="624"/>
      <c r="CV12" s="624"/>
      <c r="CW12" s="624"/>
      <c r="CX12" s="624"/>
      <c r="CY12" s="625"/>
      <c r="CZ12" s="626">
        <v>2.9</v>
      </c>
      <c r="DA12" s="626"/>
      <c r="DB12" s="626"/>
      <c r="DC12" s="626"/>
      <c r="DD12" s="632">
        <v>2640</v>
      </c>
      <c r="DE12" s="624"/>
      <c r="DF12" s="624"/>
      <c r="DG12" s="624"/>
      <c r="DH12" s="624"/>
      <c r="DI12" s="624"/>
      <c r="DJ12" s="624"/>
      <c r="DK12" s="624"/>
      <c r="DL12" s="624"/>
      <c r="DM12" s="624"/>
      <c r="DN12" s="624"/>
      <c r="DO12" s="624"/>
      <c r="DP12" s="625"/>
      <c r="DQ12" s="632">
        <v>169283</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141</v>
      </c>
      <c r="S13" s="624"/>
      <c r="T13" s="624"/>
      <c r="U13" s="624"/>
      <c r="V13" s="624"/>
      <c r="W13" s="624"/>
      <c r="X13" s="624"/>
      <c r="Y13" s="625"/>
      <c r="Z13" s="626" t="s">
        <v>141</v>
      </c>
      <c r="AA13" s="626"/>
      <c r="AB13" s="626"/>
      <c r="AC13" s="626"/>
      <c r="AD13" s="627" t="s">
        <v>141</v>
      </c>
      <c r="AE13" s="627"/>
      <c r="AF13" s="627"/>
      <c r="AG13" s="627"/>
      <c r="AH13" s="627"/>
      <c r="AI13" s="627"/>
      <c r="AJ13" s="627"/>
      <c r="AK13" s="627"/>
      <c r="AL13" s="628" t="s">
        <v>232</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305569</v>
      </c>
      <c r="BH13" s="624"/>
      <c r="BI13" s="624"/>
      <c r="BJ13" s="624"/>
      <c r="BK13" s="624"/>
      <c r="BL13" s="624"/>
      <c r="BM13" s="624"/>
      <c r="BN13" s="625"/>
      <c r="BO13" s="626">
        <v>45.2</v>
      </c>
      <c r="BP13" s="626"/>
      <c r="BQ13" s="626"/>
      <c r="BR13" s="626"/>
      <c r="BS13" s="627" t="s">
        <v>141</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678597</v>
      </c>
      <c r="CS13" s="624"/>
      <c r="CT13" s="624"/>
      <c r="CU13" s="624"/>
      <c r="CV13" s="624"/>
      <c r="CW13" s="624"/>
      <c r="CX13" s="624"/>
      <c r="CY13" s="625"/>
      <c r="CZ13" s="626">
        <v>7.8</v>
      </c>
      <c r="DA13" s="626"/>
      <c r="DB13" s="626"/>
      <c r="DC13" s="626"/>
      <c r="DD13" s="632">
        <v>295065</v>
      </c>
      <c r="DE13" s="624"/>
      <c r="DF13" s="624"/>
      <c r="DG13" s="624"/>
      <c r="DH13" s="624"/>
      <c r="DI13" s="624"/>
      <c r="DJ13" s="624"/>
      <c r="DK13" s="624"/>
      <c r="DL13" s="624"/>
      <c r="DM13" s="624"/>
      <c r="DN13" s="624"/>
      <c r="DO13" s="624"/>
      <c r="DP13" s="625"/>
      <c r="DQ13" s="632">
        <v>276707</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v>53</v>
      </c>
      <c r="S14" s="624"/>
      <c r="T14" s="624"/>
      <c r="U14" s="624"/>
      <c r="V14" s="624"/>
      <c r="W14" s="624"/>
      <c r="X14" s="624"/>
      <c r="Y14" s="625"/>
      <c r="Z14" s="626">
        <v>0</v>
      </c>
      <c r="AA14" s="626"/>
      <c r="AB14" s="626"/>
      <c r="AC14" s="626"/>
      <c r="AD14" s="627">
        <v>53</v>
      </c>
      <c r="AE14" s="627"/>
      <c r="AF14" s="627"/>
      <c r="AG14" s="627"/>
      <c r="AH14" s="627"/>
      <c r="AI14" s="627"/>
      <c r="AJ14" s="627"/>
      <c r="AK14" s="627"/>
      <c r="AL14" s="628">
        <v>0</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38310</v>
      </c>
      <c r="BH14" s="624"/>
      <c r="BI14" s="624"/>
      <c r="BJ14" s="624"/>
      <c r="BK14" s="624"/>
      <c r="BL14" s="624"/>
      <c r="BM14" s="624"/>
      <c r="BN14" s="625"/>
      <c r="BO14" s="626">
        <v>5.7</v>
      </c>
      <c r="BP14" s="626"/>
      <c r="BQ14" s="626"/>
      <c r="BR14" s="626"/>
      <c r="BS14" s="627" t="s">
        <v>141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263512</v>
      </c>
      <c r="CS14" s="624"/>
      <c r="CT14" s="624"/>
      <c r="CU14" s="624"/>
      <c r="CV14" s="624"/>
      <c r="CW14" s="624"/>
      <c r="CX14" s="624"/>
      <c r="CY14" s="625"/>
      <c r="CZ14" s="626">
        <v>3</v>
      </c>
      <c r="DA14" s="626"/>
      <c r="DB14" s="626"/>
      <c r="DC14" s="626"/>
      <c r="DD14" s="632">
        <v>900</v>
      </c>
      <c r="DE14" s="624"/>
      <c r="DF14" s="624"/>
      <c r="DG14" s="624"/>
      <c r="DH14" s="624"/>
      <c r="DI14" s="624"/>
      <c r="DJ14" s="624"/>
      <c r="DK14" s="624"/>
      <c r="DL14" s="624"/>
      <c r="DM14" s="624"/>
      <c r="DN14" s="624"/>
      <c r="DO14" s="624"/>
      <c r="DP14" s="625"/>
      <c r="DQ14" s="632">
        <v>244282</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141</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141</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38346</v>
      </c>
      <c r="BH15" s="624"/>
      <c r="BI15" s="624"/>
      <c r="BJ15" s="624"/>
      <c r="BK15" s="624"/>
      <c r="BL15" s="624"/>
      <c r="BM15" s="624"/>
      <c r="BN15" s="625"/>
      <c r="BO15" s="626">
        <v>5.7</v>
      </c>
      <c r="BP15" s="626"/>
      <c r="BQ15" s="626"/>
      <c r="BR15" s="626"/>
      <c r="BS15" s="627" t="s">
        <v>232</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804809</v>
      </c>
      <c r="CS15" s="624"/>
      <c r="CT15" s="624"/>
      <c r="CU15" s="624"/>
      <c r="CV15" s="624"/>
      <c r="CW15" s="624"/>
      <c r="CX15" s="624"/>
      <c r="CY15" s="625"/>
      <c r="CZ15" s="626">
        <v>9.3000000000000007</v>
      </c>
      <c r="DA15" s="626"/>
      <c r="DB15" s="626"/>
      <c r="DC15" s="626"/>
      <c r="DD15" s="632">
        <v>121831</v>
      </c>
      <c r="DE15" s="624"/>
      <c r="DF15" s="624"/>
      <c r="DG15" s="624"/>
      <c r="DH15" s="624"/>
      <c r="DI15" s="624"/>
      <c r="DJ15" s="624"/>
      <c r="DK15" s="624"/>
      <c r="DL15" s="624"/>
      <c r="DM15" s="624"/>
      <c r="DN15" s="624"/>
      <c r="DO15" s="624"/>
      <c r="DP15" s="625"/>
      <c r="DQ15" s="632">
        <v>643574</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4921</v>
      </c>
      <c r="S16" s="624"/>
      <c r="T16" s="624"/>
      <c r="U16" s="624"/>
      <c r="V16" s="624"/>
      <c r="W16" s="624"/>
      <c r="X16" s="624"/>
      <c r="Y16" s="625"/>
      <c r="Z16" s="626">
        <v>0.1</v>
      </c>
      <c r="AA16" s="626"/>
      <c r="AB16" s="626"/>
      <c r="AC16" s="626"/>
      <c r="AD16" s="627">
        <v>4921</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v>91</v>
      </c>
      <c r="BH16" s="624"/>
      <c r="BI16" s="624"/>
      <c r="BJ16" s="624"/>
      <c r="BK16" s="624"/>
      <c r="BL16" s="624"/>
      <c r="BM16" s="624"/>
      <c r="BN16" s="625"/>
      <c r="BO16" s="626">
        <v>0</v>
      </c>
      <c r="BP16" s="626"/>
      <c r="BQ16" s="626"/>
      <c r="BR16" s="626"/>
      <c r="BS16" s="627" t="s">
        <v>232</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46967</v>
      </c>
      <c r="CS16" s="624"/>
      <c r="CT16" s="624"/>
      <c r="CU16" s="624"/>
      <c r="CV16" s="624"/>
      <c r="CW16" s="624"/>
      <c r="CX16" s="624"/>
      <c r="CY16" s="625"/>
      <c r="CZ16" s="626">
        <v>0.5</v>
      </c>
      <c r="DA16" s="626"/>
      <c r="DB16" s="626"/>
      <c r="DC16" s="626"/>
      <c r="DD16" s="632" t="s">
        <v>132</v>
      </c>
      <c r="DE16" s="624"/>
      <c r="DF16" s="624"/>
      <c r="DG16" s="624"/>
      <c r="DH16" s="624"/>
      <c r="DI16" s="624"/>
      <c r="DJ16" s="624"/>
      <c r="DK16" s="624"/>
      <c r="DL16" s="624"/>
      <c r="DM16" s="624"/>
      <c r="DN16" s="624"/>
      <c r="DO16" s="624"/>
      <c r="DP16" s="625"/>
      <c r="DQ16" s="632">
        <v>3135</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9529</v>
      </c>
      <c r="S17" s="624"/>
      <c r="T17" s="624"/>
      <c r="U17" s="624"/>
      <c r="V17" s="624"/>
      <c r="W17" s="624"/>
      <c r="X17" s="624"/>
      <c r="Y17" s="625"/>
      <c r="Z17" s="626">
        <v>0.1</v>
      </c>
      <c r="AA17" s="626"/>
      <c r="AB17" s="626"/>
      <c r="AC17" s="626"/>
      <c r="AD17" s="627">
        <v>9529</v>
      </c>
      <c r="AE17" s="627"/>
      <c r="AF17" s="627"/>
      <c r="AG17" s="627"/>
      <c r="AH17" s="627"/>
      <c r="AI17" s="627"/>
      <c r="AJ17" s="627"/>
      <c r="AK17" s="627"/>
      <c r="AL17" s="628">
        <v>0.2</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141</v>
      </c>
      <c r="BP17" s="626"/>
      <c r="BQ17" s="626"/>
      <c r="BR17" s="626"/>
      <c r="BS17" s="627" t="s">
        <v>141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673583</v>
      </c>
      <c r="CS17" s="624"/>
      <c r="CT17" s="624"/>
      <c r="CU17" s="624"/>
      <c r="CV17" s="624"/>
      <c r="CW17" s="624"/>
      <c r="CX17" s="624"/>
      <c r="CY17" s="625"/>
      <c r="CZ17" s="626">
        <v>7.8</v>
      </c>
      <c r="DA17" s="626"/>
      <c r="DB17" s="626"/>
      <c r="DC17" s="626"/>
      <c r="DD17" s="632" t="s">
        <v>132</v>
      </c>
      <c r="DE17" s="624"/>
      <c r="DF17" s="624"/>
      <c r="DG17" s="624"/>
      <c r="DH17" s="624"/>
      <c r="DI17" s="624"/>
      <c r="DJ17" s="624"/>
      <c r="DK17" s="624"/>
      <c r="DL17" s="624"/>
      <c r="DM17" s="624"/>
      <c r="DN17" s="624"/>
      <c r="DO17" s="624"/>
      <c r="DP17" s="625"/>
      <c r="DQ17" s="632">
        <v>673583</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1487</v>
      </c>
      <c r="S18" s="624"/>
      <c r="T18" s="624"/>
      <c r="U18" s="624"/>
      <c r="V18" s="624"/>
      <c r="W18" s="624"/>
      <c r="X18" s="624"/>
      <c r="Y18" s="625"/>
      <c r="Z18" s="626">
        <v>0</v>
      </c>
      <c r="AA18" s="626"/>
      <c r="AB18" s="626"/>
      <c r="AC18" s="626"/>
      <c r="AD18" s="627">
        <v>1487</v>
      </c>
      <c r="AE18" s="627"/>
      <c r="AF18" s="627"/>
      <c r="AG18" s="627"/>
      <c r="AH18" s="627"/>
      <c r="AI18" s="627"/>
      <c r="AJ18" s="627"/>
      <c r="AK18" s="627"/>
      <c r="AL18" s="628">
        <v>0</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141</v>
      </c>
      <c r="BH18" s="624"/>
      <c r="BI18" s="624"/>
      <c r="BJ18" s="624"/>
      <c r="BK18" s="624"/>
      <c r="BL18" s="624"/>
      <c r="BM18" s="624"/>
      <c r="BN18" s="625"/>
      <c r="BO18" s="626" t="s">
        <v>141</v>
      </c>
      <c r="BP18" s="626"/>
      <c r="BQ18" s="626"/>
      <c r="BR18" s="626"/>
      <c r="BS18" s="627" t="s">
        <v>232</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141</v>
      </c>
      <c r="DA18" s="626"/>
      <c r="DB18" s="626"/>
      <c r="DC18" s="626"/>
      <c r="DD18" s="632" t="s">
        <v>232</v>
      </c>
      <c r="DE18" s="624"/>
      <c r="DF18" s="624"/>
      <c r="DG18" s="624"/>
      <c r="DH18" s="624"/>
      <c r="DI18" s="624"/>
      <c r="DJ18" s="624"/>
      <c r="DK18" s="624"/>
      <c r="DL18" s="624"/>
      <c r="DM18" s="624"/>
      <c r="DN18" s="624"/>
      <c r="DO18" s="624"/>
      <c r="DP18" s="625"/>
      <c r="DQ18" s="632" t="s">
        <v>141</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1336</v>
      </c>
      <c r="S19" s="624"/>
      <c r="T19" s="624"/>
      <c r="U19" s="624"/>
      <c r="V19" s="624"/>
      <c r="W19" s="624"/>
      <c r="X19" s="624"/>
      <c r="Y19" s="625"/>
      <c r="Z19" s="626">
        <v>0</v>
      </c>
      <c r="AA19" s="626"/>
      <c r="AB19" s="626"/>
      <c r="AC19" s="626"/>
      <c r="AD19" s="627">
        <v>1336</v>
      </c>
      <c r="AE19" s="627"/>
      <c r="AF19" s="627"/>
      <c r="AG19" s="627"/>
      <c r="AH19" s="627"/>
      <c r="AI19" s="627"/>
      <c r="AJ19" s="627"/>
      <c r="AK19" s="627"/>
      <c r="AL19" s="628">
        <v>0</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t="s">
        <v>132</v>
      </c>
      <c r="BH19" s="624"/>
      <c r="BI19" s="624"/>
      <c r="BJ19" s="624"/>
      <c r="BK19" s="624"/>
      <c r="BL19" s="624"/>
      <c r="BM19" s="624"/>
      <c r="BN19" s="625"/>
      <c r="BO19" s="626" t="s">
        <v>141</v>
      </c>
      <c r="BP19" s="626"/>
      <c r="BQ19" s="626"/>
      <c r="BR19" s="626"/>
      <c r="BS19" s="627" t="s">
        <v>141</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141</v>
      </c>
      <c r="CS19" s="624"/>
      <c r="CT19" s="624"/>
      <c r="CU19" s="624"/>
      <c r="CV19" s="624"/>
      <c r="CW19" s="624"/>
      <c r="CX19" s="624"/>
      <c r="CY19" s="625"/>
      <c r="CZ19" s="626" t="s">
        <v>141</v>
      </c>
      <c r="DA19" s="626"/>
      <c r="DB19" s="626"/>
      <c r="DC19" s="626"/>
      <c r="DD19" s="632" t="s">
        <v>141</v>
      </c>
      <c r="DE19" s="624"/>
      <c r="DF19" s="624"/>
      <c r="DG19" s="624"/>
      <c r="DH19" s="624"/>
      <c r="DI19" s="624"/>
      <c r="DJ19" s="624"/>
      <c r="DK19" s="624"/>
      <c r="DL19" s="624"/>
      <c r="DM19" s="624"/>
      <c r="DN19" s="624"/>
      <c r="DO19" s="624"/>
      <c r="DP19" s="625"/>
      <c r="DQ19" s="632" t="s">
        <v>141</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151</v>
      </c>
      <c r="S20" s="624"/>
      <c r="T20" s="624"/>
      <c r="U20" s="624"/>
      <c r="V20" s="624"/>
      <c r="W20" s="624"/>
      <c r="X20" s="624"/>
      <c r="Y20" s="625"/>
      <c r="Z20" s="626">
        <v>0</v>
      </c>
      <c r="AA20" s="626"/>
      <c r="AB20" s="626"/>
      <c r="AC20" s="626"/>
      <c r="AD20" s="627">
        <v>151</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t="s">
        <v>141</v>
      </c>
      <c r="BH20" s="624"/>
      <c r="BI20" s="624"/>
      <c r="BJ20" s="624"/>
      <c r="BK20" s="624"/>
      <c r="BL20" s="624"/>
      <c r="BM20" s="624"/>
      <c r="BN20" s="625"/>
      <c r="BO20" s="626" t="s">
        <v>132</v>
      </c>
      <c r="BP20" s="626"/>
      <c r="BQ20" s="626"/>
      <c r="BR20" s="626"/>
      <c r="BS20" s="627" t="s">
        <v>141</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8664485</v>
      </c>
      <c r="CS20" s="624"/>
      <c r="CT20" s="624"/>
      <c r="CU20" s="624"/>
      <c r="CV20" s="624"/>
      <c r="CW20" s="624"/>
      <c r="CX20" s="624"/>
      <c r="CY20" s="625"/>
      <c r="CZ20" s="626">
        <v>100</v>
      </c>
      <c r="DA20" s="626"/>
      <c r="DB20" s="626"/>
      <c r="DC20" s="626"/>
      <c r="DD20" s="632">
        <v>1520329</v>
      </c>
      <c r="DE20" s="624"/>
      <c r="DF20" s="624"/>
      <c r="DG20" s="624"/>
      <c r="DH20" s="624"/>
      <c r="DI20" s="624"/>
      <c r="DJ20" s="624"/>
      <c r="DK20" s="624"/>
      <c r="DL20" s="624"/>
      <c r="DM20" s="624"/>
      <c r="DN20" s="624"/>
      <c r="DO20" s="624"/>
      <c r="DP20" s="625"/>
      <c r="DQ20" s="632">
        <v>5049594</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3616462</v>
      </c>
      <c r="S21" s="624"/>
      <c r="T21" s="624"/>
      <c r="U21" s="624"/>
      <c r="V21" s="624"/>
      <c r="W21" s="624"/>
      <c r="X21" s="624"/>
      <c r="Y21" s="625"/>
      <c r="Z21" s="626">
        <v>39.6</v>
      </c>
      <c r="AA21" s="626"/>
      <c r="AB21" s="626"/>
      <c r="AC21" s="626"/>
      <c r="AD21" s="627">
        <v>3197608</v>
      </c>
      <c r="AE21" s="627"/>
      <c r="AF21" s="627"/>
      <c r="AG21" s="627"/>
      <c r="AH21" s="627"/>
      <c r="AI21" s="627"/>
      <c r="AJ21" s="627"/>
      <c r="AK21" s="627"/>
      <c r="AL21" s="628">
        <v>77.2</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t="s">
        <v>132</v>
      </c>
      <c r="BH21" s="624"/>
      <c r="BI21" s="624"/>
      <c r="BJ21" s="624"/>
      <c r="BK21" s="624"/>
      <c r="BL21" s="624"/>
      <c r="BM21" s="624"/>
      <c r="BN21" s="625"/>
      <c r="BO21" s="626" t="s">
        <v>232</v>
      </c>
      <c r="BP21" s="626"/>
      <c r="BQ21" s="626"/>
      <c r="BR21" s="626"/>
      <c r="BS21" s="627" t="s">
        <v>232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3197608</v>
      </c>
      <c r="S22" s="624"/>
      <c r="T22" s="624"/>
      <c r="U22" s="624"/>
      <c r="V22" s="624"/>
      <c r="W22" s="624"/>
      <c r="X22" s="624"/>
      <c r="Y22" s="625"/>
      <c r="Z22" s="626">
        <v>35</v>
      </c>
      <c r="AA22" s="626"/>
      <c r="AB22" s="626"/>
      <c r="AC22" s="626"/>
      <c r="AD22" s="627">
        <v>3197608</v>
      </c>
      <c r="AE22" s="627"/>
      <c r="AF22" s="627"/>
      <c r="AG22" s="627"/>
      <c r="AH22" s="627"/>
      <c r="AI22" s="627"/>
      <c r="AJ22" s="627"/>
      <c r="AK22" s="627"/>
      <c r="AL22" s="628">
        <v>77.2</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232</v>
      </c>
      <c r="BP22" s="626"/>
      <c r="BQ22" s="626"/>
      <c r="BR22" s="626"/>
      <c r="BS22" s="627" t="s">
        <v>132</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418854</v>
      </c>
      <c r="S23" s="624"/>
      <c r="T23" s="624"/>
      <c r="U23" s="624"/>
      <c r="V23" s="624"/>
      <c r="W23" s="624"/>
      <c r="X23" s="624"/>
      <c r="Y23" s="625"/>
      <c r="Z23" s="626">
        <v>4.5999999999999996</v>
      </c>
      <c r="AA23" s="626"/>
      <c r="AB23" s="626"/>
      <c r="AC23" s="626"/>
      <c r="AD23" s="627" t="s">
        <v>141</v>
      </c>
      <c r="AE23" s="627"/>
      <c r="AF23" s="627"/>
      <c r="AG23" s="627"/>
      <c r="AH23" s="627"/>
      <c r="AI23" s="627"/>
      <c r="AJ23" s="627"/>
      <c r="AK23" s="627"/>
      <c r="AL23" s="628" t="s">
        <v>232</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132</v>
      </c>
      <c r="BH23" s="624"/>
      <c r="BI23" s="624"/>
      <c r="BJ23" s="624"/>
      <c r="BK23" s="624"/>
      <c r="BL23" s="624"/>
      <c r="BM23" s="624"/>
      <c r="BN23" s="625"/>
      <c r="BO23" s="626" t="s">
        <v>141</v>
      </c>
      <c r="BP23" s="626"/>
      <c r="BQ23" s="626"/>
      <c r="BR23" s="626"/>
      <c r="BS23" s="627" t="s">
        <v>141</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141</v>
      </c>
      <c r="AE24" s="627"/>
      <c r="AF24" s="627"/>
      <c r="AG24" s="627"/>
      <c r="AH24" s="627"/>
      <c r="AI24" s="627"/>
      <c r="AJ24" s="627"/>
      <c r="AK24" s="627"/>
      <c r="AL24" s="628" t="s">
        <v>141</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141</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3261387</v>
      </c>
      <c r="CS24" s="613"/>
      <c r="CT24" s="613"/>
      <c r="CU24" s="613"/>
      <c r="CV24" s="613"/>
      <c r="CW24" s="613"/>
      <c r="CX24" s="613"/>
      <c r="CY24" s="614"/>
      <c r="CZ24" s="617">
        <v>37.6</v>
      </c>
      <c r="DA24" s="618"/>
      <c r="DB24" s="618"/>
      <c r="DC24" s="634"/>
      <c r="DD24" s="653">
        <v>2391703</v>
      </c>
      <c r="DE24" s="613"/>
      <c r="DF24" s="613"/>
      <c r="DG24" s="613"/>
      <c r="DH24" s="613"/>
      <c r="DI24" s="613"/>
      <c r="DJ24" s="613"/>
      <c r="DK24" s="614"/>
      <c r="DL24" s="653">
        <v>2350576</v>
      </c>
      <c r="DM24" s="613"/>
      <c r="DN24" s="613"/>
      <c r="DO24" s="613"/>
      <c r="DP24" s="613"/>
      <c r="DQ24" s="613"/>
      <c r="DR24" s="613"/>
      <c r="DS24" s="613"/>
      <c r="DT24" s="613"/>
      <c r="DU24" s="613"/>
      <c r="DV24" s="614"/>
      <c r="DW24" s="617">
        <v>56.3</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4537365</v>
      </c>
      <c r="S25" s="624"/>
      <c r="T25" s="624"/>
      <c r="U25" s="624"/>
      <c r="V25" s="624"/>
      <c r="W25" s="624"/>
      <c r="X25" s="624"/>
      <c r="Y25" s="625"/>
      <c r="Z25" s="626">
        <v>49.7</v>
      </c>
      <c r="AA25" s="626"/>
      <c r="AB25" s="626"/>
      <c r="AC25" s="626"/>
      <c r="AD25" s="627">
        <v>4118511</v>
      </c>
      <c r="AE25" s="627"/>
      <c r="AF25" s="627"/>
      <c r="AG25" s="627"/>
      <c r="AH25" s="627"/>
      <c r="AI25" s="627"/>
      <c r="AJ25" s="627"/>
      <c r="AK25" s="627"/>
      <c r="AL25" s="628">
        <v>99.5</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141</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1736563</v>
      </c>
      <c r="CS25" s="654"/>
      <c r="CT25" s="654"/>
      <c r="CU25" s="654"/>
      <c r="CV25" s="654"/>
      <c r="CW25" s="654"/>
      <c r="CX25" s="654"/>
      <c r="CY25" s="655"/>
      <c r="CZ25" s="628">
        <v>20</v>
      </c>
      <c r="DA25" s="656"/>
      <c r="DB25" s="656"/>
      <c r="DC25" s="658"/>
      <c r="DD25" s="632">
        <v>1484268</v>
      </c>
      <c r="DE25" s="654"/>
      <c r="DF25" s="654"/>
      <c r="DG25" s="654"/>
      <c r="DH25" s="654"/>
      <c r="DI25" s="654"/>
      <c r="DJ25" s="654"/>
      <c r="DK25" s="655"/>
      <c r="DL25" s="632">
        <v>1469735</v>
      </c>
      <c r="DM25" s="654"/>
      <c r="DN25" s="654"/>
      <c r="DO25" s="654"/>
      <c r="DP25" s="654"/>
      <c r="DQ25" s="654"/>
      <c r="DR25" s="654"/>
      <c r="DS25" s="654"/>
      <c r="DT25" s="654"/>
      <c r="DU25" s="654"/>
      <c r="DV25" s="655"/>
      <c r="DW25" s="628">
        <v>35.200000000000003</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867</v>
      </c>
      <c r="S26" s="624"/>
      <c r="T26" s="624"/>
      <c r="U26" s="624"/>
      <c r="V26" s="624"/>
      <c r="W26" s="624"/>
      <c r="X26" s="624"/>
      <c r="Y26" s="625"/>
      <c r="Z26" s="626">
        <v>0</v>
      </c>
      <c r="AA26" s="626"/>
      <c r="AB26" s="626"/>
      <c r="AC26" s="626"/>
      <c r="AD26" s="627">
        <v>867</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141</v>
      </c>
      <c r="BH26" s="624"/>
      <c r="BI26" s="624"/>
      <c r="BJ26" s="624"/>
      <c r="BK26" s="624"/>
      <c r="BL26" s="624"/>
      <c r="BM26" s="624"/>
      <c r="BN26" s="625"/>
      <c r="BO26" s="626" t="s">
        <v>141</v>
      </c>
      <c r="BP26" s="626"/>
      <c r="BQ26" s="626"/>
      <c r="BR26" s="626"/>
      <c r="BS26" s="627" t="s">
        <v>141</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899126</v>
      </c>
      <c r="CS26" s="624"/>
      <c r="CT26" s="624"/>
      <c r="CU26" s="624"/>
      <c r="CV26" s="624"/>
      <c r="CW26" s="624"/>
      <c r="CX26" s="624"/>
      <c r="CY26" s="625"/>
      <c r="CZ26" s="628">
        <v>10.4</v>
      </c>
      <c r="DA26" s="656"/>
      <c r="DB26" s="656"/>
      <c r="DC26" s="658"/>
      <c r="DD26" s="632">
        <v>833624</v>
      </c>
      <c r="DE26" s="624"/>
      <c r="DF26" s="624"/>
      <c r="DG26" s="624"/>
      <c r="DH26" s="624"/>
      <c r="DI26" s="624"/>
      <c r="DJ26" s="624"/>
      <c r="DK26" s="625"/>
      <c r="DL26" s="632" t="s">
        <v>141</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27848</v>
      </c>
      <c r="S27" s="624"/>
      <c r="T27" s="624"/>
      <c r="U27" s="624"/>
      <c r="V27" s="624"/>
      <c r="W27" s="624"/>
      <c r="X27" s="624"/>
      <c r="Y27" s="625"/>
      <c r="Z27" s="626">
        <v>0.3</v>
      </c>
      <c r="AA27" s="626"/>
      <c r="AB27" s="626"/>
      <c r="AC27" s="626"/>
      <c r="AD27" s="627" t="s">
        <v>132</v>
      </c>
      <c r="AE27" s="627"/>
      <c r="AF27" s="627"/>
      <c r="AG27" s="627"/>
      <c r="AH27" s="627"/>
      <c r="AI27" s="627"/>
      <c r="AJ27" s="627"/>
      <c r="AK27" s="627"/>
      <c r="AL27" s="628" t="s">
        <v>132</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676215</v>
      </c>
      <c r="BH27" s="624"/>
      <c r="BI27" s="624"/>
      <c r="BJ27" s="624"/>
      <c r="BK27" s="624"/>
      <c r="BL27" s="624"/>
      <c r="BM27" s="624"/>
      <c r="BN27" s="625"/>
      <c r="BO27" s="626">
        <v>100</v>
      </c>
      <c r="BP27" s="626"/>
      <c r="BQ27" s="626"/>
      <c r="BR27" s="626"/>
      <c r="BS27" s="627" t="s">
        <v>141</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851241</v>
      </c>
      <c r="CS27" s="654"/>
      <c r="CT27" s="654"/>
      <c r="CU27" s="654"/>
      <c r="CV27" s="654"/>
      <c r="CW27" s="654"/>
      <c r="CX27" s="654"/>
      <c r="CY27" s="655"/>
      <c r="CZ27" s="628">
        <v>9.8000000000000007</v>
      </c>
      <c r="DA27" s="656"/>
      <c r="DB27" s="656"/>
      <c r="DC27" s="658"/>
      <c r="DD27" s="632">
        <v>233852</v>
      </c>
      <c r="DE27" s="654"/>
      <c r="DF27" s="654"/>
      <c r="DG27" s="654"/>
      <c r="DH27" s="654"/>
      <c r="DI27" s="654"/>
      <c r="DJ27" s="654"/>
      <c r="DK27" s="655"/>
      <c r="DL27" s="632">
        <v>207258</v>
      </c>
      <c r="DM27" s="654"/>
      <c r="DN27" s="654"/>
      <c r="DO27" s="654"/>
      <c r="DP27" s="654"/>
      <c r="DQ27" s="654"/>
      <c r="DR27" s="654"/>
      <c r="DS27" s="654"/>
      <c r="DT27" s="654"/>
      <c r="DU27" s="654"/>
      <c r="DV27" s="655"/>
      <c r="DW27" s="628">
        <v>5</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70323</v>
      </c>
      <c r="S28" s="624"/>
      <c r="T28" s="624"/>
      <c r="U28" s="624"/>
      <c r="V28" s="624"/>
      <c r="W28" s="624"/>
      <c r="X28" s="624"/>
      <c r="Y28" s="625"/>
      <c r="Z28" s="626">
        <v>0.8</v>
      </c>
      <c r="AA28" s="626"/>
      <c r="AB28" s="626"/>
      <c r="AC28" s="626"/>
      <c r="AD28" s="627" t="s">
        <v>132</v>
      </c>
      <c r="AE28" s="627"/>
      <c r="AF28" s="627"/>
      <c r="AG28" s="627"/>
      <c r="AH28" s="627"/>
      <c r="AI28" s="627"/>
      <c r="AJ28" s="627"/>
      <c r="AK28" s="627"/>
      <c r="AL28" s="628" t="s">
        <v>141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673583</v>
      </c>
      <c r="CS28" s="624"/>
      <c r="CT28" s="624"/>
      <c r="CU28" s="624"/>
      <c r="CV28" s="624"/>
      <c r="CW28" s="624"/>
      <c r="CX28" s="624"/>
      <c r="CY28" s="625"/>
      <c r="CZ28" s="628">
        <v>7.8</v>
      </c>
      <c r="DA28" s="656"/>
      <c r="DB28" s="656"/>
      <c r="DC28" s="658"/>
      <c r="DD28" s="632">
        <v>673583</v>
      </c>
      <c r="DE28" s="624"/>
      <c r="DF28" s="624"/>
      <c r="DG28" s="624"/>
      <c r="DH28" s="624"/>
      <c r="DI28" s="624"/>
      <c r="DJ28" s="624"/>
      <c r="DK28" s="625"/>
      <c r="DL28" s="632">
        <v>673583</v>
      </c>
      <c r="DM28" s="624"/>
      <c r="DN28" s="624"/>
      <c r="DO28" s="624"/>
      <c r="DP28" s="624"/>
      <c r="DQ28" s="624"/>
      <c r="DR28" s="624"/>
      <c r="DS28" s="624"/>
      <c r="DT28" s="624"/>
      <c r="DU28" s="624"/>
      <c r="DV28" s="625"/>
      <c r="DW28" s="628">
        <v>16.100000000000001</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9466</v>
      </c>
      <c r="S29" s="624"/>
      <c r="T29" s="624"/>
      <c r="U29" s="624"/>
      <c r="V29" s="624"/>
      <c r="W29" s="624"/>
      <c r="X29" s="624"/>
      <c r="Y29" s="625"/>
      <c r="Z29" s="626">
        <v>0.1</v>
      </c>
      <c r="AA29" s="626"/>
      <c r="AB29" s="626"/>
      <c r="AC29" s="626"/>
      <c r="AD29" s="627" t="s">
        <v>132</v>
      </c>
      <c r="AE29" s="627"/>
      <c r="AF29" s="627"/>
      <c r="AG29" s="627"/>
      <c r="AH29" s="627"/>
      <c r="AI29" s="627"/>
      <c r="AJ29" s="627"/>
      <c r="AK29" s="627"/>
      <c r="AL29" s="628" t="s">
        <v>141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673583</v>
      </c>
      <c r="CS29" s="654"/>
      <c r="CT29" s="654"/>
      <c r="CU29" s="654"/>
      <c r="CV29" s="654"/>
      <c r="CW29" s="654"/>
      <c r="CX29" s="654"/>
      <c r="CY29" s="655"/>
      <c r="CZ29" s="628">
        <v>7.8</v>
      </c>
      <c r="DA29" s="656"/>
      <c r="DB29" s="656"/>
      <c r="DC29" s="658"/>
      <c r="DD29" s="632">
        <v>673583</v>
      </c>
      <c r="DE29" s="654"/>
      <c r="DF29" s="654"/>
      <c r="DG29" s="654"/>
      <c r="DH29" s="654"/>
      <c r="DI29" s="654"/>
      <c r="DJ29" s="654"/>
      <c r="DK29" s="655"/>
      <c r="DL29" s="632">
        <v>673583</v>
      </c>
      <c r="DM29" s="654"/>
      <c r="DN29" s="654"/>
      <c r="DO29" s="654"/>
      <c r="DP29" s="654"/>
      <c r="DQ29" s="654"/>
      <c r="DR29" s="654"/>
      <c r="DS29" s="654"/>
      <c r="DT29" s="654"/>
      <c r="DU29" s="654"/>
      <c r="DV29" s="655"/>
      <c r="DW29" s="628">
        <v>16.100000000000001</v>
      </c>
      <c r="DX29" s="656"/>
      <c r="DY29" s="656"/>
      <c r="DZ29" s="656"/>
      <c r="EA29" s="656"/>
      <c r="EB29" s="656"/>
      <c r="EC29" s="657"/>
    </row>
    <row r="30" spans="2:133" ht="11.25" customHeight="1" x14ac:dyDescent="0.2">
      <c r="B30" s="620" t="s">
        <v>310</v>
      </c>
      <c r="C30" s="621"/>
      <c r="D30" s="621"/>
      <c r="E30" s="621"/>
      <c r="F30" s="621"/>
      <c r="G30" s="621"/>
      <c r="H30" s="621"/>
      <c r="I30" s="621"/>
      <c r="J30" s="621"/>
      <c r="K30" s="621"/>
      <c r="L30" s="621"/>
      <c r="M30" s="621"/>
      <c r="N30" s="621"/>
      <c r="O30" s="621"/>
      <c r="P30" s="621"/>
      <c r="Q30" s="622"/>
      <c r="R30" s="623">
        <v>1488200</v>
      </c>
      <c r="S30" s="624"/>
      <c r="T30" s="624"/>
      <c r="U30" s="624"/>
      <c r="V30" s="624"/>
      <c r="W30" s="624"/>
      <c r="X30" s="624"/>
      <c r="Y30" s="625"/>
      <c r="Z30" s="626">
        <v>16.3</v>
      </c>
      <c r="AA30" s="626"/>
      <c r="AB30" s="626"/>
      <c r="AC30" s="626"/>
      <c r="AD30" s="627" t="s">
        <v>141</v>
      </c>
      <c r="AE30" s="627"/>
      <c r="AF30" s="627"/>
      <c r="AG30" s="627"/>
      <c r="AH30" s="627"/>
      <c r="AI30" s="627"/>
      <c r="AJ30" s="627"/>
      <c r="AK30" s="627"/>
      <c r="AL30" s="628" t="s">
        <v>232</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646479</v>
      </c>
      <c r="CS30" s="624"/>
      <c r="CT30" s="624"/>
      <c r="CU30" s="624"/>
      <c r="CV30" s="624"/>
      <c r="CW30" s="624"/>
      <c r="CX30" s="624"/>
      <c r="CY30" s="625"/>
      <c r="CZ30" s="628">
        <v>7.5</v>
      </c>
      <c r="DA30" s="656"/>
      <c r="DB30" s="656"/>
      <c r="DC30" s="658"/>
      <c r="DD30" s="632">
        <v>646479</v>
      </c>
      <c r="DE30" s="624"/>
      <c r="DF30" s="624"/>
      <c r="DG30" s="624"/>
      <c r="DH30" s="624"/>
      <c r="DI30" s="624"/>
      <c r="DJ30" s="624"/>
      <c r="DK30" s="625"/>
      <c r="DL30" s="632">
        <v>646479</v>
      </c>
      <c r="DM30" s="624"/>
      <c r="DN30" s="624"/>
      <c r="DO30" s="624"/>
      <c r="DP30" s="624"/>
      <c r="DQ30" s="624"/>
      <c r="DR30" s="624"/>
      <c r="DS30" s="624"/>
      <c r="DT30" s="624"/>
      <c r="DU30" s="624"/>
      <c r="DV30" s="625"/>
      <c r="DW30" s="628">
        <v>15.5</v>
      </c>
      <c r="DX30" s="656"/>
      <c r="DY30" s="656"/>
      <c r="DZ30" s="656"/>
      <c r="EA30" s="656"/>
      <c r="EB30" s="656"/>
      <c r="EC30" s="657"/>
    </row>
    <row r="31" spans="2:133" ht="11.25" customHeight="1" x14ac:dyDescent="0.2">
      <c r="B31" s="636" t="s">
        <v>314</v>
      </c>
      <c r="C31" s="637"/>
      <c r="D31" s="637"/>
      <c r="E31" s="637"/>
      <c r="F31" s="637"/>
      <c r="G31" s="637"/>
      <c r="H31" s="637"/>
      <c r="I31" s="637"/>
      <c r="J31" s="637"/>
      <c r="K31" s="637"/>
      <c r="L31" s="637"/>
      <c r="M31" s="637"/>
      <c r="N31" s="637"/>
      <c r="O31" s="637"/>
      <c r="P31" s="637"/>
      <c r="Q31" s="638"/>
      <c r="R31" s="623">
        <v>21099</v>
      </c>
      <c r="S31" s="624"/>
      <c r="T31" s="624"/>
      <c r="U31" s="624"/>
      <c r="V31" s="624"/>
      <c r="W31" s="624"/>
      <c r="X31" s="624"/>
      <c r="Y31" s="625"/>
      <c r="Z31" s="626">
        <v>0.2</v>
      </c>
      <c r="AA31" s="626"/>
      <c r="AB31" s="626"/>
      <c r="AC31" s="626"/>
      <c r="AD31" s="627">
        <v>21099</v>
      </c>
      <c r="AE31" s="627"/>
      <c r="AF31" s="627"/>
      <c r="AG31" s="627"/>
      <c r="AH31" s="627"/>
      <c r="AI31" s="627"/>
      <c r="AJ31" s="627"/>
      <c r="AK31" s="627"/>
      <c r="AL31" s="628">
        <v>0.5</v>
      </c>
      <c r="AM31" s="629"/>
      <c r="AN31" s="629"/>
      <c r="AO31" s="630"/>
      <c r="AP31" s="667" t="s">
        <v>315</v>
      </c>
      <c r="AQ31" s="668"/>
      <c r="AR31" s="668"/>
      <c r="AS31" s="668"/>
      <c r="AT31" s="673" t="s">
        <v>316</v>
      </c>
      <c r="AU31" s="218"/>
      <c r="AV31" s="218"/>
      <c r="AW31" s="218"/>
      <c r="AX31" s="609" t="s">
        <v>190</v>
      </c>
      <c r="AY31" s="610"/>
      <c r="AZ31" s="610"/>
      <c r="BA31" s="610"/>
      <c r="BB31" s="610"/>
      <c r="BC31" s="610"/>
      <c r="BD31" s="610"/>
      <c r="BE31" s="610"/>
      <c r="BF31" s="611"/>
      <c r="BG31" s="676">
        <v>98.4</v>
      </c>
      <c r="BH31" s="677"/>
      <c r="BI31" s="677"/>
      <c r="BJ31" s="677"/>
      <c r="BK31" s="677"/>
      <c r="BL31" s="677"/>
      <c r="BM31" s="618">
        <v>97.1</v>
      </c>
      <c r="BN31" s="677"/>
      <c r="BO31" s="677"/>
      <c r="BP31" s="677"/>
      <c r="BQ31" s="678"/>
      <c r="BR31" s="676">
        <v>98.8</v>
      </c>
      <c r="BS31" s="677"/>
      <c r="BT31" s="677"/>
      <c r="BU31" s="677"/>
      <c r="BV31" s="677"/>
      <c r="BW31" s="677"/>
      <c r="BX31" s="618">
        <v>97.5</v>
      </c>
      <c r="BY31" s="677"/>
      <c r="BZ31" s="677"/>
      <c r="CA31" s="677"/>
      <c r="CB31" s="678"/>
      <c r="CD31" s="663"/>
      <c r="CE31" s="664"/>
      <c r="CF31" s="620" t="s">
        <v>317</v>
      </c>
      <c r="CG31" s="621"/>
      <c r="CH31" s="621"/>
      <c r="CI31" s="621"/>
      <c r="CJ31" s="621"/>
      <c r="CK31" s="621"/>
      <c r="CL31" s="621"/>
      <c r="CM31" s="621"/>
      <c r="CN31" s="621"/>
      <c r="CO31" s="621"/>
      <c r="CP31" s="621"/>
      <c r="CQ31" s="622"/>
      <c r="CR31" s="623">
        <v>27104</v>
      </c>
      <c r="CS31" s="654"/>
      <c r="CT31" s="654"/>
      <c r="CU31" s="654"/>
      <c r="CV31" s="654"/>
      <c r="CW31" s="654"/>
      <c r="CX31" s="654"/>
      <c r="CY31" s="655"/>
      <c r="CZ31" s="628">
        <v>0.3</v>
      </c>
      <c r="DA31" s="656"/>
      <c r="DB31" s="656"/>
      <c r="DC31" s="658"/>
      <c r="DD31" s="632">
        <v>27104</v>
      </c>
      <c r="DE31" s="654"/>
      <c r="DF31" s="654"/>
      <c r="DG31" s="654"/>
      <c r="DH31" s="654"/>
      <c r="DI31" s="654"/>
      <c r="DJ31" s="654"/>
      <c r="DK31" s="655"/>
      <c r="DL31" s="632">
        <v>27104</v>
      </c>
      <c r="DM31" s="654"/>
      <c r="DN31" s="654"/>
      <c r="DO31" s="654"/>
      <c r="DP31" s="654"/>
      <c r="DQ31" s="654"/>
      <c r="DR31" s="654"/>
      <c r="DS31" s="654"/>
      <c r="DT31" s="654"/>
      <c r="DU31" s="654"/>
      <c r="DV31" s="655"/>
      <c r="DW31" s="628">
        <v>0.6</v>
      </c>
      <c r="DX31" s="656"/>
      <c r="DY31" s="656"/>
      <c r="DZ31" s="656"/>
      <c r="EA31" s="656"/>
      <c r="EB31" s="656"/>
      <c r="EC31" s="657"/>
    </row>
    <row r="32" spans="2:133" ht="11.25" customHeight="1" x14ac:dyDescent="0.2">
      <c r="B32" s="620" t="s">
        <v>318</v>
      </c>
      <c r="C32" s="621"/>
      <c r="D32" s="621"/>
      <c r="E32" s="621"/>
      <c r="F32" s="621"/>
      <c r="G32" s="621"/>
      <c r="H32" s="621"/>
      <c r="I32" s="621"/>
      <c r="J32" s="621"/>
      <c r="K32" s="621"/>
      <c r="L32" s="621"/>
      <c r="M32" s="621"/>
      <c r="N32" s="621"/>
      <c r="O32" s="621"/>
      <c r="P32" s="621"/>
      <c r="Q32" s="622"/>
      <c r="R32" s="623">
        <v>1112060</v>
      </c>
      <c r="S32" s="624"/>
      <c r="T32" s="624"/>
      <c r="U32" s="624"/>
      <c r="V32" s="624"/>
      <c r="W32" s="624"/>
      <c r="X32" s="624"/>
      <c r="Y32" s="625"/>
      <c r="Z32" s="626">
        <v>12.2</v>
      </c>
      <c r="AA32" s="626"/>
      <c r="AB32" s="626"/>
      <c r="AC32" s="626"/>
      <c r="AD32" s="627" t="s">
        <v>141</v>
      </c>
      <c r="AE32" s="627"/>
      <c r="AF32" s="627"/>
      <c r="AG32" s="627"/>
      <c r="AH32" s="627"/>
      <c r="AI32" s="627"/>
      <c r="AJ32" s="627"/>
      <c r="AK32" s="627"/>
      <c r="AL32" s="628" t="s">
        <v>141</v>
      </c>
      <c r="AM32" s="629"/>
      <c r="AN32" s="629"/>
      <c r="AO32" s="630"/>
      <c r="AP32" s="669"/>
      <c r="AQ32" s="670"/>
      <c r="AR32" s="670"/>
      <c r="AS32" s="670"/>
      <c r="AT32" s="674"/>
      <c r="AU32" s="214" t="s">
        <v>319</v>
      </c>
      <c r="AX32" s="620" t="s">
        <v>320</v>
      </c>
      <c r="AY32" s="621"/>
      <c r="AZ32" s="621"/>
      <c r="BA32" s="621"/>
      <c r="BB32" s="621"/>
      <c r="BC32" s="621"/>
      <c r="BD32" s="621"/>
      <c r="BE32" s="621"/>
      <c r="BF32" s="622"/>
      <c r="BG32" s="679">
        <v>98.5</v>
      </c>
      <c r="BH32" s="654"/>
      <c r="BI32" s="654"/>
      <c r="BJ32" s="654"/>
      <c r="BK32" s="654"/>
      <c r="BL32" s="654"/>
      <c r="BM32" s="629">
        <v>97.4</v>
      </c>
      <c r="BN32" s="654"/>
      <c r="BO32" s="654"/>
      <c r="BP32" s="654"/>
      <c r="BQ32" s="680"/>
      <c r="BR32" s="679">
        <v>99.2</v>
      </c>
      <c r="BS32" s="654"/>
      <c r="BT32" s="654"/>
      <c r="BU32" s="654"/>
      <c r="BV32" s="654"/>
      <c r="BW32" s="654"/>
      <c r="BX32" s="629">
        <v>98.1</v>
      </c>
      <c r="BY32" s="654"/>
      <c r="BZ32" s="654"/>
      <c r="CA32" s="654"/>
      <c r="CB32" s="680"/>
      <c r="CD32" s="665"/>
      <c r="CE32" s="666"/>
      <c r="CF32" s="620" t="s">
        <v>321</v>
      </c>
      <c r="CG32" s="621"/>
      <c r="CH32" s="621"/>
      <c r="CI32" s="621"/>
      <c r="CJ32" s="621"/>
      <c r="CK32" s="621"/>
      <c r="CL32" s="621"/>
      <c r="CM32" s="621"/>
      <c r="CN32" s="621"/>
      <c r="CO32" s="621"/>
      <c r="CP32" s="621"/>
      <c r="CQ32" s="622"/>
      <c r="CR32" s="623" t="s">
        <v>232</v>
      </c>
      <c r="CS32" s="624"/>
      <c r="CT32" s="624"/>
      <c r="CU32" s="624"/>
      <c r="CV32" s="624"/>
      <c r="CW32" s="624"/>
      <c r="CX32" s="624"/>
      <c r="CY32" s="625"/>
      <c r="CZ32" s="628" t="s">
        <v>132</v>
      </c>
      <c r="DA32" s="656"/>
      <c r="DB32" s="656"/>
      <c r="DC32" s="658"/>
      <c r="DD32" s="632" t="s">
        <v>132</v>
      </c>
      <c r="DE32" s="624"/>
      <c r="DF32" s="624"/>
      <c r="DG32" s="624"/>
      <c r="DH32" s="624"/>
      <c r="DI32" s="624"/>
      <c r="DJ32" s="624"/>
      <c r="DK32" s="625"/>
      <c r="DL32" s="632" t="s">
        <v>141</v>
      </c>
      <c r="DM32" s="624"/>
      <c r="DN32" s="624"/>
      <c r="DO32" s="624"/>
      <c r="DP32" s="624"/>
      <c r="DQ32" s="624"/>
      <c r="DR32" s="624"/>
      <c r="DS32" s="624"/>
      <c r="DT32" s="624"/>
      <c r="DU32" s="624"/>
      <c r="DV32" s="625"/>
      <c r="DW32" s="628" t="s">
        <v>132</v>
      </c>
      <c r="DX32" s="656"/>
      <c r="DY32" s="656"/>
      <c r="DZ32" s="656"/>
      <c r="EA32" s="656"/>
      <c r="EB32" s="656"/>
      <c r="EC32" s="657"/>
    </row>
    <row r="33" spans="2:133" ht="11.25" customHeight="1" x14ac:dyDescent="0.2">
      <c r="B33" s="620" t="s">
        <v>322</v>
      </c>
      <c r="C33" s="621"/>
      <c r="D33" s="621"/>
      <c r="E33" s="621"/>
      <c r="F33" s="621"/>
      <c r="G33" s="621"/>
      <c r="H33" s="621"/>
      <c r="I33" s="621"/>
      <c r="J33" s="621"/>
      <c r="K33" s="621"/>
      <c r="L33" s="621"/>
      <c r="M33" s="621"/>
      <c r="N33" s="621"/>
      <c r="O33" s="621"/>
      <c r="P33" s="621"/>
      <c r="Q33" s="622"/>
      <c r="R33" s="623">
        <v>100539</v>
      </c>
      <c r="S33" s="624"/>
      <c r="T33" s="624"/>
      <c r="U33" s="624"/>
      <c r="V33" s="624"/>
      <c r="W33" s="624"/>
      <c r="X33" s="624"/>
      <c r="Y33" s="625"/>
      <c r="Z33" s="626">
        <v>1.1000000000000001</v>
      </c>
      <c r="AA33" s="626"/>
      <c r="AB33" s="626"/>
      <c r="AC33" s="626"/>
      <c r="AD33" s="627" t="s">
        <v>141</v>
      </c>
      <c r="AE33" s="627"/>
      <c r="AF33" s="627"/>
      <c r="AG33" s="627"/>
      <c r="AH33" s="627"/>
      <c r="AI33" s="627"/>
      <c r="AJ33" s="627"/>
      <c r="AK33" s="627"/>
      <c r="AL33" s="628" t="s">
        <v>132</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98.1</v>
      </c>
      <c r="BH33" s="682"/>
      <c r="BI33" s="682"/>
      <c r="BJ33" s="682"/>
      <c r="BK33" s="682"/>
      <c r="BL33" s="682"/>
      <c r="BM33" s="683">
        <v>96.2</v>
      </c>
      <c r="BN33" s="682"/>
      <c r="BO33" s="682"/>
      <c r="BP33" s="682"/>
      <c r="BQ33" s="684"/>
      <c r="BR33" s="681">
        <v>98.2</v>
      </c>
      <c r="BS33" s="682"/>
      <c r="BT33" s="682"/>
      <c r="BU33" s="682"/>
      <c r="BV33" s="682"/>
      <c r="BW33" s="682"/>
      <c r="BX33" s="683">
        <v>96.4</v>
      </c>
      <c r="BY33" s="682"/>
      <c r="BZ33" s="682"/>
      <c r="CA33" s="682"/>
      <c r="CB33" s="684"/>
      <c r="CD33" s="620" t="s">
        <v>324</v>
      </c>
      <c r="CE33" s="621"/>
      <c r="CF33" s="621"/>
      <c r="CG33" s="621"/>
      <c r="CH33" s="621"/>
      <c r="CI33" s="621"/>
      <c r="CJ33" s="621"/>
      <c r="CK33" s="621"/>
      <c r="CL33" s="621"/>
      <c r="CM33" s="621"/>
      <c r="CN33" s="621"/>
      <c r="CO33" s="621"/>
      <c r="CP33" s="621"/>
      <c r="CQ33" s="622"/>
      <c r="CR33" s="623">
        <v>3835802</v>
      </c>
      <c r="CS33" s="654"/>
      <c r="CT33" s="654"/>
      <c r="CU33" s="654"/>
      <c r="CV33" s="654"/>
      <c r="CW33" s="654"/>
      <c r="CX33" s="654"/>
      <c r="CY33" s="655"/>
      <c r="CZ33" s="628">
        <v>44.3</v>
      </c>
      <c r="DA33" s="656"/>
      <c r="DB33" s="656"/>
      <c r="DC33" s="658"/>
      <c r="DD33" s="632">
        <v>2474960</v>
      </c>
      <c r="DE33" s="654"/>
      <c r="DF33" s="654"/>
      <c r="DG33" s="654"/>
      <c r="DH33" s="654"/>
      <c r="DI33" s="654"/>
      <c r="DJ33" s="654"/>
      <c r="DK33" s="655"/>
      <c r="DL33" s="632">
        <v>1338622</v>
      </c>
      <c r="DM33" s="654"/>
      <c r="DN33" s="654"/>
      <c r="DO33" s="654"/>
      <c r="DP33" s="654"/>
      <c r="DQ33" s="654"/>
      <c r="DR33" s="654"/>
      <c r="DS33" s="654"/>
      <c r="DT33" s="654"/>
      <c r="DU33" s="654"/>
      <c r="DV33" s="655"/>
      <c r="DW33" s="628">
        <v>32.1</v>
      </c>
      <c r="DX33" s="656"/>
      <c r="DY33" s="656"/>
      <c r="DZ33" s="656"/>
      <c r="EA33" s="656"/>
      <c r="EB33" s="656"/>
      <c r="EC33" s="657"/>
    </row>
    <row r="34" spans="2:133" ht="11.25" customHeight="1" x14ac:dyDescent="0.2">
      <c r="B34" s="620" t="s">
        <v>325</v>
      </c>
      <c r="C34" s="621"/>
      <c r="D34" s="621"/>
      <c r="E34" s="621"/>
      <c r="F34" s="621"/>
      <c r="G34" s="621"/>
      <c r="H34" s="621"/>
      <c r="I34" s="621"/>
      <c r="J34" s="621"/>
      <c r="K34" s="621"/>
      <c r="L34" s="621"/>
      <c r="M34" s="621"/>
      <c r="N34" s="621"/>
      <c r="O34" s="621"/>
      <c r="P34" s="621"/>
      <c r="Q34" s="622"/>
      <c r="R34" s="623">
        <v>138483</v>
      </c>
      <c r="S34" s="624"/>
      <c r="T34" s="624"/>
      <c r="U34" s="624"/>
      <c r="V34" s="624"/>
      <c r="W34" s="624"/>
      <c r="X34" s="624"/>
      <c r="Y34" s="625"/>
      <c r="Z34" s="626">
        <v>1.5</v>
      </c>
      <c r="AA34" s="626"/>
      <c r="AB34" s="626"/>
      <c r="AC34" s="626"/>
      <c r="AD34" s="627" t="s">
        <v>141</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1566851</v>
      </c>
      <c r="CS34" s="624"/>
      <c r="CT34" s="624"/>
      <c r="CU34" s="624"/>
      <c r="CV34" s="624"/>
      <c r="CW34" s="624"/>
      <c r="CX34" s="624"/>
      <c r="CY34" s="625"/>
      <c r="CZ34" s="628">
        <v>18.100000000000001</v>
      </c>
      <c r="DA34" s="656"/>
      <c r="DB34" s="656"/>
      <c r="DC34" s="658"/>
      <c r="DD34" s="632">
        <v>934801</v>
      </c>
      <c r="DE34" s="624"/>
      <c r="DF34" s="624"/>
      <c r="DG34" s="624"/>
      <c r="DH34" s="624"/>
      <c r="DI34" s="624"/>
      <c r="DJ34" s="624"/>
      <c r="DK34" s="625"/>
      <c r="DL34" s="632">
        <v>635593</v>
      </c>
      <c r="DM34" s="624"/>
      <c r="DN34" s="624"/>
      <c r="DO34" s="624"/>
      <c r="DP34" s="624"/>
      <c r="DQ34" s="624"/>
      <c r="DR34" s="624"/>
      <c r="DS34" s="624"/>
      <c r="DT34" s="624"/>
      <c r="DU34" s="624"/>
      <c r="DV34" s="625"/>
      <c r="DW34" s="628">
        <v>15.2</v>
      </c>
      <c r="DX34" s="656"/>
      <c r="DY34" s="656"/>
      <c r="DZ34" s="656"/>
      <c r="EA34" s="656"/>
      <c r="EB34" s="656"/>
      <c r="EC34" s="657"/>
    </row>
    <row r="35" spans="2:133" ht="11.25" customHeight="1" x14ac:dyDescent="0.2">
      <c r="B35" s="620" t="s">
        <v>327</v>
      </c>
      <c r="C35" s="621"/>
      <c r="D35" s="621"/>
      <c r="E35" s="621"/>
      <c r="F35" s="621"/>
      <c r="G35" s="621"/>
      <c r="H35" s="621"/>
      <c r="I35" s="621"/>
      <c r="J35" s="621"/>
      <c r="K35" s="621"/>
      <c r="L35" s="621"/>
      <c r="M35" s="621"/>
      <c r="N35" s="621"/>
      <c r="O35" s="621"/>
      <c r="P35" s="621"/>
      <c r="Q35" s="622"/>
      <c r="R35" s="623">
        <v>416694</v>
      </c>
      <c r="S35" s="624"/>
      <c r="T35" s="624"/>
      <c r="U35" s="624"/>
      <c r="V35" s="624"/>
      <c r="W35" s="624"/>
      <c r="X35" s="624"/>
      <c r="Y35" s="625"/>
      <c r="Z35" s="626">
        <v>4.5999999999999996</v>
      </c>
      <c r="AA35" s="626"/>
      <c r="AB35" s="626"/>
      <c r="AC35" s="626"/>
      <c r="AD35" s="627" t="s">
        <v>132</v>
      </c>
      <c r="AE35" s="627"/>
      <c r="AF35" s="627"/>
      <c r="AG35" s="627"/>
      <c r="AH35" s="627"/>
      <c r="AI35" s="627"/>
      <c r="AJ35" s="627"/>
      <c r="AK35" s="627"/>
      <c r="AL35" s="628" t="s">
        <v>132</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71958</v>
      </c>
      <c r="CS35" s="654"/>
      <c r="CT35" s="654"/>
      <c r="CU35" s="654"/>
      <c r="CV35" s="654"/>
      <c r="CW35" s="654"/>
      <c r="CX35" s="654"/>
      <c r="CY35" s="655"/>
      <c r="CZ35" s="628">
        <v>0.8</v>
      </c>
      <c r="DA35" s="656"/>
      <c r="DB35" s="656"/>
      <c r="DC35" s="658"/>
      <c r="DD35" s="632">
        <v>53939</v>
      </c>
      <c r="DE35" s="654"/>
      <c r="DF35" s="654"/>
      <c r="DG35" s="654"/>
      <c r="DH35" s="654"/>
      <c r="DI35" s="654"/>
      <c r="DJ35" s="654"/>
      <c r="DK35" s="655"/>
      <c r="DL35" s="632">
        <v>2553</v>
      </c>
      <c r="DM35" s="654"/>
      <c r="DN35" s="654"/>
      <c r="DO35" s="654"/>
      <c r="DP35" s="654"/>
      <c r="DQ35" s="654"/>
      <c r="DR35" s="654"/>
      <c r="DS35" s="654"/>
      <c r="DT35" s="654"/>
      <c r="DU35" s="654"/>
      <c r="DV35" s="655"/>
      <c r="DW35" s="628">
        <v>0.1</v>
      </c>
      <c r="DX35" s="656"/>
      <c r="DY35" s="656"/>
      <c r="DZ35" s="656"/>
      <c r="EA35" s="656"/>
      <c r="EB35" s="656"/>
      <c r="EC35" s="657"/>
    </row>
    <row r="36" spans="2:133" ht="11.25" customHeight="1" x14ac:dyDescent="0.2">
      <c r="B36" s="620" t="s">
        <v>331</v>
      </c>
      <c r="C36" s="621"/>
      <c r="D36" s="621"/>
      <c r="E36" s="621"/>
      <c r="F36" s="621"/>
      <c r="G36" s="621"/>
      <c r="H36" s="621"/>
      <c r="I36" s="621"/>
      <c r="J36" s="621"/>
      <c r="K36" s="621"/>
      <c r="L36" s="621"/>
      <c r="M36" s="621"/>
      <c r="N36" s="621"/>
      <c r="O36" s="621"/>
      <c r="P36" s="621"/>
      <c r="Q36" s="622"/>
      <c r="R36" s="623">
        <v>509504</v>
      </c>
      <c r="S36" s="624"/>
      <c r="T36" s="624"/>
      <c r="U36" s="624"/>
      <c r="V36" s="624"/>
      <c r="W36" s="624"/>
      <c r="X36" s="624"/>
      <c r="Y36" s="625"/>
      <c r="Z36" s="626">
        <v>5.6</v>
      </c>
      <c r="AA36" s="626"/>
      <c r="AB36" s="626"/>
      <c r="AC36" s="626"/>
      <c r="AD36" s="627" t="s">
        <v>132</v>
      </c>
      <c r="AE36" s="627"/>
      <c r="AF36" s="627"/>
      <c r="AG36" s="627"/>
      <c r="AH36" s="627"/>
      <c r="AI36" s="627"/>
      <c r="AJ36" s="627"/>
      <c r="AK36" s="627"/>
      <c r="AL36" s="628" t="s">
        <v>141</v>
      </c>
      <c r="AM36" s="629"/>
      <c r="AN36" s="629"/>
      <c r="AO36" s="630"/>
      <c r="AP36" s="222"/>
      <c r="AQ36" s="685" t="s">
        <v>332</v>
      </c>
      <c r="AR36" s="686"/>
      <c r="AS36" s="686"/>
      <c r="AT36" s="686"/>
      <c r="AU36" s="686"/>
      <c r="AV36" s="686"/>
      <c r="AW36" s="686"/>
      <c r="AX36" s="686"/>
      <c r="AY36" s="687"/>
      <c r="AZ36" s="612">
        <v>629308</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8494</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695057</v>
      </c>
      <c r="CS36" s="624"/>
      <c r="CT36" s="624"/>
      <c r="CU36" s="624"/>
      <c r="CV36" s="624"/>
      <c r="CW36" s="624"/>
      <c r="CX36" s="624"/>
      <c r="CY36" s="625"/>
      <c r="CZ36" s="628">
        <v>8</v>
      </c>
      <c r="DA36" s="656"/>
      <c r="DB36" s="656"/>
      <c r="DC36" s="658"/>
      <c r="DD36" s="632">
        <v>261841</v>
      </c>
      <c r="DE36" s="624"/>
      <c r="DF36" s="624"/>
      <c r="DG36" s="624"/>
      <c r="DH36" s="624"/>
      <c r="DI36" s="624"/>
      <c r="DJ36" s="624"/>
      <c r="DK36" s="625"/>
      <c r="DL36" s="632">
        <v>149591</v>
      </c>
      <c r="DM36" s="624"/>
      <c r="DN36" s="624"/>
      <c r="DO36" s="624"/>
      <c r="DP36" s="624"/>
      <c r="DQ36" s="624"/>
      <c r="DR36" s="624"/>
      <c r="DS36" s="624"/>
      <c r="DT36" s="624"/>
      <c r="DU36" s="624"/>
      <c r="DV36" s="625"/>
      <c r="DW36" s="628">
        <v>3.6</v>
      </c>
      <c r="DX36" s="656"/>
      <c r="DY36" s="656"/>
      <c r="DZ36" s="656"/>
      <c r="EA36" s="656"/>
      <c r="EB36" s="656"/>
      <c r="EC36" s="657"/>
    </row>
    <row r="37" spans="2:133" ht="11.25" customHeight="1" x14ac:dyDescent="0.2">
      <c r="B37" s="620" t="s">
        <v>335</v>
      </c>
      <c r="C37" s="621"/>
      <c r="D37" s="621"/>
      <c r="E37" s="621"/>
      <c r="F37" s="621"/>
      <c r="G37" s="621"/>
      <c r="H37" s="621"/>
      <c r="I37" s="621"/>
      <c r="J37" s="621"/>
      <c r="K37" s="621"/>
      <c r="L37" s="621"/>
      <c r="M37" s="621"/>
      <c r="N37" s="621"/>
      <c r="O37" s="621"/>
      <c r="P37" s="621"/>
      <c r="Q37" s="622"/>
      <c r="R37" s="623">
        <v>238519</v>
      </c>
      <c r="S37" s="624"/>
      <c r="T37" s="624"/>
      <c r="U37" s="624"/>
      <c r="V37" s="624"/>
      <c r="W37" s="624"/>
      <c r="X37" s="624"/>
      <c r="Y37" s="625"/>
      <c r="Z37" s="626">
        <v>2.6</v>
      </c>
      <c r="AA37" s="626"/>
      <c r="AB37" s="626"/>
      <c r="AC37" s="626"/>
      <c r="AD37" s="627">
        <v>8</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177058</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-3527</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24897</v>
      </c>
      <c r="CS37" s="654"/>
      <c r="CT37" s="654"/>
      <c r="CU37" s="654"/>
      <c r="CV37" s="654"/>
      <c r="CW37" s="654"/>
      <c r="CX37" s="654"/>
      <c r="CY37" s="655"/>
      <c r="CZ37" s="628">
        <v>0.3</v>
      </c>
      <c r="DA37" s="656"/>
      <c r="DB37" s="656"/>
      <c r="DC37" s="658"/>
      <c r="DD37" s="632">
        <v>24897</v>
      </c>
      <c r="DE37" s="654"/>
      <c r="DF37" s="654"/>
      <c r="DG37" s="654"/>
      <c r="DH37" s="654"/>
      <c r="DI37" s="654"/>
      <c r="DJ37" s="654"/>
      <c r="DK37" s="655"/>
      <c r="DL37" s="632">
        <v>24897</v>
      </c>
      <c r="DM37" s="654"/>
      <c r="DN37" s="654"/>
      <c r="DO37" s="654"/>
      <c r="DP37" s="654"/>
      <c r="DQ37" s="654"/>
      <c r="DR37" s="654"/>
      <c r="DS37" s="654"/>
      <c r="DT37" s="654"/>
      <c r="DU37" s="654"/>
      <c r="DV37" s="655"/>
      <c r="DW37" s="628">
        <v>0.6</v>
      </c>
      <c r="DX37" s="656"/>
      <c r="DY37" s="656"/>
      <c r="DZ37" s="656"/>
      <c r="EA37" s="656"/>
      <c r="EB37" s="656"/>
      <c r="EC37" s="657"/>
    </row>
    <row r="38" spans="2:133" ht="11.25" customHeight="1" x14ac:dyDescent="0.2">
      <c r="B38" s="620" t="s">
        <v>339</v>
      </c>
      <c r="C38" s="621"/>
      <c r="D38" s="621"/>
      <c r="E38" s="621"/>
      <c r="F38" s="621"/>
      <c r="G38" s="621"/>
      <c r="H38" s="621"/>
      <c r="I38" s="621"/>
      <c r="J38" s="621"/>
      <c r="K38" s="621"/>
      <c r="L38" s="621"/>
      <c r="M38" s="621"/>
      <c r="N38" s="621"/>
      <c r="O38" s="621"/>
      <c r="P38" s="621"/>
      <c r="Q38" s="622"/>
      <c r="R38" s="623">
        <v>463399</v>
      </c>
      <c r="S38" s="624"/>
      <c r="T38" s="624"/>
      <c r="U38" s="624"/>
      <c r="V38" s="624"/>
      <c r="W38" s="624"/>
      <c r="X38" s="624"/>
      <c r="Y38" s="625"/>
      <c r="Z38" s="626">
        <v>5.0999999999999996</v>
      </c>
      <c r="AA38" s="626"/>
      <c r="AB38" s="626"/>
      <c r="AC38" s="626"/>
      <c r="AD38" s="627" t="s">
        <v>132</v>
      </c>
      <c r="AE38" s="627"/>
      <c r="AF38" s="627"/>
      <c r="AG38" s="627"/>
      <c r="AH38" s="627"/>
      <c r="AI38" s="627"/>
      <c r="AJ38" s="627"/>
      <c r="AK38" s="627"/>
      <c r="AL38" s="628" t="s">
        <v>141</v>
      </c>
      <c r="AM38" s="629"/>
      <c r="AN38" s="629"/>
      <c r="AO38" s="630"/>
      <c r="AQ38" s="689" t="s">
        <v>340</v>
      </c>
      <c r="AR38" s="690"/>
      <c r="AS38" s="690"/>
      <c r="AT38" s="690"/>
      <c r="AU38" s="690"/>
      <c r="AV38" s="690"/>
      <c r="AW38" s="690"/>
      <c r="AX38" s="690"/>
      <c r="AY38" s="691"/>
      <c r="AZ38" s="623">
        <v>60449</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1587</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629308</v>
      </c>
      <c r="CS38" s="624"/>
      <c r="CT38" s="624"/>
      <c r="CU38" s="624"/>
      <c r="CV38" s="624"/>
      <c r="CW38" s="624"/>
      <c r="CX38" s="624"/>
      <c r="CY38" s="625"/>
      <c r="CZ38" s="628">
        <v>7.3</v>
      </c>
      <c r="DA38" s="656"/>
      <c r="DB38" s="656"/>
      <c r="DC38" s="658"/>
      <c r="DD38" s="632">
        <v>568748</v>
      </c>
      <c r="DE38" s="624"/>
      <c r="DF38" s="624"/>
      <c r="DG38" s="624"/>
      <c r="DH38" s="624"/>
      <c r="DI38" s="624"/>
      <c r="DJ38" s="624"/>
      <c r="DK38" s="625"/>
      <c r="DL38" s="632">
        <v>550885</v>
      </c>
      <c r="DM38" s="624"/>
      <c r="DN38" s="624"/>
      <c r="DO38" s="624"/>
      <c r="DP38" s="624"/>
      <c r="DQ38" s="624"/>
      <c r="DR38" s="624"/>
      <c r="DS38" s="624"/>
      <c r="DT38" s="624"/>
      <c r="DU38" s="624"/>
      <c r="DV38" s="625"/>
      <c r="DW38" s="628">
        <v>13.2</v>
      </c>
      <c r="DX38" s="656"/>
      <c r="DY38" s="656"/>
      <c r="DZ38" s="656"/>
      <c r="EA38" s="656"/>
      <c r="EB38" s="656"/>
      <c r="EC38" s="657"/>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132</v>
      </c>
      <c r="AA39" s="626"/>
      <c r="AB39" s="626"/>
      <c r="AC39" s="626"/>
      <c r="AD39" s="627" t="s">
        <v>232</v>
      </c>
      <c r="AE39" s="627"/>
      <c r="AF39" s="627"/>
      <c r="AG39" s="627"/>
      <c r="AH39" s="627"/>
      <c r="AI39" s="627"/>
      <c r="AJ39" s="627"/>
      <c r="AK39" s="627"/>
      <c r="AL39" s="628" t="s">
        <v>141</v>
      </c>
      <c r="AM39" s="629"/>
      <c r="AN39" s="629"/>
      <c r="AO39" s="630"/>
      <c r="AQ39" s="689" t="s">
        <v>344</v>
      </c>
      <c r="AR39" s="690"/>
      <c r="AS39" s="690"/>
      <c r="AT39" s="690"/>
      <c r="AU39" s="690"/>
      <c r="AV39" s="690"/>
      <c r="AW39" s="690"/>
      <c r="AX39" s="690"/>
      <c r="AY39" s="691"/>
      <c r="AZ39" s="623" t="s">
        <v>132</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2438</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872628</v>
      </c>
      <c r="CS39" s="654"/>
      <c r="CT39" s="654"/>
      <c r="CU39" s="654"/>
      <c r="CV39" s="654"/>
      <c r="CW39" s="654"/>
      <c r="CX39" s="654"/>
      <c r="CY39" s="655"/>
      <c r="CZ39" s="628">
        <v>10.1</v>
      </c>
      <c r="DA39" s="656"/>
      <c r="DB39" s="656"/>
      <c r="DC39" s="658"/>
      <c r="DD39" s="632">
        <v>655631</v>
      </c>
      <c r="DE39" s="654"/>
      <c r="DF39" s="654"/>
      <c r="DG39" s="654"/>
      <c r="DH39" s="654"/>
      <c r="DI39" s="654"/>
      <c r="DJ39" s="654"/>
      <c r="DK39" s="655"/>
      <c r="DL39" s="632" t="s">
        <v>232</v>
      </c>
      <c r="DM39" s="654"/>
      <c r="DN39" s="654"/>
      <c r="DO39" s="654"/>
      <c r="DP39" s="654"/>
      <c r="DQ39" s="654"/>
      <c r="DR39" s="654"/>
      <c r="DS39" s="654"/>
      <c r="DT39" s="654"/>
      <c r="DU39" s="654"/>
      <c r="DV39" s="655"/>
      <c r="DW39" s="628" t="s">
        <v>141</v>
      </c>
      <c r="DX39" s="656"/>
      <c r="DY39" s="656"/>
      <c r="DZ39" s="656"/>
      <c r="EA39" s="656"/>
      <c r="EB39" s="656"/>
      <c r="EC39" s="657"/>
    </row>
    <row r="40" spans="2:133" ht="11.25" customHeight="1" x14ac:dyDescent="0.2">
      <c r="B40" s="620" t="s">
        <v>347</v>
      </c>
      <c r="C40" s="621"/>
      <c r="D40" s="621"/>
      <c r="E40" s="621"/>
      <c r="F40" s="621"/>
      <c r="G40" s="621"/>
      <c r="H40" s="621"/>
      <c r="I40" s="621"/>
      <c r="J40" s="621"/>
      <c r="K40" s="621"/>
      <c r="L40" s="621"/>
      <c r="M40" s="621"/>
      <c r="N40" s="621"/>
      <c r="O40" s="621"/>
      <c r="P40" s="621"/>
      <c r="Q40" s="622"/>
      <c r="R40" s="623">
        <v>35699</v>
      </c>
      <c r="S40" s="624"/>
      <c r="T40" s="624"/>
      <c r="U40" s="624"/>
      <c r="V40" s="624"/>
      <c r="W40" s="624"/>
      <c r="X40" s="624"/>
      <c r="Y40" s="625"/>
      <c r="Z40" s="626">
        <v>0.4</v>
      </c>
      <c r="AA40" s="626"/>
      <c r="AB40" s="626"/>
      <c r="AC40" s="626"/>
      <c r="AD40" s="627" t="s">
        <v>141</v>
      </c>
      <c r="AE40" s="627"/>
      <c r="AF40" s="627"/>
      <c r="AG40" s="627"/>
      <c r="AH40" s="627"/>
      <c r="AI40" s="627"/>
      <c r="AJ40" s="627"/>
      <c r="AK40" s="627"/>
      <c r="AL40" s="628" t="s">
        <v>232</v>
      </c>
      <c r="AM40" s="629"/>
      <c r="AN40" s="629"/>
      <c r="AO40" s="630"/>
      <c r="AQ40" s="689" t="s">
        <v>348</v>
      </c>
      <c r="AR40" s="690"/>
      <c r="AS40" s="690"/>
      <c r="AT40" s="690"/>
      <c r="AU40" s="690"/>
      <c r="AV40" s="690"/>
      <c r="AW40" s="690"/>
      <c r="AX40" s="690"/>
      <c r="AY40" s="691"/>
      <c r="AZ40" s="623" t="s">
        <v>132</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69</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t="s">
        <v>132</v>
      </c>
      <c r="CS40" s="624"/>
      <c r="CT40" s="624"/>
      <c r="CU40" s="624"/>
      <c r="CV40" s="624"/>
      <c r="CW40" s="624"/>
      <c r="CX40" s="624"/>
      <c r="CY40" s="625"/>
      <c r="CZ40" s="628" t="s">
        <v>132</v>
      </c>
      <c r="DA40" s="656"/>
      <c r="DB40" s="656"/>
      <c r="DC40" s="658"/>
      <c r="DD40" s="632" t="s">
        <v>141</v>
      </c>
      <c r="DE40" s="624"/>
      <c r="DF40" s="624"/>
      <c r="DG40" s="624"/>
      <c r="DH40" s="624"/>
      <c r="DI40" s="624"/>
      <c r="DJ40" s="624"/>
      <c r="DK40" s="625"/>
      <c r="DL40" s="632" t="s">
        <v>141</v>
      </c>
      <c r="DM40" s="624"/>
      <c r="DN40" s="624"/>
      <c r="DO40" s="624"/>
      <c r="DP40" s="624"/>
      <c r="DQ40" s="624"/>
      <c r="DR40" s="624"/>
      <c r="DS40" s="624"/>
      <c r="DT40" s="624"/>
      <c r="DU40" s="624"/>
      <c r="DV40" s="625"/>
      <c r="DW40" s="628" t="s">
        <v>132</v>
      </c>
      <c r="DX40" s="656"/>
      <c r="DY40" s="656"/>
      <c r="DZ40" s="656"/>
      <c r="EA40" s="656"/>
      <c r="EB40" s="656"/>
      <c r="EC40" s="657"/>
    </row>
    <row r="41" spans="2:133" ht="11.25" customHeight="1" x14ac:dyDescent="0.2">
      <c r="B41" s="644" t="s">
        <v>352</v>
      </c>
      <c r="C41" s="645"/>
      <c r="D41" s="645"/>
      <c r="E41" s="645"/>
      <c r="F41" s="645"/>
      <c r="G41" s="645"/>
      <c r="H41" s="645"/>
      <c r="I41" s="645"/>
      <c r="J41" s="645"/>
      <c r="K41" s="645"/>
      <c r="L41" s="645"/>
      <c r="M41" s="645"/>
      <c r="N41" s="645"/>
      <c r="O41" s="645"/>
      <c r="P41" s="645"/>
      <c r="Q41" s="646"/>
      <c r="R41" s="698">
        <v>9134366</v>
      </c>
      <c r="S41" s="699"/>
      <c r="T41" s="699"/>
      <c r="U41" s="699"/>
      <c r="V41" s="699"/>
      <c r="W41" s="699"/>
      <c r="X41" s="699"/>
      <c r="Y41" s="700"/>
      <c r="Z41" s="701">
        <v>100</v>
      </c>
      <c r="AA41" s="701"/>
      <c r="AB41" s="701"/>
      <c r="AC41" s="701"/>
      <c r="AD41" s="702">
        <v>4140485</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111568</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132</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132</v>
      </c>
      <c r="CS41" s="654"/>
      <c r="CT41" s="654"/>
      <c r="CU41" s="654"/>
      <c r="CV41" s="654"/>
      <c r="CW41" s="654"/>
      <c r="CX41" s="654"/>
      <c r="CY41" s="655"/>
      <c r="CZ41" s="628" t="s">
        <v>232</v>
      </c>
      <c r="DA41" s="656"/>
      <c r="DB41" s="656"/>
      <c r="DC41" s="658"/>
      <c r="DD41" s="632" t="s">
        <v>232</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356</v>
      </c>
      <c r="AR42" s="706"/>
      <c r="AS42" s="706"/>
      <c r="AT42" s="706"/>
      <c r="AU42" s="706"/>
      <c r="AV42" s="706"/>
      <c r="AW42" s="706"/>
      <c r="AX42" s="706"/>
      <c r="AY42" s="707"/>
      <c r="AZ42" s="698">
        <v>280233</v>
      </c>
      <c r="BA42" s="699"/>
      <c r="BB42" s="699"/>
      <c r="BC42" s="699"/>
      <c r="BD42" s="682"/>
      <c r="BE42" s="682"/>
      <c r="BF42" s="684"/>
      <c r="BG42" s="671"/>
      <c r="BH42" s="672"/>
      <c r="BI42" s="672"/>
      <c r="BJ42" s="672"/>
      <c r="BK42" s="672"/>
      <c r="BL42" s="224"/>
      <c r="BM42" s="645" t="s">
        <v>357</v>
      </c>
      <c r="BN42" s="645"/>
      <c r="BO42" s="645"/>
      <c r="BP42" s="645"/>
      <c r="BQ42" s="645"/>
      <c r="BR42" s="645"/>
      <c r="BS42" s="645"/>
      <c r="BT42" s="645"/>
      <c r="BU42" s="646"/>
      <c r="BV42" s="698">
        <v>329</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1567296</v>
      </c>
      <c r="CS42" s="654"/>
      <c r="CT42" s="654"/>
      <c r="CU42" s="654"/>
      <c r="CV42" s="654"/>
      <c r="CW42" s="654"/>
      <c r="CX42" s="654"/>
      <c r="CY42" s="655"/>
      <c r="CZ42" s="628">
        <v>18.100000000000001</v>
      </c>
      <c r="DA42" s="656"/>
      <c r="DB42" s="656"/>
      <c r="DC42" s="658"/>
      <c r="DD42" s="632">
        <v>182931</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t="s">
        <v>132</v>
      </c>
      <c r="CS43" s="654"/>
      <c r="CT43" s="654"/>
      <c r="CU43" s="654"/>
      <c r="CV43" s="654"/>
      <c r="CW43" s="654"/>
      <c r="CX43" s="654"/>
      <c r="CY43" s="655"/>
      <c r="CZ43" s="628" t="s">
        <v>232</v>
      </c>
      <c r="DA43" s="656"/>
      <c r="DB43" s="656"/>
      <c r="DC43" s="658"/>
      <c r="DD43" s="632" t="s">
        <v>232</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1520329</v>
      </c>
      <c r="CS44" s="624"/>
      <c r="CT44" s="624"/>
      <c r="CU44" s="624"/>
      <c r="CV44" s="624"/>
      <c r="CW44" s="624"/>
      <c r="CX44" s="624"/>
      <c r="CY44" s="625"/>
      <c r="CZ44" s="628">
        <v>17.5</v>
      </c>
      <c r="DA44" s="629"/>
      <c r="DB44" s="629"/>
      <c r="DC44" s="635"/>
      <c r="DD44" s="632">
        <v>179796</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1366538</v>
      </c>
      <c r="CS45" s="654"/>
      <c r="CT45" s="654"/>
      <c r="CU45" s="654"/>
      <c r="CV45" s="654"/>
      <c r="CW45" s="654"/>
      <c r="CX45" s="654"/>
      <c r="CY45" s="655"/>
      <c r="CZ45" s="628">
        <v>15.8</v>
      </c>
      <c r="DA45" s="656"/>
      <c r="DB45" s="656"/>
      <c r="DC45" s="658"/>
      <c r="DD45" s="632">
        <v>106953</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142247</v>
      </c>
      <c r="CS46" s="624"/>
      <c r="CT46" s="624"/>
      <c r="CU46" s="624"/>
      <c r="CV46" s="624"/>
      <c r="CW46" s="624"/>
      <c r="CX46" s="624"/>
      <c r="CY46" s="625"/>
      <c r="CZ46" s="628">
        <v>1.6</v>
      </c>
      <c r="DA46" s="629"/>
      <c r="DB46" s="629"/>
      <c r="DC46" s="635"/>
      <c r="DD46" s="632">
        <v>69499</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366</v>
      </c>
      <c r="CG47" s="621"/>
      <c r="CH47" s="621"/>
      <c r="CI47" s="621"/>
      <c r="CJ47" s="621"/>
      <c r="CK47" s="621"/>
      <c r="CL47" s="621"/>
      <c r="CM47" s="621"/>
      <c r="CN47" s="621"/>
      <c r="CO47" s="621"/>
      <c r="CP47" s="621"/>
      <c r="CQ47" s="622"/>
      <c r="CR47" s="623">
        <v>46967</v>
      </c>
      <c r="CS47" s="654"/>
      <c r="CT47" s="654"/>
      <c r="CU47" s="654"/>
      <c r="CV47" s="654"/>
      <c r="CW47" s="654"/>
      <c r="CX47" s="654"/>
      <c r="CY47" s="655"/>
      <c r="CZ47" s="628">
        <v>0.5</v>
      </c>
      <c r="DA47" s="656"/>
      <c r="DB47" s="656"/>
      <c r="DC47" s="658"/>
      <c r="DD47" s="632">
        <v>3135</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367</v>
      </c>
      <c r="CG48" s="621"/>
      <c r="CH48" s="621"/>
      <c r="CI48" s="621"/>
      <c r="CJ48" s="621"/>
      <c r="CK48" s="621"/>
      <c r="CL48" s="621"/>
      <c r="CM48" s="621"/>
      <c r="CN48" s="621"/>
      <c r="CO48" s="621"/>
      <c r="CP48" s="621"/>
      <c r="CQ48" s="622"/>
      <c r="CR48" s="623" t="s">
        <v>232</v>
      </c>
      <c r="CS48" s="624"/>
      <c r="CT48" s="624"/>
      <c r="CU48" s="624"/>
      <c r="CV48" s="624"/>
      <c r="CW48" s="624"/>
      <c r="CX48" s="624"/>
      <c r="CY48" s="625"/>
      <c r="CZ48" s="628" t="s">
        <v>232</v>
      </c>
      <c r="DA48" s="629"/>
      <c r="DB48" s="629"/>
      <c r="DC48" s="635"/>
      <c r="DD48" s="632" t="s">
        <v>232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368</v>
      </c>
      <c r="CE49" s="645"/>
      <c r="CF49" s="645"/>
      <c r="CG49" s="645"/>
      <c r="CH49" s="645"/>
      <c r="CI49" s="645"/>
      <c r="CJ49" s="645"/>
      <c r="CK49" s="645"/>
      <c r="CL49" s="645"/>
      <c r="CM49" s="645"/>
      <c r="CN49" s="645"/>
      <c r="CO49" s="645"/>
      <c r="CP49" s="645"/>
      <c r="CQ49" s="646"/>
      <c r="CR49" s="698">
        <v>8664485</v>
      </c>
      <c r="CS49" s="682"/>
      <c r="CT49" s="682"/>
      <c r="CU49" s="682"/>
      <c r="CV49" s="682"/>
      <c r="CW49" s="682"/>
      <c r="CX49" s="682"/>
      <c r="CY49" s="711"/>
      <c r="CZ49" s="703">
        <v>100</v>
      </c>
      <c r="DA49" s="712"/>
      <c r="DB49" s="712"/>
      <c r="DC49" s="713"/>
      <c r="DD49" s="714">
        <v>5049594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ge37hIiGV4yW1e2K+50iPiVrlcKuEb24h8jWxBXosiyk5I0qTbjFx2sCGnoVke7jStYIMpYk9lP7FnBpYc3fOQ==" saltValue="B/K/sZbwKjMVcGibkMWMP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H1" zoomScale="70" zoomScaleNormal="25" zoomScaleSheetLayoutView="70" workbookViewId="0">
      <selection activeCell="B75" sqref="B75:P75"/>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370</v>
      </c>
      <c r="DK2" s="737"/>
      <c r="DL2" s="737"/>
      <c r="DM2" s="737"/>
      <c r="DN2" s="737"/>
      <c r="DO2" s="738"/>
      <c r="DP2" s="228"/>
      <c r="DQ2" s="736" t="s">
        <v>371</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374</v>
      </c>
      <c r="B5" s="730"/>
      <c r="C5" s="730"/>
      <c r="D5" s="730"/>
      <c r="E5" s="730"/>
      <c r="F5" s="730"/>
      <c r="G5" s="730"/>
      <c r="H5" s="730"/>
      <c r="I5" s="730"/>
      <c r="J5" s="730"/>
      <c r="K5" s="730"/>
      <c r="L5" s="730"/>
      <c r="M5" s="730"/>
      <c r="N5" s="730"/>
      <c r="O5" s="730"/>
      <c r="P5" s="731"/>
      <c r="Q5" s="725" t="s">
        <v>375</v>
      </c>
      <c r="R5" s="721"/>
      <c r="S5" s="721"/>
      <c r="T5" s="721"/>
      <c r="U5" s="722"/>
      <c r="V5" s="725" t="s">
        <v>376</v>
      </c>
      <c r="W5" s="721"/>
      <c r="X5" s="721"/>
      <c r="Y5" s="721"/>
      <c r="Z5" s="722"/>
      <c r="AA5" s="725" t="s">
        <v>377</v>
      </c>
      <c r="AB5" s="721"/>
      <c r="AC5" s="721"/>
      <c r="AD5" s="721"/>
      <c r="AE5" s="721"/>
      <c r="AF5" s="741" t="s">
        <v>378</v>
      </c>
      <c r="AG5" s="721"/>
      <c r="AH5" s="721"/>
      <c r="AI5" s="721"/>
      <c r="AJ5" s="727"/>
      <c r="AK5" s="721" t="s">
        <v>379</v>
      </c>
      <c r="AL5" s="721"/>
      <c r="AM5" s="721"/>
      <c r="AN5" s="721"/>
      <c r="AO5" s="722"/>
      <c r="AP5" s="725" t="s">
        <v>380</v>
      </c>
      <c r="AQ5" s="721"/>
      <c r="AR5" s="721"/>
      <c r="AS5" s="721"/>
      <c r="AT5" s="722"/>
      <c r="AU5" s="725" t="s">
        <v>381</v>
      </c>
      <c r="AV5" s="721"/>
      <c r="AW5" s="721"/>
      <c r="AX5" s="721"/>
      <c r="AY5" s="727"/>
      <c r="AZ5" s="232"/>
      <c r="BA5" s="232"/>
      <c r="BB5" s="232"/>
      <c r="BC5" s="232"/>
      <c r="BD5" s="232"/>
      <c r="BE5" s="233"/>
      <c r="BF5" s="233"/>
      <c r="BG5" s="233"/>
      <c r="BH5" s="233"/>
      <c r="BI5" s="233"/>
      <c r="BJ5" s="233"/>
      <c r="BK5" s="233"/>
      <c r="BL5" s="233"/>
      <c r="BM5" s="233"/>
      <c r="BN5" s="233"/>
      <c r="BO5" s="233"/>
      <c r="BP5" s="233"/>
      <c r="BQ5" s="729" t="s">
        <v>382</v>
      </c>
      <c r="BR5" s="730"/>
      <c r="BS5" s="730"/>
      <c r="BT5" s="730"/>
      <c r="BU5" s="730"/>
      <c r="BV5" s="730"/>
      <c r="BW5" s="730"/>
      <c r="BX5" s="730"/>
      <c r="BY5" s="730"/>
      <c r="BZ5" s="730"/>
      <c r="CA5" s="730"/>
      <c r="CB5" s="730"/>
      <c r="CC5" s="730"/>
      <c r="CD5" s="730"/>
      <c r="CE5" s="730"/>
      <c r="CF5" s="730"/>
      <c r="CG5" s="731"/>
      <c r="CH5" s="725" t="s">
        <v>383</v>
      </c>
      <c r="CI5" s="721"/>
      <c r="CJ5" s="721"/>
      <c r="CK5" s="721"/>
      <c r="CL5" s="722"/>
      <c r="CM5" s="725" t="s">
        <v>384</v>
      </c>
      <c r="CN5" s="721"/>
      <c r="CO5" s="721"/>
      <c r="CP5" s="721"/>
      <c r="CQ5" s="722"/>
      <c r="CR5" s="725" t="s">
        <v>385</v>
      </c>
      <c r="CS5" s="721"/>
      <c r="CT5" s="721"/>
      <c r="CU5" s="721"/>
      <c r="CV5" s="722"/>
      <c r="CW5" s="725" t="s">
        <v>386</v>
      </c>
      <c r="CX5" s="721"/>
      <c r="CY5" s="721"/>
      <c r="CZ5" s="721"/>
      <c r="DA5" s="722"/>
      <c r="DB5" s="725" t="s">
        <v>387</v>
      </c>
      <c r="DC5" s="721"/>
      <c r="DD5" s="721"/>
      <c r="DE5" s="721"/>
      <c r="DF5" s="722"/>
      <c r="DG5" s="774" t="s">
        <v>388</v>
      </c>
      <c r="DH5" s="775"/>
      <c r="DI5" s="775"/>
      <c r="DJ5" s="775"/>
      <c r="DK5" s="776"/>
      <c r="DL5" s="774" t="s">
        <v>389</v>
      </c>
      <c r="DM5" s="775"/>
      <c r="DN5" s="775"/>
      <c r="DO5" s="775"/>
      <c r="DP5" s="776"/>
      <c r="DQ5" s="725" t="s">
        <v>390</v>
      </c>
      <c r="DR5" s="721"/>
      <c r="DS5" s="721"/>
      <c r="DT5" s="721"/>
      <c r="DU5" s="722"/>
      <c r="DV5" s="725" t="s">
        <v>381</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391</v>
      </c>
      <c r="C7" s="761"/>
      <c r="D7" s="761"/>
      <c r="E7" s="761"/>
      <c r="F7" s="761"/>
      <c r="G7" s="761"/>
      <c r="H7" s="761"/>
      <c r="I7" s="761"/>
      <c r="J7" s="761"/>
      <c r="K7" s="761"/>
      <c r="L7" s="761"/>
      <c r="M7" s="761"/>
      <c r="N7" s="761"/>
      <c r="O7" s="761"/>
      <c r="P7" s="762"/>
      <c r="Q7" s="763">
        <v>9134</v>
      </c>
      <c r="R7" s="764"/>
      <c r="S7" s="764"/>
      <c r="T7" s="764"/>
      <c r="U7" s="764"/>
      <c r="V7" s="764">
        <v>8664</v>
      </c>
      <c r="W7" s="764"/>
      <c r="X7" s="764"/>
      <c r="Y7" s="764"/>
      <c r="Z7" s="764"/>
      <c r="AA7" s="764">
        <v>470</v>
      </c>
      <c r="AB7" s="764"/>
      <c r="AC7" s="764"/>
      <c r="AD7" s="764"/>
      <c r="AE7" s="765"/>
      <c r="AF7" s="766">
        <v>354</v>
      </c>
      <c r="AG7" s="767"/>
      <c r="AH7" s="767"/>
      <c r="AI7" s="767"/>
      <c r="AJ7" s="768"/>
      <c r="AK7" s="769">
        <v>417</v>
      </c>
      <c r="AL7" s="770"/>
      <c r="AM7" s="770"/>
      <c r="AN7" s="770"/>
      <c r="AO7" s="770"/>
      <c r="AP7" s="770">
        <v>6047</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c r="BT7" s="747"/>
      <c r="BU7" s="747"/>
      <c r="BV7" s="747"/>
      <c r="BW7" s="747"/>
      <c r="BX7" s="747"/>
      <c r="BY7" s="747"/>
      <c r="BZ7" s="747"/>
      <c r="CA7" s="747"/>
      <c r="CB7" s="747"/>
      <c r="CC7" s="747"/>
      <c r="CD7" s="747"/>
      <c r="CE7" s="747"/>
      <c r="CF7" s="747"/>
      <c r="CG7" s="773"/>
      <c r="CH7" s="743"/>
      <c r="CI7" s="744"/>
      <c r="CJ7" s="744"/>
      <c r="CK7" s="744"/>
      <c r="CL7" s="745"/>
      <c r="CM7" s="743"/>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354</v>
      </c>
      <c r="AG23" s="793"/>
      <c r="AH23" s="793"/>
      <c r="AI23" s="793"/>
      <c r="AJ23" s="796"/>
      <c r="AK23" s="797"/>
      <c r="AL23" s="798"/>
      <c r="AM23" s="798"/>
      <c r="AN23" s="798"/>
      <c r="AO23" s="798"/>
      <c r="AP23" s="793"/>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397</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374</v>
      </c>
      <c r="B26" s="730"/>
      <c r="C26" s="730"/>
      <c r="D26" s="730"/>
      <c r="E26" s="730"/>
      <c r="F26" s="730"/>
      <c r="G26" s="730"/>
      <c r="H26" s="730"/>
      <c r="I26" s="730"/>
      <c r="J26" s="730"/>
      <c r="K26" s="730"/>
      <c r="L26" s="730"/>
      <c r="M26" s="730"/>
      <c r="N26" s="730"/>
      <c r="O26" s="730"/>
      <c r="P26" s="731"/>
      <c r="Q26" s="725" t="s">
        <v>398</v>
      </c>
      <c r="R26" s="721"/>
      <c r="S26" s="721"/>
      <c r="T26" s="721"/>
      <c r="U26" s="722"/>
      <c r="V26" s="725" t="s">
        <v>399</v>
      </c>
      <c r="W26" s="721"/>
      <c r="X26" s="721"/>
      <c r="Y26" s="721"/>
      <c r="Z26" s="722"/>
      <c r="AA26" s="725" t="s">
        <v>400</v>
      </c>
      <c r="AB26" s="721"/>
      <c r="AC26" s="721"/>
      <c r="AD26" s="721"/>
      <c r="AE26" s="721"/>
      <c r="AF26" s="814" t="s">
        <v>401</v>
      </c>
      <c r="AG26" s="815"/>
      <c r="AH26" s="815"/>
      <c r="AI26" s="815"/>
      <c r="AJ26" s="816"/>
      <c r="AK26" s="721" t="s">
        <v>402</v>
      </c>
      <c r="AL26" s="721"/>
      <c r="AM26" s="721"/>
      <c r="AN26" s="721"/>
      <c r="AO26" s="722"/>
      <c r="AP26" s="725" t="s">
        <v>403</v>
      </c>
      <c r="AQ26" s="721"/>
      <c r="AR26" s="721"/>
      <c r="AS26" s="721"/>
      <c r="AT26" s="722"/>
      <c r="AU26" s="725" t="s">
        <v>404</v>
      </c>
      <c r="AV26" s="721"/>
      <c r="AW26" s="721"/>
      <c r="AX26" s="721"/>
      <c r="AY26" s="722"/>
      <c r="AZ26" s="725" t="s">
        <v>405</v>
      </c>
      <c r="BA26" s="721"/>
      <c r="BB26" s="721"/>
      <c r="BC26" s="721"/>
      <c r="BD26" s="722"/>
      <c r="BE26" s="725" t="s">
        <v>381</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406</v>
      </c>
      <c r="C28" s="761"/>
      <c r="D28" s="761"/>
      <c r="E28" s="761"/>
      <c r="F28" s="761"/>
      <c r="G28" s="761"/>
      <c r="H28" s="761"/>
      <c r="I28" s="761"/>
      <c r="J28" s="761"/>
      <c r="K28" s="761"/>
      <c r="L28" s="761"/>
      <c r="M28" s="761"/>
      <c r="N28" s="761"/>
      <c r="O28" s="761"/>
      <c r="P28" s="762"/>
      <c r="Q28" s="822">
        <v>1138</v>
      </c>
      <c r="R28" s="823"/>
      <c r="S28" s="823"/>
      <c r="T28" s="823"/>
      <c r="U28" s="823"/>
      <c r="V28" s="823">
        <v>1130</v>
      </c>
      <c r="W28" s="823"/>
      <c r="X28" s="823"/>
      <c r="Y28" s="823"/>
      <c r="Z28" s="823"/>
      <c r="AA28" s="823">
        <v>8</v>
      </c>
      <c r="AB28" s="823"/>
      <c r="AC28" s="823"/>
      <c r="AD28" s="823"/>
      <c r="AE28" s="824"/>
      <c r="AF28" s="825">
        <v>8</v>
      </c>
      <c r="AG28" s="823"/>
      <c r="AH28" s="823"/>
      <c r="AI28" s="823"/>
      <c r="AJ28" s="826"/>
      <c r="AK28" s="827">
        <v>112</v>
      </c>
      <c r="AL28" s="828"/>
      <c r="AM28" s="828"/>
      <c r="AN28" s="828"/>
      <c r="AO28" s="828"/>
      <c r="AP28" s="828" t="s">
        <v>580</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407</v>
      </c>
      <c r="C29" s="750"/>
      <c r="D29" s="750"/>
      <c r="E29" s="750"/>
      <c r="F29" s="750"/>
      <c r="G29" s="750"/>
      <c r="H29" s="750"/>
      <c r="I29" s="750"/>
      <c r="J29" s="750"/>
      <c r="K29" s="750"/>
      <c r="L29" s="750"/>
      <c r="M29" s="750"/>
      <c r="N29" s="750"/>
      <c r="O29" s="750"/>
      <c r="P29" s="751"/>
      <c r="Q29" s="752">
        <v>81</v>
      </c>
      <c r="R29" s="753"/>
      <c r="S29" s="753"/>
      <c r="T29" s="753"/>
      <c r="U29" s="753"/>
      <c r="V29" s="753">
        <v>80</v>
      </c>
      <c r="W29" s="753"/>
      <c r="X29" s="753"/>
      <c r="Y29" s="753"/>
      <c r="Z29" s="753"/>
      <c r="AA29" s="753">
        <v>1</v>
      </c>
      <c r="AB29" s="753"/>
      <c r="AC29" s="753"/>
      <c r="AD29" s="753"/>
      <c r="AE29" s="754"/>
      <c r="AF29" s="755">
        <v>1</v>
      </c>
      <c r="AG29" s="756"/>
      <c r="AH29" s="756"/>
      <c r="AI29" s="756"/>
      <c r="AJ29" s="757"/>
      <c r="AK29" s="834">
        <v>31</v>
      </c>
      <c r="AL29" s="830"/>
      <c r="AM29" s="830"/>
      <c r="AN29" s="830"/>
      <c r="AO29" s="830"/>
      <c r="AP29" s="830" t="s">
        <v>580</v>
      </c>
      <c r="AQ29" s="830"/>
      <c r="AR29" s="830"/>
      <c r="AS29" s="830"/>
      <c r="AT29" s="830"/>
      <c r="AU29" s="830" t="s">
        <v>580</v>
      </c>
      <c r="AV29" s="830"/>
      <c r="AW29" s="830"/>
      <c r="AX29" s="830"/>
      <c r="AY29" s="830"/>
      <c r="AZ29" s="831" t="s">
        <v>580</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408</v>
      </c>
      <c r="C30" s="750"/>
      <c r="D30" s="750"/>
      <c r="E30" s="750"/>
      <c r="F30" s="750"/>
      <c r="G30" s="750"/>
      <c r="H30" s="750"/>
      <c r="I30" s="750"/>
      <c r="J30" s="750"/>
      <c r="K30" s="750"/>
      <c r="L30" s="750"/>
      <c r="M30" s="750"/>
      <c r="N30" s="750"/>
      <c r="O30" s="750"/>
      <c r="P30" s="751"/>
      <c r="Q30" s="752">
        <v>211</v>
      </c>
      <c r="R30" s="753"/>
      <c r="S30" s="753"/>
      <c r="T30" s="753"/>
      <c r="U30" s="753"/>
      <c r="V30" s="753">
        <v>190</v>
      </c>
      <c r="W30" s="753"/>
      <c r="X30" s="753"/>
      <c r="Y30" s="753"/>
      <c r="Z30" s="753"/>
      <c r="AA30" s="753">
        <v>21</v>
      </c>
      <c r="AB30" s="753"/>
      <c r="AC30" s="753"/>
      <c r="AD30" s="753"/>
      <c r="AE30" s="754"/>
      <c r="AF30" s="755">
        <v>239</v>
      </c>
      <c r="AG30" s="756"/>
      <c r="AH30" s="756"/>
      <c r="AI30" s="756"/>
      <c r="AJ30" s="757"/>
      <c r="AK30" s="834" t="s">
        <v>580</v>
      </c>
      <c r="AL30" s="830"/>
      <c r="AM30" s="830"/>
      <c r="AN30" s="830"/>
      <c r="AO30" s="830"/>
      <c r="AP30" s="830">
        <v>222</v>
      </c>
      <c r="AQ30" s="830"/>
      <c r="AR30" s="830"/>
      <c r="AS30" s="830"/>
      <c r="AT30" s="830"/>
      <c r="AU30" s="830" t="s">
        <v>580</v>
      </c>
      <c r="AV30" s="830"/>
      <c r="AW30" s="830"/>
      <c r="AX30" s="830"/>
      <c r="AY30" s="830"/>
      <c r="AZ30" s="831" t="s">
        <v>580</v>
      </c>
      <c r="BA30" s="831"/>
      <c r="BB30" s="831"/>
      <c r="BC30" s="831"/>
      <c r="BD30" s="831"/>
      <c r="BE30" s="832" t="s">
        <v>409</v>
      </c>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410</v>
      </c>
      <c r="C31" s="750"/>
      <c r="D31" s="750"/>
      <c r="E31" s="750"/>
      <c r="F31" s="750"/>
      <c r="G31" s="750"/>
      <c r="H31" s="750"/>
      <c r="I31" s="750"/>
      <c r="J31" s="750"/>
      <c r="K31" s="750"/>
      <c r="L31" s="750"/>
      <c r="M31" s="750"/>
      <c r="N31" s="750"/>
      <c r="O31" s="750"/>
      <c r="P31" s="751"/>
      <c r="Q31" s="752">
        <v>276</v>
      </c>
      <c r="R31" s="753"/>
      <c r="S31" s="753"/>
      <c r="T31" s="753"/>
      <c r="U31" s="753"/>
      <c r="V31" s="753">
        <v>264</v>
      </c>
      <c r="W31" s="753"/>
      <c r="X31" s="753"/>
      <c r="Y31" s="753"/>
      <c r="Z31" s="753"/>
      <c r="AA31" s="753">
        <v>12</v>
      </c>
      <c r="AB31" s="753"/>
      <c r="AC31" s="753"/>
      <c r="AD31" s="753"/>
      <c r="AE31" s="754"/>
      <c r="AF31" s="755">
        <v>12</v>
      </c>
      <c r="AG31" s="756"/>
      <c r="AH31" s="756"/>
      <c r="AI31" s="756"/>
      <c r="AJ31" s="757"/>
      <c r="AK31" s="834">
        <v>177</v>
      </c>
      <c r="AL31" s="830"/>
      <c r="AM31" s="830"/>
      <c r="AN31" s="830"/>
      <c r="AO31" s="830"/>
      <c r="AP31" s="830">
        <v>831</v>
      </c>
      <c r="AQ31" s="830"/>
      <c r="AR31" s="830"/>
      <c r="AS31" s="830"/>
      <c r="AT31" s="830"/>
      <c r="AU31" s="830">
        <v>792</v>
      </c>
      <c r="AV31" s="830"/>
      <c r="AW31" s="830"/>
      <c r="AX31" s="830"/>
      <c r="AY31" s="830"/>
      <c r="AZ31" s="831" t="s">
        <v>580</v>
      </c>
      <c r="BA31" s="831"/>
      <c r="BB31" s="831"/>
      <c r="BC31" s="831"/>
      <c r="BD31" s="831"/>
      <c r="BE31" s="832" t="s">
        <v>411</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c r="C32" s="750"/>
      <c r="D32" s="750"/>
      <c r="E32" s="750"/>
      <c r="F32" s="750"/>
      <c r="G32" s="750"/>
      <c r="H32" s="750"/>
      <c r="I32" s="750"/>
      <c r="J32" s="750"/>
      <c r="K32" s="750"/>
      <c r="L32" s="750"/>
      <c r="M32" s="750"/>
      <c r="N32" s="750"/>
      <c r="O32" s="750"/>
      <c r="P32" s="751"/>
      <c r="Q32" s="752"/>
      <c r="R32" s="753"/>
      <c r="S32" s="753"/>
      <c r="T32" s="753"/>
      <c r="U32" s="753"/>
      <c r="V32" s="753"/>
      <c r="W32" s="753"/>
      <c r="X32" s="753"/>
      <c r="Y32" s="753"/>
      <c r="Z32" s="753"/>
      <c r="AA32" s="753"/>
      <c r="AB32" s="753"/>
      <c r="AC32" s="753"/>
      <c r="AD32" s="753"/>
      <c r="AE32" s="754"/>
      <c r="AF32" s="755"/>
      <c r="AG32" s="756"/>
      <c r="AH32" s="756"/>
      <c r="AI32" s="756"/>
      <c r="AJ32" s="757"/>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260</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416</v>
      </c>
      <c r="B66" s="730"/>
      <c r="C66" s="730"/>
      <c r="D66" s="730"/>
      <c r="E66" s="730"/>
      <c r="F66" s="730"/>
      <c r="G66" s="730"/>
      <c r="H66" s="730"/>
      <c r="I66" s="730"/>
      <c r="J66" s="730"/>
      <c r="K66" s="730"/>
      <c r="L66" s="730"/>
      <c r="M66" s="730"/>
      <c r="N66" s="730"/>
      <c r="O66" s="730"/>
      <c r="P66" s="731"/>
      <c r="Q66" s="725" t="s">
        <v>398</v>
      </c>
      <c r="R66" s="721"/>
      <c r="S66" s="721"/>
      <c r="T66" s="721"/>
      <c r="U66" s="722"/>
      <c r="V66" s="725" t="s">
        <v>417</v>
      </c>
      <c r="W66" s="721"/>
      <c r="X66" s="721"/>
      <c r="Y66" s="721"/>
      <c r="Z66" s="722"/>
      <c r="AA66" s="725" t="s">
        <v>418</v>
      </c>
      <c r="AB66" s="721"/>
      <c r="AC66" s="721"/>
      <c r="AD66" s="721"/>
      <c r="AE66" s="722"/>
      <c r="AF66" s="854" t="s">
        <v>419</v>
      </c>
      <c r="AG66" s="815"/>
      <c r="AH66" s="815"/>
      <c r="AI66" s="815"/>
      <c r="AJ66" s="855"/>
      <c r="AK66" s="725" t="s">
        <v>420</v>
      </c>
      <c r="AL66" s="730"/>
      <c r="AM66" s="730"/>
      <c r="AN66" s="730"/>
      <c r="AO66" s="731"/>
      <c r="AP66" s="725" t="s">
        <v>421</v>
      </c>
      <c r="AQ66" s="721"/>
      <c r="AR66" s="721"/>
      <c r="AS66" s="721"/>
      <c r="AT66" s="722"/>
      <c r="AU66" s="725" t="s">
        <v>422</v>
      </c>
      <c r="AV66" s="721"/>
      <c r="AW66" s="721"/>
      <c r="AX66" s="721"/>
      <c r="AY66" s="722"/>
      <c r="AZ66" s="725" t="s">
        <v>381</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581</v>
      </c>
      <c r="C68" s="870"/>
      <c r="D68" s="870"/>
      <c r="E68" s="870"/>
      <c r="F68" s="870"/>
      <c r="G68" s="870"/>
      <c r="H68" s="870"/>
      <c r="I68" s="870"/>
      <c r="J68" s="870"/>
      <c r="K68" s="870"/>
      <c r="L68" s="870"/>
      <c r="M68" s="870"/>
      <c r="N68" s="870"/>
      <c r="O68" s="870"/>
      <c r="P68" s="871"/>
      <c r="Q68" s="872">
        <v>184</v>
      </c>
      <c r="R68" s="866"/>
      <c r="S68" s="866"/>
      <c r="T68" s="866"/>
      <c r="U68" s="866"/>
      <c r="V68" s="866">
        <v>167</v>
      </c>
      <c r="W68" s="866"/>
      <c r="X68" s="866"/>
      <c r="Y68" s="866"/>
      <c r="Z68" s="866"/>
      <c r="AA68" s="866">
        <v>17</v>
      </c>
      <c r="AB68" s="866"/>
      <c r="AC68" s="866"/>
      <c r="AD68" s="866"/>
      <c r="AE68" s="866"/>
      <c r="AF68" s="866">
        <v>17</v>
      </c>
      <c r="AG68" s="866"/>
      <c r="AH68" s="866"/>
      <c r="AI68" s="866"/>
      <c r="AJ68" s="866"/>
      <c r="AK68" s="866" t="s">
        <v>580</v>
      </c>
      <c r="AL68" s="866"/>
      <c r="AM68" s="866"/>
      <c r="AN68" s="866"/>
      <c r="AO68" s="866"/>
      <c r="AP68" s="866" t="s">
        <v>580</v>
      </c>
      <c r="AQ68" s="866"/>
      <c r="AR68" s="866"/>
      <c r="AS68" s="866"/>
      <c r="AT68" s="866"/>
      <c r="AU68" s="866" t="s">
        <v>580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582</v>
      </c>
      <c r="C69" s="874"/>
      <c r="D69" s="874"/>
      <c r="E69" s="874"/>
      <c r="F69" s="874"/>
      <c r="G69" s="874"/>
      <c r="H69" s="874"/>
      <c r="I69" s="874"/>
      <c r="J69" s="874"/>
      <c r="K69" s="874"/>
      <c r="L69" s="874"/>
      <c r="M69" s="874"/>
      <c r="N69" s="874"/>
      <c r="O69" s="874"/>
      <c r="P69" s="875"/>
      <c r="Q69" s="876">
        <v>7916</v>
      </c>
      <c r="R69" s="830"/>
      <c r="S69" s="830"/>
      <c r="T69" s="830"/>
      <c r="U69" s="830"/>
      <c r="V69" s="830">
        <v>7507</v>
      </c>
      <c r="W69" s="830"/>
      <c r="X69" s="830"/>
      <c r="Y69" s="830"/>
      <c r="Z69" s="830"/>
      <c r="AA69" s="830">
        <v>409</v>
      </c>
      <c r="AB69" s="830"/>
      <c r="AC69" s="830"/>
      <c r="AD69" s="830"/>
      <c r="AE69" s="830"/>
      <c r="AF69" s="830">
        <v>409</v>
      </c>
      <c r="AG69" s="830"/>
      <c r="AH69" s="830"/>
      <c r="AI69" s="830"/>
      <c r="AJ69" s="830"/>
      <c r="AK69" s="830" t="s">
        <v>580</v>
      </c>
      <c r="AL69" s="830"/>
      <c r="AM69" s="830"/>
      <c r="AN69" s="830"/>
      <c r="AO69" s="830"/>
      <c r="AP69" s="830" t="s">
        <v>580</v>
      </c>
      <c r="AQ69" s="830"/>
      <c r="AR69" s="830"/>
      <c r="AS69" s="830"/>
      <c r="AT69" s="830"/>
      <c r="AU69" s="830" t="s">
        <v>580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583</v>
      </c>
      <c r="C70" s="874"/>
      <c r="D70" s="874"/>
      <c r="E70" s="874"/>
      <c r="F70" s="874"/>
      <c r="G70" s="874"/>
      <c r="H70" s="874"/>
      <c r="I70" s="874"/>
      <c r="J70" s="874"/>
      <c r="K70" s="874"/>
      <c r="L70" s="874"/>
      <c r="M70" s="874"/>
      <c r="N70" s="874"/>
      <c r="O70" s="874"/>
      <c r="P70" s="875"/>
      <c r="Q70" s="876">
        <v>95</v>
      </c>
      <c r="R70" s="830"/>
      <c r="S70" s="830"/>
      <c r="T70" s="830"/>
      <c r="U70" s="830"/>
      <c r="V70" s="830">
        <v>91</v>
      </c>
      <c r="W70" s="830"/>
      <c r="X70" s="830"/>
      <c r="Y70" s="830"/>
      <c r="Z70" s="830"/>
      <c r="AA70" s="830">
        <v>4</v>
      </c>
      <c r="AB70" s="830"/>
      <c r="AC70" s="830"/>
      <c r="AD70" s="830"/>
      <c r="AE70" s="830"/>
      <c r="AF70" s="830">
        <v>4</v>
      </c>
      <c r="AG70" s="830"/>
      <c r="AH70" s="830"/>
      <c r="AI70" s="830"/>
      <c r="AJ70" s="830"/>
      <c r="AK70" s="830">
        <v>2</v>
      </c>
      <c r="AL70" s="830"/>
      <c r="AM70" s="830"/>
      <c r="AN70" s="830"/>
      <c r="AO70" s="830"/>
      <c r="AP70" s="830" t="s">
        <v>580</v>
      </c>
      <c r="AQ70" s="830"/>
      <c r="AR70" s="830"/>
      <c r="AS70" s="830"/>
      <c r="AT70" s="830"/>
      <c r="AU70" s="830" t="s">
        <v>580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584</v>
      </c>
      <c r="C71" s="874"/>
      <c r="D71" s="874"/>
      <c r="E71" s="874"/>
      <c r="F71" s="874"/>
      <c r="G71" s="874"/>
      <c r="H71" s="874"/>
      <c r="I71" s="874"/>
      <c r="J71" s="874"/>
      <c r="K71" s="874"/>
      <c r="L71" s="874"/>
      <c r="M71" s="874"/>
      <c r="N71" s="874"/>
      <c r="O71" s="874"/>
      <c r="P71" s="875"/>
      <c r="Q71" s="877">
        <v>198</v>
      </c>
      <c r="R71" s="878"/>
      <c r="S71" s="878"/>
      <c r="T71" s="878"/>
      <c r="U71" s="834"/>
      <c r="V71" s="879">
        <v>162</v>
      </c>
      <c r="W71" s="878"/>
      <c r="X71" s="878"/>
      <c r="Y71" s="878"/>
      <c r="Z71" s="834"/>
      <c r="AA71" s="879">
        <v>36</v>
      </c>
      <c r="AB71" s="878"/>
      <c r="AC71" s="878"/>
      <c r="AD71" s="878"/>
      <c r="AE71" s="834"/>
      <c r="AF71" s="879">
        <v>36</v>
      </c>
      <c r="AG71" s="878"/>
      <c r="AH71" s="878"/>
      <c r="AI71" s="878"/>
      <c r="AJ71" s="834"/>
      <c r="AK71" s="879" t="s">
        <v>580</v>
      </c>
      <c r="AL71" s="878"/>
      <c r="AM71" s="878"/>
      <c r="AN71" s="878"/>
      <c r="AO71" s="834"/>
      <c r="AP71" s="879" t="s">
        <v>580</v>
      </c>
      <c r="AQ71" s="878"/>
      <c r="AR71" s="878"/>
      <c r="AS71" s="878"/>
      <c r="AT71" s="834"/>
      <c r="AU71" s="879" t="s">
        <v>580</v>
      </c>
      <c r="AV71" s="878"/>
      <c r="AW71" s="878"/>
      <c r="AX71" s="878"/>
      <c r="AY71" s="834"/>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585</v>
      </c>
      <c r="C72" s="874"/>
      <c r="D72" s="874"/>
      <c r="E72" s="874"/>
      <c r="F72" s="874"/>
      <c r="G72" s="874"/>
      <c r="H72" s="874"/>
      <c r="I72" s="874"/>
      <c r="J72" s="874"/>
      <c r="K72" s="874"/>
      <c r="L72" s="874"/>
      <c r="M72" s="874"/>
      <c r="N72" s="874"/>
      <c r="O72" s="874"/>
      <c r="P72" s="875"/>
      <c r="Q72" s="877">
        <v>341</v>
      </c>
      <c r="R72" s="878"/>
      <c r="S72" s="878"/>
      <c r="T72" s="878"/>
      <c r="U72" s="834"/>
      <c r="V72" s="879">
        <v>318</v>
      </c>
      <c r="W72" s="878"/>
      <c r="X72" s="878"/>
      <c r="Y72" s="878"/>
      <c r="Z72" s="834"/>
      <c r="AA72" s="879">
        <v>23</v>
      </c>
      <c r="AB72" s="878"/>
      <c r="AC72" s="878"/>
      <c r="AD72" s="878"/>
      <c r="AE72" s="834"/>
      <c r="AF72" s="879">
        <v>17</v>
      </c>
      <c r="AG72" s="878"/>
      <c r="AH72" s="878"/>
      <c r="AI72" s="878"/>
      <c r="AJ72" s="834"/>
      <c r="AK72" s="879">
        <v>58</v>
      </c>
      <c r="AL72" s="878"/>
      <c r="AM72" s="878"/>
      <c r="AN72" s="878"/>
      <c r="AO72" s="834"/>
      <c r="AP72" s="879">
        <v>633</v>
      </c>
      <c r="AQ72" s="878"/>
      <c r="AR72" s="878"/>
      <c r="AS72" s="878"/>
      <c r="AT72" s="834"/>
      <c r="AU72" s="879" t="s">
        <v>580</v>
      </c>
      <c r="AV72" s="878"/>
      <c r="AW72" s="878"/>
      <c r="AX72" s="878"/>
      <c r="AY72" s="834"/>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586</v>
      </c>
      <c r="C73" s="874"/>
      <c r="D73" s="874"/>
      <c r="E73" s="874"/>
      <c r="F73" s="874"/>
      <c r="G73" s="874"/>
      <c r="H73" s="874"/>
      <c r="I73" s="874"/>
      <c r="J73" s="874"/>
      <c r="K73" s="874"/>
      <c r="L73" s="874"/>
      <c r="M73" s="874"/>
      <c r="N73" s="874"/>
      <c r="O73" s="874"/>
      <c r="P73" s="875"/>
      <c r="Q73" s="877">
        <v>1682</v>
      </c>
      <c r="R73" s="878"/>
      <c r="S73" s="878"/>
      <c r="T73" s="878"/>
      <c r="U73" s="834"/>
      <c r="V73" s="879">
        <v>1626</v>
      </c>
      <c r="W73" s="878"/>
      <c r="X73" s="878"/>
      <c r="Y73" s="878"/>
      <c r="Z73" s="834"/>
      <c r="AA73" s="879">
        <v>56</v>
      </c>
      <c r="AB73" s="878"/>
      <c r="AC73" s="878"/>
      <c r="AD73" s="878"/>
      <c r="AE73" s="834"/>
      <c r="AF73" s="879">
        <v>56</v>
      </c>
      <c r="AG73" s="878"/>
      <c r="AH73" s="878"/>
      <c r="AI73" s="878"/>
      <c r="AJ73" s="834"/>
      <c r="AK73" s="879">
        <v>30</v>
      </c>
      <c r="AL73" s="878"/>
      <c r="AM73" s="878"/>
      <c r="AN73" s="878"/>
      <c r="AO73" s="834"/>
      <c r="AP73" s="879" t="s">
        <v>580</v>
      </c>
      <c r="AQ73" s="878"/>
      <c r="AR73" s="878"/>
      <c r="AS73" s="878"/>
      <c r="AT73" s="834"/>
      <c r="AU73" s="879" t="s">
        <v>580</v>
      </c>
      <c r="AV73" s="878"/>
      <c r="AW73" s="878"/>
      <c r="AX73" s="878"/>
      <c r="AY73" s="834"/>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587</v>
      </c>
      <c r="C74" s="874"/>
      <c r="D74" s="874"/>
      <c r="E74" s="874"/>
      <c r="F74" s="874"/>
      <c r="G74" s="874"/>
      <c r="H74" s="874"/>
      <c r="I74" s="874"/>
      <c r="J74" s="874"/>
      <c r="K74" s="874"/>
      <c r="L74" s="874"/>
      <c r="M74" s="874"/>
      <c r="N74" s="874"/>
      <c r="O74" s="874"/>
      <c r="P74" s="875"/>
      <c r="Q74" s="877">
        <v>37762</v>
      </c>
      <c r="R74" s="878"/>
      <c r="S74" s="878"/>
      <c r="T74" s="878"/>
      <c r="U74" s="834"/>
      <c r="V74" s="879">
        <v>35999</v>
      </c>
      <c r="W74" s="878"/>
      <c r="X74" s="878"/>
      <c r="Y74" s="878"/>
      <c r="Z74" s="834"/>
      <c r="AA74" s="879">
        <v>1763</v>
      </c>
      <c r="AB74" s="878"/>
      <c r="AC74" s="878"/>
      <c r="AD74" s="878"/>
      <c r="AE74" s="834"/>
      <c r="AF74" s="879">
        <v>1763</v>
      </c>
      <c r="AG74" s="878"/>
      <c r="AH74" s="878"/>
      <c r="AI74" s="878"/>
      <c r="AJ74" s="834"/>
      <c r="AK74" s="879">
        <v>995</v>
      </c>
      <c r="AL74" s="878"/>
      <c r="AM74" s="878"/>
      <c r="AN74" s="878"/>
      <c r="AO74" s="834"/>
      <c r="AP74" s="879" t="s">
        <v>580</v>
      </c>
      <c r="AQ74" s="878"/>
      <c r="AR74" s="878"/>
      <c r="AS74" s="878"/>
      <c r="AT74" s="834"/>
      <c r="AU74" s="879" t="s">
        <v>580</v>
      </c>
      <c r="AV74" s="878"/>
      <c r="AW74" s="878"/>
      <c r="AX74" s="878"/>
      <c r="AY74" s="834"/>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588</v>
      </c>
      <c r="C75" s="874"/>
      <c r="D75" s="874"/>
      <c r="E75" s="874"/>
      <c r="F75" s="874"/>
      <c r="G75" s="874"/>
      <c r="H75" s="874"/>
      <c r="I75" s="874"/>
      <c r="J75" s="874"/>
      <c r="K75" s="874"/>
      <c r="L75" s="874"/>
      <c r="M75" s="874"/>
      <c r="N75" s="874"/>
      <c r="O75" s="874"/>
      <c r="P75" s="875"/>
      <c r="Q75" s="877">
        <v>307</v>
      </c>
      <c r="R75" s="878"/>
      <c r="S75" s="878"/>
      <c r="T75" s="878"/>
      <c r="U75" s="834"/>
      <c r="V75" s="879">
        <v>287</v>
      </c>
      <c r="W75" s="878"/>
      <c r="X75" s="878"/>
      <c r="Y75" s="878"/>
      <c r="Z75" s="834"/>
      <c r="AA75" s="879">
        <v>20</v>
      </c>
      <c r="AB75" s="878"/>
      <c r="AC75" s="878"/>
      <c r="AD75" s="878"/>
      <c r="AE75" s="834"/>
      <c r="AF75" s="879">
        <v>20</v>
      </c>
      <c r="AG75" s="878"/>
      <c r="AH75" s="878"/>
      <c r="AI75" s="878"/>
      <c r="AJ75" s="834"/>
      <c r="AK75" s="879" t="s">
        <v>580</v>
      </c>
      <c r="AL75" s="878"/>
      <c r="AM75" s="878"/>
      <c r="AN75" s="878"/>
      <c r="AO75" s="834"/>
      <c r="AP75" s="879" t="s">
        <v>580</v>
      </c>
      <c r="AQ75" s="878"/>
      <c r="AR75" s="878"/>
      <c r="AS75" s="878"/>
      <c r="AT75" s="834"/>
      <c r="AU75" s="879" t="s">
        <v>580</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589</v>
      </c>
      <c r="C76" s="874"/>
      <c r="D76" s="874"/>
      <c r="E76" s="874"/>
      <c r="F76" s="874"/>
      <c r="G76" s="874"/>
      <c r="H76" s="874"/>
      <c r="I76" s="874"/>
      <c r="J76" s="874"/>
      <c r="K76" s="874"/>
      <c r="L76" s="874"/>
      <c r="M76" s="874"/>
      <c r="N76" s="874"/>
      <c r="O76" s="874"/>
      <c r="P76" s="875"/>
      <c r="Q76" s="877">
        <v>147909</v>
      </c>
      <c r="R76" s="878"/>
      <c r="S76" s="878"/>
      <c r="T76" s="878"/>
      <c r="U76" s="834"/>
      <c r="V76" s="879">
        <v>147391</v>
      </c>
      <c r="W76" s="878"/>
      <c r="X76" s="878"/>
      <c r="Y76" s="878"/>
      <c r="Z76" s="834"/>
      <c r="AA76" s="879">
        <v>518</v>
      </c>
      <c r="AB76" s="878"/>
      <c r="AC76" s="878"/>
      <c r="AD76" s="878"/>
      <c r="AE76" s="834"/>
      <c r="AF76" s="879">
        <v>518</v>
      </c>
      <c r="AG76" s="878"/>
      <c r="AH76" s="878"/>
      <c r="AI76" s="878"/>
      <c r="AJ76" s="834"/>
      <c r="AK76" s="879" t="s">
        <v>580</v>
      </c>
      <c r="AL76" s="878"/>
      <c r="AM76" s="878"/>
      <c r="AN76" s="878"/>
      <c r="AO76" s="834"/>
      <c r="AP76" s="879" t="s">
        <v>580</v>
      </c>
      <c r="AQ76" s="878"/>
      <c r="AR76" s="878"/>
      <c r="AS76" s="878"/>
      <c r="AT76" s="834"/>
      <c r="AU76" s="879" t="s">
        <v>580</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590</v>
      </c>
      <c r="C77" s="874"/>
      <c r="D77" s="874"/>
      <c r="E77" s="874"/>
      <c r="F77" s="874"/>
      <c r="G77" s="874"/>
      <c r="H77" s="874"/>
      <c r="I77" s="874"/>
      <c r="J77" s="874"/>
      <c r="K77" s="874"/>
      <c r="L77" s="874"/>
      <c r="M77" s="874"/>
      <c r="N77" s="874"/>
      <c r="O77" s="874"/>
      <c r="P77" s="875"/>
      <c r="Q77" s="876">
        <v>307</v>
      </c>
      <c r="R77" s="830"/>
      <c r="S77" s="830"/>
      <c r="T77" s="830"/>
      <c r="U77" s="830"/>
      <c r="V77" s="830">
        <v>330</v>
      </c>
      <c r="W77" s="830"/>
      <c r="X77" s="830"/>
      <c r="Y77" s="830"/>
      <c r="Z77" s="830"/>
      <c r="AA77" s="830">
        <v>23</v>
      </c>
      <c r="AB77" s="830"/>
      <c r="AC77" s="830"/>
      <c r="AD77" s="830"/>
      <c r="AE77" s="830"/>
      <c r="AF77" s="830">
        <v>90</v>
      </c>
      <c r="AG77" s="830"/>
      <c r="AH77" s="830"/>
      <c r="AI77" s="830"/>
      <c r="AJ77" s="830"/>
      <c r="AK77" s="830" t="s">
        <v>580</v>
      </c>
      <c r="AL77" s="830"/>
      <c r="AM77" s="830"/>
      <c r="AN77" s="830"/>
      <c r="AO77" s="830"/>
      <c r="AP77" s="830" t="s">
        <v>580</v>
      </c>
      <c r="AQ77" s="830"/>
      <c r="AR77" s="830"/>
      <c r="AS77" s="830"/>
      <c r="AT77" s="830"/>
      <c r="AU77" s="830" t="s">
        <v>580</v>
      </c>
      <c r="AV77" s="830"/>
      <c r="AW77" s="830"/>
      <c r="AX77" s="830"/>
      <c r="AY77" s="830"/>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311</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311</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311</v>
      </c>
      <c r="DR109" s="893"/>
      <c r="DS109" s="893"/>
      <c r="DT109" s="893"/>
      <c r="DU109" s="894"/>
      <c r="DV109" s="892" t="s">
        <v>434</v>
      </c>
      <c r="DW109" s="893"/>
      <c r="DX109" s="893"/>
      <c r="DY109" s="893"/>
      <c r="DZ109" s="895"/>
    </row>
    <row r="110" spans="1:131" s="230" customFormat="1" ht="26.25" customHeight="1" x14ac:dyDescent="0.2">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657617</v>
      </c>
      <c r="AB110" s="900"/>
      <c r="AC110" s="900"/>
      <c r="AD110" s="900"/>
      <c r="AE110" s="901"/>
      <c r="AF110" s="902">
        <v>673852</v>
      </c>
      <c r="AG110" s="900"/>
      <c r="AH110" s="900"/>
      <c r="AI110" s="900"/>
      <c r="AJ110" s="901"/>
      <c r="AK110" s="902">
        <v>673583</v>
      </c>
      <c r="AL110" s="900"/>
      <c r="AM110" s="900"/>
      <c r="AN110" s="900"/>
      <c r="AO110" s="901"/>
      <c r="AP110" s="903">
        <v>19.2</v>
      </c>
      <c r="AQ110" s="904"/>
      <c r="AR110" s="904"/>
      <c r="AS110" s="904"/>
      <c r="AT110" s="905"/>
      <c r="AU110" s="906" t="s">
        <v>77</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6345670</v>
      </c>
      <c r="BR110" s="931"/>
      <c r="BS110" s="931"/>
      <c r="BT110" s="931"/>
      <c r="BU110" s="931"/>
      <c r="BV110" s="931">
        <v>6230552</v>
      </c>
      <c r="BW110" s="931"/>
      <c r="BX110" s="931"/>
      <c r="BY110" s="931"/>
      <c r="BZ110" s="931"/>
      <c r="CA110" s="931">
        <v>6047472</v>
      </c>
      <c r="CB110" s="931"/>
      <c r="CC110" s="931"/>
      <c r="CD110" s="931"/>
      <c r="CE110" s="931"/>
      <c r="CF110" s="944">
        <v>171.9</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440</v>
      </c>
      <c r="DH110" s="931"/>
      <c r="DI110" s="931"/>
      <c r="DJ110" s="931"/>
      <c r="DK110" s="931"/>
      <c r="DL110" s="931" t="s">
        <v>441</v>
      </c>
      <c r="DM110" s="931"/>
      <c r="DN110" s="931"/>
      <c r="DO110" s="931"/>
      <c r="DP110" s="931"/>
      <c r="DQ110" s="931" t="s">
        <v>440</v>
      </c>
      <c r="DR110" s="931"/>
      <c r="DS110" s="931"/>
      <c r="DT110" s="931"/>
      <c r="DU110" s="931"/>
      <c r="DV110" s="932" t="s">
        <v>442</v>
      </c>
      <c r="DW110" s="932"/>
      <c r="DX110" s="932"/>
      <c r="DY110" s="932"/>
      <c r="DZ110" s="933"/>
    </row>
    <row r="111" spans="1:131" s="230" customFormat="1" ht="26.25" customHeight="1" x14ac:dyDescent="0.2">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440</v>
      </c>
      <c r="AG111" s="938"/>
      <c r="AH111" s="938"/>
      <c r="AI111" s="938"/>
      <c r="AJ111" s="939"/>
      <c r="AK111" s="940" t="s">
        <v>441</v>
      </c>
      <c r="AL111" s="938"/>
      <c r="AM111" s="938"/>
      <c r="AN111" s="938"/>
      <c r="AO111" s="939"/>
      <c r="AP111" s="941" t="s">
        <v>441</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440</v>
      </c>
      <c r="BW111" s="926"/>
      <c r="BX111" s="926"/>
      <c r="BY111" s="926"/>
      <c r="BZ111" s="926"/>
      <c r="CA111" s="926" t="s">
        <v>445</v>
      </c>
      <c r="CB111" s="926"/>
      <c r="CC111" s="926"/>
      <c r="CD111" s="926"/>
      <c r="CE111" s="926"/>
      <c r="CF111" s="920" t="s">
        <v>445</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445</v>
      </c>
      <c r="DH111" s="926"/>
      <c r="DI111" s="926"/>
      <c r="DJ111" s="926"/>
      <c r="DK111" s="926"/>
      <c r="DL111" s="926" t="s">
        <v>441</v>
      </c>
      <c r="DM111" s="926"/>
      <c r="DN111" s="926"/>
      <c r="DO111" s="926"/>
      <c r="DP111" s="926"/>
      <c r="DQ111" s="926" t="s">
        <v>440</v>
      </c>
      <c r="DR111" s="926"/>
      <c r="DS111" s="926"/>
      <c r="DT111" s="926"/>
      <c r="DU111" s="926"/>
      <c r="DV111" s="927" t="s">
        <v>445</v>
      </c>
      <c r="DW111" s="927"/>
      <c r="DX111" s="927"/>
      <c r="DY111" s="927"/>
      <c r="DZ111" s="928"/>
    </row>
    <row r="112" spans="1:131" s="230" customFormat="1" ht="26.25" customHeight="1" x14ac:dyDescent="0.2">
      <c r="A112" s="952" t="s">
        <v>447</v>
      </c>
      <c r="B112" s="953"/>
      <c r="C112" s="923" t="s">
        <v>448</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445</v>
      </c>
      <c r="AB112" s="959"/>
      <c r="AC112" s="959"/>
      <c r="AD112" s="959"/>
      <c r="AE112" s="960"/>
      <c r="AF112" s="961" t="s">
        <v>445</v>
      </c>
      <c r="AG112" s="959"/>
      <c r="AH112" s="959"/>
      <c r="AI112" s="959"/>
      <c r="AJ112" s="960"/>
      <c r="AK112" s="961" t="s">
        <v>440</v>
      </c>
      <c r="AL112" s="959"/>
      <c r="AM112" s="959"/>
      <c r="AN112" s="959"/>
      <c r="AO112" s="960"/>
      <c r="AP112" s="962" t="s">
        <v>445</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1005151</v>
      </c>
      <c r="BR112" s="926"/>
      <c r="BS112" s="926"/>
      <c r="BT112" s="926"/>
      <c r="BU112" s="926"/>
      <c r="BV112" s="926">
        <v>857757</v>
      </c>
      <c r="BW112" s="926"/>
      <c r="BX112" s="926"/>
      <c r="BY112" s="926"/>
      <c r="BZ112" s="926"/>
      <c r="CA112" s="926">
        <v>792420</v>
      </c>
      <c r="CB112" s="926"/>
      <c r="CC112" s="926"/>
      <c r="CD112" s="926"/>
      <c r="CE112" s="926"/>
      <c r="CF112" s="920">
        <v>22.5</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441</v>
      </c>
      <c r="DH112" s="926"/>
      <c r="DI112" s="926"/>
      <c r="DJ112" s="926"/>
      <c r="DK112" s="926"/>
      <c r="DL112" s="926" t="s">
        <v>445</v>
      </c>
      <c r="DM112" s="926"/>
      <c r="DN112" s="926"/>
      <c r="DO112" s="926"/>
      <c r="DP112" s="926"/>
      <c r="DQ112" s="926" t="s">
        <v>445</v>
      </c>
      <c r="DR112" s="926"/>
      <c r="DS112" s="926"/>
      <c r="DT112" s="926"/>
      <c r="DU112" s="926"/>
      <c r="DV112" s="927" t="s">
        <v>440</v>
      </c>
      <c r="DW112" s="927"/>
      <c r="DX112" s="927"/>
      <c r="DY112" s="927"/>
      <c r="DZ112" s="928"/>
    </row>
    <row r="113" spans="1:130" s="230" customFormat="1" ht="26.25" customHeight="1" x14ac:dyDescent="0.2">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132854</v>
      </c>
      <c r="AB113" s="938"/>
      <c r="AC113" s="938"/>
      <c r="AD113" s="938"/>
      <c r="AE113" s="939"/>
      <c r="AF113" s="940">
        <v>135405</v>
      </c>
      <c r="AG113" s="938"/>
      <c r="AH113" s="938"/>
      <c r="AI113" s="938"/>
      <c r="AJ113" s="939"/>
      <c r="AK113" s="940">
        <v>129695</v>
      </c>
      <c r="AL113" s="938"/>
      <c r="AM113" s="938"/>
      <c r="AN113" s="938"/>
      <c r="AO113" s="939"/>
      <c r="AP113" s="941">
        <v>3.7</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73629</v>
      </c>
      <c r="BR113" s="926"/>
      <c r="BS113" s="926"/>
      <c r="BT113" s="926"/>
      <c r="BU113" s="926"/>
      <c r="BV113" s="926">
        <v>82629</v>
      </c>
      <c r="BW113" s="926"/>
      <c r="BX113" s="926"/>
      <c r="BY113" s="926"/>
      <c r="BZ113" s="926"/>
      <c r="CA113" s="926">
        <v>74165</v>
      </c>
      <c r="CB113" s="926"/>
      <c r="CC113" s="926"/>
      <c r="CD113" s="926"/>
      <c r="CE113" s="926"/>
      <c r="CF113" s="920">
        <v>2.1</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445</v>
      </c>
      <c r="DH113" s="959"/>
      <c r="DI113" s="959"/>
      <c r="DJ113" s="959"/>
      <c r="DK113" s="960"/>
      <c r="DL113" s="961" t="s">
        <v>445</v>
      </c>
      <c r="DM113" s="959"/>
      <c r="DN113" s="959"/>
      <c r="DO113" s="959"/>
      <c r="DP113" s="960"/>
      <c r="DQ113" s="961" t="s">
        <v>445</v>
      </c>
      <c r="DR113" s="959"/>
      <c r="DS113" s="959"/>
      <c r="DT113" s="959"/>
      <c r="DU113" s="960"/>
      <c r="DV113" s="962" t="s">
        <v>441</v>
      </c>
      <c r="DW113" s="963"/>
      <c r="DX113" s="963"/>
      <c r="DY113" s="963"/>
      <c r="DZ113" s="964"/>
    </row>
    <row r="114" spans="1:130" s="230" customFormat="1" ht="26.25" customHeight="1" x14ac:dyDescent="0.2">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477</v>
      </c>
      <c r="AB114" s="959"/>
      <c r="AC114" s="959"/>
      <c r="AD114" s="959"/>
      <c r="AE114" s="960"/>
      <c r="AF114" s="961">
        <v>473</v>
      </c>
      <c r="AG114" s="959"/>
      <c r="AH114" s="959"/>
      <c r="AI114" s="959"/>
      <c r="AJ114" s="960"/>
      <c r="AK114" s="961">
        <v>352</v>
      </c>
      <c r="AL114" s="959"/>
      <c r="AM114" s="959"/>
      <c r="AN114" s="959"/>
      <c r="AO114" s="960"/>
      <c r="AP114" s="962">
        <v>0</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551024</v>
      </c>
      <c r="BR114" s="926"/>
      <c r="BS114" s="926"/>
      <c r="BT114" s="926"/>
      <c r="BU114" s="926"/>
      <c r="BV114" s="926">
        <v>347485</v>
      </c>
      <c r="BW114" s="926"/>
      <c r="BX114" s="926"/>
      <c r="BY114" s="926"/>
      <c r="BZ114" s="926"/>
      <c r="CA114" s="926">
        <v>279435</v>
      </c>
      <c r="CB114" s="926"/>
      <c r="CC114" s="926"/>
      <c r="CD114" s="926"/>
      <c r="CE114" s="926"/>
      <c r="CF114" s="920">
        <v>7.9</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445</v>
      </c>
      <c r="DH114" s="959"/>
      <c r="DI114" s="959"/>
      <c r="DJ114" s="959"/>
      <c r="DK114" s="960"/>
      <c r="DL114" s="961" t="s">
        <v>441</v>
      </c>
      <c r="DM114" s="959"/>
      <c r="DN114" s="959"/>
      <c r="DO114" s="959"/>
      <c r="DP114" s="960"/>
      <c r="DQ114" s="961" t="s">
        <v>445</v>
      </c>
      <c r="DR114" s="959"/>
      <c r="DS114" s="959"/>
      <c r="DT114" s="959"/>
      <c r="DU114" s="960"/>
      <c r="DV114" s="962" t="s">
        <v>441</v>
      </c>
      <c r="DW114" s="963"/>
      <c r="DX114" s="963"/>
      <c r="DY114" s="963"/>
      <c r="DZ114" s="964"/>
    </row>
    <row r="115" spans="1:130" s="230" customFormat="1" ht="26.25" customHeight="1" x14ac:dyDescent="0.2">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445</v>
      </c>
      <c r="AB115" s="938"/>
      <c r="AC115" s="938"/>
      <c r="AD115" s="938"/>
      <c r="AE115" s="939"/>
      <c r="AF115" s="940" t="s">
        <v>440</v>
      </c>
      <c r="AG115" s="938"/>
      <c r="AH115" s="938"/>
      <c r="AI115" s="938"/>
      <c r="AJ115" s="939"/>
      <c r="AK115" s="940" t="s">
        <v>445</v>
      </c>
      <c r="AL115" s="938"/>
      <c r="AM115" s="938"/>
      <c r="AN115" s="938"/>
      <c r="AO115" s="939"/>
      <c r="AP115" s="941" t="s">
        <v>445</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v>4667</v>
      </c>
      <c r="BR115" s="926"/>
      <c r="BS115" s="926"/>
      <c r="BT115" s="926"/>
      <c r="BU115" s="926"/>
      <c r="BV115" s="926">
        <v>3372</v>
      </c>
      <c r="BW115" s="926"/>
      <c r="BX115" s="926"/>
      <c r="BY115" s="926"/>
      <c r="BZ115" s="926"/>
      <c r="CA115" s="926">
        <v>1234</v>
      </c>
      <c r="CB115" s="926"/>
      <c r="CC115" s="926"/>
      <c r="CD115" s="926"/>
      <c r="CE115" s="926"/>
      <c r="CF115" s="920">
        <v>0</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445</v>
      </c>
      <c r="DH115" s="959"/>
      <c r="DI115" s="959"/>
      <c r="DJ115" s="959"/>
      <c r="DK115" s="960"/>
      <c r="DL115" s="961" t="s">
        <v>445</v>
      </c>
      <c r="DM115" s="959"/>
      <c r="DN115" s="959"/>
      <c r="DO115" s="959"/>
      <c r="DP115" s="960"/>
      <c r="DQ115" s="961" t="s">
        <v>441</v>
      </c>
      <c r="DR115" s="959"/>
      <c r="DS115" s="959"/>
      <c r="DT115" s="959"/>
      <c r="DU115" s="960"/>
      <c r="DV115" s="962" t="s">
        <v>445</v>
      </c>
      <c r="DW115" s="963"/>
      <c r="DX115" s="963"/>
      <c r="DY115" s="963"/>
      <c r="DZ115" s="964"/>
    </row>
    <row r="116" spans="1:130" s="230" customFormat="1" ht="26.25" customHeight="1" x14ac:dyDescent="0.2">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6</v>
      </c>
      <c r="AB116" s="959"/>
      <c r="AC116" s="959"/>
      <c r="AD116" s="959"/>
      <c r="AE116" s="960"/>
      <c r="AF116" s="961" t="s">
        <v>440</v>
      </c>
      <c r="AG116" s="959"/>
      <c r="AH116" s="959"/>
      <c r="AI116" s="959"/>
      <c r="AJ116" s="960"/>
      <c r="AK116" s="961" t="s">
        <v>441</v>
      </c>
      <c r="AL116" s="959"/>
      <c r="AM116" s="959"/>
      <c r="AN116" s="959"/>
      <c r="AO116" s="960"/>
      <c r="AP116" s="962" t="s">
        <v>445</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445</v>
      </c>
      <c r="BR116" s="926"/>
      <c r="BS116" s="926"/>
      <c r="BT116" s="926"/>
      <c r="BU116" s="926"/>
      <c r="BV116" s="926" t="s">
        <v>445</v>
      </c>
      <c r="BW116" s="926"/>
      <c r="BX116" s="926"/>
      <c r="BY116" s="926"/>
      <c r="BZ116" s="926"/>
      <c r="CA116" s="926" t="s">
        <v>441</v>
      </c>
      <c r="CB116" s="926"/>
      <c r="CC116" s="926"/>
      <c r="CD116" s="926"/>
      <c r="CE116" s="926"/>
      <c r="CF116" s="920" t="s">
        <v>440</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445</v>
      </c>
      <c r="DH116" s="959"/>
      <c r="DI116" s="959"/>
      <c r="DJ116" s="959"/>
      <c r="DK116" s="960"/>
      <c r="DL116" s="961" t="s">
        <v>445</v>
      </c>
      <c r="DM116" s="959"/>
      <c r="DN116" s="959"/>
      <c r="DO116" s="959"/>
      <c r="DP116" s="960"/>
      <c r="DQ116" s="961" t="s">
        <v>445</v>
      </c>
      <c r="DR116" s="959"/>
      <c r="DS116" s="959"/>
      <c r="DT116" s="959"/>
      <c r="DU116" s="960"/>
      <c r="DV116" s="962" t="s">
        <v>445</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790954</v>
      </c>
      <c r="AB117" s="979"/>
      <c r="AC117" s="979"/>
      <c r="AD117" s="979"/>
      <c r="AE117" s="980"/>
      <c r="AF117" s="981">
        <v>809730</v>
      </c>
      <c r="AG117" s="979"/>
      <c r="AH117" s="979"/>
      <c r="AI117" s="979"/>
      <c r="AJ117" s="980"/>
      <c r="AK117" s="981">
        <v>803630</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465</v>
      </c>
      <c r="BR117" s="926"/>
      <c r="BS117" s="926"/>
      <c r="BT117" s="926"/>
      <c r="BU117" s="926"/>
      <c r="BV117" s="926" t="s">
        <v>441</v>
      </c>
      <c r="BW117" s="926"/>
      <c r="BX117" s="926"/>
      <c r="BY117" s="926"/>
      <c r="BZ117" s="926"/>
      <c r="CA117" s="926" t="s">
        <v>441</v>
      </c>
      <c r="CB117" s="926"/>
      <c r="CC117" s="926"/>
      <c r="CD117" s="926"/>
      <c r="CE117" s="926"/>
      <c r="CF117" s="920" t="s">
        <v>440</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465</v>
      </c>
      <c r="DH117" s="959"/>
      <c r="DI117" s="959"/>
      <c r="DJ117" s="959"/>
      <c r="DK117" s="960"/>
      <c r="DL117" s="961" t="s">
        <v>440</v>
      </c>
      <c r="DM117" s="959"/>
      <c r="DN117" s="959"/>
      <c r="DO117" s="959"/>
      <c r="DP117" s="960"/>
      <c r="DQ117" s="961" t="s">
        <v>395</v>
      </c>
      <c r="DR117" s="959"/>
      <c r="DS117" s="959"/>
      <c r="DT117" s="959"/>
      <c r="DU117" s="960"/>
      <c r="DV117" s="962" t="s">
        <v>467</v>
      </c>
      <c r="DW117" s="963"/>
      <c r="DX117" s="963"/>
      <c r="DY117" s="963"/>
      <c r="DZ117" s="964"/>
    </row>
    <row r="118" spans="1:130" s="230" customFormat="1" ht="26.25" customHeight="1" x14ac:dyDescent="0.2">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311</v>
      </c>
      <c r="AL118" s="893"/>
      <c r="AM118" s="893"/>
      <c r="AN118" s="893"/>
      <c r="AO118" s="894"/>
      <c r="AP118" s="970" t="s">
        <v>434</v>
      </c>
      <c r="AQ118" s="971"/>
      <c r="AR118" s="971"/>
      <c r="AS118" s="971"/>
      <c r="AT118" s="972"/>
      <c r="AU118" s="908"/>
      <c r="AV118" s="909"/>
      <c r="AW118" s="909"/>
      <c r="AX118" s="909"/>
      <c r="AY118" s="909"/>
      <c r="AZ118" s="973" t="s">
        <v>468</v>
      </c>
      <c r="BA118" s="965"/>
      <c r="BB118" s="965"/>
      <c r="BC118" s="965"/>
      <c r="BD118" s="965"/>
      <c r="BE118" s="965"/>
      <c r="BF118" s="965"/>
      <c r="BG118" s="965"/>
      <c r="BH118" s="965"/>
      <c r="BI118" s="965"/>
      <c r="BJ118" s="965"/>
      <c r="BK118" s="965"/>
      <c r="BL118" s="965"/>
      <c r="BM118" s="965"/>
      <c r="BN118" s="965"/>
      <c r="BO118" s="965"/>
      <c r="BP118" s="966"/>
      <c r="BQ118" s="999" t="s">
        <v>441</v>
      </c>
      <c r="BR118" s="1000"/>
      <c r="BS118" s="1000"/>
      <c r="BT118" s="1000"/>
      <c r="BU118" s="1000"/>
      <c r="BV118" s="1000" t="s">
        <v>440</v>
      </c>
      <c r="BW118" s="1000"/>
      <c r="BX118" s="1000"/>
      <c r="BY118" s="1000"/>
      <c r="BZ118" s="1000"/>
      <c r="CA118" s="1000" t="s">
        <v>469</v>
      </c>
      <c r="CB118" s="1000"/>
      <c r="CC118" s="1000"/>
      <c r="CD118" s="1000"/>
      <c r="CE118" s="1000"/>
      <c r="CF118" s="920" t="s">
        <v>395</v>
      </c>
      <c r="CG118" s="921"/>
      <c r="CH118" s="921"/>
      <c r="CI118" s="921"/>
      <c r="CJ118" s="921"/>
      <c r="CK118" s="948"/>
      <c r="CL118" s="949"/>
      <c r="CM118" s="922" t="s">
        <v>470</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469</v>
      </c>
      <c r="DH118" s="959"/>
      <c r="DI118" s="959"/>
      <c r="DJ118" s="959"/>
      <c r="DK118" s="960"/>
      <c r="DL118" s="961" t="s">
        <v>465</v>
      </c>
      <c r="DM118" s="959"/>
      <c r="DN118" s="959"/>
      <c r="DO118" s="959"/>
      <c r="DP118" s="960"/>
      <c r="DQ118" s="961" t="s">
        <v>471</v>
      </c>
      <c r="DR118" s="959"/>
      <c r="DS118" s="959"/>
      <c r="DT118" s="959"/>
      <c r="DU118" s="960"/>
      <c r="DV118" s="962" t="s">
        <v>440</v>
      </c>
      <c r="DW118" s="963"/>
      <c r="DX118" s="963"/>
      <c r="DY118" s="963"/>
      <c r="DZ118" s="964"/>
    </row>
    <row r="119" spans="1:130" s="230" customFormat="1" ht="26.25" customHeight="1" x14ac:dyDescent="0.2">
      <c r="A119" s="1062"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441</v>
      </c>
      <c r="AB119" s="900"/>
      <c r="AC119" s="900"/>
      <c r="AD119" s="900"/>
      <c r="AE119" s="901"/>
      <c r="AF119" s="902" t="s">
        <v>471</v>
      </c>
      <c r="AG119" s="900"/>
      <c r="AH119" s="900"/>
      <c r="AI119" s="900"/>
      <c r="AJ119" s="901"/>
      <c r="AK119" s="902" t="s">
        <v>441</v>
      </c>
      <c r="AL119" s="900"/>
      <c r="AM119" s="900"/>
      <c r="AN119" s="900"/>
      <c r="AO119" s="901"/>
      <c r="AP119" s="903" t="s">
        <v>471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472</v>
      </c>
      <c r="BP119" s="1005"/>
      <c r="BQ119" s="999">
        <v>7980141</v>
      </c>
      <c r="BR119" s="1000"/>
      <c r="BS119" s="1000"/>
      <c r="BT119" s="1000"/>
      <c r="BU119" s="1000"/>
      <c r="BV119" s="1000">
        <v>7521795</v>
      </c>
      <c r="BW119" s="1000"/>
      <c r="BX119" s="1000"/>
      <c r="BY119" s="1000"/>
      <c r="BZ119" s="1000"/>
      <c r="CA119" s="1000">
        <v>7194726</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440</v>
      </c>
      <c r="DH119" s="986"/>
      <c r="DI119" s="986"/>
      <c r="DJ119" s="986"/>
      <c r="DK119" s="987"/>
      <c r="DL119" s="985" t="s">
        <v>471</v>
      </c>
      <c r="DM119" s="986"/>
      <c r="DN119" s="986"/>
      <c r="DO119" s="986"/>
      <c r="DP119" s="987"/>
      <c r="DQ119" s="985" t="s">
        <v>441</v>
      </c>
      <c r="DR119" s="986"/>
      <c r="DS119" s="986"/>
      <c r="DT119" s="986"/>
      <c r="DU119" s="987"/>
      <c r="DV119" s="988" t="s">
        <v>441</v>
      </c>
      <c r="DW119" s="989"/>
      <c r="DX119" s="989"/>
      <c r="DY119" s="989"/>
      <c r="DZ119" s="990"/>
    </row>
    <row r="120" spans="1:130" s="230" customFormat="1" ht="26.25" customHeight="1" x14ac:dyDescent="0.2">
      <c r="A120" s="1063"/>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440</v>
      </c>
      <c r="AB120" s="959"/>
      <c r="AC120" s="959"/>
      <c r="AD120" s="959"/>
      <c r="AE120" s="960"/>
      <c r="AF120" s="961" t="s">
        <v>441</v>
      </c>
      <c r="AG120" s="959"/>
      <c r="AH120" s="959"/>
      <c r="AI120" s="959"/>
      <c r="AJ120" s="960"/>
      <c r="AK120" s="961" t="s">
        <v>465</v>
      </c>
      <c r="AL120" s="959"/>
      <c r="AM120" s="959"/>
      <c r="AN120" s="959"/>
      <c r="AO120" s="960"/>
      <c r="AP120" s="962" t="s">
        <v>441</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2662371</v>
      </c>
      <c r="BR120" s="931"/>
      <c r="BS120" s="931"/>
      <c r="BT120" s="931"/>
      <c r="BU120" s="931"/>
      <c r="BV120" s="931">
        <v>3479989</v>
      </c>
      <c r="BW120" s="931"/>
      <c r="BX120" s="931"/>
      <c r="BY120" s="931"/>
      <c r="BZ120" s="931"/>
      <c r="CA120" s="931">
        <v>3808670</v>
      </c>
      <c r="CB120" s="931"/>
      <c r="CC120" s="931"/>
      <c r="CD120" s="931"/>
      <c r="CE120" s="931"/>
      <c r="CF120" s="944">
        <v>108.3</v>
      </c>
      <c r="CG120" s="945"/>
      <c r="CH120" s="945"/>
      <c r="CI120" s="945"/>
      <c r="CJ120" s="945"/>
      <c r="CK120" s="1006" t="s">
        <v>476</v>
      </c>
      <c r="CL120" s="1007"/>
      <c r="CM120" s="1007"/>
      <c r="CN120" s="1007"/>
      <c r="CO120" s="1008"/>
      <c r="CP120" s="1014" t="s">
        <v>477</v>
      </c>
      <c r="CQ120" s="1015"/>
      <c r="CR120" s="1015"/>
      <c r="CS120" s="1015"/>
      <c r="CT120" s="1015"/>
      <c r="CU120" s="1015"/>
      <c r="CV120" s="1015"/>
      <c r="CW120" s="1015"/>
      <c r="CX120" s="1015"/>
      <c r="CY120" s="1015"/>
      <c r="CZ120" s="1015"/>
      <c r="DA120" s="1015"/>
      <c r="DB120" s="1015"/>
      <c r="DC120" s="1015"/>
      <c r="DD120" s="1015"/>
      <c r="DE120" s="1015"/>
      <c r="DF120" s="1016"/>
      <c r="DG120" s="930">
        <v>1005151</v>
      </c>
      <c r="DH120" s="931"/>
      <c r="DI120" s="931"/>
      <c r="DJ120" s="931"/>
      <c r="DK120" s="931"/>
      <c r="DL120" s="931">
        <v>857757</v>
      </c>
      <c r="DM120" s="931"/>
      <c r="DN120" s="931"/>
      <c r="DO120" s="931"/>
      <c r="DP120" s="931"/>
      <c r="DQ120" s="931">
        <v>792420</v>
      </c>
      <c r="DR120" s="931"/>
      <c r="DS120" s="931"/>
      <c r="DT120" s="931"/>
      <c r="DU120" s="931"/>
      <c r="DV120" s="932">
        <v>22.5</v>
      </c>
      <c r="DW120" s="932"/>
      <c r="DX120" s="932"/>
      <c r="DY120" s="932"/>
      <c r="DZ120" s="933"/>
    </row>
    <row r="121" spans="1:130" s="230" customFormat="1" ht="26.25" customHeight="1" x14ac:dyDescent="0.2">
      <c r="A121" s="1063"/>
      <c r="B121" s="949"/>
      <c r="C121" s="974" t="s">
        <v>478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441</v>
      </c>
      <c r="AB121" s="959"/>
      <c r="AC121" s="959"/>
      <c r="AD121" s="959"/>
      <c r="AE121" s="960"/>
      <c r="AF121" s="961" t="s">
        <v>395</v>
      </c>
      <c r="AG121" s="959"/>
      <c r="AH121" s="959"/>
      <c r="AI121" s="959"/>
      <c r="AJ121" s="960"/>
      <c r="AK121" s="961" t="s">
        <v>440</v>
      </c>
      <c r="AL121" s="959"/>
      <c r="AM121" s="959"/>
      <c r="AN121" s="959"/>
      <c r="AO121" s="960"/>
      <c r="AP121" s="962" t="s">
        <v>441</v>
      </c>
      <c r="AQ121" s="963"/>
      <c r="AR121" s="963"/>
      <c r="AS121" s="963"/>
      <c r="AT121" s="964"/>
      <c r="AU121" s="994"/>
      <c r="AV121" s="995"/>
      <c r="AW121" s="995"/>
      <c r="AX121" s="995"/>
      <c r="AY121" s="996"/>
      <c r="AZ121" s="922" t="s">
        <v>479</v>
      </c>
      <c r="BA121" s="923"/>
      <c r="BB121" s="923"/>
      <c r="BC121" s="923"/>
      <c r="BD121" s="923"/>
      <c r="BE121" s="923"/>
      <c r="BF121" s="923"/>
      <c r="BG121" s="923"/>
      <c r="BH121" s="923"/>
      <c r="BI121" s="923"/>
      <c r="BJ121" s="923"/>
      <c r="BK121" s="923"/>
      <c r="BL121" s="923"/>
      <c r="BM121" s="923"/>
      <c r="BN121" s="923"/>
      <c r="BO121" s="923"/>
      <c r="BP121" s="924"/>
      <c r="BQ121" s="925" t="s">
        <v>440</v>
      </c>
      <c r="BR121" s="926"/>
      <c r="BS121" s="926"/>
      <c r="BT121" s="926"/>
      <c r="BU121" s="926"/>
      <c r="BV121" s="926" t="s">
        <v>441</v>
      </c>
      <c r="BW121" s="926"/>
      <c r="BX121" s="926"/>
      <c r="BY121" s="926"/>
      <c r="BZ121" s="926"/>
      <c r="CA121" s="926" t="s">
        <v>441</v>
      </c>
      <c r="CB121" s="926"/>
      <c r="CC121" s="926"/>
      <c r="CD121" s="926"/>
      <c r="CE121" s="926"/>
      <c r="CF121" s="920" t="s">
        <v>471</v>
      </c>
      <c r="CG121" s="921"/>
      <c r="CH121" s="921"/>
      <c r="CI121" s="921"/>
      <c r="CJ121" s="921"/>
      <c r="CK121" s="1009"/>
      <c r="CL121" s="1010"/>
      <c r="CM121" s="1010"/>
      <c r="CN121" s="1010"/>
      <c r="CO121" s="1011"/>
      <c r="CP121" s="1019" t="s">
        <v>480</v>
      </c>
      <c r="CQ121" s="1020"/>
      <c r="CR121" s="1020"/>
      <c r="CS121" s="1020"/>
      <c r="CT121" s="1020"/>
      <c r="CU121" s="1020"/>
      <c r="CV121" s="1020"/>
      <c r="CW121" s="1020"/>
      <c r="CX121" s="1020"/>
      <c r="CY121" s="1020"/>
      <c r="CZ121" s="1020"/>
      <c r="DA121" s="1020"/>
      <c r="DB121" s="1020"/>
      <c r="DC121" s="1020"/>
      <c r="DD121" s="1020"/>
      <c r="DE121" s="1020"/>
      <c r="DF121" s="1021"/>
      <c r="DG121" s="925" t="s">
        <v>440</v>
      </c>
      <c r="DH121" s="926"/>
      <c r="DI121" s="926"/>
      <c r="DJ121" s="926"/>
      <c r="DK121" s="926"/>
      <c r="DL121" s="926" t="s">
        <v>465</v>
      </c>
      <c r="DM121" s="926"/>
      <c r="DN121" s="926"/>
      <c r="DO121" s="926"/>
      <c r="DP121" s="926"/>
      <c r="DQ121" s="926" t="s">
        <v>440</v>
      </c>
      <c r="DR121" s="926"/>
      <c r="DS121" s="926"/>
      <c r="DT121" s="926"/>
      <c r="DU121" s="926"/>
      <c r="DV121" s="927" t="s">
        <v>395</v>
      </c>
      <c r="DW121" s="927"/>
      <c r="DX121" s="927"/>
      <c r="DY121" s="927"/>
      <c r="DZ121" s="928"/>
    </row>
    <row r="122" spans="1:130" s="230" customFormat="1" ht="26.25" customHeight="1" x14ac:dyDescent="0.2">
      <c r="A122" s="1063"/>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465</v>
      </c>
      <c r="AB122" s="959"/>
      <c r="AC122" s="959"/>
      <c r="AD122" s="959"/>
      <c r="AE122" s="960"/>
      <c r="AF122" s="961" t="s">
        <v>465</v>
      </c>
      <c r="AG122" s="959"/>
      <c r="AH122" s="959"/>
      <c r="AI122" s="959"/>
      <c r="AJ122" s="960"/>
      <c r="AK122" s="961" t="s">
        <v>465</v>
      </c>
      <c r="AL122" s="959"/>
      <c r="AM122" s="959"/>
      <c r="AN122" s="959"/>
      <c r="AO122" s="960"/>
      <c r="AP122" s="962" t="s">
        <v>441</v>
      </c>
      <c r="AQ122" s="963"/>
      <c r="AR122" s="963"/>
      <c r="AS122" s="963"/>
      <c r="AT122" s="964"/>
      <c r="AU122" s="994"/>
      <c r="AV122" s="995"/>
      <c r="AW122" s="995"/>
      <c r="AX122" s="995"/>
      <c r="AY122" s="996"/>
      <c r="AZ122" s="973" t="s">
        <v>481</v>
      </c>
      <c r="BA122" s="965"/>
      <c r="BB122" s="965"/>
      <c r="BC122" s="965"/>
      <c r="BD122" s="965"/>
      <c r="BE122" s="965"/>
      <c r="BF122" s="965"/>
      <c r="BG122" s="965"/>
      <c r="BH122" s="965"/>
      <c r="BI122" s="965"/>
      <c r="BJ122" s="965"/>
      <c r="BK122" s="965"/>
      <c r="BL122" s="965"/>
      <c r="BM122" s="965"/>
      <c r="BN122" s="965"/>
      <c r="BO122" s="965"/>
      <c r="BP122" s="966"/>
      <c r="BQ122" s="999">
        <v>4867960</v>
      </c>
      <c r="BR122" s="1000"/>
      <c r="BS122" s="1000"/>
      <c r="BT122" s="1000"/>
      <c r="BU122" s="1000"/>
      <c r="BV122" s="1000">
        <v>4697456</v>
      </c>
      <c r="BW122" s="1000"/>
      <c r="BX122" s="1000"/>
      <c r="BY122" s="1000"/>
      <c r="BZ122" s="1000"/>
      <c r="CA122" s="1000">
        <v>4879432</v>
      </c>
      <c r="CB122" s="1000"/>
      <c r="CC122" s="1000"/>
      <c r="CD122" s="1000"/>
      <c r="CE122" s="1000"/>
      <c r="CF122" s="1017">
        <v>138.69999999999999</v>
      </c>
      <c r="CG122" s="1018"/>
      <c r="CH122" s="1018"/>
      <c r="CI122" s="1018"/>
      <c r="CJ122" s="1018"/>
      <c r="CK122" s="1009"/>
      <c r="CL122" s="1010"/>
      <c r="CM122" s="1010"/>
      <c r="CN122" s="1010"/>
      <c r="CO122" s="1011"/>
      <c r="CP122" s="1019" t="s">
        <v>482</v>
      </c>
      <c r="CQ122" s="1020"/>
      <c r="CR122" s="1020"/>
      <c r="CS122" s="1020"/>
      <c r="CT122" s="1020"/>
      <c r="CU122" s="1020"/>
      <c r="CV122" s="1020"/>
      <c r="CW122" s="1020"/>
      <c r="CX122" s="1020"/>
      <c r="CY122" s="1020"/>
      <c r="CZ122" s="1020"/>
      <c r="DA122" s="1020"/>
      <c r="DB122" s="1020"/>
      <c r="DC122" s="1020"/>
      <c r="DD122" s="1020"/>
      <c r="DE122" s="1020"/>
      <c r="DF122" s="1021"/>
      <c r="DG122" s="925" t="s">
        <v>441</v>
      </c>
      <c r="DH122" s="926"/>
      <c r="DI122" s="926"/>
      <c r="DJ122" s="926"/>
      <c r="DK122" s="926"/>
      <c r="DL122" s="926" t="s">
        <v>440</v>
      </c>
      <c r="DM122" s="926"/>
      <c r="DN122" s="926"/>
      <c r="DO122" s="926"/>
      <c r="DP122" s="926"/>
      <c r="DQ122" s="926" t="s">
        <v>440</v>
      </c>
      <c r="DR122" s="926"/>
      <c r="DS122" s="926"/>
      <c r="DT122" s="926"/>
      <c r="DU122" s="926"/>
      <c r="DV122" s="927" t="s">
        <v>465</v>
      </c>
      <c r="DW122" s="927"/>
      <c r="DX122" s="927"/>
      <c r="DY122" s="927"/>
      <c r="DZ122" s="928"/>
    </row>
    <row r="123" spans="1:130" s="230" customFormat="1" ht="26.25" customHeight="1" x14ac:dyDescent="0.2">
      <c r="A123" s="1063"/>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441</v>
      </c>
      <c r="AB123" s="959"/>
      <c r="AC123" s="959"/>
      <c r="AD123" s="959"/>
      <c r="AE123" s="960"/>
      <c r="AF123" s="961" t="s">
        <v>441</v>
      </c>
      <c r="AG123" s="959"/>
      <c r="AH123" s="959"/>
      <c r="AI123" s="959"/>
      <c r="AJ123" s="960"/>
      <c r="AK123" s="961" t="s">
        <v>440</v>
      </c>
      <c r="AL123" s="959"/>
      <c r="AM123" s="959"/>
      <c r="AN123" s="959"/>
      <c r="AO123" s="960"/>
      <c r="AP123" s="962" t="s">
        <v>469</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483</v>
      </c>
      <c r="BP123" s="1005"/>
      <c r="BQ123" s="1035">
        <v>7530331</v>
      </c>
      <c r="BR123" s="1036"/>
      <c r="BS123" s="1036"/>
      <c r="BT123" s="1036"/>
      <c r="BU123" s="1036"/>
      <c r="BV123" s="1036">
        <v>8177445</v>
      </c>
      <c r="BW123" s="1036"/>
      <c r="BX123" s="1036"/>
      <c r="BY123" s="1036"/>
      <c r="BZ123" s="1036"/>
      <c r="CA123" s="1036">
        <v>8688102</v>
      </c>
      <c r="CB123" s="1036"/>
      <c r="CC123" s="1036"/>
      <c r="CD123" s="1036"/>
      <c r="CE123" s="1036"/>
      <c r="CF123" s="1001"/>
      <c r="CG123" s="1002"/>
      <c r="CH123" s="1002"/>
      <c r="CI123" s="1002"/>
      <c r="CJ123" s="1003"/>
      <c r="CK123" s="1009"/>
      <c r="CL123" s="1010"/>
      <c r="CM123" s="1010"/>
      <c r="CN123" s="1010"/>
      <c r="CO123" s="1011"/>
      <c r="CP123" s="1019" t="s">
        <v>408</v>
      </c>
      <c r="CQ123" s="1020"/>
      <c r="CR123" s="1020"/>
      <c r="CS123" s="1020"/>
      <c r="CT123" s="1020"/>
      <c r="CU123" s="1020"/>
      <c r="CV123" s="1020"/>
      <c r="CW123" s="1020"/>
      <c r="CX123" s="1020"/>
      <c r="CY123" s="1020"/>
      <c r="CZ123" s="1020"/>
      <c r="DA123" s="1020"/>
      <c r="DB123" s="1020"/>
      <c r="DC123" s="1020"/>
      <c r="DD123" s="1020"/>
      <c r="DE123" s="1020"/>
      <c r="DF123" s="1021"/>
      <c r="DG123" s="958" t="s">
        <v>395</v>
      </c>
      <c r="DH123" s="959"/>
      <c r="DI123" s="959"/>
      <c r="DJ123" s="959"/>
      <c r="DK123" s="960"/>
      <c r="DL123" s="961" t="s">
        <v>465</v>
      </c>
      <c r="DM123" s="959"/>
      <c r="DN123" s="959"/>
      <c r="DO123" s="959"/>
      <c r="DP123" s="960"/>
      <c r="DQ123" s="961" t="s">
        <v>441</v>
      </c>
      <c r="DR123" s="959"/>
      <c r="DS123" s="959"/>
      <c r="DT123" s="959"/>
      <c r="DU123" s="960"/>
      <c r="DV123" s="962" t="s">
        <v>440</v>
      </c>
      <c r="DW123" s="963"/>
      <c r="DX123" s="963"/>
      <c r="DY123" s="963"/>
      <c r="DZ123" s="964"/>
    </row>
    <row r="124" spans="1:130" s="230" customFormat="1" ht="26.25" customHeight="1" thickBot="1" x14ac:dyDescent="0.25">
      <c r="A124" s="1063"/>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471</v>
      </c>
      <c r="AB124" s="959"/>
      <c r="AC124" s="959"/>
      <c r="AD124" s="959"/>
      <c r="AE124" s="960"/>
      <c r="AF124" s="961" t="s">
        <v>441</v>
      </c>
      <c r="AG124" s="959"/>
      <c r="AH124" s="959"/>
      <c r="AI124" s="959"/>
      <c r="AJ124" s="960"/>
      <c r="AK124" s="961" t="s">
        <v>441</v>
      </c>
      <c r="AL124" s="959"/>
      <c r="AM124" s="959"/>
      <c r="AN124" s="959"/>
      <c r="AO124" s="960"/>
      <c r="AP124" s="962" t="s">
        <v>440</v>
      </c>
      <c r="AQ124" s="963"/>
      <c r="AR124" s="963"/>
      <c r="AS124" s="963"/>
      <c r="AT124" s="964"/>
      <c r="AU124" s="1031" t="s">
        <v>484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13.6</v>
      </c>
      <c r="BR124" s="1027"/>
      <c r="BS124" s="1027"/>
      <c r="BT124" s="1027"/>
      <c r="BU124" s="1027"/>
      <c r="BV124" s="1027" t="s">
        <v>395</v>
      </c>
      <c r="BW124" s="1027"/>
      <c r="BX124" s="1027"/>
      <c r="BY124" s="1027"/>
      <c r="BZ124" s="1027"/>
      <c r="CA124" s="1027" t="s">
        <v>395</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441</v>
      </c>
      <c r="DH124" s="986"/>
      <c r="DI124" s="986"/>
      <c r="DJ124" s="986"/>
      <c r="DK124" s="987"/>
      <c r="DL124" s="985" t="s">
        <v>440</v>
      </c>
      <c r="DM124" s="986"/>
      <c r="DN124" s="986"/>
      <c r="DO124" s="986"/>
      <c r="DP124" s="987"/>
      <c r="DQ124" s="985" t="s">
        <v>440</v>
      </c>
      <c r="DR124" s="986"/>
      <c r="DS124" s="986"/>
      <c r="DT124" s="986"/>
      <c r="DU124" s="987"/>
      <c r="DV124" s="988" t="s">
        <v>441</v>
      </c>
      <c r="DW124" s="989"/>
      <c r="DX124" s="989"/>
      <c r="DY124" s="989"/>
      <c r="DZ124" s="990"/>
    </row>
    <row r="125" spans="1:130" s="230" customFormat="1" ht="26.25" customHeight="1" x14ac:dyDescent="0.2">
      <c r="A125" s="1063"/>
      <c r="B125" s="949"/>
      <c r="C125" s="922" t="s">
        <v>470</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471</v>
      </c>
      <c r="AB125" s="959"/>
      <c r="AC125" s="959"/>
      <c r="AD125" s="959"/>
      <c r="AE125" s="960"/>
      <c r="AF125" s="961" t="s">
        <v>395</v>
      </c>
      <c r="AG125" s="959"/>
      <c r="AH125" s="959"/>
      <c r="AI125" s="959"/>
      <c r="AJ125" s="960"/>
      <c r="AK125" s="961" t="s">
        <v>440</v>
      </c>
      <c r="AL125" s="959"/>
      <c r="AM125" s="959"/>
      <c r="AN125" s="959"/>
      <c r="AO125" s="960"/>
      <c r="AP125" s="962" t="s">
        <v>441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441</v>
      </c>
      <c r="DH125" s="931"/>
      <c r="DI125" s="931"/>
      <c r="DJ125" s="931"/>
      <c r="DK125" s="931"/>
      <c r="DL125" s="931" t="s">
        <v>440</v>
      </c>
      <c r="DM125" s="931"/>
      <c r="DN125" s="931"/>
      <c r="DO125" s="931"/>
      <c r="DP125" s="931"/>
      <c r="DQ125" s="931" t="s">
        <v>395</v>
      </c>
      <c r="DR125" s="931"/>
      <c r="DS125" s="931"/>
      <c r="DT125" s="931"/>
      <c r="DU125" s="931"/>
      <c r="DV125" s="932" t="s">
        <v>441</v>
      </c>
      <c r="DW125" s="932"/>
      <c r="DX125" s="932"/>
      <c r="DY125" s="932"/>
      <c r="DZ125" s="933"/>
    </row>
    <row r="126" spans="1:130" s="230" customFormat="1" ht="26.25" customHeight="1" thickBot="1" x14ac:dyDescent="0.25">
      <c r="A126" s="1063"/>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440</v>
      </c>
      <c r="AB126" s="959"/>
      <c r="AC126" s="959"/>
      <c r="AD126" s="959"/>
      <c r="AE126" s="960"/>
      <c r="AF126" s="961" t="s">
        <v>465</v>
      </c>
      <c r="AG126" s="959"/>
      <c r="AH126" s="959"/>
      <c r="AI126" s="959"/>
      <c r="AJ126" s="960"/>
      <c r="AK126" s="961" t="s">
        <v>441</v>
      </c>
      <c r="AL126" s="959"/>
      <c r="AM126" s="959"/>
      <c r="AN126" s="959"/>
      <c r="AO126" s="960"/>
      <c r="AP126" s="962" t="s">
        <v>441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441</v>
      </c>
      <c r="DH126" s="926"/>
      <c r="DI126" s="926"/>
      <c r="DJ126" s="926"/>
      <c r="DK126" s="926"/>
      <c r="DL126" s="926" t="s">
        <v>441</v>
      </c>
      <c r="DM126" s="926"/>
      <c r="DN126" s="926"/>
      <c r="DO126" s="926"/>
      <c r="DP126" s="926"/>
      <c r="DQ126" s="926" t="s">
        <v>469</v>
      </c>
      <c r="DR126" s="926"/>
      <c r="DS126" s="926"/>
      <c r="DT126" s="926"/>
      <c r="DU126" s="926"/>
      <c r="DV126" s="927" t="s">
        <v>471</v>
      </c>
      <c r="DW126" s="927"/>
      <c r="DX126" s="927"/>
      <c r="DY126" s="927"/>
      <c r="DZ126" s="928"/>
    </row>
    <row r="127" spans="1:130" s="230" customFormat="1" ht="26.25" customHeight="1" x14ac:dyDescent="0.2">
      <c r="A127" s="1064"/>
      <c r="B127" s="951"/>
      <c r="C127" s="973" t="s">
        <v>489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441</v>
      </c>
      <c r="AB127" s="959"/>
      <c r="AC127" s="959"/>
      <c r="AD127" s="959"/>
      <c r="AE127" s="960"/>
      <c r="AF127" s="961" t="s">
        <v>441</v>
      </c>
      <c r="AG127" s="959"/>
      <c r="AH127" s="959"/>
      <c r="AI127" s="959"/>
      <c r="AJ127" s="960"/>
      <c r="AK127" s="961" t="s">
        <v>395</v>
      </c>
      <c r="AL127" s="959"/>
      <c r="AM127" s="959"/>
      <c r="AN127" s="959"/>
      <c r="AO127" s="960"/>
      <c r="AP127" s="962" t="s">
        <v>465</v>
      </c>
      <c r="AQ127" s="963"/>
      <c r="AR127" s="963"/>
      <c r="AS127" s="963"/>
      <c r="AT127" s="964"/>
      <c r="AU127" s="232"/>
      <c r="AV127" s="232"/>
      <c r="AW127" s="232"/>
      <c r="AX127" s="1037" t="s">
        <v>490</v>
      </c>
      <c r="AY127" s="1038"/>
      <c r="AZ127" s="1038"/>
      <c r="BA127" s="1038"/>
      <c r="BB127" s="1038"/>
      <c r="BC127" s="1038"/>
      <c r="BD127" s="1038"/>
      <c r="BE127" s="1039"/>
      <c r="BF127" s="1040" t="s">
        <v>491</v>
      </c>
      <c r="BG127" s="1038"/>
      <c r="BH127" s="1038"/>
      <c r="BI127" s="1038"/>
      <c r="BJ127" s="1038"/>
      <c r="BK127" s="1038"/>
      <c r="BL127" s="1039"/>
      <c r="BM127" s="1040" t="s">
        <v>492</v>
      </c>
      <c r="BN127" s="1038"/>
      <c r="BO127" s="1038"/>
      <c r="BP127" s="1038"/>
      <c r="BQ127" s="1038"/>
      <c r="BR127" s="1038"/>
      <c r="BS127" s="1039"/>
      <c r="BT127" s="1040" t="s">
        <v>493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494</v>
      </c>
      <c r="CQ127" s="923"/>
      <c r="CR127" s="923"/>
      <c r="CS127" s="923"/>
      <c r="CT127" s="923"/>
      <c r="CU127" s="923"/>
      <c r="CV127" s="923"/>
      <c r="CW127" s="923"/>
      <c r="CX127" s="923"/>
      <c r="CY127" s="923"/>
      <c r="CZ127" s="923"/>
      <c r="DA127" s="923"/>
      <c r="DB127" s="923"/>
      <c r="DC127" s="923"/>
      <c r="DD127" s="923"/>
      <c r="DE127" s="923"/>
      <c r="DF127" s="924"/>
      <c r="DG127" s="925" t="s">
        <v>441</v>
      </c>
      <c r="DH127" s="926"/>
      <c r="DI127" s="926"/>
      <c r="DJ127" s="926"/>
      <c r="DK127" s="926"/>
      <c r="DL127" s="926" t="s">
        <v>440</v>
      </c>
      <c r="DM127" s="926"/>
      <c r="DN127" s="926"/>
      <c r="DO127" s="926"/>
      <c r="DP127" s="926"/>
      <c r="DQ127" s="926" t="s">
        <v>441</v>
      </c>
      <c r="DR127" s="926"/>
      <c r="DS127" s="926"/>
      <c r="DT127" s="926"/>
      <c r="DU127" s="926"/>
      <c r="DV127" s="927" t="s">
        <v>441</v>
      </c>
      <c r="DW127" s="927"/>
      <c r="DX127" s="927"/>
      <c r="DY127" s="927"/>
      <c r="DZ127" s="928"/>
    </row>
    <row r="128" spans="1:130" s="230" customFormat="1" ht="26.25" customHeight="1" thickBot="1" x14ac:dyDescent="0.25">
      <c r="A128" s="1047" t="s">
        <v>495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496</v>
      </c>
      <c r="X128" s="1049"/>
      <c r="Y128" s="1049"/>
      <c r="Z128" s="1050"/>
      <c r="AA128" s="1051" t="s">
        <v>440</v>
      </c>
      <c r="AB128" s="1052"/>
      <c r="AC128" s="1052"/>
      <c r="AD128" s="1052"/>
      <c r="AE128" s="1053"/>
      <c r="AF128" s="1054" t="s">
        <v>469</v>
      </c>
      <c r="AG128" s="1052"/>
      <c r="AH128" s="1052"/>
      <c r="AI128" s="1052"/>
      <c r="AJ128" s="1053"/>
      <c r="AK128" s="1054" t="s">
        <v>471</v>
      </c>
      <c r="AL128" s="1052"/>
      <c r="AM128" s="1052"/>
      <c r="AN128" s="1052"/>
      <c r="AO128" s="1053"/>
      <c r="AP128" s="1055"/>
      <c r="AQ128" s="1056"/>
      <c r="AR128" s="1056"/>
      <c r="AS128" s="1056"/>
      <c r="AT128" s="1057"/>
      <c r="AU128" s="232"/>
      <c r="AV128" s="232"/>
      <c r="AW128" s="232"/>
      <c r="AX128" s="896" t="s">
        <v>497</v>
      </c>
      <c r="AY128" s="897"/>
      <c r="AZ128" s="897"/>
      <c r="BA128" s="897"/>
      <c r="BB128" s="897"/>
      <c r="BC128" s="897"/>
      <c r="BD128" s="897"/>
      <c r="BE128" s="898"/>
      <c r="BF128" s="1058" t="s">
        <v>440</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498</v>
      </c>
      <c r="CQ128" s="740"/>
      <c r="CR128" s="740"/>
      <c r="CS128" s="740"/>
      <c r="CT128" s="740"/>
      <c r="CU128" s="740"/>
      <c r="CV128" s="740"/>
      <c r="CW128" s="740"/>
      <c r="CX128" s="740"/>
      <c r="CY128" s="740"/>
      <c r="CZ128" s="740"/>
      <c r="DA128" s="740"/>
      <c r="DB128" s="740"/>
      <c r="DC128" s="740"/>
      <c r="DD128" s="740"/>
      <c r="DE128" s="740"/>
      <c r="DF128" s="1042"/>
      <c r="DG128" s="1043">
        <v>4667</v>
      </c>
      <c r="DH128" s="1044"/>
      <c r="DI128" s="1044"/>
      <c r="DJ128" s="1044"/>
      <c r="DK128" s="1044"/>
      <c r="DL128" s="1044">
        <v>3372</v>
      </c>
      <c r="DM128" s="1044"/>
      <c r="DN128" s="1044"/>
      <c r="DO128" s="1044"/>
      <c r="DP128" s="1044"/>
      <c r="DQ128" s="1044">
        <v>1234</v>
      </c>
      <c r="DR128" s="1044"/>
      <c r="DS128" s="1044"/>
      <c r="DT128" s="1044"/>
      <c r="DU128" s="1044"/>
      <c r="DV128" s="1045">
        <v>0</v>
      </c>
      <c r="DW128" s="1045"/>
      <c r="DX128" s="1045"/>
      <c r="DY128" s="1045"/>
      <c r="DZ128" s="1046"/>
    </row>
    <row r="129" spans="1:131" s="230" customFormat="1" ht="26.25" customHeight="1" x14ac:dyDescent="0.2">
      <c r="A129" s="934" t="s">
        <v>111</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3942022</v>
      </c>
      <c r="AB129" s="959"/>
      <c r="AC129" s="959"/>
      <c r="AD129" s="959"/>
      <c r="AE129" s="960"/>
      <c r="AF129" s="961">
        <v>4232345</v>
      </c>
      <c r="AG129" s="959"/>
      <c r="AH129" s="959"/>
      <c r="AI129" s="959"/>
      <c r="AJ129" s="960"/>
      <c r="AK129" s="961">
        <v>4140242</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440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502</v>
      </c>
      <c r="X130" s="1071"/>
      <c r="Y130" s="1071"/>
      <c r="Z130" s="1072"/>
      <c r="AA130" s="958">
        <v>641433</v>
      </c>
      <c r="AB130" s="959"/>
      <c r="AC130" s="959"/>
      <c r="AD130" s="959"/>
      <c r="AE130" s="960"/>
      <c r="AF130" s="961">
        <v>632076</v>
      </c>
      <c r="AG130" s="959"/>
      <c r="AH130" s="959"/>
      <c r="AI130" s="959"/>
      <c r="AJ130" s="960"/>
      <c r="AK130" s="961">
        <v>623075</v>
      </c>
      <c r="AL130" s="959"/>
      <c r="AM130" s="959"/>
      <c r="AN130" s="959"/>
      <c r="AO130" s="960"/>
      <c r="AP130" s="1073"/>
      <c r="AQ130" s="1074"/>
      <c r="AR130" s="1074"/>
      <c r="AS130" s="1074"/>
      <c r="AT130" s="1075"/>
      <c r="AU130" s="233"/>
      <c r="AV130" s="233"/>
      <c r="AW130" s="233"/>
      <c r="AX130" s="1065" t="s">
        <v>503</v>
      </c>
      <c r="AY130" s="923"/>
      <c r="AZ130" s="923"/>
      <c r="BA130" s="923"/>
      <c r="BB130" s="923"/>
      <c r="BC130" s="923"/>
      <c r="BD130" s="923"/>
      <c r="BE130" s="924"/>
      <c r="BF130" s="1101">
        <v>4.8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504</v>
      </c>
      <c r="X131" s="1108"/>
      <c r="Y131" s="1108"/>
      <c r="Z131" s="1109"/>
      <c r="AA131" s="1004">
        <v>3300589</v>
      </c>
      <c r="AB131" s="986"/>
      <c r="AC131" s="986"/>
      <c r="AD131" s="986"/>
      <c r="AE131" s="987"/>
      <c r="AF131" s="985">
        <v>3600269</v>
      </c>
      <c r="AG131" s="986"/>
      <c r="AH131" s="986"/>
      <c r="AI131" s="986"/>
      <c r="AJ131" s="987"/>
      <c r="AK131" s="985">
        <v>3517167</v>
      </c>
      <c r="AL131" s="986"/>
      <c r="AM131" s="986"/>
      <c r="AN131" s="986"/>
      <c r="AO131" s="987"/>
      <c r="AP131" s="1110"/>
      <c r="AQ131" s="1111"/>
      <c r="AR131" s="1111"/>
      <c r="AS131" s="1111"/>
      <c r="AT131" s="1112"/>
      <c r="AU131" s="233"/>
      <c r="AV131" s="233"/>
      <c r="AW131" s="233"/>
      <c r="AX131" s="1083" t="s">
        <v>505</v>
      </c>
      <c r="AY131" s="740"/>
      <c r="AZ131" s="740"/>
      <c r="BA131" s="740"/>
      <c r="BB131" s="740"/>
      <c r="BC131" s="740"/>
      <c r="BD131" s="740"/>
      <c r="BE131" s="1042"/>
      <c r="BF131" s="1084" t="s">
        <v>441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507</v>
      </c>
      <c r="W132" s="1094"/>
      <c r="X132" s="1094"/>
      <c r="Y132" s="1094"/>
      <c r="Z132" s="1095"/>
      <c r="AA132" s="1096">
        <v>4.5301308340000004</v>
      </c>
      <c r="AB132" s="1097"/>
      <c r="AC132" s="1097"/>
      <c r="AD132" s="1097"/>
      <c r="AE132" s="1098"/>
      <c r="AF132" s="1099">
        <v>4.9344646189999999</v>
      </c>
      <c r="AG132" s="1097"/>
      <c r="AH132" s="1097"/>
      <c r="AI132" s="1097"/>
      <c r="AJ132" s="1098"/>
      <c r="AK132" s="1099">
        <v>5.13353503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508</v>
      </c>
      <c r="W133" s="1077"/>
      <c r="X133" s="1077"/>
      <c r="Y133" s="1077"/>
      <c r="Z133" s="1078"/>
      <c r="AA133" s="1079">
        <v>5.6</v>
      </c>
      <c r="AB133" s="1080"/>
      <c r="AC133" s="1080"/>
      <c r="AD133" s="1080"/>
      <c r="AE133" s="1081"/>
      <c r="AF133" s="1079">
        <v>5.0999999999999996</v>
      </c>
      <c r="AG133" s="1080"/>
      <c r="AH133" s="1080"/>
      <c r="AI133" s="1080"/>
      <c r="AJ133" s="1081"/>
      <c r="AK133" s="1079">
        <v>4.8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T9kZAbX0bORqgzLAMQvQ3qCVBIS38+XSExvd4F3x6VQv9fewiLL3rqlUDxnDaI996mn0W5e7x0dh5rmUn5x4w==" saltValue="8oHd7ziG1LwV4PMbkNRZT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O70" zoomScale="95" zoomScaleNormal="85" zoomScaleSheetLayoutView="95" workbookViewId="0">
      <selection activeCell="DF75" sqref="DF75"/>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509</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QBrK0OlR8bZFWPpAI63OM1PgzVw/211vby4EBpgwxRNEeU5P08lvwipFZvH6dHm6bQOK5g7kFi8eFb142HKvA==" saltValue="ZHLJCl3l4qpunylAbgZd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O1"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kYGL9dOIZ3LQAz44AH1qtalVuFcXW1ONgCDdujiwT6LSXJrBYP+9wOuRtXd70zcV+yp/OkQNBO/as+uCabBXA==" saltValue="MgVwhCjv5EO345cqM/4ta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512</v>
      </c>
      <c r="AP7" s="272"/>
      <c r="AQ7" s="273" t="s">
        <v>513</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514</v>
      </c>
      <c r="AQ8" s="279" t="s">
        <v>515</v>
      </c>
      <c r="AR8" s="280" t="s">
        <v>516</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517</v>
      </c>
      <c r="AL9" s="1117"/>
      <c r="AM9" s="1117"/>
      <c r="AN9" s="1118"/>
      <c r="AO9" s="281">
        <v>1736563</v>
      </c>
      <c r="AP9" s="281">
        <v>234259</v>
      </c>
      <c r="AQ9" s="282">
        <v>166998</v>
      </c>
      <c r="AR9" s="283">
        <v>40.299999999999997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518</v>
      </c>
      <c r="AL10" s="1117"/>
      <c r="AM10" s="1117"/>
      <c r="AN10" s="1118"/>
      <c r="AO10" s="284">
        <v>11110</v>
      </c>
      <c r="AP10" s="284">
        <v>1499</v>
      </c>
      <c r="AQ10" s="285">
        <v>26170</v>
      </c>
      <c r="AR10" s="286">
        <v>-94.3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519</v>
      </c>
      <c r="AL11" s="1117"/>
      <c r="AM11" s="1117"/>
      <c r="AN11" s="1118"/>
      <c r="AO11" s="284" t="s">
        <v>520</v>
      </c>
      <c r="AP11" s="284" t="s">
        <v>520</v>
      </c>
      <c r="AQ11" s="285">
        <v>5047</v>
      </c>
      <c r="AR11" s="286" t="s">
        <v>520</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520</v>
      </c>
      <c r="AP12" s="284" t="s">
        <v>520</v>
      </c>
      <c r="AQ12" s="285" t="s">
        <v>520</v>
      </c>
      <c r="AR12" s="286" t="s">
        <v>520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522</v>
      </c>
      <c r="AL13" s="1117"/>
      <c r="AM13" s="1117"/>
      <c r="AN13" s="1118"/>
      <c r="AO13" s="284">
        <v>13367</v>
      </c>
      <c r="AP13" s="284">
        <v>1803</v>
      </c>
      <c r="AQ13" s="285">
        <v>6466</v>
      </c>
      <c r="AR13" s="286">
        <v>-72.099999999999994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523</v>
      </c>
      <c r="AL14" s="1117"/>
      <c r="AM14" s="1117"/>
      <c r="AN14" s="1118"/>
      <c r="AO14" s="284" t="s">
        <v>520</v>
      </c>
      <c r="AP14" s="284" t="s">
        <v>520</v>
      </c>
      <c r="AQ14" s="285">
        <v>3589</v>
      </c>
      <c r="AR14" s="286" t="s">
        <v>520</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524</v>
      </c>
      <c r="AL15" s="1120"/>
      <c r="AM15" s="1120"/>
      <c r="AN15" s="1121"/>
      <c r="AO15" s="284">
        <v>-133446</v>
      </c>
      <c r="AP15" s="284">
        <v>-18002</v>
      </c>
      <c r="AQ15" s="285">
        <v>-12920</v>
      </c>
      <c r="AR15" s="286">
        <v>39.299999999999997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1627594</v>
      </c>
      <c r="AP16" s="284">
        <v>219559</v>
      </c>
      <c r="AQ16" s="285">
        <v>195349</v>
      </c>
      <c r="AR16" s="286">
        <v>12.4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529</v>
      </c>
      <c r="AL21" s="1123"/>
      <c r="AM21" s="1123"/>
      <c r="AN21" s="1124"/>
      <c r="AO21" s="297">
        <v>22.26</v>
      </c>
      <c r="AP21" s="298">
        <v>16.600000000000001</v>
      </c>
      <c r="AQ21" s="299">
        <v>5.66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530</v>
      </c>
      <c r="AL22" s="1123"/>
      <c r="AM22" s="1123"/>
      <c r="AN22" s="1124"/>
      <c r="AO22" s="302">
        <v>94.6</v>
      </c>
      <c r="AP22" s="303">
        <v>95.6</v>
      </c>
      <c r="AQ22" s="304">
        <v>-1</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512</v>
      </c>
      <c r="AP30" s="272"/>
      <c r="AQ30" s="273" t="s">
        <v>513</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514</v>
      </c>
      <c r="AQ31" s="279" t="s">
        <v>515</v>
      </c>
      <c r="AR31" s="280" t="s">
        <v>516</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534</v>
      </c>
      <c r="AL32" s="1131"/>
      <c r="AM32" s="1131"/>
      <c r="AN32" s="1132"/>
      <c r="AO32" s="312">
        <v>673583</v>
      </c>
      <c r="AP32" s="312">
        <v>90865</v>
      </c>
      <c r="AQ32" s="313">
        <v>125145</v>
      </c>
      <c r="AR32" s="314">
        <v>-27.4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535</v>
      </c>
      <c r="AL33" s="1131"/>
      <c r="AM33" s="1131"/>
      <c r="AN33" s="1132"/>
      <c r="AO33" s="312" t="s">
        <v>520</v>
      </c>
      <c r="AP33" s="312" t="s">
        <v>520</v>
      </c>
      <c r="AQ33" s="313">
        <v>142</v>
      </c>
      <c r="AR33" s="314" t="s">
        <v>520</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536</v>
      </c>
      <c r="AL34" s="1131"/>
      <c r="AM34" s="1131"/>
      <c r="AN34" s="1132"/>
      <c r="AO34" s="312" t="s">
        <v>520</v>
      </c>
      <c r="AP34" s="312" t="s">
        <v>520</v>
      </c>
      <c r="AQ34" s="313">
        <v>186</v>
      </c>
      <c r="AR34" s="314" t="s">
        <v>520</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537</v>
      </c>
      <c r="AL35" s="1131"/>
      <c r="AM35" s="1131"/>
      <c r="AN35" s="1132"/>
      <c r="AO35" s="312">
        <v>129695</v>
      </c>
      <c r="AP35" s="312">
        <v>17496</v>
      </c>
      <c r="AQ35" s="313">
        <v>24116</v>
      </c>
      <c r="AR35" s="314">
        <v>-27.5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538</v>
      </c>
      <c r="AL36" s="1131"/>
      <c r="AM36" s="1131"/>
      <c r="AN36" s="1132"/>
      <c r="AO36" s="312">
        <v>352</v>
      </c>
      <c r="AP36" s="312">
        <v>47</v>
      </c>
      <c r="AQ36" s="313">
        <v>3945</v>
      </c>
      <c r="AR36" s="314">
        <v>-98.8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539</v>
      </c>
      <c r="AL37" s="1131"/>
      <c r="AM37" s="1131"/>
      <c r="AN37" s="1132"/>
      <c r="AO37" s="312" t="s">
        <v>520</v>
      </c>
      <c r="AP37" s="312" t="s">
        <v>520</v>
      </c>
      <c r="AQ37" s="313">
        <v>817</v>
      </c>
      <c r="AR37" s="314" t="s">
        <v>520</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540</v>
      </c>
      <c r="AL38" s="1134"/>
      <c r="AM38" s="1134"/>
      <c r="AN38" s="1135"/>
      <c r="AO38" s="315" t="s">
        <v>520</v>
      </c>
      <c r="AP38" s="315" t="s">
        <v>520</v>
      </c>
      <c r="AQ38" s="316">
        <v>16</v>
      </c>
      <c r="AR38" s="304" t="s">
        <v>520</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541</v>
      </c>
      <c r="AL39" s="1134"/>
      <c r="AM39" s="1134"/>
      <c r="AN39" s="1135"/>
      <c r="AO39" s="312" t="s">
        <v>520</v>
      </c>
      <c r="AP39" s="312" t="s">
        <v>520</v>
      </c>
      <c r="AQ39" s="313">
        <v>-6780</v>
      </c>
      <c r="AR39" s="314" t="s">
        <v>520</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542</v>
      </c>
      <c r="AL40" s="1131"/>
      <c r="AM40" s="1131"/>
      <c r="AN40" s="1132"/>
      <c r="AO40" s="312">
        <v>-623075</v>
      </c>
      <c r="AP40" s="312">
        <v>-84052</v>
      </c>
      <c r="AQ40" s="313">
        <v>-98746</v>
      </c>
      <c r="AR40" s="314">
        <v>-14.9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180555</v>
      </c>
      <c r="AP41" s="312">
        <v>24357</v>
      </c>
      <c r="AQ41" s="313">
        <v>48842</v>
      </c>
      <c r="AR41" s="314">
        <v>-50.1</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512</v>
      </c>
      <c r="AN49" s="1127" t="s">
        <v>546</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547</v>
      </c>
      <c r="AO50" s="329" t="s">
        <v>548</v>
      </c>
      <c r="AP50" s="330" t="s">
        <v>549</v>
      </c>
      <c r="AQ50" s="331" t="s">
        <v>550</v>
      </c>
      <c r="AR50" s="332" t="s">
        <v>551</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1328839</v>
      </c>
      <c r="AN51" s="334">
        <v>168784</v>
      </c>
      <c r="AO51" s="335">
        <v>-23.3</v>
      </c>
      <c r="AP51" s="336">
        <v>167497</v>
      </c>
      <c r="AQ51" s="337">
        <v>-17.399999999999999</v>
      </c>
      <c r="AR51" s="338">
        <v>-5.9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143522</v>
      </c>
      <c r="AN52" s="342">
        <v>18230</v>
      </c>
      <c r="AO52" s="343">
        <v>-15.3</v>
      </c>
      <c r="AP52" s="344">
        <v>82571</v>
      </c>
      <c r="AQ52" s="345">
        <v>3.6</v>
      </c>
      <c r="AR52" s="346">
        <v>-18.899999999999999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1730469</v>
      </c>
      <c r="AN53" s="334">
        <v>222654</v>
      </c>
      <c r="AO53" s="335">
        <v>31.9</v>
      </c>
      <c r="AP53" s="336">
        <v>190274</v>
      </c>
      <c r="AQ53" s="337">
        <v>13.6</v>
      </c>
      <c r="AR53" s="338">
        <v>18.3</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253008</v>
      </c>
      <c r="AN54" s="342">
        <v>32554</v>
      </c>
      <c r="AO54" s="343">
        <v>78.599999999999994</v>
      </c>
      <c r="AP54" s="344">
        <v>88584</v>
      </c>
      <c r="AQ54" s="345">
        <v>7.3</v>
      </c>
      <c r="AR54" s="346">
        <v>71.3</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2065139</v>
      </c>
      <c r="AN55" s="334">
        <v>268409</v>
      </c>
      <c r="AO55" s="335">
        <v>20.5</v>
      </c>
      <c r="AP55" s="336">
        <v>200194</v>
      </c>
      <c r="AQ55" s="337">
        <v>5.2</v>
      </c>
      <c r="AR55" s="338">
        <v>15.3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281853</v>
      </c>
      <c r="AN56" s="342">
        <v>36633</v>
      </c>
      <c r="AO56" s="343">
        <v>12.5</v>
      </c>
      <c r="AP56" s="344">
        <v>106422</v>
      </c>
      <c r="AQ56" s="345">
        <v>20.100000000000001</v>
      </c>
      <c r="AR56" s="346">
        <v>-7.6</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1407571</v>
      </c>
      <c r="AN57" s="334">
        <v>185573</v>
      </c>
      <c r="AO57" s="335">
        <v>-30.9</v>
      </c>
      <c r="AP57" s="336">
        <v>196914</v>
      </c>
      <c r="AQ57" s="337">
        <v>-1.6</v>
      </c>
      <c r="AR57" s="338">
        <v>-29.3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158138</v>
      </c>
      <c r="AN58" s="342">
        <v>20849</v>
      </c>
      <c r="AO58" s="343">
        <v>-43.1</v>
      </c>
      <c r="AP58" s="344">
        <v>98966</v>
      </c>
      <c r="AQ58" s="345">
        <v>-7</v>
      </c>
      <c r="AR58" s="346">
        <v>-36.1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1520329</v>
      </c>
      <c r="AN59" s="334">
        <v>205090</v>
      </c>
      <c r="AO59" s="335">
        <v>10.5</v>
      </c>
      <c r="AP59" s="336">
        <v>204757</v>
      </c>
      <c r="AQ59" s="337">
        <v>4</v>
      </c>
      <c r="AR59" s="338">
        <v>6.5</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142247</v>
      </c>
      <c r="AN60" s="342">
        <v>19189</v>
      </c>
      <c r="AO60" s="343">
        <v>-8</v>
      </c>
      <c r="AP60" s="344">
        <v>106071</v>
      </c>
      <c r="AQ60" s="345">
        <v>7.2</v>
      </c>
      <c r="AR60" s="346">
        <v>-15.2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1610469</v>
      </c>
      <c r="AN61" s="349">
        <v>210102</v>
      </c>
      <c r="AO61" s="350">
        <v>1.7</v>
      </c>
      <c r="AP61" s="351">
        <v>191927</v>
      </c>
      <c r="AQ61" s="352">
        <v>0.8</v>
      </c>
      <c r="AR61" s="338">
        <v>0.9</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195754</v>
      </c>
      <c r="AN62" s="342">
        <v>25491</v>
      </c>
      <c r="AO62" s="343">
        <v>4.9000000000000004</v>
      </c>
      <c r="AP62" s="344">
        <v>96523</v>
      </c>
      <c r="AQ62" s="345">
        <v>6.2</v>
      </c>
      <c r="AR62" s="346">
        <v>-1.3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up/pEf+zRZg/3x+P+vfA+2E+tWZE3O4ojtcPuOjfdsVX4BADtiUdNhTbaw/KMnxx9OYO72QJpw1owGURmnJ1Q==" saltValue="ROpmdzVRXYZDBdrwLKmal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560</v>
      </c>
    </row>
    <row r="120" spans="125:125" ht="13.5" hidden="1" customHeight="1" x14ac:dyDescent="0.2"/>
    <row r="121" spans="125:125" ht="13.5" hidden="1" customHeight="1" x14ac:dyDescent="0.2">
      <c r="DU121" s="259"/>
    </row>
  </sheetData>
  <sheetProtection algorithmName="SHA-512" hashValue="xTlMhAM+BQseoLNu54kLPuPqTPOUc3Tli1w10TwfQ4t6fHucNGfPOJK17/WimLzVG/u5lZnGy7lQ3p0FwekoEQ==" saltValue="g+62pj96F0hdTO2MxUfW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561</v>
      </c>
    </row>
  </sheetData>
  <sheetProtection algorithmName="SHA-512" hashValue="lxEZJaWJ2zsE/PbCcAV/vpZ33wFT/UZ6ayrtk2ZYtj0668u24daYffPlnXr1EjdCACnE6AKurcmowpfYxGxPHw==" saltValue="4kdI4kcn4eyZPsqVkY9Nq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37"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2">
      <c r="B47" s="10"/>
      <c r="C47" s="1139" t="s">
        <v>3</v>
      </c>
      <c r="D47" s="1139"/>
      <c r="E47" s="1140"/>
      <c r="F47" s="11">
        <v>46.95</v>
      </c>
      <c r="G47" s="12">
        <v>47.96</v>
      </c>
      <c r="H47" s="12">
        <v>42.57</v>
      </c>
      <c r="I47" s="12">
        <v>62.72</v>
      </c>
      <c r="J47" s="13">
        <v>68.7</v>
      </c>
    </row>
    <row r="48" spans="2:10" ht="57.75" customHeight="1" x14ac:dyDescent="0.2">
      <c r="B48" s="14"/>
      <c r="C48" s="1141" t="s">
        <v>4</v>
      </c>
      <c r="D48" s="1141"/>
      <c r="E48" s="1142"/>
      <c r="F48" s="15">
        <v>5.0999999999999996</v>
      </c>
      <c r="G48" s="16">
        <v>7.95</v>
      </c>
      <c r="H48" s="16">
        <v>16.71</v>
      </c>
      <c r="I48" s="16">
        <v>10.56</v>
      </c>
      <c r="J48" s="17">
        <v>8.56</v>
      </c>
    </row>
    <row r="49" spans="2:10" ht="57.75" customHeight="1" thickBot="1" x14ac:dyDescent="0.25">
      <c r="B49" s="18"/>
      <c r="C49" s="1143" t="s">
        <v>5</v>
      </c>
      <c r="D49" s="1143"/>
      <c r="E49" s="1144"/>
      <c r="F49" s="19">
        <v>0.02</v>
      </c>
      <c r="G49" s="20">
        <v>2.94</v>
      </c>
      <c r="H49" s="20">
        <v>5.43</v>
      </c>
      <c r="I49" s="20">
        <v>18.07</v>
      </c>
      <c r="J49" s="21">
        <v>2.35</v>
      </c>
    </row>
    <row r="50" spans="2:10" ht="13.2" x14ac:dyDescent="0.2"/>
  </sheetData>
  <sheetProtection algorithmName="SHA-512" hashValue="HN6rZitpfsdYLeTNUZJNtck6NNaCXMT4sD8n7szTR9woWAyMxrnUylKdL/IGyTh4s3FcXQDAqmohR1Qok+hu1Q==" saltValue="wosLOIitf8uQw9WkqZrn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2024-03-14T05:10:14Z</dcterms:created>
  <dcterms:modified xsi:type="dcterms:W3CDTF">2024-03-18T08:02:02Z</dcterms:modified>
  <cp:category/>
</cp:coreProperties>
</file>